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ju25\OneDrive\Desktop\Interventions\"/>
    </mc:Choice>
  </mc:AlternateContent>
  <xr:revisionPtr revIDLastSave="0" documentId="13_ncr:1_{719D1ED1-E184-4704-AF6D-DDEB83F944DC}" xr6:coauthVersionLast="47" xr6:coauthVersionMax="47" xr10:uidLastSave="{00000000-0000-0000-0000-000000000000}"/>
  <bookViews>
    <workbookView xWindow="-108" yWindow="-108" windowWidth="23256" windowHeight="12456" tabRatio="942" firstSheet="3" activeTab="17" xr2:uid="{3AE869F6-4009-439F-A439-C9FF793C03A8}"/>
  </bookViews>
  <sheets>
    <sheet name="Interventions" sheetId="1" r:id="rId1"/>
    <sheet name="Working" sheetId="3" state="hidden" r:id="rId2"/>
    <sheet name="Sheet5" sheetId="13" state="hidden" r:id="rId3"/>
    <sheet name="RP 1" sheetId="14" r:id="rId4"/>
    <sheet name="R P- 2" sheetId="5" r:id="rId5"/>
    <sheet name="R P - 3" sheetId="4" r:id="rId6"/>
    <sheet name="R P -4" sheetId="6" r:id="rId7"/>
    <sheet name="Reflection -1 " sheetId="7" r:id="rId8"/>
    <sheet name="Reflection -2" sheetId="10" r:id="rId9"/>
    <sheet name="Reflection -3" sheetId="8" r:id="rId10"/>
    <sheet name="Reflection -4" sheetId="11" r:id="rId11"/>
    <sheet name="DW -1" sheetId="16" r:id="rId12"/>
    <sheet name="D W 2" sheetId="17" r:id="rId13"/>
    <sheet name="DW -3" sheetId="19" r:id="rId14"/>
    <sheet name="D W-4" sheetId="20" r:id="rId15"/>
    <sheet name="Internal" sheetId="15" r:id="rId16"/>
    <sheet name="Sheet1" sheetId="21" r:id="rId17"/>
    <sheet name="Capstone" sheetId="22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M230" i="22" l="1"/>
  <c r="BG230" i="22"/>
  <c r="BA230" i="22"/>
  <c r="AU230" i="22"/>
  <c r="AO230" i="22"/>
  <c r="AI230" i="22"/>
  <c r="AC230" i="22"/>
  <c r="W230" i="22"/>
  <c r="BM229" i="22"/>
  <c r="BG229" i="22"/>
  <c r="BA229" i="22"/>
  <c r="AU229" i="22"/>
  <c r="AO229" i="22"/>
  <c r="AI229" i="22"/>
  <c r="AC229" i="22"/>
  <c r="W229" i="22"/>
  <c r="BM228" i="22"/>
  <c r="BG228" i="22"/>
  <c r="BA228" i="22"/>
  <c r="AU228" i="22"/>
  <c r="AO228" i="22"/>
  <c r="AI228" i="22"/>
  <c r="AC228" i="22"/>
  <c r="W228" i="22"/>
  <c r="BM227" i="22"/>
  <c r="BG227" i="22"/>
  <c r="BA227" i="22"/>
  <c r="AU227" i="22"/>
  <c r="AO227" i="22"/>
  <c r="AI227" i="22"/>
  <c r="AC227" i="22"/>
  <c r="W227" i="22"/>
  <c r="BM226" i="22"/>
  <c r="BG226" i="22"/>
  <c r="BA226" i="22"/>
  <c r="AU226" i="22"/>
  <c r="AO226" i="22"/>
  <c r="AI226" i="22"/>
  <c r="AC226" i="22"/>
  <c r="W226" i="22"/>
  <c r="BM225" i="22"/>
  <c r="BG225" i="22"/>
  <c r="BA225" i="22"/>
  <c r="AU225" i="22"/>
  <c r="AO225" i="22"/>
  <c r="AI225" i="22"/>
  <c r="AC225" i="22"/>
  <c r="W225" i="22"/>
  <c r="BM224" i="22"/>
  <c r="BG224" i="22"/>
  <c r="BA224" i="22"/>
  <c r="AU224" i="22"/>
  <c r="AO224" i="22"/>
  <c r="AI224" i="22"/>
  <c r="AC224" i="22"/>
  <c r="W224" i="22"/>
  <c r="BM223" i="22"/>
  <c r="BG223" i="22"/>
  <c r="BA223" i="22"/>
  <c r="AU223" i="22"/>
  <c r="AO223" i="22"/>
  <c r="AI223" i="22"/>
  <c r="AC223" i="22"/>
  <c r="W223" i="22"/>
  <c r="BM222" i="22"/>
  <c r="BG222" i="22"/>
  <c r="BA222" i="22"/>
  <c r="AU222" i="22"/>
  <c r="AO222" i="22"/>
  <c r="AI222" i="22"/>
  <c r="AC222" i="22"/>
  <c r="W222" i="22"/>
  <c r="BM221" i="22"/>
  <c r="BG221" i="22"/>
  <c r="BA221" i="22"/>
  <c r="AU221" i="22"/>
  <c r="AO221" i="22"/>
  <c r="AI221" i="22"/>
  <c r="AC221" i="22"/>
  <c r="W221" i="22"/>
  <c r="BM220" i="22"/>
  <c r="BG220" i="22"/>
  <c r="BA220" i="22"/>
  <c r="AU220" i="22"/>
  <c r="AO220" i="22"/>
  <c r="AI220" i="22"/>
  <c r="AC220" i="22"/>
  <c r="W220" i="22"/>
  <c r="BM219" i="22"/>
  <c r="BG219" i="22"/>
  <c r="BA219" i="22"/>
  <c r="AU219" i="22"/>
  <c r="AO219" i="22"/>
  <c r="AI219" i="22"/>
  <c r="AC219" i="22"/>
  <c r="W219" i="22"/>
  <c r="BM218" i="22"/>
  <c r="BG218" i="22"/>
  <c r="BA218" i="22"/>
  <c r="AU218" i="22"/>
  <c r="AO218" i="22"/>
  <c r="AI218" i="22"/>
  <c r="AC218" i="22"/>
  <c r="W218" i="22"/>
  <c r="BM217" i="22"/>
  <c r="BG217" i="22"/>
  <c r="BA217" i="22"/>
  <c r="AU217" i="22"/>
  <c r="AO217" i="22"/>
  <c r="AI217" i="22"/>
  <c r="AC217" i="22"/>
  <c r="W217" i="22"/>
  <c r="BM216" i="22"/>
  <c r="BG216" i="22"/>
  <c r="BA216" i="22"/>
  <c r="AU216" i="22"/>
  <c r="AO216" i="22"/>
  <c r="AI216" i="22"/>
  <c r="AC216" i="22"/>
  <c r="W216" i="22"/>
  <c r="BM215" i="22"/>
  <c r="BG215" i="22"/>
  <c r="BA215" i="22"/>
  <c r="AU215" i="22"/>
  <c r="AO215" i="22"/>
  <c r="AI215" i="22"/>
  <c r="AC215" i="22"/>
  <c r="W215" i="22"/>
  <c r="BM214" i="22"/>
  <c r="BG214" i="22"/>
  <c r="BA214" i="22"/>
  <c r="AU214" i="22"/>
  <c r="AO214" i="22"/>
  <c r="AI214" i="22"/>
  <c r="AC214" i="22"/>
  <c r="W214" i="22"/>
  <c r="BM213" i="22"/>
  <c r="BG213" i="22"/>
  <c r="BA213" i="22"/>
  <c r="AU213" i="22"/>
  <c r="AO213" i="22"/>
  <c r="AI213" i="22"/>
  <c r="AC213" i="22"/>
  <c r="W213" i="22"/>
  <c r="BM212" i="22"/>
  <c r="BG212" i="22"/>
  <c r="BA212" i="22"/>
  <c r="AU212" i="22"/>
  <c r="AO212" i="22"/>
  <c r="AI212" i="22"/>
  <c r="AC212" i="22"/>
  <c r="W212" i="22"/>
  <c r="BM211" i="22"/>
  <c r="BG211" i="22"/>
  <c r="BA211" i="22"/>
  <c r="AU211" i="22"/>
  <c r="AO211" i="22"/>
  <c r="AI211" i="22"/>
  <c r="AC211" i="22"/>
  <c r="W211" i="22"/>
  <c r="BM210" i="22"/>
  <c r="BG210" i="22"/>
  <c r="BA210" i="22"/>
  <c r="AU210" i="22"/>
  <c r="AO210" i="22"/>
  <c r="AI210" i="22"/>
  <c r="AC210" i="22"/>
  <c r="W210" i="22"/>
  <c r="BM209" i="22"/>
  <c r="BG209" i="22"/>
  <c r="BA209" i="22"/>
  <c r="AU209" i="22"/>
  <c r="AO209" i="22"/>
  <c r="AI209" i="22"/>
  <c r="AC209" i="22"/>
  <c r="W209" i="22"/>
  <c r="BM208" i="22"/>
  <c r="BG208" i="22"/>
  <c r="BA208" i="22"/>
  <c r="AU208" i="22"/>
  <c r="AO208" i="22"/>
  <c r="AI208" i="22"/>
  <c r="AC208" i="22"/>
  <c r="W208" i="22"/>
  <c r="BM207" i="22"/>
  <c r="BG207" i="22"/>
  <c r="BA207" i="22"/>
  <c r="AU207" i="22"/>
  <c r="AO207" i="22"/>
  <c r="AI207" i="22"/>
  <c r="AC207" i="22"/>
  <c r="W207" i="22"/>
  <c r="BM206" i="22"/>
  <c r="BG206" i="22"/>
  <c r="BA206" i="22"/>
  <c r="AU206" i="22"/>
  <c r="AO206" i="22"/>
  <c r="AI206" i="22"/>
  <c r="AC206" i="22"/>
  <c r="W206" i="22"/>
  <c r="BM205" i="22"/>
  <c r="BG205" i="22"/>
  <c r="BA205" i="22"/>
  <c r="AU205" i="22"/>
  <c r="AO205" i="22"/>
  <c r="AI205" i="22"/>
  <c r="AC205" i="22"/>
  <c r="W205" i="22"/>
  <c r="BM204" i="22"/>
  <c r="BG204" i="22"/>
  <c r="BA204" i="22"/>
  <c r="AU204" i="22"/>
  <c r="AO204" i="22"/>
  <c r="AI204" i="22"/>
  <c r="AC204" i="22"/>
  <c r="W204" i="22"/>
  <c r="BM203" i="22"/>
  <c r="BG203" i="22"/>
  <c r="BA203" i="22"/>
  <c r="AU203" i="22"/>
  <c r="AO203" i="22"/>
  <c r="AI203" i="22"/>
  <c r="AC203" i="22"/>
  <c r="W203" i="22"/>
  <c r="BM202" i="22"/>
  <c r="BG202" i="22"/>
  <c r="BA202" i="22"/>
  <c r="AU202" i="22"/>
  <c r="AO202" i="22"/>
  <c r="AI202" i="22"/>
  <c r="AC202" i="22"/>
  <c r="W202" i="22"/>
  <c r="BM201" i="22"/>
  <c r="BG201" i="22"/>
  <c r="BA201" i="22"/>
  <c r="AU201" i="22"/>
  <c r="AO201" i="22"/>
  <c r="AI201" i="22"/>
  <c r="AC201" i="22"/>
  <c r="W201" i="22"/>
  <c r="BM200" i="22"/>
  <c r="BG200" i="22"/>
  <c r="BA200" i="22"/>
  <c r="AU200" i="22"/>
  <c r="AO200" i="22"/>
  <c r="AI200" i="22"/>
  <c r="AC200" i="22"/>
  <c r="W200" i="22"/>
  <c r="BM199" i="22"/>
  <c r="BG199" i="22"/>
  <c r="BA199" i="22"/>
  <c r="AU199" i="22"/>
  <c r="AO199" i="22"/>
  <c r="AI199" i="22"/>
  <c r="AC199" i="22"/>
  <c r="W199" i="22"/>
  <c r="BM198" i="22"/>
  <c r="BG198" i="22"/>
  <c r="BA198" i="22"/>
  <c r="AU198" i="22"/>
  <c r="AO198" i="22"/>
  <c r="AI198" i="22"/>
  <c r="AC198" i="22"/>
  <c r="W198" i="22"/>
  <c r="BM197" i="22"/>
  <c r="BG197" i="22"/>
  <c r="BA197" i="22"/>
  <c r="AU197" i="22"/>
  <c r="AO197" i="22"/>
  <c r="AI197" i="22"/>
  <c r="AC197" i="22"/>
  <c r="W197" i="22"/>
  <c r="BM196" i="22"/>
  <c r="BG196" i="22"/>
  <c r="BA196" i="22"/>
  <c r="AU196" i="22"/>
  <c r="AO196" i="22"/>
  <c r="AI196" i="22"/>
  <c r="AC196" i="22"/>
  <c r="W196" i="22"/>
  <c r="BM195" i="22"/>
  <c r="BG195" i="22"/>
  <c r="BA195" i="22"/>
  <c r="AU195" i="22"/>
  <c r="AO195" i="22"/>
  <c r="AI195" i="22"/>
  <c r="AC195" i="22"/>
  <c r="W195" i="22"/>
  <c r="BM194" i="22"/>
  <c r="BG194" i="22"/>
  <c r="BA194" i="22"/>
  <c r="AU194" i="22"/>
  <c r="AO194" i="22"/>
  <c r="AI194" i="22"/>
  <c r="AC194" i="22"/>
  <c r="W194" i="22"/>
  <c r="BM193" i="22"/>
  <c r="BG193" i="22"/>
  <c r="BA193" i="22"/>
  <c r="AU193" i="22"/>
  <c r="AO193" i="22"/>
  <c r="AI193" i="22"/>
  <c r="AC193" i="22"/>
  <c r="W193" i="22"/>
  <c r="BM192" i="22"/>
  <c r="BG192" i="22"/>
  <c r="BA192" i="22"/>
  <c r="AU192" i="22"/>
  <c r="AO192" i="22"/>
  <c r="AI192" i="22"/>
  <c r="AC192" i="22"/>
  <c r="W192" i="22"/>
  <c r="BM191" i="22"/>
  <c r="BG191" i="22"/>
  <c r="BA191" i="22"/>
  <c r="AU191" i="22"/>
  <c r="AO191" i="22"/>
  <c r="AI191" i="22"/>
  <c r="AC191" i="22"/>
  <c r="W191" i="22"/>
  <c r="BM190" i="22"/>
  <c r="BG190" i="22"/>
  <c r="BA190" i="22"/>
  <c r="AU190" i="22"/>
  <c r="AO190" i="22"/>
  <c r="AI190" i="22"/>
  <c r="AC190" i="22"/>
  <c r="W190" i="22"/>
  <c r="BM189" i="22"/>
  <c r="BG189" i="22"/>
  <c r="BA189" i="22"/>
  <c r="AU189" i="22"/>
  <c r="AO189" i="22"/>
  <c r="AI189" i="22"/>
  <c r="AC189" i="22"/>
  <c r="W189" i="22"/>
  <c r="BM188" i="22"/>
  <c r="BG188" i="22"/>
  <c r="BA188" i="22"/>
  <c r="AU188" i="22"/>
  <c r="AO188" i="22"/>
  <c r="AI188" i="22"/>
  <c r="AC188" i="22"/>
  <c r="W188" i="22"/>
  <c r="BM187" i="22"/>
  <c r="BG187" i="22"/>
  <c r="BA187" i="22"/>
  <c r="AU187" i="22"/>
  <c r="AO187" i="22"/>
  <c r="AI187" i="22"/>
  <c r="AC187" i="22"/>
  <c r="W187" i="22"/>
  <c r="BM186" i="22"/>
  <c r="BG186" i="22"/>
  <c r="BA186" i="22"/>
  <c r="AU186" i="22"/>
  <c r="AO186" i="22"/>
  <c r="AI186" i="22"/>
  <c r="AC186" i="22"/>
  <c r="W186" i="22"/>
  <c r="BM185" i="22"/>
  <c r="BG185" i="22"/>
  <c r="BA185" i="22"/>
  <c r="AU185" i="22"/>
  <c r="AO185" i="22"/>
  <c r="AI185" i="22"/>
  <c r="AC185" i="22"/>
  <c r="W185" i="22"/>
  <c r="BM184" i="22"/>
  <c r="BG184" i="22"/>
  <c r="BA184" i="22"/>
  <c r="AU184" i="22"/>
  <c r="AO184" i="22"/>
  <c r="AI184" i="22"/>
  <c r="AC184" i="22"/>
  <c r="W184" i="22"/>
  <c r="BM183" i="22"/>
  <c r="BG183" i="22"/>
  <c r="BA183" i="22"/>
  <c r="AU183" i="22"/>
  <c r="AO183" i="22"/>
  <c r="AI183" i="22"/>
  <c r="AC183" i="22"/>
  <c r="W183" i="22"/>
  <c r="BM182" i="22"/>
  <c r="BG182" i="22"/>
  <c r="BA182" i="22"/>
  <c r="AU182" i="22"/>
  <c r="AO182" i="22"/>
  <c r="AI182" i="22"/>
  <c r="AC182" i="22"/>
  <c r="W182" i="22"/>
  <c r="BM181" i="22"/>
  <c r="BG181" i="22"/>
  <c r="BA181" i="22"/>
  <c r="AU181" i="22"/>
  <c r="AO181" i="22"/>
  <c r="AI181" i="22"/>
  <c r="AC181" i="22"/>
  <c r="W181" i="22"/>
  <c r="BM180" i="22"/>
  <c r="BG180" i="22"/>
  <c r="BA180" i="22"/>
  <c r="AU180" i="22"/>
  <c r="AO180" i="22"/>
  <c r="AI180" i="22"/>
  <c r="AC180" i="22"/>
  <c r="W180" i="22"/>
  <c r="BM179" i="22"/>
  <c r="BG179" i="22"/>
  <c r="BA179" i="22"/>
  <c r="AU179" i="22"/>
  <c r="AO179" i="22"/>
  <c r="AI179" i="22"/>
  <c r="AC179" i="22"/>
  <c r="W179" i="22"/>
  <c r="BM178" i="22"/>
  <c r="BG178" i="22"/>
  <c r="BA178" i="22"/>
  <c r="AU178" i="22"/>
  <c r="AO178" i="22"/>
  <c r="AI178" i="22"/>
  <c r="AC178" i="22"/>
  <c r="W178" i="22"/>
  <c r="BM177" i="22"/>
  <c r="BG177" i="22"/>
  <c r="BA177" i="22"/>
  <c r="AU177" i="22"/>
  <c r="AO177" i="22"/>
  <c r="AI177" i="22"/>
  <c r="AC177" i="22"/>
  <c r="W177" i="22"/>
  <c r="BM176" i="22"/>
  <c r="BG176" i="22"/>
  <c r="BA176" i="22"/>
  <c r="AU176" i="22"/>
  <c r="AO176" i="22"/>
  <c r="AI176" i="22"/>
  <c r="AC176" i="22"/>
  <c r="W176" i="22"/>
  <c r="BM175" i="22"/>
  <c r="BG175" i="22"/>
  <c r="BA175" i="22"/>
  <c r="AU175" i="22"/>
  <c r="AO175" i="22"/>
  <c r="AI175" i="22"/>
  <c r="AC175" i="22"/>
  <c r="W175" i="22"/>
  <c r="BM174" i="22"/>
  <c r="BG174" i="22"/>
  <c r="BA174" i="22"/>
  <c r="AU174" i="22"/>
  <c r="AO174" i="22"/>
  <c r="AI174" i="22"/>
  <c r="AC174" i="22"/>
  <c r="W174" i="22"/>
  <c r="BM173" i="22"/>
  <c r="BG173" i="22"/>
  <c r="BA173" i="22"/>
  <c r="AU173" i="22"/>
  <c r="AO173" i="22"/>
  <c r="AI173" i="22"/>
  <c r="AC173" i="22"/>
  <c r="W173" i="22"/>
  <c r="BM172" i="22"/>
  <c r="BG172" i="22"/>
  <c r="BA172" i="22"/>
  <c r="AU172" i="22"/>
  <c r="AO172" i="22"/>
  <c r="AI172" i="22"/>
  <c r="AC172" i="22"/>
  <c r="W172" i="22"/>
  <c r="BM171" i="22"/>
  <c r="BG171" i="22"/>
  <c r="BA171" i="22"/>
  <c r="AU171" i="22"/>
  <c r="AO171" i="22"/>
  <c r="AI171" i="22"/>
  <c r="AC171" i="22"/>
  <c r="W171" i="22"/>
  <c r="BM170" i="22"/>
  <c r="BG170" i="22"/>
  <c r="BA170" i="22"/>
  <c r="AU170" i="22"/>
  <c r="AO170" i="22"/>
  <c r="AI170" i="22"/>
  <c r="AC170" i="22"/>
  <c r="W170" i="22"/>
  <c r="BM169" i="22"/>
  <c r="BG169" i="22"/>
  <c r="BA169" i="22"/>
  <c r="AU169" i="22"/>
  <c r="AO169" i="22"/>
  <c r="AI169" i="22"/>
  <c r="AC169" i="22"/>
  <c r="W169" i="22"/>
  <c r="BM168" i="22"/>
  <c r="BG168" i="22"/>
  <c r="BA168" i="22"/>
  <c r="AU168" i="22"/>
  <c r="AO168" i="22"/>
  <c r="AI168" i="22"/>
  <c r="AC168" i="22"/>
  <c r="W168" i="22"/>
  <c r="BM167" i="22"/>
  <c r="BG167" i="22"/>
  <c r="BA167" i="22"/>
  <c r="AU167" i="22"/>
  <c r="AO167" i="22"/>
  <c r="AI167" i="22"/>
  <c r="AC167" i="22"/>
  <c r="W167" i="22"/>
  <c r="BM166" i="22"/>
  <c r="BG166" i="22"/>
  <c r="BA166" i="22"/>
  <c r="AU166" i="22"/>
  <c r="AO166" i="22"/>
  <c r="AI166" i="22"/>
  <c r="AC166" i="22"/>
  <c r="W166" i="22"/>
  <c r="BM165" i="22"/>
  <c r="BG165" i="22"/>
  <c r="BA165" i="22"/>
  <c r="AU165" i="22"/>
  <c r="AO165" i="22"/>
  <c r="AI165" i="22"/>
  <c r="AC165" i="22"/>
  <c r="W165" i="22"/>
  <c r="BM164" i="22"/>
  <c r="BG164" i="22"/>
  <c r="BA164" i="22"/>
  <c r="AU164" i="22"/>
  <c r="AO164" i="22"/>
  <c r="AI164" i="22"/>
  <c r="AC164" i="22"/>
  <c r="W164" i="22"/>
  <c r="BM163" i="22"/>
  <c r="BG163" i="22"/>
  <c r="BA163" i="22"/>
  <c r="AU163" i="22"/>
  <c r="AO163" i="22"/>
  <c r="AI163" i="22"/>
  <c r="AC163" i="22"/>
  <c r="W163" i="22"/>
  <c r="BM162" i="22"/>
  <c r="BG162" i="22"/>
  <c r="BA162" i="22"/>
  <c r="AU162" i="22"/>
  <c r="AO162" i="22"/>
  <c r="AI162" i="22"/>
  <c r="AC162" i="22"/>
  <c r="W162" i="22"/>
  <c r="BM161" i="22"/>
  <c r="BG161" i="22"/>
  <c r="BA161" i="22"/>
  <c r="AU161" i="22"/>
  <c r="AO161" i="22"/>
  <c r="AI161" i="22"/>
  <c r="AC161" i="22"/>
  <c r="W161" i="22"/>
  <c r="BM160" i="22"/>
  <c r="BG160" i="22"/>
  <c r="BA160" i="22"/>
  <c r="AU160" i="22"/>
  <c r="AO160" i="22"/>
  <c r="AI160" i="22"/>
  <c r="AC160" i="22"/>
  <c r="W160" i="22"/>
  <c r="BM159" i="22"/>
  <c r="BG159" i="22"/>
  <c r="BA159" i="22"/>
  <c r="AU159" i="22"/>
  <c r="AO159" i="22"/>
  <c r="AI159" i="22"/>
  <c r="AC159" i="22"/>
  <c r="W159" i="22"/>
  <c r="BM158" i="22"/>
  <c r="BG158" i="22"/>
  <c r="BA158" i="22"/>
  <c r="AU158" i="22"/>
  <c r="AO158" i="22"/>
  <c r="AI158" i="22"/>
  <c r="AC158" i="22"/>
  <c r="W158" i="22"/>
  <c r="BM157" i="22"/>
  <c r="BG157" i="22"/>
  <c r="BA157" i="22"/>
  <c r="AU157" i="22"/>
  <c r="AO157" i="22"/>
  <c r="AI157" i="22"/>
  <c r="AC157" i="22"/>
  <c r="W157" i="22"/>
  <c r="BM156" i="22"/>
  <c r="BG156" i="22"/>
  <c r="BA156" i="22"/>
  <c r="AU156" i="22"/>
  <c r="AO156" i="22"/>
  <c r="AI156" i="22"/>
  <c r="AC156" i="22"/>
  <c r="W156" i="22"/>
  <c r="BM155" i="22"/>
  <c r="BG155" i="22"/>
  <c r="BA155" i="22"/>
  <c r="AU155" i="22"/>
  <c r="AO155" i="22"/>
  <c r="AI155" i="22"/>
  <c r="AC155" i="22"/>
  <c r="W155" i="22"/>
  <c r="BM154" i="22"/>
  <c r="BG154" i="22"/>
  <c r="BA154" i="22"/>
  <c r="AU154" i="22"/>
  <c r="AO154" i="22"/>
  <c r="AI154" i="22"/>
  <c r="AC154" i="22"/>
  <c r="W154" i="22"/>
  <c r="BM153" i="22"/>
  <c r="BG153" i="22"/>
  <c r="BA153" i="22"/>
  <c r="AU153" i="22"/>
  <c r="AO153" i="22"/>
  <c r="AI153" i="22"/>
  <c r="AC153" i="22"/>
  <c r="W153" i="22"/>
  <c r="BM152" i="22"/>
  <c r="BG152" i="22"/>
  <c r="BA152" i="22"/>
  <c r="AU152" i="22"/>
  <c r="AO152" i="22"/>
  <c r="AI152" i="22"/>
  <c r="AC152" i="22"/>
  <c r="W152" i="22"/>
  <c r="BM151" i="22"/>
  <c r="BG151" i="22"/>
  <c r="BA151" i="22"/>
  <c r="AU151" i="22"/>
  <c r="AO151" i="22"/>
  <c r="AI151" i="22"/>
  <c r="AC151" i="22"/>
  <c r="W151" i="22"/>
  <c r="BM150" i="22"/>
  <c r="BG150" i="22"/>
  <c r="BA150" i="22"/>
  <c r="AU150" i="22"/>
  <c r="AO150" i="22"/>
  <c r="AI150" i="22"/>
  <c r="AC150" i="22"/>
  <c r="W150" i="22"/>
  <c r="BM149" i="22"/>
  <c r="BG149" i="22"/>
  <c r="BA149" i="22"/>
  <c r="AU149" i="22"/>
  <c r="AO149" i="22"/>
  <c r="AI149" i="22"/>
  <c r="AC149" i="22"/>
  <c r="W149" i="22"/>
  <c r="BM148" i="22"/>
  <c r="BG148" i="22"/>
  <c r="BA148" i="22"/>
  <c r="AU148" i="22"/>
  <c r="AO148" i="22"/>
  <c r="AI148" i="22"/>
  <c r="AC148" i="22"/>
  <c r="W148" i="22"/>
  <c r="BM147" i="22"/>
  <c r="BG147" i="22"/>
  <c r="BA147" i="22"/>
  <c r="AU147" i="22"/>
  <c r="AO147" i="22"/>
  <c r="AI147" i="22"/>
  <c r="AC147" i="22"/>
  <c r="W147" i="22"/>
  <c r="BM146" i="22"/>
  <c r="BG146" i="22"/>
  <c r="BA146" i="22"/>
  <c r="AU146" i="22"/>
  <c r="AO146" i="22"/>
  <c r="AI146" i="22"/>
  <c r="AC146" i="22"/>
  <c r="W146" i="22"/>
  <c r="BM145" i="22"/>
  <c r="BG145" i="22"/>
  <c r="BA145" i="22"/>
  <c r="AU145" i="22"/>
  <c r="AO145" i="22"/>
  <c r="AI145" i="22"/>
  <c r="AC145" i="22"/>
  <c r="W145" i="22"/>
  <c r="BM144" i="22"/>
  <c r="BG144" i="22"/>
  <c r="BA144" i="22"/>
  <c r="AU144" i="22"/>
  <c r="AO144" i="22"/>
  <c r="AI144" i="22"/>
  <c r="AC144" i="22"/>
  <c r="W144" i="22"/>
  <c r="BM143" i="22"/>
  <c r="BG143" i="22"/>
  <c r="BA143" i="22"/>
  <c r="AU143" i="22"/>
  <c r="AO143" i="22"/>
  <c r="AI143" i="22"/>
  <c r="AC143" i="22"/>
  <c r="W143" i="22"/>
  <c r="BM142" i="22"/>
  <c r="BG142" i="22"/>
  <c r="BA142" i="22"/>
  <c r="AU142" i="22"/>
  <c r="AO142" i="22"/>
  <c r="AI142" i="22"/>
  <c r="AC142" i="22"/>
  <c r="W142" i="22"/>
  <c r="BM141" i="22"/>
  <c r="BG141" i="22"/>
  <c r="BA141" i="22"/>
  <c r="AU141" i="22"/>
  <c r="AO141" i="22"/>
  <c r="AI141" i="22"/>
  <c r="AC141" i="22"/>
  <c r="W141" i="22"/>
  <c r="BM140" i="22"/>
  <c r="BG140" i="22"/>
  <c r="BA140" i="22"/>
  <c r="AU140" i="22"/>
  <c r="AO140" i="22"/>
  <c r="AI140" i="22"/>
  <c r="AC140" i="22"/>
  <c r="W140" i="22"/>
  <c r="BM139" i="22"/>
  <c r="BG139" i="22"/>
  <c r="BA139" i="22"/>
  <c r="AU139" i="22"/>
  <c r="AO139" i="22"/>
  <c r="AI139" i="22"/>
  <c r="AC139" i="22"/>
  <c r="W139" i="22"/>
  <c r="BM138" i="22"/>
  <c r="BG138" i="22"/>
  <c r="BA138" i="22"/>
  <c r="AU138" i="22"/>
  <c r="AO138" i="22"/>
  <c r="AI138" i="22"/>
  <c r="AC138" i="22"/>
  <c r="W138" i="22"/>
  <c r="BM137" i="22"/>
  <c r="BG137" i="22"/>
  <c r="BA137" i="22"/>
  <c r="AU137" i="22"/>
  <c r="AO137" i="22"/>
  <c r="AI137" i="22"/>
  <c r="AC137" i="22"/>
  <c r="W137" i="22"/>
  <c r="BM136" i="22"/>
  <c r="BG136" i="22"/>
  <c r="BA136" i="22"/>
  <c r="AU136" i="22"/>
  <c r="AO136" i="22"/>
  <c r="AI136" i="22"/>
  <c r="AC136" i="22"/>
  <c r="W136" i="22"/>
  <c r="BM135" i="22"/>
  <c r="BG135" i="22"/>
  <c r="BA135" i="22"/>
  <c r="AU135" i="22"/>
  <c r="AO135" i="22"/>
  <c r="AI135" i="22"/>
  <c r="AC135" i="22"/>
  <c r="W135" i="22"/>
  <c r="BM134" i="22"/>
  <c r="BG134" i="22"/>
  <c r="BA134" i="22"/>
  <c r="AU134" i="22"/>
  <c r="AO134" i="22"/>
  <c r="AI134" i="22"/>
  <c r="AC134" i="22"/>
  <c r="W134" i="22"/>
  <c r="BM133" i="22"/>
  <c r="BG133" i="22"/>
  <c r="BA133" i="22"/>
  <c r="AU133" i="22"/>
  <c r="AO133" i="22"/>
  <c r="AI133" i="22"/>
  <c r="AC133" i="22"/>
  <c r="W133" i="22"/>
  <c r="BM132" i="22"/>
  <c r="BG132" i="22"/>
  <c r="BA132" i="22"/>
  <c r="AU132" i="22"/>
  <c r="AO132" i="22"/>
  <c r="AI132" i="22"/>
  <c r="AC132" i="22"/>
  <c r="W132" i="22"/>
  <c r="BM131" i="22"/>
  <c r="BG131" i="22"/>
  <c r="BA131" i="22"/>
  <c r="AU131" i="22"/>
  <c r="AO131" i="22"/>
  <c r="AI131" i="22"/>
  <c r="AC131" i="22"/>
  <c r="W131" i="22"/>
  <c r="BM130" i="22"/>
  <c r="BG130" i="22"/>
  <c r="BA130" i="22"/>
  <c r="AU130" i="22"/>
  <c r="AO130" i="22"/>
  <c r="AI130" i="22"/>
  <c r="AC130" i="22"/>
  <c r="W130" i="22"/>
  <c r="BM129" i="22"/>
  <c r="BG129" i="22"/>
  <c r="BA129" i="22"/>
  <c r="AU129" i="22"/>
  <c r="AO129" i="22"/>
  <c r="AI129" i="22"/>
  <c r="AC129" i="22"/>
  <c r="W129" i="22"/>
  <c r="BM128" i="22"/>
  <c r="BG128" i="22"/>
  <c r="BA128" i="22"/>
  <c r="AU128" i="22"/>
  <c r="AO128" i="22"/>
  <c r="AI128" i="22"/>
  <c r="AC128" i="22"/>
  <c r="W128" i="22"/>
  <c r="BM127" i="22"/>
  <c r="BG127" i="22"/>
  <c r="BA127" i="22"/>
  <c r="AU127" i="22"/>
  <c r="AO127" i="22"/>
  <c r="AI127" i="22"/>
  <c r="AC127" i="22"/>
  <c r="W127" i="22"/>
  <c r="BM126" i="22"/>
  <c r="BG126" i="22"/>
  <c r="BA126" i="22"/>
  <c r="AU126" i="22"/>
  <c r="AO126" i="22"/>
  <c r="AI126" i="22"/>
  <c r="AC126" i="22"/>
  <c r="W126" i="22"/>
  <c r="BM125" i="22"/>
  <c r="BG125" i="22"/>
  <c r="BA125" i="22"/>
  <c r="AU125" i="22"/>
  <c r="AO125" i="22"/>
  <c r="AI125" i="22"/>
  <c r="AC125" i="22"/>
  <c r="W125" i="22"/>
  <c r="BM124" i="22"/>
  <c r="BG124" i="22"/>
  <c r="BA124" i="22"/>
  <c r="AU124" i="22"/>
  <c r="AO124" i="22"/>
  <c r="AI124" i="22"/>
  <c r="AC124" i="22"/>
  <c r="W124" i="22"/>
  <c r="BM123" i="22"/>
  <c r="BG123" i="22"/>
  <c r="BA123" i="22"/>
  <c r="AU123" i="22"/>
  <c r="AO123" i="22"/>
  <c r="AI123" i="22"/>
  <c r="AC123" i="22"/>
  <c r="W123" i="22"/>
  <c r="BM122" i="22"/>
  <c r="BG122" i="22"/>
  <c r="BA122" i="22"/>
  <c r="AU122" i="22"/>
  <c r="AO122" i="22"/>
  <c r="AI122" i="22"/>
  <c r="AC122" i="22"/>
  <c r="W122" i="22"/>
  <c r="BM121" i="22"/>
  <c r="BG121" i="22"/>
  <c r="BA121" i="22"/>
  <c r="AU121" i="22"/>
  <c r="AO121" i="22"/>
  <c r="AI121" i="22"/>
  <c r="AC121" i="22"/>
  <c r="W121" i="22"/>
  <c r="BM120" i="22"/>
  <c r="BG120" i="22"/>
  <c r="BA120" i="22"/>
  <c r="AU120" i="22"/>
  <c r="AO120" i="22"/>
  <c r="AI120" i="22"/>
  <c r="AC120" i="22"/>
  <c r="W120" i="22"/>
  <c r="BM119" i="22"/>
  <c r="BG119" i="22"/>
  <c r="BA119" i="22"/>
  <c r="AU119" i="22"/>
  <c r="AO119" i="22"/>
  <c r="AI119" i="22"/>
  <c r="AC119" i="22"/>
  <c r="W119" i="22"/>
  <c r="BM118" i="22"/>
  <c r="BG118" i="22"/>
  <c r="BA118" i="22"/>
  <c r="AU118" i="22"/>
  <c r="AO118" i="22"/>
  <c r="AI118" i="22"/>
  <c r="AC118" i="22"/>
  <c r="W118" i="22"/>
  <c r="BM117" i="22"/>
  <c r="BG117" i="22"/>
  <c r="BA117" i="22"/>
  <c r="AU117" i="22"/>
  <c r="AO117" i="22"/>
  <c r="AI117" i="22"/>
  <c r="AC117" i="22"/>
  <c r="W117" i="22"/>
  <c r="BM116" i="22"/>
  <c r="BG116" i="22"/>
  <c r="BA116" i="22"/>
  <c r="AU116" i="22"/>
  <c r="AO116" i="22"/>
  <c r="AI116" i="22"/>
  <c r="AC116" i="22"/>
  <c r="W116" i="22"/>
  <c r="BM115" i="22"/>
  <c r="BG115" i="22"/>
  <c r="BA115" i="22"/>
  <c r="AU115" i="22"/>
  <c r="AO115" i="22"/>
  <c r="AI115" i="22"/>
  <c r="AC115" i="22"/>
  <c r="W115" i="22"/>
  <c r="BM114" i="22"/>
  <c r="BG114" i="22"/>
  <c r="BA114" i="22"/>
  <c r="AU114" i="22"/>
  <c r="AO114" i="22"/>
  <c r="AI114" i="22"/>
  <c r="AC114" i="22"/>
  <c r="W114" i="22"/>
  <c r="BM113" i="22"/>
  <c r="BG113" i="22"/>
  <c r="BA113" i="22"/>
  <c r="AU113" i="22"/>
  <c r="AO113" i="22"/>
  <c r="AI113" i="22"/>
  <c r="AC113" i="22"/>
  <c r="W113" i="22"/>
  <c r="BM112" i="22"/>
  <c r="BG112" i="22"/>
  <c r="BA112" i="22"/>
  <c r="AU112" i="22"/>
  <c r="AO112" i="22"/>
  <c r="AI112" i="22"/>
  <c r="AC112" i="22"/>
  <c r="W112" i="22"/>
  <c r="BM111" i="22"/>
  <c r="BG111" i="22"/>
  <c r="BA111" i="22"/>
  <c r="AU111" i="22"/>
  <c r="AO111" i="22"/>
  <c r="AI111" i="22"/>
  <c r="AC111" i="22"/>
  <c r="W111" i="22"/>
  <c r="BM110" i="22"/>
  <c r="BG110" i="22"/>
  <c r="BA110" i="22"/>
  <c r="AU110" i="22"/>
  <c r="AO110" i="22"/>
  <c r="AI110" i="22"/>
  <c r="AC110" i="22"/>
  <c r="W110" i="22"/>
  <c r="BM109" i="22"/>
  <c r="BG109" i="22"/>
  <c r="BA109" i="22"/>
  <c r="AU109" i="22"/>
  <c r="AO109" i="22"/>
  <c r="AI109" i="22"/>
  <c r="AC109" i="22"/>
  <c r="W109" i="22"/>
  <c r="BM108" i="22"/>
  <c r="BG108" i="22"/>
  <c r="BA108" i="22"/>
  <c r="AU108" i="22"/>
  <c r="AO108" i="22"/>
  <c r="AI108" i="22"/>
  <c r="AC108" i="22"/>
  <c r="W108" i="22"/>
  <c r="BM107" i="22"/>
  <c r="BG107" i="22"/>
  <c r="BA107" i="22"/>
  <c r="AU107" i="22"/>
  <c r="AO107" i="22"/>
  <c r="AI107" i="22"/>
  <c r="AC107" i="22"/>
  <c r="W107" i="22"/>
  <c r="BM106" i="22"/>
  <c r="BG106" i="22"/>
  <c r="BA106" i="22"/>
  <c r="AU106" i="22"/>
  <c r="AO106" i="22"/>
  <c r="AI106" i="22"/>
  <c r="AC106" i="22"/>
  <c r="W106" i="22"/>
  <c r="BM105" i="22"/>
  <c r="BG105" i="22"/>
  <c r="BA105" i="22"/>
  <c r="AU105" i="22"/>
  <c r="AO105" i="22"/>
  <c r="AI105" i="22"/>
  <c r="AC105" i="22"/>
  <c r="W105" i="22"/>
  <c r="BM104" i="22"/>
  <c r="BG104" i="22"/>
  <c r="BA104" i="22"/>
  <c r="AU104" i="22"/>
  <c r="AO104" i="22"/>
  <c r="AI104" i="22"/>
  <c r="AC104" i="22"/>
  <c r="W104" i="22"/>
  <c r="BM103" i="22"/>
  <c r="BG103" i="22"/>
  <c r="BA103" i="22"/>
  <c r="AU103" i="22"/>
  <c r="AO103" i="22"/>
  <c r="AI103" i="22"/>
  <c r="AC103" i="22"/>
  <c r="W103" i="22"/>
  <c r="BM102" i="22"/>
  <c r="BG102" i="22"/>
  <c r="BA102" i="22"/>
  <c r="AU102" i="22"/>
  <c r="AO102" i="22"/>
  <c r="AI102" i="22"/>
  <c r="AC102" i="22"/>
  <c r="W102" i="22"/>
  <c r="BM101" i="22"/>
  <c r="BG101" i="22"/>
  <c r="BA101" i="22"/>
  <c r="AU101" i="22"/>
  <c r="AO101" i="22"/>
  <c r="AI101" i="22"/>
  <c r="AC101" i="22"/>
  <c r="W101" i="22"/>
  <c r="BM100" i="22"/>
  <c r="BG100" i="22"/>
  <c r="BA100" i="22"/>
  <c r="AU100" i="22"/>
  <c r="AO100" i="22"/>
  <c r="AI100" i="22"/>
  <c r="AC100" i="22"/>
  <c r="W100" i="22"/>
  <c r="BM99" i="22"/>
  <c r="BG99" i="22"/>
  <c r="BA99" i="22"/>
  <c r="AU99" i="22"/>
  <c r="AO99" i="22"/>
  <c r="AI99" i="22"/>
  <c r="AC99" i="22"/>
  <c r="W99" i="22"/>
  <c r="BM98" i="22"/>
  <c r="BG98" i="22"/>
  <c r="BA98" i="22"/>
  <c r="AU98" i="22"/>
  <c r="AO98" i="22"/>
  <c r="AI98" i="22"/>
  <c r="AC98" i="22"/>
  <c r="W98" i="22"/>
  <c r="BM97" i="22"/>
  <c r="BG97" i="22"/>
  <c r="BA97" i="22"/>
  <c r="AU97" i="22"/>
  <c r="AO97" i="22"/>
  <c r="AI97" i="22"/>
  <c r="AC97" i="22"/>
  <c r="W97" i="22"/>
  <c r="BM96" i="22"/>
  <c r="BG96" i="22"/>
  <c r="BA96" i="22"/>
  <c r="AU96" i="22"/>
  <c r="AO96" i="22"/>
  <c r="AI96" i="22"/>
  <c r="AC96" i="22"/>
  <c r="W96" i="22"/>
  <c r="BM95" i="22"/>
  <c r="BG95" i="22"/>
  <c r="BA95" i="22"/>
  <c r="AU95" i="22"/>
  <c r="AO95" i="22"/>
  <c r="AI95" i="22"/>
  <c r="AC95" i="22"/>
  <c r="W95" i="22"/>
  <c r="BM94" i="22"/>
  <c r="BG94" i="22"/>
  <c r="BA94" i="22"/>
  <c r="AU94" i="22"/>
  <c r="AO94" i="22"/>
  <c r="AI94" i="22"/>
  <c r="AC94" i="22"/>
  <c r="W94" i="22"/>
  <c r="BM93" i="22"/>
  <c r="BG93" i="22"/>
  <c r="BA93" i="22"/>
  <c r="AU93" i="22"/>
  <c r="AO93" i="22"/>
  <c r="AI93" i="22"/>
  <c r="AC93" i="22"/>
  <c r="W93" i="22"/>
  <c r="BM92" i="22"/>
  <c r="BG92" i="22"/>
  <c r="BA92" i="22"/>
  <c r="AU92" i="22"/>
  <c r="AO92" i="22"/>
  <c r="AI92" i="22"/>
  <c r="AC92" i="22"/>
  <c r="W92" i="22"/>
  <c r="BM91" i="22"/>
  <c r="BG91" i="22"/>
  <c r="BA91" i="22"/>
  <c r="AU91" i="22"/>
  <c r="AO91" i="22"/>
  <c r="AI91" i="22"/>
  <c r="AC91" i="22"/>
  <c r="W91" i="22"/>
  <c r="BM90" i="22"/>
  <c r="BG90" i="22"/>
  <c r="BA90" i="22"/>
  <c r="AU90" i="22"/>
  <c r="AO90" i="22"/>
  <c r="AI90" i="22"/>
  <c r="AC90" i="22"/>
  <c r="W90" i="22"/>
  <c r="BM89" i="22"/>
  <c r="BG89" i="22"/>
  <c r="BA89" i="22"/>
  <c r="AU89" i="22"/>
  <c r="AO89" i="22"/>
  <c r="AI89" i="22"/>
  <c r="AC89" i="22"/>
  <c r="W89" i="22"/>
  <c r="BM88" i="22"/>
  <c r="BG88" i="22"/>
  <c r="BA88" i="22"/>
  <c r="AU88" i="22"/>
  <c r="AO88" i="22"/>
  <c r="AI88" i="22"/>
  <c r="AC88" i="22"/>
  <c r="W88" i="22"/>
  <c r="BM87" i="22"/>
  <c r="BG87" i="22"/>
  <c r="BA87" i="22"/>
  <c r="AU87" i="22"/>
  <c r="AO87" i="22"/>
  <c r="AI87" i="22"/>
  <c r="AC87" i="22"/>
  <c r="W87" i="22"/>
  <c r="BM86" i="22"/>
  <c r="BG86" i="22"/>
  <c r="BA86" i="22"/>
  <c r="AU86" i="22"/>
  <c r="AO86" i="22"/>
  <c r="AI86" i="22"/>
  <c r="AC86" i="22"/>
  <c r="W86" i="22"/>
  <c r="BM85" i="22"/>
  <c r="BG85" i="22"/>
  <c r="BA85" i="22"/>
  <c r="AU85" i="22"/>
  <c r="AO85" i="22"/>
  <c r="AI85" i="22"/>
  <c r="AC85" i="22"/>
  <c r="W85" i="22"/>
  <c r="BM84" i="22"/>
  <c r="BG84" i="22"/>
  <c r="BA84" i="22"/>
  <c r="AU84" i="22"/>
  <c r="AO84" i="22"/>
  <c r="AI84" i="22"/>
  <c r="AC84" i="22"/>
  <c r="W84" i="22"/>
  <c r="BM83" i="22"/>
  <c r="BG83" i="22"/>
  <c r="BA83" i="22"/>
  <c r="AU83" i="22"/>
  <c r="AO83" i="22"/>
  <c r="AI83" i="22"/>
  <c r="AC83" i="22"/>
  <c r="W83" i="22"/>
  <c r="BM82" i="22"/>
  <c r="BG82" i="22"/>
  <c r="BA82" i="22"/>
  <c r="AU82" i="22"/>
  <c r="AO82" i="22"/>
  <c r="AI82" i="22"/>
  <c r="AC82" i="22"/>
  <c r="W82" i="22"/>
  <c r="BM81" i="22"/>
  <c r="BG81" i="22"/>
  <c r="BA81" i="22"/>
  <c r="AU81" i="22"/>
  <c r="AO81" i="22"/>
  <c r="AI81" i="22"/>
  <c r="AC81" i="22"/>
  <c r="W81" i="22"/>
  <c r="BM80" i="22"/>
  <c r="BG80" i="22"/>
  <c r="BA80" i="22"/>
  <c r="AU80" i="22"/>
  <c r="AO80" i="22"/>
  <c r="AI80" i="22"/>
  <c r="AC80" i="22"/>
  <c r="W80" i="22"/>
  <c r="BM79" i="22"/>
  <c r="BG79" i="22"/>
  <c r="BA79" i="22"/>
  <c r="AU79" i="22"/>
  <c r="AO79" i="22"/>
  <c r="AI79" i="22"/>
  <c r="AC79" i="22"/>
  <c r="W79" i="22"/>
  <c r="BM78" i="22"/>
  <c r="BG78" i="22"/>
  <c r="BA78" i="22"/>
  <c r="AU78" i="22"/>
  <c r="AO78" i="22"/>
  <c r="AI78" i="22"/>
  <c r="AC78" i="22"/>
  <c r="W78" i="22"/>
  <c r="BM77" i="22"/>
  <c r="BG77" i="22"/>
  <c r="BA77" i="22"/>
  <c r="AU77" i="22"/>
  <c r="AO77" i="22"/>
  <c r="AI77" i="22"/>
  <c r="AC77" i="22"/>
  <c r="W77" i="22"/>
  <c r="BM76" i="22"/>
  <c r="BG76" i="22"/>
  <c r="BA76" i="22"/>
  <c r="AU76" i="22"/>
  <c r="AO76" i="22"/>
  <c r="AI76" i="22"/>
  <c r="AC76" i="22"/>
  <c r="W76" i="22"/>
  <c r="BM75" i="22"/>
  <c r="BG75" i="22"/>
  <c r="BA75" i="22"/>
  <c r="AU75" i="22"/>
  <c r="AO75" i="22"/>
  <c r="AI75" i="22"/>
  <c r="AC75" i="22"/>
  <c r="W75" i="22"/>
  <c r="BM74" i="22"/>
  <c r="BG74" i="22"/>
  <c r="BA74" i="22"/>
  <c r="AU74" i="22"/>
  <c r="AO74" i="22"/>
  <c r="AI74" i="22"/>
  <c r="AC74" i="22"/>
  <c r="W74" i="22"/>
  <c r="BM73" i="22"/>
  <c r="BG73" i="22"/>
  <c r="BA73" i="22"/>
  <c r="AU73" i="22"/>
  <c r="AO73" i="22"/>
  <c r="AI73" i="22"/>
  <c r="AC73" i="22"/>
  <c r="W73" i="22"/>
  <c r="BM72" i="22"/>
  <c r="BG72" i="22"/>
  <c r="BA72" i="22"/>
  <c r="AU72" i="22"/>
  <c r="AO72" i="22"/>
  <c r="AI72" i="22"/>
  <c r="AC72" i="22"/>
  <c r="W72" i="22"/>
  <c r="BM71" i="22"/>
  <c r="BG71" i="22"/>
  <c r="BA71" i="22"/>
  <c r="AU71" i="22"/>
  <c r="AO71" i="22"/>
  <c r="AI71" i="22"/>
  <c r="AC71" i="22"/>
  <c r="W71" i="22"/>
  <c r="BM70" i="22"/>
  <c r="BG70" i="22"/>
  <c r="BA70" i="22"/>
  <c r="AU70" i="22"/>
  <c r="AO70" i="22"/>
  <c r="AI70" i="22"/>
  <c r="AC70" i="22"/>
  <c r="W70" i="22"/>
  <c r="BM69" i="22"/>
  <c r="BG69" i="22"/>
  <c r="BA69" i="22"/>
  <c r="AU69" i="22"/>
  <c r="AO69" i="22"/>
  <c r="AI69" i="22"/>
  <c r="AC69" i="22"/>
  <c r="W69" i="22"/>
  <c r="BM68" i="22"/>
  <c r="BG68" i="22"/>
  <c r="BA68" i="22"/>
  <c r="AU68" i="22"/>
  <c r="AO68" i="22"/>
  <c r="AI68" i="22"/>
  <c r="AC68" i="22"/>
  <c r="W68" i="22"/>
  <c r="BM67" i="22"/>
  <c r="BG67" i="22"/>
  <c r="BA67" i="22"/>
  <c r="AU67" i="22"/>
  <c r="AO67" i="22"/>
  <c r="AI67" i="22"/>
  <c r="AC67" i="22"/>
  <c r="W67" i="22"/>
  <c r="BM66" i="22"/>
  <c r="BG66" i="22"/>
  <c r="BA66" i="22"/>
  <c r="AU66" i="22"/>
  <c r="AO66" i="22"/>
  <c r="AI66" i="22"/>
  <c r="AC66" i="22"/>
  <c r="W66" i="22"/>
  <c r="BM65" i="22"/>
  <c r="BG65" i="22"/>
  <c r="BA65" i="22"/>
  <c r="AU65" i="22"/>
  <c r="AO65" i="22"/>
  <c r="AI65" i="22"/>
  <c r="AC65" i="22"/>
  <c r="W65" i="22"/>
  <c r="BM64" i="22"/>
  <c r="BG64" i="22"/>
  <c r="BA64" i="22"/>
  <c r="AU64" i="22"/>
  <c r="AO64" i="22"/>
  <c r="AI64" i="22"/>
  <c r="AC64" i="22"/>
  <c r="W64" i="22"/>
  <c r="BM63" i="22"/>
  <c r="BG63" i="22"/>
  <c r="BA63" i="22"/>
  <c r="AU63" i="22"/>
  <c r="AO63" i="22"/>
  <c r="AI63" i="22"/>
  <c r="AC63" i="22"/>
  <c r="W63" i="22"/>
  <c r="BM62" i="22"/>
  <c r="BG62" i="22"/>
  <c r="BA62" i="22"/>
  <c r="AU62" i="22"/>
  <c r="AO62" i="22"/>
  <c r="AI62" i="22"/>
  <c r="AC62" i="22"/>
  <c r="W62" i="22"/>
  <c r="BM61" i="22"/>
  <c r="BG61" i="22"/>
  <c r="BA61" i="22"/>
  <c r="AU61" i="22"/>
  <c r="AO61" i="22"/>
  <c r="AI61" i="22"/>
  <c r="AC61" i="22"/>
  <c r="W61" i="22"/>
  <c r="BM60" i="22"/>
  <c r="BG60" i="22"/>
  <c r="BA60" i="22"/>
  <c r="AU60" i="22"/>
  <c r="AO60" i="22"/>
  <c r="AI60" i="22"/>
  <c r="AC60" i="22"/>
  <c r="W60" i="22"/>
  <c r="BM59" i="22"/>
  <c r="BG59" i="22"/>
  <c r="BA59" i="22"/>
  <c r="AU59" i="22"/>
  <c r="AO59" i="22"/>
  <c r="AI59" i="22"/>
  <c r="AC59" i="22"/>
  <c r="W59" i="22"/>
  <c r="BM58" i="22"/>
  <c r="BG58" i="22"/>
  <c r="BA58" i="22"/>
  <c r="AU58" i="22"/>
  <c r="AO58" i="22"/>
  <c r="AI58" i="22"/>
  <c r="AC58" i="22"/>
  <c r="W58" i="22"/>
  <c r="BM57" i="22"/>
  <c r="BG57" i="22"/>
  <c r="BA57" i="22"/>
  <c r="AU57" i="22"/>
  <c r="AO57" i="22"/>
  <c r="AI57" i="22"/>
  <c r="AC57" i="22"/>
  <c r="W57" i="22"/>
  <c r="BM56" i="22"/>
  <c r="BG56" i="22"/>
  <c r="BA56" i="22"/>
  <c r="AU56" i="22"/>
  <c r="AO56" i="22"/>
  <c r="AI56" i="22"/>
  <c r="AC56" i="22"/>
  <c r="W56" i="22"/>
  <c r="BM55" i="22"/>
  <c r="BG55" i="22"/>
  <c r="BA55" i="22"/>
  <c r="AU55" i="22"/>
  <c r="AO55" i="22"/>
  <c r="AI55" i="22"/>
  <c r="AC55" i="22"/>
  <c r="W55" i="22"/>
  <c r="BM54" i="22"/>
  <c r="BG54" i="22"/>
  <c r="BA54" i="22"/>
  <c r="AU54" i="22"/>
  <c r="AO54" i="22"/>
  <c r="AI54" i="22"/>
  <c r="AC54" i="22"/>
  <c r="W54" i="22"/>
  <c r="BM53" i="22"/>
  <c r="BG53" i="22"/>
  <c r="BA53" i="22"/>
  <c r="AU53" i="22"/>
  <c r="AO53" i="22"/>
  <c r="AI53" i="22"/>
  <c r="AC53" i="22"/>
  <c r="W53" i="22"/>
  <c r="BM52" i="22"/>
  <c r="BG52" i="22"/>
  <c r="BA52" i="22"/>
  <c r="AU52" i="22"/>
  <c r="AO52" i="22"/>
  <c r="AI52" i="22"/>
  <c r="AC52" i="22"/>
  <c r="W52" i="22"/>
  <c r="BM51" i="22"/>
  <c r="BG51" i="22"/>
  <c r="BA51" i="22"/>
  <c r="AU51" i="22"/>
  <c r="AO51" i="22"/>
  <c r="AI51" i="22"/>
  <c r="AC51" i="22"/>
  <c r="W51" i="22"/>
  <c r="BM50" i="22"/>
  <c r="BG50" i="22"/>
  <c r="BA50" i="22"/>
  <c r="AU50" i="22"/>
  <c r="AO50" i="22"/>
  <c r="AI50" i="22"/>
  <c r="AC50" i="22"/>
  <c r="W50" i="22"/>
  <c r="BM49" i="22"/>
  <c r="BG49" i="22"/>
  <c r="BA49" i="22"/>
  <c r="AU49" i="22"/>
  <c r="AO49" i="22"/>
  <c r="AI49" i="22"/>
  <c r="AC49" i="22"/>
  <c r="W49" i="22"/>
  <c r="BM48" i="22"/>
  <c r="BG48" i="22"/>
  <c r="BA48" i="22"/>
  <c r="AU48" i="22"/>
  <c r="AO48" i="22"/>
  <c r="AI48" i="22"/>
  <c r="AC48" i="22"/>
  <c r="W48" i="22"/>
  <c r="BM47" i="22"/>
  <c r="BG47" i="22"/>
  <c r="BA47" i="22"/>
  <c r="AU47" i="22"/>
  <c r="AO47" i="22"/>
  <c r="AI47" i="22"/>
  <c r="AC47" i="22"/>
  <c r="W47" i="22"/>
  <c r="BM46" i="22"/>
  <c r="BG46" i="22"/>
  <c r="BA46" i="22"/>
  <c r="AU46" i="22"/>
  <c r="AO46" i="22"/>
  <c r="AI46" i="22"/>
  <c r="AC46" i="22"/>
  <c r="W46" i="22"/>
  <c r="BM45" i="22"/>
  <c r="BG45" i="22"/>
  <c r="BA45" i="22"/>
  <c r="AU45" i="22"/>
  <c r="AO45" i="22"/>
  <c r="AI45" i="22"/>
  <c r="AC45" i="22"/>
  <c r="W45" i="22"/>
  <c r="BM44" i="22"/>
  <c r="BG44" i="22"/>
  <c r="BA44" i="22"/>
  <c r="AU44" i="22"/>
  <c r="AO44" i="22"/>
  <c r="AI44" i="22"/>
  <c r="AC44" i="22"/>
  <c r="W44" i="22"/>
  <c r="BM43" i="22"/>
  <c r="BG43" i="22"/>
  <c r="BA43" i="22"/>
  <c r="AU43" i="22"/>
  <c r="AO43" i="22"/>
  <c r="AI43" i="22"/>
  <c r="AC43" i="22"/>
  <c r="W43" i="22"/>
  <c r="BM42" i="22"/>
  <c r="BG42" i="22"/>
  <c r="BA42" i="22"/>
  <c r="AU42" i="22"/>
  <c r="AO42" i="22"/>
  <c r="AI42" i="22"/>
  <c r="AC42" i="22"/>
  <c r="W42" i="22"/>
  <c r="BM41" i="22"/>
  <c r="BG41" i="22"/>
  <c r="BA41" i="22"/>
  <c r="AU41" i="22"/>
  <c r="AO41" i="22"/>
  <c r="AI41" i="22"/>
  <c r="AC41" i="22"/>
  <c r="W41" i="22"/>
  <c r="BM40" i="22"/>
  <c r="BG40" i="22"/>
  <c r="BA40" i="22"/>
  <c r="AU40" i="22"/>
  <c r="AO40" i="22"/>
  <c r="AI40" i="22"/>
  <c r="AC40" i="22"/>
  <c r="W40" i="22"/>
  <c r="BM39" i="22"/>
  <c r="BG39" i="22"/>
  <c r="BA39" i="22"/>
  <c r="AU39" i="22"/>
  <c r="AO39" i="22"/>
  <c r="AI39" i="22"/>
  <c r="AC39" i="22"/>
  <c r="W39" i="22"/>
  <c r="BM38" i="22"/>
  <c r="BG38" i="22"/>
  <c r="BA38" i="22"/>
  <c r="AU38" i="22"/>
  <c r="AO38" i="22"/>
  <c r="AI38" i="22"/>
  <c r="AC38" i="22"/>
  <c r="W38" i="22"/>
  <c r="BM37" i="22"/>
  <c r="BG37" i="22"/>
  <c r="BA37" i="22"/>
  <c r="AU37" i="22"/>
  <c r="AO37" i="22"/>
  <c r="AI37" i="22"/>
  <c r="AC37" i="22"/>
  <c r="W37" i="22"/>
  <c r="BM36" i="22"/>
  <c r="BG36" i="22"/>
  <c r="BA36" i="22"/>
  <c r="AU36" i="22"/>
  <c r="AO36" i="22"/>
  <c r="AI36" i="22"/>
  <c r="AC36" i="22"/>
  <c r="W36" i="22"/>
  <c r="BM35" i="22"/>
  <c r="BG35" i="22"/>
  <c r="BA35" i="22"/>
  <c r="AU35" i="22"/>
  <c r="AO35" i="22"/>
  <c r="AI35" i="22"/>
  <c r="AC35" i="22"/>
  <c r="W35" i="22"/>
  <c r="BM34" i="22"/>
  <c r="BG34" i="22"/>
  <c r="BA34" i="22"/>
  <c r="AU34" i="22"/>
  <c r="AO34" i="22"/>
  <c r="AI34" i="22"/>
  <c r="AC34" i="22"/>
  <c r="W34" i="22"/>
  <c r="BM33" i="22"/>
  <c r="BG33" i="22"/>
  <c r="BA33" i="22"/>
  <c r="AU33" i="22"/>
  <c r="AO33" i="22"/>
  <c r="AI33" i="22"/>
  <c r="AC33" i="22"/>
  <c r="W33" i="22"/>
  <c r="BM32" i="22"/>
  <c r="BG32" i="22"/>
  <c r="BA32" i="22"/>
  <c r="AU32" i="22"/>
  <c r="AO32" i="22"/>
  <c r="AI32" i="22"/>
  <c r="AC32" i="22"/>
  <c r="W32" i="22"/>
  <c r="BM31" i="22"/>
  <c r="BG31" i="22"/>
  <c r="BA31" i="22"/>
  <c r="AU31" i="22"/>
  <c r="AO31" i="22"/>
  <c r="AI31" i="22"/>
  <c r="AC31" i="22"/>
  <c r="W31" i="22"/>
  <c r="BM30" i="22"/>
  <c r="BG30" i="22"/>
  <c r="BA30" i="22"/>
  <c r="AU30" i="22"/>
  <c r="AO30" i="22"/>
  <c r="AI30" i="22"/>
  <c r="AC30" i="22"/>
  <c r="W30" i="22"/>
  <c r="BM29" i="22"/>
  <c r="BG29" i="22"/>
  <c r="BA29" i="22"/>
  <c r="AU29" i="22"/>
  <c r="AO29" i="22"/>
  <c r="AI29" i="22"/>
  <c r="AC29" i="22"/>
  <c r="W29" i="22"/>
  <c r="BM28" i="22"/>
  <c r="BG28" i="22"/>
  <c r="BA28" i="22"/>
  <c r="AU28" i="22"/>
  <c r="AO28" i="22"/>
  <c r="AI28" i="22"/>
  <c r="AC28" i="22"/>
  <c r="W28" i="22"/>
  <c r="BM27" i="22"/>
  <c r="BG27" i="22"/>
  <c r="BA27" i="22"/>
  <c r="AU27" i="22"/>
  <c r="AO27" i="22"/>
  <c r="AI27" i="22"/>
  <c r="AC27" i="22"/>
  <c r="W27" i="22"/>
  <c r="BM26" i="22"/>
  <c r="BG26" i="22"/>
  <c r="BA26" i="22"/>
  <c r="AU26" i="22"/>
  <c r="AO26" i="22"/>
  <c r="AI26" i="22"/>
  <c r="AC26" i="22"/>
  <c r="W26" i="22"/>
  <c r="BM25" i="22"/>
  <c r="BG25" i="22"/>
  <c r="BA25" i="22"/>
  <c r="AU25" i="22"/>
  <c r="AO25" i="22"/>
  <c r="AI25" i="22"/>
  <c r="AC25" i="22"/>
  <c r="W25" i="22"/>
  <c r="BM24" i="22"/>
  <c r="BG24" i="22"/>
  <c r="BA24" i="22"/>
  <c r="AU24" i="22"/>
  <c r="AO24" i="22"/>
  <c r="AI24" i="22"/>
  <c r="AC24" i="22"/>
  <c r="W24" i="22"/>
  <c r="BM23" i="22"/>
  <c r="BG23" i="22"/>
  <c r="BA23" i="22"/>
  <c r="AU23" i="22"/>
  <c r="AO23" i="22"/>
  <c r="AI23" i="22"/>
  <c r="AC23" i="22"/>
  <c r="W23" i="22"/>
  <c r="BM22" i="22"/>
  <c r="BG22" i="22"/>
  <c r="BA22" i="22"/>
  <c r="AU22" i="22"/>
  <c r="AO22" i="22"/>
  <c r="AI22" i="22"/>
  <c r="AC22" i="22"/>
  <c r="W22" i="22"/>
  <c r="BM21" i="22"/>
  <c r="BG21" i="22"/>
  <c r="BA21" i="22"/>
  <c r="AU21" i="22"/>
  <c r="AO21" i="22"/>
  <c r="AI21" i="22"/>
  <c r="AC21" i="22"/>
  <c r="W21" i="22"/>
  <c r="BM20" i="22"/>
  <c r="BG20" i="22"/>
  <c r="BA20" i="22"/>
  <c r="AU20" i="22"/>
  <c r="AO20" i="22"/>
  <c r="AI20" i="22"/>
  <c r="AC20" i="22"/>
  <c r="W20" i="22"/>
  <c r="BM19" i="22"/>
  <c r="BG19" i="22"/>
  <c r="BA19" i="22"/>
  <c r="AU19" i="22"/>
  <c r="AO19" i="22"/>
  <c r="AI19" i="22"/>
  <c r="AC19" i="22"/>
  <c r="W19" i="22"/>
  <c r="BM18" i="22"/>
  <c r="BG18" i="22"/>
  <c r="BA18" i="22"/>
  <c r="AU18" i="22"/>
  <c r="AO18" i="22"/>
  <c r="AI18" i="22"/>
  <c r="AC18" i="22"/>
  <c r="W18" i="22"/>
  <c r="BM17" i="22"/>
  <c r="BG17" i="22"/>
  <c r="BA17" i="22"/>
  <c r="AU17" i="22"/>
  <c r="AO17" i="22"/>
  <c r="AI17" i="22"/>
  <c r="AC17" i="22"/>
  <c r="W17" i="22"/>
  <c r="BM16" i="22"/>
  <c r="BG16" i="22"/>
  <c r="BA16" i="22"/>
  <c r="AU16" i="22"/>
  <c r="AO16" i="22"/>
  <c r="AI16" i="22"/>
  <c r="AC16" i="22"/>
  <c r="W16" i="22"/>
  <c r="BM15" i="22"/>
  <c r="BG15" i="22"/>
  <c r="BA15" i="22"/>
  <c r="AU15" i="22"/>
  <c r="AO15" i="22"/>
  <c r="AI15" i="22"/>
  <c r="AC15" i="22"/>
  <c r="W15" i="22"/>
  <c r="BM14" i="22"/>
  <c r="BG14" i="22"/>
  <c r="BA14" i="22"/>
  <c r="AU14" i="22"/>
  <c r="AO14" i="22"/>
  <c r="AI14" i="22"/>
  <c r="AC14" i="22"/>
  <c r="W14" i="22"/>
  <c r="BM13" i="22"/>
  <c r="BG13" i="22"/>
  <c r="BA13" i="22"/>
  <c r="AU13" i="22"/>
  <c r="AO13" i="22"/>
  <c r="AI13" i="22"/>
  <c r="AC13" i="22"/>
  <c r="W13" i="22"/>
  <c r="BM12" i="22"/>
  <c r="BG12" i="22"/>
  <c r="BA12" i="22"/>
  <c r="AU12" i="22"/>
  <c r="AO12" i="22"/>
  <c r="AI12" i="22"/>
  <c r="AC12" i="22"/>
  <c r="W12" i="22"/>
  <c r="BM11" i="22"/>
  <c r="BG11" i="22"/>
  <c r="BA11" i="22"/>
  <c r="AU11" i="22"/>
  <c r="AO11" i="22"/>
  <c r="AI11" i="22"/>
  <c r="AC11" i="22"/>
  <c r="W11" i="22"/>
  <c r="BM10" i="22"/>
  <c r="BG10" i="22"/>
  <c r="BA10" i="22"/>
  <c r="AU10" i="22"/>
  <c r="AO10" i="22"/>
  <c r="AI10" i="22"/>
  <c r="AC10" i="22"/>
  <c r="W10" i="22"/>
  <c r="BM9" i="22"/>
  <c r="BG9" i="22"/>
  <c r="BA9" i="22"/>
  <c r="AU9" i="22"/>
  <c r="AO9" i="22"/>
  <c r="AI9" i="22"/>
  <c r="AC9" i="22"/>
  <c r="W9" i="22"/>
  <c r="BM8" i="22"/>
  <c r="BG8" i="22"/>
  <c r="BA8" i="22"/>
  <c r="AU8" i="22"/>
  <c r="AO8" i="22"/>
  <c r="AI8" i="22"/>
  <c r="AC8" i="22"/>
  <c r="W8" i="22"/>
  <c r="BM7" i="22"/>
  <c r="BG7" i="22"/>
  <c r="BA7" i="22"/>
  <c r="AU7" i="22"/>
  <c r="AO7" i="22"/>
  <c r="AI7" i="22"/>
  <c r="AC7" i="22"/>
  <c r="W7" i="22"/>
  <c r="BM6" i="22"/>
  <c r="BG6" i="22"/>
  <c r="BA6" i="22"/>
  <c r="AU6" i="22"/>
  <c r="AO6" i="22"/>
  <c r="AI6" i="22"/>
  <c r="AC6" i="22"/>
  <c r="W6" i="22"/>
  <c r="BM5" i="22"/>
  <c r="BG5" i="22"/>
  <c r="BA5" i="22"/>
  <c r="AU5" i="22"/>
  <c r="AO5" i="22"/>
  <c r="AI5" i="22"/>
  <c r="AC5" i="22"/>
  <c r="W5" i="22"/>
  <c r="Q3" i="11"/>
  <c r="W3" i="11"/>
  <c r="AC3" i="11"/>
  <c r="AI3" i="11"/>
  <c r="AU3" i="11"/>
  <c r="BA3" i="11"/>
  <c r="Q4" i="11"/>
  <c r="W4" i="11"/>
  <c r="AC4" i="11"/>
  <c r="AI4" i="11"/>
  <c r="AU4" i="11"/>
  <c r="BA4" i="11"/>
  <c r="Q5" i="11"/>
  <c r="W5" i="11"/>
  <c r="AC5" i="11"/>
  <c r="AI5" i="11"/>
  <c r="AU5" i="11"/>
  <c r="BA5" i="11"/>
  <c r="Q6" i="11"/>
  <c r="W6" i="11"/>
  <c r="AC6" i="11"/>
  <c r="AI6" i="11"/>
  <c r="AU6" i="11"/>
  <c r="BA6" i="11"/>
  <c r="Q7" i="11"/>
  <c r="W7" i="11"/>
  <c r="AC7" i="11"/>
  <c r="AI7" i="11"/>
  <c r="AU7" i="11"/>
  <c r="BA7" i="11"/>
  <c r="Q8" i="11"/>
  <c r="W8" i="11"/>
  <c r="AC8" i="11"/>
  <c r="AI8" i="11"/>
  <c r="AU8" i="11"/>
  <c r="BA8" i="11"/>
  <c r="Q9" i="11"/>
  <c r="W9" i="11"/>
  <c r="AC9" i="11"/>
  <c r="AI9" i="11"/>
  <c r="AU9" i="11"/>
  <c r="BA9" i="11"/>
  <c r="Q10" i="11"/>
  <c r="W10" i="11"/>
  <c r="AC10" i="11"/>
  <c r="AI10" i="11"/>
  <c r="AU10" i="11"/>
  <c r="BA10" i="11"/>
  <c r="Q11" i="11"/>
  <c r="W11" i="11"/>
  <c r="AC11" i="11"/>
  <c r="AI11" i="11"/>
  <c r="AU11" i="11"/>
  <c r="BA11" i="11"/>
  <c r="Q12" i="11"/>
  <c r="W12" i="11"/>
  <c r="AC12" i="11"/>
  <c r="AI12" i="11"/>
  <c r="AU12" i="11"/>
  <c r="BA12" i="11"/>
  <c r="Q13" i="11"/>
  <c r="W13" i="11"/>
  <c r="AC13" i="11"/>
  <c r="AI13" i="11"/>
  <c r="AU13" i="11"/>
  <c r="BA13" i="11"/>
  <c r="Q14" i="11"/>
  <c r="W14" i="11"/>
  <c r="AC14" i="11"/>
  <c r="AI14" i="11"/>
  <c r="AU14" i="11"/>
  <c r="BA14" i="11"/>
  <c r="Q15" i="11"/>
  <c r="W15" i="11"/>
  <c r="AC15" i="11"/>
  <c r="AI15" i="11"/>
  <c r="AU15" i="11"/>
  <c r="BA15" i="11"/>
  <c r="Q16" i="11"/>
  <c r="W16" i="11"/>
  <c r="AC16" i="11"/>
  <c r="AI16" i="11"/>
  <c r="AU16" i="11"/>
  <c r="BA16" i="11"/>
  <c r="Q17" i="11"/>
  <c r="W17" i="11"/>
  <c r="AC17" i="11"/>
  <c r="AI17" i="11"/>
  <c r="AU17" i="11"/>
  <c r="BA17" i="11"/>
  <c r="Q18" i="11"/>
  <c r="W18" i="11"/>
  <c r="AC18" i="11"/>
  <c r="AI18" i="11"/>
  <c r="AU18" i="11"/>
  <c r="BA18" i="11"/>
  <c r="W19" i="11"/>
  <c r="AC19" i="11"/>
  <c r="AI19" i="11"/>
  <c r="AU19" i="11"/>
  <c r="Q20" i="11"/>
  <c r="W20" i="11"/>
  <c r="AC20" i="11"/>
  <c r="AI20" i="11"/>
  <c r="AU20" i="11"/>
  <c r="BA20" i="11"/>
  <c r="Q21" i="11"/>
  <c r="W21" i="11"/>
  <c r="AC21" i="11"/>
  <c r="AI21" i="11"/>
  <c r="AU21" i="11"/>
  <c r="BA21" i="11"/>
  <c r="Q22" i="11"/>
  <c r="W22" i="11"/>
  <c r="AC22" i="11"/>
  <c r="AI22" i="11"/>
  <c r="AU22" i="11"/>
  <c r="BA22" i="11"/>
  <c r="W23" i="11"/>
  <c r="AC23" i="11"/>
  <c r="AI23" i="11"/>
  <c r="AU23" i="11"/>
  <c r="BA23" i="11"/>
  <c r="Q24" i="11"/>
  <c r="W24" i="11"/>
  <c r="AC24" i="11"/>
  <c r="AI24" i="11"/>
  <c r="AU24" i="11"/>
  <c r="BA24" i="11"/>
  <c r="W25" i="11"/>
  <c r="AC25" i="11"/>
  <c r="AI25" i="11"/>
  <c r="AU25" i="11"/>
  <c r="Q26" i="11"/>
  <c r="W26" i="11"/>
  <c r="AC26" i="11"/>
  <c r="AI26" i="11"/>
  <c r="AU26" i="11"/>
  <c r="BA26" i="11"/>
  <c r="W27" i="11"/>
  <c r="AC27" i="11"/>
  <c r="AI27" i="11"/>
  <c r="AU27" i="11"/>
  <c r="Q28" i="11"/>
  <c r="W28" i="11"/>
  <c r="AC28" i="11"/>
  <c r="AI28" i="11"/>
  <c r="AU28" i="11"/>
  <c r="BA28" i="11"/>
  <c r="Q29" i="11"/>
  <c r="W29" i="11"/>
  <c r="AC29" i="11"/>
  <c r="AI29" i="11"/>
  <c r="AU29" i="11"/>
  <c r="BA29" i="11"/>
  <c r="Q30" i="11"/>
  <c r="W30" i="11"/>
  <c r="AC30" i="11"/>
  <c r="AI30" i="11"/>
  <c r="AU30" i="11"/>
  <c r="BA30" i="11"/>
  <c r="W31" i="11"/>
  <c r="AC31" i="11"/>
  <c r="AI31" i="11"/>
  <c r="AU31" i="11"/>
  <c r="BA31" i="11"/>
  <c r="Q32" i="11"/>
  <c r="W32" i="11"/>
  <c r="AC32" i="11"/>
  <c r="AI32" i="11"/>
  <c r="AU32" i="11"/>
  <c r="BA32" i="11"/>
  <c r="W33" i="11"/>
  <c r="AC33" i="11"/>
  <c r="AI33" i="11"/>
  <c r="AU33" i="11"/>
  <c r="W34" i="11"/>
  <c r="AC34" i="11"/>
  <c r="AI34" i="11"/>
  <c r="AU34" i="11"/>
  <c r="W35" i="11"/>
  <c r="AC35" i="11"/>
  <c r="AI35" i="11"/>
  <c r="AU35" i="11"/>
  <c r="Q36" i="11"/>
  <c r="W36" i="11"/>
  <c r="AC36" i="11"/>
  <c r="AI36" i="11"/>
  <c r="AU36" i="11"/>
  <c r="BA36" i="11"/>
  <c r="Q37" i="11"/>
  <c r="W37" i="11"/>
  <c r="AC37" i="11"/>
  <c r="AI37" i="11"/>
  <c r="AU37" i="11"/>
  <c r="BA37" i="11"/>
  <c r="Q38" i="11"/>
  <c r="W38" i="11"/>
  <c r="AC38" i="11"/>
  <c r="AI38" i="11"/>
  <c r="AU38" i="11"/>
  <c r="BA38" i="11"/>
  <c r="W39" i="11"/>
  <c r="AC39" i="11"/>
  <c r="AI39" i="11"/>
  <c r="AU39" i="11"/>
  <c r="BA39" i="11"/>
  <c r="Q40" i="11"/>
  <c r="W40" i="11"/>
  <c r="AC40" i="11"/>
  <c r="AI40" i="11"/>
  <c r="AU40" i="11"/>
  <c r="BA40" i="11"/>
  <c r="W41" i="11"/>
  <c r="AC41" i="11"/>
  <c r="AI41" i="11"/>
  <c r="AU41" i="11"/>
  <c r="W42" i="11"/>
  <c r="AC42" i="11"/>
  <c r="AI42" i="11"/>
  <c r="AU42" i="11"/>
  <c r="W43" i="11"/>
  <c r="AC43" i="11"/>
  <c r="AI43" i="11"/>
  <c r="AU43" i="11"/>
  <c r="BA43" i="11"/>
  <c r="Q44" i="11"/>
  <c r="W44" i="11"/>
  <c r="AC44" i="11"/>
  <c r="AI44" i="11"/>
  <c r="AU44" i="11"/>
  <c r="BA44" i="11"/>
  <c r="Q45" i="11"/>
  <c r="W45" i="11"/>
  <c r="AC45" i="11"/>
  <c r="AI45" i="11"/>
  <c r="AU45" i="11"/>
  <c r="BA45" i="11"/>
  <c r="Q46" i="11"/>
  <c r="W46" i="11"/>
  <c r="AC46" i="11"/>
  <c r="AI46" i="11"/>
  <c r="AU46" i="11"/>
  <c r="BA46" i="11"/>
  <c r="W47" i="11"/>
  <c r="AC47" i="11"/>
  <c r="AI47" i="11"/>
  <c r="AU47" i="11"/>
  <c r="BA47" i="11"/>
  <c r="Q48" i="11"/>
  <c r="W48" i="11"/>
  <c r="AC48" i="11"/>
  <c r="AI48" i="11"/>
  <c r="AU48" i="11"/>
  <c r="BA48" i="11"/>
  <c r="W49" i="11"/>
  <c r="AC49" i="11"/>
  <c r="AI49" i="11"/>
  <c r="AU49" i="11"/>
  <c r="W50" i="11"/>
  <c r="AC50" i="11"/>
  <c r="AI50" i="11"/>
  <c r="AU50" i="11"/>
  <c r="BA50" i="11"/>
  <c r="Q51" i="11"/>
  <c r="W51" i="11"/>
  <c r="AC51" i="11"/>
  <c r="AI51" i="11"/>
  <c r="AU51" i="11"/>
  <c r="BA51" i="11"/>
  <c r="Q52" i="11"/>
  <c r="W52" i="11"/>
  <c r="AC52" i="11"/>
  <c r="AI52" i="11"/>
  <c r="AU52" i="11"/>
  <c r="BA52" i="11"/>
  <c r="Q53" i="11"/>
  <c r="W53" i="11"/>
  <c r="AC53" i="11"/>
  <c r="AI53" i="11"/>
  <c r="AU53" i="11"/>
  <c r="BA53" i="11"/>
  <c r="Q54" i="11"/>
  <c r="W54" i="11"/>
  <c r="AC54" i="11"/>
  <c r="AI54" i="11"/>
  <c r="AU54" i="11"/>
  <c r="BA54" i="11"/>
  <c r="W55" i="11"/>
  <c r="AC55" i="11"/>
  <c r="AI55" i="11"/>
  <c r="AU55" i="11"/>
  <c r="BA55" i="11"/>
  <c r="Q56" i="11"/>
  <c r="W56" i="11"/>
  <c r="AC56" i="11"/>
  <c r="AI56" i="11"/>
  <c r="AU56" i="11"/>
  <c r="BA56" i="11"/>
  <c r="W57" i="11"/>
  <c r="AC57" i="11"/>
  <c r="AI57" i="11"/>
  <c r="AU57" i="11"/>
  <c r="BA57" i="11"/>
  <c r="W58" i="11"/>
  <c r="AC58" i="11"/>
  <c r="AI58" i="11"/>
  <c r="AU58" i="11"/>
  <c r="BA58" i="11"/>
  <c r="Q59" i="11"/>
  <c r="W59" i="11"/>
  <c r="AC59" i="11"/>
  <c r="AI59" i="11"/>
  <c r="AU59" i="11"/>
  <c r="BA59" i="11"/>
  <c r="Q60" i="11"/>
  <c r="W60" i="11"/>
  <c r="AC60" i="11"/>
  <c r="AI60" i="11"/>
  <c r="AU60" i="11"/>
  <c r="BA60" i="11"/>
  <c r="Q61" i="11"/>
  <c r="W61" i="11"/>
  <c r="AC61" i="11"/>
  <c r="AI61" i="11"/>
  <c r="AU61" i="11"/>
  <c r="BA61" i="11"/>
  <c r="Q62" i="11"/>
  <c r="W62" i="11"/>
  <c r="AC62" i="11"/>
  <c r="AI62" i="11"/>
  <c r="AU62" i="11"/>
  <c r="BA62" i="11"/>
  <c r="W63" i="11"/>
  <c r="AC63" i="11"/>
  <c r="AI63" i="11"/>
  <c r="AU63" i="11"/>
  <c r="BA63" i="11"/>
  <c r="Q64" i="11"/>
  <c r="W64" i="11"/>
  <c r="AC64" i="11"/>
  <c r="AI64" i="11"/>
  <c r="AU64" i="11"/>
  <c r="BA64" i="11"/>
  <c r="W65" i="11"/>
  <c r="AC65" i="11"/>
  <c r="AI65" i="11"/>
  <c r="AU65" i="11"/>
  <c r="BA65" i="11"/>
  <c r="W66" i="11"/>
  <c r="AC66" i="11"/>
  <c r="AI66" i="11"/>
  <c r="AU66" i="11"/>
  <c r="BA66" i="11"/>
  <c r="Q67" i="11"/>
  <c r="W67" i="11"/>
  <c r="AC67" i="11"/>
  <c r="AI67" i="11"/>
  <c r="AU67" i="11"/>
  <c r="BA67" i="11"/>
  <c r="Q68" i="11"/>
  <c r="W68" i="11"/>
  <c r="AC68" i="11"/>
  <c r="AI68" i="11"/>
  <c r="AU68" i="11"/>
  <c r="BA68" i="11"/>
  <c r="Q69" i="11"/>
  <c r="W69" i="11"/>
  <c r="AC69" i="11"/>
  <c r="AI69" i="11"/>
  <c r="AU69" i="11"/>
  <c r="BA69" i="11"/>
  <c r="Q70" i="11"/>
  <c r="W70" i="11"/>
  <c r="AC70" i="11"/>
  <c r="AI70" i="11"/>
  <c r="AU70" i="11"/>
  <c r="BA70" i="11"/>
  <c r="W71" i="11"/>
  <c r="AC71" i="11"/>
  <c r="AI71" i="11"/>
  <c r="AU71" i="11"/>
  <c r="BA71" i="11"/>
  <c r="Q72" i="11"/>
  <c r="W72" i="11"/>
  <c r="AC72" i="11"/>
  <c r="AI72" i="11"/>
  <c r="AU72" i="11"/>
  <c r="BA72" i="11"/>
  <c r="W73" i="11"/>
  <c r="AC73" i="11"/>
  <c r="AI73" i="11"/>
  <c r="AU73" i="11"/>
  <c r="BA73" i="11"/>
  <c r="W74" i="11"/>
  <c r="AC74" i="11"/>
  <c r="AI74" i="11"/>
  <c r="AU74" i="11"/>
  <c r="BA74" i="11"/>
  <c r="Q75" i="11"/>
  <c r="W75" i="11"/>
  <c r="AC75" i="11"/>
  <c r="AI75" i="11"/>
  <c r="AU75" i="11"/>
  <c r="BA75" i="11"/>
  <c r="Q76" i="11"/>
  <c r="W76" i="11"/>
  <c r="AC76" i="11"/>
  <c r="AI76" i="11"/>
  <c r="AU76" i="11"/>
  <c r="BA76" i="11"/>
  <c r="Q77" i="11"/>
  <c r="W77" i="11"/>
  <c r="AC77" i="11"/>
  <c r="AI77" i="11"/>
  <c r="AU77" i="11"/>
  <c r="BA77" i="11"/>
  <c r="Q78" i="11"/>
  <c r="W78" i="11"/>
  <c r="AC78" i="11"/>
  <c r="AI78" i="11"/>
  <c r="AU78" i="11"/>
  <c r="BA78" i="11"/>
  <c r="W79" i="11"/>
  <c r="AC79" i="11"/>
  <c r="AI79" i="11"/>
  <c r="AU79" i="11"/>
  <c r="BA79" i="11"/>
  <c r="Q80" i="11"/>
  <c r="W80" i="11"/>
  <c r="AC80" i="11"/>
  <c r="AI80" i="11"/>
  <c r="AU80" i="11"/>
  <c r="BA80" i="11"/>
  <c r="W81" i="11"/>
  <c r="AC81" i="11"/>
  <c r="AI81" i="11"/>
  <c r="AU81" i="11"/>
  <c r="BA81" i="11"/>
  <c r="W82" i="11"/>
  <c r="AC82" i="11"/>
  <c r="AI82" i="11"/>
  <c r="AU82" i="11"/>
  <c r="BA82" i="11"/>
  <c r="Q83" i="11"/>
  <c r="W83" i="11"/>
  <c r="AC83" i="11"/>
  <c r="AI83" i="11"/>
  <c r="AU83" i="11"/>
  <c r="BA83" i="11"/>
  <c r="Q84" i="11"/>
  <c r="W84" i="11"/>
  <c r="AC84" i="11"/>
  <c r="AI84" i="11"/>
  <c r="AU84" i="11"/>
  <c r="BA84" i="11"/>
  <c r="Q85" i="11"/>
  <c r="W85" i="11"/>
  <c r="AC85" i="11"/>
  <c r="AI85" i="11"/>
  <c r="AU85" i="11"/>
  <c r="BA85" i="11"/>
  <c r="Q86" i="11"/>
  <c r="W86" i="11"/>
  <c r="AC86" i="11"/>
  <c r="AI86" i="11"/>
  <c r="AU86" i="11"/>
  <c r="BA86" i="11"/>
  <c r="W87" i="11"/>
  <c r="AC87" i="11"/>
  <c r="AI87" i="11"/>
  <c r="AU87" i="11"/>
  <c r="BA87" i="11"/>
  <c r="W88" i="11"/>
  <c r="AC88" i="11"/>
  <c r="AI88" i="11"/>
  <c r="AU88" i="11"/>
  <c r="BA88" i="11"/>
  <c r="Q89" i="11"/>
  <c r="W89" i="11"/>
  <c r="AC89" i="11"/>
  <c r="AI89" i="11"/>
  <c r="AU89" i="11"/>
  <c r="BA89" i="11"/>
  <c r="W90" i="11"/>
  <c r="AC90" i="11"/>
  <c r="AI90" i="11"/>
  <c r="AU90" i="11"/>
  <c r="BA90" i="11"/>
  <c r="Q91" i="11"/>
  <c r="W91" i="11"/>
  <c r="AC91" i="11"/>
  <c r="AI91" i="11"/>
  <c r="AU91" i="11"/>
  <c r="BA91" i="11"/>
  <c r="Q92" i="11"/>
  <c r="W92" i="11"/>
  <c r="AC92" i="11"/>
  <c r="AI92" i="11"/>
  <c r="AU92" i="11"/>
  <c r="BA92" i="11"/>
  <c r="Q93" i="11"/>
  <c r="W93" i="11"/>
  <c r="AC93" i="11"/>
  <c r="AI93" i="11"/>
  <c r="AU93" i="11"/>
  <c r="BA93" i="11"/>
  <c r="W94" i="11"/>
  <c r="AC94" i="11"/>
  <c r="AI94" i="11"/>
  <c r="AU94" i="11"/>
  <c r="BA94" i="11"/>
  <c r="Q95" i="11"/>
  <c r="W95" i="11"/>
  <c r="AC95" i="11"/>
  <c r="AI95" i="11"/>
  <c r="AU95" i="11"/>
  <c r="BA95" i="11"/>
  <c r="W96" i="11"/>
  <c r="AC96" i="11"/>
  <c r="AI96" i="11"/>
  <c r="AU96" i="11"/>
  <c r="BA96" i="11"/>
  <c r="Q97" i="11"/>
  <c r="W97" i="11"/>
  <c r="AC97" i="11"/>
  <c r="AI97" i="11"/>
  <c r="AU97" i="11"/>
  <c r="BA97" i="11"/>
  <c r="W98" i="11"/>
  <c r="AC98" i="11"/>
  <c r="AI98" i="11"/>
  <c r="AU98" i="11"/>
  <c r="BA98" i="11"/>
  <c r="Q99" i="11"/>
  <c r="W99" i="11"/>
  <c r="AC99" i="11"/>
  <c r="AI99" i="11"/>
  <c r="AU99" i="11"/>
  <c r="BA99" i="11"/>
  <c r="Q100" i="11"/>
  <c r="W100" i="11"/>
  <c r="AC100" i="11"/>
  <c r="AI100" i="11"/>
  <c r="AU100" i="11"/>
  <c r="BA100" i="11"/>
  <c r="Q101" i="11"/>
  <c r="W101" i="11"/>
  <c r="AC101" i="11"/>
  <c r="AI101" i="11"/>
  <c r="AU101" i="11"/>
  <c r="BA101" i="11"/>
  <c r="W102" i="11"/>
  <c r="AC102" i="11"/>
  <c r="AI102" i="11"/>
  <c r="AU102" i="11"/>
  <c r="BA102" i="11"/>
  <c r="Q103" i="11"/>
  <c r="W103" i="11"/>
  <c r="AC103" i="11"/>
  <c r="AI103" i="11"/>
  <c r="AU103" i="11"/>
  <c r="BA103" i="11"/>
  <c r="W104" i="11"/>
  <c r="AC104" i="11"/>
  <c r="AI104" i="11"/>
  <c r="AU104" i="11"/>
  <c r="BA104" i="11"/>
  <c r="Q105" i="11"/>
  <c r="W105" i="11"/>
  <c r="AC105" i="11"/>
  <c r="AI105" i="11"/>
  <c r="AU105" i="11"/>
  <c r="BA105" i="11"/>
  <c r="W106" i="11"/>
  <c r="AC106" i="11"/>
  <c r="AI106" i="11"/>
  <c r="AU106" i="11"/>
  <c r="Q107" i="11"/>
  <c r="W107" i="11"/>
  <c r="AC107" i="11"/>
  <c r="AI107" i="11"/>
  <c r="AU107" i="11"/>
  <c r="BA107" i="11"/>
  <c r="Q108" i="11"/>
  <c r="W108" i="11"/>
  <c r="AC108" i="11"/>
  <c r="AI108" i="11"/>
  <c r="AU108" i="11"/>
  <c r="BA108" i="11"/>
  <c r="Q109" i="11"/>
  <c r="W109" i="11"/>
  <c r="AC109" i="11"/>
  <c r="AI109" i="11"/>
  <c r="AU109" i="11"/>
  <c r="BA109" i="11"/>
  <c r="W110" i="11"/>
  <c r="AC110" i="11"/>
  <c r="AI110" i="11"/>
  <c r="AU110" i="11"/>
  <c r="Q111" i="11"/>
  <c r="W111" i="11"/>
  <c r="AC111" i="11"/>
  <c r="AI111" i="11"/>
  <c r="AU111" i="11"/>
  <c r="BA111" i="11"/>
  <c r="W112" i="11"/>
  <c r="AC112" i="11"/>
  <c r="AI112" i="11"/>
  <c r="AU112" i="11"/>
  <c r="Q113" i="11"/>
  <c r="W113" i="11"/>
  <c r="AC113" i="11"/>
  <c r="AI113" i="11"/>
  <c r="AU113" i="11"/>
  <c r="BA113" i="11"/>
  <c r="W114" i="11"/>
  <c r="AC114" i="11"/>
  <c r="AI114" i="11"/>
  <c r="AU114" i="11"/>
  <c r="Q115" i="11"/>
  <c r="W115" i="11"/>
  <c r="AC115" i="11"/>
  <c r="AI115" i="11"/>
  <c r="AU115" i="11"/>
  <c r="BA115" i="11"/>
  <c r="Q116" i="11"/>
  <c r="W116" i="11"/>
  <c r="AC116" i="11"/>
  <c r="AI116" i="11"/>
  <c r="AU116" i="11"/>
  <c r="BA116" i="11"/>
  <c r="Q117" i="11"/>
  <c r="W117" i="11"/>
  <c r="AC117" i="11"/>
  <c r="AI117" i="11"/>
  <c r="AU117" i="11"/>
  <c r="BA117" i="11"/>
  <c r="W118" i="11"/>
  <c r="AC118" i="11"/>
  <c r="AI118" i="11"/>
  <c r="AU118" i="11"/>
  <c r="Q119" i="11"/>
  <c r="W119" i="11"/>
  <c r="AC119" i="11"/>
  <c r="AI119" i="11"/>
  <c r="AU119" i="11"/>
  <c r="BA119" i="11"/>
  <c r="W120" i="11"/>
  <c r="AC120" i="11"/>
  <c r="AI120" i="11"/>
  <c r="AU120" i="11"/>
  <c r="Q121" i="11"/>
  <c r="W121" i="11"/>
  <c r="AC121" i="11"/>
  <c r="AI121" i="11"/>
  <c r="AU121" i="11"/>
  <c r="BA121" i="11"/>
  <c r="W122" i="11"/>
  <c r="AC122" i="11"/>
  <c r="AI122" i="11"/>
  <c r="AU122" i="11"/>
  <c r="Q123" i="11"/>
  <c r="W123" i="11"/>
  <c r="AC123" i="11"/>
  <c r="AI123" i="11"/>
  <c r="AU123" i="11"/>
  <c r="BA123" i="11"/>
  <c r="Q124" i="11"/>
  <c r="W124" i="11"/>
  <c r="AC124" i="11"/>
  <c r="AI124" i="11"/>
  <c r="AU124" i="11"/>
  <c r="BA124" i="11"/>
  <c r="Q125" i="11"/>
  <c r="W125" i="11"/>
  <c r="AC125" i="11"/>
  <c r="AI125" i="11"/>
  <c r="AU125" i="11"/>
  <c r="BA125" i="11"/>
  <c r="W126" i="11"/>
  <c r="AC126" i="11"/>
  <c r="AI126" i="11"/>
  <c r="AU126" i="11"/>
  <c r="BA126" i="11"/>
  <c r="Q127" i="11"/>
  <c r="W127" i="11"/>
  <c r="AC127" i="11"/>
  <c r="AI127" i="11"/>
  <c r="AU127" i="11"/>
  <c r="BA127" i="11"/>
  <c r="W128" i="11"/>
  <c r="AC128" i="11"/>
  <c r="AI128" i="11"/>
  <c r="AU128" i="11"/>
  <c r="Q129" i="11"/>
  <c r="W129" i="11"/>
  <c r="AC129" i="11"/>
  <c r="AI129" i="11"/>
  <c r="AU129" i="11"/>
  <c r="BA129" i="11"/>
  <c r="W130" i="11"/>
  <c r="AC130" i="11"/>
  <c r="AI130" i="11"/>
  <c r="AU130" i="11"/>
  <c r="Q131" i="11"/>
  <c r="W131" i="11"/>
  <c r="AC131" i="11"/>
  <c r="AI131" i="11"/>
  <c r="AU131" i="11"/>
  <c r="BA131" i="11"/>
  <c r="Q132" i="11"/>
  <c r="W132" i="11"/>
  <c r="AC132" i="11"/>
  <c r="AI132" i="11"/>
  <c r="AU132" i="11"/>
  <c r="BA132" i="11"/>
  <c r="Q133" i="11"/>
  <c r="W133" i="11"/>
  <c r="AC133" i="11"/>
  <c r="AI133" i="11"/>
  <c r="AU133" i="11"/>
  <c r="BA133" i="11"/>
  <c r="W134" i="11"/>
  <c r="AC134" i="11"/>
  <c r="AI134" i="11"/>
  <c r="AU134" i="11"/>
  <c r="BA134" i="11"/>
  <c r="Q135" i="11"/>
  <c r="W135" i="11"/>
  <c r="AC135" i="11"/>
  <c r="AI135" i="11"/>
  <c r="AU135" i="11"/>
  <c r="BA135" i="11"/>
  <c r="W136" i="11"/>
  <c r="AC136" i="11"/>
  <c r="AI136" i="11"/>
  <c r="AU136" i="11"/>
  <c r="W137" i="11"/>
  <c r="AC137" i="11"/>
  <c r="AI137" i="11"/>
  <c r="AU137" i="11"/>
  <c r="BA137" i="11"/>
  <c r="W138" i="11"/>
  <c r="AC138" i="11"/>
  <c r="AI138" i="11"/>
  <c r="AU138" i="11"/>
  <c r="Q139" i="11"/>
  <c r="W139" i="11"/>
  <c r="AC139" i="11"/>
  <c r="AI139" i="11"/>
  <c r="AU139" i="11"/>
  <c r="BA139" i="11"/>
  <c r="Q140" i="11"/>
  <c r="W140" i="11"/>
  <c r="AC140" i="11"/>
  <c r="AI140" i="11"/>
  <c r="AU140" i="11"/>
  <c r="BA140" i="11"/>
  <c r="Q141" i="11"/>
  <c r="W141" i="11"/>
  <c r="AC141" i="11"/>
  <c r="AI141" i="11"/>
  <c r="AU141" i="11"/>
  <c r="BA141" i="11"/>
  <c r="W142" i="11"/>
  <c r="AC142" i="11"/>
  <c r="AI142" i="11"/>
  <c r="AU142" i="11"/>
  <c r="BA142" i="11"/>
  <c r="Q143" i="11"/>
  <c r="W143" i="11"/>
  <c r="AC143" i="11"/>
  <c r="AI143" i="11"/>
  <c r="AU143" i="11"/>
  <c r="BA143" i="11"/>
  <c r="W144" i="11"/>
  <c r="AC144" i="11"/>
  <c r="AI144" i="11"/>
  <c r="AU144" i="11"/>
  <c r="W145" i="11"/>
  <c r="AC145" i="11"/>
  <c r="AI145" i="11"/>
  <c r="AU145" i="11"/>
  <c r="BA145" i="11"/>
  <c r="W146" i="11"/>
  <c r="AC146" i="11"/>
  <c r="AI146" i="11"/>
  <c r="AU146" i="11"/>
  <c r="Q147" i="11"/>
  <c r="W147" i="11"/>
  <c r="AC147" i="11"/>
  <c r="AI147" i="11"/>
  <c r="AU147" i="11"/>
  <c r="BA147" i="11"/>
  <c r="Q148" i="11"/>
  <c r="W148" i="11"/>
  <c r="AC148" i="11"/>
  <c r="AI148" i="11"/>
  <c r="AU148" i="11"/>
  <c r="BA148" i="11"/>
  <c r="Q149" i="11"/>
  <c r="W149" i="11"/>
  <c r="AC149" i="11"/>
  <c r="AI149" i="11"/>
  <c r="AU149" i="11"/>
  <c r="BA149" i="11"/>
  <c r="W150" i="11"/>
  <c r="AC150" i="11"/>
  <c r="AI150" i="11"/>
  <c r="AU150" i="11"/>
  <c r="BA150" i="11"/>
  <c r="Q151" i="11"/>
  <c r="W151" i="11"/>
  <c r="AC151" i="11"/>
  <c r="AI151" i="11"/>
  <c r="AU151" i="11"/>
  <c r="BA151" i="11"/>
  <c r="W152" i="11"/>
  <c r="AC152" i="11"/>
  <c r="AI152" i="11"/>
  <c r="AU152" i="11"/>
  <c r="Q153" i="11"/>
  <c r="W153" i="11"/>
  <c r="AC153" i="11"/>
  <c r="AI153" i="11"/>
  <c r="AU153" i="11"/>
  <c r="BA153" i="11"/>
  <c r="W154" i="11"/>
  <c r="AC154" i="11"/>
  <c r="AI154" i="11"/>
  <c r="AU154" i="11"/>
  <c r="Q155" i="11"/>
  <c r="W155" i="11"/>
  <c r="AC155" i="11"/>
  <c r="AI155" i="11"/>
  <c r="AU155" i="11"/>
  <c r="BA155" i="11"/>
  <c r="Q156" i="11"/>
  <c r="W156" i="11"/>
  <c r="AC156" i="11"/>
  <c r="AI156" i="11"/>
  <c r="AU156" i="11"/>
  <c r="BA156" i="11"/>
  <c r="Q157" i="11"/>
  <c r="W157" i="11"/>
  <c r="AC157" i="11"/>
  <c r="AI157" i="11"/>
  <c r="AU157" i="11"/>
  <c r="BA157" i="11"/>
  <c r="W158" i="11"/>
  <c r="AC158" i="11"/>
  <c r="AI158" i="11"/>
  <c r="AU158" i="11"/>
  <c r="BA158" i="11"/>
  <c r="Q159" i="11"/>
  <c r="W159" i="11"/>
  <c r="AC159" i="11"/>
  <c r="AI159" i="11"/>
  <c r="AU159" i="11"/>
  <c r="BA159" i="11"/>
  <c r="W160" i="11"/>
  <c r="AC160" i="11"/>
  <c r="AI160" i="11"/>
  <c r="AU160" i="11"/>
  <c r="BA160" i="11"/>
  <c r="Q161" i="11"/>
  <c r="W161" i="11"/>
  <c r="AC161" i="11"/>
  <c r="AI161" i="11"/>
  <c r="AU161" i="11"/>
  <c r="BA161" i="11"/>
  <c r="Q162" i="11"/>
  <c r="W162" i="11"/>
  <c r="AC162" i="11"/>
  <c r="AI162" i="11"/>
  <c r="AU162" i="11"/>
  <c r="BA162" i="11"/>
  <c r="Q163" i="11"/>
  <c r="W163" i="11"/>
  <c r="AC163" i="11"/>
  <c r="AI163" i="11"/>
  <c r="AU163" i="11"/>
  <c r="BA163" i="11"/>
  <c r="Q164" i="11"/>
  <c r="W164" i="11"/>
  <c r="AC164" i="11"/>
  <c r="AI164" i="11"/>
  <c r="AU164" i="11"/>
  <c r="BA164" i="11"/>
  <c r="Q165" i="11"/>
  <c r="W165" i="11"/>
  <c r="AC165" i="11"/>
  <c r="AI165" i="11"/>
  <c r="AU165" i="11"/>
  <c r="BA165" i="11"/>
  <c r="Q166" i="11"/>
  <c r="W166" i="11"/>
  <c r="AC166" i="11"/>
  <c r="AI166" i="11"/>
  <c r="AU166" i="11"/>
  <c r="BA166" i="11"/>
  <c r="Q167" i="11"/>
  <c r="W167" i="11"/>
  <c r="AC167" i="11"/>
  <c r="AI167" i="11"/>
  <c r="AU167" i="11"/>
  <c r="BA167" i="11"/>
  <c r="Q168" i="11"/>
  <c r="W168" i="11"/>
  <c r="AC168" i="11"/>
  <c r="AI168" i="11"/>
  <c r="AU168" i="11"/>
  <c r="BA168" i="11"/>
  <c r="Q169" i="11"/>
  <c r="W169" i="11"/>
  <c r="AC169" i="11"/>
  <c r="AI169" i="11"/>
  <c r="AU169" i="11"/>
  <c r="BA169" i="11"/>
  <c r="Q170" i="11"/>
  <c r="W170" i="11"/>
  <c r="AC170" i="11"/>
  <c r="AI170" i="11"/>
  <c r="AU170" i="11"/>
  <c r="BA170" i="11"/>
  <c r="Q171" i="11"/>
  <c r="W171" i="11"/>
  <c r="AC171" i="11"/>
  <c r="AI171" i="11"/>
  <c r="AU171" i="11"/>
  <c r="BA171" i="11"/>
  <c r="Q172" i="11"/>
  <c r="W172" i="11"/>
  <c r="AC172" i="11"/>
  <c r="AI172" i="11"/>
  <c r="AU172" i="11"/>
  <c r="BA172" i="11"/>
  <c r="W173" i="11"/>
  <c r="AC173" i="11"/>
  <c r="AI173" i="11"/>
  <c r="AU173" i="11"/>
  <c r="BA173" i="11"/>
  <c r="Q174" i="11"/>
  <c r="W174" i="11"/>
  <c r="AC174" i="11"/>
  <c r="AI174" i="11"/>
  <c r="AU174" i="11"/>
  <c r="BA174" i="11"/>
  <c r="Q175" i="11"/>
  <c r="W175" i="11"/>
  <c r="AC175" i="11"/>
  <c r="AI175" i="11"/>
  <c r="AU175" i="11"/>
  <c r="BA175" i="11"/>
  <c r="Q176" i="11"/>
  <c r="W176" i="11"/>
  <c r="AC176" i="11"/>
  <c r="AI176" i="11"/>
  <c r="AU176" i="11"/>
  <c r="BA176" i="11"/>
  <c r="W177" i="11"/>
  <c r="AC177" i="11"/>
  <c r="AI177" i="11"/>
  <c r="AU177" i="11"/>
  <c r="BA177" i="11"/>
  <c r="Q178" i="11"/>
  <c r="W178" i="11"/>
  <c r="AC178" i="11"/>
  <c r="AI178" i="11"/>
  <c r="AU178" i="11"/>
  <c r="BA178" i="11"/>
  <c r="Q179" i="11"/>
  <c r="W179" i="11"/>
  <c r="AC179" i="11"/>
  <c r="AI179" i="11"/>
  <c r="AU179" i="11"/>
  <c r="BA179" i="11"/>
  <c r="Q180" i="11"/>
  <c r="W180" i="11"/>
  <c r="AC180" i="11"/>
  <c r="AI180" i="11"/>
  <c r="AU180" i="11"/>
  <c r="BA180" i="11"/>
  <c r="W181" i="11"/>
  <c r="AC181" i="11"/>
  <c r="AI181" i="11"/>
  <c r="AU181" i="11"/>
  <c r="Q182" i="11"/>
  <c r="W182" i="11"/>
  <c r="AC182" i="11"/>
  <c r="AI182" i="11"/>
  <c r="AU182" i="11"/>
  <c r="BA182" i="11"/>
  <c r="W183" i="11"/>
  <c r="AC183" i="11"/>
  <c r="AI183" i="11"/>
  <c r="AU183" i="11"/>
  <c r="BA183" i="11"/>
  <c r="Q184" i="11"/>
  <c r="W184" i="11"/>
  <c r="AC184" i="11"/>
  <c r="AI184" i="11"/>
  <c r="AU184" i="11"/>
  <c r="BA184" i="11"/>
  <c r="W185" i="11"/>
  <c r="AC185" i="11"/>
  <c r="AI185" i="11"/>
  <c r="AU185" i="11"/>
  <c r="BA185" i="11"/>
  <c r="Q186" i="11"/>
  <c r="W186" i="11"/>
  <c r="AC186" i="11"/>
  <c r="AI186" i="11"/>
  <c r="AU186" i="11"/>
  <c r="BA186" i="11"/>
  <c r="Q187" i="11"/>
  <c r="W187" i="11"/>
  <c r="AC187" i="11"/>
  <c r="AI187" i="11"/>
  <c r="AU187" i="11"/>
  <c r="BA187" i="11"/>
  <c r="Q188" i="11"/>
  <c r="W188" i="11"/>
  <c r="AC188" i="11"/>
  <c r="AI188" i="11"/>
  <c r="AU188" i="11"/>
  <c r="BA188" i="11"/>
  <c r="W189" i="11"/>
  <c r="AC189" i="11"/>
  <c r="AI189" i="11"/>
  <c r="AU189" i="11"/>
  <c r="BA189" i="11"/>
  <c r="Q190" i="11"/>
  <c r="W190" i="11"/>
  <c r="AC190" i="11"/>
  <c r="AI190" i="11"/>
  <c r="AU190" i="11"/>
  <c r="BA190" i="11"/>
  <c r="Q191" i="11"/>
  <c r="W191" i="11"/>
  <c r="AC191" i="11"/>
  <c r="AI191" i="11"/>
  <c r="AU191" i="11"/>
  <c r="BA191" i="11"/>
  <c r="Q192" i="11"/>
  <c r="W192" i="11"/>
  <c r="AC192" i="11"/>
  <c r="AI192" i="11"/>
  <c r="AU192" i="11"/>
  <c r="BA192" i="11"/>
  <c r="W193" i="11"/>
  <c r="AC193" i="11"/>
  <c r="AI193" i="11"/>
  <c r="AU193" i="11"/>
  <c r="BA193" i="11"/>
  <c r="Q194" i="11"/>
  <c r="W194" i="11"/>
  <c r="AC194" i="11"/>
  <c r="AI194" i="11"/>
  <c r="AU194" i="11"/>
  <c r="BA194" i="11"/>
  <c r="Q195" i="11"/>
  <c r="W195" i="11"/>
  <c r="AC195" i="11"/>
  <c r="AI195" i="11"/>
  <c r="AU195" i="11"/>
  <c r="BA195" i="11"/>
  <c r="Q196" i="11"/>
  <c r="W196" i="11"/>
  <c r="AC196" i="11"/>
  <c r="AI196" i="11"/>
  <c r="AU196" i="11"/>
  <c r="BA196" i="11"/>
  <c r="W197" i="11"/>
  <c r="AC197" i="11"/>
  <c r="AI197" i="11"/>
  <c r="AU197" i="11"/>
  <c r="BA197" i="11"/>
  <c r="Q198" i="11"/>
  <c r="W198" i="11"/>
  <c r="AC198" i="11"/>
  <c r="AI198" i="11"/>
  <c r="AU198" i="11"/>
  <c r="BA198" i="11"/>
  <c r="Q199" i="11"/>
  <c r="W199" i="11"/>
  <c r="AC199" i="11"/>
  <c r="AI199" i="11"/>
  <c r="AU199" i="11"/>
  <c r="BA199" i="11"/>
  <c r="Q200" i="11"/>
  <c r="W200" i="11"/>
  <c r="AC200" i="11"/>
  <c r="AI200" i="11"/>
  <c r="AU200" i="11"/>
  <c r="BA200" i="11"/>
  <c r="W201" i="11"/>
  <c r="AC201" i="11"/>
  <c r="AI201" i="11"/>
  <c r="AU201" i="11"/>
  <c r="BA201" i="11"/>
  <c r="Q202" i="11"/>
  <c r="W202" i="11"/>
  <c r="AC202" i="11"/>
  <c r="AI202" i="11"/>
  <c r="AU202" i="11"/>
  <c r="BA202" i="11"/>
  <c r="Q203" i="11"/>
  <c r="W203" i="11"/>
  <c r="AC203" i="11"/>
  <c r="AI203" i="11"/>
  <c r="AU203" i="11"/>
  <c r="BA203" i="11"/>
  <c r="Q204" i="11"/>
  <c r="W204" i="11"/>
  <c r="AC204" i="11"/>
  <c r="AI204" i="11"/>
  <c r="AU204" i="11"/>
  <c r="BA204" i="11"/>
  <c r="W205" i="11"/>
  <c r="AC205" i="11"/>
  <c r="AI205" i="11"/>
  <c r="AU205" i="11"/>
  <c r="BA205" i="11"/>
  <c r="Q206" i="11"/>
  <c r="W206" i="11"/>
  <c r="AC206" i="11"/>
  <c r="AI206" i="11"/>
  <c r="AU206" i="11"/>
  <c r="BA206" i="11"/>
  <c r="Q207" i="11"/>
  <c r="W207" i="11"/>
  <c r="AC207" i="11"/>
  <c r="AI207" i="11"/>
  <c r="AU207" i="11"/>
  <c r="BA207" i="11"/>
  <c r="Q208" i="11"/>
  <c r="W208" i="11"/>
  <c r="AC208" i="11"/>
  <c r="AI208" i="11"/>
  <c r="AU208" i="11"/>
  <c r="BA208" i="11"/>
  <c r="W209" i="11"/>
  <c r="AC209" i="11"/>
  <c r="AI209" i="11"/>
  <c r="AU209" i="11"/>
  <c r="BA209" i="11"/>
  <c r="Q210" i="11"/>
  <c r="W210" i="11"/>
  <c r="AC210" i="11"/>
  <c r="AI210" i="11"/>
  <c r="AU210" i="11"/>
  <c r="BA210" i="11"/>
  <c r="Q211" i="11"/>
  <c r="W211" i="11"/>
  <c r="AC211" i="11"/>
  <c r="AI211" i="11"/>
  <c r="AU211" i="11"/>
  <c r="BA211" i="11"/>
  <c r="Q212" i="11"/>
  <c r="W212" i="11"/>
  <c r="AC212" i="11"/>
  <c r="AI212" i="11"/>
  <c r="AU212" i="11"/>
  <c r="BA212" i="11"/>
  <c r="W213" i="11"/>
  <c r="AC213" i="11"/>
  <c r="AI213" i="11"/>
  <c r="AU213" i="11"/>
  <c r="BA213" i="11"/>
  <c r="Q214" i="11"/>
  <c r="W214" i="11"/>
  <c r="AC214" i="11"/>
  <c r="AI214" i="11"/>
  <c r="AU214" i="11"/>
  <c r="BA214" i="11"/>
  <c r="Q215" i="11"/>
  <c r="W215" i="11"/>
  <c r="AC215" i="11"/>
  <c r="AI215" i="11"/>
  <c r="AU215" i="11"/>
  <c r="BA215" i="11"/>
  <c r="Q216" i="11"/>
  <c r="W216" i="11"/>
  <c r="AC216" i="11"/>
  <c r="AI216" i="11"/>
  <c r="AU216" i="11"/>
  <c r="BA216" i="11"/>
  <c r="W217" i="11"/>
  <c r="AC217" i="11"/>
  <c r="AI217" i="11"/>
  <c r="AU217" i="11"/>
  <c r="BA217" i="11"/>
  <c r="Q218" i="11"/>
  <c r="W218" i="11"/>
  <c r="AC218" i="11"/>
  <c r="AI218" i="11"/>
  <c r="AU218" i="11"/>
  <c r="BA218" i="11"/>
  <c r="Q219" i="11"/>
  <c r="W219" i="11"/>
  <c r="AC219" i="11"/>
  <c r="AI219" i="11"/>
  <c r="AU219" i="11"/>
  <c r="BA219" i="11"/>
  <c r="Q220" i="11"/>
  <c r="W220" i="11"/>
  <c r="AC220" i="11"/>
  <c r="AI220" i="11"/>
  <c r="AU220" i="11"/>
  <c r="BA220" i="11"/>
  <c r="W221" i="11"/>
  <c r="AC221" i="11"/>
  <c r="AI221" i="11"/>
  <c r="AU221" i="11"/>
  <c r="BA221" i="11"/>
  <c r="Q222" i="11"/>
  <c r="W222" i="11"/>
  <c r="AC222" i="11"/>
  <c r="AI222" i="11"/>
  <c r="AU222" i="11"/>
  <c r="BA222" i="11"/>
  <c r="Q223" i="11"/>
  <c r="W223" i="11"/>
  <c r="AC223" i="11"/>
  <c r="AI223" i="11"/>
  <c r="AU223" i="11"/>
  <c r="BA223" i="11"/>
  <c r="Q224" i="11"/>
  <c r="W224" i="11"/>
  <c r="AC224" i="11"/>
  <c r="AI224" i="11"/>
  <c r="AU224" i="11"/>
  <c r="BA224" i="11"/>
  <c r="W225" i="11"/>
  <c r="AC225" i="11"/>
  <c r="AI225" i="11"/>
  <c r="AU225" i="11"/>
  <c r="BA225" i="11"/>
  <c r="Q226" i="11"/>
  <c r="W226" i="11"/>
  <c r="AC226" i="11"/>
  <c r="AI226" i="11"/>
  <c r="AU226" i="11"/>
  <c r="BA226" i="11"/>
  <c r="Q227" i="11"/>
  <c r="W227" i="11"/>
  <c r="AC227" i="11"/>
  <c r="AI227" i="11"/>
  <c r="AU227" i="11"/>
  <c r="BA227" i="11"/>
  <c r="Q228" i="11"/>
  <c r="W228" i="11"/>
  <c r="AC228" i="11"/>
  <c r="AI228" i="11"/>
  <c r="AU228" i="11"/>
  <c r="BA228" i="11"/>
  <c r="W229" i="11"/>
  <c r="AC229" i="11"/>
  <c r="AI229" i="11"/>
  <c r="AU229" i="11"/>
  <c r="BA229" i="11"/>
  <c r="Q230" i="11"/>
  <c r="W230" i="11"/>
  <c r="AC230" i="11"/>
  <c r="AI230" i="11"/>
  <c r="AU230" i="11"/>
  <c r="BA230" i="11"/>
  <c r="H11" i="15"/>
  <c r="H19" i="15"/>
  <c r="H27" i="15"/>
  <c r="H35" i="15"/>
  <c r="H43" i="15"/>
  <c r="H51" i="15"/>
  <c r="H59" i="15"/>
  <c r="H67" i="15"/>
  <c r="H75" i="15"/>
  <c r="H83" i="15"/>
  <c r="H91" i="15"/>
  <c r="H99" i="15"/>
  <c r="H107" i="15"/>
  <c r="H115" i="15"/>
  <c r="H123" i="15"/>
  <c r="H131" i="15"/>
  <c r="H139" i="15"/>
  <c r="H147" i="15"/>
  <c r="H155" i="15"/>
  <c r="H163" i="15"/>
  <c r="H171" i="15"/>
  <c r="H179" i="15"/>
  <c r="H187" i="15"/>
  <c r="H195" i="15"/>
  <c r="H203" i="15"/>
  <c r="H211" i="15"/>
  <c r="H219" i="15"/>
  <c r="H227" i="15"/>
  <c r="G7" i="15"/>
  <c r="G15" i="15"/>
  <c r="G23" i="15"/>
  <c r="G31" i="15"/>
  <c r="G39" i="15"/>
  <c r="G47" i="15"/>
  <c r="G55" i="15"/>
  <c r="G63" i="15"/>
  <c r="G71" i="15"/>
  <c r="G79" i="15"/>
  <c r="G87" i="15"/>
  <c r="G95" i="15"/>
  <c r="G103" i="15"/>
  <c r="G111" i="15"/>
  <c r="G119" i="15"/>
  <c r="G127" i="15"/>
  <c r="G135" i="15"/>
  <c r="G143" i="15"/>
  <c r="G151" i="15"/>
  <c r="G159" i="15"/>
  <c r="G167" i="15"/>
  <c r="G175" i="15"/>
  <c r="G183" i="15"/>
  <c r="G191" i="15"/>
  <c r="G199" i="15"/>
  <c r="G207" i="15"/>
  <c r="G215" i="15"/>
  <c r="G223" i="15"/>
  <c r="G231" i="15"/>
  <c r="AI230" i="14"/>
  <c r="H231" i="15" s="1"/>
  <c r="AC230" i="14"/>
  <c r="AI229" i="14"/>
  <c r="H230" i="15" s="1"/>
  <c r="AC229" i="14"/>
  <c r="G230" i="15" s="1"/>
  <c r="AI228" i="14"/>
  <c r="H229" i="15" s="1"/>
  <c r="AC228" i="14"/>
  <c r="G229" i="15" s="1"/>
  <c r="AI227" i="14"/>
  <c r="H228" i="15" s="1"/>
  <c r="AC227" i="14"/>
  <c r="G228" i="15" s="1"/>
  <c r="AI226" i="14"/>
  <c r="AC226" i="14"/>
  <c r="G227" i="15" s="1"/>
  <c r="AI225" i="14"/>
  <c r="H226" i="15" s="1"/>
  <c r="AC225" i="14"/>
  <c r="G226" i="15" s="1"/>
  <c r="AI224" i="14"/>
  <c r="H225" i="15" s="1"/>
  <c r="AC224" i="14"/>
  <c r="G225" i="15" s="1"/>
  <c r="AI223" i="14"/>
  <c r="H224" i="15" s="1"/>
  <c r="AC223" i="14"/>
  <c r="G224" i="15" s="1"/>
  <c r="AI222" i="14"/>
  <c r="H223" i="15" s="1"/>
  <c r="AC222" i="14"/>
  <c r="AI221" i="14"/>
  <c r="H222" i="15" s="1"/>
  <c r="AC221" i="14"/>
  <c r="G222" i="15" s="1"/>
  <c r="AI220" i="14"/>
  <c r="H221" i="15" s="1"/>
  <c r="AC220" i="14"/>
  <c r="G221" i="15" s="1"/>
  <c r="AI219" i="14"/>
  <c r="H220" i="15" s="1"/>
  <c r="AC219" i="14"/>
  <c r="G220" i="15" s="1"/>
  <c r="AI218" i="14"/>
  <c r="AC218" i="14"/>
  <c r="G219" i="15" s="1"/>
  <c r="AI217" i="14"/>
  <c r="H218" i="15" s="1"/>
  <c r="AC217" i="14"/>
  <c r="G218" i="15" s="1"/>
  <c r="AI216" i="14"/>
  <c r="H217" i="15" s="1"/>
  <c r="AC216" i="14"/>
  <c r="G217" i="15" s="1"/>
  <c r="AI215" i="14"/>
  <c r="H216" i="15" s="1"/>
  <c r="AC215" i="14"/>
  <c r="G216" i="15" s="1"/>
  <c r="AI214" i="14"/>
  <c r="H215" i="15" s="1"/>
  <c r="AC214" i="14"/>
  <c r="AI213" i="14"/>
  <c r="H214" i="15" s="1"/>
  <c r="AC213" i="14"/>
  <c r="G214" i="15" s="1"/>
  <c r="AI212" i="14"/>
  <c r="H213" i="15" s="1"/>
  <c r="AC212" i="14"/>
  <c r="G213" i="15" s="1"/>
  <c r="AI211" i="14"/>
  <c r="H212" i="15" s="1"/>
  <c r="AC211" i="14"/>
  <c r="G212" i="15" s="1"/>
  <c r="AI210" i="14"/>
  <c r="AC210" i="14"/>
  <c r="G211" i="15" s="1"/>
  <c r="AI209" i="14"/>
  <c r="H210" i="15" s="1"/>
  <c r="AC209" i="14"/>
  <c r="G210" i="15" s="1"/>
  <c r="AI208" i="14"/>
  <c r="H209" i="15" s="1"/>
  <c r="AC208" i="14"/>
  <c r="G209" i="15" s="1"/>
  <c r="AI207" i="14"/>
  <c r="H208" i="15" s="1"/>
  <c r="AC207" i="14"/>
  <c r="G208" i="15" s="1"/>
  <c r="AI206" i="14"/>
  <c r="H207" i="15" s="1"/>
  <c r="AC206" i="14"/>
  <c r="AI205" i="14"/>
  <c r="H206" i="15" s="1"/>
  <c r="AC205" i="14"/>
  <c r="G206" i="15" s="1"/>
  <c r="AI204" i="14"/>
  <c r="H205" i="15" s="1"/>
  <c r="AC204" i="14"/>
  <c r="G205" i="15" s="1"/>
  <c r="AI203" i="14"/>
  <c r="H204" i="15" s="1"/>
  <c r="AC203" i="14"/>
  <c r="G204" i="15" s="1"/>
  <c r="AI202" i="14"/>
  <c r="AC202" i="14"/>
  <c r="G203" i="15" s="1"/>
  <c r="AI201" i="14"/>
  <c r="H202" i="15" s="1"/>
  <c r="AC201" i="14"/>
  <c r="G202" i="15" s="1"/>
  <c r="AI200" i="14"/>
  <c r="H201" i="15" s="1"/>
  <c r="AC200" i="14"/>
  <c r="G201" i="15" s="1"/>
  <c r="AI199" i="14"/>
  <c r="H200" i="15" s="1"/>
  <c r="AC199" i="14"/>
  <c r="G200" i="15" s="1"/>
  <c r="AI198" i="14"/>
  <c r="H199" i="15" s="1"/>
  <c r="AC198" i="14"/>
  <c r="AI197" i="14"/>
  <c r="H198" i="15" s="1"/>
  <c r="AC197" i="14"/>
  <c r="G198" i="15" s="1"/>
  <c r="AI196" i="14"/>
  <c r="H197" i="15" s="1"/>
  <c r="AC196" i="14"/>
  <c r="G197" i="15" s="1"/>
  <c r="AI195" i="14"/>
  <c r="H196" i="15" s="1"/>
  <c r="AC195" i="14"/>
  <c r="G196" i="15" s="1"/>
  <c r="AI194" i="14"/>
  <c r="AC194" i="14"/>
  <c r="G195" i="15" s="1"/>
  <c r="AI193" i="14"/>
  <c r="H194" i="15" s="1"/>
  <c r="AC193" i="14"/>
  <c r="G194" i="15" s="1"/>
  <c r="AI192" i="14"/>
  <c r="H193" i="15" s="1"/>
  <c r="AC192" i="14"/>
  <c r="G193" i="15" s="1"/>
  <c r="AI191" i="14"/>
  <c r="H192" i="15" s="1"/>
  <c r="AC191" i="14"/>
  <c r="G192" i="15" s="1"/>
  <c r="AI190" i="14"/>
  <c r="H191" i="15" s="1"/>
  <c r="AC190" i="14"/>
  <c r="AI189" i="14"/>
  <c r="H190" i="15" s="1"/>
  <c r="AC189" i="14"/>
  <c r="G190" i="15" s="1"/>
  <c r="AI188" i="14"/>
  <c r="H189" i="15" s="1"/>
  <c r="AC188" i="14"/>
  <c r="G189" i="15" s="1"/>
  <c r="AI187" i="14"/>
  <c r="H188" i="15" s="1"/>
  <c r="AC187" i="14"/>
  <c r="G188" i="15" s="1"/>
  <c r="AI186" i="14"/>
  <c r="AC186" i="14"/>
  <c r="G187" i="15" s="1"/>
  <c r="AI185" i="14"/>
  <c r="H186" i="15" s="1"/>
  <c r="AC185" i="14"/>
  <c r="G186" i="15" s="1"/>
  <c r="AI184" i="14"/>
  <c r="H185" i="15" s="1"/>
  <c r="AC184" i="14"/>
  <c r="G185" i="15" s="1"/>
  <c r="AI183" i="14"/>
  <c r="H184" i="15" s="1"/>
  <c r="AC183" i="14"/>
  <c r="G184" i="15" s="1"/>
  <c r="AI182" i="14"/>
  <c r="H183" i="15" s="1"/>
  <c r="AC182" i="14"/>
  <c r="AI181" i="14"/>
  <c r="H182" i="15" s="1"/>
  <c r="AC181" i="14"/>
  <c r="G182" i="15" s="1"/>
  <c r="AI180" i="14"/>
  <c r="H181" i="15" s="1"/>
  <c r="AC180" i="14"/>
  <c r="G181" i="15" s="1"/>
  <c r="AI179" i="14"/>
  <c r="H180" i="15" s="1"/>
  <c r="AC179" i="14"/>
  <c r="G180" i="15" s="1"/>
  <c r="AI178" i="14"/>
  <c r="AC178" i="14"/>
  <c r="G179" i="15" s="1"/>
  <c r="AI177" i="14"/>
  <c r="H178" i="15" s="1"/>
  <c r="AC177" i="14"/>
  <c r="G178" i="15" s="1"/>
  <c r="AI176" i="14"/>
  <c r="H177" i="15" s="1"/>
  <c r="AC176" i="14"/>
  <c r="G177" i="15" s="1"/>
  <c r="AI175" i="14"/>
  <c r="H176" i="15" s="1"/>
  <c r="AC175" i="14"/>
  <c r="G176" i="15" s="1"/>
  <c r="AI174" i="14"/>
  <c r="H175" i="15" s="1"/>
  <c r="AC174" i="14"/>
  <c r="AI173" i="14"/>
  <c r="H174" i="15" s="1"/>
  <c r="AC173" i="14"/>
  <c r="G174" i="15" s="1"/>
  <c r="AI172" i="14"/>
  <c r="H173" i="15" s="1"/>
  <c r="AC172" i="14"/>
  <c r="G173" i="15" s="1"/>
  <c r="AI171" i="14"/>
  <c r="H172" i="15" s="1"/>
  <c r="AC171" i="14"/>
  <c r="G172" i="15" s="1"/>
  <c r="AI170" i="14"/>
  <c r="AC170" i="14"/>
  <c r="G171" i="15" s="1"/>
  <c r="AI169" i="14"/>
  <c r="H170" i="15" s="1"/>
  <c r="AC169" i="14"/>
  <c r="G170" i="15" s="1"/>
  <c r="AI168" i="14"/>
  <c r="H169" i="15" s="1"/>
  <c r="AC168" i="14"/>
  <c r="G169" i="15" s="1"/>
  <c r="AI167" i="14"/>
  <c r="H168" i="15" s="1"/>
  <c r="AC167" i="14"/>
  <c r="G168" i="15" s="1"/>
  <c r="AI166" i="14"/>
  <c r="H167" i="15" s="1"/>
  <c r="AC166" i="14"/>
  <c r="AI165" i="14"/>
  <c r="H166" i="15" s="1"/>
  <c r="AC165" i="14"/>
  <c r="G166" i="15" s="1"/>
  <c r="AI164" i="14"/>
  <c r="H165" i="15" s="1"/>
  <c r="AC164" i="14"/>
  <c r="G165" i="15" s="1"/>
  <c r="AI163" i="14"/>
  <c r="H164" i="15" s="1"/>
  <c r="AC163" i="14"/>
  <c r="G164" i="15" s="1"/>
  <c r="AI162" i="14"/>
  <c r="AC162" i="14"/>
  <c r="G163" i="15" s="1"/>
  <c r="AI161" i="14"/>
  <c r="H162" i="15" s="1"/>
  <c r="AC161" i="14"/>
  <c r="G162" i="15" s="1"/>
  <c r="AI160" i="14"/>
  <c r="H161" i="15" s="1"/>
  <c r="AC160" i="14"/>
  <c r="G161" i="15" s="1"/>
  <c r="AI159" i="14"/>
  <c r="H160" i="15" s="1"/>
  <c r="AC159" i="14"/>
  <c r="G160" i="15" s="1"/>
  <c r="AI158" i="14"/>
  <c r="H159" i="15" s="1"/>
  <c r="AC158" i="14"/>
  <c r="AI157" i="14"/>
  <c r="H158" i="15" s="1"/>
  <c r="AC157" i="14"/>
  <c r="G158" i="15" s="1"/>
  <c r="AI156" i="14"/>
  <c r="H157" i="15" s="1"/>
  <c r="AC156" i="14"/>
  <c r="G157" i="15" s="1"/>
  <c r="AI155" i="14"/>
  <c r="H156" i="15" s="1"/>
  <c r="AC155" i="14"/>
  <c r="G156" i="15" s="1"/>
  <c r="AI154" i="14"/>
  <c r="AC154" i="14"/>
  <c r="G155" i="15" s="1"/>
  <c r="AI153" i="14"/>
  <c r="H154" i="15" s="1"/>
  <c r="AC153" i="14"/>
  <c r="G154" i="15" s="1"/>
  <c r="AI152" i="14"/>
  <c r="H153" i="15" s="1"/>
  <c r="AC152" i="14"/>
  <c r="G153" i="15" s="1"/>
  <c r="AI151" i="14"/>
  <c r="H152" i="15" s="1"/>
  <c r="AC151" i="14"/>
  <c r="G152" i="15" s="1"/>
  <c r="AI150" i="14"/>
  <c r="H151" i="15" s="1"/>
  <c r="AC150" i="14"/>
  <c r="AI149" i="14"/>
  <c r="H150" i="15" s="1"/>
  <c r="AC149" i="14"/>
  <c r="G150" i="15" s="1"/>
  <c r="AI148" i="14"/>
  <c r="H149" i="15" s="1"/>
  <c r="AC148" i="14"/>
  <c r="G149" i="15" s="1"/>
  <c r="AI147" i="14"/>
  <c r="H148" i="15" s="1"/>
  <c r="AC147" i="14"/>
  <c r="G148" i="15" s="1"/>
  <c r="AI146" i="14"/>
  <c r="AC146" i="14"/>
  <c r="G147" i="15" s="1"/>
  <c r="AI145" i="14"/>
  <c r="H146" i="15" s="1"/>
  <c r="AC145" i="14"/>
  <c r="G146" i="15" s="1"/>
  <c r="AI144" i="14"/>
  <c r="H145" i="15" s="1"/>
  <c r="AC144" i="14"/>
  <c r="G145" i="15" s="1"/>
  <c r="AI143" i="14"/>
  <c r="H144" i="15" s="1"/>
  <c r="AC143" i="14"/>
  <c r="G144" i="15" s="1"/>
  <c r="AI142" i="14"/>
  <c r="H143" i="15" s="1"/>
  <c r="AC142" i="14"/>
  <c r="AI141" i="14"/>
  <c r="H142" i="15" s="1"/>
  <c r="AC141" i="14"/>
  <c r="G142" i="15" s="1"/>
  <c r="AI140" i="14"/>
  <c r="H141" i="15" s="1"/>
  <c r="AC140" i="14"/>
  <c r="G141" i="15" s="1"/>
  <c r="AI139" i="14"/>
  <c r="H140" i="15" s="1"/>
  <c r="AC139" i="14"/>
  <c r="G140" i="15" s="1"/>
  <c r="AI138" i="14"/>
  <c r="AC138" i="14"/>
  <c r="G139" i="15" s="1"/>
  <c r="AI137" i="14"/>
  <c r="H138" i="15" s="1"/>
  <c r="AC137" i="14"/>
  <c r="G138" i="15" s="1"/>
  <c r="AI136" i="14"/>
  <c r="H137" i="15" s="1"/>
  <c r="AC136" i="14"/>
  <c r="G137" i="15" s="1"/>
  <c r="AI135" i="14"/>
  <c r="H136" i="15" s="1"/>
  <c r="AC135" i="14"/>
  <c r="G136" i="15" s="1"/>
  <c r="AI134" i="14"/>
  <c r="H135" i="15" s="1"/>
  <c r="AC134" i="14"/>
  <c r="AI133" i="14"/>
  <c r="H134" i="15" s="1"/>
  <c r="AC133" i="14"/>
  <c r="G134" i="15" s="1"/>
  <c r="AI132" i="14"/>
  <c r="H133" i="15" s="1"/>
  <c r="AC132" i="14"/>
  <c r="G133" i="15" s="1"/>
  <c r="AI131" i="14"/>
  <c r="H132" i="15" s="1"/>
  <c r="AC131" i="14"/>
  <c r="G132" i="15" s="1"/>
  <c r="AI130" i="14"/>
  <c r="AC130" i="14"/>
  <c r="G131" i="15" s="1"/>
  <c r="AI129" i="14"/>
  <c r="H130" i="15" s="1"/>
  <c r="AC129" i="14"/>
  <c r="G130" i="15" s="1"/>
  <c r="AI128" i="14"/>
  <c r="H129" i="15" s="1"/>
  <c r="AC128" i="14"/>
  <c r="G129" i="15" s="1"/>
  <c r="AI127" i="14"/>
  <c r="H128" i="15" s="1"/>
  <c r="AC127" i="14"/>
  <c r="G128" i="15" s="1"/>
  <c r="AI126" i="14"/>
  <c r="H127" i="15" s="1"/>
  <c r="AC126" i="14"/>
  <c r="AI125" i="14"/>
  <c r="H126" i="15" s="1"/>
  <c r="AC125" i="14"/>
  <c r="G126" i="15" s="1"/>
  <c r="AI124" i="14"/>
  <c r="H125" i="15" s="1"/>
  <c r="AC124" i="14"/>
  <c r="G125" i="15" s="1"/>
  <c r="AI123" i="14"/>
  <c r="H124" i="15" s="1"/>
  <c r="AC123" i="14"/>
  <c r="G124" i="15" s="1"/>
  <c r="AI122" i="14"/>
  <c r="AC122" i="14"/>
  <c r="G123" i="15" s="1"/>
  <c r="AI121" i="14"/>
  <c r="H122" i="15" s="1"/>
  <c r="AC121" i="14"/>
  <c r="G122" i="15" s="1"/>
  <c r="AI120" i="14"/>
  <c r="H121" i="15" s="1"/>
  <c r="AC120" i="14"/>
  <c r="G121" i="15" s="1"/>
  <c r="AI119" i="14"/>
  <c r="H120" i="15" s="1"/>
  <c r="AC119" i="14"/>
  <c r="G120" i="15" s="1"/>
  <c r="AI118" i="14"/>
  <c r="H119" i="15" s="1"/>
  <c r="AC118" i="14"/>
  <c r="AI117" i="14"/>
  <c r="H118" i="15" s="1"/>
  <c r="AC117" i="14"/>
  <c r="G118" i="15" s="1"/>
  <c r="AI116" i="14"/>
  <c r="H117" i="15" s="1"/>
  <c r="AC116" i="14"/>
  <c r="G117" i="15" s="1"/>
  <c r="AI115" i="14"/>
  <c r="H116" i="15" s="1"/>
  <c r="AC115" i="14"/>
  <c r="G116" i="15" s="1"/>
  <c r="AI114" i="14"/>
  <c r="AC114" i="14"/>
  <c r="G115" i="15" s="1"/>
  <c r="AI113" i="14"/>
  <c r="H114" i="15" s="1"/>
  <c r="AC113" i="14"/>
  <c r="G114" i="15" s="1"/>
  <c r="AI112" i="14"/>
  <c r="H113" i="15" s="1"/>
  <c r="AC112" i="14"/>
  <c r="G113" i="15" s="1"/>
  <c r="AI111" i="14"/>
  <c r="H112" i="15" s="1"/>
  <c r="AC111" i="14"/>
  <c r="G112" i="15" s="1"/>
  <c r="AI110" i="14"/>
  <c r="H111" i="15" s="1"/>
  <c r="AC110" i="14"/>
  <c r="AI109" i="14"/>
  <c r="H110" i="15" s="1"/>
  <c r="AC109" i="14"/>
  <c r="G110" i="15" s="1"/>
  <c r="AI108" i="14"/>
  <c r="H109" i="15" s="1"/>
  <c r="AC108" i="14"/>
  <c r="G109" i="15" s="1"/>
  <c r="AI107" i="14"/>
  <c r="H108" i="15" s="1"/>
  <c r="AC107" i="14"/>
  <c r="G108" i="15" s="1"/>
  <c r="AI106" i="14"/>
  <c r="AC106" i="14"/>
  <c r="G107" i="15" s="1"/>
  <c r="AI105" i="14"/>
  <c r="H106" i="15" s="1"/>
  <c r="AC105" i="14"/>
  <c r="G106" i="15" s="1"/>
  <c r="AI104" i="14"/>
  <c r="H105" i="15" s="1"/>
  <c r="AC104" i="14"/>
  <c r="G105" i="15" s="1"/>
  <c r="AI103" i="14"/>
  <c r="H104" i="15" s="1"/>
  <c r="AC103" i="14"/>
  <c r="G104" i="15" s="1"/>
  <c r="AI102" i="14"/>
  <c r="H103" i="15" s="1"/>
  <c r="AC102" i="14"/>
  <c r="AI101" i="14"/>
  <c r="H102" i="15" s="1"/>
  <c r="AC101" i="14"/>
  <c r="G102" i="15" s="1"/>
  <c r="AI100" i="14"/>
  <c r="H101" i="15" s="1"/>
  <c r="AC100" i="14"/>
  <c r="G101" i="15" s="1"/>
  <c r="AI99" i="14"/>
  <c r="H100" i="15" s="1"/>
  <c r="AC99" i="14"/>
  <c r="G100" i="15" s="1"/>
  <c r="AI98" i="14"/>
  <c r="AC98" i="14"/>
  <c r="G99" i="15" s="1"/>
  <c r="AI97" i="14"/>
  <c r="H98" i="15" s="1"/>
  <c r="AC97" i="14"/>
  <c r="G98" i="15" s="1"/>
  <c r="AI96" i="14"/>
  <c r="H97" i="15" s="1"/>
  <c r="AC96" i="14"/>
  <c r="G97" i="15" s="1"/>
  <c r="AI95" i="14"/>
  <c r="H96" i="15" s="1"/>
  <c r="AC95" i="14"/>
  <c r="G96" i="15" s="1"/>
  <c r="AI94" i="14"/>
  <c r="H95" i="15" s="1"/>
  <c r="AC94" i="14"/>
  <c r="AI93" i="14"/>
  <c r="H94" i="15" s="1"/>
  <c r="AC93" i="14"/>
  <c r="G94" i="15" s="1"/>
  <c r="AI92" i="14"/>
  <c r="H93" i="15" s="1"/>
  <c r="AC92" i="14"/>
  <c r="G93" i="15" s="1"/>
  <c r="AI91" i="14"/>
  <c r="H92" i="15" s="1"/>
  <c r="AC91" i="14"/>
  <c r="G92" i="15" s="1"/>
  <c r="AI90" i="14"/>
  <c r="AC90" i="14"/>
  <c r="G91" i="15" s="1"/>
  <c r="AI89" i="14"/>
  <c r="H90" i="15" s="1"/>
  <c r="AC89" i="14"/>
  <c r="G90" i="15" s="1"/>
  <c r="AI88" i="14"/>
  <c r="H89" i="15" s="1"/>
  <c r="AC88" i="14"/>
  <c r="G89" i="15" s="1"/>
  <c r="AI87" i="14"/>
  <c r="H88" i="15" s="1"/>
  <c r="AC87" i="14"/>
  <c r="G88" i="15" s="1"/>
  <c r="AI86" i="14"/>
  <c r="H87" i="15" s="1"/>
  <c r="AC86" i="14"/>
  <c r="AI85" i="14"/>
  <c r="H86" i="15" s="1"/>
  <c r="AC85" i="14"/>
  <c r="G86" i="15" s="1"/>
  <c r="AI84" i="14"/>
  <c r="H85" i="15" s="1"/>
  <c r="AC84" i="14"/>
  <c r="G85" i="15" s="1"/>
  <c r="AI83" i="14"/>
  <c r="H84" i="15" s="1"/>
  <c r="AC83" i="14"/>
  <c r="G84" i="15" s="1"/>
  <c r="AI82" i="14"/>
  <c r="AC82" i="14"/>
  <c r="G83" i="15" s="1"/>
  <c r="AI81" i="14"/>
  <c r="H82" i="15" s="1"/>
  <c r="AC81" i="14"/>
  <c r="G82" i="15" s="1"/>
  <c r="AI80" i="14"/>
  <c r="H81" i="15" s="1"/>
  <c r="AC80" i="14"/>
  <c r="G81" i="15" s="1"/>
  <c r="AI79" i="14"/>
  <c r="H80" i="15" s="1"/>
  <c r="AC79" i="14"/>
  <c r="G80" i="15" s="1"/>
  <c r="AI78" i="14"/>
  <c r="H79" i="15" s="1"/>
  <c r="AC78" i="14"/>
  <c r="AI77" i="14"/>
  <c r="H78" i="15" s="1"/>
  <c r="AC77" i="14"/>
  <c r="G78" i="15" s="1"/>
  <c r="AI76" i="14"/>
  <c r="H77" i="15" s="1"/>
  <c r="AC76" i="14"/>
  <c r="G77" i="15" s="1"/>
  <c r="AI75" i="14"/>
  <c r="H76" i="15" s="1"/>
  <c r="AC75" i="14"/>
  <c r="G76" i="15" s="1"/>
  <c r="AI74" i="14"/>
  <c r="AC74" i="14"/>
  <c r="G75" i="15" s="1"/>
  <c r="AI73" i="14"/>
  <c r="H74" i="15" s="1"/>
  <c r="AC73" i="14"/>
  <c r="G74" i="15" s="1"/>
  <c r="AI72" i="14"/>
  <c r="H73" i="15" s="1"/>
  <c r="AC72" i="14"/>
  <c r="G73" i="15" s="1"/>
  <c r="AI71" i="14"/>
  <c r="H72" i="15" s="1"/>
  <c r="AC71" i="14"/>
  <c r="G72" i="15" s="1"/>
  <c r="AI70" i="14"/>
  <c r="H71" i="15" s="1"/>
  <c r="AC70" i="14"/>
  <c r="AI69" i="14"/>
  <c r="H70" i="15" s="1"/>
  <c r="AC69" i="14"/>
  <c r="G70" i="15" s="1"/>
  <c r="AI68" i="14"/>
  <c r="H69" i="15" s="1"/>
  <c r="AC68" i="14"/>
  <c r="G69" i="15" s="1"/>
  <c r="AI67" i="14"/>
  <c r="H68" i="15" s="1"/>
  <c r="AC67" i="14"/>
  <c r="G68" i="15" s="1"/>
  <c r="AI66" i="14"/>
  <c r="AC66" i="14"/>
  <c r="G67" i="15" s="1"/>
  <c r="AI65" i="14"/>
  <c r="H66" i="15" s="1"/>
  <c r="AC65" i="14"/>
  <c r="G66" i="15" s="1"/>
  <c r="AI64" i="14"/>
  <c r="H65" i="15" s="1"/>
  <c r="AC64" i="14"/>
  <c r="G65" i="15" s="1"/>
  <c r="AI63" i="14"/>
  <c r="H64" i="15" s="1"/>
  <c r="AC63" i="14"/>
  <c r="G64" i="15" s="1"/>
  <c r="AI62" i="14"/>
  <c r="H63" i="15" s="1"/>
  <c r="AC62" i="14"/>
  <c r="AI61" i="14"/>
  <c r="H62" i="15" s="1"/>
  <c r="AC61" i="14"/>
  <c r="G62" i="15" s="1"/>
  <c r="AI60" i="14"/>
  <c r="H61" i="15" s="1"/>
  <c r="AC60" i="14"/>
  <c r="G61" i="15" s="1"/>
  <c r="AI59" i="14"/>
  <c r="H60" i="15" s="1"/>
  <c r="AC59" i="14"/>
  <c r="G60" i="15" s="1"/>
  <c r="AI58" i="14"/>
  <c r="AC58" i="14"/>
  <c r="G59" i="15" s="1"/>
  <c r="AI57" i="14"/>
  <c r="H58" i="15" s="1"/>
  <c r="AC57" i="14"/>
  <c r="G58" i="15" s="1"/>
  <c r="AI56" i="14"/>
  <c r="H57" i="15" s="1"/>
  <c r="AC56" i="14"/>
  <c r="G57" i="15" s="1"/>
  <c r="AI55" i="14"/>
  <c r="H56" i="15" s="1"/>
  <c r="AC55" i="14"/>
  <c r="G56" i="15" s="1"/>
  <c r="AI54" i="14"/>
  <c r="H55" i="15" s="1"/>
  <c r="AC54" i="14"/>
  <c r="AI53" i="14"/>
  <c r="H54" i="15" s="1"/>
  <c r="AC53" i="14"/>
  <c r="G54" i="15" s="1"/>
  <c r="AI52" i="14"/>
  <c r="H53" i="15" s="1"/>
  <c r="AC52" i="14"/>
  <c r="G53" i="15" s="1"/>
  <c r="AI51" i="14"/>
  <c r="H52" i="15" s="1"/>
  <c r="AC51" i="14"/>
  <c r="G52" i="15" s="1"/>
  <c r="AI50" i="14"/>
  <c r="AC50" i="14"/>
  <c r="G51" i="15" s="1"/>
  <c r="AI49" i="14"/>
  <c r="H50" i="15" s="1"/>
  <c r="AC49" i="14"/>
  <c r="G50" i="15" s="1"/>
  <c r="AI48" i="14"/>
  <c r="H49" i="15" s="1"/>
  <c r="AC48" i="14"/>
  <c r="G49" i="15" s="1"/>
  <c r="AI47" i="14"/>
  <c r="H48" i="15" s="1"/>
  <c r="AC47" i="14"/>
  <c r="G48" i="15" s="1"/>
  <c r="AI46" i="14"/>
  <c r="H47" i="15" s="1"/>
  <c r="AC46" i="14"/>
  <c r="AI45" i="14"/>
  <c r="H46" i="15" s="1"/>
  <c r="AC45" i="14"/>
  <c r="G46" i="15" s="1"/>
  <c r="AI44" i="14"/>
  <c r="H45" i="15" s="1"/>
  <c r="AC44" i="14"/>
  <c r="G45" i="15" s="1"/>
  <c r="AI43" i="14"/>
  <c r="H44" i="15" s="1"/>
  <c r="AC43" i="14"/>
  <c r="G44" i="15" s="1"/>
  <c r="AI42" i="14"/>
  <c r="AC42" i="14"/>
  <c r="G43" i="15" s="1"/>
  <c r="AI41" i="14"/>
  <c r="H42" i="15" s="1"/>
  <c r="AC41" i="14"/>
  <c r="G42" i="15" s="1"/>
  <c r="AI40" i="14"/>
  <c r="H41" i="15" s="1"/>
  <c r="AC40" i="14"/>
  <c r="G41" i="15" s="1"/>
  <c r="AI39" i="14"/>
  <c r="H40" i="15" s="1"/>
  <c r="AC39" i="14"/>
  <c r="G40" i="15" s="1"/>
  <c r="AI38" i="14"/>
  <c r="H39" i="15" s="1"/>
  <c r="AC38" i="14"/>
  <c r="AI37" i="14"/>
  <c r="H38" i="15" s="1"/>
  <c r="AC37" i="14"/>
  <c r="G38" i="15" s="1"/>
  <c r="AI36" i="14"/>
  <c r="H37" i="15" s="1"/>
  <c r="AC36" i="14"/>
  <c r="G37" i="15" s="1"/>
  <c r="AI35" i="14"/>
  <c r="H36" i="15" s="1"/>
  <c r="AC35" i="14"/>
  <c r="G36" i="15" s="1"/>
  <c r="AI34" i="14"/>
  <c r="AC34" i="14"/>
  <c r="G35" i="15" s="1"/>
  <c r="AI33" i="14"/>
  <c r="H34" i="15" s="1"/>
  <c r="AC33" i="14"/>
  <c r="G34" i="15" s="1"/>
  <c r="AI32" i="14"/>
  <c r="H33" i="15" s="1"/>
  <c r="AC32" i="14"/>
  <c r="G33" i="15" s="1"/>
  <c r="AI31" i="14"/>
  <c r="H32" i="15" s="1"/>
  <c r="AC31" i="14"/>
  <c r="G32" i="15" s="1"/>
  <c r="AI30" i="14"/>
  <c r="H31" i="15" s="1"/>
  <c r="AC30" i="14"/>
  <c r="AI29" i="14"/>
  <c r="H30" i="15" s="1"/>
  <c r="AC29" i="14"/>
  <c r="G30" i="15" s="1"/>
  <c r="AI28" i="14"/>
  <c r="H29" i="15" s="1"/>
  <c r="AC28" i="14"/>
  <c r="G29" i="15" s="1"/>
  <c r="AI27" i="14"/>
  <c r="H28" i="15" s="1"/>
  <c r="AC27" i="14"/>
  <c r="G28" i="15" s="1"/>
  <c r="AI26" i="14"/>
  <c r="AC26" i="14"/>
  <c r="G27" i="15" s="1"/>
  <c r="AI25" i="14"/>
  <c r="H26" i="15" s="1"/>
  <c r="AC25" i="14"/>
  <c r="G26" i="15" s="1"/>
  <c r="AI24" i="14"/>
  <c r="H25" i="15" s="1"/>
  <c r="AC24" i="14"/>
  <c r="G25" i="15" s="1"/>
  <c r="AI23" i="14"/>
  <c r="H24" i="15" s="1"/>
  <c r="AC23" i="14"/>
  <c r="G24" i="15" s="1"/>
  <c r="AI22" i="14"/>
  <c r="H23" i="15" s="1"/>
  <c r="AC22" i="14"/>
  <c r="AI21" i="14"/>
  <c r="H22" i="15" s="1"/>
  <c r="AC21" i="14"/>
  <c r="G22" i="15" s="1"/>
  <c r="AI20" i="14"/>
  <c r="H21" i="15" s="1"/>
  <c r="AC20" i="14"/>
  <c r="G21" i="15" s="1"/>
  <c r="AI19" i="14"/>
  <c r="H20" i="15" s="1"/>
  <c r="AC19" i="14"/>
  <c r="G20" i="15" s="1"/>
  <c r="AI18" i="14"/>
  <c r="AC18" i="14"/>
  <c r="G19" i="15" s="1"/>
  <c r="AI17" i="14"/>
  <c r="H18" i="15" s="1"/>
  <c r="AC17" i="14"/>
  <c r="G18" i="15" s="1"/>
  <c r="AI16" i="14"/>
  <c r="H17" i="15" s="1"/>
  <c r="AC16" i="14"/>
  <c r="G17" i="15" s="1"/>
  <c r="AI15" i="14"/>
  <c r="H16" i="15" s="1"/>
  <c r="AC15" i="14"/>
  <c r="G16" i="15" s="1"/>
  <c r="AI14" i="14"/>
  <c r="H15" i="15" s="1"/>
  <c r="AC14" i="14"/>
  <c r="AI13" i="14"/>
  <c r="H14" i="15" s="1"/>
  <c r="AC13" i="14"/>
  <c r="G14" i="15" s="1"/>
  <c r="AI12" i="14"/>
  <c r="H13" i="15" s="1"/>
  <c r="AC12" i="14"/>
  <c r="G13" i="15" s="1"/>
  <c r="AI11" i="14"/>
  <c r="H12" i="15" s="1"/>
  <c r="AC11" i="14"/>
  <c r="G12" i="15" s="1"/>
  <c r="AI10" i="14"/>
  <c r="AC10" i="14"/>
  <c r="G11" i="15" s="1"/>
  <c r="AI9" i="14"/>
  <c r="H10" i="15" s="1"/>
  <c r="AC9" i="14"/>
  <c r="G10" i="15" s="1"/>
  <c r="AI8" i="14"/>
  <c r="H9" i="15" s="1"/>
  <c r="AC8" i="14"/>
  <c r="G9" i="15" s="1"/>
  <c r="AI7" i="14"/>
  <c r="H8" i="15" s="1"/>
  <c r="AC7" i="14"/>
  <c r="G8" i="15" s="1"/>
  <c r="AI6" i="14"/>
  <c r="H7" i="15" s="1"/>
  <c r="AC6" i="14"/>
  <c r="AI5" i="14"/>
  <c r="H6" i="15" s="1"/>
  <c r="AC5" i="14"/>
  <c r="G6" i="15" s="1"/>
  <c r="AI4" i="14"/>
  <c r="H5" i="15" s="1"/>
  <c r="AC4" i="14"/>
  <c r="G5" i="15" s="1"/>
  <c r="AI3" i="14"/>
  <c r="H4" i="15" s="1"/>
  <c r="AC3" i="14"/>
  <c r="G4" i="15" s="1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DZ231" i="21"/>
  <c r="DY231" i="21"/>
  <c r="DX231" i="21"/>
  <c r="DV231" i="21"/>
  <c r="DU231" i="21"/>
  <c r="DR231" i="21"/>
  <c r="DM231" i="21"/>
  <c r="DI231" i="21"/>
  <c r="DD231" i="21"/>
  <c r="DC231" i="21"/>
  <c r="CZ231" i="21"/>
  <c r="CU231" i="21"/>
  <c r="CT231" i="21"/>
  <c r="CQ231" i="21"/>
  <c r="CL231" i="21"/>
  <c r="CK231" i="21"/>
  <c r="CH231" i="21"/>
  <c r="F231" i="21"/>
  <c r="DZ230" i="21"/>
  <c r="DY230" i="21"/>
  <c r="DX230" i="21"/>
  <c r="DV230" i="21"/>
  <c r="DR230" i="21"/>
  <c r="DM230" i="21"/>
  <c r="DI230" i="21"/>
  <c r="DD230" i="21"/>
  <c r="DC230" i="21"/>
  <c r="DU230" i="21" s="1"/>
  <c r="CZ230" i="21"/>
  <c r="CU230" i="21"/>
  <c r="CT230" i="21"/>
  <c r="CQ230" i="21"/>
  <c r="CL230" i="21"/>
  <c r="CK230" i="21"/>
  <c r="CH230" i="21"/>
  <c r="F230" i="21"/>
  <c r="DZ229" i="21"/>
  <c r="DY229" i="21"/>
  <c r="DX229" i="21"/>
  <c r="DV229" i="21"/>
  <c r="DM229" i="21"/>
  <c r="DI229" i="21"/>
  <c r="DR229" i="21" s="1"/>
  <c r="DD229" i="21"/>
  <c r="DC229" i="21"/>
  <c r="DU229" i="21" s="1"/>
  <c r="CZ229" i="21"/>
  <c r="CU229" i="21"/>
  <c r="CT229" i="21"/>
  <c r="CQ229" i="21"/>
  <c r="CL229" i="21"/>
  <c r="CK229" i="21"/>
  <c r="CH229" i="21"/>
  <c r="F229" i="21"/>
  <c r="DZ228" i="21"/>
  <c r="DY228" i="21"/>
  <c r="DX228" i="21"/>
  <c r="DU228" i="21"/>
  <c r="DM228" i="21"/>
  <c r="DV228" i="21" s="1"/>
  <c r="DI228" i="21"/>
  <c r="DD228" i="21"/>
  <c r="DC228" i="21"/>
  <c r="CZ228" i="21"/>
  <c r="DR228" i="21" s="1"/>
  <c r="CU228" i="21"/>
  <c r="CT228" i="21"/>
  <c r="CQ228" i="21"/>
  <c r="CL228" i="21"/>
  <c r="CK228" i="21"/>
  <c r="CH228" i="21"/>
  <c r="F228" i="21"/>
  <c r="DZ227" i="21"/>
  <c r="DY227" i="21"/>
  <c r="DX227" i="21"/>
  <c r="DV227" i="21"/>
  <c r="DM227" i="21"/>
  <c r="DI227" i="21"/>
  <c r="DR227" i="21" s="1"/>
  <c r="DD227" i="21"/>
  <c r="DC227" i="21"/>
  <c r="DU227" i="21" s="1"/>
  <c r="CZ227" i="21"/>
  <c r="CU227" i="21"/>
  <c r="CT227" i="21"/>
  <c r="CQ227" i="21"/>
  <c r="CL227" i="21"/>
  <c r="CK227" i="21"/>
  <c r="CH227" i="21"/>
  <c r="F227" i="21"/>
  <c r="DZ226" i="21"/>
  <c r="DY226" i="21"/>
  <c r="DX226" i="21"/>
  <c r="DM226" i="21"/>
  <c r="DV226" i="21" s="1"/>
  <c r="DI226" i="21"/>
  <c r="DR226" i="21" s="1"/>
  <c r="DD226" i="21"/>
  <c r="DC226" i="21"/>
  <c r="DU226" i="21" s="1"/>
  <c r="CZ226" i="21"/>
  <c r="CU226" i="21"/>
  <c r="CT226" i="21"/>
  <c r="CQ226" i="21"/>
  <c r="CL226" i="21"/>
  <c r="CK226" i="21"/>
  <c r="CH226" i="21"/>
  <c r="F226" i="21"/>
  <c r="DZ225" i="21"/>
  <c r="DY225" i="21"/>
  <c r="DX225" i="21"/>
  <c r="DR225" i="21"/>
  <c r="DM225" i="21"/>
  <c r="DV225" i="21" s="1"/>
  <c r="DI225" i="21"/>
  <c r="DD225" i="21"/>
  <c r="DC225" i="21"/>
  <c r="DU225" i="21" s="1"/>
  <c r="CZ225" i="21"/>
  <c r="CU225" i="21"/>
  <c r="CT225" i="21"/>
  <c r="CQ225" i="21"/>
  <c r="CL225" i="21"/>
  <c r="CK225" i="21"/>
  <c r="CH225" i="21"/>
  <c r="F225" i="21"/>
  <c r="DZ224" i="21"/>
  <c r="DY224" i="21"/>
  <c r="DX224" i="21"/>
  <c r="DV224" i="21"/>
  <c r="DM224" i="21"/>
  <c r="DI224" i="21"/>
  <c r="DD224" i="21"/>
  <c r="DC224" i="21"/>
  <c r="DU224" i="21" s="1"/>
  <c r="CZ224" i="21"/>
  <c r="DR224" i="21" s="1"/>
  <c r="CU224" i="21"/>
  <c r="CT224" i="21"/>
  <c r="CQ224" i="21"/>
  <c r="CL224" i="21"/>
  <c r="CK224" i="21"/>
  <c r="CH224" i="21"/>
  <c r="F224" i="21"/>
  <c r="DZ223" i="21"/>
  <c r="DY223" i="21"/>
  <c r="DX223" i="21"/>
  <c r="DV223" i="21"/>
  <c r="DU223" i="21"/>
  <c r="DR223" i="21"/>
  <c r="DM223" i="21"/>
  <c r="DI223" i="21"/>
  <c r="DD223" i="21"/>
  <c r="DC223" i="21"/>
  <c r="CZ223" i="21"/>
  <c r="CU223" i="21"/>
  <c r="CT223" i="21"/>
  <c r="CQ223" i="21"/>
  <c r="CL223" i="21"/>
  <c r="CK223" i="21"/>
  <c r="CH223" i="21"/>
  <c r="F223" i="21"/>
  <c r="DZ222" i="21"/>
  <c r="DY222" i="21"/>
  <c r="DX222" i="21"/>
  <c r="DV222" i="21"/>
  <c r="DR222" i="21"/>
  <c r="DM222" i="21"/>
  <c r="DI222" i="21"/>
  <c r="DD222" i="21"/>
  <c r="DC222" i="21"/>
  <c r="DU222" i="21" s="1"/>
  <c r="CZ222" i="21"/>
  <c r="CU222" i="21"/>
  <c r="CT222" i="21"/>
  <c r="CQ222" i="21"/>
  <c r="CL222" i="21"/>
  <c r="CK222" i="21"/>
  <c r="CH222" i="21"/>
  <c r="F222" i="21"/>
  <c r="DZ221" i="21"/>
  <c r="DY221" i="21"/>
  <c r="DX221" i="21"/>
  <c r="DM221" i="21"/>
  <c r="DV221" i="21" s="1"/>
  <c r="DI221" i="21"/>
  <c r="DD221" i="21"/>
  <c r="DC221" i="21"/>
  <c r="DU221" i="21" s="1"/>
  <c r="CZ221" i="21"/>
  <c r="CU221" i="21"/>
  <c r="CT221" i="21"/>
  <c r="CQ221" i="21"/>
  <c r="CL221" i="21"/>
  <c r="CK221" i="21"/>
  <c r="CH221" i="21"/>
  <c r="F221" i="21"/>
  <c r="DZ220" i="21"/>
  <c r="DY220" i="21"/>
  <c r="DX220" i="21"/>
  <c r="DM220" i="21"/>
  <c r="DV220" i="21" s="1"/>
  <c r="DI220" i="21"/>
  <c r="DD220" i="21"/>
  <c r="DC220" i="21"/>
  <c r="DU220" i="21" s="1"/>
  <c r="CZ220" i="21"/>
  <c r="DR220" i="21" s="1"/>
  <c r="CU220" i="21"/>
  <c r="CT220" i="21"/>
  <c r="CQ220" i="21"/>
  <c r="CL220" i="21"/>
  <c r="CK220" i="21"/>
  <c r="CH220" i="21"/>
  <c r="F220" i="21"/>
  <c r="DZ219" i="21"/>
  <c r="DY219" i="21"/>
  <c r="DX219" i="21"/>
  <c r="DV219" i="21"/>
  <c r="DM219" i="21"/>
  <c r="DI219" i="21"/>
  <c r="DR219" i="21" s="1"/>
  <c r="DD219" i="21"/>
  <c r="DC219" i="21"/>
  <c r="DU219" i="21" s="1"/>
  <c r="CZ219" i="21"/>
  <c r="CU219" i="21"/>
  <c r="CT219" i="21"/>
  <c r="CQ219" i="21"/>
  <c r="CL219" i="21"/>
  <c r="CK219" i="21"/>
  <c r="CH219" i="21"/>
  <c r="F219" i="21"/>
  <c r="DZ218" i="21"/>
  <c r="DY218" i="21"/>
  <c r="DX218" i="21"/>
  <c r="DM218" i="21"/>
  <c r="DV218" i="21" s="1"/>
  <c r="DI218" i="21"/>
  <c r="DR218" i="21" s="1"/>
  <c r="DD218" i="21"/>
  <c r="DC218" i="21"/>
  <c r="DU218" i="21" s="1"/>
  <c r="CZ218" i="21"/>
  <c r="CU218" i="21"/>
  <c r="CT218" i="21"/>
  <c r="CQ218" i="21"/>
  <c r="CL218" i="21"/>
  <c r="CK218" i="21"/>
  <c r="CH218" i="21"/>
  <c r="F218" i="21"/>
  <c r="DZ217" i="21"/>
  <c r="DY217" i="21"/>
  <c r="DX217" i="21"/>
  <c r="DR217" i="21"/>
  <c r="DM217" i="21"/>
  <c r="DV217" i="21" s="1"/>
  <c r="DI217" i="21"/>
  <c r="DD217" i="21"/>
  <c r="DC217" i="21"/>
  <c r="DU217" i="21" s="1"/>
  <c r="CZ217" i="21"/>
  <c r="CU217" i="21"/>
  <c r="CT217" i="21"/>
  <c r="CQ217" i="21"/>
  <c r="CL217" i="21"/>
  <c r="CK217" i="21"/>
  <c r="CH217" i="21"/>
  <c r="F217" i="21"/>
  <c r="DZ216" i="21"/>
  <c r="DY216" i="21"/>
  <c r="DX216" i="21"/>
  <c r="DV216" i="21"/>
  <c r="DM216" i="21"/>
  <c r="DI216" i="21"/>
  <c r="DD216" i="21"/>
  <c r="DC216" i="21"/>
  <c r="DU216" i="21" s="1"/>
  <c r="CZ216" i="21"/>
  <c r="DR216" i="21" s="1"/>
  <c r="CU216" i="21"/>
  <c r="CT216" i="21"/>
  <c r="CQ216" i="21"/>
  <c r="CL216" i="21"/>
  <c r="CK216" i="21"/>
  <c r="CH216" i="21"/>
  <c r="F216" i="21"/>
  <c r="DZ215" i="21"/>
  <c r="DY215" i="21"/>
  <c r="DX215" i="21"/>
  <c r="DV215" i="21"/>
  <c r="DU215" i="21"/>
  <c r="DR215" i="21"/>
  <c r="DM215" i="21"/>
  <c r="DI215" i="21"/>
  <c r="DD215" i="21"/>
  <c r="DC215" i="21"/>
  <c r="CZ215" i="21"/>
  <c r="CU215" i="21"/>
  <c r="CT215" i="21"/>
  <c r="CQ215" i="21"/>
  <c r="CL215" i="21"/>
  <c r="CK215" i="21"/>
  <c r="CH215" i="21"/>
  <c r="F215" i="21"/>
  <c r="DZ214" i="21"/>
  <c r="DY214" i="21"/>
  <c r="DX214" i="21"/>
  <c r="DV214" i="21"/>
  <c r="DR214" i="21"/>
  <c r="DM214" i="21"/>
  <c r="DI214" i="21"/>
  <c r="DD214" i="21"/>
  <c r="DC214" i="21"/>
  <c r="DU214" i="21" s="1"/>
  <c r="CZ214" i="21"/>
  <c r="CU214" i="21"/>
  <c r="CT214" i="21"/>
  <c r="CQ214" i="21"/>
  <c r="CL214" i="21"/>
  <c r="CK214" i="21"/>
  <c r="CH214" i="21"/>
  <c r="F214" i="21"/>
  <c r="DZ213" i="21"/>
  <c r="DY213" i="21"/>
  <c r="DX213" i="21"/>
  <c r="DM213" i="21"/>
  <c r="DV213" i="21" s="1"/>
  <c r="DI213" i="21"/>
  <c r="DR213" i="21" s="1"/>
  <c r="DD213" i="21"/>
  <c r="DC213" i="21"/>
  <c r="DU213" i="21" s="1"/>
  <c r="CZ213" i="21"/>
  <c r="CU213" i="21"/>
  <c r="CT213" i="21"/>
  <c r="CQ213" i="21"/>
  <c r="CL213" i="21"/>
  <c r="CK213" i="21"/>
  <c r="CH213" i="21"/>
  <c r="F213" i="21"/>
  <c r="DZ212" i="21"/>
  <c r="DY212" i="21"/>
  <c r="DX212" i="21"/>
  <c r="DM212" i="21"/>
  <c r="DV212" i="21" s="1"/>
  <c r="DI212" i="21"/>
  <c r="DD212" i="21"/>
  <c r="DC212" i="21"/>
  <c r="DU212" i="21" s="1"/>
  <c r="CZ212" i="21"/>
  <c r="DR212" i="21" s="1"/>
  <c r="CU212" i="21"/>
  <c r="CT212" i="21"/>
  <c r="CQ212" i="21"/>
  <c r="CL212" i="21"/>
  <c r="CK212" i="21"/>
  <c r="CH212" i="21"/>
  <c r="F212" i="21"/>
  <c r="DZ211" i="21"/>
  <c r="DY211" i="21"/>
  <c r="DX211" i="21"/>
  <c r="DV211" i="21"/>
  <c r="DM211" i="21"/>
  <c r="DI211" i="21"/>
  <c r="DR211" i="21" s="1"/>
  <c r="DD211" i="21"/>
  <c r="DC211" i="21"/>
  <c r="DU211" i="21" s="1"/>
  <c r="CZ211" i="21"/>
  <c r="CU211" i="21"/>
  <c r="CT211" i="21"/>
  <c r="CQ211" i="21"/>
  <c r="CL211" i="21"/>
  <c r="CK211" i="21"/>
  <c r="CH211" i="21"/>
  <c r="F211" i="21"/>
  <c r="DZ210" i="21"/>
  <c r="DY210" i="21"/>
  <c r="DX210" i="21"/>
  <c r="DM210" i="21"/>
  <c r="DV210" i="21" s="1"/>
  <c r="DI210" i="21"/>
  <c r="DR210" i="21" s="1"/>
  <c r="DD210" i="21"/>
  <c r="DC210" i="21"/>
  <c r="DU210" i="21" s="1"/>
  <c r="CZ210" i="21"/>
  <c r="CU210" i="21"/>
  <c r="CT210" i="21"/>
  <c r="CQ210" i="21"/>
  <c r="CL210" i="21"/>
  <c r="CK210" i="21"/>
  <c r="CH210" i="21"/>
  <c r="F210" i="21"/>
  <c r="DZ209" i="21"/>
  <c r="DY209" i="21"/>
  <c r="DX209" i="21"/>
  <c r="DR209" i="21"/>
  <c r="DM209" i="21"/>
  <c r="DV209" i="21" s="1"/>
  <c r="DI209" i="21"/>
  <c r="DD209" i="21"/>
  <c r="DC209" i="21"/>
  <c r="DU209" i="21" s="1"/>
  <c r="CZ209" i="21"/>
  <c r="CU209" i="21"/>
  <c r="CT209" i="21"/>
  <c r="CQ209" i="21"/>
  <c r="CL209" i="21"/>
  <c r="CK209" i="21"/>
  <c r="CH209" i="21"/>
  <c r="F209" i="21"/>
  <c r="DZ208" i="21"/>
  <c r="DY208" i="21"/>
  <c r="DX208" i="21"/>
  <c r="DV208" i="21"/>
  <c r="DM208" i="21"/>
  <c r="DI208" i="21"/>
  <c r="DD208" i="21"/>
  <c r="DC208" i="21"/>
  <c r="DU208" i="21" s="1"/>
  <c r="CZ208" i="21"/>
  <c r="DR208" i="21" s="1"/>
  <c r="CU208" i="21"/>
  <c r="CT208" i="21"/>
  <c r="CQ208" i="21"/>
  <c r="CL208" i="21"/>
  <c r="CK208" i="21"/>
  <c r="CH208" i="21"/>
  <c r="F208" i="21"/>
  <c r="DZ207" i="21"/>
  <c r="DY207" i="21"/>
  <c r="DX207" i="21"/>
  <c r="DV207" i="21"/>
  <c r="DU207" i="21"/>
  <c r="DR207" i="21"/>
  <c r="DM207" i="21"/>
  <c r="DI207" i="21"/>
  <c r="DD207" i="21"/>
  <c r="DC207" i="21"/>
  <c r="CZ207" i="21"/>
  <c r="CU207" i="21"/>
  <c r="CT207" i="21"/>
  <c r="CQ207" i="21"/>
  <c r="CL207" i="21"/>
  <c r="CK207" i="21"/>
  <c r="CH207" i="21"/>
  <c r="F207" i="21"/>
  <c r="DZ206" i="21"/>
  <c r="DY206" i="21"/>
  <c r="DX206" i="21"/>
  <c r="DV206" i="21"/>
  <c r="DR206" i="21"/>
  <c r="DM206" i="21"/>
  <c r="DI206" i="21"/>
  <c r="DD206" i="21"/>
  <c r="DC206" i="21"/>
  <c r="DU206" i="21" s="1"/>
  <c r="CZ206" i="21"/>
  <c r="CU206" i="21"/>
  <c r="CT206" i="21"/>
  <c r="CQ206" i="21"/>
  <c r="CL206" i="21"/>
  <c r="CK206" i="21"/>
  <c r="CH206" i="21"/>
  <c r="F206" i="21"/>
  <c r="DZ205" i="21"/>
  <c r="DY205" i="21"/>
  <c r="DX205" i="21"/>
  <c r="DM205" i="21"/>
  <c r="DV205" i="21" s="1"/>
  <c r="DI205" i="21"/>
  <c r="DR205" i="21" s="1"/>
  <c r="DD205" i="21"/>
  <c r="DC205" i="21"/>
  <c r="DU205" i="21" s="1"/>
  <c r="CZ205" i="21"/>
  <c r="CU205" i="21"/>
  <c r="CT205" i="21"/>
  <c r="CQ205" i="21"/>
  <c r="CL205" i="21"/>
  <c r="CK205" i="21"/>
  <c r="CH205" i="21"/>
  <c r="F205" i="21"/>
  <c r="DZ204" i="21"/>
  <c r="DY204" i="21"/>
  <c r="DX204" i="21"/>
  <c r="DM204" i="21"/>
  <c r="DV204" i="21" s="1"/>
  <c r="DI204" i="21"/>
  <c r="DD204" i="21"/>
  <c r="DC204" i="21"/>
  <c r="DU204" i="21" s="1"/>
  <c r="CZ204" i="21"/>
  <c r="DR204" i="21" s="1"/>
  <c r="CU204" i="21"/>
  <c r="CT204" i="21"/>
  <c r="CQ204" i="21"/>
  <c r="CL204" i="21"/>
  <c r="CK204" i="21"/>
  <c r="CH204" i="21"/>
  <c r="F204" i="21"/>
  <c r="DZ203" i="21"/>
  <c r="DY203" i="21"/>
  <c r="DX203" i="21"/>
  <c r="DV203" i="21"/>
  <c r="DM203" i="21"/>
  <c r="DI203" i="21"/>
  <c r="DR203" i="21" s="1"/>
  <c r="DD203" i="21"/>
  <c r="DC203" i="21"/>
  <c r="DU203" i="21" s="1"/>
  <c r="CZ203" i="21"/>
  <c r="CU203" i="21"/>
  <c r="CT203" i="21"/>
  <c r="CQ203" i="21"/>
  <c r="CL203" i="21"/>
  <c r="CK203" i="21"/>
  <c r="CH203" i="21"/>
  <c r="F203" i="21"/>
  <c r="DZ202" i="21"/>
  <c r="DY202" i="21"/>
  <c r="DX202" i="21"/>
  <c r="DM202" i="21"/>
  <c r="DV202" i="21" s="1"/>
  <c r="DI202" i="21"/>
  <c r="DR202" i="21" s="1"/>
  <c r="DD202" i="21"/>
  <c r="DC202" i="21"/>
  <c r="DU202" i="21" s="1"/>
  <c r="CZ202" i="21"/>
  <c r="CU202" i="21"/>
  <c r="CT202" i="21"/>
  <c r="CQ202" i="21"/>
  <c r="CL202" i="21"/>
  <c r="CK202" i="21"/>
  <c r="CH202" i="21"/>
  <c r="F202" i="21"/>
  <c r="DZ201" i="21"/>
  <c r="DY201" i="21"/>
  <c r="DX201" i="21"/>
  <c r="DR201" i="21"/>
  <c r="DM201" i="21"/>
  <c r="DV201" i="21" s="1"/>
  <c r="DI201" i="21"/>
  <c r="DD201" i="21"/>
  <c r="DC201" i="21"/>
  <c r="DU201" i="21" s="1"/>
  <c r="CZ201" i="21"/>
  <c r="CU201" i="21"/>
  <c r="CT201" i="21"/>
  <c r="CQ201" i="21"/>
  <c r="CL201" i="21"/>
  <c r="CK201" i="21"/>
  <c r="CH201" i="21"/>
  <c r="F201" i="21"/>
  <c r="DZ200" i="21"/>
  <c r="DY200" i="21"/>
  <c r="DX200" i="21"/>
  <c r="DV200" i="21"/>
  <c r="DM200" i="21"/>
  <c r="DI200" i="21"/>
  <c r="DD200" i="21"/>
  <c r="DC200" i="21"/>
  <c r="DU200" i="21" s="1"/>
  <c r="CZ200" i="21"/>
  <c r="DR200" i="21" s="1"/>
  <c r="CU200" i="21"/>
  <c r="CT200" i="21"/>
  <c r="CQ200" i="21"/>
  <c r="CL200" i="21"/>
  <c r="CK200" i="21"/>
  <c r="CH200" i="21"/>
  <c r="F200" i="21"/>
  <c r="DZ199" i="21"/>
  <c r="DY199" i="21"/>
  <c r="DX199" i="21"/>
  <c r="DV199" i="21"/>
  <c r="DR199" i="21"/>
  <c r="DM199" i="21"/>
  <c r="DI199" i="21"/>
  <c r="DD199" i="21"/>
  <c r="DC199" i="21"/>
  <c r="DU199" i="21" s="1"/>
  <c r="CZ199" i="21"/>
  <c r="CU199" i="21"/>
  <c r="CT199" i="21"/>
  <c r="CQ199" i="21"/>
  <c r="CL199" i="21"/>
  <c r="CK199" i="21"/>
  <c r="CH199" i="21"/>
  <c r="F199" i="21"/>
  <c r="DZ198" i="21"/>
  <c r="DY198" i="21"/>
  <c r="DX198" i="21"/>
  <c r="DV198" i="21"/>
  <c r="DR198" i="21"/>
  <c r="DM198" i="21"/>
  <c r="DI198" i="21"/>
  <c r="DD198" i="21"/>
  <c r="DC198" i="21"/>
  <c r="DU198" i="21" s="1"/>
  <c r="CZ198" i="21"/>
  <c r="CU198" i="21"/>
  <c r="CT198" i="21"/>
  <c r="CQ198" i="21"/>
  <c r="CL198" i="21"/>
  <c r="CK198" i="21"/>
  <c r="CH198" i="21"/>
  <c r="F198" i="21"/>
  <c r="DZ197" i="21"/>
  <c r="DY197" i="21"/>
  <c r="DX197" i="21"/>
  <c r="DM197" i="21"/>
  <c r="DV197" i="21" s="1"/>
  <c r="DI197" i="21"/>
  <c r="DR197" i="21" s="1"/>
  <c r="DD197" i="21"/>
  <c r="DC197" i="21"/>
  <c r="DU197" i="21" s="1"/>
  <c r="CZ197" i="21"/>
  <c r="CU197" i="21"/>
  <c r="CT197" i="21"/>
  <c r="CQ197" i="21"/>
  <c r="CL197" i="21"/>
  <c r="CK197" i="21"/>
  <c r="CH197" i="21"/>
  <c r="F197" i="21"/>
  <c r="DZ196" i="21"/>
  <c r="DY196" i="21"/>
  <c r="DX196" i="21"/>
  <c r="DM196" i="21"/>
  <c r="DV196" i="21" s="1"/>
  <c r="DI196" i="21"/>
  <c r="DD196" i="21"/>
  <c r="DC196" i="21"/>
  <c r="DU196" i="21" s="1"/>
  <c r="CZ196" i="21"/>
  <c r="DR196" i="21" s="1"/>
  <c r="CU196" i="21"/>
  <c r="CT196" i="21"/>
  <c r="CQ196" i="21"/>
  <c r="CL196" i="21"/>
  <c r="CK196" i="21"/>
  <c r="CH196" i="21"/>
  <c r="F196" i="21"/>
  <c r="DZ195" i="21"/>
  <c r="DY195" i="21"/>
  <c r="DX195" i="21"/>
  <c r="DV195" i="21"/>
  <c r="DM195" i="21"/>
  <c r="DI195" i="21"/>
  <c r="DR195" i="21" s="1"/>
  <c r="DD195" i="21"/>
  <c r="DC195" i="21"/>
  <c r="DU195" i="21" s="1"/>
  <c r="CZ195" i="21"/>
  <c r="CU195" i="21"/>
  <c r="CT195" i="21"/>
  <c r="CQ195" i="21"/>
  <c r="CL195" i="21"/>
  <c r="CK195" i="21"/>
  <c r="CH195" i="21"/>
  <c r="F195" i="21"/>
  <c r="DZ194" i="21"/>
  <c r="DY194" i="21"/>
  <c r="DX194" i="21"/>
  <c r="DM194" i="21"/>
  <c r="DV194" i="21" s="1"/>
  <c r="DI194" i="21"/>
  <c r="DR194" i="21" s="1"/>
  <c r="DD194" i="21"/>
  <c r="DC194" i="21"/>
  <c r="DU194" i="21" s="1"/>
  <c r="CZ194" i="21"/>
  <c r="CU194" i="21"/>
  <c r="CT194" i="21"/>
  <c r="CQ194" i="21"/>
  <c r="CL194" i="21"/>
  <c r="CK194" i="21"/>
  <c r="CH194" i="21"/>
  <c r="F194" i="21"/>
  <c r="DZ193" i="21"/>
  <c r="DY193" i="21"/>
  <c r="DX193" i="21"/>
  <c r="DR193" i="21"/>
  <c r="DM193" i="21"/>
  <c r="DV193" i="21" s="1"/>
  <c r="DI193" i="21"/>
  <c r="DD193" i="21"/>
  <c r="DC193" i="21"/>
  <c r="DU193" i="21" s="1"/>
  <c r="CZ193" i="21"/>
  <c r="CU193" i="21"/>
  <c r="CT193" i="21"/>
  <c r="CQ193" i="21"/>
  <c r="CL193" i="21"/>
  <c r="CK193" i="21"/>
  <c r="CH193" i="21"/>
  <c r="F193" i="21"/>
  <c r="DZ192" i="21"/>
  <c r="DY192" i="21"/>
  <c r="DX192" i="21"/>
  <c r="DV192" i="21"/>
  <c r="DM192" i="21"/>
  <c r="DI192" i="21"/>
  <c r="DD192" i="21"/>
  <c r="DC192" i="21"/>
  <c r="DU192" i="21" s="1"/>
  <c r="CZ192" i="21"/>
  <c r="DR192" i="21" s="1"/>
  <c r="CU192" i="21"/>
  <c r="CT192" i="21"/>
  <c r="CQ192" i="21"/>
  <c r="CL192" i="21"/>
  <c r="CK192" i="21"/>
  <c r="CH192" i="21"/>
  <c r="F192" i="21"/>
  <c r="DZ191" i="21"/>
  <c r="DY191" i="21"/>
  <c r="DX191" i="21"/>
  <c r="DV191" i="21"/>
  <c r="DR191" i="21"/>
  <c r="DM191" i="21"/>
  <c r="DI191" i="21"/>
  <c r="DD191" i="21"/>
  <c r="DC191" i="21"/>
  <c r="DU191" i="21" s="1"/>
  <c r="CZ191" i="21"/>
  <c r="CU191" i="21"/>
  <c r="CT191" i="21"/>
  <c r="CQ191" i="21"/>
  <c r="CL191" i="21"/>
  <c r="CK191" i="21"/>
  <c r="CH191" i="21"/>
  <c r="F191" i="21"/>
  <c r="DZ190" i="21"/>
  <c r="DY190" i="21"/>
  <c r="DX190" i="21"/>
  <c r="DV190" i="21"/>
  <c r="DR190" i="21"/>
  <c r="DM190" i="21"/>
  <c r="DI190" i="21"/>
  <c r="DD190" i="21"/>
  <c r="DC190" i="21"/>
  <c r="DU190" i="21" s="1"/>
  <c r="CZ190" i="21"/>
  <c r="CU190" i="21"/>
  <c r="CT190" i="21"/>
  <c r="CQ190" i="21"/>
  <c r="CL190" i="21"/>
  <c r="CK190" i="21"/>
  <c r="CH190" i="21"/>
  <c r="F190" i="21"/>
  <c r="DZ189" i="21"/>
  <c r="DY189" i="21"/>
  <c r="DX189" i="21"/>
  <c r="DM189" i="21"/>
  <c r="DV189" i="21" s="1"/>
  <c r="DI189" i="21"/>
  <c r="DR189" i="21" s="1"/>
  <c r="DD189" i="21"/>
  <c r="DC189" i="21"/>
  <c r="DU189" i="21" s="1"/>
  <c r="CZ189" i="21"/>
  <c r="CU189" i="21"/>
  <c r="CT189" i="21"/>
  <c r="CQ189" i="21"/>
  <c r="CL189" i="21"/>
  <c r="CK189" i="21"/>
  <c r="CH189" i="21"/>
  <c r="F189" i="21"/>
  <c r="DZ188" i="21"/>
  <c r="DY188" i="21"/>
  <c r="DX188" i="21"/>
  <c r="DU188" i="21"/>
  <c r="DM188" i="21"/>
  <c r="DV188" i="21" s="1"/>
  <c r="DI188" i="21"/>
  <c r="DD188" i="21"/>
  <c r="DC188" i="21"/>
  <c r="CZ188" i="21"/>
  <c r="DR188" i="21" s="1"/>
  <c r="CU188" i="21"/>
  <c r="CT188" i="21"/>
  <c r="CQ188" i="21"/>
  <c r="CL188" i="21"/>
  <c r="CK188" i="21"/>
  <c r="CH188" i="21"/>
  <c r="F188" i="21"/>
  <c r="DZ187" i="21"/>
  <c r="DY187" i="21"/>
  <c r="DX187" i="21"/>
  <c r="DV187" i="21"/>
  <c r="DM187" i="21"/>
  <c r="DI187" i="21"/>
  <c r="DR187" i="21" s="1"/>
  <c r="DD187" i="21"/>
  <c r="DC187" i="21"/>
  <c r="DU187" i="21" s="1"/>
  <c r="CZ187" i="21"/>
  <c r="CU187" i="21"/>
  <c r="CT187" i="21"/>
  <c r="CQ187" i="21"/>
  <c r="CL187" i="21"/>
  <c r="CK187" i="21"/>
  <c r="CH187" i="21"/>
  <c r="F187" i="21"/>
  <c r="DZ186" i="21"/>
  <c r="DY186" i="21"/>
  <c r="DX186" i="21"/>
  <c r="DM186" i="21"/>
  <c r="DV186" i="21" s="1"/>
  <c r="DI186" i="21"/>
  <c r="DR186" i="21" s="1"/>
  <c r="DD186" i="21"/>
  <c r="DC186" i="21"/>
  <c r="DU186" i="21" s="1"/>
  <c r="CZ186" i="21"/>
  <c r="CU186" i="21"/>
  <c r="CT186" i="21"/>
  <c r="CQ186" i="21"/>
  <c r="CL186" i="21"/>
  <c r="CK186" i="21"/>
  <c r="CH186" i="21"/>
  <c r="F186" i="21"/>
  <c r="DZ185" i="21"/>
  <c r="DY185" i="21"/>
  <c r="DX185" i="21"/>
  <c r="DR185" i="21"/>
  <c r="DM185" i="21"/>
  <c r="DV185" i="21" s="1"/>
  <c r="DI185" i="21"/>
  <c r="DD185" i="21"/>
  <c r="DC185" i="21"/>
  <c r="DU185" i="21" s="1"/>
  <c r="CZ185" i="21"/>
  <c r="CU185" i="21"/>
  <c r="CT185" i="21"/>
  <c r="CQ185" i="21"/>
  <c r="CL185" i="21"/>
  <c r="CK185" i="21"/>
  <c r="CH185" i="21"/>
  <c r="F185" i="21"/>
  <c r="DZ184" i="21"/>
  <c r="DY184" i="21"/>
  <c r="DX184" i="21"/>
  <c r="DV184" i="21"/>
  <c r="DM184" i="21"/>
  <c r="DI184" i="21"/>
  <c r="DD184" i="21"/>
  <c r="DC184" i="21"/>
  <c r="DU184" i="21" s="1"/>
  <c r="CZ184" i="21"/>
  <c r="DR184" i="21" s="1"/>
  <c r="CU184" i="21"/>
  <c r="CT184" i="21"/>
  <c r="CQ184" i="21"/>
  <c r="CL184" i="21"/>
  <c r="CK184" i="21"/>
  <c r="CH184" i="21"/>
  <c r="F184" i="21"/>
  <c r="DZ183" i="21"/>
  <c r="DY183" i="21"/>
  <c r="DX183" i="21"/>
  <c r="DV183" i="21"/>
  <c r="DU183" i="21"/>
  <c r="DR183" i="21"/>
  <c r="DM183" i="21"/>
  <c r="DI183" i="21"/>
  <c r="DD183" i="21"/>
  <c r="DC183" i="21"/>
  <c r="CZ183" i="21"/>
  <c r="CU183" i="21"/>
  <c r="CT183" i="21"/>
  <c r="CQ183" i="21"/>
  <c r="CL183" i="21"/>
  <c r="CK183" i="21"/>
  <c r="CH183" i="21"/>
  <c r="F183" i="21"/>
  <c r="DZ182" i="21"/>
  <c r="DY182" i="21"/>
  <c r="DX182" i="21"/>
  <c r="DV182" i="21"/>
  <c r="DR182" i="21"/>
  <c r="DM182" i="21"/>
  <c r="DI182" i="21"/>
  <c r="DD182" i="21"/>
  <c r="DC182" i="21"/>
  <c r="DU182" i="21" s="1"/>
  <c r="CZ182" i="21"/>
  <c r="CU182" i="21"/>
  <c r="CT182" i="21"/>
  <c r="CQ182" i="21"/>
  <c r="CL182" i="21"/>
  <c r="CK182" i="21"/>
  <c r="CH182" i="21"/>
  <c r="F182" i="21"/>
  <c r="DZ181" i="21"/>
  <c r="DY181" i="21"/>
  <c r="DX181" i="21"/>
  <c r="DM181" i="21"/>
  <c r="DV181" i="21" s="1"/>
  <c r="DI181" i="21"/>
  <c r="DD181" i="21"/>
  <c r="DC181" i="21"/>
  <c r="DU181" i="21" s="1"/>
  <c r="CZ181" i="21"/>
  <c r="CU181" i="21"/>
  <c r="CT181" i="21"/>
  <c r="CQ181" i="21"/>
  <c r="CL181" i="21"/>
  <c r="CK181" i="21"/>
  <c r="CH181" i="21"/>
  <c r="F181" i="21"/>
  <c r="DZ180" i="21"/>
  <c r="DY180" i="21"/>
  <c r="DX180" i="21"/>
  <c r="DU180" i="21"/>
  <c r="DM180" i="21"/>
  <c r="DV180" i="21" s="1"/>
  <c r="DI180" i="21"/>
  <c r="DD180" i="21"/>
  <c r="DC180" i="21"/>
  <c r="CZ180" i="21"/>
  <c r="DR180" i="21" s="1"/>
  <c r="CU180" i="21"/>
  <c r="CT180" i="21"/>
  <c r="CQ180" i="21"/>
  <c r="CL180" i="21"/>
  <c r="CK180" i="21"/>
  <c r="CH180" i="21"/>
  <c r="F180" i="21"/>
  <c r="DZ179" i="21"/>
  <c r="DY179" i="21"/>
  <c r="DX179" i="21"/>
  <c r="DV179" i="21"/>
  <c r="DM179" i="21"/>
  <c r="DI179" i="21"/>
  <c r="DR179" i="21" s="1"/>
  <c r="DD179" i="21"/>
  <c r="DC179" i="21"/>
  <c r="DU179" i="21" s="1"/>
  <c r="CZ179" i="21"/>
  <c r="CU179" i="21"/>
  <c r="CT179" i="21"/>
  <c r="CQ179" i="21"/>
  <c r="CL179" i="21"/>
  <c r="CK179" i="21"/>
  <c r="CH179" i="21"/>
  <c r="F179" i="21"/>
  <c r="DZ178" i="21"/>
  <c r="DY178" i="21"/>
  <c r="DX178" i="21"/>
  <c r="DM178" i="21"/>
  <c r="DV178" i="21" s="1"/>
  <c r="DI178" i="21"/>
  <c r="DR178" i="21" s="1"/>
  <c r="DD178" i="21"/>
  <c r="DC178" i="21"/>
  <c r="DU178" i="21" s="1"/>
  <c r="CZ178" i="21"/>
  <c r="CU178" i="21"/>
  <c r="CT178" i="21"/>
  <c r="CQ178" i="21"/>
  <c r="CL178" i="21"/>
  <c r="CK178" i="21"/>
  <c r="CH178" i="21"/>
  <c r="F178" i="21"/>
  <c r="DZ177" i="21"/>
  <c r="DY177" i="21"/>
  <c r="DX177" i="21"/>
  <c r="DR177" i="21"/>
  <c r="DM177" i="21"/>
  <c r="DV177" i="21" s="1"/>
  <c r="DI177" i="21"/>
  <c r="DD177" i="21"/>
  <c r="DC177" i="21"/>
  <c r="DU177" i="21" s="1"/>
  <c r="CZ177" i="21"/>
  <c r="CU177" i="21"/>
  <c r="CT177" i="21"/>
  <c r="CQ177" i="21"/>
  <c r="CL177" i="21"/>
  <c r="CK177" i="21"/>
  <c r="CH177" i="21"/>
  <c r="F177" i="21"/>
  <c r="DZ176" i="21"/>
  <c r="DY176" i="21"/>
  <c r="DX176" i="21"/>
  <c r="DV176" i="21"/>
  <c r="DM176" i="21"/>
  <c r="DI176" i="21"/>
  <c r="DD176" i="21"/>
  <c r="DC176" i="21"/>
  <c r="DU176" i="21" s="1"/>
  <c r="CZ176" i="21"/>
  <c r="DR176" i="21" s="1"/>
  <c r="CU176" i="21"/>
  <c r="CT176" i="21"/>
  <c r="CQ176" i="21"/>
  <c r="CL176" i="21"/>
  <c r="CK176" i="21"/>
  <c r="CH176" i="21"/>
  <c r="F176" i="21"/>
  <c r="DZ175" i="21"/>
  <c r="DY175" i="21"/>
  <c r="DX175" i="21"/>
  <c r="DV175" i="21"/>
  <c r="DU175" i="21"/>
  <c r="DR175" i="21"/>
  <c r="DM175" i="21"/>
  <c r="DI175" i="21"/>
  <c r="DD175" i="21"/>
  <c r="DC175" i="21"/>
  <c r="CZ175" i="21"/>
  <c r="CU175" i="21"/>
  <c r="CT175" i="21"/>
  <c r="CQ175" i="21"/>
  <c r="CL175" i="21"/>
  <c r="CK175" i="21"/>
  <c r="CH175" i="21"/>
  <c r="F175" i="21"/>
  <c r="DZ174" i="21"/>
  <c r="DY174" i="21"/>
  <c r="DX174" i="21"/>
  <c r="DV174" i="21"/>
  <c r="DR174" i="21"/>
  <c r="DM174" i="21"/>
  <c r="DI174" i="21"/>
  <c r="DD174" i="21"/>
  <c r="DC174" i="21"/>
  <c r="DU174" i="21" s="1"/>
  <c r="CZ174" i="21"/>
  <c r="CU174" i="21"/>
  <c r="CT174" i="21"/>
  <c r="CQ174" i="21"/>
  <c r="CL174" i="21"/>
  <c r="CK174" i="21"/>
  <c r="CH174" i="21"/>
  <c r="F174" i="21"/>
  <c r="DZ173" i="21"/>
  <c r="DY173" i="21"/>
  <c r="DX173" i="21"/>
  <c r="DM173" i="21"/>
  <c r="DV173" i="21" s="1"/>
  <c r="DI173" i="21"/>
  <c r="DD173" i="21"/>
  <c r="DC173" i="21"/>
  <c r="DU173" i="21" s="1"/>
  <c r="CZ173" i="21"/>
  <c r="CU173" i="21"/>
  <c r="CT173" i="21"/>
  <c r="CQ173" i="21"/>
  <c r="CL173" i="21"/>
  <c r="CK173" i="21"/>
  <c r="CH173" i="21"/>
  <c r="F173" i="21"/>
  <c r="DZ172" i="21"/>
  <c r="DY172" i="21"/>
  <c r="DX172" i="21"/>
  <c r="DM172" i="21"/>
  <c r="DV172" i="21" s="1"/>
  <c r="DI172" i="21"/>
  <c r="DD172" i="21"/>
  <c r="DC172" i="21"/>
  <c r="DU172" i="21" s="1"/>
  <c r="CZ172" i="21"/>
  <c r="DR172" i="21" s="1"/>
  <c r="CU172" i="21"/>
  <c r="CT172" i="21"/>
  <c r="CQ172" i="21"/>
  <c r="CL172" i="21"/>
  <c r="CK172" i="21"/>
  <c r="CH172" i="21"/>
  <c r="F172" i="21"/>
  <c r="DZ171" i="21"/>
  <c r="DY171" i="21"/>
  <c r="DX171" i="21"/>
  <c r="DV171" i="21"/>
  <c r="DM171" i="21"/>
  <c r="DI171" i="21"/>
  <c r="DR171" i="21" s="1"/>
  <c r="DD171" i="21"/>
  <c r="DC171" i="21"/>
  <c r="DU171" i="21" s="1"/>
  <c r="CZ171" i="21"/>
  <c r="CU171" i="21"/>
  <c r="CT171" i="21"/>
  <c r="CQ171" i="21"/>
  <c r="CL171" i="21"/>
  <c r="CK171" i="21"/>
  <c r="CH171" i="21"/>
  <c r="F171" i="21"/>
  <c r="DZ170" i="21"/>
  <c r="DY170" i="21"/>
  <c r="DX170" i="21"/>
  <c r="DM170" i="21"/>
  <c r="DV170" i="21" s="1"/>
  <c r="DI170" i="21"/>
  <c r="DR170" i="21" s="1"/>
  <c r="DD170" i="21"/>
  <c r="DC170" i="21"/>
  <c r="DU170" i="21" s="1"/>
  <c r="CZ170" i="21"/>
  <c r="CU170" i="21"/>
  <c r="CT170" i="21"/>
  <c r="CQ170" i="21"/>
  <c r="CL170" i="21"/>
  <c r="CK170" i="21"/>
  <c r="CH170" i="21"/>
  <c r="F170" i="21"/>
  <c r="DZ169" i="21"/>
  <c r="DY169" i="21"/>
  <c r="DX169" i="21"/>
  <c r="DR169" i="21"/>
  <c r="DM169" i="21"/>
  <c r="DV169" i="21" s="1"/>
  <c r="DI169" i="21"/>
  <c r="DD169" i="21"/>
  <c r="DC169" i="21"/>
  <c r="DU169" i="21" s="1"/>
  <c r="CZ169" i="21"/>
  <c r="CU169" i="21"/>
  <c r="CT169" i="21"/>
  <c r="CQ169" i="21"/>
  <c r="CL169" i="21"/>
  <c r="CK169" i="21"/>
  <c r="CH169" i="21"/>
  <c r="F169" i="21"/>
  <c r="DZ168" i="21"/>
  <c r="DY168" i="21"/>
  <c r="DX168" i="21"/>
  <c r="DV168" i="21"/>
  <c r="DM168" i="21"/>
  <c r="DI168" i="21"/>
  <c r="DD168" i="21"/>
  <c r="DC168" i="21"/>
  <c r="DU168" i="21" s="1"/>
  <c r="CZ168" i="21"/>
  <c r="DR168" i="21" s="1"/>
  <c r="CU168" i="21"/>
  <c r="CT168" i="21"/>
  <c r="CQ168" i="21"/>
  <c r="CL168" i="21"/>
  <c r="CK168" i="21"/>
  <c r="CH168" i="21"/>
  <c r="F168" i="21"/>
  <c r="DZ167" i="21"/>
  <c r="DY167" i="21"/>
  <c r="DX167" i="21"/>
  <c r="DV167" i="21"/>
  <c r="DR167" i="21"/>
  <c r="DM167" i="21"/>
  <c r="DI167" i="21"/>
  <c r="DD167" i="21"/>
  <c r="DC167" i="21"/>
  <c r="DU167" i="21" s="1"/>
  <c r="CZ167" i="21"/>
  <c r="CU167" i="21"/>
  <c r="CT167" i="21"/>
  <c r="CQ167" i="21"/>
  <c r="CL167" i="21"/>
  <c r="CK167" i="21"/>
  <c r="CH167" i="21"/>
  <c r="F167" i="21"/>
  <c r="DZ166" i="21"/>
  <c r="DY166" i="21"/>
  <c r="DX166" i="21"/>
  <c r="DV166" i="21"/>
  <c r="DR166" i="21"/>
  <c r="DM166" i="21"/>
  <c r="DI166" i="21"/>
  <c r="DD166" i="21"/>
  <c r="DC166" i="21"/>
  <c r="DU166" i="21" s="1"/>
  <c r="CZ166" i="21"/>
  <c r="CU166" i="21"/>
  <c r="CT166" i="21"/>
  <c r="CQ166" i="21"/>
  <c r="CL166" i="21"/>
  <c r="CK166" i="21"/>
  <c r="CH166" i="21"/>
  <c r="F166" i="21"/>
  <c r="DZ165" i="21"/>
  <c r="DY165" i="21"/>
  <c r="DX165" i="21"/>
  <c r="DM165" i="21"/>
  <c r="DV165" i="21" s="1"/>
  <c r="DI165" i="21"/>
  <c r="DR165" i="21" s="1"/>
  <c r="DD165" i="21"/>
  <c r="DC165" i="21"/>
  <c r="DU165" i="21" s="1"/>
  <c r="CZ165" i="21"/>
  <c r="CU165" i="21"/>
  <c r="CT165" i="21"/>
  <c r="CQ165" i="21"/>
  <c r="CL165" i="21"/>
  <c r="CK165" i="21"/>
  <c r="CH165" i="21"/>
  <c r="F165" i="21"/>
  <c r="DZ164" i="21"/>
  <c r="DY164" i="21"/>
  <c r="DX164" i="21"/>
  <c r="DU164" i="21"/>
  <c r="DM164" i="21"/>
  <c r="DV164" i="21" s="1"/>
  <c r="DI164" i="21"/>
  <c r="DD164" i="21"/>
  <c r="DC164" i="21"/>
  <c r="CZ164" i="21"/>
  <c r="DR164" i="21" s="1"/>
  <c r="CU164" i="21"/>
  <c r="CT164" i="21"/>
  <c r="CQ164" i="21"/>
  <c r="CL164" i="21"/>
  <c r="CK164" i="21"/>
  <c r="CH164" i="21"/>
  <c r="F164" i="21"/>
  <c r="DZ163" i="21"/>
  <c r="DY163" i="21"/>
  <c r="DX163" i="21"/>
  <c r="DV163" i="21"/>
  <c r="DM163" i="21"/>
  <c r="DI163" i="21"/>
  <c r="DR163" i="21" s="1"/>
  <c r="DD163" i="21"/>
  <c r="DC163" i="21"/>
  <c r="DU163" i="21" s="1"/>
  <c r="CZ163" i="21"/>
  <c r="CU163" i="21"/>
  <c r="CT163" i="21"/>
  <c r="CQ163" i="21"/>
  <c r="CL163" i="21"/>
  <c r="CK163" i="21"/>
  <c r="CH163" i="21"/>
  <c r="F163" i="21"/>
  <c r="DZ162" i="21"/>
  <c r="DY162" i="21"/>
  <c r="DX162" i="21"/>
  <c r="DM162" i="21"/>
  <c r="DV162" i="21" s="1"/>
  <c r="DI162" i="21"/>
  <c r="DR162" i="21" s="1"/>
  <c r="DD162" i="21"/>
  <c r="DC162" i="21"/>
  <c r="DU162" i="21" s="1"/>
  <c r="CZ162" i="21"/>
  <c r="CU162" i="21"/>
  <c r="CT162" i="21"/>
  <c r="CQ162" i="21"/>
  <c r="CL162" i="21"/>
  <c r="CK162" i="21"/>
  <c r="CH162" i="21"/>
  <c r="F162" i="21"/>
  <c r="DZ161" i="21"/>
  <c r="DY161" i="21"/>
  <c r="DX161" i="21"/>
  <c r="DR161" i="21"/>
  <c r="DM161" i="21"/>
  <c r="DV161" i="21" s="1"/>
  <c r="DI161" i="21"/>
  <c r="DD161" i="21"/>
  <c r="DC161" i="21"/>
  <c r="DU161" i="21" s="1"/>
  <c r="CZ161" i="21"/>
  <c r="CU161" i="21"/>
  <c r="CT161" i="21"/>
  <c r="CQ161" i="21"/>
  <c r="CL161" i="21"/>
  <c r="CK161" i="21"/>
  <c r="CH161" i="21"/>
  <c r="F161" i="21"/>
  <c r="DZ160" i="21"/>
  <c r="DY160" i="21"/>
  <c r="DX160" i="21"/>
  <c r="DV160" i="21"/>
  <c r="DM160" i="21"/>
  <c r="DI160" i="21"/>
  <c r="DD160" i="21"/>
  <c r="DC160" i="21"/>
  <c r="DU160" i="21" s="1"/>
  <c r="CZ160" i="21"/>
  <c r="DR160" i="21" s="1"/>
  <c r="CU160" i="21"/>
  <c r="CT160" i="21"/>
  <c r="CQ160" i="21"/>
  <c r="CL160" i="21"/>
  <c r="CK160" i="21"/>
  <c r="CH160" i="21"/>
  <c r="F160" i="21"/>
  <c r="DZ159" i="21"/>
  <c r="DY159" i="21"/>
  <c r="DX159" i="21"/>
  <c r="DV159" i="21"/>
  <c r="DU159" i="21"/>
  <c r="DR159" i="21"/>
  <c r="DM159" i="21"/>
  <c r="DI159" i="21"/>
  <c r="DD159" i="21"/>
  <c r="DC159" i="21"/>
  <c r="CZ159" i="21"/>
  <c r="CU159" i="21"/>
  <c r="CT159" i="21"/>
  <c r="CQ159" i="21"/>
  <c r="CL159" i="21"/>
  <c r="CK159" i="21"/>
  <c r="CH159" i="21"/>
  <c r="F159" i="21"/>
  <c r="DZ158" i="21"/>
  <c r="DY158" i="21"/>
  <c r="DX158" i="21"/>
  <c r="DV158" i="21"/>
  <c r="DR158" i="21"/>
  <c r="DM158" i="21"/>
  <c r="DI158" i="21"/>
  <c r="DD158" i="21"/>
  <c r="DC158" i="21"/>
  <c r="DU158" i="21" s="1"/>
  <c r="CZ158" i="21"/>
  <c r="CU158" i="21"/>
  <c r="CT158" i="21"/>
  <c r="CQ158" i="21"/>
  <c r="CL158" i="21"/>
  <c r="CK158" i="21"/>
  <c r="CH158" i="21"/>
  <c r="F158" i="21"/>
  <c r="DZ157" i="21"/>
  <c r="DY157" i="21"/>
  <c r="DX157" i="21"/>
  <c r="DM157" i="21"/>
  <c r="DV157" i="21" s="1"/>
  <c r="DI157" i="21"/>
  <c r="DD157" i="21"/>
  <c r="DC157" i="21"/>
  <c r="DU157" i="21" s="1"/>
  <c r="CZ157" i="21"/>
  <c r="CU157" i="21"/>
  <c r="CT157" i="21"/>
  <c r="CQ157" i="21"/>
  <c r="CL157" i="21"/>
  <c r="CK157" i="21"/>
  <c r="CH157" i="21"/>
  <c r="F157" i="21"/>
  <c r="DZ156" i="21"/>
  <c r="DY156" i="21"/>
  <c r="DX156" i="21"/>
  <c r="DM156" i="21"/>
  <c r="DV156" i="21" s="1"/>
  <c r="DI156" i="21"/>
  <c r="DD156" i="21"/>
  <c r="DC156" i="21"/>
  <c r="DU156" i="21" s="1"/>
  <c r="CZ156" i="21"/>
  <c r="DR156" i="21" s="1"/>
  <c r="CU156" i="21"/>
  <c r="CT156" i="21"/>
  <c r="CQ156" i="21"/>
  <c r="CL156" i="21"/>
  <c r="CK156" i="21"/>
  <c r="CH156" i="21"/>
  <c r="F156" i="21"/>
  <c r="DZ155" i="21"/>
  <c r="DY155" i="21"/>
  <c r="DX155" i="21"/>
  <c r="DV155" i="21"/>
  <c r="DM155" i="21"/>
  <c r="DI155" i="21"/>
  <c r="DR155" i="21" s="1"/>
  <c r="DD155" i="21"/>
  <c r="DC155" i="21"/>
  <c r="DU155" i="21" s="1"/>
  <c r="CZ155" i="21"/>
  <c r="CU155" i="21"/>
  <c r="CT155" i="21"/>
  <c r="CQ155" i="21"/>
  <c r="CL155" i="21"/>
  <c r="CK155" i="21"/>
  <c r="CH155" i="21"/>
  <c r="F155" i="21"/>
  <c r="DZ154" i="21"/>
  <c r="DY154" i="21"/>
  <c r="DX154" i="21"/>
  <c r="DM154" i="21"/>
  <c r="DV154" i="21" s="1"/>
  <c r="DI154" i="21"/>
  <c r="DR154" i="21" s="1"/>
  <c r="DD154" i="21"/>
  <c r="DC154" i="21"/>
  <c r="DU154" i="21" s="1"/>
  <c r="CZ154" i="21"/>
  <c r="CU154" i="21"/>
  <c r="CT154" i="21"/>
  <c r="CQ154" i="21"/>
  <c r="CL154" i="21"/>
  <c r="CK154" i="21"/>
  <c r="CH154" i="21"/>
  <c r="F154" i="21"/>
  <c r="DZ153" i="21"/>
  <c r="DY153" i="21"/>
  <c r="DX153" i="21"/>
  <c r="DR153" i="21"/>
  <c r="DM153" i="21"/>
  <c r="DV153" i="21" s="1"/>
  <c r="DI153" i="21"/>
  <c r="DD153" i="21"/>
  <c r="DC153" i="21"/>
  <c r="DU153" i="21" s="1"/>
  <c r="CZ153" i="21"/>
  <c r="CU153" i="21"/>
  <c r="CT153" i="21"/>
  <c r="CQ153" i="21"/>
  <c r="CL153" i="21"/>
  <c r="CK153" i="21"/>
  <c r="CH153" i="21"/>
  <c r="F153" i="21"/>
  <c r="DZ152" i="21"/>
  <c r="DY152" i="21"/>
  <c r="DX152" i="21"/>
  <c r="DV152" i="21"/>
  <c r="DM152" i="21"/>
  <c r="DI152" i="21"/>
  <c r="DD152" i="21"/>
  <c r="DC152" i="21"/>
  <c r="DU152" i="21" s="1"/>
  <c r="CZ152" i="21"/>
  <c r="DR152" i="21" s="1"/>
  <c r="CU152" i="21"/>
  <c r="CT152" i="21"/>
  <c r="CQ152" i="21"/>
  <c r="CL152" i="21"/>
  <c r="CK152" i="21"/>
  <c r="CH152" i="21"/>
  <c r="F152" i="21"/>
  <c r="DZ151" i="21"/>
  <c r="DY151" i="21"/>
  <c r="DX151" i="21"/>
  <c r="DV151" i="21"/>
  <c r="DU151" i="21"/>
  <c r="DR151" i="21"/>
  <c r="DM151" i="21"/>
  <c r="DI151" i="21"/>
  <c r="DD151" i="21"/>
  <c r="DC151" i="21"/>
  <c r="CZ151" i="21"/>
  <c r="CU151" i="21"/>
  <c r="CT151" i="21"/>
  <c r="CQ151" i="21"/>
  <c r="CL151" i="21"/>
  <c r="CK151" i="21"/>
  <c r="CH151" i="21"/>
  <c r="F151" i="21"/>
  <c r="DZ150" i="21"/>
  <c r="DY150" i="21"/>
  <c r="DX150" i="21"/>
  <c r="DV150" i="21"/>
  <c r="DR150" i="21"/>
  <c r="DM150" i="21"/>
  <c r="DI150" i="21"/>
  <c r="DD150" i="21"/>
  <c r="DC150" i="21"/>
  <c r="DU150" i="21" s="1"/>
  <c r="CZ150" i="21"/>
  <c r="CU150" i="21"/>
  <c r="CT150" i="21"/>
  <c r="CQ150" i="21"/>
  <c r="CL150" i="21"/>
  <c r="CK150" i="21"/>
  <c r="CH150" i="21"/>
  <c r="F150" i="21"/>
  <c r="DZ149" i="21"/>
  <c r="DY149" i="21"/>
  <c r="DX149" i="21"/>
  <c r="DM149" i="21"/>
  <c r="DV149" i="21" s="1"/>
  <c r="DI149" i="21"/>
  <c r="DD149" i="21"/>
  <c r="DC149" i="21"/>
  <c r="DU149" i="21" s="1"/>
  <c r="CZ149" i="21"/>
  <c r="CU149" i="21"/>
  <c r="CT149" i="21"/>
  <c r="CQ149" i="21"/>
  <c r="CL149" i="21"/>
  <c r="CK149" i="21"/>
  <c r="CH149" i="21"/>
  <c r="F149" i="21"/>
  <c r="DZ148" i="21"/>
  <c r="DY148" i="21"/>
  <c r="DX148" i="21"/>
  <c r="DM148" i="21"/>
  <c r="DV148" i="21" s="1"/>
  <c r="DI148" i="21"/>
  <c r="DD148" i="21"/>
  <c r="DC148" i="21"/>
  <c r="DU148" i="21" s="1"/>
  <c r="CZ148" i="21"/>
  <c r="DR148" i="21" s="1"/>
  <c r="CU148" i="21"/>
  <c r="CT148" i="21"/>
  <c r="CQ148" i="21"/>
  <c r="CL148" i="21"/>
  <c r="CK148" i="21"/>
  <c r="CH148" i="21"/>
  <c r="F148" i="21"/>
  <c r="DZ147" i="21"/>
  <c r="DY147" i="21"/>
  <c r="DX147" i="21"/>
  <c r="DV147" i="21"/>
  <c r="DM147" i="21"/>
  <c r="DI147" i="21"/>
  <c r="DR147" i="21" s="1"/>
  <c r="DD147" i="21"/>
  <c r="DC147" i="21"/>
  <c r="DU147" i="21" s="1"/>
  <c r="CZ147" i="21"/>
  <c r="CU147" i="21"/>
  <c r="CT147" i="21"/>
  <c r="CQ147" i="21"/>
  <c r="CL147" i="21"/>
  <c r="CK147" i="21"/>
  <c r="CH147" i="21"/>
  <c r="F147" i="21"/>
  <c r="DZ146" i="21"/>
  <c r="DY146" i="21"/>
  <c r="DX146" i="21"/>
  <c r="DM146" i="21"/>
  <c r="DV146" i="21" s="1"/>
  <c r="DI146" i="21"/>
  <c r="DR146" i="21" s="1"/>
  <c r="DD146" i="21"/>
  <c r="DC146" i="21"/>
  <c r="DU146" i="21" s="1"/>
  <c r="CZ146" i="21"/>
  <c r="CU146" i="21"/>
  <c r="CT146" i="21"/>
  <c r="CQ146" i="21"/>
  <c r="CL146" i="21"/>
  <c r="CK146" i="21"/>
  <c r="CH146" i="21"/>
  <c r="F146" i="21"/>
  <c r="DZ145" i="21"/>
  <c r="DY145" i="21"/>
  <c r="DX145" i="21"/>
  <c r="DR145" i="21"/>
  <c r="DM145" i="21"/>
  <c r="DV145" i="21" s="1"/>
  <c r="DI145" i="21"/>
  <c r="DD145" i="21"/>
  <c r="DC145" i="21"/>
  <c r="DU145" i="21" s="1"/>
  <c r="CZ145" i="21"/>
  <c r="CU145" i="21"/>
  <c r="CT145" i="21"/>
  <c r="CQ145" i="21"/>
  <c r="CL145" i="21"/>
  <c r="CK145" i="21"/>
  <c r="CH145" i="21"/>
  <c r="F145" i="21"/>
  <c r="DZ144" i="21"/>
  <c r="DY144" i="21"/>
  <c r="DX144" i="21"/>
  <c r="DV144" i="21"/>
  <c r="DM144" i="21"/>
  <c r="DI144" i="21"/>
  <c r="DD144" i="21"/>
  <c r="DC144" i="21"/>
  <c r="DU144" i="21" s="1"/>
  <c r="CZ144" i="21"/>
  <c r="DR144" i="21" s="1"/>
  <c r="CU144" i="21"/>
  <c r="CT144" i="21"/>
  <c r="CQ144" i="21"/>
  <c r="CL144" i="21"/>
  <c r="CK144" i="21"/>
  <c r="CH144" i="21"/>
  <c r="F144" i="21"/>
  <c r="DZ143" i="21"/>
  <c r="DY143" i="21"/>
  <c r="DX143" i="21"/>
  <c r="DV143" i="21"/>
  <c r="DU143" i="21"/>
  <c r="DR143" i="21"/>
  <c r="DM143" i="21"/>
  <c r="DI143" i="21"/>
  <c r="DD143" i="21"/>
  <c r="DC143" i="21"/>
  <c r="CZ143" i="21"/>
  <c r="CU143" i="21"/>
  <c r="CT143" i="21"/>
  <c r="CQ143" i="21"/>
  <c r="CL143" i="21"/>
  <c r="CK143" i="21"/>
  <c r="CH143" i="21"/>
  <c r="F143" i="21"/>
  <c r="DZ142" i="21"/>
  <c r="DY142" i="21"/>
  <c r="DX142" i="21"/>
  <c r="DV142" i="21"/>
  <c r="DR142" i="21"/>
  <c r="DM142" i="21"/>
  <c r="DI142" i="21"/>
  <c r="DD142" i="21"/>
  <c r="DC142" i="21"/>
  <c r="DU142" i="21" s="1"/>
  <c r="CZ142" i="21"/>
  <c r="CU142" i="21"/>
  <c r="CT142" i="21"/>
  <c r="CQ142" i="21"/>
  <c r="CL142" i="21"/>
  <c r="CK142" i="21"/>
  <c r="CH142" i="21"/>
  <c r="F142" i="21"/>
  <c r="DZ141" i="21"/>
  <c r="DY141" i="21"/>
  <c r="DX141" i="21"/>
  <c r="DM141" i="21"/>
  <c r="DV141" i="21" s="1"/>
  <c r="DI141" i="21"/>
  <c r="DR141" i="21" s="1"/>
  <c r="DD141" i="21"/>
  <c r="DC141" i="21"/>
  <c r="DU141" i="21" s="1"/>
  <c r="CZ141" i="21"/>
  <c r="CU141" i="21"/>
  <c r="CT141" i="21"/>
  <c r="CQ141" i="21"/>
  <c r="CL141" i="21"/>
  <c r="CK141" i="21"/>
  <c r="CH141" i="21"/>
  <c r="F141" i="21"/>
  <c r="DZ140" i="21"/>
  <c r="DY140" i="21"/>
  <c r="DX140" i="21"/>
  <c r="DM140" i="21"/>
  <c r="DV140" i="21" s="1"/>
  <c r="DI140" i="21"/>
  <c r="DD140" i="21"/>
  <c r="DC140" i="21"/>
  <c r="DU140" i="21" s="1"/>
  <c r="CZ140" i="21"/>
  <c r="DR140" i="21" s="1"/>
  <c r="CU140" i="21"/>
  <c r="CT140" i="21"/>
  <c r="CQ140" i="21"/>
  <c r="CL140" i="21"/>
  <c r="CK140" i="21"/>
  <c r="CH140" i="21"/>
  <c r="F140" i="21"/>
  <c r="DZ139" i="21"/>
  <c r="DY139" i="21"/>
  <c r="DX139" i="21"/>
  <c r="DV139" i="21"/>
  <c r="DM139" i="21"/>
  <c r="DI139" i="21"/>
  <c r="DR139" i="21" s="1"/>
  <c r="DD139" i="21"/>
  <c r="DC139" i="21"/>
  <c r="DU139" i="21" s="1"/>
  <c r="CZ139" i="21"/>
  <c r="CU139" i="21"/>
  <c r="CT139" i="21"/>
  <c r="CQ139" i="21"/>
  <c r="CL139" i="21"/>
  <c r="CK139" i="21"/>
  <c r="CH139" i="21"/>
  <c r="F139" i="21"/>
  <c r="DZ138" i="21"/>
  <c r="DY138" i="21"/>
  <c r="DX138" i="21"/>
  <c r="DM138" i="21"/>
  <c r="DV138" i="21" s="1"/>
  <c r="DI138" i="21"/>
  <c r="DR138" i="21" s="1"/>
  <c r="DD138" i="21"/>
  <c r="DC138" i="21"/>
  <c r="DU138" i="21" s="1"/>
  <c r="CZ138" i="21"/>
  <c r="CU138" i="21"/>
  <c r="CT138" i="21"/>
  <c r="CQ138" i="21"/>
  <c r="CL138" i="21"/>
  <c r="CK138" i="21"/>
  <c r="CH138" i="21"/>
  <c r="F138" i="21"/>
  <c r="DZ137" i="21"/>
  <c r="DY137" i="21"/>
  <c r="DX137" i="21"/>
  <c r="DR137" i="21"/>
  <c r="DM137" i="21"/>
  <c r="DV137" i="21" s="1"/>
  <c r="DI137" i="21"/>
  <c r="DD137" i="21"/>
  <c r="DC137" i="21"/>
  <c r="DU137" i="21" s="1"/>
  <c r="CZ137" i="21"/>
  <c r="CU137" i="21"/>
  <c r="CT137" i="21"/>
  <c r="CQ137" i="21"/>
  <c r="CL137" i="21"/>
  <c r="CK137" i="21"/>
  <c r="CH137" i="21"/>
  <c r="F137" i="21"/>
  <c r="DZ136" i="21"/>
  <c r="DY136" i="21"/>
  <c r="DX136" i="21"/>
  <c r="DV136" i="21"/>
  <c r="DM136" i="21"/>
  <c r="DI136" i="21"/>
  <c r="DD136" i="21"/>
  <c r="DC136" i="21"/>
  <c r="DU136" i="21" s="1"/>
  <c r="CZ136" i="21"/>
  <c r="DR136" i="21" s="1"/>
  <c r="CU136" i="21"/>
  <c r="CT136" i="21"/>
  <c r="CQ136" i="21"/>
  <c r="CL136" i="21"/>
  <c r="CK136" i="21"/>
  <c r="CH136" i="21"/>
  <c r="F136" i="21"/>
  <c r="DZ135" i="21"/>
  <c r="DY135" i="21"/>
  <c r="DX135" i="21"/>
  <c r="DV135" i="21"/>
  <c r="DU135" i="21"/>
  <c r="DR135" i="21"/>
  <c r="DM135" i="21"/>
  <c r="DI135" i="21"/>
  <c r="DD135" i="21"/>
  <c r="DC135" i="21"/>
  <c r="CZ135" i="21"/>
  <c r="CU135" i="21"/>
  <c r="CT135" i="21"/>
  <c r="CQ135" i="21"/>
  <c r="CL135" i="21"/>
  <c r="CK135" i="21"/>
  <c r="CH135" i="21"/>
  <c r="F135" i="21"/>
  <c r="DZ134" i="21"/>
  <c r="DY134" i="21"/>
  <c r="DX134" i="21"/>
  <c r="DV134" i="21"/>
  <c r="DR134" i="21"/>
  <c r="DM134" i="21"/>
  <c r="DI134" i="21"/>
  <c r="DD134" i="21"/>
  <c r="DC134" i="21"/>
  <c r="DU134" i="21" s="1"/>
  <c r="CZ134" i="21"/>
  <c r="CU134" i="21"/>
  <c r="CT134" i="21"/>
  <c r="CQ134" i="21"/>
  <c r="CL134" i="21"/>
  <c r="CK134" i="21"/>
  <c r="CH134" i="21"/>
  <c r="F134" i="21"/>
  <c r="DZ133" i="21"/>
  <c r="DY133" i="21"/>
  <c r="DX133" i="21"/>
  <c r="DU133" i="21"/>
  <c r="DM133" i="21"/>
  <c r="DV133" i="21" s="1"/>
  <c r="DI133" i="21"/>
  <c r="DR133" i="21" s="1"/>
  <c r="DD133" i="21"/>
  <c r="DC133" i="21"/>
  <c r="CZ133" i="21"/>
  <c r="CU133" i="21"/>
  <c r="CT133" i="21"/>
  <c r="CQ133" i="21"/>
  <c r="CL133" i="21"/>
  <c r="CK133" i="21"/>
  <c r="CH133" i="21"/>
  <c r="F133" i="21"/>
  <c r="DZ132" i="21"/>
  <c r="DY132" i="21"/>
  <c r="DX132" i="21"/>
  <c r="DM132" i="21"/>
  <c r="DV132" i="21" s="1"/>
  <c r="DI132" i="21"/>
  <c r="DD132" i="21"/>
  <c r="DC132" i="21"/>
  <c r="DU132" i="21" s="1"/>
  <c r="CZ132" i="21"/>
  <c r="DR132" i="21" s="1"/>
  <c r="CU132" i="21"/>
  <c r="CT132" i="21"/>
  <c r="CQ132" i="21"/>
  <c r="CL132" i="21"/>
  <c r="CK132" i="21"/>
  <c r="CH132" i="21"/>
  <c r="F132" i="21"/>
  <c r="DZ131" i="21"/>
  <c r="DY131" i="21"/>
  <c r="DX131" i="21"/>
  <c r="DV131" i="21"/>
  <c r="DM131" i="21"/>
  <c r="DI131" i="21"/>
  <c r="DR131" i="21" s="1"/>
  <c r="DD131" i="21"/>
  <c r="DC131" i="21"/>
  <c r="DU131" i="21" s="1"/>
  <c r="CZ131" i="21"/>
  <c r="CU131" i="21"/>
  <c r="CT131" i="21"/>
  <c r="CQ131" i="21"/>
  <c r="CL131" i="21"/>
  <c r="CK131" i="21"/>
  <c r="CH131" i="21"/>
  <c r="F131" i="21"/>
  <c r="DZ130" i="21"/>
  <c r="DY130" i="21"/>
  <c r="DX130" i="21"/>
  <c r="DM130" i="21"/>
  <c r="DV130" i="21" s="1"/>
  <c r="DI130" i="21"/>
  <c r="DR130" i="21" s="1"/>
  <c r="DD130" i="21"/>
  <c r="DC130" i="21"/>
  <c r="DU130" i="21" s="1"/>
  <c r="CZ130" i="21"/>
  <c r="CU130" i="21"/>
  <c r="CT130" i="21"/>
  <c r="CQ130" i="21"/>
  <c r="CL130" i="21"/>
  <c r="CK130" i="21"/>
  <c r="CH130" i="21"/>
  <c r="F130" i="21"/>
  <c r="DZ129" i="21"/>
  <c r="DY129" i="21"/>
  <c r="DX129" i="21"/>
  <c r="DR129" i="21"/>
  <c r="DM129" i="21"/>
  <c r="DV129" i="21" s="1"/>
  <c r="DI129" i="21"/>
  <c r="DD129" i="21"/>
  <c r="DC129" i="21"/>
  <c r="DU129" i="21" s="1"/>
  <c r="CZ129" i="21"/>
  <c r="CU129" i="21"/>
  <c r="CT129" i="21"/>
  <c r="CQ129" i="21"/>
  <c r="CL129" i="21"/>
  <c r="CK129" i="21"/>
  <c r="CH129" i="21"/>
  <c r="F129" i="21"/>
  <c r="DZ128" i="21"/>
  <c r="DY128" i="21"/>
  <c r="DX128" i="21"/>
  <c r="DV128" i="21"/>
  <c r="DM128" i="21"/>
  <c r="DI128" i="21"/>
  <c r="DD128" i="21"/>
  <c r="DC128" i="21"/>
  <c r="DU128" i="21" s="1"/>
  <c r="CZ128" i="21"/>
  <c r="DR128" i="21" s="1"/>
  <c r="CU128" i="21"/>
  <c r="CT128" i="21"/>
  <c r="CQ128" i="21"/>
  <c r="CL128" i="21"/>
  <c r="CK128" i="21"/>
  <c r="CH128" i="21"/>
  <c r="F128" i="21"/>
  <c r="DZ127" i="21"/>
  <c r="DY127" i="21"/>
  <c r="DX127" i="21"/>
  <c r="DV127" i="21"/>
  <c r="DU127" i="21"/>
  <c r="DM127" i="21"/>
  <c r="DI127" i="21"/>
  <c r="DR127" i="21" s="1"/>
  <c r="DD127" i="21"/>
  <c r="DC127" i="21"/>
  <c r="CZ127" i="21"/>
  <c r="CU127" i="21"/>
  <c r="CT127" i="21"/>
  <c r="CQ127" i="21"/>
  <c r="CL127" i="21"/>
  <c r="CK127" i="21"/>
  <c r="CH127" i="21"/>
  <c r="F127" i="21"/>
  <c r="DZ126" i="21"/>
  <c r="DY126" i="21"/>
  <c r="DX126" i="21"/>
  <c r="DR126" i="21"/>
  <c r="DM126" i="21"/>
  <c r="DV126" i="21" s="1"/>
  <c r="DI126" i="21"/>
  <c r="DD126" i="21"/>
  <c r="DC126" i="21"/>
  <c r="DU126" i="21" s="1"/>
  <c r="CZ126" i="21"/>
  <c r="CU126" i="21"/>
  <c r="CT126" i="21"/>
  <c r="CQ126" i="21"/>
  <c r="CL126" i="21"/>
  <c r="CK126" i="21"/>
  <c r="CH126" i="21"/>
  <c r="F126" i="21"/>
  <c r="DZ125" i="21"/>
  <c r="DY125" i="21"/>
  <c r="DX125" i="21"/>
  <c r="DU125" i="21"/>
  <c r="DM125" i="21"/>
  <c r="DV125" i="21" s="1"/>
  <c r="DI125" i="21"/>
  <c r="DR125" i="21" s="1"/>
  <c r="DD125" i="21"/>
  <c r="DC125" i="21"/>
  <c r="CZ125" i="21"/>
  <c r="CU125" i="21"/>
  <c r="CT125" i="21"/>
  <c r="CQ125" i="21"/>
  <c r="CL125" i="21"/>
  <c r="CK125" i="21"/>
  <c r="CH125" i="21"/>
  <c r="F125" i="21"/>
  <c r="DZ124" i="21"/>
  <c r="DY124" i="21"/>
  <c r="DX124" i="21"/>
  <c r="DU124" i="21"/>
  <c r="DM124" i="21"/>
  <c r="DV124" i="21" s="1"/>
  <c r="DI124" i="21"/>
  <c r="DR124" i="21" s="1"/>
  <c r="DD124" i="21"/>
  <c r="DC124" i="21"/>
  <c r="CZ124" i="21"/>
  <c r="CU124" i="21"/>
  <c r="CT124" i="21"/>
  <c r="CQ124" i="21"/>
  <c r="CL124" i="21"/>
  <c r="CK124" i="21"/>
  <c r="CH124" i="21"/>
  <c r="F124" i="21"/>
  <c r="DZ123" i="21"/>
  <c r="DY123" i="21"/>
  <c r="DX123" i="21"/>
  <c r="DV123" i="21"/>
  <c r="DM123" i="21"/>
  <c r="DI123" i="21"/>
  <c r="DR123" i="21" s="1"/>
  <c r="DD123" i="21"/>
  <c r="DC123" i="21"/>
  <c r="DU123" i="21" s="1"/>
  <c r="CZ123" i="21"/>
  <c r="CU123" i="21"/>
  <c r="CT123" i="21"/>
  <c r="CQ123" i="21"/>
  <c r="CL123" i="21"/>
  <c r="CK123" i="21"/>
  <c r="CH123" i="21"/>
  <c r="F123" i="21"/>
  <c r="DZ122" i="21"/>
  <c r="DY122" i="21"/>
  <c r="DX122" i="21"/>
  <c r="DV122" i="21"/>
  <c r="DM122" i="21"/>
  <c r="DI122" i="21"/>
  <c r="DR122" i="21" s="1"/>
  <c r="DD122" i="21"/>
  <c r="DC122" i="21"/>
  <c r="DU122" i="21" s="1"/>
  <c r="CZ122" i="21"/>
  <c r="CU122" i="21"/>
  <c r="CT122" i="21"/>
  <c r="CQ122" i="21"/>
  <c r="CL122" i="21"/>
  <c r="CK122" i="21"/>
  <c r="CH122" i="21"/>
  <c r="F122" i="21"/>
  <c r="DZ121" i="21"/>
  <c r="DY121" i="21"/>
  <c r="DX121" i="21"/>
  <c r="DU121" i="21"/>
  <c r="DM121" i="21"/>
  <c r="DV121" i="21" s="1"/>
  <c r="DI121" i="21"/>
  <c r="DR121" i="21" s="1"/>
  <c r="DD121" i="21"/>
  <c r="DC121" i="21"/>
  <c r="CZ121" i="21"/>
  <c r="CU121" i="21"/>
  <c r="CT121" i="21"/>
  <c r="CQ121" i="21"/>
  <c r="CL121" i="21"/>
  <c r="CK121" i="21"/>
  <c r="CH121" i="21"/>
  <c r="F121" i="21"/>
  <c r="DZ120" i="21"/>
  <c r="DY120" i="21"/>
  <c r="DX120" i="21"/>
  <c r="DV120" i="21"/>
  <c r="DR120" i="21"/>
  <c r="DM120" i="21"/>
  <c r="DI120" i="21"/>
  <c r="DD120" i="21"/>
  <c r="DC120" i="21"/>
  <c r="DU120" i="21" s="1"/>
  <c r="CZ120" i="21"/>
  <c r="CU120" i="21"/>
  <c r="CT120" i="21"/>
  <c r="CQ120" i="21"/>
  <c r="CL120" i="21"/>
  <c r="CK120" i="21"/>
  <c r="CH120" i="21"/>
  <c r="F120" i="21"/>
  <c r="DZ119" i="21"/>
  <c r="DY119" i="21"/>
  <c r="DX119" i="21"/>
  <c r="DV119" i="21"/>
  <c r="DM119" i="21"/>
  <c r="DI119" i="21"/>
  <c r="DR119" i="21" s="1"/>
  <c r="DD119" i="21"/>
  <c r="DC119" i="21"/>
  <c r="DU119" i="21" s="1"/>
  <c r="CZ119" i="21"/>
  <c r="CU119" i="21"/>
  <c r="CT119" i="21"/>
  <c r="CQ119" i="21"/>
  <c r="CL119" i="21"/>
  <c r="CK119" i="21"/>
  <c r="CH119" i="21"/>
  <c r="F119" i="21"/>
  <c r="DZ118" i="21"/>
  <c r="DY118" i="21"/>
  <c r="DX118" i="21"/>
  <c r="DU118" i="21"/>
  <c r="DM118" i="21"/>
  <c r="DV118" i="21" s="1"/>
  <c r="DI118" i="21"/>
  <c r="DR118" i="21" s="1"/>
  <c r="DD118" i="21"/>
  <c r="DC118" i="21"/>
  <c r="CZ118" i="21"/>
  <c r="CU118" i="21"/>
  <c r="CT118" i="21"/>
  <c r="CQ118" i="21"/>
  <c r="CL118" i="21"/>
  <c r="CK118" i="21"/>
  <c r="CH118" i="21"/>
  <c r="F118" i="21"/>
  <c r="DZ117" i="21"/>
  <c r="DY117" i="21"/>
  <c r="DX117" i="21"/>
  <c r="DR117" i="21"/>
  <c r="DM117" i="21"/>
  <c r="DV117" i="21" s="1"/>
  <c r="DI117" i="21"/>
  <c r="DD117" i="21"/>
  <c r="DC117" i="21"/>
  <c r="DU117" i="21" s="1"/>
  <c r="CZ117" i="21"/>
  <c r="CU117" i="21"/>
  <c r="CT117" i="21"/>
  <c r="CQ117" i="21"/>
  <c r="CL117" i="21"/>
  <c r="CK117" i="21"/>
  <c r="CH117" i="21"/>
  <c r="F117" i="21"/>
  <c r="DZ116" i="21"/>
  <c r="DY116" i="21"/>
  <c r="DX116" i="21"/>
  <c r="DV116" i="21"/>
  <c r="DM116" i="21"/>
  <c r="DI116" i="21"/>
  <c r="DD116" i="21"/>
  <c r="DC116" i="21"/>
  <c r="DU116" i="21" s="1"/>
  <c r="CZ116" i="21"/>
  <c r="DR116" i="21" s="1"/>
  <c r="CU116" i="21"/>
  <c r="CT116" i="21"/>
  <c r="CQ116" i="21"/>
  <c r="CL116" i="21"/>
  <c r="CK116" i="21"/>
  <c r="CH116" i="21"/>
  <c r="F116" i="21"/>
  <c r="DZ115" i="21"/>
  <c r="DY115" i="21"/>
  <c r="DX115" i="21"/>
  <c r="DV115" i="21"/>
  <c r="DR115" i="21"/>
  <c r="DM115" i="21"/>
  <c r="DI115" i="21"/>
  <c r="DD115" i="21"/>
  <c r="DC115" i="21"/>
  <c r="DU115" i="21" s="1"/>
  <c r="CZ115" i="21"/>
  <c r="CU115" i="21"/>
  <c r="CT115" i="21"/>
  <c r="CQ115" i="21"/>
  <c r="CL115" i="21"/>
  <c r="CK115" i="21"/>
  <c r="CH115" i="21"/>
  <c r="F115" i="21"/>
  <c r="DZ114" i="21"/>
  <c r="DY114" i="21"/>
  <c r="DX114" i="21"/>
  <c r="DV114" i="21"/>
  <c r="DR114" i="21"/>
  <c r="DM114" i="21"/>
  <c r="DI114" i="21"/>
  <c r="DD114" i="21"/>
  <c r="DC114" i="21"/>
  <c r="DU114" i="21" s="1"/>
  <c r="CZ114" i="21"/>
  <c r="CU114" i="21"/>
  <c r="CT114" i="21"/>
  <c r="CQ114" i="21"/>
  <c r="CL114" i="21"/>
  <c r="CK114" i="21"/>
  <c r="CH114" i="21"/>
  <c r="F114" i="21"/>
  <c r="DZ113" i="21"/>
  <c r="DY113" i="21"/>
  <c r="DX113" i="21"/>
  <c r="DU113" i="21"/>
  <c r="DM113" i="21"/>
  <c r="DV113" i="21" s="1"/>
  <c r="DI113" i="21"/>
  <c r="DD113" i="21"/>
  <c r="DC113" i="21"/>
  <c r="CZ113" i="21"/>
  <c r="CU113" i="21"/>
  <c r="CT113" i="21"/>
  <c r="CQ113" i="21"/>
  <c r="CL113" i="21"/>
  <c r="CK113" i="21"/>
  <c r="CH113" i="21"/>
  <c r="F113" i="21"/>
  <c r="DZ112" i="21"/>
  <c r="DY112" i="21"/>
  <c r="DX112" i="21"/>
  <c r="DV112" i="21"/>
  <c r="DU112" i="21"/>
  <c r="DM112" i="21"/>
  <c r="DI112" i="21"/>
  <c r="DR112" i="21" s="1"/>
  <c r="DD112" i="21"/>
  <c r="DC112" i="21"/>
  <c r="CZ112" i="21"/>
  <c r="CU112" i="21"/>
  <c r="CT112" i="21"/>
  <c r="CQ112" i="21"/>
  <c r="CL112" i="21"/>
  <c r="CK112" i="21"/>
  <c r="CH112" i="21"/>
  <c r="F112" i="21"/>
  <c r="DZ111" i="21"/>
  <c r="DY111" i="21"/>
  <c r="DX111" i="21"/>
  <c r="DV111" i="21"/>
  <c r="DM111" i="21"/>
  <c r="DI111" i="21"/>
  <c r="DR111" i="21" s="1"/>
  <c r="DD111" i="21"/>
  <c r="DC111" i="21"/>
  <c r="DU111" i="21" s="1"/>
  <c r="CZ111" i="21"/>
  <c r="CU111" i="21"/>
  <c r="CT111" i="21"/>
  <c r="CQ111" i="21"/>
  <c r="CL111" i="21"/>
  <c r="CK111" i="21"/>
  <c r="CH111" i="21"/>
  <c r="F111" i="21"/>
  <c r="DZ110" i="21"/>
  <c r="DY110" i="21"/>
  <c r="DX110" i="21"/>
  <c r="DM110" i="21"/>
  <c r="DV110" i="21" s="1"/>
  <c r="DI110" i="21"/>
  <c r="DR110" i="21" s="1"/>
  <c r="DD110" i="21"/>
  <c r="DC110" i="21"/>
  <c r="DU110" i="21" s="1"/>
  <c r="CZ110" i="21"/>
  <c r="CU110" i="21"/>
  <c r="CT110" i="21"/>
  <c r="CQ110" i="21"/>
  <c r="CL110" i="21"/>
  <c r="CK110" i="21"/>
  <c r="CH110" i="21"/>
  <c r="F110" i="21"/>
  <c r="DZ109" i="21"/>
  <c r="DY109" i="21"/>
  <c r="DX109" i="21"/>
  <c r="DR109" i="21"/>
  <c r="DM109" i="21"/>
  <c r="DV109" i="21" s="1"/>
  <c r="DI109" i="21"/>
  <c r="DD109" i="21"/>
  <c r="DC109" i="21"/>
  <c r="DU109" i="21" s="1"/>
  <c r="CZ109" i="21"/>
  <c r="CU109" i="21"/>
  <c r="CT109" i="21"/>
  <c r="CQ109" i="21"/>
  <c r="CL109" i="21"/>
  <c r="CK109" i="21"/>
  <c r="CH109" i="21"/>
  <c r="F109" i="21"/>
  <c r="DZ108" i="21"/>
  <c r="DY108" i="21"/>
  <c r="DX108" i="21"/>
  <c r="DV108" i="21"/>
  <c r="DM108" i="21"/>
  <c r="DI108" i="21"/>
  <c r="DD108" i="21"/>
  <c r="DC108" i="21"/>
  <c r="DU108" i="21" s="1"/>
  <c r="CZ108" i="21"/>
  <c r="DR108" i="21" s="1"/>
  <c r="CU108" i="21"/>
  <c r="CT108" i="21"/>
  <c r="CQ108" i="21"/>
  <c r="CL108" i="21"/>
  <c r="CK108" i="21"/>
  <c r="CH108" i="21"/>
  <c r="F108" i="21"/>
  <c r="DZ107" i="21"/>
  <c r="DY107" i="21"/>
  <c r="DX107" i="21"/>
  <c r="DV107" i="21"/>
  <c r="DR107" i="21"/>
  <c r="DM107" i="21"/>
  <c r="DI107" i="21"/>
  <c r="DD107" i="21"/>
  <c r="DC107" i="21"/>
  <c r="DU107" i="21" s="1"/>
  <c r="CZ107" i="21"/>
  <c r="CU107" i="21"/>
  <c r="CT107" i="21"/>
  <c r="CQ107" i="21"/>
  <c r="CL107" i="21"/>
  <c r="CK107" i="21"/>
  <c r="CH107" i="21"/>
  <c r="F107" i="21"/>
  <c r="DZ106" i="21"/>
  <c r="DY106" i="21"/>
  <c r="DX106" i="21"/>
  <c r="DV106" i="21"/>
  <c r="DR106" i="21"/>
  <c r="DM106" i="21"/>
  <c r="DI106" i="21"/>
  <c r="DD106" i="21"/>
  <c r="DC106" i="21"/>
  <c r="DU106" i="21" s="1"/>
  <c r="CZ106" i="21"/>
  <c r="CU106" i="21"/>
  <c r="CT106" i="21"/>
  <c r="CQ106" i="21"/>
  <c r="CL106" i="21"/>
  <c r="CK106" i="21"/>
  <c r="CH106" i="21"/>
  <c r="F106" i="21"/>
  <c r="DZ105" i="21"/>
  <c r="DY105" i="21"/>
  <c r="DX105" i="21"/>
  <c r="DU105" i="21"/>
  <c r="DM105" i="21"/>
  <c r="DV105" i="21" s="1"/>
  <c r="DI105" i="21"/>
  <c r="DD105" i="21"/>
  <c r="DC105" i="21"/>
  <c r="CZ105" i="21"/>
  <c r="CU105" i="21"/>
  <c r="CT105" i="21"/>
  <c r="CQ105" i="21"/>
  <c r="CL105" i="21"/>
  <c r="CK105" i="21"/>
  <c r="CH105" i="21"/>
  <c r="F105" i="21"/>
  <c r="DZ104" i="21"/>
  <c r="DY104" i="21"/>
  <c r="DX104" i="21"/>
  <c r="DV104" i="21"/>
  <c r="DU104" i="21"/>
  <c r="DM104" i="21"/>
  <c r="DI104" i="21"/>
  <c r="DR104" i="21" s="1"/>
  <c r="DD104" i="21"/>
  <c r="DC104" i="21"/>
  <c r="CZ104" i="21"/>
  <c r="CU104" i="21"/>
  <c r="CT104" i="21"/>
  <c r="CQ104" i="21"/>
  <c r="CL104" i="21"/>
  <c r="CK104" i="21"/>
  <c r="CH104" i="21"/>
  <c r="F104" i="21"/>
  <c r="DZ103" i="21"/>
  <c r="DY103" i="21"/>
  <c r="DX103" i="21"/>
  <c r="DV103" i="21"/>
  <c r="DM103" i="21"/>
  <c r="DI103" i="21"/>
  <c r="DR103" i="21" s="1"/>
  <c r="DD103" i="21"/>
  <c r="DC103" i="21"/>
  <c r="DU103" i="21" s="1"/>
  <c r="CZ103" i="21"/>
  <c r="CU103" i="21"/>
  <c r="CT103" i="21"/>
  <c r="CQ103" i="21"/>
  <c r="CL103" i="21"/>
  <c r="CK103" i="21"/>
  <c r="CH103" i="21"/>
  <c r="F103" i="21"/>
  <c r="DZ102" i="21"/>
  <c r="DY102" i="21"/>
  <c r="DX102" i="21"/>
  <c r="DM102" i="21"/>
  <c r="DV102" i="21" s="1"/>
  <c r="DI102" i="21"/>
  <c r="DR102" i="21" s="1"/>
  <c r="DD102" i="21"/>
  <c r="DC102" i="21"/>
  <c r="DU102" i="21" s="1"/>
  <c r="CZ102" i="21"/>
  <c r="CU102" i="21"/>
  <c r="CT102" i="21"/>
  <c r="CQ102" i="21"/>
  <c r="CL102" i="21"/>
  <c r="CK102" i="21"/>
  <c r="CH102" i="21"/>
  <c r="F102" i="21"/>
  <c r="DZ101" i="21"/>
  <c r="DY101" i="21"/>
  <c r="DX101" i="21"/>
  <c r="DM101" i="21"/>
  <c r="DV101" i="21" s="1"/>
  <c r="DI101" i="21"/>
  <c r="DD101" i="21"/>
  <c r="DC101" i="21"/>
  <c r="DU101" i="21" s="1"/>
  <c r="CZ101" i="21"/>
  <c r="DR101" i="21" s="1"/>
  <c r="CU101" i="21"/>
  <c r="CT101" i="21"/>
  <c r="CQ101" i="21"/>
  <c r="CL101" i="21"/>
  <c r="CK101" i="21"/>
  <c r="CH101" i="21"/>
  <c r="F101" i="21"/>
  <c r="DZ100" i="21"/>
  <c r="DY100" i="21"/>
  <c r="DX100" i="21"/>
  <c r="DV100" i="21"/>
  <c r="DM100" i="21"/>
  <c r="DI100" i="21"/>
  <c r="DD100" i="21"/>
  <c r="DC100" i="21"/>
  <c r="DU100" i="21" s="1"/>
  <c r="CZ100" i="21"/>
  <c r="DR100" i="21" s="1"/>
  <c r="CU100" i="21"/>
  <c r="CT100" i="21"/>
  <c r="CQ100" i="21"/>
  <c r="CL100" i="21"/>
  <c r="CK100" i="21"/>
  <c r="CH100" i="21"/>
  <c r="F100" i="21"/>
  <c r="DZ99" i="21"/>
  <c r="DY99" i="21"/>
  <c r="DX99" i="21"/>
  <c r="DV99" i="21"/>
  <c r="DR99" i="21"/>
  <c r="DM99" i="21"/>
  <c r="DI99" i="21"/>
  <c r="DD99" i="21"/>
  <c r="DC99" i="21"/>
  <c r="DU99" i="21" s="1"/>
  <c r="CZ99" i="21"/>
  <c r="CU99" i="21"/>
  <c r="CT99" i="21"/>
  <c r="CQ99" i="21"/>
  <c r="CL99" i="21"/>
  <c r="CK99" i="21"/>
  <c r="CH99" i="21"/>
  <c r="F99" i="21"/>
  <c r="DZ98" i="21"/>
  <c r="DY98" i="21"/>
  <c r="DX98" i="21"/>
  <c r="DV98" i="21"/>
  <c r="DM98" i="21"/>
  <c r="DI98" i="21"/>
  <c r="DD98" i="21"/>
  <c r="DC98" i="21"/>
  <c r="DU98" i="21" s="1"/>
  <c r="CZ98" i="21"/>
  <c r="DR98" i="21" s="1"/>
  <c r="CU98" i="21"/>
  <c r="CT98" i="21"/>
  <c r="CQ98" i="21"/>
  <c r="CL98" i="21"/>
  <c r="CK98" i="21"/>
  <c r="CH98" i="21"/>
  <c r="F98" i="21"/>
  <c r="DZ97" i="21"/>
  <c r="DY97" i="21"/>
  <c r="DX97" i="21"/>
  <c r="DM97" i="21"/>
  <c r="DV97" i="21" s="1"/>
  <c r="DI97" i="21"/>
  <c r="DD97" i="21"/>
  <c r="DC97" i="21"/>
  <c r="DU97" i="21" s="1"/>
  <c r="CZ97" i="21"/>
  <c r="CU97" i="21"/>
  <c r="CT97" i="21"/>
  <c r="CQ97" i="21"/>
  <c r="CL97" i="21"/>
  <c r="CK97" i="21"/>
  <c r="CH97" i="21"/>
  <c r="F97" i="21"/>
  <c r="DZ96" i="21"/>
  <c r="DY96" i="21"/>
  <c r="DX96" i="21"/>
  <c r="DV96" i="21"/>
  <c r="DU96" i="21"/>
  <c r="DM96" i="21"/>
  <c r="DI96" i="21"/>
  <c r="DR96" i="21" s="1"/>
  <c r="DD96" i="21"/>
  <c r="DC96" i="21"/>
  <c r="CZ96" i="21"/>
  <c r="CU96" i="21"/>
  <c r="CT96" i="21"/>
  <c r="CQ96" i="21"/>
  <c r="CL96" i="21"/>
  <c r="CK96" i="21"/>
  <c r="CH96" i="21"/>
  <c r="BN96" i="21"/>
  <c r="F96" i="21"/>
  <c r="DZ95" i="21"/>
  <c r="DY95" i="21"/>
  <c r="DX95" i="21"/>
  <c r="DV95" i="21"/>
  <c r="DM95" i="21"/>
  <c r="DI95" i="21"/>
  <c r="DR95" i="21" s="1"/>
  <c r="DD95" i="21"/>
  <c r="DC95" i="21"/>
  <c r="DU95" i="21" s="1"/>
  <c r="CZ95" i="21"/>
  <c r="CU95" i="21"/>
  <c r="CT95" i="21"/>
  <c r="CQ95" i="21"/>
  <c r="CL95" i="21"/>
  <c r="CK95" i="21"/>
  <c r="CH95" i="21"/>
  <c r="F95" i="21"/>
  <c r="DZ94" i="21"/>
  <c r="DY94" i="21"/>
  <c r="DX94" i="21"/>
  <c r="DM94" i="21"/>
  <c r="DV94" i="21" s="1"/>
  <c r="DI94" i="21"/>
  <c r="DR94" i="21" s="1"/>
  <c r="DD94" i="21"/>
  <c r="DC94" i="21"/>
  <c r="DU94" i="21" s="1"/>
  <c r="CZ94" i="21"/>
  <c r="CU94" i="21"/>
  <c r="CT94" i="21"/>
  <c r="CQ94" i="21"/>
  <c r="CL94" i="21"/>
  <c r="CK94" i="21"/>
  <c r="CH94" i="21"/>
  <c r="F94" i="21"/>
  <c r="DZ93" i="21"/>
  <c r="DY93" i="21"/>
  <c r="DX93" i="21"/>
  <c r="DR93" i="21"/>
  <c r="DM93" i="21"/>
  <c r="DV93" i="21" s="1"/>
  <c r="DI93" i="21"/>
  <c r="DD93" i="21"/>
  <c r="DC93" i="21"/>
  <c r="DU93" i="21" s="1"/>
  <c r="CZ93" i="21"/>
  <c r="CU93" i="21"/>
  <c r="CT93" i="21"/>
  <c r="CQ93" i="21"/>
  <c r="CL93" i="21"/>
  <c r="CK93" i="21"/>
  <c r="CH93" i="21"/>
  <c r="F93" i="21"/>
  <c r="DZ92" i="21"/>
  <c r="DY92" i="21"/>
  <c r="DX92" i="21"/>
  <c r="DV92" i="21"/>
  <c r="DM92" i="21"/>
  <c r="DI92" i="21"/>
  <c r="DD92" i="21"/>
  <c r="DC92" i="21"/>
  <c r="DU92" i="21" s="1"/>
  <c r="CZ92" i="21"/>
  <c r="DR92" i="21" s="1"/>
  <c r="CU92" i="21"/>
  <c r="CT92" i="21"/>
  <c r="CQ92" i="21"/>
  <c r="CL92" i="21"/>
  <c r="CK92" i="21"/>
  <c r="CH92" i="21"/>
  <c r="F92" i="21"/>
  <c r="DZ91" i="21"/>
  <c r="DY91" i="21"/>
  <c r="DX91" i="21"/>
  <c r="DV91" i="21"/>
  <c r="DR91" i="21"/>
  <c r="DM91" i="21"/>
  <c r="DI91" i="21"/>
  <c r="DD91" i="21"/>
  <c r="DC91" i="21"/>
  <c r="DU91" i="21" s="1"/>
  <c r="CZ91" i="21"/>
  <c r="CU91" i="21"/>
  <c r="CT91" i="21"/>
  <c r="CQ91" i="21"/>
  <c r="CL91" i="21"/>
  <c r="CK91" i="21"/>
  <c r="CH91" i="21"/>
  <c r="F91" i="21"/>
  <c r="DZ90" i="21"/>
  <c r="DY90" i="21"/>
  <c r="DX90" i="21"/>
  <c r="DV90" i="21"/>
  <c r="DM90" i="21"/>
  <c r="DI90" i="21"/>
  <c r="DD90" i="21"/>
  <c r="DC90" i="21"/>
  <c r="DU90" i="21" s="1"/>
  <c r="CZ90" i="21"/>
  <c r="DR90" i="21" s="1"/>
  <c r="CU90" i="21"/>
  <c r="CT90" i="21"/>
  <c r="CQ90" i="21"/>
  <c r="CL90" i="21"/>
  <c r="CK90" i="21"/>
  <c r="CH90" i="21"/>
  <c r="F90" i="21"/>
  <c r="DZ89" i="21"/>
  <c r="DY89" i="21"/>
  <c r="DX89" i="21"/>
  <c r="DM89" i="21"/>
  <c r="DV89" i="21" s="1"/>
  <c r="DI89" i="21"/>
  <c r="DD89" i="21"/>
  <c r="DC89" i="21"/>
  <c r="DU89" i="21" s="1"/>
  <c r="CZ89" i="21"/>
  <c r="CU89" i="21"/>
  <c r="CT89" i="21"/>
  <c r="CQ89" i="21"/>
  <c r="CL89" i="21"/>
  <c r="CK89" i="21"/>
  <c r="CH89" i="21"/>
  <c r="F89" i="21"/>
  <c r="DZ88" i="21"/>
  <c r="DY88" i="21"/>
  <c r="DX88" i="21"/>
  <c r="DV88" i="21"/>
  <c r="DU88" i="21"/>
  <c r="DM88" i="21"/>
  <c r="DI88" i="21"/>
  <c r="DR88" i="21" s="1"/>
  <c r="DD88" i="21"/>
  <c r="DC88" i="21"/>
  <c r="CZ88" i="21"/>
  <c r="CU88" i="21"/>
  <c r="CT88" i="21"/>
  <c r="CQ88" i="21"/>
  <c r="CL88" i="21"/>
  <c r="CK88" i="21"/>
  <c r="CH88" i="21"/>
  <c r="F88" i="21"/>
  <c r="DZ87" i="21"/>
  <c r="DY87" i="21"/>
  <c r="DX87" i="21"/>
  <c r="DV87" i="21"/>
  <c r="DM87" i="21"/>
  <c r="DI87" i="21"/>
  <c r="DR87" i="21" s="1"/>
  <c r="DD87" i="21"/>
  <c r="DC87" i="21"/>
  <c r="DU87" i="21" s="1"/>
  <c r="CZ87" i="21"/>
  <c r="CU87" i="21"/>
  <c r="CT87" i="21"/>
  <c r="CQ87" i="21"/>
  <c r="CL87" i="21"/>
  <c r="CK87" i="21"/>
  <c r="CH87" i="21"/>
  <c r="F87" i="21"/>
  <c r="DZ86" i="21"/>
  <c r="DY86" i="21"/>
  <c r="DX86" i="21"/>
  <c r="DM86" i="21"/>
  <c r="DV86" i="21" s="1"/>
  <c r="DI86" i="21"/>
  <c r="DR86" i="21" s="1"/>
  <c r="DD86" i="21"/>
  <c r="DC86" i="21"/>
  <c r="DU86" i="21" s="1"/>
  <c r="CZ86" i="21"/>
  <c r="CU86" i="21"/>
  <c r="CT86" i="21"/>
  <c r="CQ86" i="21"/>
  <c r="CL86" i="21"/>
  <c r="CK86" i="21"/>
  <c r="CH86" i="21"/>
  <c r="F86" i="21"/>
  <c r="DZ85" i="21"/>
  <c r="DY85" i="21"/>
  <c r="DX85" i="21"/>
  <c r="DR85" i="21"/>
  <c r="DM85" i="21"/>
  <c r="DV85" i="21" s="1"/>
  <c r="DI85" i="21"/>
  <c r="DD85" i="21"/>
  <c r="DC85" i="21"/>
  <c r="DU85" i="21" s="1"/>
  <c r="CZ85" i="21"/>
  <c r="CU85" i="21"/>
  <c r="CT85" i="21"/>
  <c r="CQ85" i="21"/>
  <c r="CL85" i="21"/>
  <c r="CK85" i="21"/>
  <c r="CH85" i="21"/>
  <c r="F85" i="21"/>
  <c r="DZ84" i="21"/>
  <c r="DY84" i="21"/>
  <c r="DX84" i="21"/>
  <c r="DV84" i="21"/>
  <c r="DM84" i="21"/>
  <c r="DI84" i="21"/>
  <c r="DD84" i="21"/>
  <c r="DC84" i="21"/>
  <c r="DU84" i="21" s="1"/>
  <c r="CZ84" i="21"/>
  <c r="DR84" i="21" s="1"/>
  <c r="CU84" i="21"/>
  <c r="CT84" i="21"/>
  <c r="CQ84" i="21"/>
  <c r="CL84" i="21"/>
  <c r="CK84" i="21"/>
  <c r="CH84" i="21"/>
  <c r="F84" i="21"/>
  <c r="DZ83" i="21"/>
  <c r="DY83" i="21"/>
  <c r="DX83" i="21"/>
  <c r="DV83" i="21"/>
  <c r="DR83" i="21"/>
  <c r="DM83" i="21"/>
  <c r="DI83" i="21"/>
  <c r="DD83" i="21"/>
  <c r="DC83" i="21"/>
  <c r="DU83" i="21" s="1"/>
  <c r="CZ83" i="21"/>
  <c r="CU83" i="21"/>
  <c r="CT83" i="21"/>
  <c r="CQ83" i="21"/>
  <c r="CL83" i="21"/>
  <c r="CK83" i="21"/>
  <c r="CH83" i="21"/>
  <c r="F83" i="21"/>
  <c r="DZ82" i="21"/>
  <c r="DY82" i="21"/>
  <c r="DX82" i="21"/>
  <c r="DV82" i="21"/>
  <c r="DM82" i="21"/>
  <c r="DI82" i="21"/>
  <c r="DD82" i="21"/>
  <c r="DC82" i="21"/>
  <c r="DU82" i="21" s="1"/>
  <c r="CZ82" i="21"/>
  <c r="DR82" i="21" s="1"/>
  <c r="CU82" i="21"/>
  <c r="CT82" i="21"/>
  <c r="CQ82" i="21"/>
  <c r="CL82" i="21"/>
  <c r="CK82" i="21"/>
  <c r="CH82" i="21"/>
  <c r="F82" i="21"/>
  <c r="DZ81" i="21"/>
  <c r="DY81" i="21"/>
  <c r="DX81" i="21"/>
  <c r="DM81" i="21"/>
  <c r="DV81" i="21" s="1"/>
  <c r="DI81" i="21"/>
  <c r="DD81" i="21"/>
  <c r="DC81" i="21"/>
  <c r="DU81" i="21" s="1"/>
  <c r="CZ81" i="21"/>
  <c r="CU81" i="21"/>
  <c r="CT81" i="21"/>
  <c r="CQ81" i="21"/>
  <c r="CL81" i="21"/>
  <c r="CK81" i="21"/>
  <c r="CH81" i="21"/>
  <c r="F81" i="21"/>
  <c r="DZ80" i="21"/>
  <c r="DY80" i="21"/>
  <c r="DX80" i="21"/>
  <c r="DV80" i="21"/>
  <c r="DU80" i="21"/>
  <c r="DM80" i="21"/>
  <c r="DI80" i="21"/>
  <c r="DD80" i="21"/>
  <c r="DC80" i="21"/>
  <c r="CZ80" i="21"/>
  <c r="DR80" i="21" s="1"/>
  <c r="CU80" i="21"/>
  <c r="CT80" i="21"/>
  <c r="CQ80" i="21"/>
  <c r="CL80" i="21"/>
  <c r="CK80" i="21"/>
  <c r="CH80" i="21"/>
  <c r="F80" i="21"/>
  <c r="DZ79" i="21"/>
  <c r="DY79" i="21"/>
  <c r="DX79" i="21"/>
  <c r="DV79" i="21"/>
  <c r="DM79" i="21"/>
  <c r="DI79" i="21"/>
  <c r="DR79" i="21" s="1"/>
  <c r="DD79" i="21"/>
  <c r="DC79" i="21"/>
  <c r="DU79" i="21" s="1"/>
  <c r="CZ79" i="21"/>
  <c r="CU79" i="21"/>
  <c r="CT79" i="21"/>
  <c r="CQ79" i="21"/>
  <c r="CL79" i="21"/>
  <c r="CK79" i="21"/>
  <c r="CH79" i="21"/>
  <c r="F79" i="21"/>
  <c r="DZ78" i="21"/>
  <c r="DY78" i="21"/>
  <c r="DX78" i="21"/>
  <c r="DM78" i="21"/>
  <c r="DV78" i="21" s="1"/>
  <c r="DI78" i="21"/>
  <c r="DR78" i="21" s="1"/>
  <c r="DD78" i="21"/>
  <c r="DC78" i="21"/>
  <c r="DU78" i="21" s="1"/>
  <c r="CZ78" i="21"/>
  <c r="CU78" i="21"/>
  <c r="CT78" i="21"/>
  <c r="CQ78" i="21"/>
  <c r="CL78" i="21"/>
  <c r="CK78" i="21"/>
  <c r="CH78" i="21"/>
  <c r="F78" i="21"/>
  <c r="DZ77" i="21"/>
  <c r="DY77" i="21"/>
  <c r="DX77" i="21"/>
  <c r="DR77" i="21"/>
  <c r="DM77" i="21"/>
  <c r="DV77" i="21" s="1"/>
  <c r="DI77" i="21"/>
  <c r="DD77" i="21"/>
  <c r="DC77" i="21"/>
  <c r="DU77" i="21" s="1"/>
  <c r="CZ77" i="21"/>
  <c r="CU77" i="21"/>
  <c r="CT77" i="21"/>
  <c r="CQ77" i="21"/>
  <c r="CL77" i="21"/>
  <c r="CK77" i="21"/>
  <c r="CH77" i="21"/>
  <c r="F77" i="21"/>
  <c r="DZ76" i="21"/>
  <c r="DY76" i="21"/>
  <c r="DX76" i="21"/>
  <c r="DV76" i="21"/>
  <c r="DM76" i="21"/>
  <c r="DI76" i="21"/>
  <c r="DD76" i="21"/>
  <c r="DC76" i="21"/>
  <c r="DU76" i="21" s="1"/>
  <c r="CZ76" i="21"/>
  <c r="DR76" i="21" s="1"/>
  <c r="CU76" i="21"/>
  <c r="CT76" i="21"/>
  <c r="CQ76" i="21"/>
  <c r="CL76" i="21"/>
  <c r="CK76" i="21"/>
  <c r="CH76" i="21"/>
  <c r="F76" i="21"/>
  <c r="DZ75" i="21"/>
  <c r="DY75" i="21"/>
  <c r="DX75" i="21"/>
  <c r="DV75" i="21"/>
  <c r="DR75" i="21"/>
  <c r="DM75" i="21"/>
  <c r="DI75" i="21"/>
  <c r="DD75" i="21"/>
  <c r="DC75" i="21"/>
  <c r="DU75" i="21" s="1"/>
  <c r="CZ75" i="21"/>
  <c r="CU75" i="21"/>
  <c r="CT75" i="21"/>
  <c r="CQ75" i="21"/>
  <c r="CL75" i="21"/>
  <c r="CK75" i="21"/>
  <c r="CH75" i="21"/>
  <c r="F75" i="21"/>
  <c r="DZ74" i="21"/>
  <c r="DY74" i="21"/>
  <c r="DX74" i="21"/>
  <c r="DV74" i="21"/>
  <c r="DM74" i="21"/>
  <c r="DI74" i="21"/>
  <c r="DD74" i="21"/>
  <c r="DC74" i="21"/>
  <c r="DU74" i="21" s="1"/>
  <c r="CZ74" i="21"/>
  <c r="DR74" i="21" s="1"/>
  <c r="CU74" i="21"/>
  <c r="CT74" i="21"/>
  <c r="CQ74" i="21"/>
  <c r="CL74" i="21"/>
  <c r="CK74" i="21"/>
  <c r="CH74" i="21"/>
  <c r="F74" i="21"/>
  <c r="DZ73" i="21"/>
  <c r="DY73" i="21"/>
  <c r="DX73" i="21"/>
  <c r="DM73" i="21"/>
  <c r="DV73" i="21" s="1"/>
  <c r="DI73" i="21"/>
  <c r="DD73" i="21"/>
  <c r="DC73" i="21"/>
  <c r="DU73" i="21" s="1"/>
  <c r="CZ73" i="21"/>
  <c r="CU73" i="21"/>
  <c r="CT73" i="21"/>
  <c r="CQ73" i="21"/>
  <c r="CL73" i="21"/>
  <c r="CK73" i="21"/>
  <c r="CH73" i="21"/>
  <c r="F73" i="21"/>
  <c r="DZ72" i="21"/>
  <c r="DY72" i="21"/>
  <c r="DX72" i="21"/>
  <c r="DV72" i="21"/>
  <c r="DU72" i="21"/>
  <c r="DM72" i="21"/>
  <c r="DI72" i="21"/>
  <c r="DR72" i="21" s="1"/>
  <c r="DD72" i="21"/>
  <c r="DC72" i="21"/>
  <c r="CZ72" i="21"/>
  <c r="CU72" i="21"/>
  <c r="CT72" i="21"/>
  <c r="CQ72" i="21"/>
  <c r="CL72" i="21"/>
  <c r="CK72" i="21"/>
  <c r="CH72" i="21"/>
  <c r="F72" i="21"/>
  <c r="DZ71" i="21"/>
  <c r="DY71" i="21"/>
  <c r="DX71" i="21"/>
  <c r="DV71" i="21"/>
  <c r="DM71" i="21"/>
  <c r="DI71" i="21"/>
  <c r="DR71" i="21" s="1"/>
  <c r="DD71" i="21"/>
  <c r="DC71" i="21"/>
  <c r="DU71" i="21" s="1"/>
  <c r="CZ71" i="21"/>
  <c r="CU71" i="21"/>
  <c r="CT71" i="21"/>
  <c r="CQ71" i="21"/>
  <c r="CL71" i="21"/>
  <c r="CK71" i="21"/>
  <c r="CH71" i="21"/>
  <c r="F71" i="21"/>
  <c r="DZ70" i="21"/>
  <c r="DY70" i="21"/>
  <c r="DX70" i="21"/>
  <c r="DM70" i="21"/>
  <c r="DV70" i="21" s="1"/>
  <c r="DI70" i="21"/>
  <c r="DR70" i="21" s="1"/>
  <c r="DD70" i="21"/>
  <c r="DC70" i="21"/>
  <c r="DU70" i="21" s="1"/>
  <c r="CZ70" i="21"/>
  <c r="CU70" i="21"/>
  <c r="CT70" i="21"/>
  <c r="CQ70" i="21"/>
  <c r="CL70" i="21"/>
  <c r="CK70" i="21"/>
  <c r="CH70" i="21"/>
  <c r="F70" i="21"/>
  <c r="DZ69" i="21"/>
  <c r="DY69" i="21"/>
  <c r="DX69" i="21"/>
  <c r="DR69" i="21"/>
  <c r="DM69" i="21"/>
  <c r="DV69" i="21" s="1"/>
  <c r="DI69" i="21"/>
  <c r="DD69" i="21"/>
  <c r="DC69" i="21"/>
  <c r="DU69" i="21" s="1"/>
  <c r="CZ69" i="21"/>
  <c r="CU69" i="21"/>
  <c r="CT69" i="21"/>
  <c r="CQ69" i="21"/>
  <c r="CL69" i="21"/>
  <c r="CK69" i="21"/>
  <c r="CH69" i="21"/>
  <c r="F69" i="21"/>
  <c r="DZ68" i="21"/>
  <c r="DY68" i="21"/>
  <c r="DX68" i="21"/>
  <c r="DV68" i="21"/>
  <c r="DM68" i="21"/>
  <c r="DI68" i="21"/>
  <c r="DD68" i="21"/>
  <c r="DC68" i="21"/>
  <c r="DU68" i="21" s="1"/>
  <c r="CZ68" i="21"/>
  <c r="DR68" i="21" s="1"/>
  <c r="CU68" i="21"/>
  <c r="CT68" i="21"/>
  <c r="CQ68" i="21"/>
  <c r="CL68" i="21"/>
  <c r="CK68" i="21"/>
  <c r="CH68" i="21"/>
  <c r="F68" i="21"/>
  <c r="DZ67" i="21"/>
  <c r="DY67" i="21"/>
  <c r="DX67" i="21"/>
  <c r="DV67" i="21"/>
  <c r="DR67" i="21"/>
  <c r="DM67" i="21"/>
  <c r="DI67" i="21"/>
  <c r="DD67" i="21"/>
  <c r="DC67" i="21"/>
  <c r="DU67" i="21" s="1"/>
  <c r="CZ67" i="21"/>
  <c r="CU67" i="21"/>
  <c r="CT67" i="21"/>
  <c r="CQ67" i="21"/>
  <c r="CL67" i="21"/>
  <c r="CK67" i="21"/>
  <c r="CH67" i="21"/>
  <c r="F67" i="21"/>
  <c r="DZ66" i="21"/>
  <c r="DY66" i="21"/>
  <c r="DX66" i="21"/>
  <c r="DV66" i="21"/>
  <c r="DM66" i="21"/>
  <c r="DI66" i="21"/>
  <c r="DD66" i="21"/>
  <c r="DC66" i="21"/>
  <c r="DU66" i="21" s="1"/>
  <c r="CZ66" i="21"/>
  <c r="DR66" i="21" s="1"/>
  <c r="CU66" i="21"/>
  <c r="CT66" i="21"/>
  <c r="CQ66" i="21"/>
  <c r="CL66" i="21"/>
  <c r="CK66" i="21"/>
  <c r="CH66" i="21"/>
  <c r="F66" i="21"/>
  <c r="DZ65" i="21"/>
  <c r="DY65" i="21"/>
  <c r="DX65" i="21"/>
  <c r="DM65" i="21"/>
  <c r="DV65" i="21" s="1"/>
  <c r="DI65" i="21"/>
  <c r="DD65" i="21"/>
  <c r="DC65" i="21"/>
  <c r="DU65" i="21" s="1"/>
  <c r="CZ65" i="21"/>
  <c r="CU65" i="21"/>
  <c r="CT65" i="21"/>
  <c r="CQ65" i="21"/>
  <c r="CL65" i="21"/>
  <c r="CK65" i="21"/>
  <c r="CH65" i="21"/>
  <c r="F65" i="21"/>
  <c r="DZ64" i="21"/>
  <c r="DY64" i="21"/>
  <c r="DX64" i="21"/>
  <c r="DV64" i="21"/>
  <c r="DU64" i="21"/>
  <c r="DM64" i="21"/>
  <c r="DI64" i="21"/>
  <c r="DD64" i="21"/>
  <c r="DC64" i="21"/>
  <c r="CZ64" i="21"/>
  <c r="DR64" i="21" s="1"/>
  <c r="CU64" i="21"/>
  <c r="CT64" i="21"/>
  <c r="CQ64" i="21"/>
  <c r="CL64" i="21"/>
  <c r="CK64" i="21"/>
  <c r="CH64" i="21"/>
  <c r="F64" i="21"/>
  <c r="DZ63" i="21"/>
  <c r="DY63" i="21"/>
  <c r="DX63" i="21"/>
  <c r="DV63" i="21"/>
  <c r="DM63" i="21"/>
  <c r="DI63" i="21"/>
  <c r="DR63" i="21" s="1"/>
  <c r="DD63" i="21"/>
  <c r="DC63" i="21"/>
  <c r="DU63" i="21" s="1"/>
  <c r="CZ63" i="21"/>
  <c r="CU63" i="21"/>
  <c r="CT63" i="21"/>
  <c r="CQ63" i="21"/>
  <c r="CL63" i="21"/>
  <c r="CK63" i="21"/>
  <c r="CH63" i="21"/>
  <c r="F63" i="21"/>
  <c r="DZ62" i="21"/>
  <c r="DY62" i="21"/>
  <c r="DX62" i="21"/>
  <c r="DM62" i="21"/>
  <c r="DV62" i="21" s="1"/>
  <c r="DI62" i="21"/>
  <c r="DR62" i="21" s="1"/>
  <c r="DD62" i="21"/>
  <c r="DC62" i="21"/>
  <c r="DU62" i="21" s="1"/>
  <c r="CZ62" i="21"/>
  <c r="CU62" i="21"/>
  <c r="CT62" i="21"/>
  <c r="CQ62" i="21"/>
  <c r="CL62" i="21"/>
  <c r="CK62" i="21"/>
  <c r="CH62" i="21"/>
  <c r="F62" i="21"/>
  <c r="DZ61" i="21"/>
  <c r="DY61" i="21"/>
  <c r="DX61" i="21"/>
  <c r="DM61" i="21"/>
  <c r="DV61" i="21" s="1"/>
  <c r="DI61" i="21"/>
  <c r="DD61" i="21"/>
  <c r="DC61" i="21"/>
  <c r="DU61" i="21" s="1"/>
  <c r="CZ61" i="21"/>
  <c r="DR61" i="21" s="1"/>
  <c r="CU61" i="21"/>
  <c r="CT61" i="21"/>
  <c r="CQ61" i="21"/>
  <c r="CL61" i="21"/>
  <c r="CK61" i="21"/>
  <c r="CH61" i="21"/>
  <c r="F61" i="21"/>
  <c r="DZ60" i="21"/>
  <c r="DY60" i="21"/>
  <c r="DX60" i="21"/>
  <c r="DV60" i="21"/>
  <c r="DM60" i="21"/>
  <c r="DI60" i="21"/>
  <c r="DD60" i="21"/>
  <c r="DC60" i="21"/>
  <c r="DU60" i="21" s="1"/>
  <c r="CZ60" i="21"/>
  <c r="DR60" i="21" s="1"/>
  <c r="CU60" i="21"/>
  <c r="CT60" i="21"/>
  <c r="CQ60" i="21"/>
  <c r="CL60" i="21"/>
  <c r="CK60" i="21"/>
  <c r="CH60" i="21"/>
  <c r="F60" i="21"/>
  <c r="DZ59" i="21"/>
  <c r="DY59" i="21"/>
  <c r="DX59" i="21"/>
  <c r="DV59" i="21"/>
  <c r="DU59" i="21"/>
  <c r="DR59" i="21"/>
  <c r="DM59" i="21"/>
  <c r="DI59" i="21"/>
  <c r="DD59" i="21"/>
  <c r="DC59" i="21"/>
  <c r="CZ59" i="21"/>
  <c r="CU59" i="21"/>
  <c r="CT59" i="21"/>
  <c r="CQ59" i="21"/>
  <c r="CL59" i="21"/>
  <c r="CK59" i="21"/>
  <c r="CH59" i="21"/>
  <c r="F59" i="21"/>
  <c r="DZ58" i="21"/>
  <c r="DY58" i="21"/>
  <c r="DX58" i="21"/>
  <c r="DV58" i="21"/>
  <c r="DR58" i="21"/>
  <c r="DM58" i="21"/>
  <c r="DI58" i="21"/>
  <c r="DD58" i="21"/>
  <c r="DC58" i="21"/>
  <c r="DU58" i="21" s="1"/>
  <c r="CZ58" i="21"/>
  <c r="CU58" i="21"/>
  <c r="CT58" i="21"/>
  <c r="CQ58" i="21"/>
  <c r="CL58" i="21"/>
  <c r="CK58" i="21"/>
  <c r="CH58" i="21"/>
  <c r="F58" i="21"/>
  <c r="DZ57" i="21"/>
  <c r="DY57" i="21"/>
  <c r="DX57" i="21"/>
  <c r="DU57" i="21"/>
  <c r="DM57" i="21"/>
  <c r="DV57" i="21" s="1"/>
  <c r="DI57" i="21"/>
  <c r="DR57" i="21" s="1"/>
  <c r="DD57" i="21"/>
  <c r="DC57" i="21"/>
  <c r="CZ57" i="21"/>
  <c r="CU57" i="21"/>
  <c r="CT57" i="21"/>
  <c r="CQ57" i="21"/>
  <c r="CL57" i="21"/>
  <c r="CK57" i="21"/>
  <c r="CH57" i="21"/>
  <c r="F57" i="21"/>
  <c r="DZ56" i="21"/>
  <c r="DY56" i="21"/>
  <c r="DX56" i="21"/>
  <c r="DM56" i="21"/>
  <c r="DV56" i="21" s="1"/>
  <c r="DI56" i="21"/>
  <c r="DR56" i="21" s="1"/>
  <c r="DD56" i="21"/>
  <c r="DC56" i="21"/>
  <c r="DU56" i="21" s="1"/>
  <c r="CZ56" i="21"/>
  <c r="CU56" i="21"/>
  <c r="CT56" i="21"/>
  <c r="CQ56" i="21"/>
  <c r="CL56" i="21"/>
  <c r="CK56" i="21"/>
  <c r="CH56" i="21"/>
  <c r="F56" i="21"/>
  <c r="DZ55" i="21"/>
  <c r="DY55" i="21"/>
  <c r="DX55" i="21"/>
  <c r="DV55" i="21"/>
  <c r="DM55" i="21"/>
  <c r="DI55" i="21"/>
  <c r="DR55" i="21" s="1"/>
  <c r="DD55" i="21"/>
  <c r="DC55" i="21"/>
  <c r="DU55" i="21" s="1"/>
  <c r="CZ55" i="21"/>
  <c r="CU55" i="21"/>
  <c r="CT55" i="21"/>
  <c r="CQ55" i="21"/>
  <c r="CL55" i="21"/>
  <c r="CK55" i="21"/>
  <c r="CH55" i="21"/>
  <c r="F55" i="21"/>
  <c r="DZ54" i="21"/>
  <c r="DY54" i="21"/>
  <c r="DX54" i="21"/>
  <c r="DR54" i="21"/>
  <c r="DM54" i="21"/>
  <c r="DV54" i="21" s="1"/>
  <c r="DI54" i="21"/>
  <c r="DD54" i="21"/>
  <c r="DC54" i="21"/>
  <c r="DU54" i="21" s="1"/>
  <c r="CZ54" i="21"/>
  <c r="CU54" i="21"/>
  <c r="CT54" i="21"/>
  <c r="CQ54" i="21"/>
  <c r="CL54" i="21"/>
  <c r="CK54" i="21"/>
  <c r="CH54" i="21"/>
  <c r="F54" i="21"/>
  <c r="DZ53" i="21"/>
  <c r="DY53" i="21"/>
  <c r="DX53" i="21"/>
  <c r="DR53" i="21"/>
  <c r="DM53" i="21"/>
  <c r="DV53" i="21" s="1"/>
  <c r="DI53" i="21"/>
  <c r="DD53" i="21"/>
  <c r="DC53" i="21"/>
  <c r="DU53" i="21" s="1"/>
  <c r="CZ53" i="21"/>
  <c r="CU53" i="21"/>
  <c r="CT53" i="21"/>
  <c r="CQ53" i="21"/>
  <c r="CL53" i="21"/>
  <c r="CK53" i="21"/>
  <c r="CH53" i="21"/>
  <c r="F53" i="21"/>
  <c r="DZ52" i="21"/>
  <c r="DY52" i="21"/>
  <c r="DX52" i="21"/>
  <c r="DM52" i="21"/>
  <c r="DV52" i="21" s="1"/>
  <c r="DI52" i="21"/>
  <c r="DD52" i="21"/>
  <c r="DC52" i="21"/>
  <c r="DU52" i="21" s="1"/>
  <c r="CZ52" i="21"/>
  <c r="DR52" i="21" s="1"/>
  <c r="CU52" i="21"/>
  <c r="CT52" i="21"/>
  <c r="CQ52" i="21"/>
  <c r="CL52" i="21"/>
  <c r="CK52" i="21"/>
  <c r="CH52" i="21"/>
  <c r="F52" i="21"/>
  <c r="DZ51" i="21"/>
  <c r="DY51" i="21"/>
  <c r="DX51" i="21"/>
  <c r="DV51" i="21"/>
  <c r="DM51" i="21"/>
  <c r="DI51" i="21"/>
  <c r="DR51" i="21" s="1"/>
  <c r="DD51" i="21"/>
  <c r="DC51" i="21"/>
  <c r="DU51" i="21" s="1"/>
  <c r="CZ51" i="21"/>
  <c r="CU51" i="21"/>
  <c r="CT51" i="21"/>
  <c r="CQ51" i="21"/>
  <c r="CL51" i="21"/>
  <c r="CK51" i="21"/>
  <c r="CH51" i="21"/>
  <c r="F51" i="21"/>
  <c r="DZ50" i="21"/>
  <c r="DY50" i="21"/>
  <c r="DX50" i="21"/>
  <c r="DR50" i="21"/>
  <c r="DM50" i="21"/>
  <c r="DV50" i="21" s="1"/>
  <c r="DI50" i="21"/>
  <c r="DD50" i="21"/>
  <c r="DC50" i="21"/>
  <c r="DU50" i="21" s="1"/>
  <c r="CZ50" i="21"/>
  <c r="CU50" i="21"/>
  <c r="CT50" i="21"/>
  <c r="CQ50" i="21"/>
  <c r="CL50" i="21"/>
  <c r="CK50" i="21"/>
  <c r="CH50" i="21"/>
  <c r="F50" i="21"/>
  <c r="DZ49" i="21"/>
  <c r="DY49" i="21"/>
  <c r="DX49" i="21"/>
  <c r="DM49" i="21"/>
  <c r="DV49" i="21" s="1"/>
  <c r="DI49" i="21"/>
  <c r="DD49" i="21"/>
  <c r="DC49" i="21"/>
  <c r="DU49" i="21" s="1"/>
  <c r="CZ49" i="21"/>
  <c r="DR49" i="21" s="1"/>
  <c r="CU49" i="21"/>
  <c r="CT49" i="21"/>
  <c r="CQ49" i="21"/>
  <c r="CL49" i="21"/>
  <c r="CK49" i="21"/>
  <c r="CH49" i="21"/>
  <c r="F49" i="21"/>
  <c r="DZ48" i="21"/>
  <c r="DY48" i="21"/>
  <c r="DX48" i="21"/>
  <c r="DV48" i="21"/>
  <c r="DM48" i="21"/>
  <c r="DI48" i="21"/>
  <c r="DR48" i="21" s="1"/>
  <c r="DD48" i="21"/>
  <c r="DC48" i="21"/>
  <c r="DU48" i="21" s="1"/>
  <c r="CZ48" i="21"/>
  <c r="CU48" i="21"/>
  <c r="CT48" i="21"/>
  <c r="CQ48" i="21"/>
  <c r="CL48" i="21"/>
  <c r="CK48" i="21"/>
  <c r="CH48" i="21"/>
  <c r="F48" i="21"/>
  <c r="DZ47" i="21"/>
  <c r="DY47" i="21"/>
  <c r="DX47" i="21"/>
  <c r="DV47" i="21"/>
  <c r="DR47" i="21"/>
  <c r="DM47" i="21"/>
  <c r="DI47" i="21"/>
  <c r="DD47" i="21"/>
  <c r="DC47" i="21"/>
  <c r="DU47" i="21" s="1"/>
  <c r="CZ47" i="21"/>
  <c r="CU47" i="21"/>
  <c r="CT47" i="21"/>
  <c r="CQ47" i="21"/>
  <c r="CL47" i="21"/>
  <c r="CK47" i="21"/>
  <c r="CH47" i="21"/>
  <c r="F47" i="21"/>
  <c r="DZ46" i="21"/>
  <c r="DY46" i="21"/>
  <c r="DX46" i="21"/>
  <c r="DM46" i="21"/>
  <c r="DV46" i="21" s="1"/>
  <c r="DI46" i="21"/>
  <c r="DR46" i="21" s="1"/>
  <c r="DD46" i="21"/>
  <c r="DC46" i="21"/>
  <c r="DU46" i="21" s="1"/>
  <c r="CZ46" i="21"/>
  <c r="CU46" i="21"/>
  <c r="CT46" i="21"/>
  <c r="CQ46" i="21"/>
  <c r="CL46" i="21"/>
  <c r="CK46" i="21"/>
  <c r="CH46" i="21"/>
  <c r="F46" i="21"/>
  <c r="DZ45" i="21"/>
  <c r="DY45" i="21"/>
  <c r="DX45" i="21"/>
  <c r="DU45" i="21"/>
  <c r="DM45" i="21"/>
  <c r="DV45" i="21" s="1"/>
  <c r="DI45" i="21"/>
  <c r="DR45" i="21" s="1"/>
  <c r="DD45" i="21"/>
  <c r="DC45" i="21"/>
  <c r="CZ45" i="21"/>
  <c r="CU45" i="21"/>
  <c r="CT45" i="21"/>
  <c r="CQ45" i="21"/>
  <c r="CL45" i="21"/>
  <c r="CK45" i="21"/>
  <c r="CH45" i="21"/>
  <c r="F45" i="21"/>
  <c r="DZ44" i="21"/>
  <c r="DY44" i="21"/>
  <c r="DX44" i="21"/>
  <c r="DV44" i="21"/>
  <c r="DM44" i="21"/>
  <c r="DI44" i="21"/>
  <c r="DD44" i="21"/>
  <c r="DC44" i="21"/>
  <c r="DU44" i="21" s="1"/>
  <c r="CZ44" i="21"/>
  <c r="DR44" i="21" s="1"/>
  <c r="CU44" i="21"/>
  <c r="CT44" i="21"/>
  <c r="CQ44" i="21"/>
  <c r="CL44" i="21"/>
  <c r="CK44" i="21"/>
  <c r="CH44" i="21"/>
  <c r="F44" i="21"/>
  <c r="DZ43" i="21"/>
  <c r="DY43" i="21"/>
  <c r="DX43" i="21"/>
  <c r="DV43" i="21"/>
  <c r="DM43" i="21"/>
  <c r="DI43" i="21"/>
  <c r="DR43" i="21" s="1"/>
  <c r="DD43" i="21"/>
  <c r="DC43" i="21"/>
  <c r="DU43" i="21" s="1"/>
  <c r="CZ43" i="21"/>
  <c r="CU43" i="21"/>
  <c r="CT43" i="21"/>
  <c r="CQ43" i="21"/>
  <c r="CL43" i="21"/>
  <c r="CK43" i="21"/>
  <c r="CH43" i="21"/>
  <c r="F43" i="21"/>
  <c r="DZ42" i="21"/>
  <c r="DY42" i="21"/>
  <c r="DX42" i="21"/>
  <c r="DR42" i="21"/>
  <c r="DM42" i="21"/>
  <c r="DV42" i="21" s="1"/>
  <c r="DI42" i="21"/>
  <c r="DD42" i="21"/>
  <c r="DC42" i="21"/>
  <c r="DU42" i="21" s="1"/>
  <c r="CZ42" i="21"/>
  <c r="CU42" i="21"/>
  <c r="CT42" i="21"/>
  <c r="CQ42" i="21"/>
  <c r="CL42" i="21"/>
  <c r="CK42" i="21"/>
  <c r="CH42" i="21"/>
  <c r="F42" i="21"/>
  <c r="DZ41" i="21"/>
  <c r="DY41" i="21"/>
  <c r="DX41" i="21"/>
  <c r="DM41" i="21"/>
  <c r="DV41" i="21" s="1"/>
  <c r="DI41" i="21"/>
  <c r="DD41" i="21"/>
  <c r="DC41" i="21"/>
  <c r="DU41" i="21" s="1"/>
  <c r="CZ41" i="21"/>
  <c r="DR41" i="21" s="1"/>
  <c r="CU41" i="21"/>
  <c r="CT41" i="21"/>
  <c r="CQ41" i="21"/>
  <c r="CL41" i="21"/>
  <c r="CK41" i="21"/>
  <c r="CH41" i="21"/>
  <c r="F41" i="21"/>
  <c r="DZ40" i="21"/>
  <c r="DY40" i="21"/>
  <c r="DX40" i="21"/>
  <c r="DV40" i="21"/>
  <c r="DM40" i="21"/>
  <c r="DI40" i="21"/>
  <c r="DR40" i="21" s="1"/>
  <c r="DD40" i="21"/>
  <c r="DC40" i="21"/>
  <c r="DU40" i="21" s="1"/>
  <c r="CZ40" i="21"/>
  <c r="CU40" i="21"/>
  <c r="CT40" i="21"/>
  <c r="CQ40" i="21"/>
  <c r="CL40" i="21"/>
  <c r="CK40" i="21"/>
  <c r="CH40" i="21"/>
  <c r="F40" i="21"/>
  <c r="DZ39" i="21"/>
  <c r="DY39" i="21"/>
  <c r="DX39" i="21"/>
  <c r="DV39" i="21"/>
  <c r="DR39" i="21"/>
  <c r="DM39" i="21"/>
  <c r="DI39" i="21"/>
  <c r="DD39" i="21"/>
  <c r="DC39" i="21"/>
  <c r="DU39" i="21" s="1"/>
  <c r="CZ39" i="21"/>
  <c r="CU39" i="21"/>
  <c r="CT39" i="21"/>
  <c r="CQ39" i="21"/>
  <c r="CL39" i="21"/>
  <c r="CK39" i="21"/>
  <c r="CH39" i="21"/>
  <c r="F39" i="21"/>
  <c r="DZ38" i="21"/>
  <c r="DY38" i="21"/>
  <c r="DX38" i="21"/>
  <c r="DM38" i="21"/>
  <c r="DV38" i="21" s="1"/>
  <c r="DI38" i="21"/>
  <c r="DR38" i="21" s="1"/>
  <c r="DD38" i="21"/>
  <c r="DC38" i="21"/>
  <c r="DU38" i="21" s="1"/>
  <c r="CZ38" i="21"/>
  <c r="CU38" i="21"/>
  <c r="CT38" i="21"/>
  <c r="CQ38" i="21"/>
  <c r="CL38" i="21"/>
  <c r="CK38" i="21"/>
  <c r="CH38" i="21"/>
  <c r="F38" i="21"/>
  <c r="DZ37" i="21"/>
  <c r="DY37" i="21"/>
  <c r="DX37" i="21"/>
  <c r="DM37" i="21"/>
  <c r="DV37" i="21" s="1"/>
  <c r="DI37" i="21"/>
  <c r="DR37" i="21" s="1"/>
  <c r="DD37" i="21"/>
  <c r="DC37" i="21"/>
  <c r="DU37" i="21" s="1"/>
  <c r="CZ37" i="21"/>
  <c r="CU37" i="21"/>
  <c r="CT37" i="21"/>
  <c r="CQ37" i="21"/>
  <c r="CL37" i="21"/>
  <c r="CK37" i="21"/>
  <c r="CH37" i="21"/>
  <c r="F37" i="21"/>
  <c r="DZ36" i="21"/>
  <c r="DY36" i="21"/>
  <c r="DX36" i="21"/>
  <c r="DV36" i="21"/>
  <c r="DM36" i="21"/>
  <c r="DI36" i="21"/>
  <c r="DD36" i="21"/>
  <c r="DC36" i="21"/>
  <c r="DU36" i="21" s="1"/>
  <c r="CZ36" i="21"/>
  <c r="DR36" i="21" s="1"/>
  <c r="CU36" i="21"/>
  <c r="CT36" i="21"/>
  <c r="CQ36" i="21"/>
  <c r="CL36" i="21"/>
  <c r="CK36" i="21"/>
  <c r="CH36" i="21"/>
  <c r="F36" i="21"/>
  <c r="DZ35" i="21"/>
  <c r="DY35" i="21"/>
  <c r="DX35" i="21"/>
  <c r="DV35" i="21"/>
  <c r="DM35" i="21"/>
  <c r="DI35" i="21"/>
  <c r="DR35" i="21" s="1"/>
  <c r="DD35" i="21"/>
  <c r="DC35" i="21"/>
  <c r="DU35" i="21" s="1"/>
  <c r="CZ35" i="21"/>
  <c r="CU35" i="21"/>
  <c r="CT35" i="21"/>
  <c r="CQ35" i="21"/>
  <c r="CL35" i="21"/>
  <c r="CK35" i="21"/>
  <c r="CH35" i="21"/>
  <c r="F35" i="21"/>
  <c r="DZ34" i="21"/>
  <c r="DY34" i="21"/>
  <c r="DX34" i="21"/>
  <c r="DR34" i="21"/>
  <c r="DM34" i="21"/>
  <c r="DV34" i="21" s="1"/>
  <c r="DI34" i="21"/>
  <c r="DD34" i="21"/>
  <c r="DC34" i="21"/>
  <c r="DU34" i="21" s="1"/>
  <c r="CZ34" i="21"/>
  <c r="CU34" i="21"/>
  <c r="CT34" i="21"/>
  <c r="CQ34" i="21"/>
  <c r="CL34" i="21"/>
  <c r="CK34" i="21"/>
  <c r="CH34" i="21"/>
  <c r="F34" i="21"/>
  <c r="DZ33" i="21"/>
  <c r="DY33" i="21"/>
  <c r="DX33" i="21"/>
  <c r="DM33" i="21"/>
  <c r="DV33" i="21" s="1"/>
  <c r="DI33" i="21"/>
  <c r="DD33" i="21"/>
  <c r="DC33" i="21"/>
  <c r="DU33" i="21" s="1"/>
  <c r="CZ33" i="21"/>
  <c r="DR33" i="21" s="1"/>
  <c r="CU33" i="21"/>
  <c r="CT33" i="21"/>
  <c r="CQ33" i="21"/>
  <c r="CL33" i="21"/>
  <c r="CK33" i="21"/>
  <c r="CH33" i="21"/>
  <c r="F33" i="21"/>
  <c r="DZ32" i="21"/>
  <c r="DY32" i="21"/>
  <c r="DX32" i="21"/>
  <c r="DV32" i="21"/>
  <c r="DM32" i="21"/>
  <c r="DI32" i="21"/>
  <c r="DR32" i="21" s="1"/>
  <c r="DD32" i="21"/>
  <c r="DC32" i="21"/>
  <c r="DU32" i="21" s="1"/>
  <c r="CZ32" i="21"/>
  <c r="CU32" i="21"/>
  <c r="CT32" i="21"/>
  <c r="CQ32" i="21"/>
  <c r="CL32" i="21"/>
  <c r="CK32" i="21"/>
  <c r="CH32" i="21"/>
  <c r="F32" i="21"/>
  <c r="DZ31" i="21"/>
  <c r="DY31" i="21"/>
  <c r="DX31" i="21"/>
  <c r="DV31" i="21"/>
  <c r="DR31" i="21"/>
  <c r="DM31" i="21"/>
  <c r="DI31" i="21"/>
  <c r="DD31" i="21"/>
  <c r="DC31" i="21"/>
  <c r="DU31" i="21" s="1"/>
  <c r="CZ31" i="21"/>
  <c r="CU31" i="21"/>
  <c r="CT31" i="21"/>
  <c r="CQ31" i="21"/>
  <c r="CL31" i="21"/>
  <c r="CK31" i="21"/>
  <c r="CH31" i="21"/>
  <c r="F31" i="21"/>
  <c r="DZ30" i="21"/>
  <c r="DY30" i="21"/>
  <c r="DX30" i="21"/>
  <c r="DM30" i="21"/>
  <c r="DV30" i="21" s="1"/>
  <c r="DI30" i="21"/>
  <c r="DR30" i="21" s="1"/>
  <c r="DD30" i="21"/>
  <c r="DC30" i="21"/>
  <c r="DU30" i="21" s="1"/>
  <c r="CZ30" i="21"/>
  <c r="CU30" i="21"/>
  <c r="CT30" i="21"/>
  <c r="CQ30" i="21"/>
  <c r="CL30" i="21"/>
  <c r="CK30" i="21"/>
  <c r="CH30" i="21"/>
  <c r="F30" i="21"/>
  <c r="DZ29" i="21"/>
  <c r="DY29" i="21"/>
  <c r="DX29" i="21"/>
  <c r="DU29" i="21"/>
  <c r="DM29" i="21"/>
  <c r="DV29" i="21" s="1"/>
  <c r="DI29" i="21"/>
  <c r="DR29" i="21" s="1"/>
  <c r="DD29" i="21"/>
  <c r="DC29" i="21"/>
  <c r="CZ29" i="21"/>
  <c r="CU29" i="21"/>
  <c r="CT29" i="21"/>
  <c r="CQ29" i="21"/>
  <c r="CL29" i="21"/>
  <c r="CK29" i="21"/>
  <c r="CH29" i="21"/>
  <c r="F29" i="21"/>
  <c r="DZ28" i="21"/>
  <c r="DY28" i="21"/>
  <c r="DX28" i="21"/>
  <c r="DV28" i="21"/>
  <c r="DM28" i="21"/>
  <c r="DI28" i="21"/>
  <c r="DD28" i="21"/>
  <c r="DC28" i="21"/>
  <c r="DU28" i="21" s="1"/>
  <c r="CZ28" i="21"/>
  <c r="DR28" i="21" s="1"/>
  <c r="CU28" i="21"/>
  <c r="CT28" i="21"/>
  <c r="CQ28" i="21"/>
  <c r="CL28" i="21"/>
  <c r="CK28" i="21"/>
  <c r="CH28" i="21"/>
  <c r="F28" i="21"/>
  <c r="DZ27" i="21"/>
  <c r="DY27" i="21"/>
  <c r="DX27" i="21"/>
  <c r="DV27" i="21"/>
  <c r="DM27" i="21"/>
  <c r="DI27" i="21"/>
  <c r="DR27" i="21" s="1"/>
  <c r="DD27" i="21"/>
  <c r="DC27" i="21"/>
  <c r="DU27" i="21" s="1"/>
  <c r="CZ27" i="21"/>
  <c r="CU27" i="21"/>
  <c r="CT27" i="21"/>
  <c r="CQ27" i="21"/>
  <c r="CL27" i="21"/>
  <c r="CK27" i="21"/>
  <c r="CH27" i="21"/>
  <c r="F27" i="21"/>
  <c r="DZ26" i="21"/>
  <c r="DY26" i="21"/>
  <c r="DX26" i="21"/>
  <c r="DR26" i="21"/>
  <c r="DM26" i="21"/>
  <c r="DV26" i="21" s="1"/>
  <c r="DI26" i="21"/>
  <c r="DD26" i="21"/>
  <c r="DC26" i="21"/>
  <c r="DU26" i="21" s="1"/>
  <c r="CZ26" i="21"/>
  <c r="CU26" i="21"/>
  <c r="CT26" i="21"/>
  <c r="CQ26" i="21"/>
  <c r="CL26" i="21"/>
  <c r="CK26" i="21"/>
  <c r="CH26" i="21"/>
  <c r="F26" i="21"/>
  <c r="DZ25" i="21"/>
  <c r="DY25" i="21"/>
  <c r="DX25" i="21"/>
  <c r="DM25" i="21"/>
  <c r="DV25" i="21" s="1"/>
  <c r="DI25" i="21"/>
  <c r="DD25" i="21"/>
  <c r="DC25" i="21"/>
  <c r="DU25" i="21" s="1"/>
  <c r="CZ25" i="21"/>
  <c r="DR25" i="21" s="1"/>
  <c r="CU25" i="21"/>
  <c r="CT25" i="21"/>
  <c r="CQ25" i="21"/>
  <c r="CL25" i="21"/>
  <c r="CK25" i="21"/>
  <c r="CH25" i="21"/>
  <c r="F25" i="21"/>
  <c r="DZ24" i="21"/>
  <c r="DY24" i="21"/>
  <c r="DX24" i="21"/>
  <c r="DV24" i="21"/>
  <c r="DM24" i="21"/>
  <c r="DI24" i="21"/>
  <c r="DD24" i="21"/>
  <c r="DC24" i="21"/>
  <c r="DU24" i="21" s="1"/>
  <c r="CZ24" i="21"/>
  <c r="DR24" i="21" s="1"/>
  <c r="CU24" i="21"/>
  <c r="CT24" i="21"/>
  <c r="CQ24" i="21"/>
  <c r="CL24" i="21"/>
  <c r="CK24" i="21"/>
  <c r="CH24" i="21"/>
  <c r="F24" i="21"/>
  <c r="DZ23" i="21"/>
  <c r="DY23" i="21"/>
  <c r="DX23" i="21"/>
  <c r="DV23" i="21"/>
  <c r="DR23" i="21"/>
  <c r="DM23" i="21"/>
  <c r="DI23" i="21"/>
  <c r="DD23" i="21"/>
  <c r="DC23" i="21"/>
  <c r="DU23" i="21" s="1"/>
  <c r="CZ23" i="21"/>
  <c r="CU23" i="21"/>
  <c r="CT23" i="21"/>
  <c r="CQ23" i="21"/>
  <c r="CL23" i="21"/>
  <c r="CK23" i="21"/>
  <c r="CH23" i="21"/>
  <c r="F23" i="21"/>
  <c r="DZ22" i="21"/>
  <c r="DY22" i="21"/>
  <c r="DX22" i="21"/>
  <c r="DM22" i="21"/>
  <c r="DV22" i="21" s="1"/>
  <c r="DI22" i="21"/>
  <c r="DR22" i="21" s="1"/>
  <c r="DD22" i="21"/>
  <c r="DC22" i="21"/>
  <c r="DU22" i="21" s="1"/>
  <c r="CZ22" i="21"/>
  <c r="CU22" i="21"/>
  <c r="CT22" i="21"/>
  <c r="CQ22" i="21"/>
  <c r="CL22" i="21"/>
  <c r="CK22" i="21"/>
  <c r="CH22" i="21"/>
  <c r="F22" i="21"/>
  <c r="DZ21" i="21"/>
  <c r="DY21" i="21"/>
  <c r="DX21" i="21"/>
  <c r="DU21" i="21"/>
  <c r="DM21" i="21"/>
  <c r="DV21" i="21" s="1"/>
  <c r="DI21" i="21"/>
  <c r="DR21" i="21" s="1"/>
  <c r="DD21" i="21"/>
  <c r="DC21" i="21"/>
  <c r="CZ21" i="21"/>
  <c r="CU21" i="21"/>
  <c r="CT21" i="21"/>
  <c r="CQ21" i="21"/>
  <c r="CL21" i="21"/>
  <c r="CK21" i="21"/>
  <c r="CH21" i="21"/>
  <c r="F21" i="21"/>
  <c r="DZ20" i="21"/>
  <c r="DY20" i="21"/>
  <c r="DX20" i="21"/>
  <c r="DV20" i="21"/>
  <c r="DM20" i="21"/>
  <c r="DI20" i="21"/>
  <c r="DD20" i="21"/>
  <c r="DC20" i="21"/>
  <c r="DU20" i="21" s="1"/>
  <c r="CZ20" i="21"/>
  <c r="DR20" i="21" s="1"/>
  <c r="CU20" i="21"/>
  <c r="CT20" i="21"/>
  <c r="CQ20" i="21"/>
  <c r="CL20" i="21"/>
  <c r="CK20" i="21"/>
  <c r="CH20" i="21"/>
  <c r="F20" i="21"/>
  <c r="DZ19" i="21"/>
  <c r="DY19" i="21"/>
  <c r="DX19" i="21"/>
  <c r="DV19" i="21"/>
  <c r="DM19" i="21"/>
  <c r="DI19" i="21"/>
  <c r="DR19" i="21" s="1"/>
  <c r="DD19" i="21"/>
  <c r="DC19" i="21"/>
  <c r="DU19" i="21" s="1"/>
  <c r="CZ19" i="21"/>
  <c r="CU19" i="21"/>
  <c r="CT19" i="21"/>
  <c r="CQ19" i="21"/>
  <c r="CL19" i="21"/>
  <c r="CK19" i="21"/>
  <c r="CH19" i="21"/>
  <c r="F19" i="21"/>
  <c r="DZ18" i="21"/>
  <c r="DY18" i="21"/>
  <c r="DX18" i="21"/>
  <c r="DR18" i="21"/>
  <c r="DM18" i="21"/>
  <c r="DV18" i="21" s="1"/>
  <c r="DI18" i="21"/>
  <c r="DD18" i="21"/>
  <c r="DC18" i="21"/>
  <c r="DU18" i="21" s="1"/>
  <c r="CZ18" i="21"/>
  <c r="CU18" i="21"/>
  <c r="CT18" i="21"/>
  <c r="CQ18" i="21"/>
  <c r="CL18" i="21"/>
  <c r="CK18" i="21"/>
  <c r="CH18" i="21"/>
  <c r="F18" i="21"/>
  <c r="DZ17" i="21"/>
  <c r="DY17" i="21"/>
  <c r="DX17" i="21"/>
  <c r="DM17" i="21"/>
  <c r="DV17" i="21" s="1"/>
  <c r="DI17" i="21"/>
  <c r="DD17" i="21"/>
  <c r="DC17" i="21"/>
  <c r="DU17" i="21" s="1"/>
  <c r="CZ17" i="21"/>
  <c r="DR17" i="21" s="1"/>
  <c r="CU17" i="21"/>
  <c r="CT17" i="21"/>
  <c r="CQ17" i="21"/>
  <c r="CL17" i="21"/>
  <c r="CK17" i="21"/>
  <c r="CH17" i="21"/>
  <c r="F17" i="21"/>
  <c r="DZ16" i="21"/>
  <c r="DY16" i="21"/>
  <c r="DX16" i="21"/>
  <c r="DV16" i="21"/>
  <c r="DM16" i="21"/>
  <c r="DI16" i="21"/>
  <c r="DD16" i="21"/>
  <c r="DC16" i="21"/>
  <c r="DU16" i="21" s="1"/>
  <c r="CZ16" i="21"/>
  <c r="DR16" i="21" s="1"/>
  <c r="CU16" i="21"/>
  <c r="CT16" i="21"/>
  <c r="CQ16" i="21"/>
  <c r="CL16" i="21"/>
  <c r="CK16" i="21"/>
  <c r="CH16" i="21"/>
  <c r="F16" i="21"/>
  <c r="DZ15" i="21"/>
  <c r="DY15" i="21"/>
  <c r="DX15" i="21"/>
  <c r="DV15" i="21"/>
  <c r="DR15" i="21"/>
  <c r="DM15" i="21"/>
  <c r="DI15" i="21"/>
  <c r="DD15" i="21"/>
  <c r="DC15" i="21"/>
  <c r="DU15" i="21" s="1"/>
  <c r="CZ15" i="21"/>
  <c r="CU15" i="21"/>
  <c r="CT15" i="21"/>
  <c r="CQ15" i="21"/>
  <c r="CL15" i="21"/>
  <c r="CK15" i="21"/>
  <c r="CH15" i="21"/>
  <c r="F15" i="21"/>
  <c r="DZ14" i="21"/>
  <c r="DY14" i="21"/>
  <c r="DX14" i="21"/>
  <c r="DM14" i="21"/>
  <c r="DV14" i="21" s="1"/>
  <c r="DI14" i="21"/>
  <c r="DR14" i="21" s="1"/>
  <c r="DD14" i="21"/>
  <c r="DC14" i="21"/>
  <c r="DU14" i="21" s="1"/>
  <c r="CZ14" i="21"/>
  <c r="CU14" i="21"/>
  <c r="CT14" i="21"/>
  <c r="CQ14" i="21"/>
  <c r="CL14" i="21"/>
  <c r="CK14" i="21"/>
  <c r="CH14" i="21"/>
  <c r="F14" i="21"/>
  <c r="DZ13" i="21"/>
  <c r="DY13" i="21"/>
  <c r="DX13" i="21"/>
  <c r="DM13" i="21"/>
  <c r="DV13" i="21" s="1"/>
  <c r="DI13" i="21"/>
  <c r="DR13" i="21" s="1"/>
  <c r="DD13" i="21"/>
  <c r="DC13" i="21"/>
  <c r="DU13" i="21" s="1"/>
  <c r="CZ13" i="21"/>
  <c r="CU13" i="21"/>
  <c r="CT13" i="21"/>
  <c r="CQ13" i="21"/>
  <c r="CL13" i="21"/>
  <c r="CK13" i="21"/>
  <c r="CH13" i="21"/>
  <c r="F13" i="21"/>
  <c r="DZ12" i="21"/>
  <c r="DY12" i="21"/>
  <c r="DX12" i="21"/>
  <c r="DV12" i="21"/>
  <c r="DM12" i="21"/>
  <c r="DI12" i="21"/>
  <c r="DD12" i="21"/>
  <c r="DC12" i="21"/>
  <c r="DU12" i="21" s="1"/>
  <c r="CZ12" i="21"/>
  <c r="DR12" i="21" s="1"/>
  <c r="CU12" i="21"/>
  <c r="CT12" i="21"/>
  <c r="CQ12" i="21"/>
  <c r="CL12" i="21"/>
  <c r="CK12" i="21"/>
  <c r="CH12" i="21"/>
  <c r="F12" i="21"/>
  <c r="DZ11" i="21"/>
  <c r="DY11" i="21"/>
  <c r="DX11" i="21"/>
  <c r="DV11" i="21"/>
  <c r="DM11" i="21"/>
  <c r="DI11" i="21"/>
  <c r="DR11" i="21" s="1"/>
  <c r="DD11" i="21"/>
  <c r="DC11" i="21"/>
  <c r="DU11" i="21" s="1"/>
  <c r="CZ11" i="21"/>
  <c r="CU11" i="21"/>
  <c r="CT11" i="21"/>
  <c r="CQ11" i="21"/>
  <c r="CL11" i="21"/>
  <c r="CK11" i="21"/>
  <c r="CH11" i="21"/>
  <c r="F11" i="21"/>
  <c r="DZ10" i="21"/>
  <c r="DY10" i="21"/>
  <c r="DX10" i="21"/>
  <c r="DR10" i="21"/>
  <c r="DM10" i="21"/>
  <c r="DV10" i="21" s="1"/>
  <c r="DI10" i="21"/>
  <c r="DD10" i="21"/>
  <c r="DC10" i="21"/>
  <c r="DU10" i="21" s="1"/>
  <c r="CZ10" i="21"/>
  <c r="CU10" i="21"/>
  <c r="CT10" i="21"/>
  <c r="CQ10" i="21"/>
  <c r="CL10" i="21"/>
  <c r="CK10" i="21"/>
  <c r="CH10" i="21"/>
  <c r="F10" i="21"/>
  <c r="DZ9" i="21"/>
  <c r="DY9" i="21"/>
  <c r="DX9" i="21"/>
  <c r="DM9" i="21"/>
  <c r="DV9" i="21" s="1"/>
  <c r="DI9" i="21"/>
  <c r="DD9" i="21"/>
  <c r="DC9" i="21"/>
  <c r="DU9" i="21" s="1"/>
  <c r="CZ9" i="21"/>
  <c r="DR9" i="21" s="1"/>
  <c r="CU9" i="21"/>
  <c r="CT9" i="21"/>
  <c r="CQ9" i="21"/>
  <c r="CL9" i="21"/>
  <c r="CK9" i="21"/>
  <c r="CH9" i="21"/>
  <c r="F9" i="21"/>
  <c r="DZ8" i="21"/>
  <c r="DY8" i="21"/>
  <c r="DX8" i="21"/>
  <c r="DV8" i="21"/>
  <c r="DM8" i="21"/>
  <c r="DI8" i="21"/>
  <c r="DD8" i="21"/>
  <c r="DC8" i="21"/>
  <c r="DU8" i="21" s="1"/>
  <c r="CZ8" i="21"/>
  <c r="DR8" i="21" s="1"/>
  <c r="CU8" i="21"/>
  <c r="CT8" i="21"/>
  <c r="CQ8" i="21"/>
  <c r="CL8" i="21"/>
  <c r="CK8" i="21"/>
  <c r="CH8" i="21"/>
  <c r="F8" i="21"/>
  <c r="DZ7" i="21"/>
  <c r="DY7" i="21"/>
  <c r="DX7" i="21"/>
  <c r="DV7" i="21"/>
  <c r="DR7" i="21"/>
  <c r="DM7" i="21"/>
  <c r="DI7" i="21"/>
  <c r="DD7" i="21"/>
  <c r="DC7" i="21"/>
  <c r="DU7" i="21" s="1"/>
  <c r="CZ7" i="21"/>
  <c r="CU7" i="21"/>
  <c r="CT7" i="21"/>
  <c r="CQ7" i="21"/>
  <c r="CL7" i="21"/>
  <c r="CK7" i="21"/>
  <c r="CH7" i="21"/>
  <c r="F7" i="21"/>
  <c r="DZ6" i="21"/>
  <c r="DY6" i="21"/>
  <c r="DX6" i="21"/>
  <c r="DM6" i="21"/>
  <c r="DV6" i="21" s="1"/>
  <c r="DI6" i="21"/>
  <c r="DR6" i="21" s="1"/>
  <c r="DD6" i="21"/>
  <c r="DC6" i="21"/>
  <c r="DU6" i="21" s="1"/>
  <c r="CZ6" i="21"/>
  <c r="CU6" i="21"/>
  <c r="CT6" i="21"/>
  <c r="CQ6" i="21"/>
  <c r="CL6" i="21"/>
  <c r="CK6" i="21"/>
  <c r="CH6" i="21"/>
  <c r="F6" i="21"/>
  <c r="DZ5" i="21"/>
  <c r="DY5" i="21"/>
  <c r="DX5" i="21"/>
  <c r="DM5" i="21"/>
  <c r="DV5" i="21" s="1"/>
  <c r="DI5" i="21"/>
  <c r="DR5" i="21" s="1"/>
  <c r="DD5" i="21"/>
  <c r="DC5" i="21"/>
  <c r="DU5" i="21" s="1"/>
  <c r="CZ5" i="21"/>
  <c r="CU5" i="21"/>
  <c r="CT5" i="21"/>
  <c r="CQ5" i="21"/>
  <c r="CL5" i="21"/>
  <c r="CK5" i="21"/>
  <c r="CH5" i="21"/>
  <c r="F5" i="21"/>
  <c r="DZ4" i="21"/>
  <c r="DY4" i="21"/>
  <c r="DX4" i="21"/>
  <c r="DV4" i="21"/>
  <c r="DM4" i="21"/>
  <c r="DI4" i="21"/>
  <c r="DR4" i="21" s="1"/>
  <c r="DD4" i="21"/>
  <c r="DC4" i="21"/>
  <c r="DU4" i="21" s="1"/>
  <c r="CZ4" i="21"/>
  <c r="CU4" i="21"/>
  <c r="CT4" i="21"/>
  <c r="CQ4" i="21"/>
  <c r="CL4" i="21"/>
  <c r="CK4" i="21"/>
  <c r="CH4" i="21"/>
  <c r="F4" i="21"/>
  <c r="BA224" i="14"/>
  <c r="BA228" i="14"/>
  <c r="AU3" i="14"/>
  <c r="AU4" i="14"/>
  <c r="AU5" i="14"/>
  <c r="AU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71" i="14"/>
  <c r="AU72" i="14"/>
  <c r="AU73" i="14"/>
  <c r="AU74" i="14"/>
  <c r="AU75" i="14"/>
  <c r="AU76" i="14"/>
  <c r="AU77" i="14"/>
  <c r="AU78" i="14"/>
  <c r="AU79" i="14"/>
  <c r="AU80" i="14"/>
  <c r="AU81" i="14"/>
  <c r="AU82" i="14"/>
  <c r="AU83" i="14"/>
  <c r="AU84" i="14"/>
  <c r="AU85" i="14"/>
  <c r="AU86" i="14"/>
  <c r="AU87" i="14"/>
  <c r="AU88" i="14"/>
  <c r="AU89" i="14"/>
  <c r="AU90" i="14"/>
  <c r="AU91" i="14"/>
  <c r="AU92" i="14"/>
  <c r="AU93" i="14"/>
  <c r="AU94" i="14"/>
  <c r="AU95" i="14"/>
  <c r="AU96" i="14"/>
  <c r="AU97" i="14"/>
  <c r="AU98" i="14"/>
  <c r="AU99" i="14"/>
  <c r="AU100" i="14"/>
  <c r="AU101" i="14"/>
  <c r="AU102" i="14"/>
  <c r="AU103" i="14"/>
  <c r="AU104" i="14"/>
  <c r="AU105" i="14"/>
  <c r="AU106" i="14"/>
  <c r="AU107" i="14"/>
  <c r="AU108" i="14"/>
  <c r="AU109" i="14"/>
  <c r="AU110" i="14"/>
  <c r="AU111" i="14"/>
  <c r="AU112" i="14"/>
  <c r="AU113" i="14"/>
  <c r="AU114" i="14"/>
  <c r="AU115" i="14"/>
  <c r="AU116" i="14"/>
  <c r="AU117" i="14"/>
  <c r="AU118" i="14"/>
  <c r="AU119" i="14"/>
  <c r="AU120" i="14"/>
  <c r="AU121" i="14"/>
  <c r="AU122" i="14"/>
  <c r="AU123" i="14"/>
  <c r="AU124" i="14"/>
  <c r="AU125" i="14"/>
  <c r="AU126" i="14"/>
  <c r="AU127" i="14"/>
  <c r="AU128" i="14"/>
  <c r="AU129" i="14"/>
  <c r="AU130" i="14"/>
  <c r="AU131" i="14"/>
  <c r="AU132" i="14"/>
  <c r="AU133" i="14"/>
  <c r="AU134" i="14"/>
  <c r="AU135" i="14"/>
  <c r="AU136" i="14"/>
  <c r="AU137" i="14"/>
  <c r="AU138" i="14"/>
  <c r="AU139" i="14"/>
  <c r="AU140" i="14"/>
  <c r="AU141" i="14"/>
  <c r="AU142" i="14"/>
  <c r="AU143" i="14"/>
  <c r="AU144" i="14"/>
  <c r="AU145" i="14"/>
  <c r="AU146" i="14"/>
  <c r="AU147" i="14"/>
  <c r="AU148" i="14"/>
  <c r="AU149" i="14"/>
  <c r="AU150" i="14"/>
  <c r="AU151" i="14"/>
  <c r="AU152" i="14"/>
  <c r="AU153" i="14"/>
  <c r="AU154" i="14"/>
  <c r="AU155" i="14"/>
  <c r="AU156" i="14"/>
  <c r="AU157" i="14"/>
  <c r="AU158" i="14"/>
  <c r="AU159" i="14"/>
  <c r="AU160" i="14"/>
  <c r="AU161" i="14"/>
  <c r="AU162" i="14"/>
  <c r="AU163" i="14"/>
  <c r="AU164" i="14"/>
  <c r="AU165" i="14"/>
  <c r="AU166" i="14"/>
  <c r="AU167" i="14"/>
  <c r="AU168" i="14"/>
  <c r="AU169" i="14"/>
  <c r="AU170" i="14"/>
  <c r="AU171" i="14"/>
  <c r="AU172" i="14"/>
  <c r="AU173" i="14"/>
  <c r="AU174" i="14"/>
  <c r="AU175" i="14"/>
  <c r="AU176" i="14"/>
  <c r="AU177" i="14"/>
  <c r="AU178" i="14"/>
  <c r="AU179" i="14"/>
  <c r="AU180" i="14"/>
  <c r="AU181" i="14"/>
  <c r="AU182" i="14"/>
  <c r="AU183" i="14"/>
  <c r="AU184" i="14"/>
  <c r="AU185" i="14"/>
  <c r="AU186" i="14"/>
  <c r="AU187" i="14"/>
  <c r="AU188" i="14"/>
  <c r="AU189" i="14"/>
  <c r="AU190" i="14"/>
  <c r="AU191" i="14"/>
  <c r="AU192" i="14"/>
  <c r="AU193" i="14"/>
  <c r="AU194" i="14"/>
  <c r="AU195" i="14"/>
  <c r="AU196" i="14"/>
  <c r="AU197" i="14"/>
  <c r="AU198" i="14"/>
  <c r="AU199" i="14"/>
  <c r="AU200" i="14"/>
  <c r="AU201" i="14"/>
  <c r="AU202" i="14"/>
  <c r="AU203" i="14"/>
  <c r="AU204" i="14"/>
  <c r="AU205" i="14"/>
  <c r="AU206" i="14"/>
  <c r="AU207" i="14"/>
  <c r="AU208" i="14"/>
  <c r="AU209" i="14"/>
  <c r="AU210" i="14"/>
  <c r="AU211" i="14"/>
  <c r="AU212" i="14"/>
  <c r="AU213" i="14"/>
  <c r="AU214" i="14"/>
  <c r="AU215" i="14"/>
  <c r="AU216" i="14"/>
  <c r="AU217" i="14"/>
  <c r="AU218" i="14"/>
  <c r="AU219" i="14"/>
  <c r="AU220" i="14"/>
  <c r="AU221" i="14"/>
  <c r="AU222" i="14"/>
  <c r="AU223" i="14"/>
  <c r="AU224" i="14"/>
  <c r="AU225" i="14"/>
  <c r="AU226" i="14"/>
  <c r="AU227" i="14"/>
  <c r="AU228" i="14"/>
  <c r="AU229" i="14"/>
  <c r="AU230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3" i="14"/>
  <c r="Q229" i="11" l="1"/>
  <c r="Q221" i="11"/>
  <c r="Q213" i="11"/>
  <c r="Q205" i="11"/>
  <c r="Q197" i="11"/>
  <c r="Q189" i="11"/>
  <c r="BA181" i="11"/>
  <c r="Q181" i="11"/>
  <c r="Q173" i="11"/>
  <c r="Q145" i="11"/>
  <c r="Q137" i="11"/>
  <c r="Q183" i="11"/>
  <c r="Q225" i="11"/>
  <c r="Q217" i="11"/>
  <c r="Q209" i="11"/>
  <c r="Q201" i="11"/>
  <c r="Q193" i="11"/>
  <c r="Q185" i="11"/>
  <c r="Q177" i="11"/>
  <c r="Q82" i="11"/>
  <c r="Q74" i="11"/>
  <c r="Q66" i="11"/>
  <c r="Q58" i="11"/>
  <c r="Q50" i="11"/>
  <c r="BA42" i="11"/>
  <c r="Q42" i="11"/>
  <c r="BA34" i="11"/>
  <c r="Q34" i="11"/>
  <c r="Q158" i="11"/>
  <c r="Q150" i="11"/>
  <c r="Q142" i="11"/>
  <c r="Q134" i="11"/>
  <c r="Q126" i="11"/>
  <c r="BA118" i="11"/>
  <c r="Q118" i="11"/>
  <c r="BA110" i="11"/>
  <c r="Q110" i="11"/>
  <c r="Q102" i="11"/>
  <c r="Q94" i="11"/>
  <c r="Q160" i="11"/>
  <c r="BA152" i="11"/>
  <c r="Q152" i="11"/>
  <c r="BA144" i="11"/>
  <c r="Q144" i="11"/>
  <c r="BA136" i="11"/>
  <c r="Q136" i="11"/>
  <c r="BA128" i="11"/>
  <c r="Q128" i="11"/>
  <c r="BA120" i="11"/>
  <c r="Q120" i="11"/>
  <c r="BA112" i="11"/>
  <c r="Q112" i="11"/>
  <c r="Q104" i="11"/>
  <c r="Q96" i="11"/>
  <c r="Q88" i="11"/>
  <c r="BA154" i="11"/>
  <c r="CC155" i="21" s="1"/>
  <c r="Q154" i="11"/>
  <c r="BA146" i="11"/>
  <c r="Q146" i="11"/>
  <c r="BA138" i="11"/>
  <c r="Q138" i="11"/>
  <c r="BA130" i="11"/>
  <c r="Q130" i="11"/>
  <c r="BA122" i="11"/>
  <c r="BZ123" i="15" s="1"/>
  <c r="Q122" i="11"/>
  <c r="BA114" i="11"/>
  <c r="Q114" i="11"/>
  <c r="BA106" i="11"/>
  <c r="Q106" i="11"/>
  <c r="Q98" i="11"/>
  <c r="Q90" i="11"/>
  <c r="Q87" i="11"/>
  <c r="Q79" i="11"/>
  <c r="Q71" i="11"/>
  <c r="Q63" i="11"/>
  <c r="Q55" i="11"/>
  <c r="Q47" i="11"/>
  <c r="Q39" i="11"/>
  <c r="Q31" i="11"/>
  <c r="Q23" i="11"/>
  <c r="Q81" i="11"/>
  <c r="Q73" i="11"/>
  <c r="Q65" i="11"/>
  <c r="Q57" i="11"/>
  <c r="BA49" i="11"/>
  <c r="Q49" i="11"/>
  <c r="BA41" i="11"/>
  <c r="Q41" i="11"/>
  <c r="BA33" i="11"/>
  <c r="Q33" i="11"/>
  <c r="BA25" i="11"/>
  <c r="Q25" i="11"/>
  <c r="Q43" i="11"/>
  <c r="BA35" i="11"/>
  <c r="Q35" i="11"/>
  <c r="BA27" i="11"/>
  <c r="Q27" i="11"/>
  <c r="BA19" i="11"/>
  <c r="Q19" i="11"/>
  <c r="BA220" i="14"/>
  <c r="R182" i="15"/>
  <c r="R118" i="15"/>
  <c r="BA216" i="14"/>
  <c r="BA212" i="14"/>
  <c r="BA208" i="14"/>
  <c r="BA204" i="14"/>
  <c r="BA200" i="14"/>
  <c r="BA196" i="14"/>
  <c r="BA192" i="14"/>
  <c r="BA188" i="14"/>
  <c r="BA184" i="14"/>
  <c r="BA180" i="14"/>
  <c r="BA176" i="14"/>
  <c r="BA172" i="14"/>
  <c r="BA168" i="14"/>
  <c r="BA164" i="14"/>
  <c r="BA160" i="14"/>
  <c r="BA156" i="14"/>
  <c r="BA152" i="14"/>
  <c r="BA148" i="14"/>
  <c r="BA144" i="14"/>
  <c r="BA140" i="14"/>
  <c r="BA136" i="14"/>
  <c r="BA132" i="14"/>
  <c r="BA128" i="14"/>
  <c r="BA124" i="14"/>
  <c r="BA120" i="14"/>
  <c r="BA116" i="14"/>
  <c r="BA112" i="14"/>
  <c r="BA108" i="14"/>
  <c r="BA104" i="14"/>
  <c r="BA100" i="14"/>
  <c r="BA96" i="14"/>
  <c r="BA92" i="14"/>
  <c r="BA88" i="14"/>
  <c r="BA84" i="14"/>
  <c r="BA80" i="14"/>
  <c r="BA76" i="14"/>
  <c r="BA72" i="14"/>
  <c r="BA68" i="14"/>
  <c r="BA64" i="14"/>
  <c r="BA60" i="14"/>
  <c r="BA56" i="14"/>
  <c r="BA52" i="14"/>
  <c r="BA48" i="14"/>
  <c r="BA44" i="14"/>
  <c r="BA40" i="14"/>
  <c r="BA36" i="14"/>
  <c r="BA32" i="14"/>
  <c r="BA28" i="14"/>
  <c r="BA24" i="14"/>
  <c r="BA20" i="14"/>
  <c r="BA16" i="14"/>
  <c r="BA12" i="14"/>
  <c r="BA8" i="14"/>
  <c r="BA4" i="14"/>
  <c r="AO225" i="14"/>
  <c r="AO217" i="14"/>
  <c r="AO209" i="14"/>
  <c r="AO201" i="14"/>
  <c r="AO193" i="14"/>
  <c r="AO185" i="14"/>
  <c r="AO177" i="14"/>
  <c r="AO169" i="14"/>
  <c r="AO161" i="14"/>
  <c r="AO153" i="14"/>
  <c r="AO145" i="14"/>
  <c r="AO137" i="14"/>
  <c r="AO129" i="14"/>
  <c r="AO121" i="14"/>
  <c r="AO113" i="14"/>
  <c r="AO105" i="14"/>
  <c r="AO97" i="14"/>
  <c r="AO89" i="14"/>
  <c r="AO81" i="14"/>
  <c r="AO73" i="14"/>
  <c r="AO65" i="14"/>
  <c r="AO57" i="14"/>
  <c r="AO49" i="14"/>
  <c r="AO41" i="14"/>
  <c r="AO33" i="14"/>
  <c r="AO25" i="14"/>
  <c r="AO17" i="14"/>
  <c r="AO9" i="14"/>
  <c r="AO224" i="14"/>
  <c r="AO216" i="14"/>
  <c r="AO208" i="14"/>
  <c r="AO200" i="14"/>
  <c r="AO192" i="14"/>
  <c r="AO184" i="14"/>
  <c r="AO176" i="14"/>
  <c r="AO168" i="14"/>
  <c r="AO160" i="14"/>
  <c r="AO152" i="14"/>
  <c r="AO144" i="14"/>
  <c r="AO136" i="14"/>
  <c r="AO128" i="14"/>
  <c r="AO120" i="14"/>
  <c r="AO112" i="14"/>
  <c r="AO104" i="14"/>
  <c r="AO96" i="14"/>
  <c r="AO88" i="14"/>
  <c r="AO80" i="14"/>
  <c r="AO72" i="14"/>
  <c r="AO64" i="14"/>
  <c r="AO56" i="14"/>
  <c r="AO48" i="14"/>
  <c r="AO40" i="14"/>
  <c r="AO32" i="14"/>
  <c r="AO24" i="14"/>
  <c r="AO16" i="14"/>
  <c r="AO8" i="14"/>
  <c r="AO223" i="14"/>
  <c r="AO215" i="14"/>
  <c r="AO207" i="14"/>
  <c r="AO199" i="14"/>
  <c r="AO191" i="14"/>
  <c r="AO183" i="14"/>
  <c r="AO175" i="14"/>
  <c r="AO167" i="14"/>
  <c r="AO159" i="14"/>
  <c r="AO151" i="14"/>
  <c r="AO143" i="14"/>
  <c r="AO135" i="14"/>
  <c r="AO127" i="14"/>
  <c r="AO119" i="14"/>
  <c r="AO111" i="14"/>
  <c r="AO103" i="14"/>
  <c r="AO95" i="14"/>
  <c r="AO87" i="14"/>
  <c r="AO79" i="14"/>
  <c r="AO71" i="14"/>
  <c r="AO63" i="14"/>
  <c r="AO55" i="14"/>
  <c r="AO47" i="14"/>
  <c r="AO39" i="14"/>
  <c r="AO31" i="14"/>
  <c r="AO23" i="14"/>
  <c r="AO15" i="14"/>
  <c r="AO7" i="14"/>
  <c r="AO230" i="14"/>
  <c r="AO222" i="14"/>
  <c r="AO214" i="14"/>
  <c r="AO206" i="14"/>
  <c r="AO198" i="14"/>
  <c r="AO190" i="14"/>
  <c r="AO182" i="14"/>
  <c r="AO174" i="14"/>
  <c r="AO166" i="14"/>
  <c r="AO158" i="14"/>
  <c r="AO150" i="14"/>
  <c r="AO142" i="14"/>
  <c r="AO134" i="14"/>
  <c r="AO126" i="14"/>
  <c r="AO229" i="14"/>
  <c r="AO221" i="14"/>
  <c r="AO213" i="14"/>
  <c r="AO205" i="14"/>
  <c r="AO197" i="14"/>
  <c r="AO189" i="14"/>
  <c r="AO181" i="14"/>
  <c r="AO173" i="14"/>
  <c r="AO165" i="14"/>
  <c r="AO157" i="14"/>
  <c r="AO149" i="14"/>
  <c r="AO141" i="14"/>
  <c r="AO133" i="14"/>
  <c r="AO125" i="14"/>
  <c r="AO117" i="14"/>
  <c r="AO109" i="14"/>
  <c r="AO101" i="14"/>
  <c r="AO93" i="14"/>
  <c r="AO85" i="14"/>
  <c r="AO77" i="14"/>
  <c r="AO69" i="14"/>
  <c r="AO61" i="14"/>
  <c r="AO53" i="14"/>
  <c r="AO45" i="14"/>
  <c r="AO37" i="14"/>
  <c r="AO29" i="14"/>
  <c r="AO21" i="14"/>
  <c r="AO13" i="14"/>
  <c r="AO5" i="14"/>
  <c r="AO228" i="14"/>
  <c r="AO220" i="14"/>
  <c r="AO212" i="14"/>
  <c r="AO204" i="14"/>
  <c r="AO196" i="14"/>
  <c r="AO188" i="14"/>
  <c r="AO180" i="14"/>
  <c r="AO172" i="14"/>
  <c r="AO164" i="14"/>
  <c r="AO156" i="14"/>
  <c r="AO148" i="14"/>
  <c r="AO140" i="14"/>
  <c r="AO132" i="14"/>
  <c r="AO124" i="14"/>
  <c r="AO116" i="14"/>
  <c r="AO108" i="14"/>
  <c r="AO100" i="14"/>
  <c r="AO92" i="14"/>
  <c r="AO84" i="14"/>
  <c r="AO76" i="14"/>
  <c r="AO68" i="14"/>
  <c r="AO60" i="14"/>
  <c r="AO52" i="14"/>
  <c r="AO44" i="14"/>
  <c r="AO36" i="14"/>
  <c r="AO28" i="14"/>
  <c r="AO20" i="14"/>
  <c r="AO12" i="14"/>
  <c r="AO4" i="14"/>
  <c r="AO3" i="14"/>
  <c r="BA227" i="14"/>
  <c r="BA223" i="14"/>
  <c r="BA219" i="14"/>
  <c r="BA215" i="14"/>
  <c r="BA211" i="14"/>
  <c r="BA207" i="14"/>
  <c r="BA203" i="14"/>
  <c r="BA199" i="14"/>
  <c r="BA195" i="14"/>
  <c r="BA191" i="14"/>
  <c r="BA187" i="14"/>
  <c r="BA183" i="14"/>
  <c r="BA179" i="14"/>
  <c r="BA175" i="14"/>
  <c r="BA171" i="14"/>
  <c r="BA167" i="14"/>
  <c r="BA163" i="14"/>
  <c r="BA159" i="14"/>
  <c r="BA155" i="14"/>
  <c r="BA151" i="14"/>
  <c r="BA147" i="14"/>
  <c r="BA143" i="14"/>
  <c r="BA139" i="14"/>
  <c r="BA135" i="14"/>
  <c r="BA131" i="14"/>
  <c r="BA127" i="14"/>
  <c r="BA123" i="14"/>
  <c r="BA119" i="14"/>
  <c r="BA115" i="14"/>
  <c r="BA111" i="14"/>
  <c r="BA107" i="14"/>
  <c r="BA103" i="14"/>
  <c r="BA99" i="14"/>
  <c r="BA95" i="14"/>
  <c r="BA91" i="14"/>
  <c r="BA87" i="14"/>
  <c r="BA83" i="14"/>
  <c r="BA79" i="14"/>
  <c r="BA75" i="14"/>
  <c r="BA71" i="14"/>
  <c r="BA67" i="14"/>
  <c r="BA63" i="14"/>
  <c r="BA59" i="14"/>
  <c r="BA55" i="14"/>
  <c r="BA51" i="14"/>
  <c r="BA47" i="14"/>
  <c r="BA43" i="14"/>
  <c r="BA39" i="14"/>
  <c r="BA35" i="14"/>
  <c r="BA31" i="14"/>
  <c r="BA27" i="14"/>
  <c r="BA23" i="14"/>
  <c r="BA19" i="14"/>
  <c r="BA15" i="14"/>
  <c r="BA11" i="14"/>
  <c r="BA7" i="14"/>
  <c r="AV226" i="21"/>
  <c r="AS226" i="15"/>
  <c r="AV218" i="21"/>
  <c r="AS218" i="15"/>
  <c r="AV210" i="21"/>
  <c r="AS210" i="15"/>
  <c r="AV202" i="21"/>
  <c r="AS202" i="15"/>
  <c r="AV194" i="21"/>
  <c r="AS194" i="15"/>
  <c r="AV186" i="21"/>
  <c r="AS186" i="15"/>
  <c r="AV178" i="21"/>
  <c r="AS178" i="15"/>
  <c r="AV170" i="21"/>
  <c r="AS170" i="15"/>
  <c r="AV162" i="21"/>
  <c r="AS162" i="15"/>
  <c r="AV154" i="21"/>
  <c r="AS154" i="15"/>
  <c r="AV146" i="21"/>
  <c r="AS146" i="15"/>
  <c r="AV138" i="21"/>
  <c r="AS138" i="15"/>
  <c r="AV130" i="21"/>
  <c r="AS130" i="15"/>
  <c r="AV122" i="21"/>
  <c r="AS122" i="15"/>
  <c r="AV114" i="21"/>
  <c r="AS114" i="15"/>
  <c r="AV106" i="21"/>
  <c r="AS106" i="15"/>
  <c r="AV98" i="21"/>
  <c r="AS98" i="15"/>
  <c r="AV90" i="21"/>
  <c r="AS90" i="15"/>
  <c r="AV82" i="21"/>
  <c r="AS82" i="15"/>
  <c r="AV74" i="21"/>
  <c r="AS74" i="15"/>
  <c r="AV66" i="21"/>
  <c r="AS66" i="15"/>
  <c r="AV58" i="21"/>
  <c r="AS58" i="15"/>
  <c r="AV50" i="21"/>
  <c r="AS50" i="15"/>
  <c r="AV42" i="21"/>
  <c r="AS42" i="15"/>
  <c r="AV34" i="21"/>
  <c r="AS34" i="15"/>
  <c r="AV26" i="21"/>
  <c r="AS26" i="15"/>
  <c r="AV18" i="21"/>
  <c r="AS18" i="15"/>
  <c r="AV10" i="21"/>
  <c r="AS10" i="15"/>
  <c r="BB226" i="21"/>
  <c r="AY226" i="15"/>
  <c r="BB218" i="21"/>
  <c r="AY218" i="15"/>
  <c r="BB210" i="21"/>
  <c r="AY210" i="15"/>
  <c r="BB202" i="21"/>
  <c r="AY202" i="15"/>
  <c r="BB194" i="21"/>
  <c r="AY194" i="15"/>
  <c r="BB186" i="21"/>
  <c r="AY186" i="15"/>
  <c r="BB178" i="21"/>
  <c r="AY178" i="15"/>
  <c r="BB170" i="21"/>
  <c r="AY170" i="15"/>
  <c r="BB162" i="21"/>
  <c r="AY162" i="15"/>
  <c r="BB154" i="21"/>
  <c r="AY154" i="15"/>
  <c r="BB146" i="21"/>
  <c r="AY146" i="15"/>
  <c r="BB138" i="21"/>
  <c r="AY138" i="15"/>
  <c r="BB130" i="21"/>
  <c r="AY130" i="15"/>
  <c r="BB122" i="21"/>
  <c r="AY122" i="15"/>
  <c r="BB114" i="21"/>
  <c r="AY114" i="15"/>
  <c r="BB106" i="21"/>
  <c r="AY106" i="15"/>
  <c r="BB98" i="21"/>
  <c r="AY98" i="15"/>
  <c r="BB90" i="21"/>
  <c r="AY90" i="15"/>
  <c r="BB82" i="21"/>
  <c r="AY82" i="15"/>
  <c r="BB74" i="21"/>
  <c r="AY74" i="15"/>
  <c r="BB66" i="21"/>
  <c r="AY66" i="15"/>
  <c r="BB58" i="21"/>
  <c r="AY58" i="15"/>
  <c r="BB50" i="21"/>
  <c r="AY50" i="15"/>
  <c r="BB42" i="21"/>
  <c r="AY42" i="15"/>
  <c r="BB34" i="21"/>
  <c r="AY34" i="15"/>
  <c r="BB26" i="21"/>
  <c r="AY26" i="15"/>
  <c r="BB18" i="21"/>
  <c r="AY18" i="15"/>
  <c r="BB10" i="21"/>
  <c r="AY10" i="15"/>
  <c r="CC220" i="21"/>
  <c r="BZ220" i="15"/>
  <c r="CC177" i="21"/>
  <c r="BZ177" i="15"/>
  <c r="CC65" i="21"/>
  <c r="BZ65" i="15"/>
  <c r="AV225" i="21"/>
  <c r="AS225" i="15"/>
  <c r="AV217" i="21"/>
  <c r="AS217" i="15"/>
  <c r="AV209" i="21"/>
  <c r="AS209" i="15"/>
  <c r="AV201" i="21"/>
  <c r="AS201" i="15"/>
  <c r="AV193" i="21"/>
  <c r="AS193" i="15"/>
  <c r="AV185" i="21"/>
  <c r="AS185" i="15"/>
  <c r="AV177" i="21"/>
  <c r="AS177" i="15"/>
  <c r="AV169" i="21"/>
  <c r="AS169" i="15"/>
  <c r="AV161" i="21"/>
  <c r="AS161" i="15"/>
  <c r="AV153" i="21"/>
  <c r="AS153" i="15"/>
  <c r="AV145" i="21"/>
  <c r="AS145" i="15"/>
  <c r="AV137" i="21"/>
  <c r="AS137" i="15"/>
  <c r="AV129" i="21"/>
  <c r="AS129" i="15"/>
  <c r="AV121" i="21"/>
  <c r="AS121" i="15"/>
  <c r="AV113" i="21"/>
  <c r="AS113" i="15"/>
  <c r="AV105" i="21"/>
  <c r="AS105" i="15"/>
  <c r="AV97" i="21"/>
  <c r="AS97" i="15"/>
  <c r="AV89" i="21"/>
  <c r="AS89" i="15"/>
  <c r="AV81" i="21"/>
  <c r="AS81" i="15"/>
  <c r="AV73" i="21"/>
  <c r="AS73" i="15"/>
  <c r="AV65" i="21"/>
  <c r="AS65" i="15"/>
  <c r="AV57" i="21"/>
  <c r="AS57" i="15"/>
  <c r="AV49" i="21"/>
  <c r="AS49" i="15"/>
  <c r="AV41" i="21"/>
  <c r="AS41" i="15"/>
  <c r="AV33" i="21"/>
  <c r="AS33" i="15"/>
  <c r="AV25" i="21"/>
  <c r="AS25" i="15"/>
  <c r="AV17" i="21"/>
  <c r="AS17" i="15"/>
  <c r="AV9" i="21"/>
  <c r="AS9" i="15"/>
  <c r="AY225" i="15"/>
  <c r="BB225" i="21"/>
  <c r="BB217" i="21"/>
  <c r="AY217" i="15"/>
  <c r="BB209" i="21"/>
  <c r="AY209" i="15"/>
  <c r="BB201" i="21"/>
  <c r="AY201" i="15"/>
  <c r="BB193" i="21"/>
  <c r="AY193" i="15"/>
  <c r="BB185" i="21"/>
  <c r="AY185" i="15"/>
  <c r="BB177" i="21"/>
  <c r="AY177" i="15"/>
  <c r="BB169" i="21"/>
  <c r="AY169" i="15"/>
  <c r="BB161" i="21"/>
  <c r="AY161" i="15"/>
  <c r="BB153" i="21"/>
  <c r="AY153" i="15"/>
  <c r="BB145" i="21"/>
  <c r="AY145" i="15"/>
  <c r="BB137" i="21"/>
  <c r="AY137" i="15"/>
  <c r="BB129" i="21"/>
  <c r="AY129" i="15"/>
  <c r="BB121" i="21"/>
  <c r="AY121" i="15"/>
  <c r="BB113" i="21"/>
  <c r="AY113" i="15"/>
  <c r="BB105" i="21"/>
  <c r="AY105" i="15"/>
  <c r="BB97" i="21"/>
  <c r="AY97" i="15"/>
  <c r="BB89" i="21"/>
  <c r="AY89" i="15"/>
  <c r="BB81" i="21"/>
  <c r="AY81" i="15"/>
  <c r="BB73" i="21"/>
  <c r="AY73" i="15"/>
  <c r="BB65" i="21"/>
  <c r="AY65" i="15"/>
  <c r="BB57" i="21"/>
  <c r="AY57" i="15"/>
  <c r="BB49" i="21"/>
  <c r="AY49" i="15"/>
  <c r="BB41" i="21"/>
  <c r="AY41" i="15"/>
  <c r="BB33" i="21"/>
  <c r="AY33" i="15"/>
  <c r="BB25" i="21"/>
  <c r="AY25" i="15"/>
  <c r="BB17" i="21"/>
  <c r="AY17" i="15"/>
  <c r="BB9" i="21"/>
  <c r="AY9" i="15"/>
  <c r="BE230" i="21"/>
  <c r="BB230" i="15"/>
  <c r="BE222" i="21"/>
  <c r="BB222" i="15"/>
  <c r="BE214" i="21"/>
  <c r="BB214" i="15"/>
  <c r="BE206" i="21"/>
  <c r="BB206" i="15"/>
  <c r="BE198" i="21"/>
  <c r="BB198" i="15"/>
  <c r="BE190" i="21"/>
  <c r="BB190" i="15"/>
  <c r="BE182" i="21"/>
  <c r="BB182" i="15"/>
  <c r="BE174" i="21"/>
  <c r="BB174" i="15"/>
  <c r="BE166" i="21"/>
  <c r="BB166" i="15"/>
  <c r="BE158" i="21"/>
  <c r="BB158" i="15"/>
  <c r="BE150" i="21"/>
  <c r="BB150" i="15"/>
  <c r="BE142" i="21"/>
  <c r="BB142" i="15"/>
  <c r="BE134" i="21"/>
  <c r="BB134" i="15"/>
  <c r="BE126" i="21"/>
  <c r="BB126" i="15"/>
  <c r="BE118" i="21"/>
  <c r="BB118" i="15"/>
  <c r="BE110" i="21"/>
  <c r="BB110" i="15"/>
  <c r="BE102" i="21"/>
  <c r="BB102" i="15"/>
  <c r="BE94" i="21"/>
  <c r="BB94" i="15"/>
  <c r="BE86" i="21"/>
  <c r="BB86" i="15"/>
  <c r="BE78" i="21"/>
  <c r="BB78" i="15"/>
  <c r="BE70" i="21"/>
  <c r="BB70" i="15"/>
  <c r="BE62" i="21"/>
  <c r="BB62" i="15"/>
  <c r="BE54" i="21"/>
  <c r="BB54" i="15"/>
  <c r="BE46" i="21"/>
  <c r="BB46" i="15"/>
  <c r="BE38" i="21"/>
  <c r="BB38" i="15"/>
  <c r="BE30" i="21"/>
  <c r="BB30" i="15"/>
  <c r="BE22" i="21"/>
  <c r="BB22" i="15"/>
  <c r="BE14" i="21"/>
  <c r="BB14" i="15"/>
  <c r="BE6" i="21"/>
  <c r="BB6" i="15"/>
  <c r="BK230" i="21"/>
  <c r="BH230" i="15"/>
  <c r="BK222" i="21"/>
  <c r="BH222" i="15"/>
  <c r="BK214" i="21"/>
  <c r="BH214" i="15"/>
  <c r="BK206" i="21"/>
  <c r="BH206" i="15"/>
  <c r="BK198" i="21"/>
  <c r="BH198" i="15"/>
  <c r="BK190" i="21"/>
  <c r="BH190" i="15"/>
  <c r="BK182" i="21"/>
  <c r="BH182" i="15"/>
  <c r="BK174" i="21"/>
  <c r="BH174" i="15"/>
  <c r="BK166" i="21"/>
  <c r="BH166" i="15"/>
  <c r="BK158" i="21"/>
  <c r="BH158" i="15"/>
  <c r="BK150" i="21"/>
  <c r="BH150" i="15"/>
  <c r="BK142" i="21"/>
  <c r="BH142" i="15"/>
  <c r="BK134" i="21"/>
  <c r="BH134" i="15"/>
  <c r="BK126" i="21"/>
  <c r="BH126" i="15"/>
  <c r="BK118" i="21"/>
  <c r="BH118" i="15"/>
  <c r="BK110" i="21"/>
  <c r="BH110" i="15"/>
  <c r="BK102" i="21"/>
  <c r="BH102" i="15"/>
  <c r="BK94" i="21"/>
  <c r="BH94" i="15"/>
  <c r="BK86" i="21"/>
  <c r="BH86" i="15"/>
  <c r="BK78" i="21"/>
  <c r="BH78" i="15"/>
  <c r="BK70" i="21"/>
  <c r="BH70" i="15"/>
  <c r="BK62" i="21"/>
  <c r="BH62" i="15"/>
  <c r="BK54" i="21"/>
  <c r="BH54" i="15"/>
  <c r="BK46" i="21"/>
  <c r="BH46" i="15"/>
  <c r="BK38" i="21"/>
  <c r="BH38" i="15"/>
  <c r="BK30" i="21"/>
  <c r="BH30" i="15"/>
  <c r="BK22" i="21"/>
  <c r="BH22" i="15"/>
  <c r="BK14" i="21"/>
  <c r="BH14" i="15"/>
  <c r="BK6" i="21"/>
  <c r="BH6" i="15"/>
  <c r="BN229" i="21"/>
  <c r="BT229" i="15"/>
  <c r="BK229" i="15"/>
  <c r="BW229" i="21"/>
  <c r="BW221" i="21"/>
  <c r="BN221" i="21"/>
  <c r="BT221" i="15"/>
  <c r="BK221" i="15"/>
  <c r="BW213" i="21"/>
  <c r="BN213" i="21"/>
  <c r="BT213" i="15"/>
  <c r="BK213" i="15"/>
  <c r="BW205" i="21"/>
  <c r="BN205" i="21"/>
  <c r="BT205" i="15"/>
  <c r="BK205" i="15"/>
  <c r="BW197" i="21"/>
  <c r="BN197" i="21"/>
  <c r="BT197" i="15"/>
  <c r="BK197" i="15"/>
  <c r="BW189" i="21"/>
  <c r="BN189" i="21"/>
  <c r="BT189" i="15"/>
  <c r="BK189" i="15"/>
  <c r="BW181" i="21"/>
  <c r="BN181" i="21"/>
  <c r="BT181" i="15"/>
  <c r="BK181" i="15"/>
  <c r="BW173" i="21"/>
  <c r="BN173" i="21"/>
  <c r="BT173" i="15"/>
  <c r="BK173" i="15"/>
  <c r="BW165" i="21"/>
  <c r="BN165" i="21"/>
  <c r="BT165" i="15"/>
  <c r="BK165" i="15"/>
  <c r="BN157" i="21"/>
  <c r="BW157" i="21"/>
  <c r="BT157" i="15"/>
  <c r="BK157" i="15"/>
  <c r="BN149" i="21"/>
  <c r="BW149" i="21"/>
  <c r="BT149" i="15"/>
  <c r="BK149" i="15"/>
  <c r="BN141" i="21"/>
  <c r="BW141" i="21"/>
  <c r="BT141" i="15"/>
  <c r="BK141" i="15"/>
  <c r="BW133" i="21"/>
  <c r="BT133" i="15"/>
  <c r="BN133" i="21"/>
  <c r="BK133" i="15"/>
  <c r="BN125" i="21"/>
  <c r="BW125" i="21"/>
  <c r="BT125" i="15"/>
  <c r="BK125" i="15"/>
  <c r="BW117" i="21"/>
  <c r="BT117" i="15"/>
  <c r="BK117" i="15"/>
  <c r="BN117" i="21"/>
  <c r="BN109" i="21"/>
  <c r="BT109" i="15"/>
  <c r="BW109" i="21"/>
  <c r="BK109" i="15"/>
  <c r="BW101" i="21"/>
  <c r="BN101" i="21"/>
  <c r="BT101" i="15"/>
  <c r="BK101" i="15"/>
  <c r="BW93" i="21"/>
  <c r="BN93" i="21"/>
  <c r="BT93" i="15"/>
  <c r="BK93" i="15"/>
  <c r="BW85" i="21"/>
  <c r="BN85" i="21"/>
  <c r="BT85" i="15"/>
  <c r="BK85" i="15"/>
  <c r="BW77" i="21"/>
  <c r="BN77" i="21"/>
  <c r="BT77" i="15"/>
  <c r="BK77" i="15"/>
  <c r="BW69" i="21"/>
  <c r="BT69" i="15"/>
  <c r="BN69" i="21"/>
  <c r="BK69" i="15"/>
  <c r="BW61" i="21"/>
  <c r="BT61" i="15"/>
  <c r="BN61" i="21"/>
  <c r="BK61" i="15"/>
  <c r="BT53" i="15"/>
  <c r="BW53" i="21"/>
  <c r="BN53" i="21"/>
  <c r="BK53" i="15"/>
  <c r="BW45" i="21"/>
  <c r="BT45" i="15"/>
  <c r="BN45" i="21"/>
  <c r="BK45" i="15"/>
  <c r="BW37" i="21"/>
  <c r="BN37" i="21"/>
  <c r="BT37" i="15"/>
  <c r="BK37" i="15"/>
  <c r="BN29" i="21"/>
  <c r="BW29" i="21"/>
  <c r="BT29" i="15"/>
  <c r="BK29" i="15"/>
  <c r="BW21" i="21"/>
  <c r="BT21" i="15"/>
  <c r="BN21" i="21"/>
  <c r="BK21" i="15"/>
  <c r="BN13" i="21"/>
  <c r="BT13" i="15"/>
  <c r="BK13" i="15"/>
  <c r="BW13" i="21"/>
  <c r="BT5" i="15"/>
  <c r="BW5" i="21"/>
  <c r="BK5" i="15"/>
  <c r="BN5" i="21"/>
  <c r="BT225" i="21"/>
  <c r="BQ225" i="15"/>
  <c r="BT217" i="21"/>
  <c r="BQ217" i="15"/>
  <c r="BT209" i="21"/>
  <c r="BQ209" i="15"/>
  <c r="BT201" i="21"/>
  <c r="BQ201" i="15"/>
  <c r="BT193" i="21"/>
  <c r="BQ193" i="15"/>
  <c r="BT185" i="21"/>
  <c r="BQ185" i="15"/>
  <c r="BT177" i="21"/>
  <c r="BQ177" i="15"/>
  <c r="BT169" i="21"/>
  <c r="BQ169" i="15"/>
  <c r="BT161" i="21"/>
  <c r="BQ161" i="15"/>
  <c r="BT153" i="21"/>
  <c r="BQ153" i="15"/>
  <c r="BT145" i="21"/>
  <c r="BQ145" i="15"/>
  <c r="BT137" i="21"/>
  <c r="BQ137" i="15"/>
  <c r="BT129" i="21"/>
  <c r="BQ129" i="15"/>
  <c r="BT121" i="21"/>
  <c r="BQ121" i="15"/>
  <c r="BT113" i="21"/>
  <c r="BQ113" i="15"/>
  <c r="BT105" i="21"/>
  <c r="BQ105" i="15"/>
  <c r="BT97" i="21"/>
  <c r="BQ97" i="15"/>
  <c r="BT89" i="21"/>
  <c r="BQ89" i="15"/>
  <c r="BT81" i="21"/>
  <c r="BQ81" i="15"/>
  <c r="BT73" i="21"/>
  <c r="BQ73" i="15"/>
  <c r="BT65" i="21"/>
  <c r="BQ65" i="15"/>
  <c r="BT57" i="21"/>
  <c r="BQ57" i="15"/>
  <c r="BT49" i="21"/>
  <c r="BQ49" i="15"/>
  <c r="BT41" i="21"/>
  <c r="BQ41" i="15"/>
  <c r="BT33" i="21"/>
  <c r="BQ33" i="15"/>
  <c r="BT25" i="21"/>
  <c r="BQ25" i="15"/>
  <c r="BT17" i="21"/>
  <c r="BQ17" i="15"/>
  <c r="BQ9" i="15"/>
  <c r="BT9" i="21"/>
  <c r="BA230" i="14"/>
  <c r="BA226" i="14"/>
  <c r="BA222" i="14"/>
  <c r="BA218" i="14"/>
  <c r="BA214" i="14"/>
  <c r="BA210" i="14"/>
  <c r="BA206" i="14"/>
  <c r="BA202" i="14"/>
  <c r="BA198" i="14"/>
  <c r="BA194" i="14"/>
  <c r="BA190" i="14"/>
  <c r="BA186" i="14"/>
  <c r="BA182" i="14"/>
  <c r="BA178" i="14"/>
  <c r="BA174" i="14"/>
  <c r="BA170" i="14"/>
  <c r="BA166" i="14"/>
  <c r="BA162" i="14"/>
  <c r="BA158" i="14"/>
  <c r="BA154" i="14"/>
  <c r="BA150" i="14"/>
  <c r="BA146" i="14"/>
  <c r="BA142" i="14"/>
  <c r="BA138" i="14"/>
  <c r="BA134" i="14"/>
  <c r="BA130" i="14"/>
  <c r="BA126" i="14"/>
  <c r="BA122" i="14"/>
  <c r="BA118" i="14"/>
  <c r="BA114" i="14"/>
  <c r="BA110" i="14"/>
  <c r="BA106" i="14"/>
  <c r="BA102" i="14"/>
  <c r="BA98" i="14"/>
  <c r="BA94" i="14"/>
  <c r="BA90" i="14"/>
  <c r="BA86" i="14"/>
  <c r="BA82" i="14"/>
  <c r="BA78" i="14"/>
  <c r="BA74" i="14"/>
  <c r="BA70" i="14"/>
  <c r="BA66" i="14"/>
  <c r="BA62" i="14"/>
  <c r="BA58" i="14"/>
  <c r="BA54" i="14"/>
  <c r="BA50" i="14"/>
  <c r="BA46" i="14"/>
  <c r="BA42" i="14"/>
  <c r="BA38" i="14"/>
  <c r="BA34" i="14"/>
  <c r="BA30" i="14"/>
  <c r="BA26" i="14"/>
  <c r="BA22" i="14"/>
  <c r="BA18" i="14"/>
  <c r="BA14" i="14"/>
  <c r="BA10" i="14"/>
  <c r="BA6" i="14"/>
  <c r="BA229" i="14"/>
  <c r="BA221" i="14"/>
  <c r="BA209" i="14"/>
  <c r="BA201" i="14"/>
  <c r="BA193" i="14"/>
  <c r="BA185" i="14"/>
  <c r="BA173" i="14"/>
  <c r="BA165" i="14"/>
  <c r="BA157" i="14"/>
  <c r="BA149" i="14"/>
  <c r="BA137" i="14"/>
  <c r="BA133" i="14"/>
  <c r="BA125" i="14"/>
  <c r="BA117" i="14"/>
  <c r="BA113" i="14"/>
  <c r="BA101" i="14"/>
  <c r="BA97" i="14"/>
  <c r="BA93" i="14"/>
  <c r="BA85" i="14"/>
  <c r="BA81" i="14"/>
  <c r="BA69" i="14"/>
  <c r="BA57" i="14"/>
  <c r="BA49" i="14"/>
  <c r="BA45" i="14"/>
  <c r="BA37" i="14"/>
  <c r="BA29" i="14"/>
  <c r="BA17" i="14"/>
  <c r="BA13" i="14"/>
  <c r="BA5" i="14"/>
  <c r="AV230" i="21"/>
  <c r="AS230" i="15"/>
  <c r="AV222" i="21"/>
  <c r="AS222" i="15"/>
  <c r="AV214" i="21"/>
  <c r="AS214" i="15"/>
  <c r="AV206" i="21"/>
  <c r="AS206" i="15"/>
  <c r="AV198" i="21"/>
  <c r="AS198" i="15"/>
  <c r="AV190" i="21"/>
  <c r="AS190" i="15"/>
  <c r="AV182" i="21"/>
  <c r="AS182" i="15"/>
  <c r="AV174" i="21"/>
  <c r="AS174" i="15"/>
  <c r="AV166" i="21"/>
  <c r="AS166" i="15"/>
  <c r="AV158" i="21"/>
  <c r="AS158" i="15"/>
  <c r="AV150" i="21"/>
  <c r="AS150" i="15"/>
  <c r="AV142" i="21"/>
  <c r="AS142" i="15"/>
  <c r="AV134" i="21"/>
  <c r="AS134" i="15"/>
  <c r="AV126" i="21"/>
  <c r="AS126" i="15"/>
  <c r="AV118" i="21"/>
  <c r="AS118" i="15"/>
  <c r="AV110" i="21"/>
  <c r="AS110" i="15"/>
  <c r="AV102" i="21"/>
  <c r="AS102" i="15"/>
  <c r="AV94" i="21"/>
  <c r="AS94" i="15"/>
  <c r="AV86" i="21"/>
  <c r="AS86" i="15"/>
  <c r="AV78" i="21"/>
  <c r="AS78" i="15"/>
  <c r="AV70" i="21"/>
  <c r="AS70" i="15"/>
  <c r="AV62" i="21"/>
  <c r="AS62" i="15"/>
  <c r="AV54" i="21"/>
  <c r="AS54" i="15"/>
  <c r="AV46" i="21"/>
  <c r="AS46" i="15"/>
  <c r="AV38" i="21"/>
  <c r="AS38" i="15"/>
  <c r="AV30" i="21"/>
  <c r="AS30" i="15"/>
  <c r="AV22" i="21"/>
  <c r="AS22" i="15"/>
  <c r="AS14" i="15"/>
  <c r="AV14" i="21"/>
  <c r="AV6" i="21"/>
  <c r="AS6" i="15"/>
  <c r="BE227" i="21"/>
  <c r="BB227" i="15"/>
  <c r="BE219" i="21"/>
  <c r="BB219" i="15"/>
  <c r="BE211" i="21"/>
  <c r="BB211" i="15"/>
  <c r="BE203" i="21"/>
  <c r="BB203" i="15"/>
  <c r="BE195" i="21"/>
  <c r="BB195" i="15"/>
  <c r="BE187" i="21"/>
  <c r="BB187" i="15"/>
  <c r="BE179" i="21"/>
  <c r="BB179" i="15"/>
  <c r="BE171" i="21"/>
  <c r="BB171" i="15"/>
  <c r="BE163" i="21"/>
  <c r="BB163" i="15"/>
  <c r="BE155" i="21"/>
  <c r="BB155" i="15"/>
  <c r="BE147" i="21"/>
  <c r="BB147" i="15"/>
  <c r="BE139" i="21"/>
  <c r="BB139" i="15"/>
  <c r="BE131" i="21"/>
  <c r="BB131" i="15"/>
  <c r="BE123" i="21"/>
  <c r="BB123" i="15"/>
  <c r="BE115" i="21"/>
  <c r="BB115" i="15"/>
  <c r="BE107" i="21"/>
  <c r="BB107" i="15"/>
  <c r="BE99" i="21"/>
  <c r="BB99" i="15"/>
  <c r="BE91" i="21"/>
  <c r="BB91" i="15"/>
  <c r="BE83" i="21"/>
  <c r="BB83" i="15"/>
  <c r="BE75" i="21"/>
  <c r="BB75" i="15"/>
  <c r="BE67" i="21"/>
  <c r="BB67" i="15"/>
  <c r="BE59" i="21"/>
  <c r="BB59" i="15"/>
  <c r="BE51" i="21"/>
  <c r="BB51" i="15"/>
  <c r="BB43" i="15"/>
  <c r="BE43" i="21"/>
  <c r="BE35" i="21"/>
  <c r="BB35" i="15"/>
  <c r="BE27" i="21"/>
  <c r="BB27" i="15"/>
  <c r="BE19" i="21"/>
  <c r="BB19" i="15"/>
  <c r="BE11" i="21"/>
  <c r="BB11" i="15"/>
  <c r="BK229" i="21"/>
  <c r="BH229" i="15"/>
  <c r="BK221" i="21"/>
  <c r="BH221" i="15"/>
  <c r="BK213" i="21"/>
  <c r="BH213" i="15"/>
  <c r="BK205" i="21"/>
  <c r="BH205" i="15"/>
  <c r="BK197" i="21"/>
  <c r="BH197" i="15"/>
  <c r="BK189" i="21"/>
  <c r="BH189" i="15"/>
  <c r="BK181" i="21"/>
  <c r="BH181" i="15"/>
  <c r="BK173" i="21"/>
  <c r="BH173" i="15"/>
  <c r="BA225" i="14"/>
  <c r="BA217" i="14"/>
  <c r="BA213" i="14"/>
  <c r="BA205" i="14"/>
  <c r="BA197" i="14"/>
  <c r="BA189" i="14"/>
  <c r="BA181" i="14"/>
  <c r="BA177" i="14"/>
  <c r="BA169" i="14"/>
  <c r="BA161" i="14"/>
  <c r="BA153" i="14"/>
  <c r="BA145" i="14"/>
  <c r="BA141" i="14"/>
  <c r="BA129" i="14"/>
  <c r="BA121" i="14"/>
  <c r="BA109" i="14"/>
  <c r="BA105" i="14"/>
  <c r="BA89" i="14"/>
  <c r="BA77" i="14"/>
  <c r="BA73" i="14"/>
  <c r="BA65" i="14"/>
  <c r="BA61" i="14"/>
  <c r="BA53" i="14"/>
  <c r="BA41" i="14"/>
  <c r="BA33" i="14"/>
  <c r="BA25" i="14"/>
  <c r="BA21" i="14"/>
  <c r="BA9" i="14"/>
  <c r="BA3" i="14"/>
  <c r="Q3" i="14"/>
  <c r="BK90" i="21"/>
  <c r="BH90" i="15"/>
  <c r="BW208" i="21"/>
  <c r="BN208" i="21"/>
  <c r="BK208" i="15"/>
  <c r="BT208" i="15"/>
  <c r="BW176" i="21"/>
  <c r="BN176" i="21"/>
  <c r="BK176" i="15"/>
  <c r="BT176" i="15"/>
  <c r="BW144" i="21"/>
  <c r="BN144" i="21"/>
  <c r="BT144" i="15"/>
  <c r="BK144" i="15"/>
  <c r="BW80" i="21"/>
  <c r="BN80" i="21"/>
  <c r="BT80" i="15"/>
  <c r="BK80" i="15"/>
  <c r="BW48" i="21"/>
  <c r="BK48" i="15"/>
  <c r="BN48" i="21"/>
  <c r="BT48" i="15"/>
  <c r="BN16" i="21"/>
  <c r="BW16" i="21"/>
  <c r="BK16" i="15"/>
  <c r="BT16" i="15"/>
  <c r="BT212" i="21"/>
  <c r="BQ212" i="15"/>
  <c r="BT180" i="21"/>
  <c r="BQ180" i="15"/>
  <c r="BT148" i="21"/>
  <c r="BQ148" i="15"/>
  <c r="BT116" i="21"/>
  <c r="BQ116" i="15"/>
  <c r="BT52" i="21"/>
  <c r="BQ52" i="15"/>
  <c r="BT20" i="21"/>
  <c r="BQ20" i="15"/>
  <c r="T226" i="15"/>
  <c r="T162" i="15"/>
  <c r="T98" i="15"/>
  <c r="T34" i="15"/>
  <c r="BK220" i="21"/>
  <c r="BH220" i="15"/>
  <c r="BK204" i="21"/>
  <c r="BH204" i="15"/>
  <c r="BK188" i="21"/>
  <c r="BH188" i="15"/>
  <c r="BK172" i="21"/>
  <c r="BH172" i="15"/>
  <c r="BK156" i="21"/>
  <c r="BH156" i="15"/>
  <c r="BK140" i="21"/>
  <c r="BH140" i="15"/>
  <c r="BK124" i="21"/>
  <c r="BH124" i="15"/>
  <c r="BK108" i="21"/>
  <c r="BH108" i="15"/>
  <c r="BK68" i="21"/>
  <c r="BH68" i="15"/>
  <c r="BH44" i="15"/>
  <c r="BK44" i="21"/>
  <c r="BK12" i="21"/>
  <c r="BH12" i="15"/>
  <c r="BW115" i="21"/>
  <c r="BN115" i="21"/>
  <c r="BK115" i="15"/>
  <c r="BT115" i="15"/>
  <c r="BN107" i="21"/>
  <c r="BT107" i="15"/>
  <c r="BK107" i="15"/>
  <c r="BW107" i="21"/>
  <c r="BW99" i="21"/>
  <c r="BN99" i="21"/>
  <c r="BK99" i="15"/>
  <c r="BT99" i="15"/>
  <c r="BW91" i="21"/>
  <c r="BN91" i="21"/>
  <c r="BT91" i="15"/>
  <c r="BK91" i="15"/>
  <c r="BW83" i="21"/>
  <c r="BN83" i="21"/>
  <c r="BT83" i="15"/>
  <c r="BK83" i="15"/>
  <c r="BW75" i="21"/>
  <c r="BN75" i="21"/>
  <c r="BK75" i="15"/>
  <c r="BT75" i="15"/>
  <c r="BN67" i="21"/>
  <c r="BW67" i="21"/>
  <c r="BK67" i="15"/>
  <c r="BT67" i="15"/>
  <c r="BW59" i="21"/>
  <c r="BN59" i="21"/>
  <c r="BT59" i="15"/>
  <c r="BK59" i="15"/>
  <c r="BW51" i="21"/>
  <c r="BK51" i="15"/>
  <c r="BN51" i="21"/>
  <c r="BT51" i="15"/>
  <c r="BW43" i="21"/>
  <c r="BN43" i="21"/>
  <c r="BT43" i="15"/>
  <c r="BK43" i="15"/>
  <c r="BW35" i="21"/>
  <c r="BN35" i="21"/>
  <c r="BK35" i="15"/>
  <c r="BT35" i="15"/>
  <c r="BN27" i="21"/>
  <c r="BT27" i="15"/>
  <c r="BW27" i="21"/>
  <c r="BK27" i="15"/>
  <c r="BW19" i="21"/>
  <c r="BN19" i="21"/>
  <c r="BK19" i="15"/>
  <c r="BT19" i="15"/>
  <c r="BN11" i="21"/>
  <c r="BT11" i="15"/>
  <c r="BW11" i="21"/>
  <c r="BK11" i="15"/>
  <c r="BK165" i="21"/>
  <c r="BH165" i="15"/>
  <c r="BK157" i="21"/>
  <c r="BH157" i="15"/>
  <c r="BK149" i="21"/>
  <c r="BH149" i="15"/>
  <c r="BK141" i="21"/>
  <c r="BH141" i="15"/>
  <c r="BK133" i="21"/>
  <c r="BH133" i="15"/>
  <c r="BK125" i="21"/>
  <c r="BH125" i="15"/>
  <c r="BK117" i="21"/>
  <c r="BH117" i="15"/>
  <c r="BK109" i="21"/>
  <c r="BH109" i="15"/>
  <c r="BK101" i="21"/>
  <c r="BH101" i="15"/>
  <c r="BK93" i="21"/>
  <c r="BH93" i="15"/>
  <c r="BK85" i="21"/>
  <c r="BH85" i="15"/>
  <c r="BK77" i="21"/>
  <c r="BH77" i="15"/>
  <c r="BK69" i="21"/>
  <c r="BH69" i="15"/>
  <c r="BK61" i="21"/>
  <c r="BH61" i="15"/>
  <c r="BK53" i="21"/>
  <c r="BH53" i="15"/>
  <c r="BK45" i="21"/>
  <c r="BH45" i="15"/>
  <c r="BK37" i="21"/>
  <c r="BH37" i="15"/>
  <c r="BK29" i="21"/>
  <c r="BH29" i="15"/>
  <c r="BK21" i="21"/>
  <c r="BH21" i="15"/>
  <c r="BK13" i="21"/>
  <c r="BH13" i="15"/>
  <c r="BK5" i="21"/>
  <c r="BH5" i="15"/>
  <c r="BW226" i="21"/>
  <c r="BN226" i="21"/>
  <c r="BT226" i="15"/>
  <c r="BK226" i="15"/>
  <c r="BW218" i="21"/>
  <c r="BN218" i="21"/>
  <c r="BT218" i="15"/>
  <c r="BK218" i="15"/>
  <c r="BW210" i="21"/>
  <c r="BN210" i="21"/>
  <c r="BT210" i="15"/>
  <c r="BK210" i="15"/>
  <c r="BW202" i="21"/>
  <c r="BN202" i="21"/>
  <c r="BT202" i="15"/>
  <c r="BK202" i="15"/>
  <c r="BW194" i="21"/>
  <c r="BN194" i="21"/>
  <c r="BT194" i="15"/>
  <c r="BK194" i="15"/>
  <c r="BW186" i="21"/>
  <c r="BN186" i="21"/>
  <c r="BT186" i="15"/>
  <c r="BK186" i="15"/>
  <c r="BW178" i="21"/>
  <c r="BN178" i="21"/>
  <c r="BT178" i="15"/>
  <c r="BK178" i="15"/>
  <c r="BW170" i="21"/>
  <c r="BN170" i="21"/>
  <c r="BT170" i="15"/>
  <c r="BK170" i="15"/>
  <c r="BW162" i="21"/>
  <c r="BN162" i="21"/>
  <c r="BT162" i="15"/>
  <c r="BK162" i="15"/>
  <c r="BW154" i="21"/>
  <c r="BN154" i="21"/>
  <c r="BT154" i="15"/>
  <c r="BK154" i="15"/>
  <c r="BW146" i="21"/>
  <c r="BN146" i="21"/>
  <c r="BT146" i="15"/>
  <c r="BK146" i="15"/>
  <c r="BW138" i="21"/>
  <c r="BN138" i="21"/>
  <c r="BT138" i="15"/>
  <c r="BK138" i="15"/>
  <c r="BN130" i="21"/>
  <c r="BW130" i="21"/>
  <c r="BK130" i="15"/>
  <c r="BT130" i="15"/>
  <c r="BN122" i="21"/>
  <c r="BW122" i="21"/>
  <c r="BT122" i="15"/>
  <c r="BK122" i="15"/>
  <c r="BN114" i="21"/>
  <c r="BW114" i="21"/>
  <c r="BK114" i="15"/>
  <c r="BT114" i="15"/>
  <c r="BW106" i="21"/>
  <c r="BN106" i="21"/>
  <c r="BT106" i="15"/>
  <c r="BK106" i="15"/>
  <c r="BW98" i="21"/>
  <c r="BN98" i="21"/>
  <c r="BT98" i="15"/>
  <c r="BK98" i="15"/>
  <c r="BW90" i="21"/>
  <c r="BN90" i="21"/>
  <c r="BT90" i="15"/>
  <c r="BK90" i="15"/>
  <c r="BW82" i="21"/>
  <c r="BN82" i="21"/>
  <c r="BT82" i="15"/>
  <c r="BK82" i="15"/>
  <c r="BW74" i="21"/>
  <c r="BN74" i="21"/>
  <c r="BT74" i="15"/>
  <c r="BK74" i="15"/>
  <c r="BW66" i="21"/>
  <c r="BK66" i="15"/>
  <c r="BT66" i="15"/>
  <c r="BN66" i="21"/>
  <c r="BW58" i="21"/>
  <c r="BN58" i="21"/>
  <c r="BT58" i="15"/>
  <c r="BK58" i="15"/>
  <c r="BN50" i="21"/>
  <c r="BW50" i="21"/>
  <c r="BT50" i="15"/>
  <c r="BK50" i="15"/>
  <c r="BW42" i="21"/>
  <c r="BN42" i="21"/>
  <c r="BT42" i="15"/>
  <c r="BK42" i="15"/>
  <c r="BW34" i="21"/>
  <c r="BN34" i="21"/>
  <c r="BK34" i="15"/>
  <c r="BT34" i="15"/>
  <c r="BN26" i="21"/>
  <c r="BW26" i="21"/>
  <c r="BT26" i="15"/>
  <c r="BK26" i="15"/>
  <c r="BW18" i="21"/>
  <c r="BN18" i="21"/>
  <c r="BT18" i="15"/>
  <c r="BK18" i="15"/>
  <c r="BN10" i="21"/>
  <c r="BW10" i="21"/>
  <c r="BT10" i="15"/>
  <c r="BK10" i="15"/>
  <c r="BT230" i="21"/>
  <c r="BQ230" i="15"/>
  <c r="BT222" i="21"/>
  <c r="BQ222" i="15"/>
  <c r="BT214" i="21"/>
  <c r="BQ214" i="15"/>
  <c r="BT206" i="21"/>
  <c r="BQ206" i="15"/>
  <c r="BT198" i="21"/>
  <c r="BQ198" i="15"/>
  <c r="BT190" i="21"/>
  <c r="BQ190" i="15"/>
  <c r="BT182" i="21"/>
  <c r="BQ182" i="15"/>
  <c r="BT174" i="21"/>
  <c r="BQ174" i="15"/>
  <c r="BT166" i="21"/>
  <c r="BQ166" i="15"/>
  <c r="BT158" i="21"/>
  <c r="BQ158" i="15"/>
  <c r="BT150" i="21"/>
  <c r="BQ150" i="15"/>
  <c r="BT142" i="21"/>
  <c r="BQ142" i="15"/>
  <c r="BT134" i="21"/>
  <c r="BQ134" i="15"/>
  <c r="BT126" i="21"/>
  <c r="BQ126" i="15"/>
  <c r="BT118" i="21"/>
  <c r="BQ118" i="15"/>
  <c r="BT110" i="21"/>
  <c r="BQ110" i="15"/>
  <c r="BT102" i="21"/>
  <c r="BQ102" i="15"/>
  <c r="BT94" i="21"/>
  <c r="BQ94" i="15"/>
  <c r="BT86" i="21"/>
  <c r="BQ86" i="15"/>
  <c r="BT78" i="21"/>
  <c r="BQ78" i="15"/>
  <c r="BT70" i="21"/>
  <c r="BQ70" i="15"/>
  <c r="BT62" i="21"/>
  <c r="BQ62" i="15"/>
  <c r="BT54" i="21"/>
  <c r="BQ54" i="15"/>
  <c r="BQ46" i="15"/>
  <c r="BT46" i="21"/>
  <c r="BT38" i="21"/>
  <c r="BQ38" i="15"/>
  <c r="BT30" i="21"/>
  <c r="BQ30" i="15"/>
  <c r="BT22" i="21"/>
  <c r="BQ22" i="15"/>
  <c r="BT14" i="21"/>
  <c r="BQ14" i="15"/>
  <c r="BT6" i="21"/>
  <c r="BQ6" i="15"/>
  <c r="BN112" i="21"/>
  <c r="BK112" i="15"/>
  <c r="BT112" i="15"/>
  <c r="BW112" i="21"/>
  <c r="BT84" i="21"/>
  <c r="BQ84" i="15"/>
  <c r="BE226" i="21"/>
  <c r="BB226" i="15"/>
  <c r="BE218" i="21"/>
  <c r="BB218" i="15"/>
  <c r="BE210" i="21"/>
  <c r="BB210" i="15"/>
  <c r="BE202" i="21"/>
  <c r="BB202" i="15"/>
  <c r="BE194" i="21"/>
  <c r="BB194" i="15"/>
  <c r="BE186" i="21"/>
  <c r="BB186" i="15"/>
  <c r="BE178" i="21"/>
  <c r="BB178" i="15"/>
  <c r="BE170" i="21"/>
  <c r="BB170" i="15"/>
  <c r="BE162" i="21"/>
  <c r="BB162" i="15"/>
  <c r="BE154" i="21"/>
  <c r="BB154" i="15"/>
  <c r="BE146" i="21"/>
  <c r="BB146" i="15"/>
  <c r="BE138" i="21"/>
  <c r="BB138" i="15"/>
  <c r="BE130" i="21"/>
  <c r="BB130" i="15"/>
  <c r="BE122" i="21"/>
  <c r="BB122" i="15"/>
  <c r="BE114" i="21"/>
  <c r="BB114" i="15"/>
  <c r="BE106" i="21"/>
  <c r="BB106" i="15"/>
  <c r="BE98" i="21"/>
  <c r="BB98" i="15"/>
  <c r="BE90" i="21"/>
  <c r="BB90" i="15"/>
  <c r="BE82" i="21"/>
  <c r="BB82" i="15"/>
  <c r="BE74" i="21"/>
  <c r="BB74" i="15"/>
  <c r="BE66" i="21"/>
  <c r="BB66" i="15"/>
  <c r="BE58" i="21"/>
  <c r="BB58" i="15"/>
  <c r="BE50" i="21"/>
  <c r="BB50" i="15"/>
  <c r="BE42" i="21"/>
  <c r="BB42" i="15"/>
  <c r="BE34" i="21"/>
  <c r="BB34" i="15"/>
  <c r="BE26" i="21"/>
  <c r="BB26" i="15"/>
  <c r="BE18" i="21"/>
  <c r="BB18" i="15"/>
  <c r="BE10" i="21"/>
  <c r="BB10" i="15"/>
  <c r="BW225" i="21"/>
  <c r="BN225" i="21"/>
  <c r="BK225" i="15"/>
  <c r="BT225" i="15"/>
  <c r="BW217" i="21"/>
  <c r="BN217" i="21"/>
  <c r="BT217" i="15"/>
  <c r="BK217" i="15"/>
  <c r="BW209" i="21"/>
  <c r="BN209" i="21"/>
  <c r="BK209" i="15"/>
  <c r="BT209" i="15"/>
  <c r="BN201" i="21"/>
  <c r="BW201" i="21"/>
  <c r="BT201" i="15"/>
  <c r="BK201" i="15"/>
  <c r="BW193" i="21"/>
  <c r="BN193" i="21"/>
  <c r="BK193" i="15"/>
  <c r="BT193" i="15"/>
  <c r="BW185" i="21"/>
  <c r="BN185" i="21"/>
  <c r="BT185" i="15"/>
  <c r="BK185" i="15"/>
  <c r="BW177" i="21"/>
  <c r="BN177" i="21"/>
  <c r="BK177" i="15"/>
  <c r="BT177" i="15"/>
  <c r="BW169" i="21"/>
  <c r="BN169" i="21"/>
  <c r="BT169" i="15"/>
  <c r="BK169" i="15"/>
  <c r="BW161" i="21"/>
  <c r="BN161" i="21"/>
  <c r="BK161" i="15"/>
  <c r="BT161" i="15"/>
  <c r="BW153" i="21"/>
  <c r="BN153" i="21"/>
  <c r="BT153" i="15"/>
  <c r="BK153" i="15"/>
  <c r="BW145" i="21"/>
  <c r="BN145" i="21"/>
  <c r="BK145" i="15"/>
  <c r="BT145" i="15"/>
  <c r="BN137" i="21"/>
  <c r="BW137" i="21"/>
  <c r="BT137" i="15"/>
  <c r="BK137" i="15"/>
  <c r="BN129" i="21"/>
  <c r="BW129" i="21"/>
  <c r="BT129" i="15"/>
  <c r="BK129" i="15"/>
  <c r="BN121" i="21"/>
  <c r="BW121" i="21"/>
  <c r="BT121" i="15"/>
  <c r="BK121" i="15"/>
  <c r="BN113" i="21"/>
  <c r="BW113" i="21"/>
  <c r="BK113" i="15"/>
  <c r="BT113" i="15"/>
  <c r="BW105" i="21"/>
  <c r="BN105" i="21"/>
  <c r="BT105" i="15"/>
  <c r="BK105" i="15"/>
  <c r="BW97" i="21"/>
  <c r="BN97" i="21"/>
  <c r="BK97" i="15"/>
  <c r="BT97" i="15"/>
  <c r="BW89" i="21"/>
  <c r="BN89" i="21"/>
  <c r="BT89" i="15"/>
  <c r="BK89" i="15"/>
  <c r="BW81" i="21"/>
  <c r="BN81" i="21"/>
  <c r="BK81" i="15"/>
  <c r="BT81" i="15"/>
  <c r="BW73" i="21"/>
  <c r="BN73" i="21"/>
  <c r="BT73" i="15"/>
  <c r="BK73" i="15"/>
  <c r="BN65" i="21"/>
  <c r="BK65" i="15"/>
  <c r="BT65" i="15"/>
  <c r="BW65" i="21"/>
  <c r="BN57" i="21"/>
  <c r="BT57" i="15"/>
  <c r="BK57" i="15"/>
  <c r="BW57" i="21"/>
  <c r="BW49" i="21"/>
  <c r="BN49" i="21"/>
  <c r="BK49" i="15"/>
  <c r="BT49" i="15"/>
  <c r="BW41" i="21"/>
  <c r="BN41" i="21"/>
  <c r="BT41" i="15"/>
  <c r="BK41" i="15"/>
  <c r="BN33" i="21"/>
  <c r="BW33" i="21"/>
  <c r="BK33" i="15"/>
  <c r="BT33" i="15"/>
  <c r="BN25" i="21"/>
  <c r="BT25" i="15"/>
  <c r="BK25" i="15"/>
  <c r="BW25" i="21"/>
  <c r="BN17" i="21"/>
  <c r="BK17" i="15"/>
  <c r="BW17" i="21"/>
  <c r="BT17" i="15"/>
  <c r="BT9" i="15"/>
  <c r="BK9" i="15"/>
  <c r="BW9" i="21"/>
  <c r="BN9" i="21"/>
  <c r="CC229" i="21"/>
  <c r="BZ229" i="15"/>
  <c r="CC213" i="21"/>
  <c r="BZ213" i="15"/>
  <c r="CC205" i="21"/>
  <c r="BZ205" i="15"/>
  <c r="BN224" i="21"/>
  <c r="BW224" i="21"/>
  <c r="BK224" i="15"/>
  <c r="BT224" i="15"/>
  <c r="BN216" i="21"/>
  <c r="BW216" i="21"/>
  <c r="BK216" i="15"/>
  <c r="BT216" i="15"/>
  <c r="BW200" i="21"/>
  <c r="BN200" i="21"/>
  <c r="BK200" i="15"/>
  <c r="BT200" i="15"/>
  <c r="BW192" i="21"/>
  <c r="BN192" i="21"/>
  <c r="BK192" i="15"/>
  <c r="BT192" i="15"/>
  <c r="BW184" i="21"/>
  <c r="BN184" i="21"/>
  <c r="BK184" i="15"/>
  <c r="BT184" i="15"/>
  <c r="BW168" i="21"/>
  <c r="BN168" i="21"/>
  <c r="BK168" i="15"/>
  <c r="BT168" i="15"/>
  <c r="BW160" i="21"/>
  <c r="BN160" i="21"/>
  <c r="BK160" i="15"/>
  <c r="BT160" i="15"/>
  <c r="BW152" i="21"/>
  <c r="BN152" i="21"/>
  <c r="BK152" i="15"/>
  <c r="BT152" i="15"/>
  <c r="BW136" i="21"/>
  <c r="BN136" i="21"/>
  <c r="BK136" i="15"/>
  <c r="BT136" i="15"/>
  <c r="BN128" i="21"/>
  <c r="BW128" i="21"/>
  <c r="BT128" i="15"/>
  <c r="BK128" i="15"/>
  <c r="BW120" i="21"/>
  <c r="BN120" i="21"/>
  <c r="BK120" i="15"/>
  <c r="BT120" i="15"/>
  <c r="BN104" i="21"/>
  <c r="BW104" i="21"/>
  <c r="BK104" i="15"/>
  <c r="BT104" i="15"/>
  <c r="BW96" i="21"/>
  <c r="BK96" i="15"/>
  <c r="BT96" i="15"/>
  <c r="BW88" i="21"/>
  <c r="BK88" i="15"/>
  <c r="BN88" i="21"/>
  <c r="BT88" i="15"/>
  <c r="BN72" i="21"/>
  <c r="BK72" i="15"/>
  <c r="BW72" i="21"/>
  <c r="BT72" i="15"/>
  <c r="BN64" i="21"/>
  <c r="BW64" i="21"/>
  <c r="BT64" i="15"/>
  <c r="BK64" i="15"/>
  <c r="BW56" i="21"/>
  <c r="BN56" i="21"/>
  <c r="BK56" i="15"/>
  <c r="BT56" i="15"/>
  <c r="BW40" i="21"/>
  <c r="BT40" i="15"/>
  <c r="BK40" i="15"/>
  <c r="BN40" i="21"/>
  <c r="BN32" i="21"/>
  <c r="BT32" i="15"/>
  <c r="BW32" i="21"/>
  <c r="BK32" i="15"/>
  <c r="BK24" i="15"/>
  <c r="BW24" i="21"/>
  <c r="BN24" i="21"/>
  <c r="BT24" i="15"/>
  <c r="BW8" i="21"/>
  <c r="BN8" i="21"/>
  <c r="BT8" i="15"/>
  <c r="BK8" i="15"/>
  <c r="CC194" i="21"/>
  <c r="BZ194" i="15"/>
  <c r="CC154" i="21"/>
  <c r="BZ154" i="15"/>
  <c r="CC130" i="21"/>
  <c r="BZ130" i="15"/>
  <c r="CC98" i="21"/>
  <c r="BZ98" i="15"/>
  <c r="BZ34" i="15"/>
  <c r="CC34" i="21"/>
  <c r="BK228" i="21"/>
  <c r="BH228" i="15"/>
  <c r="BK212" i="21"/>
  <c r="BH212" i="15"/>
  <c r="BK196" i="21"/>
  <c r="BH196" i="15"/>
  <c r="BK180" i="21"/>
  <c r="BH180" i="15"/>
  <c r="BK164" i="21"/>
  <c r="BH164" i="15"/>
  <c r="BK148" i="21"/>
  <c r="BH148" i="15"/>
  <c r="BK132" i="21"/>
  <c r="BH132" i="15"/>
  <c r="BK116" i="21"/>
  <c r="BH116" i="15"/>
  <c r="BK100" i="21"/>
  <c r="BH100" i="15"/>
  <c r="BK92" i="21"/>
  <c r="BH92" i="15"/>
  <c r="BH84" i="15"/>
  <c r="BK84" i="21"/>
  <c r="BH76" i="15"/>
  <c r="BK76" i="21"/>
  <c r="BK60" i="21"/>
  <c r="BH60" i="15"/>
  <c r="BK52" i="21"/>
  <c r="BH52" i="15"/>
  <c r="BK36" i="21"/>
  <c r="BH36" i="15"/>
  <c r="BK28" i="21"/>
  <c r="BH28" i="15"/>
  <c r="BK20" i="21"/>
  <c r="BH20" i="15"/>
  <c r="BW231" i="21"/>
  <c r="BN231" i="21"/>
  <c r="BT231" i="15"/>
  <c r="BK231" i="15"/>
  <c r="BW223" i="21"/>
  <c r="BN223" i="21"/>
  <c r="BT223" i="15"/>
  <c r="BK223" i="15"/>
  <c r="BW215" i="21"/>
  <c r="BN215" i="21"/>
  <c r="BT215" i="15"/>
  <c r="BK215" i="15"/>
  <c r="BN207" i="21"/>
  <c r="BW207" i="21"/>
  <c r="BT207" i="15"/>
  <c r="BK207" i="15"/>
  <c r="BW199" i="21"/>
  <c r="BN199" i="21"/>
  <c r="BT199" i="15"/>
  <c r="BK199" i="15"/>
  <c r="BW191" i="21"/>
  <c r="BN191" i="21"/>
  <c r="BT191" i="15"/>
  <c r="BK191" i="15"/>
  <c r="BW183" i="21"/>
  <c r="BN183" i="21"/>
  <c r="BT183" i="15"/>
  <c r="BK183" i="15"/>
  <c r="BW175" i="21"/>
  <c r="BT175" i="15"/>
  <c r="BK175" i="15"/>
  <c r="BN175" i="21"/>
  <c r="BW167" i="21"/>
  <c r="BN167" i="21"/>
  <c r="BT167" i="15"/>
  <c r="BK167" i="15"/>
  <c r="BN159" i="21"/>
  <c r="BW159" i="21"/>
  <c r="BT159" i="15"/>
  <c r="BK159" i="15"/>
  <c r="BN151" i="21"/>
  <c r="BW151" i="21"/>
  <c r="BT151" i="15"/>
  <c r="BK151" i="15"/>
  <c r="BN143" i="21"/>
  <c r="BT143" i="15"/>
  <c r="BK143" i="15"/>
  <c r="BW143" i="21"/>
  <c r="BN135" i="21"/>
  <c r="BW135" i="21"/>
  <c r="BT135" i="15"/>
  <c r="BK135" i="15"/>
  <c r="BN127" i="21"/>
  <c r="BW127" i="21"/>
  <c r="BT127" i="15"/>
  <c r="BK127" i="15"/>
  <c r="BW119" i="21"/>
  <c r="BN119" i="21"/>
  <c r="BT119" i="15"/>
  <c r="BK119" i="15"/>
  <c r="BN111" i="21"/>
  <c r="BW111" i="21"/>
  <c r="BT111" i="15"/>
  <c r="BK111" i="15"/>
  <c r="BN103" i="21"/>
  <c r="BW103" i="21"/>
  <c r="BT103" i="15"/>
  <c r="BK103" i="15"/>
  <c r="BW95" i="21"/>
  <c r="BN95" i="21"/>
  <c r="BT95" i="15"/>
  <c r="BK95" i="15"/>
  <c r="BW87" i="21"/>
  <c r="BN87" i="21"/>
  <c r="BT87" i="15"/>
  <c r="BK87" i="15"/>
  <c r="BW79" i="21"/>
  <c r="BN79" i="21"/>
  <c r="BT79" i="15"/>
  <c r="BK79" i="15"/>
  <c r="BW71" i="21"/>
  <c r="BN71" i="21"/>
  <c r="BT71" i="15"/>
  <c r="BK71" i="15"/>
  <c r="BW63" i="21"/>
  <c r="BT63" i="15"/>
  <c r="BK63" i="15"/>
  <c r="BN63" i="21"/>
  <c r="BT55" i="15"/>
  <c r="BK55" i="15"/>
  <c r="BN55" i="21"/>
  <c r="BW55" i="21"/>
  <c r="BW47" i="21"/>
  <c r="BT47" i="15"/>
  <c r="BK47" i="15"/>
  <c r="BN47" i="21"/>
  <c r="BW39" i="21"/>
  <c r="BT39" i="15"/>
  <c r="BK39" i="15"/>
  <c r="BN39" i="21"/>
  <c r="BN31" i="21"/>
  <c r="BT31" i="15"/>
  <c r="BK31" i="15"/>
  <c r="BW31" i="21"/>
  <c r="BN23" i="21"/>
  <c r="BT23" i="15"/>
  <c r="BK23" i="15"/>
  <c r="BW23" i="21"/>
  <c r="BW15" i="21"/>
  <c r="BN15" i="21"/>
  <c r="BT15" i="15"/>
  <c r="BK15" i="15"/>
  <c r="BN7" i="21"/>
  <c r="BT7" i="15"/>
  <c r="BK7" i="15"/>
  <c r="BW7" i="21"/>
  <c r="BT227" i="21"/>
  <c r="BQ227" i="15"/>
  <c r="BT219" i="21"/>
  <c r="BQ219" i="15"/>
  <c r="BT211" i="21"/>
  <c r="BQ211" i="15"/>
  <c r="BT203" i="21"/>
  <c r="BQ203" i="15"/>
  <c r="BT195" i="21"/>
  <c r="BQ195" i="15"/>
  <c r="BT187" i="21"/>
  <c r="BQ187" i="15"/>
  <c r="BT179" i="21"/>
  <c r="BQ179" i="15"/>
  <c r="BT171" i="21"/>
  <c r="BQ171" i="15"/>
  <c r="BQ163" i="15"/>
  <c r="BT163" i="21"/>
  <c r="BT155" i="21"/>
  <c r="BQ155" i="15"/>
  <c r="BT147" i="21"/>
  <c r="BQ147" i="15"/>
  <c r="BT139" i="21"/>
  <c r="BQ139" i="15"/>
  <c r="BT131" i="21"/>
  <c r="BQ131" i="15"/>
  <c r="BT123" i="21"/>
  <c r="BQ123" i="15"/>
  <c r="BT115" i="21"/>
  <c r="BQ115" i="15"/>
  <c r="BT107" i="21"/>
  <c r="BQ107" i="15"/>
  <c r="BT99" i="21"/>
  <c r="BQ99" i="15"/>
  <c r="BT91" i="21"/>
  <c r="BQ91" i="15"/>
  <c r="BT83" i="21"/>
  <c r="BQ83" i="15"/>
  <c r="BT75" i="21"/>
  <c r="BQ75" i="15"/>
  <c r="BT67" i="21"/>
  <c r="BQ67" i="15"/>
  <c r="BT59" i="21"/>
  <c r="BQ59" i="15"/>
  <c r="BT51" i="21"/>
  <c r="BQ51" i="15"/>
  <c r="BT43" i="21"/>
  <c r="BQ43" i="15"/>
  <c r="BT35" i="21"/>
  <c r="BQ35" i="15"/>
  <c r="BQ27" i="15"/>
  <c r="BT27" i="21"/>
  <c r="BT19" i="21"/>
  <c r="BQ19" i="15"/>
  <c r="BQ11" i="15"/>
  <c r="BT11" i="21"/>
  <c r="CC231" i="21"/>
  <c r="BZ231" i="15"/>
  <c r="CC223" i="21"/>
  <c r="BZ223" i="15"/>
  <c r="CC215" i="21"/>
  <c r="BZ215" i="15"/>
  <c r="CC207" i="21"/>
  <c r="BZ207" i="15"/>
  <c r="CC199" i="21"/>
  <c r="BZ199" i="15"/>
  <c r="CC191" i="21"/>
  <c r="BZ191" i="15"/>
  <c r="CC183" i="21"/>
  <c r="BZ183" i="15"/>
  <c r="CC175" i="21"/>
  <c r="BZ175" i="15"/>
  <c r="CC167" i="21"/>
  <c r="BZ167" i="15"/>
  <c r="CC159" i="21"/>
  <c r="BZ159" i="15"/>
  <c r="CC151" i="21"/>
  <c r="BZ151" i="15"/>
  <c r="CC143" i="21"/>
  <c r="BZ143" i="15"/>
  <c r="CC135" i="21"/>
  <c r="BZ135" i="15"/>
  <c r="CC127" i="21"/>
  <c r="BZ127" i="15"/>
  <c r="CC119" i="21"/>
  <c r="BZ119" i="15"/>
  <c r="CC111" i="21"/>
  <c r="BZ111" i="15"/>
  <c r="CC103" i="21"/>
  <c r="BZ103" i="15"/>
  <c r="CC95" i="21"/>
  <c r="BZ95" i="15"/>
  <c r="CC87" i="21"/>
  <c r="BZ87" i="15"/>
  <c r="CC79" i="21"/>
  <c r="BZ79" i="15"/>
  <c r="CC71" i="21"/>
  <c r="BZ71" i="15"/>
  <c r="CC63" i="21"/>
  <c r="BZ63" i="15"/>
  <c r="CC55" i="21"/>
  <c r="BZ55" i="15"/>
  <c r="CC47" i="21"/>
  <c r="BZ47" i="15"/>
  <c r="CC39" i="21"/>
  <c r="BZ39" i="15"/>
  <c r="CC31" i="21"/>
  <c r="BZ31" i="15"/>
  <c r="CC23" i="21"/>
  <c r="BZ23" i="15"/>
  <c r="BZ15" i="15"/>
  <c r="CC15" i="21"/>
  <c r="CC7" i="21"/>
  <c r="BZ7" i="15"/>
  <c r="BN230" i="21"/>
  <c r="BW230" i="21"/>
  <c r="BT230" i="15"/>
  <c r="BK230" i="15"/>
  <c r="BN222" i="21"/>
  <c r="BW222" i="21"/>
  <c r="BT222" i="15"/>
  <c r="BK222" i="15"/>
  <c r="BN214" i="21"/>
  <c r="BW214" i="21"/>
  <c r="BT214" i="15"/>
  <c r="BK214" i="15"/>
  <c r="BW206" i="21"/>
  <c r="BN206" i="21"/>
  <c r="BT206" i="15"/>
  <c r="BK206" i="15"/>
  <c r="BW198" i="21"/>
  <c r="BT198" i="15"/>
  <c r="BN198" i="21"/>
  <c r="BK198" i="15"/>
  <c r="BW190" i="21"/>
  <c r="BN190" i="21"/>
  <c r="BT190" i="15"/>
  <c r="BK190" i="15"/>
  <c r="BW182" i="21"/>
  <c r="BN182" i="21"/>
  <c r="BT182" i="15"/>
  <c r="BK182" i="15"/>
  <c r="BW174" i="21"/>
  <c r="BN174" i="21"/>
  <c r="BT174" i="15"/>
  <c r="BK174" i="15"/>
  <c r="BW166" i="21"/>
  <c r="BN166" i="21"/>
  <c r="BT166" i="15"/>
  <c r="BK166" i="15"/>
  <c r="BN158" i="21"/>
  <c r="BW158" i="21"/>
  <c r="BT158" i="15"/>
  <c r="BK158" i="15"/>
  <c r="BN150" i="21"/>
  <c r="BW150" i="21"/>
  <c r="BT150" i="15"/>
  <c r="BK150" i="15"/>
  <c r="BN142" i="21"/>
  <c r="BW142" i="21"/>
  <c r="BT142" i="15"/>
  <c r="BK142" i="15"/>
  <c r="BW134" i="21"/>
  <c r="BN134" i="21"/>
  <c r="BT134" i="15"/>
  <c r="BK134" i="15"/>
  <c r="BN126" i="21"/>
  <c r="BW126" i="21"/>
  <c r="BT126" i="15"/>
  <c r="BK126" i="15"/>
  <c r="BW118" i="21"/>
  <c r="BN118" i="21"/>
  <c r="BT118" i="15"/>
  <c r="BK118" i="15"/>
  <c r="BN110" i="21"/>
  <c r="BW110" i="21"/>
  <c r="BT110" i="15"/>
  <c r="BK110" i="15"/>
  <c r="BW102" i="21"/>
  <c r="BT102" i="15"/>
  <c r="BK102" i="15"/>
  <c r="BN102" i="21"/>
  <c r="BN94" i="21"/>
  <c r="BT94" i="15"/>
  <c r="BK94" i="15"/>
  <c r="BW94" i="21"/>
  <c r="BN86" i="21"/>
  <c r="BT86" i="15"/>
  <c r="BK86" i="15"/>
  <c r="BW86" i="21"/>
  <c r="BN78" i="21"/>
  <c r="BT78" i="15"/>
  <c r="BK78" i="15"/>
  <c r="BW78" i="21"/>
  <c r="BN70" i="21"/>
  <c r="BW70" i="21"/>
  <c r="BT70" i="15"/>
  <c r="BK70" i="15"/>
  <c r="BN62" i="21"/>
  <c r="BT62" i="15"/>
  <c r="BK62" i="15"/>
  <c r="BW62" i="21"/>
  <c r="BW54" i="21"/>
  <c r="BN54" i="21"/>
  <c r="BT54" i="15"/>
  <c r="BK54" i="15"/>
  <c r="BW46" i="21"/>
  <c r="BT46" i="15"/>
  <c r="BK46" i="15"/>
  <c r="BN46" i="21"/>
  <c r="BW38" i="21"/>
  <c r="BN38" i="21"/>
  <c r="BT38" i="15"/>
  <c r="BK38" i="15"/>
  <c r="BN30" i="21"/>
  <c r="BW30" i="21"/>
  <c r="BT30" i="15"/>
  <c r="BK30" i="15"/>
  <c r="BW22" i="21"/>
  <c r="BT22" i="15"/>
  <c r="BK22" i="15"/>
  <c r="BN22" i="21"/>
  <c r="BN14" i="21"/>
  <c r="BT14" i="15"/>
  <c r="BK14" i="15"/>
  <c r="BW14" i="21"/>
  <c r="BT6" i="15"/>
  <c r="BK6" i="15"/>
  <c r="BW6" i="21"/>
  <c r="BN6" i="21"/>
  <c r="CC196" i="21"/>
  <c r="BZ196" i="15"/>
  <c r="CC188" i="21"/>
  <c r="BZ188" i="15"/>
  <c r="CC180" i="21"/>
  <c r="BZ180" i="15"/>
  <c r="CC172" i="21"/>
  <c r="BZ172" i="15"/>
  <c r="CC164" i="21"/>
  <c r="BZ164" i="15"/>
  <c r="CC156" i="21"/>
  <c r="BZ156" i="15"/>
  <c r="CC148" i="21"/>
  <c r="BZ148" i="15"/>
  <c r="CC140" i="21"/>
  <c r="BZ140" i="15"/>
  <c r="CC132" i="21"/>
  <c r="BZ132" i="15"/>
  <c r="CC124" i="21"/>
  <c r="BZ124" i="15"/>
  <c r="CC116" i="21"/>
  <c r="BZ116" i="15"/>
  <c r="CC108" i="21"/>
  <c r="BZ108" i="15"/>
  <c r="CC100" i="21"/>
  <c r="BZ100" i="15"/>
  <c r="CC92" i="21"/>
  <c r="BZ92" i="15"/>
  <c r="CC84" i="21"/>
  <c r="BZ84" i="15"/>
  <c r="CC76" i="21"/>
  <c r="BZ76" i="15"/>
  <c r="CC68" i="21"/>
  <c r="BZ68" i="15"/>
  <c r="CC33" i="21"/>
  <c r="BZ33" i="15"/>
  <c r="BN228" i="21"/>
  <c r="BW228" i="21"/>
  <c r="BT228" i="15"/>
  <c r="BK228" i="15"/>
  <c r="BW220" i="21"/>
  <c r="BN220" i="21"/>
  <c r="BT220" i="15"/>
  <c r="BK220" i="15"/>
  <c r="BW212" i="21"/>
  <c r="BN212" i="21"/>
  <c r="BT212" i="15"/>
  <c r="BK212" i="15"/>
  <c r="BN204" i="21"/>
  <c r="BW204" i="21"/>
  <c r="BT204" i="15"/>
  <c r="BK204" i="15"/>
  <c r="BW196" i="21"/>
  <c r="BN196" i="21"/>
  <c r="BT196" i="15"/>
  <c r="BK196" i="15"/>
  <c r="BW188" i="21"/>
  <c r="BT188" i="15"/>
  <c r="BN188" i="21"/>
  <c r="BK188" i="15"/>
  <c r="BW180" i="21"/>
  <c r="BN180" i="21"/>
  <c r="BT180" i="15"/>
  <c r="BK180" i="15"/>
  <c r="BW172" i="21"/>
  <c r="BN172" i="21"/>
  <c r="BT172" i="15"/>
  <c r="BK172" i="15"/>
  <c r="BW164" i="21"/>
  <c r="BN164" i="21"/>
  <c r="BT164" i="15"/>
  <c r="BK164" i="15"/>
  <c r="BW156" i="21"/>
  <c r="BN156" i="21"/>
  <c r="BT156" i="15"/>
  <c r="BK156" i="15"/>
  <c r="BW148" i="21"/>
  <c r="BN148" i="21"/>
  <c r="BT148" i="15"/>
  <c r="BK148" i="15"/>
  <c r="BW140" i="21"/>
  <c r="BN140" i="21"/>
  <c r="BT140" i="15"/>
  <c r="BK140" i="15"/>
  <c r="BN132" i="21"/>
  <c r="BW132" i="21"/>
  <c r="BT132" i="15"/>
  <c r="BK132" i="15"/>
  <c r="BN124" i="21"/>
  <c r="BW124" i="21"/>
  <c r="BT124" i="15"/>
  <c r="BK124" i="15"/>
  <c r="BW116" i="21"/>
  <c r="BN116" i="21"/>
  <c r="BT116" i="15"/>
  <c r="BK116" i="15"/>
  <c r="BN108" i="21"/>
  <c r="BT108" i="15"/>
  <c r="BW108" i="21"/>
  <c r="BK108" i="15"/>
  <c r="BT100" i="15"/>
  <c r="BW100" i="21"/>
  <c r="BN100" i="21"/>
  <c r="BK100" i="15"/>
  <c r="BT92" i="15"/>
  <c r="BW92" i="21"/>
  <c r="BN92" i="21"/>
  <c r="BK92" i="15"/>
  <c r="BT84" i="15"/>
  <c r="BW84" i="21"/>
  <c r="BN84" i="21"/>
  <c r="BK84" i="15"/>
  <c r="BT76" i="15"/>
  <c r="BW76" i="21"/>
  <c r="BN76" i="21"/>
  <c r="BK76" i="15"/>
  <c r="BW68" i="21"/>
  <c r="BN68" i="21"/>
  <c r="BT68" i="15"/>
  <c r="BK68" i="15"/>
  <c r="BW60" i="21"/>
  <c r="BN60" i="21"/>
  <c r="BT60" i="15"/>
  <c r="BK60" i="15"/>
  <c r="BN52" i="21"/>
  <c r="BT52" i="15"/>
  <c r="BW52" i="21"/>
  <c r="BK52" i="15"/>
  <c r="BW44" i="21"/>
  <c r="BT44" i="15"/>
  <c r="BK44" i="15"/>
  <c r="BN44" i="21"/>
  <c r="BW36" i="21"/>
  <c r="BN36" i="21"/>
  <c r="BT36" i="15"/>
  <c r="BK36" i="15"/>
  <c r="BN28" i="21"/>
  <c r="BT28" i="15"/>
  <c r="BW28" i="21"/>
  <c r="BK28" i="15"/>
  <c r="BW20" i="21"/>
  <c r="BT20" i="15"/>
  <c r="BN20" i="21"/>
  <c r="BK20" i="15"/>
  <c r="BN12" i="21"/>
  <c r="BT12" i="15"/>
  <c r="BK12" i="15"/>
  <c r="BW12" i="21"/>
  <c r="CC221" i="21"/>
  <c r="BZ221" i="15"/>
  <c r="CC178" i="21"/>
  <c r="BZ178" i="15"/>
  <c r="CC66" i="21"/>
  <c r="BZ66" i="15"/>
  <c r="CC227" i="21"/>
  <c r="BZ227" i="15"/>
  <c r="CC219" i="21"/>
  <c r="BZ219" i="15"/>
  <c r="CC211" i="21"/>
  <c r="BZ211" i="15"/>
  <c r="CC203" i="21"/>
  <c r="BZ203" i="15"/>
  <c r="CC195" i="21"/>
  <c r="BZ195" i="15"/>
  <c r="CC187" i="21"/>
  <c r="BZ187" i="15"/>
  <c r="CC179" i="21"/>
  <c r="BZ179" i="15"/>
  <c r="CC171" i="21"/>
  <c r="BZ171" i="15"/>
  <c r="CC163" i="21"/>
  <c r="BZ163" i="15"/>
  <c r="CC147" i="21"/>
  <c r="BZ147" i="15"/>
  <c r="CC139" i="21"/>
  <c r="BZ139" i="15"/>
  <c r="CC131" i="21"/>
  <c r="BZ131" i="15"/>
  <c r="CC115" i="21"/>
  <c r="BZ115" i="15"/>
  <c r="CC107" i="21"/>
  <c r="BZ107" i="15"/>
  <c r="CC99" i="21"/>
  <c r="BZ99" i="15"/>
  <c r="CC91" i="21"/>
  <c r="BZ91" i="15"/>
  <c r="CC83" i="21"/>
  <c r="BZ83" i="15"/>
  <c r="CC75" i="21"/>
  <c r="BZ75" i="15"/>
  <c r="CC67" i="21"/>
  <c r="BZ67" i="15"/>
  <c r="CC59" i="21"/>
  <c r="BZ59" i="15"/>
  <c r="CC51" i="21"/>
  <c r="BZ51" i="15"/>
  <c r="CC43" i="21"/>
  <c r="BZ43" i="15"/>
  <c r="BZ35" i="15"/>
  <c r="CC35" i="21"/>
  <c r="CC27" i="21"/>
  <c r="BZ27" i="15"/>
  <c r="BZ19" i="15"/>
  <c r="CC19" i="21"/>
  <c r="BZ11" i="15"/>
  <c r="CC11" i="21"/>
  <c r="CC4" i="21"/>
  <c r="BZ4" i="15"/>
  <c r="CC224" i="21"/>
  <c r="BZ224" i="15"/>
  <c r="CC216" i="21"/>
  <c r="BZ216" i="15"/>
  <c r="CC208" i="21"/>
  <c r="BZ208" i="15"/>
  <c r="CC200" i="21"/>
  <c r="BZ200" i="15"/>
  <c r="CC192" i="21"/>
  <c r="BZ192" i="15"/>
  <c r="CC184" i="21"/>
  <c r="BZ184" i="15"/>
  <c r="CC176" i="21"/>
  <c r="BZ176" i="15"/>
  <c r="CC168" i="21"/>
  <c r="BZ168" i="15"/>
  <c r="CC152" i="21"/>
  <c r="BZ152" i="15"/>
  <c r="CC64" i="21"/>
  <c r="BZ64" i="15"/>
  <c r="CC173" i="21"/>
  <c r="BZ173" i="15"/>
  <c r="CC165" i="21"/>
  <c r="BZ165" i="15"/>
  <c r="CC157" i="21"/>
  <c r="BZ157" i="15"/>
  <c r="CC149" i="21"/>
  <c r="BZ149" i="15"/>
  <c r="CC141" i="21"/>
  <c r="BZ141" i="15"/>
  <c r="CC133" i="21"/>
  <c r="BZ133" i="15"/>
  <c r="CC125" i="21"/>
  <c r="BZ125" i="15"/>
  <c r="CC93" i="21"/>
  <c r="BZ93" i="15"/>
  <c r="CC77" i="21"/>
  <c r="BZ77" i="15"/>
  <c r="CC69" i="21"/>
  <c r="BZ69" i="15"/>
  <c r="CC61" i="21"/>
  <c r="BZ61" i="15"/>
  <c r="CC53" i="21"/>
  <c r="BZ53" i="15"/>
  <c r="CC45" i="21"/>
  <c r="BZ45" i="15"/>
  <c r="CC37" i="21"/>
  <c r="BZ37" i="15"/>
  <c r="BZ29" i="15"/>
  <c r="CC29" i="21"/>
  <c r="CC21" i="21"/>
  <c r="BZ21" i="15"/>
  <c r="AO227" i="14"/>
  <c r="AO219" i="14"/>
  <c r="AO211" i="14"/>
  <c r="AO203" i="14"/>
  <c r="AO195" i="14"/>
  <c r="AO187" i="14"/>
  <c r="AO179" i="14"/>
  <c r="AO171" i="14"/>
  <c r="AO163" i="14"/>
  <c r="AO155" i="14"/>
  <c r="AO147" i="14"/>
  <c r="AO139" i="14"/>
  <c r="AO131" i="14"/>
  <c r="AO123" i="14"/>
  <c r="AO115" i="14"/>
  <c r="AO107" i="14"/>
  <c r="AO99" i="14"/>
  <c r="AO91" i="14"/>
  <c r="AO83" i="14"/>
  <c r="AO75" i="14"/>
  <c r="AO67" i="14"/>
  <c r="AO59" i="14"/>
  <c r="AO51" i="14"/>
  <c r="AO43" i="14"/>
  <c r="AO35" i="14"/>
  <c r="AO27" i="14"/>
  <c r="AO19" i="14"/>
  <c r="AO11" i="14"/>
  <c r="AO226" i="14"/>
  <c r="AO218" i="14"/>
  <c r="AO210" i="14"/>
  <c r="AO202" i="14"/>
  <c r="AO194" i="14"/>
  <c r="AO186" i="14"/>
  <c r="AO178" i="14"/>
  <c r="AO170" i="14"/>
  <c r="AO162" i="14"/>
  <c r="AO154" i="14"/>
  <c r="AO146" i="14"/>
  <c r="AO138" i="14"/>
  <c r="AO130" i="14"/>
  <c r="AO122" i="14"/>
  <c r="AO114" i="14"/>
  <c r="AO106" i="14"/>
  <c r="AO98" i="14"/>
  <c r="AO90" i="14"/>
  <c r="AO82" i="14"/>
  <c r="AO74" i="14"/>
  <c r="AO66" i="14"/>
  <c r="AO58" i="14"/>
  <c r="AO50" i="14"/>
  <c r="AO42" i="14"/>
  <c r="AO34" i="14"/>
  <c r="AO26" i="14"/>
  <c r="AO18" i="14"/>
  <c r="AO10" i="14"/>
  <c r="AO118" i="14"/>
  <c r="AO110" i="14"/>
  <c r="AO102" i="14"/>
  <c r="AO94" i="14"/>
  <c r="AO86" i="14"/>
  <c r="AO78" i="14"/>
  <c r="AO70" i="14"/>
  <c r="AO62" i="14"/>
  <c r="AO54" i="14"/>
  <c r="AO46" i="14"/>
  <c r="AO38" i="14"/>
  <c r="AO30" i="14"/>
  <c r="AO22" i="14"/>
  <c r="AO14" i="14"/>
  <c r="AO6" i="14"/>
  <c r="W191" i="21"/>
  <c r="W183" i="21"/>
  <c r="W175" i="21"/>
  <c r="T167" i="15"/>
  <c r="W119" i="21"/>
  <c r="W103" i="21"/>
  <c r="W63" i="21"/>
  <c r="W55" i="21"/>
  <c r="T47" i="15"/>
  <c r="W39" i="21"/>
  <c r="P117" i="15"/>
  <c r="S69" i="21"/>
  <c r="S53" i="21"/>
  <c r="S29" i="21"/>
  <c r="P21" i="15"/>
  <c r="AE12" i="21"/>
  <c r="Q182" i="15"/>
  <c r="Q158" i="15"/>
  <c r="Q154" i="15"/>
  <c r="T150" i="21"/>
  <c r="Q126" i="15"/>
  <c r="Q118" i="15"/>
  <c r="Q94" i="15"/>
  <c r="Q62" i="15"/>
  <c r="Q54" i="15"/>
  <c r="Q30" i="15"/>
  <c r="Q26" i="15"/>
  <c r="T22" i="21"/>
  <c r="W230" i="21"/>
  <c r="W222" i="21"/>
  <c r="W214" i="21"/>
  <c r="W166" i="21"/>
  <c r="W158" i="21"/>
  <c r="T142" i="15"/>
  <c r="T102" i="15"/>
  <c r="W94" i="21"/>
  <c r="W78" i="21"/>
  <c r="T38" i="15"/>
  <c r="W30" i="21"/>
  <c r="X34" i="21"/>
  <c r="U26" i="15"/>
  <c r="U183" i="21"/>
  <c r="R175" i="15"/>
  <c r="U167" i="21"/>
  <c r="U103" i="21"/>
  <c r="R87" i="15"/>
  <c r="AI226" i="21"/>
  <c r="AF222" i="15"/>
  <c r="AI194" i="21"/>
  <c r="AI190" i="21"/>
  <c r="AI162" i="21"/>
  <c r="AF158" i="15"/>
  <c r="AI130" i="21"/>
  <c r="U225" i="21"/>
  <c r="U161" i="21"/>
  <c r="U97" i="21"/>
  <c r="U33" i="21"/>
  <c r="U25" i="21"/>
  <c r="AO197" i="15"/>
  <c r="AR21" i="21"/>
  <c r="AI74" i="21"/>
  <c r="AF70" i="15"/>
  <c r="AI42" i="21"/>
  <c r="AI10" i="21"/>
  <c r="AF6" i="15"/>
  <c r="AM204" i="21"/>
  <c r="AM172" i="21"/>
  <c r="AM140" i="21"/>
  <c r="AM108" i="21"/>
  <c r="AM76" i="21"/>
  <c r="AM44" i="21"/>
  <c r="AM12" i="21"/>
  <c r="Q230" i="14"/>
  <c r="H231" i="21" s="1"/>
  <c r="Q222" i="14"/>
  <c r="H223" i="21" s="1"/>
  <c r="Q214" i="14"/>
  <c r="Q206" i="14"/>
  <c r="H207" i="21" s="1"/>
  <c r="Q198" i="14"/>
  <c r="H199" i="21" s="1"/>
  <c r="Q190" i="14"/>
  <c r="H191" i="21" s="1"/>
  <c r="Q182" i="14"/>
  <c r="H183" i="21" s="1"/>
  <c r="Q174" i="14"/>
  <c r="E175" i="15" s="1"/>
  <c r="Q166" i="14"/>
  <c r="E167" i="15" s="1"/>
  <c r="Q158" i="14"/>
  <c r="H159" i="21" s="1"/>
  <c r="Q150" i="14"/>
  <c r="Q142" i="14"/>
  <c r="H143" i="21" s="1"/>
  <c r="Q134" i="14"/>
  <c r="H135" i="21" s="1"/>
  <c r="Q126" i="14"/>
  <c r="H127" i="21" s="1"/>
  <c r="Q118" i="14"/>
  <c r="Q110" i="14"/>
  <c r="H111" i="21" s="1"/>
  <c r="Q102" i="14"/>
  <c r="H103" i="21" s="1"/>
  <c r="Q94" i="14"/>
  <c r="H95" i="21" s="1"/>
  <c r="Q86" i="14"/>
  <c r="Q78" i="14"/>
  <c r="H79" i="21" s="1"/>
  <c r="Q70" i="14"/>
  <c r="E71" i="15" s="1"/>
  <c r="Q62" i="14"/>
  <c r="H63" i="21" s="1"/>
  <c r="Q54" i="14"/>
  <c r="H55" i="21" s="1"/>
  <c r="Q46" i="14"/>
  <c r="E47" i="15" s="1"/>
  <c r="Q38" i="14"/>
  <c r="H39" i="21" s="1"/>
  <c r="Q30" i="14"/>
  <c r="H31" i="21" s="1"/>
  <c r="Q22" i="14"/>
  <c r="Q14" i="14"/>
  <c r="H15" i="21" s="1"/>
  <c r="Q6" i="14"/>
  <c r="H7" i="21" s="1"/>
  <c r="Q77" i="15"/>
  <c r="T223" i="21"/>
  <c r="T203" i="21"/>
  <c r="Q191" i="15"/>
  <c r="T171" i="21"/>
  <c r="Q163" i="15"/>
  <c r="Q159" i="15"/>
  <c r="T139" i="21"/>
  <c r="T107" i="21"/>
  <c r="T95" i="21"/>
  <c r="T75" i="21"/>
  <c r="Q59" i="15"/>
  <c r="T39" i="21"/>
  <c r="Q213" i="14"/>
  <c r="H214" i="21" s="1"/>
  <c r="Q205" i="14"/>
  <c r="H206" i="21" s="1"/>
  <c r="Q197" i="14"/>
  <c r="H198" i="21" s="1"/>
  <c r="Q189" i="14"/>
  <c r="H190" i="21" s="1"/>
  <c r="Q181" i="14"/>
  <c r="Q173" i="14"/>
  <c r="H174" i="21" s="1"/>
  <c r="Q165" i="14"/>
  <c r="H166" i="21" s="1"/>
  <c r="Q157" i="14"/>
  <c r="Q149" i="14"/>
  <c r="H150" i="21" s="1"/>
  <c r="Q141" i="14"/>
  <c r="H142" i="21" s="1"/>
  <c r="Q133" i="14"/>
  <c r="H134" i="21" s="1"/>
  <c r="Q125" i="14"/>
  <c r="H126" i="21" s="1"/>
  <c r="Q117" i="14"/>
  <c r="Q109" i="14"/>
  <c r="E110" i="15" s="1"/>
  <c r="Q101" i="14"/>
  <c r="E102" i="15" s="1"/>
  <c r="Q93" i="14"/>
  <c r="Q85" i="14"/>
  <c r="E86" i="15" s="1"/>
  <c r="Q77" i="14"/>
  <c r="H78" i="21" s="1"/>
  <c r="Q69" i="14"/>
  <c r="H70" i="21" s="1"/>
  <c r="Q61" i="14"/>
  <c r="H62" i="21" s="1"/>
  <c r="Q53" i="14"/>
  <c r="Q45" i="14"/>
  <c r="H46" i="21" s="1"/>
  <c r="Q37" i="14"/>
  <c r="E38" i="15" s="1"/>
  <c r="Q29" i="14"/>
  <c r="Q21" i="14"/>
  <c r="H22" i="21" s="1"/>
  <c r="Q13" i="14"/>
  <c r="H14" i="21" s="1"/>
  <c r="Q5" i="14"/>
  <c r="H6" i="21" s="1"/>
  <c r="W220" i="21"/>
  <c r="T201" i="15"/>
  <c r="W172" i="21"/>
  <c r="W156" i="21"/>
  <c r="W129" i="21"/>
  <c r="T84" i="15"/>
  <c r="W68" i="21"/>
  <c r="W44" i="21"/>
  <c r="W28" i="21"/>
  <c r="AB229" i="21"/>
  <c r="AG218" i="21"/>
  <c r="AD170" i="15"/>
  <c r="AD154" i="15"/>
  <c r="Q31" i="15"/>
  <c r="U211" i="21"/>
  <c r="U195" i="21"/>
  <c r="R187" i="15"/>
  <c r="U147" i="21"/>
  <c r="R131" i="15"/>
  <c r="U123" i="21"/>
  <c r="U83" i="21"/>
  <c r="R59" i="15"/>
  <c r="R35" i="15"/>
  <c r="W192" i="21"/>
  <c r="W128" i="21"/>
  <c r="T104" i="15"/>
  <c r="W64" i="21"/>
  <c r="T48" i="15"/>
  <c r="W40" i="21"/>
  <c r="AB210" i="15"/>
  <c r="AE146" i="21"/>
  <c r="AR211" i="21"/>
  <c r="AR147" i="21"/>
  <c r="AR83" i="21"/>
  <c r="AO19" i="15"/>
  <c r="AD114" i="15"/>
  <c r="AG58" i="21"/>
  <c r="AR125" i="21"/>
  <c r="AR61" i="21"/>
  <c r="Q220" i="14"/>
  <c r="Q223" i="14"/>
  <c r="H224" i="21" s="1"/>
  <c r="Q215" i="14"/>
  <c r="H216" i="21" s="1"/>
  <c r="Q207" i="14"/>
  <c r="Q199" i="14"/>
  <c r="E200" i="15" s="1"/>
  <c r="J219" i="21"/>
  <c r="J155" i="21"/>
  <c r="J91" i="21"/>
  <c r="J27" i="21"/>
  <c r="R222" i="21"/>
  <c r="R198" i="21"/>
  <c r="R158" i="21"/>
  <c r="O150" i="15"/>
  <c r="R145" i="21"/>
  <c r="O129" i="15"/>
  <c r="R126" i="21"/>
  <c r="O113" i="15"/>
  <c r="O97" i="15"/>
  <c r="R94" i="21"/>
  <c r="O65" i="15"/>
  <c r="R62" i="21"/>
  <c r="R54" i="21"/>
  <c r="R49" i="21"/>
  <c r="Q218" i="14"/>
  <c r="H219" i="21" s="1"/>
  <c r="Q210" i="14"/>
  <c r="Q202" i="14"/>
  <c r="H203" i="21" s="1"/>
  <c r="Q194" i="14"/>
  <c r="H195" i="21" s="1"/>
  <c r="Q186" i="14"/>
  <c r="Q178" i="14"/>
  <c r="E179" i="15" s="1"/>
  <c r="Q170" i="14"/>
  <c r="H171" i="21" s="1"/>
  <c r="Q162" i="14"/>
  <c r="H163" i="21" s="1"/>
  <c r="Q154" i="14"/>
  <c r="H155" i="21" s="1"/>
  <c r="Q146" i="14"/>
  <c r="Q138" i="14"/>
  <c r="H139" i="21" s="1"/>
  <c r="Q130" i="14"/>
  <c r="H131" i="21" s="1"/>
  <c r="Q122" i="14"/>
  <c r="Q114" i="14"/>
  <c r="E115" i="15" s="1"/>
  <c r="Q106" i="14"/>
  <c r="E107" i="15" s="1"/>
  <c r="Q98" i="14"/>
  <c r="H99" i="21" s="1"/>
  <c r="Q90" i="14"/>
  <c r="H91" i="21" s="1"/>
  <c r="Q82" i="14"/>
  <c r="Q74" i="14"/>
  <c r="H75" i="21" s="1"/>
  <c r="Q66" i="14"/>
  <c r="E67" i="15" s="1"/>
  <c r="Q58" i="14"/>
  <c r="Q50" i="14"/>
  <c r="E51" i="15" s="1"/>
  <c r="Q42" i="14"/>
  <c r="H43" i="21" s="1"/>
  <c r="Q34" i="14"/>
  <c r="H35" i="21" s="1"/>
  <c r="Q26" i="14"/>
  <c r="E27" i="15" s="1"/>
  <c r="Q18" i="14"/>
  <c r="Q10" i="14"/>
  <c r="E11" i="15" s="1"/>
  <c r="O225" i="15"/>
  <c r="R201" i="21"/>
  <c r="R193" i="21"/>
  <c r="O169" i="15"/>
  <c r="R161" i="21"/>
  <c r="Q229" i="14"/>
  <c r="J26" i="21"/>
  <c r="O4" i="15"/>
  <c r="R215" i="21"/>
  <c r="O204" i="15"/>
  <c r="R183" i="21"/>
  <c r="O172" i="15"/>
  <c r="R151" i="21"/>
  <c r="O143" i="15"/>
  <c r="O140" i="15"/>
  <c r="R119" i="21"/>
  <c r="R111" i="21"/>
  <c r="O108" i="15"/>
  <c r="R87" i="21"/>
  <c r="O76" i="15"/>
  <c r="R55" i="21"/>
  <c r="O44" i="15"/>
  <c r="R23" i="21"/>
  <c r="O15" i="15"/>
  <c r="O12" i="15"/>
  <c r="S219" i="21"/>
  <c r="S211" i="21"/>
  <c r="P207" i="15"/>
  <c r="Q226" i="14"/>
  <c r="E227" i="15" s="1"/>
  <c r="Q221" i="14"/>
  <c r="H222" i="21" s="1"/>
  <c r="Q216" i="14"/>
  <c r="Q208" i="14"/>
  <c r="H209" i="21" s="1"/>
  <c r="Q192" i="14"/>
  <c r="H193" i="21" s="1"/>
  <c r="Q176" i="14"/>
  <c r="E177" i="15" s="1"/>
  <c r="Q168" i="14"/>
  <c r="H169" i="21" s="1"/>
  <c r="Q160" i="14"/>
  <c r="Q152" i="14"/>
  <c r="H153" i="21" s="1"/>
  <c r="Q144" i="14"/>
  <c r="H145" i="21" s="1"/>
  <c r="Q136" i="14"/>
  <c r="Q128" i="14"/>
  <c r="H129" i="21" s="1"/>
  <c r="Q120" i="14"/>
  <c r="H121" i="21" s="1"/>
  <c r="Q112" i="14"/>
  <c r="H113" i="21" s="1"/>
  <c r="Q104" i="14"/>
  <c r="H105" i="21" s="1"/>
  <c r="Q96" i="14"/>
  <c r="Q88" i="14"/>
  <c r="H89" i="21" s="1"/>
  <c r="Q80" i="14"/>
  <c r="H81" i="21" s="1"/>
  <c r="Q72" i="14"/>
  <c r="Q64" i="14"/>
  <c r="H65" i="21" s="1"/>
  <c r="Q56" i="14"/>
  <c r="E57" i="15" s="1"/>
  <c r="Q48" i="14"/>
  <c r="H49" i="21" s="1"/>
  <c r="Q40" i="14"/>
  <c r="H41" i="21" s="1"/>
  <c r="Q32" i="14"/>
  <c r="Q24" i="14"/>
  <c r="H25" i="21" s="1"/>
  <c r="Q16" i="14"/>
  <c r="H17" i="21" s="1"/>
  <c r="Q8" i="14"/>
  <c r="K182" i="21"/>
  <c r="K118" i="21"/>
  <c r="K54" i="21"/>
  <c r="Q224" i="14"/>
  <c r="H225" i="21" s="1"/>
  <c r="Q200" i="14"/>
  <c r="H201" i="21" s="1"/>
  <c r="Q184" i="14"/>
  <c r="H185" i="21" s="1"/>
  <c r="Q227" i="14"/>
  <c r="H228" i="21" s="1"/>
  <c r="Q219" i="14"/>
  <c r="Q211" i="14"/>
  <c r="E212" i="15" s="1"/>
  <c r="Q203" i="14"/>
  <c r="H204" i="21" s="1"/>
  <c r="Q195" i="14"/>
  <c r="H196" i="21" s="1"/>
  <c r="Q187" i="14"/>
  <c r="H188" i="21" s="1"/>
  <c r="Q179" i="14"/>
  <c r="E180" i="15" s="1"/>
  <c r="Q171" i="14"/>
  <c r="H172" i="21" s="1"/>
  <c r="Q163" i="14"/>
  <c r="H164" i="21" s="1"/>
  <c r="Q155" i="14"/>
  <c r="Q147" i="14"/>
  <c r="H148" i="21" s="1"/>
  <c r="Q139" i="14"/>
  <c r="E140" i="15" s="1"/>
  <c r="Q131" i="14"/>
  <c r="H132" i="21" s="1"/>
  <c r="Q123" i="14"/>
  <c r="H124" i="21" s="1"/>
  <c r="Q115" i="14"/>
  <c r="H116" i="21" s="1"/>
  <c r="Q107" i="14"/>
  <c r="H108" i="21" s="1"/>
  <c r="Q99" i="14"/>
  <c r="H100" i="21" s="1"/>
  <c r="Q91" i="14"/>
  <c r="Q83" i="14"/>
  <c r="E84" i="15" s="1"/>
  <c r="Q75" i="14"/>
  <c r="H76" i="21" s="1"/>
  <c r="Q67" i="14"/>
  <c r="E68" i="15" s="1"/>
  <c r="Q59" i="14"/>
  <c r="H60" i="21" s="1"/>
  <c r="Q51" i="14"/>
  <c r="H52" i="21" s="1"/>
  <c r="Q43" i="14"/>
  <c r="H44" i="21" s="1"/>
  <c r="Q35" i="14"/>
  <c r="H36" i="21" s="1"/>
  <c r="Q27" i="14"/>
  <c r="Q19" i="14"/>
  <c r="Q11" i="14"/>
  <c r="H12" i="21" s="1"/>
  <c r="J213" i="21"/>
  <c r="J149" i="21"/>
  <c r="J85" i="21"/>
  <c r="J21" i="21"/>
  <c r="J208" i="21"/>
  <c r="J176" i="21"/>
  <c r="J144" i="21"/>
  <c r="J112" i="21"/>
  <c r="J80" i="21"/>
  <c r="J48" i="21"/>
  <c r="J16" i="21"/>
  <c r="S229" i="21"/>
  <c r="S213" i="21"/>
  <c r="S181" i="21"/>
  <c r="S121" i="21"/>
  <c r="Q228" i="14"/>
  <c r="E229" i="15" s="1"/>
  <c r="Q212" i="14"/>
  <c r="Q204" i="14"/>
  <c r="H205" i="21" s="1"/>
  <c r="Q196" i="14"/>
  <c r="H197" i="21" s="1"/>
  <c r="Q188" i="14"/>
  <c r="E189" i="15" s="1"/>
  <c r="Q180" i="14"/>
  <c r="H181" i="21" s="1"/>
  <c r="Q172" i="14"/>
  <c r="Q164" i="14"/>
  <c r="H165" i="21" s="1"/>
  <c r="Q156" i="14"/>
  <c r="E157" i="15" s="1"/>
  <c r="Q148" i="14"/>
  <c r="Q140" i="14"/>
  <c r="H141" i="21" s="1"/>
  <c r="Q132" i="14"/>
  <c r="H133" i="21" s="1"/>
  <c r="Q124" i="14"/>
  <c r="E125" i="15" s="1"/>
  <c r="Q116" i="14"/>
  <c r="E117" i="15" s="1"/>
  <c r="Q108" i="14"/>
  <c r="Q100" i="14"/>
  <c r="H101" i="21" s="1"/>
  <c r="Q92" i="14"/>
  <c r="H93" i="21" s="1"/>
  <c r="Q84" i="14"/>
  <c r="Q76" i="14"/>
  <c r="H77" i="21" s="1"/>
  <c r="Q68" i="14"/>
  <c r="H69" i="21" s="1"/>
  <c r="Q60" i="14"/>
  <c r="E61" i="15" s="1"/>
  <c r="Q52" i="14"/>
  <c r="H53" i="21" s="1"/>
  <c r="Q44" i="14"/>
  <c r="Q36" i="14"/>
  <c r="E37" i="15" s="1"/>
  <c r="Q28" i="14"/>
  <c r="H29" i="21" s="1"/>
  <c r="Q20" i="14"/>
  <c r="Q12" i="14"/>
  <c r="H13" i="21" s="1"/>
  <c r="Q4" i="14"/>
  <c r="H5" i="21" s="1"/>
  <c r="O123" i="15"/>
  <c r="R107" i="21"/>
  <c r="O59" i="15"/>
  <c r="S217" i="21"/>
  <c r="S185" i="21"/>
  <c r="T227" i="15"/>
  <c r="T219" i="15"/>
  <c r="T203" i="15"/>
  <c r="W195" i="21"/>
  <c r="T187" i="15"/>
  <c r="T163" i="15"/>
  <c r="T155" i="15"/>
  <c r="T123" i="15"/>
  <c r="T99" i="15"/>
  <c r="W91" i="21"/>
  <c r="T75" i="15"/>
  <c r="W67" i="21"/>
  <c r="T59" i="15"/>
  <c r="W35" i="21"/>
  <c r="W27" i="21"/>
  <c r="O41" i="15"/>
  <c r="R25" i="21"/>
  <c r="R22" i="21"/>
  <c r="R14" i="21"/>
  <c r="R9" i="21"/>
  <c r="S200" i="21"/>
  <c r="S176" i="21"/>
  <c r="S136" i="21"/>
  <c r="S120" i="21"/>
  <c r="P112" i="15"/>
  <c r="S72" i="21"/>
  <c r="P56" i="15"/>
  <c r="S8" i="21"/>
  <c r="W213" i="21"/>
  <c r="T205" i="15"/>
  <c r="W173" i="21"/>
  <c r="W157" i="21"/>
  <c r="W149" i="21"/>
  <c r="T141" i="15"/>
  <c r="T109" i="15"/>
  <c r="T77" i="15"/>
  <c r="W45" i="21"/>
  <c r="T29" i="15"/>
  <c r="W21" i="21"/>
  <c r="S191" i="21"/>
  <c r="S179" i="21"/>
  <c r="S175" i="21"/>
  <c r="S167" i="21"/>
  <c r="P163" i="15"/>
  <c r="S159" i="21"/>
  <c r="S147" i="21"/>
  <c r="P143" i="15"/>
  <c r="S131" i="21"/>
  <c r="S127" i="21"/>
  <c r="S115" i="21"/>
  <c r="S111" i="21"/>
  <c r="S103" i="21"/>
  <c r="S99" i="21"/>
  <c r="S95" i="21"/>
  <c r="S83" i="21"/>
  <c r="S79" i="21"/>
  <c r="S67" i="21"/>
  <c r="S63" i="21"/>
  <c r="S51" i="21"/>
  <c r="S47" i="21"/>
  <c r="S39" i="21"/>
  <c r="P35" i="15"/>
  <c r="S31" i="21"/>
  <c r="S19" i="21"/>
  <c r="P15" i="15"/>
  <c r="Q225" i="15"/>
  <c r="T185" i="21"/>
  <c r="Q169" i="15"/>
  <c r="T161" i="21"/>
  <c r="T121" i="21"/>
  <c r="T105" i="21"/>
  <c r="Q97" i="15"/>
  <c r="T65" i="21"/>
  <c r="T33" i="21"/>
  <c r="T25" i="21"/>
  <c r="Q21" i="15"/>
  <c r="X227" i="21"/>
  <c r="X163" i="21"/>
  <c r="X99" i="21"/>
  <c r="U216" i="21"/>
  <c r="U168" i="21"/>
  <c r="U152" i="21"/>
  <c r="U144" i="21"/>
  <c r="U104" i="21"/>
  <c r="U40" i="21"/>
  <c r="R24" i="15"/>
  <c r="U16" i="21"/>
  <c r="U200" i="15"/>
  <c r="U136" i="15"/>
  <c r="U120" i="15"/>
  <c r="X112" i="21"/>
  <c r="U72" i="15"/>
  <c r="S218" i="21"/>
  <c r="S210" i="21"/>
  <c r="S202" i="21"/>
  <c r="S178" i="21"/>
  <c r="S170" i="21"/>
  <c r="S146" i="21"/>
  <c r="S138" i="21"/>
  <c r="P114" i="15"/>
  <c r="S106" i="21"/>
  <c r="S74" i="21"/>
  <c r="S50" i="21"/>
  <c r="S42" i="21"/>
  <c r="S26" i="21"/>
  <c r="S18" i="21"/>
  <c r="S10" i="21"/>
  <c r="Q208" i="15"/>
  <c r="T192" i="21"/>
  <c r="T184" i="21"/>
  <c r="Q144" i="15"/>
  <c r="Q80" i="15"/>
  <c r="T64" i="21"/>
  <c r="T56" i="21"/>
  <c r="Q28" i="15"/>
  <c r="T20" i="21"/>
  <c r="R213" i="15"/>
  <c r="R149" i="15"/>
  <c r="U133" i="21"/>
  <c r="R85" i="15"/>
  <c r="U69" i="21"/>
  <c r="U61" i="21"/>
  <c r="AB213" i="21"/>
  <c r="R226" i="15"/>
  <c r="U210" i="21"/>
  <c r="U186" i="21"/>
  <c r="U178" i="21"/>
  <c r="U146" i="21"/>
  <c r="R122" i="15"/>
  <c r="U114" i="21"/>
  <c r="U98" i="21"/>
  <c r="R90" i="15"/>
  <c r="U82" i="21"/>
  <c r="U58" i="21"/>
  <c r="R50" i="15"/>
  <c r="U18" i="21"/>
  <c r="X218" i="21"/>
  <c r="U210" i="15"/>
  <c r="X186" i="21"/>
  <c r="X178" i="21"/>
  <c r="X154" i="21"/>
  <c r="X146" i="21"/>
  <c r="X130" i="21"/>
  <c r="U122" i="15"/>
  <c r="X114" i="21"/>
  <c r="X82" i="21"/>
  <c r="U83" i="15"/>
  <c r="X43" i="21"/>
  <c r="X19" i="21"/>
  <c r="AC181" i="21"/>
  <c r="AC85" i="21"/>
  <c r="AE222" i="21"/>
  <c r="AE190" i="21"/>
  <c r="AE158" i="21"/>
  <c r="AE126" i="21"/>
  <c r="AE94" i="21"/>
  <c r="AE81" i="21"/>
  <c r="AE62" i="21"/>
  <c r="AE49" i="21"/>
  <c r="AG220" i="21"/>
  <c r="AD212" i="15"/>
  <c r="AD207" i="15"/>
  <c r="U40" i="15"/>
  <c r="X24" i="21"/>
  <c r="U16" i="15"/>
  <c r="AC200" i="21"/>
  <c r="AC184" i="21"/>
  <c r="Z176" i="15"/>
  <c r="AC136" i="21"/>
  <c r="Z120" i="15"/>
  <c r="AC112" i="21"/>
  <c r="AC72" i="21"/>
  <c r="AC56" i="21"/>
  <c r="AC48" i="21"/>
  <c r="AC8" i="21"/>
  <c r="AB227" i="15"/>
  <c r="AE219" i="21"/>
  <c r="AE179" i="21"/>
  <c r="AE163" i="21"/>
  <c r="AB155" i="15"/>
  <c r="AE115" i="21"/>
  <c r="AB99" i="15"/>
  <c r="AB226" i="15"/>
  <c r="AE218" i="21"/>
  <c r="AE170" i="21"/>
  <c r="AE130" i="21"/>
  <c r="AC230" i="21"/>
  <c r="AC222" i="21"/>
  <c r="AC218" i="21"/>
  <c r="AC198" i="21"/>
  <c r="AC190" i="21"/>
  <c r="AC186" i="21"/>
  <c r="AC166" i="21"/>
  <c r="AC158" i="21"/>
  <c r="Z134" i="15"/>
  <c r="Z126" i="15"/>
  <c r="AC122" i="21"/>
  <c r="AC102" i="21"/>
  <c r="AC94" i="21"/>
  <c r="AC70" i="21"/>
  <c r="AC62" i="21"/>
  <c r="Z58" i="15"/>
  <c r="AC38" i="21"/>
  <c r="AC26" i="21"/>
  <c r="AC6" i="21"/>
  <c r="AB228" i="15"/>
  <c r="AE223" i="21"/>
  <c r="AB204" i="15"/>
  <c r="AB191" i="15"/>
  <c r="AB172" i="15"/>
  <c r="AE164" i="21"/>
  <c r="AE159" i="21"/>
  <c r="AB140" i="15"/>
  <c r="AE132" i="21"/>
  <c r="AE127" i="21"/>
  <c r="AB108" i="15"/>
  <c r="AB100" i="15"/>
  <c r="AE95" i="21"/>
  <c r="AB76" i="15"/>
  <c r="AE68" i="21"/>
  <c r="AB63" i="15"/>
  <c r="AB39" i="15"/>
  <c r="AB23" i="15"/>
  <c r="AE15" i="21"/>
  <c r="AE44" i="21"/>
  <c r="AE91" i="21"/>
  <c r="AB83" i="15"/>
  <c r="AE43" i="21"/>
  <c r="AB27" i="15"/>
  <c r="AE19" i="21"/>
  <c r="AG203" i="21"/>
  <c r="AD187" i="15"/>
  <c r="AG179" i="21"/>
  <c r="AG139" i="21"/>
  <c r="AG123" i="21"/>
  <c r="AD115" i="15"/>
  <c r="AG75" i="21"/>
  <c r="AD59" i="15"/>
  <c r="AG51" i="21"/>
  <c r="AG11" i="21"/>
  <c r="AH219" i="21"/>
  <c r="AE211" i="15"/>
  <c r="AH171" i="21"/>
  <c r="AE155" i="15"/>
  <c r="AH147" i="21"/>
  <c r="AH107" i="21"/>
  <c r="AH91" i="21"/>
  <c r="AE83" i="15"/>
  <c r="AE98" i="21"/>
  <c r="AE90" i="21"/>
  <c r="AE58" i="21"/>
  <c r="AE50" i="21"/>
  <c r="AE26" i="21"/>
  <c r="AG199" i="21"/>
  <c r="AD196" i="15"/>
  <c r="AD175" i="15"/>
  <c r="AD167" i="15"/>
  <c r="AG164" i="21"/>
  <c r="AD143" i="15"/>
  <c r="AG135" i="21"/>
  <c r="AG132" i="21"/>
  <c r="AD111" i="15"/>
  <c r="AD103" i="15"/>
  <c r="AG100" i="21"/>
  <c r="AD79" i="15"/>
  <c r="AG71" i="21"/>
  <c r="AG68" i="21"/>
  <c r="AD47" i="15"/>
  <c r="AG39" i="21"/>
  <c r="AD36" i="15"/>
  <c r="AD15" i="15"/>
  <c r="AG7" i="21"/>
  <c r="AH231" i="21"/>
  <c r="AH191" i="21"/>
  <c r="AH167" i="21"/>
  <c r="AH127" i="21"/>
  <c r="AH103" i="21"/>
  <c r="AH63" i="21"/>
  <c r="AH39" i="21"/>
  <c r="AI228" i="21"/>
  <c r="AB41" i="15"/>
  <c r="AE22" i="21"/>
  <c r="AE14" i="21"/>
  <c r="AE9" i="21"/>
  <c r="AD217" i="15"/>
  <c r="AG209" i="21"/>
  <c r="AD206" i="15"/>
  <c r="AD185" i="15"/>
  <c r="AG177" i="21"/>
  <c r="AG174" i="21"/>
  <c r="AD153" i="15"/>
  <c r="AG145" i="21"/>
  <c r="AG142" i="21"/>
  <c r="AD121" i="15"/>
  <c r="AD113" i="15"/>
  <c r="AG110" i="21"/>
  <c r="AD89" i="15"/>
  <c r="AG81" i="21"/>
  <c r="AD78" i="15"/>
  <c r="AD57" i="15"/>
  <c r="AG49" i="21"/>
  <c r="AD46" i="15"/>
  <c r="AD25" i="15"/>
  <c r="AG17" i="21"/>
  <c r="AG14" i="21"/>
  <c r="AH67" i="21"/>
  <c r="AH51" i="21"/>
  <c r="AE43" i="15"/>
  <c r="AL230" i="21"/>
  <c r="AI214" i="15"/>
  <c r="AL206" i="21"/>
  <c r="AL166" i="21"/>
  <c r="AL150" i="21"/>
  <c r="AI142" i="15"/>
  <c r="AL102" i="21"/>
  <c r="AI86" i="15"/>
  <c r="AI78" i="15"/>
  <c r="AI208" i="21"/>
  <c r="AI196" i="21"/>
  <c r="AI176" i="21"/>
  <c r="AI164" i="21"/>
  <c r="AI144" i="21"/>
  <c r="AI132" i="21"/>
  <c r="AI112" i="21"/>
  <c r="AI100" i="21"/>
  <c r="AI80" i="21"/>
  <c r="AI68" i="21"/>
  <c r="AI48" i="21"/>
  <c r="AI36" i="21"/>
  <c r="AI16" i="21"/>
  <c r="AE41" i="15"/>
  <c r="AI231" i="21"/>
  <c r="AI219" i="21"/>
  <c r="AI199" i="21"/>
  <c r="AI187" i="21"/>
  <c r="AI167" i="21"/>
  <c r="AI155" i="21"/>
  <c r="AI135" i="21"/>
  <c r="AF123" i="15"/>
  <c r="AI103" i="21"/>
  <c r="AF91" i="15"/>
  <c r="AI71" i="21"/>
  <c r="AI59" i="21"/>
  <c r="AI39" i="21"/>
  <c r="AI27" i="21"/>
  <c r="AI7" i="21"/>
  <c r="AI88" i="15"/>
  <c r="AL48" i="21"/>
  <c r="I219" i="21"/>
  <c r="I211" i="21"/>
  <c r="I147" i="21"/>
  <c r="I139" i="21"/>
  <c r="I75" i="21"/>
  <c r="I59" i="21"/>
  <c r="AL8" i="21"/>
  <c r="AM213" i="21"/>
  <c r="AM201" i="21"/>
  <c r="AM169" i="21"/>
  <c r="AM145" i="21"/>
  <c r="AM105" i="21"/>
  <c r="AM81" i="21"/>
  <c r="AM41" i="21"/>
  <c r="AM17" i="21"/>
  <c r="AR202" i="21"/>
  <c r="AR178" i="21"/>
  <c r="AR138" i="21"/>
  <c r="AR114" i="21"/>
  <c r="AR74" i="21"/>
  <c r="AR50" i="21"/>
  <c r="AR10" i="21"/>
  <c r="AI46" i="15"/>
  <c r="AI38" i="15"/>
  <c r="AO227" i="21"/>
  <c r="AO211" i="21"/>
  <c r="AO203" i="21"/>
  <c r="AO163" i="21"/>
  <c r="AO139" i="21"/>
  <c r="AO99" i="21"/>
  <c r="AO83" i="21"/>
  <c r="AO75" i="21"/>
  <c r="AO35" i="21"/>
  <c r="AO19" i="21"/>
  <c r="AL11" i="15"/>
  <c r="AQ199" i="21"/>
  <c r="AQ183" i="21"/>
  <c r="AQ175" i="21"/>
  <c r="AQ135" i="21"/>
  <c r="AQ111" i="21"/>
  <c r="AQ71" i="21"/>
  <c r="AN55" i="15"/>
  <c r="AQ47" i="21"/>
  <c r="AQ7" i="21"/>
  <c r="F226" i="15"/>
  <c r="F202" i="15"/>
  <c r="F186" i="15"/>
  <c r="F170" i="15"/>
  <c r="I162" i="21"/>
  <c r="F138" i="15"/>
  <c r="I122" i="21"/>
  <c r="F106" i="15"/>
  <c r="F98" i="15"/>
  <c r="AM226" i="21"/>
  <c r="AM186" i="21"/>
  <c r="AJ162" i="15"/>
  <c r="AM122" i="21"/>
  <c r="AJ98" i="15"/>
  <c r="AM58" i="21"/>
  <c r="AM34" i="21"/>
  <c r="F228" i="15"/>
  <c r="I184" i="21"/>
  <c r="F184" i="15"/>
  <c r="I226" i="21"/>
  <c r="I218" i="21"/>
  <c r="F218" i="15"/>
  <c r="I210" i="21"/>
  <c r="F210" i="15"/>
  <c r="I194" i="21"/>
  <c r="F194" i="15"/>
  <c r="I186" i="21"/>
  <c r="I178" i="21"/>
  <c r="F178" i="15"/>
  <c r="I154" i="21"/>
  <c r="F154" i="15"/>
  <c r="I146" i="21"/>
  <c r="F146" i="15"/>
  <c r="I130" i="21"/>
  <c r="F130" i="15"/>
  <c r="F122" i="15"/>
  <c r="I114" i="21"/>
  <c r="F114" i="15"/>
  <c r="I98" i="21"/>
  <c r="J227" i="21"/>
  <c r="J211" i="21"/>
  <c r="J203" i="21"/>
  <c r="J195" i="21"/>
  <c r="J187" i="21"/>
  <c r="J179" i="21"/>
  <c r="J171" i="21"/>
  <c r="J163" i="21"/>
  <c r="J147" i="21"/>
  <c r="J139" i="21"/>
  <c r="J131" i="21"/>
  <c r="J123" i="21"/>
  <c r="J115" i="21"/>
  <c r="J107" i="21"/>
  <c r="J99" i="21"/>
  <c r="J83" i="21"/>
  <c r="J75" i="21"/>
  <c r="J67" i="21"/>
  <c r="J59" i="21"/>
  <c r="J51" i="21"/>
  <c r="J43" i="21"/>
  <c r="J35" i="21"/>
  <c r="J19" i="21"/>
  <c r="J11" i="21"/>
  <c r="R153" i="21"/>
  <c r="O153" i="15"/>
  <c r="R137" i="21"/>
  <c r="O137" i="15"/>
  <c r="R129" i="21"/>
  <c r="R121" i="21"/>
  <c r="O121" i="15"/>
  <c r="R113" i="21"/>
  <c r="R105" i="21"/>
  <c r="O105" i="15"/>
  <c r="R97" i="21"/>
  <c r="R89" i="21"/>
  <c r="O89" i="15"/>
  <c r="R81" i="21"/>
  <c r="O81" i="15"/>
  <c r="R73" i="21"/>
  <c r="O73" i="15"/>
  <c r="R65" i="21"/>
  <c r="R57" i="21"/>
  <c r="O57" i="15"/>
  <c r="O49" i="15"/>
  <c r="R41" i="21"/>
  <c r="R33" i="21"/>
  <c r="O33" i="15"/>
  <c r="R17" i="21"/>
  <c r="O17" i="15"/>
  <c r="O9" i="15"/>
  <c r="E203" i="15"/>
  <c r="H187" i="21"/>
  <c r="E187" i="15"/>
  <c r="H147" i="21"/>
  <c r="E147" i="15"/>
  <c r="E139" i="15"/>
  <c r="H123" i="21"/>
  <c r="E123" i="15"/>
  <c r="H83" i="21"/>
  <c r="E83" i="15"/>
  <c r="H59" i="21"/>
  <c r="E59" i="15"/>
  <c r="H19" i="21"/>
  <c r="E19" i="15"/>
  <c r="H11" i="21"/>
  <c r="I4" i="21"/>
  <c r="F4" i="15"/>
  <c r="I225" i="21"/>
  <c r="F225" i="15"/>
  <c r="I217" i="21"/>
  <c r="F217" i="15"/>
  <c r="I209" i="21"/>
  <c r="F209" i="15"/>
  <c r="I201" i="21"/>
  <c r="F201" i="15"/>
  <c r="I193" i="21"/>
  <c r="F193" i="15"/>
  <c r="I185" i="21"/>
  <c r="F185" i="15"/>
  <c r="I177" i="21"/>
  <c r="F177" i="15"/>
  <c r="I169" i="21"/>
  <c r="F169" i="15"/>
  <c r="I161" i="21"/>
  <c r="F161" i="15"/>
  <c r="I153" i="21"/>
  <c r="F153" i="15"/>
  <c r="I145" i="21"/>
  <c r="F145" i="15"/>
  <c r="I137" i="21"/>
  <c r="F137" i="15"/>
  <c r="I129" i="21"/>
  <c r="F129" i="15"/>
  <c r="I121" i="21"/>
  <c r="F121" i="15"/>
  <c r="I113" i="21"/>
  <c r="F113" i="15"/>
  <c r="I105" i="21"/>
  <c r="F105" i="15"/>
  <c r="I97" i="21"/>
  <c r="F97" i="15"/>
  <c r="I89" i="21"/>
  <c r="F89" i="15"/>
  <c r="I81" i="21"/>
  <c r="F81" i="15"/>
  <c r="I73" i="21"/>
  <c r="F73" i="15"/>
  <c r="I65" i="21"/>
  <c r="F65" i="15"/>
  <c r="I57" i="21"/>
  <c r="F57" i="15"/>
  <c r="I49" i="21"/>
  <c r="F49" i="15"/>
  <c r="I41" i="21"/>
  <c r="F41" i="15"/>
  <c r="I33" i="21"/>
  <c r="F33" i="15"/>
  <c r="I25" i="21"/>
  <c r="F25" i="15"/>
  <c r="I17" i="21"/>
  <c r="F17" i="15"/>
  <c r="I9" i="21"/>
  <c r="F9" i="15"/>
  <c r="R217" i="21"/>
  <c r="O217" i="15"/>
  <c r="R185" i="21"/>
  <c r="O185" i="15"/>
  <c r="R177" i="21"/>
  <c r="O177" i="15"/>
  <c r="R169" i="21"/>
  <c r="W231" i="21"/>
  <c r="T231" i="15"/>
  <c r="W223" i="21"/>
  <c r="T223" i="15"/>
  <c r="W215" i="21"/>
  <c r="T215" i="15"/>
  <c r="W207" i="21"/>
  <c r="T207" i="15"/>
  <c r="W199" i="21"/>
  <c r="T199" i="15"/>
  <c r="T175" i="15"/>
  <c r="W167" i="21"/>
  <c r="W159" i="21"/>
  <c r="T159" i="15"/>
  <c r="W151" i="21"/>
  <c r="T151" i="15"/>
  <c r="W143" i="21"/>
  <c r="T143" i="15"/>
  <c r="W135" i="21"/>
  <c r="T135" i="15"/>
  <c r="W127" i="21"/>
  <c r="T127" i="15"/>
  <c r="T103" i="15"/>
  <c r="W95" i="21"/>
  <c r="T95" i="15"/>
  <c r="W87" i="21"/>
  <c r="T87" i="15"/>
  <c r="W79" i="21"/>
  <c r="T79" i="15"/>
  <c r="W71" i="21"/>
  <c r="T71" i="15"/>
  <c r="W47" i="21"/>
  <c r="W31" i="21"/>
  <c r="T31" i="15"/>
  <c r="W23" i="21"/>
  <c r="T23" i="15"/>
  <c r="W15" i="21"/>
  <c r="T15" i="15"/>
  <c r="W7" i="21"/>
  <c r="T7" i="15"/>
  <c r="H54" i="21"/>
  <c r="E54" i="15"/>
  <c r="I208" i="21"/>
  <c r="F208" i="15"/>
  <c r="I160" i="21"/>
  <c r="F160" i="15"/>
  <c r="I144" i="21"/>
  <c r="F144" i="15"/>
  <c r="I128" i="21"/>
  <c r="F128" i="15"/>
  <c r="I120" i="21"/>
  <c r="F120" i="15"/>
  <c r="I104" i="21"/>
  <c r="F104" i="15"/>
  <c r="I96" i="21"/>
  <c r="F96" i="15"/>
  <c r="I88" i="21"/>
  <c r="F88" i="15"/>
  <c r="I80" i="21"/>
  <c r="F80" i="15"/>
  <c r="I72" i="21"/>
  <c r="F72" i="15"/>
  <c r="I64" i="21"/>
  <c r="F64" i="15"/>
  <c r="I56" i="21"/>
  <c r="F56" i="15"/>
  <c r="I48" i="21"/>
  <c r="F48" i="15"/>
  <c r="I40" i="21"/>
  <c r="F40" i="15"/>
  <c r="I32" i="21"/>
  <c r="F32" i="15"/>
  <c r="I24" i="21"/>
  <c r="F24" i="15"/>
  <c r="I16" i="21"/>
  <c r="F16" i="15"/>
  <c r="I8" i="21"/>
  <c r="F8" i="15"/>
  <c r="J226" i="21"/>
  <c r="J218" i="21"/>
  <c r="J210" i="21"/>
  <c r="J202" i="21"/>
  <c r="J194" i="21"/>
  <c r="J186" i="21"/>
  <c r="J178" i="21"/>
  <c r="J170" i="21"/>
  <c r="J162" i="21"/>
  <c r="J154" i="21"/>
  <c r="J146" i="21"/>
  <c r="J138" i="21"/>
  <c r="J130" i="21"/>
  <c r="J122" i="21"/>
  <c r="J114" i="21"/>
  <c r="J106" i="21"/>
  <c r="J98" i="21"/>
  <c r="J90" i="21"/>
  <c r="J82" i="21"/>
  <c r="J74" i="21"/>
  <c r="J66" i="21"/>
  <c r="J58" i="21"/>
  <c r="J50" i="21"/>
  <c r="J42" i="21"/>
  <c r="J34" i="21"/>
  <c r="J18" i="21"/>
  <c r="J10" i="21"/>
  <c r="R231" i="21"/>
  <c r="O231" i="15"/>
  <c r="R223" i="21"/>
  <c r="O223" i="15"/>
  <c r="R199" i="21"/>
  <c r="O199" i="15"/>
  <c r="R191" i="21"/>
  <c r="O191" i="15"/>
  <c r="R167" i="21"/>
  <c r="O167" i="15"/>
  <c r="R159" i="21"/>
  <c r="O159" i="15"/>
  <c r="R135" i="21"/>
  <c r="O135" i="15"/>
  <c r="R127" i="21"/>
  <c r="O127" i="15"/>
  <c r="O111" i="15"/>
  <c r="R103" i="21"/>
  <c r="O103" i="15"/>
  <c r="R95" i="21"/>
  <c r="O95" i="15"/>
  <c r="R71" i="21"/>
  <c r="O71" i="15"/>
  <c r="R63" i="21"/>
  <c r="O63" i="15"/>
  <c r="R39" i="21"/>
  <c r="O39" i="15"/>
  <c r="R31" i="21"/>
  <c r="O31" i="15"/>
  <c r="R7" i="21"/>
  <c r="O7" i="15"/>
  <c r="S227" i="21"/>
  <c r="P227" i="15"/>
  <c r="S203" i="21"/>
  <c r="P203" i="15"/>
  <c r="S195" i="21"/>
  <c r="P195" i="15"/>
  <c r="S187" i="21"/>
  <c r="P187" i="15"/>
  <c r="S171" i="21"/>
  <c r="P171" i="15"/>
  <c r="S163" i="21"/>
  <c r="S155" i="21"/>
  <c r="P155" i="15"/>
  <c r="S139" i="21"/>
  <c r="P139" i="15"/>
  <c r="P131" i="15"/>
  <c r="S123" i="21"/>
  <c r="P123" i="15"/>
  <c r="S107" i="21"/>
  <c r="P107" i="15"/>
  <c r="S91" i="21"/>
  <c r="P91" i="15"/>
  <c r="S75" i="21"/>
  <c r="P75" i="15"/>
  <c r="S59" i="21"/>
  <c r="P59" i="15"/>
  <c r="S43" i="21"/>
  <c r="P43" i="15"/>
  <c r="S35" i="21"/>
  <c r="S27" i="21"/>
  <c r="P27" i="15"/>
  <c r="S11" i="21"/>
  <c r="P11" i="15"/>
  <c r="H182" i="21"/>
  <c r="E182" i="15"/>
  <c r="H118" i="21"/>
  <c r="E118" i="15"/>
  <c r="H94" i="21"/>
  <c r="E94" i="15"/>
  <c r="E46" i="15"/>
  <c r="H30" i="21"/>
  <c r="E30" i="15"/>
  <c r="I224" i="21"/>
  <c r="F224" i="15"/>
  <c r="I192" i="21"/>
  <c r="F192" i="15"/>
  <c r="I152" i="21"/>
  <c r="F152" i="15"/>
  <c r="I136" i="21"/>
  <c r="F136" i="15"/>
  <c r="I112" i="21"/>
  <c r="F112" i="15"/>
  <c r="H217" i="21"/>
  <c r="E217" i="15"/>
  <c r="E185" i="15"/>
  <c r="H161" i="21"/>
  <c r="E161" i="15"/>
  <c r="E153" i="15"/>
  <c r="H137" i="21"/>
  <c r="E137" i="15"/>
  <c r="H97" i="21"/>
  <c r="E97" i="15"/>
  <c r="E89" i="15"/>
  <c r="H73" i="21"/>
  <c r="E73" i="15"/>
  <c r="H33" i="21"/>
  <c r="E33" i="15"/>
  <c r="H9" i="21"/>
  <c r="E9" i="15"/>
  <c r="I231" i="21"/>
  <c r="F231" i="15"/>
  <c r="I223" i="21"/>
  <c r="F223" i="15"/>
  <c r="I215" i="21"/>
  <c r="F215" i="15"/>
  <c r="I207" i="21"/>
  <c r="F207" i="15"/>
  <c r="I199" i="21"/>
  <c r="F199" i="15"/>
  <c r="I191" i="21"/>
  <c r="F191" i="15"/>
  <c r="I183" i="21"/>
  <c r="F183" i="15"/>
  <c r="I175" i="21"/>
  <c r="F175" i="15"/>
  <c r="I167" i="21"/>
  <c r="F167" i="15"/>
  <c r="I159" i="21"/>
  <c r="F159" i="15"/>
  <c r="I151" i="21"/>
  <c r="F151" i="15"/>
  <c r="I143" i="21"/>
  <c r="F143" i="15"/>
  <c r="I135" i="21"/>
  <c r="F135" i="15"/>
  <c r="I127" i="21"/>
  <c r="F127" i="15"/>
  <c r="I119" i="21"/>
  <c r="F119" i="15"/>
  <c r="I111" i="21"/>
  <c r="F111" i="15"/>
  <c r="I103" i="21"/>
  <c r="F103" i="15"/>
  <c r="I95" i="21"/>
  <c r="F95" i="15"/>
  <c r="I87" i="21"/>
  <c r="F87" i="15"/>
  <c r="I79" i="21"/>
  <c r="F79" i="15"/>
  <c r="I71" i="21"/>
  <c r="F71" i="15"/>
  <c r="I63" i="21"/>
  <c r="F63" i="15"/>
  <c r="I55" i="21"/>
  <c r="F55" i="15"/>
  <c r="I47" i="21"/>
  <c r="F47" i="15"/>
  <c r="I39" i="21"/>
  <c r="F39" i="15"/>
  <c r="I31" i="21"/>
  <c r="F31" i="15"/>
  <c r="I23" i="21"/>
  <c r="F23" i="15"/>
  <c r="I15" i="21"/>
  <c r="F15" i="15"/>
  <c r="I7" i="21"/>
  <c r="F7" i="15"/>
  <c r="I216" i="21"/>
  <c r="F216" i="15"/>
  <c r="H156" i="21"/>
  <c r="E156" i="15"/>
  <c r="H92" i="21"/>
  <c r="E92" i="15"/>
  <c r="H28" i="21"/>
  <c r="E28" i="15"/>
  <c r="I230" i="21"/>
  <c r="F230" i="15"/>
  <c r="I222" i="21"/>
  <c r="F222" i="15"/>
  <c r="I214" i="21"/>
  <c r="F214" i="15"/>
  <c r="I206" i="21"/>
  <c r="F206" i="15"/>
  <c r="I198" i="21"/>
  <c r="F198" i="15"/>
  <c r="I190" i="21"/>
  <c r="F190" i="15"/>
  <c r="I182" i="21"/>
  <c r="F182" i="15"/>
  <c r="I174" i="21"/>
  <c r="F174" i="15"/>
  <c r="I166" i="21"/>
  <c r="F166" i="15"/>
  <c r="I158" i="21"/>
  <c r="F158" i="15"/>
  <c r="I150" i="21"/>
  <c r="F150" i="15"/>
  <c r="I142" i="21"/>
  <c r="F142" i="15"/>
  <c r="I134" i="21"/>
  <c r="F134" i="15"/>
  <c r="I126" i="21"/>
  <c r="F126" i="15"/>
  <c r="I118" i="21"/>
  <c r="F118" i="15"/>
  <c r="I110" i="21"/>
  <c r="F110" i="15"/>
  <c r="I102" i="21"/>
  <c r="F102" i="15"/>
  <c r="I94" i="21"/>
  <c r="F94" i="15"/>
  <c r="I86" i="21"/>
  <c r="F86" i="15"/>
  <c r="I78" i="21"/>
  <c r="F78" i="15"/>
  <c r="I70" i="21"/>
  <c r="F70" i="15"/>
  <c r="I62" i="21"/>
  <c r="F62" i="15"/>
  <c r="I54" i="21"/>
  <c r="F54" i="15"/>
  <c r="I46" i="21"/>
  <c r="F46" i="15"/>
  <c r="I38" i="21"/>
  <c r="F38" i="15"/>
  <c r="I30" i="21"/>
  <c r="F30" i="15"/>
  <c r="I22" i="21"/>
  <c r="F22" i="15"/>
  <c r="I14" i="21"/>
  <c r="F14" i="15"/>
  <c r="I6" i="21"/>
  <c r="F6" i="15"/>
  <c r="J229" i="21"/>
  <c r="J221" i="21"/>
  <c r="J205" i="21"/>
  <c r="J197" i="21"/>
  <c r="J189" i="21"/>
  <c r="J181" i="21"/>
  <c r="J173" i="21"/>
  <c r="J165" i="21"/>
  <c r="J157" i="21"/>
  <c r="J141" i="21"/>
  <c r="J133" i="21"/>
  <c r="J125" i="21"/>
  <c r="J117" i="21"/>
  <c r="J109" i="21"/>
  <c r="J101" i="21"/>
  <c r="J93" i="21"/>
  <c r="J77" i="21"/>
  <c r="J69" i="21"/>
  <c r="J61" i="21"/>
  <c r="J53" i="21"/>
  <c r="J45" i="21"/>
  <c r="J37" i="21"/>
  <c r="J29" i="21"/>
  <c r="J13" i="21"/>
  <c r="J5" i="21"/>
  <c r="H211" i="21"/>
  <c r="E211" i="15"/>
  <c r="H230" i="21"/>
  <c r="E230" i="15"/>
  <c r="I200" i="21"/>
  <c r="F200" i="15"/>
  <c r="H220" i="21"/>
  <c r="E220" i="15"/>
  <c r="E223" i="15"/>
  <c r="H215" i="21"/>
  <c r="E215" i="15"/>
  <c r="H167" i="21"/>
  <c r="H151" i="21"/>
  <c r="E151" i="15"/>
  <c r="E143" i="15"/>
  <c r="E135" i="15"/>
  <c r="H87" i="21"/>
  <c r="E87" i="15"/>
  <c r="E79" i="15"/>
  <c r="H23" i="21"/>
  <c r="E23" i="15"/>
  <c r="J4" i="21"/>
  <c r="H227" i="21"/>
  <c r="I176" i="21"/>
  <c r="F176" i="15"/>
  <c r="I228" i="21"/>
  <c r="I220" i="21"/>
  <c r="F220" i="15"/>
  <c r="I212" i="21"/>
  <c r="F212" i="15"/>
  <c r="I204" i="21"/>
  <c r="F204" i="15"/>
  <c r="I196" i="21"/>
  <c r="F196" i="15"/>
  <c r="I188" i="21"/>
  <c r="F188" i="15"/>
  <c r="I180" i="21"/>
  <c r="F180" i="15"/>
  <c r="I172" i="21"/>
  <c r="F172" i="15"/>
  <c r="I164" i="21"/>
  <c r="F164" i="15"/>
  <c r="I156" i="21"/>
  <c r="F156" i="15"/>
  <c r="I148" i="21"/>
  <c r="F148" i="15"/>
  <c r="I132" i="21"/>
  <c r="F132" i="15"/>
  <c r="I124" i="21"/>
  <c r="F124" i="15"/>
  <c r="I116" i="21"/>
  <c r="F116" i="15"/>
  <c r="I108" i="21"/>
  <c r="F108" i="15"/>
  <c r="I100" i="21"/>
  <c r="F100" i="15"/>
  <c r="I92" i="21"/>
  <c r="F92" i="15"/>
  <c r="I84" i="21"/>
  <c r="F84" i="15"/>
  <c r="I76" i="21"/>
  <c r="F76" i="15"/>
  <c r="I68" i="21"/>
  <c r="F68" i="15"/>
  <c r="I60" i="21"/>
  <c r="F60" i="15"/>
  <c r="I52" i="21"/>
  <c r="F52" i="15"/>
  <c r="I44" i="21"/>
  <c r="F44" i="15"/>
  <c r="I36" i="21"/>
  <c r="F36" i="15"/>
  <c r="I28" i="21"/>
  <c r="F28" i="15"/>
  <c r="I20" i="21"/>
  <c r="F20" i="15"/>
  <c r="I12" i="21"/>
  <c r="F12" i="15"/>
  <c r="J228" i="21"/>
  <c r="J224" i="21"/>
  <c r="J220" i="21"/>
  <c r="J216" i="21"/>
  <c r="J212" i="21"/>
  <c r="J204" i="21"/>
  <c r="J200" i="21"/>
  <c r="J196" i="21"/>
  <c r="J192" i="21"/>
  <c r="J188" i="21"/>
  <c r="J184" i="21"/>
  <c r="J180" i="21"/>
  <c r="J172" i="21"/>
  <c r="J168" i="21"/>
  <c r="J164" i="21"/>
  <c r="J160" i="21"/>
  <c r="J156" i="21"/>
  <c r="J152" i="21"/>
  <c r="J148" i="21"/>
  <c r="J140" i="21"/>
  <c r="J136" i="21"/>
  <c r="J132" i="21"/>
  <c r="J128" i="21"/>
  <c r="J124" i="21"/>
  <c r="J120" i="21"/>
  <c r="J116" i="21"/>
  <c r="J108" i="21"/>
  <c r="J104" i="21"/>
  <c r="J100" i="21"/>
  <c r="J96" i="21"/>
  <c r="J92" i="21"/>
  <c r="J88" i="21"/>
  <c r="J84" i="21"/>
  <c r="J76" i="21"/>
  <c r="J72" i="21"/>
  <c r="J68" i="21"/>
  <c r="J64" i="21"/>
  <c r="J60" i="21"/>
  <c r="J56" i="21"/>
  <c r="J52" i="21"/>
  <c r="J44" i="21"/>
  <c r="J40" i="21"/>
  <c r="J36" i="21"/>
  <c r="J32" i="21"/>
  <c r="J28" i="21"/>
  <c r="J24" i="21"/>
  <c r="J20" i="21"/>
  <c r="J12" i="21"/>
  <c r="J8" i="21"/>
  <c r="H158" i="21"/>
  <c r="E158" i="15"/>
  <c r="I168" i="21"/>
  <c r="F168" i="15"/>
  <c r="I140" i="21"/>
  <c r="F140" i="15"/>
  <c r="H221" i="21"/>
  <c r="E221" i="15"/>
  <c r="H213" i="21"/>
  <c r="E213" i="15"/>
  <c r="H173" i="21"/>
  <c r="E173" i="15"/>
  <c r="E165" i="15"/>
  <c r="H149" i="21"/>
  <c r="E149" i="15"/>
  <c r="H109" i="21"/>
  <c r="E109" i="15"/>
  <c r="H85" i="21"/>
  <c r="E85" i="15"/>
  <c r="H45" i="21"/>
  <c r="E45" i="15"/>
  <c r="H21" i="21"/>
  <c r="E21" i="15"/>
  <c r="K230" i="21"/>
  <c r="K222" i="21"/>
  <c r="K214" i="21"/>
  <c r="K206" i="21"/>
  <c r="K198" i="21"/>
  <c r="K190" i="21"/>
  <c r="K174" i="21"/>
  <c r="K166" i="21"/>
  <c r="K158" i="21"/>
  <c r="K150" i="21"/>
  <c r="K142" i="21"/>
  <c r="K134" i="21"/>
  <c r="K126" i="21"/>
  <c r="K110" i="21"/>
  <c r="K102" i="21"/>
  <c r="K94" i="21"/>
  <c r="K86" i="21"/>
  <c r="K78" i="21"/>
  <c r="K70" i="21"/>
  <c r="K62" i="21"/>
  <c r="K46" i="21"/>
  <c r="K38" i="21"/>
  <c r="K30" i="21"/>
  <c r="K22" i="21"/>
  <c r="K14" i="21"/>
  <c r="K6" i="21"/>
  <c r="N228" i="21"/>
  <c r="K228" i="15"/>
  <c r="N220" i="21"/>
  <c r="K220" i="15"/>
  <c r="N212" i="21"/>
  <c r="K212" i="15"/>
  <c r="N204" i="21"/>
  <c r="K204" i="15"/>
  <c r="N196" i="21"/>
  <c r="K196" i="15"/>
  <c r="N188" i="21"/>
  <c r="K188" i="15"/>
  <c r="N180" i="21"/>
  <c r="K180" i="15"/>
  <c r="N172" i="21"/>
  <c r="K172" i="15"/>
  <c r="N164" i="21"/>
  <c r="K164" i="15"/>
  <c r="N156" i="21"/>
  <c r="K156" i="15"/>
  <c r="N148" i="21"/>
  <c r="K148" i="15"/>
  <c r="N140" i="21"/>
  <c r="K140" i="15"/>
  <c r="N132" i="21"/>
  <c r="K132" i="15"/>
  <c r="N124" i="21"/>
  <c r="K124" i="15"/>
  <c r="N116" i="21"/>
  <c r="K116" i="15"/>
  <c r="N108" i="21"/>
  <c r="K108" i="15"/>
  <c r="N100" i="21"/>
  <c r="K100" i="15"/>
  <c r="N92" i="21"/>
  <c r="K92" i="15"/>
  <c r="N84" i="21"/>
  <c r="K84" i="15"/>
  <c r="N76" i="21"/>
  <c r="K76" i="15"/>
  <c r="N68" i="21"/>
  <c r="K68" i="15"/>
  <c r="N60" i="21"/>
  <c r="K60" i="15"/>
  <c r="N52" i="21"/>
  <c r="K52" i="15"/>
  <c r="N44" i="21"/>
  <c r="K44" i="15"/>
  <c r="N36" i="21"/>
  <c r="K36" i="15"/>
  <c r="N28" i="21"/>
  <c r="K28" i="15"/>
  <c r="N20" i="21"/>
  <c r="K20" i="15"/>
  <c r="N12" i="21"/>
  <c r="K12" i="15"/>
  <c r="R4" i="21"/>
  <c r="R228" i="21"/>
  <c r="O228" i="15"/>
  <c r="R220" i="21"/>
  <c r="O220" i="15"/>
  <c r="R212" i="21"/>
  <c r="O212" i="15"/>
  <c r="R204" i="21"/>
  <c r="R196" i="21"/>
  <c r="O196" i="15"/>
  <c r="R188" i="21"/>
  <c r="O188" i="15"/>
  <c r="R180" i="21"/>
  <c r="O180" i="15"/>
  <c r="R172" i="21"/>
  <c r="R164" i="21"/>
  <c r="O164" i="15"/>
  <c r="R156" i="21"/>
  <c r="O156" i="15"/>
  <c r="R148" i="21"/>
  <c r="O148" i="15"/>
  <c r="R140" i="21"/>
  <c r="R132" i="21"/>
  <c r="O132" i="15"/>
  <c r="R124" i="21"/>
  <c r="O124" i="15"/>
  <c r="R116" i="21"/>
  <c r="O116" i="15"/>
  <c r="R108" i="21"/>
  <c r="R100" i="21"/>
  <c r="O100" i="15"/>
  <c r="R92" i="21"/>
  <c r="O92" i="15"/>
  <c r="R84" i="21"/>
  <c r="O84" i="15"/>
  <c r="R76" i="21"/>
  <c r="R68" i="21"/>
  <c r="O68" i="15"/>
  <c r="R60" i="21"/>
  <c r="O60" i="15"/>
  <c r="R52" i="21"/>
  <c r="O52" i="15"/>
  <c r="R44" i="21"/>
  <c r="R36" i="21"/>
  <c r="O36" i="15"/>
  <c r="R28" i="21"/>
  <c r="O28" i="15"/>
  <c r="R20" i="21"/>
  <c r="O20" i="15"/>
  <c r="R12" i="21"/>
  <c r="S231" i="21"/>
  <c r="P231" i="15"/>
  <c r="S223" i="21"/>
  <c r="P223" i="15"/>
  <c r="S215" i="21"/>
  <c r="P215" i="15"/>
  <c r="S207" i="21"/>
  <c r="S199" i="21"/>
  <c r="P199" i="15"/>
  <c r="S183" i="21"/>
  <c r="P183" i="15"/>
  <c r="S151" i="21"/>
  <c r="P151" i="15"/>
  <c r="S119" i="21"/>
  <c r="P119" i="15"/>
  <c r="S87" i="21"/>
  <c r="P87" i="15"/>
  <c r="S55" i="21"/>
  <c r="P55" i="15"/>
  <c r="P39" i="15"/>
  <c r="S23" i="21"/>
  <c r="P23" i="15"/>
  <c r="S149" i="21"/>
  <c r="P149" i="15"/>
  <c r="S85" i="21"/>
  <c r="P85" i="15"/>
  <c r="S21" i="21"/>
  <c r="T220" i="21"/>
  <c r="Q220" i="15"/>
  <c r="T212" i="21"/>
  <c r="Q212" i="15"/>
  <c r="T204" i="21"/>
  <c r="Q204" i="15"/>
  <c r="T196" i="21"/>
  <c r="Q196" i="15"/>
  <c r="T188" i="21"/>
  <c r="Q188" i="15"/>
  <c r="T180" i="21"/>
  <c r="Q180" i="15"/>
  <c r="T172" i="21"/>
  <c r="Q172" i="15"/>
  <c r="T156" i="21"/>
  <c r="Q156" i="15"/>
  <c r="T148" i="21"/>
  <c r="Q148" i="15"/>
  <c r="T140" i="21"/>
  <c r="Q140" i="15"/>
  <c r="T132" i="21"/>
  <c r="Q132" i="15"/>
  <c r="T124" i="21"/>
  <c r="Q124" i="15"/>
  <c r="T116" i="21"/>
  <c r="Q116" i="15"/>
  <c r="T108" i="21"/>
  <c r="Q108" i="15"/>
  <c r="T92" i="21"/>
  <c r="Q92" i="15"/>
  <c r="T84" i="21"/>
  <c r="Q84" i="15"/>
  <c r="T76" i="21"/>
  <c r="Q76" i="15"/>
  <c r="T68" i="21"/>
  <c r="Q68" i="15"/>
  <c r="T60" i="21"/>
  <c r="Q60" i="15"/>
  <c r="T52" i="21"/>
  <c r="Q52" i="15"/>
  <c r="T44" i="21"/>
  <c r="Q44" i="15"/>
  <c r="T159" i="21"/>
  <c r="Q95" i="15"/>
  <c r="U202" i="21"/>
  <c r="R202" i="15"/>
  <c r="U194" i="21"/>
  <c r="R194" i="15"/>
  <c r="R186" i="15"/>
  <c r="U170" i="21"/>
  <c r="R170" i="15"/>
  <c r="U138" i="21"/>
  <c r="R138" i="15"/>
  <c r="U130" i="21"/>
  <c r="R130" i="15"/>
  <c r="U106" i="21"/>
  <c r="R106" i="15"/>
  <c r="U74" i="21"/>
  <c r="R74" i="15"/>
  <c r="U66" i="21"/>
  <c r="R66" i="15"/>
  <c r="R58" i="15"/>
  <c r="U42" i="21"/>
  <c r="R42" i="15"/>
  <c r="U10" i="21"/>
  <c r="R10" i="15"/>
  <c r="U231" i="21"/>
  <c r="R231" i="15"/>
  <c r="U199" i="21"/>
  <c r="R199" i="15"/>
  <c r="R167" i="15"/>
  <c r="U135" i="21"/>
  <c r="R135" i="15"/>
  <c r="U71" i="21"/>
  <c r="R71" i="15"/>
  <c r="U23" i="21"/>
  <c r="R23" i="15"/>
  <c r="T230" i="15"/>
  <c r="T214" i="15"/>
  <c r="W206" i="21"/>
  <c r="T206" i="15"/>
  <c r="W198" i="21"/>
  <c r="T198" i="15"/>
  <c r="W190" i="21"/>
  <c r="T190" i="15"/>
  <c r="W182" i="21"/>
  <c r="T182" i="15"/>
  <c r="W174" i="21"/>
  <c r="T174" i="15"/>
  <c r="T166" i="15"/>
  <c r="W142" i="21"/>
  <c r="W134" i="21"/>
  <c r="T134" i="15"/>
  <c r="W126" i="21"/>
  <c r="T126" i="15"/>
  <c r="W118" i="21"/>
  <c r="T118" i="15"/>
  <c r="W110" i="21"/>
  <c r="T110" i="15"/>
  <c r="W102" i="21"/>
  <c r="W86" i="21"/>
  <c r="T86" i="15"/>
  <c r="W70" i="21"/>
  <c r="T70" i="15"/>
  <c r="W62" i="21"/>
  <c r="T62" i="15"/>
  <c r="W54" i="21"/>
  <c r="T54" i="15"/>
  <c r="W46" i="21"/>
  <c r="T46" i="15"/>
  <c r="W38" i="21"/>
  <c r="W14" i="21"/>
  <c r="T14" i="15"/>
  <c r="W6" i="21"/>
  <c r="T6" i="15"/>
  <c r="Y229" i="21"/>
  <c r="V229" i="15"/>
  <c r="Y221" i="21"/>
  <c r="V221" i="15"/>
  <c r="Y213" i="21"/>
  <c r="V213" i="15"/>
  <c r="Y205" i="21"/>
  <c r="V205" i="15"/>
  <c r="Y197" i="21"/>
  <c r="V197" i="15"/>
  <c r="Y189" i="21"/>
  <c r="V189" i="15"/>
  <c r="Y181" i="21"/>
  <c r="V181" i="15"/>
  <c r="Y173" i="21"/>
  <c r="V173" i="15"/>
  <c r="Y165" i="21"/>
  <c r="V165" i="15"/>
  <c r="Y157" i="21"/>
  <c r="V157" i="15"/>
  <c r="Y149" i="21"/>
  <c r="V149" i="15"/>
  <c r="Y141" i="21"/>
  <c r="V141" i="15"/>
  <c r="Y133" i="21"/>
  <c r="V133" i="15"/>
  <c r="Y125" i="21"/>
  <c r="V125" i="15"/>
  <c r="Y117" i="21"/>
  <c r="V117" i="15"/>
  <c r="Y109" i="21"/>
  <c r="V109" i="15"/>
  <c r="Y101" i="21"/>
  <c r="V101" i="15"/>
  <c r="Y93" i="21"/>
  <c r="V93" i="15"/>
  <c r="Y85" i="21"/>
  <c r="V85" i="15"/>
  <c r="Y77" i="21"/>
  <c r="V77" i="15"/>
  <c r="Y69" i="21"/>
  <c r="V69" i="15"/>
  <c r="Y61" i="21"/>
  <c r="V61" i="15"/>
  <c r="Y53" i="21"/>
  <c r="V53" i="15"/>
  <c r="Y45" i="21"/>
  <c r="V45" i="15"/>
  <c r="Y37" i="21"/>
  <c r="V37" i="15"/>
  <c r="N225" i="21"/>
  <c r="K225" i="15"/>
  <c r="N217" i="21"/>
  <c r="K217" i="15"/>
  <c r="N209" i="21"/>
  <c r="K209" i="15"/>
  <c r="N201" i="21"/>
  <c r="K201" i="15"/>
  <c r="N193" i="21"/>
  <c r="K193" i="15"/>
  <c r="N185" i="21"/>
  <c r="K185" i="15"/>
  <c r="N177" i="21"/>
  <c r="K177" i="15"/>
  <c r="N169" i="21"/>
  <c r="K169" i="15"/>
  <c r="N161" i="21"/>
  <c r="K161" i="15"/>
  <c r="N153" i="21"/>
  <c r="K153" i="15"/>
  <c r="N145" i="21"/>
  <c r="K145" i="15"/>
  <c r="N137" i="21"/>
  <c r="K137" i="15"/>
  <c r="N129" i="21"/>
  <c r="K129" i="15"/>
  <c r="N121" i="21"/>
  <c r="K121" i="15"/>
  <c r="N113" i="21"/>
  <c r="K113" i="15"/>
  <c r="N105" i="21"/>
  <c r="K105" i="15"/>
  <c r="N97" i="21"/>
  <c r="K97" i="15"/>
  <c r="N89" i="21"/>
  <c r="K89" i="15"/>
  <c r="N81" i="21"/>
  <c r="K81" i="15"/>
  <c r="N73" i="21"/>
  <c r="K73" i="15"/>
  <c r="N65" i="21"/>
  <c r="K65" i="15"/>
  <c r="N57" i="21"/>
  <c r="K57" i="15"/>
  <c r="N49" i="21"/>
  <c r="K49" i="15"/>
  <c r="N41" i="21"/>
  <c r="K41" i="15"/>
  <c r="N33" i="21"/>
  <c r="K33" i="15"/>
  <c r="N25" i="21"/>
  <c r="K25" i="15"/>
  <c r="N17" i="21"/>
  <c r="K17" i="15"/>
  <c r="N9" i="21"/>
  <c r="K9" i="15"/>
  <c r="BG230" i="14"/>
  <c r="BG226" i="14"/>
  <c r="BG222" i="14"/>
  <c r="BG218" i="14"/>
  <c r="BG214" i="14"/>
  <c r="BG210" i="14"/>
  <c r="BG206" i="14"/>
  <c r="BG202" i="14"/>
  <c r="BG198" i="14"/>
  <c r="BG194" i="14"/>
  <c r="BG190" i="14"/>
  <c r="BG186" i="14"/>
  <c r="BG182" i="14"/>
  <c r="BG178" i="14"/>
  <c r="BG174" i="14"/>
  <c r="BG170" i="14"/>
  <c r="BG166" i="14"/>
  <c r="BG162" i="14"/>
  <c r="BG158" i="14"/>
  <c r="BG154" i="14"/>
  <c r="BG150" i="14"/>
  <c r="BG146" i="14"/>
  <c r="BG142" i="14"/>
  <c r="BG138" i="14"/>
  <c r="BG134" i="14"/>
  <c r="BG130" i="14"/>
  <c r="BG126" i="14"/>
  <c r="BG122" i="14"/>
  <c r="BG118" i="14"/>
  <c r="BG114" i="14"/>
  <c r="BG110" i="14"/>
  <c r="BG106" i="14"/>
  <c r="BG102" i="14"/>
  <c r="BG98" i="14"/>
  <c r="BG94" i="14"/>
  <c r="BG90" i="14"/>
  <c r="BG86" i="14"/>
  <c r="BG82" i="14"/>
  <c r="BG78" i="14"/>
  <c r="BG74" i="14"/>
  <c r="BG70" i="14"/>
  <c r="BG66" i="14"/>
  <c r="BG62" i="14"/>
  <c r="BG58" i="14"/>
  <c r="BG54" i="14"/>
  <c r="BG50" i="14"/>
  <c r="BG46" i="14"/>
  <c r="BG42" i="14"/>
  <c r="BG38" i="14"/>
  <c r="BG34" i="14"/>
  <c r="BG30" i="14"/>
  <c r="BG26" i="14"/>
  <c r="BG22" i="14"/>
  <c r="BG18" i="14"/>
  <c r="BG14" i="14"/>
  <c r="BG10" i="14"/>
  <c r="BG6" i="14"/>
  <c r="S197" i="21"/>
  <c r="P197" i="15"/>
  <c r="S125" i="21"/>
  <c r="P125" i="15"/>
  <c r="T11" i="21"/>
  <c r="Q11" i="15"/>
  <c r="T215" i="21"/>
  <c r="Q215" i="15"/>
  <c r="T151" i="21"/>
  <c r="Q151" i="15"/>
  <c r="T87" i="21"/>
  <c r="Q87" i="15"/>
  <c r="W227" i="21"/>
  <c r="W211" i="21"/>
  <c r="T211" i="15"/>
  <c r="W203" i="21"/>
  <c r="W187" i="21"/>
  <c r="W179" i="21"/>
  <c r="T179" i="15"/>
  <c r="W171" i="21"/>
  <c r="T171" i="15"/>
  <c r="W163" i="21"/>
  <c r="W147" i="21"/>
  <c r="T147" i="15"/>
  <c r="W131" i="21"/>
  <c r="T131" i="15"/>
  <c r="W123" i="21"/>
  <c r="W115" i="21"/>
  <c r="T115" i="15"/>
  <c r="W107" i="21"/>
  <c r="T107" i="15"/>
  <c r="W99" i="21"/>
  <c r="W83" i="21"/>
  <c r="T83" i="15"/>
  <c r="W59" i="21"/>
  <c r="W51" i="21"/>
  <c r="T51" i="15"/>
  <c r="W43" i="21"/>
  <c r="T43" i="15"/>
  <c r="T35" i="15"/>
  <c r="W19" i="21"/>
  <c r="T19" i="15"/>
  <c r="X226" i="21"/>
  <c r="U226" i="15"/>
  <c r="U218" i="15"/>
  <c r="X210" i="21"/>
  <c r="X202" i="21"/>
  <c r="U202" i="15"/>
  <c r="X170" i="21"/>
  <c r="U170" i="15"/>
  <c r="X162" i="21"/>
  <c r="U162" i="15"/>
  <c r="X138" i="21"/>
  <c r="U138" i="15"/>
  <c r="X106" i="21"/>
  <c r="U106" i="15"/>
  <c r="X98" i="21"/>
  <c r="U98" i="15"/>
  <c r="Y4" i="21"/>
  <c r="V4" i="15"/>
  <c r="AE202" i="21"/>
  <c r="AB202" i="15"/>
  <c r="AE194" i="21"/>
  <c r="AB194" i="15"/>
  <c r="AE186" i="21"/>
  <c r="AB186" i="15"/>
  <c r="AE162" i="21"/>
  <c r="AB162" i="15"/>
  <c r="AE122" i="21"/>
  <c r="AB122" i="15"/>
  <c r="AE106" i="21"/>
  <c r="AB106" i="15"/>
  <c r="AE74" i="21"/>
  <c r="AB74" i="15"/>
  <c r="AE42" i="21"/>
  <c r="AB42" i="15"/>
  <c r="AE18" i="21"/>
  <c r="AB18" i="15"/>
  <c r="N230" i="21"/>
  <c r="K230" i="15"/>
  <c r="N222" i="21"/>
  <c r="K222" i="15"/>
  <c r="N214" i="21"/>
  <c r="K214" i="15"/>
  <c r="N206" i="21"/>
  <c r="K206" i="15"/>
  <c r="N198" i="21"/>
  <c r="K198" i="15"/>
  <c r="N190" i="21"/>
  <c r="K190" i="15"/>
  <c r="N182" i="21"/>
  <c r="K182" i="15"/>
  <c r="N174" i="21"/>
  <c r="K174" i="15"/>
  <c r="N166" i="21"/>
  <c r="K166" i="15"/>
  <c r="N158" i="21"/>
  <c r="K158" i="15"/>
  <c r="N150" i="21"/>
  <c r="K150" i="15"/>
  <c r="N142" i="21"/>
  <c r="K142" i="15"/>
  <c r="N134" i="21"/>
  <c r="K134" i="15"/>
  <c r="N126" i="21"/>
  <c r="K126" i="15"/>
  <c r="N118" i="21"/>
  <c r="K118" i="15"/>
  <c r="N110" i="21"/>
  <c r="K110" i="15"/>
  <c r="N102" i="21"/>
  <c r="K102" i="15"/>
  <c r="N94" i="21"/>
  <c r="K94" i="15"/>
  <c r="N86" i="21"/>
  <c r="K86" i="15"/>
  <c r="N78" i="21"/>
  <c r="K78" i="15"/>
  <c r="N70" i="21"/>
  <c r="K70" i="15"/>
  <c r="N62" i="21"/>
  <c r="K62" i="15"/>
  <c r="N54" i="21"/>
  <c r="K54" i="15"/>
  <c r="N46" i="21"/>
  <c r="K46" i="15"/>
  <c r="N38" i="21"/>
  <c r="K38" i="15"/>
  <c r="N30" i="21"/>
  <c r="K30" i="15"/>
  <c r="N22" i="21"/>
  <c r="K22" i="15"/>
  <c r="N14" i="21"/>
  <c r="K14" i="15"/>
  <c r="N6" i="21"/>
  <c r="K6" i="15"/>
  <c r="S226" i="21"/>
  <c r="P226" i="15"/>
  <c r="S194" i="21"/>
  <c r="P194" i="15"/>
  <c r="S186" i="21"/>
  <c r="P186" i="15"/>
  <c r="P178" i="15"/>
  <c r="S162" i="21"/>
  <c r="P162" i="15"/>
  <c r="S130" i="21"/>
  <c r="P130" i="15"/>
  <c r="S122" i="21"/>
  <c r="P122" i="15"/>
  <c r="S114" i="21"/>
  <c r="S98" i="21"/>
  <c r="P98" i="15"/>
  <c r="S82" i="21"/>
  <c r="P82" i="15"/>
  <c r="S66" i="21"/>
  <c r="P66" i="15"/>
  <c r="S58" i="21"/>
  <c r="P58" i="15"/>
  <c r="P50" i="15"/>
  <c r="S34" i="21"/>
  <c r="P34" i="15"/>
  <c r="S165" i="21"/>
  <c r="P165" i="15"/>
  <c r="S101" i="21"/>
  <c r="P101" i="15"/>
  <c r="S37" i="21"/>
  <c r="P37" i="15"/>
  <c r="T219" i="21"/>
  <c r="Q219" i="15"/>
  <c r="T211" i="21"/>
  <c r="Q211" i="15"/>
  <c r="T187" i="21"/>
  <c r="Q187" i="15"/>
  <c r="T179" i="21"/>
  <c r="Q179" i="15"/>
  <c r="T163" i="21"/>
  <c r="T155" i="21"/>
  <c r="Q155" i="15"/>
  <c r="T147" i="21"/>
  <c r="Q147" i="15"/>
  <c r="T131" i="21"/>
  <c r="Q131" i="15"/>
  <c r="T123" i="21"/>
  <c r="Q123" i="15"/>
  <c r="T115" i="21"/>
  <c r="Q115" i="15"/>
  <c r="T91" i="21"/>
  <c r="Q91" i="15"/>
  <c r="T83" i="21"/>
  <c r="Q83" i="15"/>
  <c r="T59" i="21"/>
  <c r="T51" i="21"/>
  <c r="Q51" i="15"/>
  <c r="T43" i="21"/>
  <c r="Q43" i="15"/>
  <c r="T35" i="21"/>
  <c r="Q35" i="15"/>
  <c r="T27" i="21"/>
  <c r="Q27" i="15"/>
  <c r="T19" i="21"/>
  <c r="Q19" i="15"/>
  <c r="T207" i="21"/>
  <c r="Q207" i="15"/>
  <c r="T143" i="21"/>
  <c r="Q143" i="15"/>
  <c r="T79" i="21"/>
  <c r="Q79" i="15"/>
  <c r="T15" i="21"/>
  <c r="Q15" i="15"/>
  <c r="U223" i="21"/>
  <c r="R223" i="15"/>
  <c r="U191" i="21"/>
  <c r="R191" i="15"/>
  <c r="U159" i="21"/>
  <c r="R159" i="15"/>
  <c r="U127" i="21"/>
  <c r="R127" i="15"/>
  <c r="U63" i="21"/>
  <c r="R63" i="15"/>
  <c r="U39" i="21"/>
  <c r="R39" i="15"/>
  <c r="W224" i="21"/>
  <c r="T224" i="15"/>
  <c r="W216" i="21"/>
  <c r="T216" i="15"/>
  <c r="W208" i="21"/>
  <c r="T208" i="15"/>
  <c r="W200" i="21"/>
  <c r="T200" i="15"/>
  <c r="W184" i="21"/>
  <c r="T184" i="15"/>
  <c r="W168" i="21"/>
  <c r="T168" i="15"/>
  <c r="W160" i="21"/>
  <c r="T160" i="15"/>
  <c r="W152" i="21"/>
  <c r="T152" i="15"/>
  <c r="W144" i="21"/>
  <c r="T144" i="15"/>
  <c r="W136" i="21"/>
  <c r="T136" i="15"/>
  <c r="W120" i="21"/>
  <c r="T120" i="15"/>
  <c r="W104" i="21"/>
  <c r="W96" i="21"/>
  <c r="T96" i="15"/>
  <c r="W88" i="21"/>
  <c r="T88" i="15"/>
  <c r="W80" i="21"/>
  <c r="T80" i="15"/>
  <c r="W72" i="21"/>
  <c r="T72" i="15"/>
  <c r="W56" i="21"/>
  <c r="T56" i="15"/>
  <c r="T40" i="15"/>
  <c r="W32" i="21"/>
  <c r="T32" i="15"/>
  <c r="W24" i="21"/>
  <c r="T24" i="15"/>
  <c r="W16" i="21"/>
  <c r="T16" i="15"/>
  <c r="W13" i="21"/>
  <c r="T13" i="15"/>
  <c r="W8" i="21"/>
  <c r="T8" i="15"/>
  <c r="W5" i="21"/>
  <c r="T5" i="15"/>
  <c r="Y228" i="21"/>
  <c r="V228" i="15"/>
  <c r="Y220" i="21"/>
  <c r="V220" i="15"/>
  <c r="Y212" i="21"/>
  <c r="V212" i="15"/>
  <c r="Y204" i="21"/>
  <c r="V204" i="15"/>
  <c r="Y196" i="21"/>
  <c r="V196" i="15"/>
  <c r="Q225" i="14"/>
  <c r="Q217" i="14"/>
  <c r="Q209" i="14"/>
  <c r="Q201" i="14"/>
  <c r="Q193" i="14"/>
  <c r="Q185" i="14"/>
  <c r="Q177" i="14"/>
  <c r="Q169" i="14"/>
  <c r="Q161" i="14"/>
  <c r="Q153" i="14"/>
  <c r="Q145" i="14"/>
  <c r="Q137" i="14"/>
  <c r="Q129" i="14"/>
  <c r="Q121" i="14"/>
  <c r="Q113" i="14"/>
  <c r="Q105" i="14"/>
  <c r="Q97" i="14"/>
  <c r="Q89" i="14"/>
  <c r="Q81" i="14"/>
  <c r="Q73" i="14"/>
  <c r="Q65" i="14"/>
  <c r="Q57" i="14"/>
  <c r="Q49" i="14"/>
  <c r="Q41" i="14"/>
  <c r="Q33" i="14"/>
  <c r="Q25" i="14"/>
  <c r="Q17" i="14"/>
  <c r="Q9" i="14"/>
  <c r="N227" i="21"/>
  <c r="K227" i="15"/>
  <c r="N219" i="21"/>
  <c r="K219" i="15"/>
  <c r="N211" i="21"/>
  <c r="K211" i="15"/>
  <c r="N203" i="21"/>
  <c r="K203" i="15"/>
  <c r="N195" i="21"/>
  <c r="K195" i="15"/>
  <c r="N187" i="21"/>
  <c r="K187" i="15"/>
  <c r="N179" i="21"/>
  <c r="K179" i="15"/>
  <c r="N171" i="21"/>
  <c r="K171" i="15"/>
  <c r="N163" i="21"/>
  <c r="K163" i="15"/>
  <c r="N155" i="21"/>
  <c r="K155" i="15"/>
  <c r="N147" i="21"/>
  <c r="K147" i="15"/>
  <c r="N139" i="21"/>
  <c r="K139" i="15"/>
  <c r="N131" i="21"/>
  <c r="K131" i="15"/>
  <c r="N123" i="21"/>
  <c r="K123" i="15"/>
  <c r="N115" i="21"/>
  <c r="K115" i="15"/>
  <c r="N107" i="21"/>
  <c r="K107" i="15"/>
  <c r="N99" i="21"/>
  <c r="K99" i="15"/>
  <c r="N91" i="21"/>
  <c r="K91" i="15"/>
  <c r="N83" i="21"/>
  <c r="K83" i="15"/>
  <c r="N75" i="21"/>
  <c r="K75" i="15"/>
  <c r="N67" i="21"/>
  <c r="K67" i="15"/>
  <c r="N59" i="21"/>
  <c r="K59" i="15"/>
  <c r="N51" i="21"/>
  <c r="K51" i="15"/>
  <c r="N43" i="21"/>
  <c r="K43" i="15"/>
  <c r="N35" i="21"/>
  <c r="K35" i="15"/>
  <c r="N27" i="21"/>
  <c r="K27" i="15"/>
  <c r="N19" i="21"/>
  <c r="K19" i="15"/>
  <c r="N11" i="21"/>
  <c r="K11" i="15"/>
  <c r="BG229" i="14"/>
  <c r="BG225" i="14"/>
  <c r="BG221" i="14"/>
  <c r="BG217" i="14"/>
  <c r="BG213" i="14"/>
  <c r="BG209" i="14"/>
  <c r="BG205" i="14"/>
  <c r="BG201" i="14"/>
  <c r="BG197" i="14"/>
  <c r="BG193" i="14"/>
  <c r="BG189" i="14"/>
  <c r="BG185" i="14"/>
  <c r="BG181" i="14"/>
  <c r="BG177" i="14"/>
  <c r="BG173" i="14"/>
  <c r="BG169" i="14"/>
  <c r="BG165" i="14"/>
  <c r="BG161" i="14"/>
  <c r="BG157" i="14"/>
  <c r="BG153" i="14"/>
  <c r="BG149" i="14"/>
  <c r="BG145" i="14"/>
  <c r="BG141" i="14"/>
  <c r="BG137" i="14"/>
  <c r="BG133" i="14"/>
  <c r="BG129" i="14"/>
  <c r="BG125" i="14"/>
  <c r="BG121" i="14"/>
  <c r="BG117" i="14"/>
  <c r="BG113" i="14"/>
  <c r="BG109" i="14"/>
  <c r="BG105" i="14"/>
  <c r="BG101" i="14"/>
  <c r="BG97" i="14"/>
  <c r="BG93" i="14"/>
  <c r="BG89" i="14"/>
  <c r="BG85" i="14"/>
  <c r="BG81" i="14"/>
  <c r="BG77" i="14"/>
  <c r="BG73" i="14"/>
  <c r="BG69" i="14"/>
  <c r="BG65" i="14"/>
  <c r="BG61" i="14"/>
  <c r="BG57" i="14"/>
  <c r="BG53" i="14"/>
  <c r="BG49" i="14"/>
  <c r="BG45" i="14"/>
  <c r="BG41" i="14"/>
  <c r="BG37" i="14"/>
  <c r="BG33" i="14"/>
  <c r="S221" i="21"/>
  <c r="P221" i="15"/>
  <c r="S189" i="21"/>
  <c r="P189" i="15"/>
  <c r="S141" i="21"/>
  <c r="P141" i="15"/>
  <c r="S77" i="21"/>
  <c r="P77" i="15"/>
  <c r="S13" i="21"/>
  <c r="P13" i="15"/>
  <c r="T199" i="21"/>
  <c r="Q199" i="15"/>
  <c r="T135" i="21"/>
  <c r="Q135" i="15"/>
  <c r="T71" i="21"/>
  <c r="Q71" i="15"/>
  <c r="T7" i="21"/>
  <c r="Q7" i="15"/>
  <c r="U15" i="21"/>
  <c r="R15" i="15"/>
  <c r="W229" i="21"/>
  <c r="T229" i="15"/>
  <c r="T213" i="15"/>
  <c r="W197" i="21"/>
  <c r="T197" i="15"/>
  <c r="W189" i="21"/>
  <c r="T189" i="15"/>
  <c r="W181" i="21"/>
  <c r="T181" i="15"/>
  <c r="W165" i="21"/>
  <c r="T165" i="15"/>
  <c r="W133" i="21"/>
  <c r="T133" i="15"/>
  <c r="W125" i="21"/>
  <c r="T125" i="15"/>
  <c r="W117" i="21"/>
  <c r="T117" i="15"/>
  <c r="W109" i="21"/>
  <c r="W101" i="21"/>
  <c r="T101" i="15"/>
  <c r="W85" i="21"/>
  <c r="T85" i="15"/>
  <c r="W69" i="21"/>
  <c r="T69" i="15"/>
  <c r="W61" i="21"/>
  <c r="T61" i="15"/>
  <c r="W53" i="21"/>
  <c r="T53" i="15"/>
  <c r="W37" i="21"/>
  <c r="T37" i="15"/>
  <c r="W29" i="21"/>
  <c r="I227" i="21"/>
  <c r="F227" i="15"/>
  <c r="I203" i="21"/>
  <c r="F203" i="15"/>
  <c r="I195" i="21"/>
  <c r="F195" i="15"/>
  <c r="I187" i="21"/>
  <c r="F187" i="15"/>
  <c r="I179" i="21"/>
  <c r="F179" i="15"/>
  <c r="I171" i="21"/>
  <c r="F171" i="15"/>
  <c r="I163" i="21"/>
  <c r="F163" i="15"/>
  <c r="I155" i="21"/>
  <c r="F155" i="15"/>
  <c r="I131" i="21"/>
  <c r="F131" i="15"/>
  <c r="I123" i="21"/>
  <c r="F123" i="15"/>
  <c r="I115" i="21"/>
  <c r="F115" i="15"/>
  <c r="I107" i="21"/>
  <c r="F107" i="15"/>
  <c r="I99" i="21"/>
  <c r="F99" i="15"/>
  <c r="I91" i="21"/>
  <c r="F91" i="15"/>
  <c r="I83" i="21"/>
  <c r="F83" i="15"/>
  <c r="I67" i="21"/>
  <c r="F67" i="15"/>
  <c r="I51" i="21"/>
  <c r="F51" i="15"/>
  <c r="I43" i="21"/>
  <c r="F43" i="15"/>
  <c r="I35" i="21"/>
  <c r="F35" i="15"/>
  <c r="I27" i="21"/>
  <c r="F27" i="15"/>
  <c r="I19" i="21"/>
  <c r="F19" i="15"/>
  <c r="I11" i="21"/>
  <c r="F11" i="15"/>
  <c r="N4" i="21"/>
  <c r="K4" i="15"/>
  <c r="N224" i="21"/>
  <c r="K224" i="15"/>
  <c r="N216" i="21"/>
  <c r="K216" i="15"/>
  <c r="N208" i="21"/>
  <c r="K208" i="15"/>
  <c r="N200" i="21"/>
  <c r="K200" i="15"/>
  <c r="N192" i="21"/>
  <c r="K192" i="15"/>
  <c r="N184" i="21"/>
  <c r="K184" i="15"/>
  <c r="N176" i="21"/>
  <c r="K176" i="15"/>
  <c r="N168" i="21"/>
  <c r="K168" i="15"/>
  <c r="N160" i="21"/>
  <c r="K160" i="15"/>
  <c r="N152" i="21"/>
  <c r="K152" i="15"/>
  <c r="N144" i="21"/>
  <c r="K144" i="15"/>
  <c r="N136" i="21"/>
  <c r="K136" i="15"/>
  <c r="N128" i="21"/>
  <c r="K128" i="15"/>
  <c r="N120" i="21"/>
  <c r="K120" i="15"/>
  <c r="N112" i="21"/>
  <c r="K112" i="15"/>
  <c r="N104" i="21"/>
  <c r="K104" i="15"/>
  <c r="N96" i="21"/>
  <c r="K96" i="15"/>
  <c r="N88" i="21"/>
  <c r="K88" i="15"/>
  <c r="N80" i="21"/>
  <c r="K80" i="15"/>
  <c r="N72" i="21"/>
  <c r="K72" i="15"/>
  <c r="N64" i="21"/>
  <c r="K64" i="15"/>
  <c r="N56" i="21"/>
  <c r="K56" i="15"/>
  <c r="N48" i="21"/>
  <c r="K48" i="15"/>
  <c r="N40" i="21"/>
  <c r="K40" i="15"/>
  <c r="N32" i="21"/>
  <c r="K32" i="15"/>
  <c r="N24" i="21"/>
  <c r="K24" i="15"/>
  <c r="N16" i="21"/>
  <c r="K16" i="15"/>
  <c r="N8" i="21"/>
  <c r="K8" i="15"/>
  <c r="S225" i="21"/>
  <c r="P225" i="15"/>
  <c r="P217" i="15"/>
  <c r="S209" i="21"/>
  <c r="P209" i="15"/>
  <c r="S193" i="21"/>
  <c r="P193" i="15"/>
  <c r="S177" i="21"/>
  <c r="P177" i="15"/>
  <c r="P53" i="15"/>
  <c r="T230" i="21"/>
  <c r="Q230" i="15"/>
  <c r="T226" i="21"/>
  <c r="Q226" i="15"/>
  <c r="T222" i="21"/>
  <c r="Q222" i="15"/>
  <c r="T218" i="21"/>
  <c r="Q218" i="15"/>
  <c r="T214" i="21"/>
  <c r="Q214" i="15"/>
  <c r="T210" i="21"/>
  <c r="Q210" i="15"/>
  <c r="T206" i="21"/>
  <c r="Q206" i="15"/>
  <c r="T202" i="21"/>
  <c r="Q202" i="15"/>
  <c r="T198" i="21"/>
  <c r="Q198" i="15"/>
  <c r="T194" i="21"/>
  <c r="Q194" i="15"/>
  <c r="T190" i="21"/>
  <c r="Q190" i="15"/>
  <c r="T182" i="21"/>
  <c r="T178" i="21"/>
  <c r="Q178" i="15"/>
  <c r="T174" i="21"/>
  <c r="Q174" i="15"/>
  <c r="T170" i="21"/>
  <c r="Q170" i="15"/>
  <c r="T166" i="21"/>
  <c r="Q166" i="15"/>
  <c r="T162" i="21"/>
  <c r="Q162" i="15"/>
  <c r="T154" i="21"/>
  <c r="Q150" i="15"/>
  <c r="T146" i="21"/>
  <c r="Q146" i="15"/>
  <c r="T142" i="21"/>
  <c r="Q142" i="15"/>
  <c r="T138" i="21"/>
  <c r="Q138" i="15"/>
  <c r="T134" i="21"/>
  <c r="Q134" i="15"/>
  <c r="T130" i="21"/>
  <c r="Q130" i="15"/>
  <c r="T122" i="21"/>
  <c r="Q122" i="15"/>
  <c r="T118" i="21"/>
  <c r="T114" i="21"/>
  <c r="Q114" i="15"/>
  <c r="T110" i="21"/>
  <c r="Q110" i="15"/>
  <c r="T106" i="21"/>
  <c r="Q106" i="15"/>
  <c r="T102" i="21"/>
  <c r="Q102" i="15"/>
  <c r="T98" i="21"/>
  <c r="Q98" i="15"/>
  <c r="T86" i="21"/>
  <c r="Q86" i="15"/>
  <c r="T82" i="21"/>
  <c r="Q82" i="15"/>
  <c r="T78" i="21"/>
  <c r="Q78" i="15"/>
  <c r="T74" i="21"/>
  <c r="Q74" i="15"/>
  <c r="T70" i="21"/>
  <c r="Q70" i="15"/>
  <c r="T66" i="21"/>
  <c r="Q66" i="15"/>
  <c r="T54" i="21"/>
  <c r="T50" i="21"/>
  <c r="Q50" i="15"/>
  <c r="T46" i="21"/>
  <c r="Q46" i="15"/>
  <c r="T42" i="21"/>
  <c r="Q42" i="15"/>
  <c r="T38" i="21"/>
  <c r="Q38" i="15"/>
  <c r="T34" i="21"/>
  <c r="Q34" i="15"/>
  <c r="T26" i="21"/>
  <c r="Q22" i="15"/>
  <c r="T18" i="21"/>
  <c r="Q18" i="15"/>
  <c r="T14" i="21"/>
  <c r="Q14" i="15"/>
  <c r="T10" i="21"/>
  <c r="Q10" i="15"/>
  <c r="T6" i="21"/>
  <c r="Q6" i="15"/>
  <c r="T191" i="21"/>
  <c r="T127" i="21"/>
  <c r="Q127" i="15"/>
  <c r="T63" i="21"/>
  <c r="Q63" i="15"/>
  <c r="U4" i="21"/>
  <c r="R4" i="15"/>
  <c r="U230" i="21"/>
  <c r="R230" i="15"/>
  <c r="U222" i="21"/>
  <c r="R222" i="15"/>
  <c r="U214" i="21"/>
  <c r="R214" i="15"/>
  <c r="U206" i="21"/>
  <c r="R206" i="15"/>
  <c r="U198" i="21"/>
  <c r="R198" i="15"/>
  <c r="U190" i="21"/>
  <c r="R190" i="15"/>
  <c r="U182" i="21"/>
  <c r="U174" i="21"/>
  <c r="R174" i="15"/>
  <c r="U166" i="21"/>
  <c r="R166" i="15"/>
  <c r="U158" i="21"/>
  <c r="R158" i="15"/>
  <c r="U150" i="21"/>
  <c r="R150" i="15"/>
  <c r="U142" i="21"/>
  <c r="R142" i="15"/>
  <c r="U134" i="21"/>
  <c r="R134" i="15"/>
  <c r="U126" i="21"/>
  <c r="R126" i="15"/>
  <c r="U118" i="21"/>
  <c r="U110" i="21"/>
  <c r="R110" i="15"/>
  <c r="U94" i="21"/>
  <c r="R94" i="15"/>
  <c r="U86" i="21"/>
  <c r="R86" i="15"/>
  <c r="U78" i="21"/>
  <c r="R78" i="15"/>
  <c r="U70" i="21"/>
  <c r="R70" i="15"/>
  <c r="U62" i="21"/>
  <c r="R62" i="15"/>
  <c r="U54" i="21"/>
  <c r="R54" i="15"/>
  <c r="U46" i="21"/>
  <c r="R46" i="15"/>
  <c r="U38" i="21"/>
  <c r="R38" i="15"/>
  <c r="U30" i="21"/>
  <c r="R30" i="15"/>
  <c r="U22" i="21"/>
  <c r="R22" i="15"/>
  <c r="U14" i="21"/>
  <c r="R14" i="15"/>
  <c r="U215" i="21"/>
  <c r="R215" i="15"/>
  <c r="U151" i="21"/>
  <c r="R151" i="15"/>
  <c r="U119" i="21"/>
  <c r="R119" i="15"/>
  <c r="U87" i="21"/>
  <c r="U55" i="21"/>
  <c r="R55" i="15"/>
  <c r="W226" i="21"/>
  <c r="W218" i="21"/>
  <c r="T218" i="15"/>
  <c r="W210" i="21"/>
  <c r="T210" i="15"/>
  <c r="W202" i="21"/>
  <c r="T202" i="15"/>
  <c r="W194" i="21"/>
  <c r="T194" i="15"/>
  <c r="W186" i="21"/>
  <c r="T186" i="15"/>
  <c r="W178" i="21"/>
  <c r="T178" i="15"/>
  <c r="W170" i="21"/>
  <c r="T170" i="15"/>
  <c r="W162" i="21"/>
  <c r="W154" i="21"/>
  <c r="T154" i="15"/>
  <c r="W146" i="21"/>
  <c r="T146" i="15"/>
  <c r="W138" i="21"/>
  <c r="T138" i="15"/>
  <c r="W130" i="21"/>
  <c r="T130" i="15"/>
  <c r="W122" i="21"/>
  <c r="T122" i="15"/>
  <c r="W114" i="21"/>
  <c r="T114" i="15"/>
  <c r="W106" i="21"/>
  <c r="T106" i="15"/>
  <c r="W98" i="21"/>
  <c r="W90" i="21"/>
  <c r="T90" i="15"/>
  <c r="W82" i="21"/>
  <c r="T82" i="15"/>
  <c r="W74" i="21"/>
  <c r="T74" i="15"/>
  <c r="W66" i="21"/>
  <c r="T66" i="15"/>
  <c r="W58" i="21"/>
  <c r="T58" i="15"/>
  <c r="W50" i="21"/>
  <c r="T50" i="15"/>
  <c r="W42" i="21"/>
  <c r="T42" i="15"/>
  <c r="W34" i="21"/>
  <c r="W26" i="21"/>
  <c r="T26" i="15"/>
  <c r="W18" i="21"/>
  <c r="T18" i="15"/>
  <c r="W10" i="21"/>
  <c r="T10" i="15"/>
  <c r="Y227" i="21"/>
  <c r="V227" i="15"/>
  <c r="Y219" i="21"/>
  <c r="V219" i="15"/>
  <c r="Y211" i="21"/>
  <c r="V211" i="15"/>
  <c r="Y203" i="21"/>
  <c r="V203" i="15"/>
  <c r="Y195" i="21"/>
  <c r="V195" i="15"/>
  <c r="Y187" i="21"/>
  <c r="V187" i="15"/>
  <c r="Y179" i="21"/>
  <c r="V179" i="15"/>
  <c r="Y171" i="21"/>
  <c r="V171" i="15"/>
  <c r="Y163" i="21"/>
  <c r="V163" i="15"/>
  <c r="Y155" i="21"/>
  <c r="V155" i="15"/>
  <c r="Y147" i="21"/>
  <c r="V147" i="15"/>
  <c r="Y139" i="21"/>
  <c r="V139" i="15"/>
  <c r="Y131" i="21"/>
  <c r="V131" i="15"/>
  <c r="Y123" i="21"/>
  <c r="V123" i="15"/>
  <c r="Y115" i="21"/>
  <c r="V115" i="15"/>
  <c r="Y107" i="21"/>
  <c r="V107" i="15"/>
  <c r="Y99" i="21"/>
  <c r="V99" i="15"/>
  <c r="Y91" i="21"/>
  <c r="V91" i="15"/>
  <c r="Y83" i="21"/>
  <c r="V83" i="15"/>
  <c r="Y75" i="21"/>
  <c r="V75" i="15"/>
  <c r="Y67" i="21"/>
  <c r="V67" i="15"/>
  <c r="Y59" i="21"/>
  <c r="V59" i="15"/>
  <c r="Y51" i="21"/>
  <c r="V51" i="15"/>
  <c r="Y43" i="21"/>
  <c r="V43" i="15"/>
  <c r="Y35" i="21"/>
  <c r="V35" i="15"/>
  <c r="Y27" i="21"/>
  <c r="V27" i="15"/>
  <c r="Y19" i="21"/>
  <c r="V19" i="15"/>
  <c r="Y11" i="21"/>
  <c r="V11" i="15"/>
  <c r="AB197" i="21"/>
  <c r="Y197" i="15"/>
  <c r="AB157" i="21"/>
  <c r="Y157" i="15"/>
  <c r="AB93" i="21"/>
  <c r="Y93" i="15"/>
  <c r="AC174" i="21"/>
  <c r="Z174" i="15"/>
  <c r="AC142" i="21"/>
  <c r="Z142" i="15"/>
  <c r="AC110" i="21"/>
  <c r="Z110" i="15"/>
  <c r="AC46" i="21"/>
  <c r="Z46" i="15"/>
  <c r="AC14" i="21"/>
  <c r="Z14" i="15"/>
  <c r="AD215" i="21"/>
  <c r="AA215" i="15"/>
  <c r="AD183" i="21"/>
  <c r="AA183" i="15"/>
  <c r="AD151" i="21"/>
  <c r="AA151" i="15"/>
  <c r="AD119" i="21"/>
  <c r="AA119" i="15"/>
  <c r="AD87" i="21"/>
  <c r="AA87" i="15"/>
  <c r="AD23" i="21"/>
  <c r="AA23" i="15"/>
  <c r="E224" i="15"/>
  <c r="H208" i="21"/>
  <c r="E208" i="15"/>
  <c r="Q191" i="14"/>
  <c r="Q183" i="14"/>
  <c r="Q175" i="14"/>
  <c r="Q167" i="14"/>
  <c r="Q159" i="14"/>
  <c r="Q151" i="14"/>
  <c r="Q143" i="14"/>
  <c r="Q135" i="14"/>
  <c r="Q127" i="14"/>
  <c r="Q119" i="14"/>
  <c r="Q111" i="14"/>
  <c r="Q103" i="14"/>
  <c r="Q95" i="14"/>
  <c r="Q87" i="14"/>
  <c r="Q79" i="14"/>
  <c r="Q71" i="14"/>
  <c r="Q63" i="14"/>
  <c r="Q55" i="14"/>
  <c r="Q47" i="14"/>
  <c r="Q39" i="14"/>
  <c r="Q31" i="14"/>
  <c r="Q23" i="14"/>
  <c r="Q15" i="14"/>
  <c r="Q7" i="14"/>
  <c r="BG3" i="14"/>
  <c r="N229" i="21"/>
  <c r="K229" i="15"/>
  <c r="N221" i="21"/>
  <c r="K221" i="15"/>
  <c r="N213" i="21"/>
  <c r="K213" i="15"/>
  <c r="N205" i="21"/>
  <c r="K205" i="15"/>
  <c r="N197" i="21"/>
  <c r="K197" i="15"/>
  <c r="N189" i="21"/>
  <c r="K189" i="15"/>
  <c r="N181" i="21"/>
  <c r="K181" i="15"/>
  <c r="N173" i="21"/>
  <c r="K173" i="15"/>
  <c r="N165" i="21"/>
  <c r="K165" i="15"/>
  <c r="N157" i="21"/>
  <c r="K157" i="15"/>
  <c r="N149" i="21"/>
  <c r="K149" i="15"/>
  <c r="N141" i="21"/>
  <c r="K141" i="15"/>
  <c r="N133" i="21"/>
  <c r="K133" i="15"/>
  <c r="N125" i="21"/>
  <c r="K125" i="15"/>
  <c r="N117" i="21"/>
  <c r="K117" i="15"/>
  <c r="N109" i="21"/>
  <c r="K109" i="15"/>
  <c r="N101" i="21"/>
  <c r="K101" i="15"/>
  <c r="N93" i="21"/>
  <c r="K93" i="15"/>
  <c r="N85" i="21"/>
  <c r="K85" i="15"/>
  <c r="N77" i="21"/>
  <c r="K77" i="15"/>
  <c r="N69" i="21"/>
  <c r="K69" i="15"/>
  <c r="N61" i="21"/>
  <c r="K61" i="15"/>
  <c r="N53" i="21"/>
  <c r="K53" i="15"/>
  <c r="N45" i="21"/>
  <c r="K45" i="15"/>
  <c r="N37" i="21"/>
  <c r="K37" i="15"/>
  <c r="N29" i="21"/>
  <c r="K29" i="15"/>
  <c r="N21" i="21"/>
  <c r="K21" i="15"/>
  <c r="N13" i="21"/>
  <c r="K13" i="15"/>
  <c r="N5" i="21"/>
  <c r="K5" i="15"/>
  <c r="BG228" i="14"/>
  <c r="BG224" i="14"/>
  <c r="BG220" i="14"/>
  <c r="BG216" i="14"/>
  <c r="BG212" i="14"/>
  <c r="BG208" i="14"/>
  <c r="BG204" i="14"/>
  <c r="BG200" i="14"/>
  <c r="BG196" i="14"/>
  <c r="BG192" i="14"/>
  <c r="BG188" i="14"/>
  <c r="BG184" i="14"/>
  <c r="BG180" i="14"/>
  <c r="BG176" i="14"/>
  <c r="BG172" i="14"/>
  <c r="BG168" i="14"/>
  <c r="BG164" i="14"/>
  <c r="BG160" i="14"/>
  <c r="BG156" i="14"/>
  <c r="BG152" i="14"/>
  <c r="BG148" i="14"/>
  <c r="BG144" i="14"/>
  <c r="BG140" i="14"/>
  <c r="BG136" i="14"/>
  <c r="BG132" i="14"/>
  <c r="BG128" i="14"/>
  <c r="BG124" i="14"/>
  <c r="BG120" i="14"/>
  <c r="BG116" i="14"/>
  <c r="BG112" i="14"/>
  <c r="BG108" i="14"/>
  <c r="BG104" i="14"/>
  <c r="BG100" i="14"/>
  <c r="BG96" i="14"/>
  <c r="BG92" i="14"/>
  <c r="BG88" i="14"/>
  <c r="BG84" i="14"/>
  <c r="BG80" i="14"/>
  <c r="BG76" i="14"/>
  <c r="BG72" i="14"/>
  <c r="BG68" i="14"/>
  <c r="BG64" i="14"/>
  <c r="BG60" i="14"/>
  <c r="BG56" i="14"/>
  <c r="BG52" i="14"/>
  <c r="BG48" i="14"/>
  <c r="BG44" i="14"/>
  <c r="BG40" i="14"/>
  <c r="BG36" i="14"/>
  <c r="BG32" i="14"/>
  <c r="BG28" i="14"/>
  <c r="BG24" i="14"/>
  <c r="BG20" i="14"/>
  <c r="BG16" i="14"/>
  <c r="BG12" i="14"/>
  <c r="BG8" i="14"/>
  <c r="R147" i="21"/>
  <c r="O147" i="15"/>
  <c r="R139" i="21"/>
  <c r="O139" i="15"/>
  <c r="R131" i="21"/>
  <c r="O131" i="15"/>
  <c r="R123" i="21"/>
  <c r="R115" i="21"/>
  <c r="O115" i="15"/>
  <c r="R99" i="21"/>
  <c r="O99" i="15"/>
  <c r="R91" i="21"/>
  <c r="O91" i="15"/>
  <c r="R83" i="21"/>
  <c r="O83" i="15"/>
  <c r="R75" i="21"/>
  <c r="O75" i="15"/>
  <c r="R67" i="21"/>
  <c r="O67" i="15"/>
  <c r="R59" i="21"/>
  <c r="R51" i="21"/>
  <c r="O51" i="15"/>
  <c r="R35" i="21"/>
  <c r="O35" i="15"/>
  <c r="R27" i="21"/>
  <c r="O27" i="15"/>
  <c r="R19" i="21"/>
  <c r="O19" i="15"/>
  <c r="R11" i="21"/>
  <c r="O11" i="15"/>
  <c r="S157" i="21"/>
  <c r="P157" i="15"/>
  <c r="S93" i="21"/>
  <c r="P93" i="15"/>
  <c r="T225" i="21"/>
  <c r="T217" i="21"/>
  <c r="Q217" i="15"/>
  <c r="T209" i="21"/>
  <c r="Q209" i="15"/>
  <c r="T201" i="21"/>
  <c r="Q201" i="15"/>
  <c r="T193" i="21"/>
  <c r="Q193" i="15"/>
  <c r="T177" i="21"/>
  <c r="Q177" i="15"/>
  <c r="Q161" i="15"/>
  <c r="T153" i="21"/>
  <c r="Q153" i="15"/>
  <c r="T145" i="21"/>
  <c r="Q145" i="15"/>
  <c r="T137" i="21"/>
  <c r="Q137" i="15"/>
  <c r="T129" i="21"/>
  <c r="Q129" i="15"/>
  <c r="T113" i="21"/>
  <c r="Q113" i="15"/>
  <c r="T97" i="21"/>
  <c r="T89" i="21"/>
  <c r="Q89" i="15"/>
  <c r="T81" i="21"/>
  <c r="Q81" i="15"/>
  <c r="T73" i="21"/>
  <c r="Q73" i="15"/>
  <c r="T69" i="21"/>
  <c r="Q69" i="15"/>
  <c r="T61" i="21"/>
  <c r="Q61" i="15"/>
  <c r="T53" i="21"/>
  <c r="Q53" i="15"/>
  <c r="T49" i="21"/>
  <c r="Q49" i="15"/>
  <c r="T45" i="21"/>
  <c r="Q45" i="15"/>
  <c r="T41" i="21"/>
  <c r="Q41" i="15"/>
  <c r="T37" i="21"/>
  <c r="Q37" i="15"/>
  <c r="T29" i="21"/>
  <c r="Q29" i="15"/>
  <c r="T21" i="21"/>
  <c r="T17" i="21"/>
  <c r="Q17" i="15"/>
  <c r="T13" i="21"/>
  <c r="Q13" i="15"/>
  <c r="T9" i="21"/>
  <c r="Q9" i="15"/>
  <c r="T5" i="21"/>
  <c r="Q5" i="15"/>
  <c r="T183" i="21"/>
  <c r="Q183" i="15"/>
  <c r="T119" i="21"/>
  <c r="Q119" i="15"/>
  <c r="T55" i="21"/>
  <c r="Q55" i="15"/>
  <c r="U227" i="21"/>
  <c r="R227" i="15"/>
  <c r="U219" i="21"/>
  <c r="R219" i="15"/>
  <c r="U203" i="21"/>
  <c r="R203" i="15"/>
  <c r="R195" i="15"/>
  <c r="U187" i="21"/>
  <c r="U179" i="21"/>
  <c r="R179" i="15"/>
  <c r="U171" i="21"/>
  <c r="R171" i="15"/>
  <c r="U163" i="21"/>
  <c r="R163" i="15"/>
  <c r="U155" i="21"/>
  <c r="R155" i="15"/>
  <c r="U139" i="21"/>
  <c r="R139" i="15"/>
  <c r="U131" i="21"/>
  <c r="R123" i="15"/>
  <c r="U115" i="21"/>
  <c r="R115" i="15"/>
  <c r="U107" i="21"/>
  <c r="R107" i="15"/>
  <c r="U99" i="21"/>
  <c r="R99" i="15"/>
  <c r="U91" i="21"/>
  <c r="R91" i="15"/>
  <c r="U75" i="21"/>
  <c r="R75" i="15"/>
  <c r="U67" i="21"/>
  <c r="R67" i="15"/>
  <c r="U59" i="21"/>
  <c r="U51" i="21"/>
  <c r="R51" i="15"/>
  <c r="U43" i="21"/>
  <c r="R43" i="15"/>
  <c r="U35" i="21"/>
  <c r="U27" i="21"/>
  <c r="R27" i="15"/>
  <c r="U11" i="21"/>
  <c r="R11" i="15"/>
  <c r="U31" i="21"/>
  <c r="R31" i="15"/>
  <c r="AB91" i="21"/>
  <c r="Y91" i="15"/>
  <c r="AB51" i="21"/>
  <c r="Y51" i="15"/>
  <c r="N226" i="21"/>
  <c r="K226" i="15"/>
  <c r="N218" i="21"/>
  <c r="K218" i="15"/>
  <c r="N210" i="21"/>
  <c r="K210" i="15"/>
  <c r="N202" i="21"/>
  <c r="K202" i="15"/>
  <c r="N194" i="21"/>
  <c r="K194" i="15"/>
  <c r="N186" i="21"/>
  <c r="K186" i="15"/>
  <c r="N178" i="21"/>
  <c r="K178" i="15"/>
  <c r="N170" i="21"/>
  <c r="K170" i="15"/>
  <c r="N162" i="21"/>
  <c r="K162" i="15"/>
  <c r="N154" i="21"/>
  <c r="K154" i="15"/>
  <c r="N146" i="21"/>
  <c r="K146" i="15"/>
  <c r="N138" i="21"/>
  <c r="K138" i="15"/>
  <c r="N130" i="21"/>
  <c r="K130" i="15"/>
  <c r="N122" i="21"/>
  <c r="K122" i="15"/>
  <c r="N114" i="21"/>
  <c r="K114" i="15"/>
  <c r="N106" i="21"/>
  <c r="K106" i="15"/>
  <c r="N98" i="21"/>
  <c r="K98" i="15"/>
  <c r="N90" i="21"/>
  <c r="K90" i="15"/>
  <c r="N82" i="21"/>
  <c r="K82" i="15"/>
  <c r="N74" i="21"/>
  <c r="K74" i="15"/>
  <c r="N66" i="21"/>
  <c r="K66" i="15"/>
  <c r="N58" i="21"/>
  <c r="K58" i="15"/>
  <c r="N50" i="21"/>
  <c r="K50" i="15"/>
  <c r="N42" i="21"/>
  <c r="K42" i="15"/>
  <c r="N34" i="21"/>
  <c r="K34" i="15"/>
  <c r="N26" i="21"/>
  <c r="K26" i="15"/>
  <c r="N18" i="21"/>
  <c r="K18" i="15"/>
  <c r="N10" i="21"/>
  <c r="K10" i="15"/>
  <c r="R230" i="21"/>
  <c r="O230" i="15"/>
  <c r="R214" i="21"/>
  <c r="O214" i="15"/>
  <c r="R206" i="21"/>
  <c r="O206" i="15"/>
  <c r="R190" i="21"/>
  <c r="O190" i="15"/>
  <c r="R182" i="21"/>
  <c r="O182" i="15"/>
  <c r="R174" i="21"/>
  <c r="O174" i="15"/>
  <c r="R166" i="21"/>
  <c r="O166" i="15"/>
  <c r="R150" i="21"/>
  <c r="R142" i="21"/>
  <c r="O142" i="15"/>
  <c r="R134" i="21"/>
  <c r="O134" i="15"/>
  <c r="R110" i="21"/>
  <c r="O110" i="15"/>
  <c r="R102" i="21"/>
  <c r="O102" i="15"/>
  <c r="R86" i="21"/>
  <c r="O86" i="15"/>
  <c r="R78" i="21"/>
  <c r="O78" i="15"/>
  <c r="R70" i="21"/>
  <c r="O70" i="15"/>
  <c r="O54" i="15"/>
  <c r="R46" i="21"/>
  <c r="O46" i="15"/>
  <c r="R38" i="21"/>
  <c r="O38" i="15"/>
  <c r="R30" i="21"/>
  <c r="O30" i="15"/>
  <c r="R6" i="21"/>
  <c r="O6" i="15"/>
  <c r="S224" i="21"/>
  <c r="P224" i="15"/>
  <c r="S216" i="21"/>
  <c r="P216" i="15"/>
  <c r="S208" i="21"/>
  <c r="P208" i="15"/>
  <c r="S192" i="21"/>
  <c r="P192" i="15"/>
  <c r="S184" i="21"/>
  <c r="P184" i="15"/>
  <c r="P176" i="15"/>
  <c r="S168" i="21"/>
  <c r="P168" i="15"/>
  <c r="S160" i="21"/>
  <c r="P160" i="15"/>
  <c r="S152" i="21"/>
  <c r="P152" i="15"/>
  <c r="S144" i="21"/>
  <c r="P144" i="15"/>
  <c r="S128" i="21"/>
  <c r="P128" i="15"/>
  <c r="S112" i="21"/>
  <c r="S104" i="21"/>
  <c r="P104" i="15"/>
  <c r="S96" i="21"/>
  <c r="P96" i="15"/>
  <c r="S88" i="21"/>
  <c r="P88" i="15"/>
  <c r="S80" i="21"/>
  <c r="P80" i="15"/>
  <c r="P72" i="15"/>
  <c r="S64" i="21"/>
  <c r="P64" i="15"/>
  <c r="S48" i="21"/>
  <c r="P48" i="15"/>
  <c r="S40" i="21"/>
  <c r="P40" i="15"/>
  <c r="S32" i="21"/>
  <c r="P32" i="15"/>
  <c r="S24" i="21"/>
  <c r="P24" i="15"/>
  <c r="S16" i="21"/>
  <c r="P16" i="15"/>
  <c r="P8" i="15"/>
  <c r="S133" i="21"/>
  <c r="P133" i="15"/>
  <c r="S5" i="21"/>
  <c r="P5" i="15"/>
  <c r="T133" i="21"/>
  <c r="Q133" i="15"/>
  <c r="T117" i="21"/>
  <c r="Q117" i="15"/>
  <c r="T109" i="21"/>
  <c r="Q109" i="15"/>
  <c r="T101" i="21"/>
  <c r="Q101" i="15"/>
  <c r="T93" i="21"/>
  <c r="Q93" i="15"/>
  <c r="T85" i="21"/>
  <c r="Q85" i="15"/>
  <c r="T175" i="21"/>
  <c r="Q175" i="15"/>
  <c r="T111" i="21"/>
  <c r="Q111" i="15"/>
  <c r="T47" i="21"/>
  <c r="Q47" i="15"/>
  <c r="U224" i="21"/>
  <c r="R224" i="15"/>
  <c r="R216" i="15"/>
  <c r="U208" i="21"/>
  <c r="R208" i="15"/>
  <c r="U200" i="21"/>
  <c r="R200" i="15"/>
  <c r="U192" i="21"/>
  <c r="R192" i="15"/>
  <c r="U184" i="21"/>
  <c r="R184" i="15"/>
  <c r="U176" i="21"/>
  <c r="R176" i="15"/>
  <c r="U160" i="21"/>
  <c r="R160" i="15"/>
  <c r="R144" i="15"/>
  <c r="U136" i="21"/>
  <c r="R136" i="15"/>
  <c r="U128" i="21"/>
  <c r="R128" i="15"/>
  <c r="U120" i="21"/>
  <c r="R120" i="15"/>
  <c r="U112" i="21"/>
  <c r="R112" i="15"/>
  <c r="U96" i="21"/>
  <c r="R96" i="15"/>
  <c r="U80" i="21"/>
  <c r="R80" i="15"/>
  <c r="U72" i="21"/>
  <c r="R72" i="15"/>
  <c r="U64" i="21"/>
  <c r="R64" i="15"/>
  <c r="U56" i="21"/>
  <c r="R56" i="15"/>
  <c r="U48" i="21"/>
  <c r="R48" i="15"/>
  <c r="R40" i="15"/>
  <c r="U32" i="21"/>
  <c r="R32" i="15"/>
  <c r="R16" i="15"/>
  <c r="U8" i="21"/>
  <c r="R8" i="15"/>
  <c r="U207" i="21"/>
  <c r="R207" i="15"/>
  <c r="U175" i="21"/>
  <c r="U143" i="21"/>
  <c r="R143" i="15"/>
  <c r="U111" i="21"/>
  <c r="R111" i="15"/>
  <c r="U79" i="21"/>
  <c r="R79" i="15"/>
  <c r="U7" i="21"/>
  <c r="R7" i="15"/>
  <c r="W228" i="21"/>
  <c r="T228" i="15"/>
  <c r="T220" i="15"/>
  <c r="W212" i="21"/>
  <c r="T212" i="15"/>
  <c r="W204" i="21"/>
  <c r="T204" i="15"/>
  <c r="W196" i="21"/>
  <c r="T196" i="15"/>
  <c r="W188" i="21"/>
  <c r="T188" i="15"/>
  <c r="W180" i="21"/>
  <c r="T180" i="15"/>
  <c r="W164" i="21"/>
  <c r="T164" i="15"/>
  <c r="W148" i="21"/>
  <c r="T148" i="15"/>
  <c r="W140" i="21"/>
  <c r="T140" i="15"/>
  <c r="W132" i="21"/>
  <c r="T132" i="15"/>
  <c r="W124" i="21"/>
  <c r="T124" i="15"/>
  <c r="W116" i="21"/>
  <c r="T116" i="15"/>
  <c r="W108" i="21"/>
  <c r="T108" i="15"/>
  <c r="W100" i="21"/>
  <c r="T100" i="15"/>
  <c r="W92" i="21"/>
  <c r="T92" i="15"/>
  <c r="W76" i="21"/>
  <c r="T76" i="15"/>
  <c r="T68" i="15"/>
  <c r="W60" i="21"/>
  <c r="T60" i="15"/>
  <c r="W52" i="21"/>
  <c r="T52" i="15"/>
  <c r="W36" i="21"/>
  <c r="T36" i="15"/>
  <c r="T28" i="15"/>
  <c r="W20" i="21"/>
  <c r="T20" i="15"/>
  <c r="W12" i="21"/>
  <c r="T12" i="15"/>
  <c r="Y230" i="21"/>
  <c r="V230" i="15"/>
  <c r="Y226" i="21"/>
  <c r="V226" i="15"/>
  <c r="Y222" i="21"/>
  <c r="V222" i="15"/>
  <c r="Y218" i="21"/>
  <c r="V218" i="15"/>
  <c r="Y214" i="21"/>
  <c r="V214" i="15"/>
  <c r="Y210" i="21"/>
  <c r="V210" i="15"/>
  <c r="Y206" i="21"/>
  <c r="V206" i="15"/>
  <c r="Y202" i="21"/>
  <c r="V202" i="15"/>
  <c r="Y198" i="21"/>
  <c r="V198" i="15"/>
  <c r="Y194" i="21"/>
  <c r="V194" i="15"/>
  <c r="Y190" i="21"/>
  <c r="V190" i="15"/>
  <c r="Y186" i="21"/>
  <c r="V186" i="15"/>
  <c r="Y182" i="21"/>
  <c r="V182" i="15"/>
  <c r="Y178" i="21"/>
  <c r="V178" i="15"/>
  <c r="Y174" i="21"/>
  <c r="V174" i="15"/>
  <c r="Y170" i="21"/>
  <c r="V170" i="15"/>
  <c r="Y166" i="21"/>
  <c r="V166" i="15"/>
  <c r="Y162" i="21"/>
  <c r="V162" i="15"/>
  <c r="Y158" i="21"/>
  <c r="V158" i="15"/>
  <c r="Y154" i="21"/>
  <c r="V154" i="15"/>
  <c r="Y150" i="21"/>
  <c r="V150" i="15"/>
  <c r="Y146" i="21"/>
  <c r="V146" i="15"/>
  <c r="Y142" i="21"/>
  <c r="V142" i="15"/>
  <c r="Y138" i="21"/>
  <c r="V138" i="15"/>
  <c r="Y134" i="21"/>
  <c r="V134" i="15"/>
  <c r="Y130" i="21"/>
  <c r="V130" i="15"/>
  <c r="Y126" i="21"/>
  <c r="V126" i="15"/>
  <c r="Y122" i="21"/>
  <c r="V122" i="15"/>
  <c r="Y118" i="21"/>
  <c r="V118" i="15"/>
  <c r="Y114" i="21"/>
  <c r="V114" i="15"/>
  <c r="Y110" i="21"/>
  <c r="V110" i="15"/>
  <c r="Y106" i="21"/>
  <c r="V106" i="15"/>
  <c r="Y102" i="21"/>
  <c r="V102" i="15"/>
  <c r="Y98" i="21"/>
  <c r="V98" i="15"/>
  <c r="Y94" i="21"/>
  <c r="V94" i="15"/>
  <c r="Y90" i="21"/>
  <c r="V90" i="15"/>
  <c r="Y86" i="21"/>
  <c r="V86" i="15"/>
  <c r="Y82" i="21"/>
  <c r="V82" i="15"/>
  <c r="Y78" i="21"/>
  <c r="V78" i="15"/>
  <c r="Y74" i="21"/>
  <c r="V74" i="15"/>
  <c r="Y70" i="21"/>
  <c r="V70" i="15"/>
  <c r="Y66" i="21"/>
  <c r="V66" i="15"/>
  <c r="Y62" i="21"/>
  <c r="V62" i="15"/>
  <c r="Y58" i="21"/>
  <c r="V58" i="15"/>
  <c r="Y54" i="21"/>
  <c r="V54" i="15"/>
  <c r="Y50" i="21"/>
  <c r="V50" i="15"/>
  <c r="Y46" i="21"/>
  <c r="V46" i="15"/>
  <c r="Y42" i="21"/>
  <c r="V42" i="15"/>
  <c r="Y38" i="21"/>
  <c r="V38" i="15"/>
  <c r="Y34" i="21"/>
  <c r="V34" i="15"/>
  <c r="Y30" i="21"/>
  <c r="V30" i="15"/>
  <c r="Y26" i="21"/>
  <c r="V26" i="15"/>
  <c r="Y22" i="21"/>
  <c r="V22" i="15"/>
  <c r="Y18" i="21"/>
  <c r="V18" i="15"/>
  <c r="Y14" i="21"/>
  <c r="V14" i="15"/>
  <c r="Y10" i="21"/>
  <c r="V10" i="15"/>
  <c r="Y6" i="21"/>
  <c r="V6" i="15"/>
  <c r="AB179" i="21"/>
  <c r="Y179" i="15"/>
  <c r="AB115" i="21"/>
  <c r="Y115" i="15"/>
  <c r="AC213" i="21"/>
  <c r="Z213" i="15"/>
  <c r="AE225" i="21"/>
  <c r="AB225" i="15"/>
  <c r="AE217" i="21"/>
  <c r="AB217" i="15"/>
  <c r="AE201" i="21"/>
  <c r="AB201" i="15"/>
  <c r="AE193" i="21"/>
  <c r="AB193" i="15"/>
  <c r="AE185" i="21"/>
  <c r="AB185" i="15"/>
  <c r="AE169" i="21"/>
  <c r="AB169" i="15"/>
  <c r="AE161" i="21"/>
  <c r="AB161" i="15"/>
  <c r="AE153" i="21"/>
  <c r="AB153" i="15"/>
  <c r="AE137" i="21"/>
  <c r="AB137" i="15"/>
  <c r="AE129" i="21"/>
  <c r="AB129" i="15"/>
  <c r="AE121" i="21"/>
  <c r="AB121" i="15"/>
  <c r="AE105" i="21"/>
  <c r="AB105" i="15"/>
  <c r="AE97" i="21"/>
  <c r="AB97" i="15"/>
  <c r="AE89" i="21"/>
  <c r="AB89" i="15"/>
  <c r="N231" i="21"/>
  <c r="K231" i="15"/>
  <c r="N223" i="21"/>
  <c r="K223" i="15"/>
  <c r="N215" i="21"/>
  <c r="K215" i="15"/>
  <c r="N207" i="21"/>
  <c r="K207" i="15"/>
  <c r="N199" i="21"/>
  <c r="K199" i="15"/>
  <c r="N191" i="21"/>
  <c r="K191" i="15"/>
  <c r="N183" i="21"/>
  <c r="K183" i="15"/>
  <c r="N175" i="21"/>
  <c r="K175" i="15"/>
  <c r="N167" i="21"/>
  <c r="K167" i="15"/>
  <c r="N159" i="21"/>
  <c r="K159" i="15"/>
  <c r="N151" i="21"/>
  <c r="K151" i="15"/>
  <c r="N143" i="21"/>
  <c r="K143" i="15"/>
  <c r="N135" i="21"/>
  <c r="K135" i="15"/>
  <c r="N127" i="21"/>
  <c r="K127" i="15"/>
  <c r="N119" i="21"/>
  <c r="K119" i="15"/>
  <c r="N111" i="21"/>
  <c r="K111" i="15"/>
  <c r="N103" i="21"/>
  <c r="K103" i="15"/>
  <c r="N95" i="21"/>
  <c r="K95" i="15"/>
  <c r="N87" i="21"/>
  <c r="K87" i="15"/>
  <c r="N79" i="21"/>
  <c r="K79" i="15"/>
  <c r="N71" i="21"/>
  <c r="K71" i="15"/>
  <c r="N63" i="21"/>
  <c r="K63" i="15"/>
  <c r="N55" i="21"/>
  <c r="K55" i="15"/>
  <c r="N47" i="21"/>
  <c r="K47" i="15"/>
  <c r="N39" i="21"/>
  <c r="K39" i="15"/>
  <c r="N31" i="21"/>
  <c r="K31" i="15"/>
  <c r="N23" i="21"/>
  <c r="K23" i="15"/>
  <c r="N15" i="21"/>
  <c r="K15" i="15"/>
  <c r="N7" i="21"/>
  <c r="K7" i="15"/>
  <c r="BG227" i="14"/>
  <c r="BG223" i="14"/>
  <c r="BG219" i="14"/>
  <c r="BG215" i="14"/>
  <c r="BG211" i="14"/>
  <c r="BG207" i="14"/>
  <c r="BG203" i="14"/>
  <c r="BG199" i="14"/>
  <c r="BG195" i="14"/>
  <c r="BG191" i="14"/>
  <c r="BG187" i="14"/>
  <c r="BG183" i="14"/>
  <c r="BG179" i="14"/>
  <c r="BG175" i="14"/>
  <c r="BG171" i="14"/>
  <c r="BG167" i="14"/>
  <c r="BG163" i="14"/>
  <c r="BG159" i="14"/>
  <c r="BG155" i="14"/>
  <c r="BG151" i="14"/>
  <c r="BG147" i="14"/>
  <c r="BG143" i="14"/>
  <c r="BG139" i="14"/>
  <c r="BG135" i="14"/>
  <c r="BG131" i="14"/>
  <c r="BG127" i="14"/>
  <c r="BG123" i="14"/>
  <c r="BG119" i="14"/>
  <c r="BG115" i="14"/>
  <c r="BG111" i="14"/>
  <c r="BG107" i="14"/>
  <c r="BG103" i="14"/>
  <c r="BG99" i="14"/>
  <c r="BG95" i="14"/>
  <c r="BG91" i="14"/>
  <c r="BG87" i="14"/>
  <c r="BG83" i="14"/>
  <c r="BG79" i="14"/>
  <c r="BG75" i="14"/>
  <c r="BG71" i="14"/>
  <c r="BG67" i="14"/>
  <c r="BG63" i="14"/>
  <c r="BG59" i="14"/>
  <c r="BG55" i="14"/>
  <c r="BG51" i="14"/>
  <c r="BG47" i="14"/>
  <c r="BG43" i="14"/>
  <c r="BG39" i="14"/>
  <c r="BG35" i="14"/>
  <c r="BG31" i="14"/>
  <c r="BG27" i="14"/>
  <c r="BG23" i="14"/>
  <c r="BG19" i="14"/>
  <c r="BG15" i="14"/>
  <c r="BG11" i="14"/>
  <c r="BG7" i="14"/>
  <c r="S205" i="21"/>
  <c r="P205" i="15"/>
  <c r="S173" i="21"/>
  <c r="P173" i="15"/>
  <c r="S109" i="21"/>
  <c r="P109" i="15"/>
  <c r="S45" i="21"/>
  <c r="P45" i="15"/>
  <c r="T4" i="21"/>
  <c r="Q4" i="15"/>
  <c r="T224" i="21"/>
  <c r="Q224" i="15"/>
  <c r="T216" i="21"/>
  <c r="Q216" i="15"/>
  <c r="T200" i="21"/>
  <c r="Q200" i="15"/>
  <c r="Q184" i="15"/>
  <c r="T176" i="21"/>
  <c r="Q176" i="15"/>
  <c r="T168" i="21"/>
  <c r="Q168" i="15"/>
  <c r="T160" i="21"/>
  <c r="Q160" i="15"/>
  <c r="T152" i="21"/>
  <c r="Q152" i="15"/>
  <c r="T136" i="21"/>
  <c r="Q136" i="15"/>
  <c r="T120" i="21"/>
  <c r="Q120" i="15"/>
  <c r="T112" i="21"/>
  <c r="Q112" i="15"/>
  <c r="T104" i="21"/>
  <c r="Q104" i="15"/>
  <c r="T96" i="21"/>
  <c r="Q96" i="15"/>
  <c r="T88" i="21"/>
  <c r="Q88" i="15"/>
  <c r="T72" i="21"/>
  <c r="Q72" i="15"/>
  <c r="T48" i="21"/>
  <c r="Q48" i="15"/>
  <c r="T40" i="21"/>
  <c r="Q40" i="15"/>
  <c r="T36" i="21"/>
  <c r="Q36" i="15"/>
  <c r="T32" i="21"/>
  <c r="Q32" i="15"/>
  <c r="T24" i="21"/>
  <c r="Q24" i="15"/>
  <c r="Q20" i="15"/>
  <c r="T16" i="21"/>
  <c r="Q16" i="15"/>
  <c r="T12" i="21"/>
  <c r="Q12" i="15"/>
  <c r="T8" i="21"/>
  <c r="Q8" i="15"/>
  <c r="T231" i="21"/>
  <c r="Q231" i="15"/>
  <c r="T167" i="21"/>
  <c r="Q167" i="15"/>
  <c r="T103" i="21"/>
  <c r="Q103" i="15"/>
  <c r="U229" i="21"/>
  <c r="R229" i="15"/>
  <c r="U221" i="21"/>
  <c r="R221" i="15"/>
  <c r="U205" i="21"/>
  <c r="R205" i="15"/>
  <c r="U189" i="21"/>
  <c r="R189" i="15"/>
  <c r="U181" i="21"/>
  <c r="R181" i="15"/>
  <c r="U173" i="21"/>
  <c r="R173" i="15"/>
  <c r="U165" i="21"/>
  <c r="R165" i="15"/>
  <c r="U157" i="21"/>
  <c r="R157" i="15"/>
  <c r="U141" i="21"/>
  <c r="R141" i="15"/>
  <c r="R133" i="15"/>
  <c r="U117" i="21"/>
  <c r="R117" i="15"/>
  <c r="U109" i="21"/>
  <c r="R109" i="15"/>
  <c r="U101" i="21"/>
  <c r="R101" i="15"/>
  <c r="U93" i="21"/>
  <c r="R93" i="15"/>
  <c r="U77" i="21"/>
  <c r="R77" i="15"/>
  <c r="U47" i="21"/>
  <c r="R47" i="15"/>
  <c r="U217" i="21"/>
  <c r="R217" i="15"/>
  <c r="U209" i="21"/>
  <c r="R209" i="15"/>
  <c r="U201" i="21"/>
  <c r="R201" i="15"/>
  <c r="U193" i="21"/>
  <c r="R193" i="15"/>
  <c r="U185" i="21"/>
  <c r="R185" i="15"/>
  <c r="U177" i="21"/>
  <c r="R177" i="15"/>
  <c r="U169" i="21"/>
  <c r="R169" i="15"/>
  <c r="U145" i="21"/>
  <c r="R145" i="15"/>
  <c r="U137" i="21"/>
  <c r="R137" i="15"/>
  <c r="U129" i="21"/>
  <c r="R129" i="15"/>
  <c r="U121" i="21"/>
  <c r="R121" i="15"/>
  <c r="U113" i="21"/>
  <c r="R113" i="15"/>
  <c r="U105" i="21"/>
  <c r="R105" i="15"/>
  <c r="U89" i="21"/>
  <c r="R89" i="15"/>
  <c r="U81" i="21"/>
  <c r="R81" i="15"/>
  <c r="U73" i="21"/>
  <c r="R73" i="15"/>
  <c r="U65" i="21"/>
  <c r="R65" i="15"/>
  <c r="U57" i="21"/>
  <c r="R57" i="15"/>
  <c r="U49" i="21"/>
  <c r="R49" i="15"/>
  <c r="U41" i="21"/>
  <c r="R41" i="15"/>
  <c r="R25" i="15"/>
  <c r="U17" i="21"/>
  <c r="R17" i="15"/>
  <c r="U9" i="21"/>
  <c r="R9" i="15"/>
  <c r="W225" i="21"/>
  <c r="T225" i="15"/>
  <c r="W217" i="21"/>
  <c r="T217" i="15"/>
  <c r="W209" i="21"/>
  <c r="T209" i="15"/>
  <c r="W201" i="21"/>
  <c r="W193" i="21"/>
  <c r="T193" i="15"/>
  <c r="W185" i="21"/>
  <c r="T185" i="15"/>
  <c r="W177" i="21"/>
  <c r="T177" i="15"/>
  <c r="W169" i="21"/>
  <c r="T169" i="15"/>
  <c r="W161" i="21"/>
  <c r="T161" i="15"/>
  <c r="W153" i="21"/>
  <c r="T153" i="15"/>
  <c r="W145" i="21"/>
  <c r="T145" i="15"/>
  <c r="W137" i="21"/>
  <c r="T137" i="15"/>
  <c r="W121" i="21"/>
  <c r="T121" i="15"/>
  <c r="W113" i="21"/>
  <c r="T113" i="15"/>
  <c r="W105" i="21"/>
  <c r="T105" i="15"/>
  <c r="W97" i="21"/>
  <c r="T97" i="15"/>
  <c r="W89" i="21"/>
  <c r="T89" i="15"/>
  <c r="W81" i="21"/>
  <c r="T81" i="15"/>
  <c r="W73" i="21"/>
  <c r="T73" i="15"/>
  <c r="W65" i="21"/>
  <c r="T65" i="15"/>
  <c r="W57" i="21"/>
  <c r="T57" i="15"/>
  <c r="W49" i="21"/>
  <c r="T49" i="15"/>
  <c r="W41" i="21"/>
  <c r="T41" i="15"/>
  <c r="W25" i="21"/>
  <c r="T25" i="15"/>
  <c r="W17" i="21"/>
  <c r="T17" i="15"/>
  <c r="W9" i="21"/>
  <c r="T9" i="15"/>
  <c r="X224" i="21"/>
  <c r="U224" i="15"/>
  <c r="X216" i="21"/>
  <c r="U216" i="15"/>
  <c r="X208" i="21"/>
  <c r="U208" i="15"/>
  <c r="X192" i="21"/>
  <c r="U192" i="15"/>
  <c r="X176" i="21"/>
  <c r="U176" i="15"/>
  <c r="X168" i="21"/>
  <c r="U168" i="15"/>
  <c r="X160" i="21"/>
  <c r="U160" i="15"/>
  <c r="X152" i="21"/>
  <c r="U152" i="15"/>
  <c r="X144" i="21"/>
  <c r="U144" i="15"/>
  <c r="X136" i="21"/>
  <c r="X128" i="21"/>
  <c r="U128" i="15"/>
  <c r="U112" i="15"/>
  <c r="X104" i="21"/>
  <c r="U104" i="15"/>
  <c r="X96" i="21"/>
  <c r="U96" i="15"/>
  <c r="X88" i="21"/>
  <c r="U88" i="15"/>
  <c r="X80" i="21"/>
  <c r="U80" i="15"/>
  <c r="X72" i="21"/>
  <c r="X64" i="21"/>
  <c r="U64" i="15"/>
  <c r="X56" i="21"/>
  <c r="U56" i="15"/>
  <c r="X48" i="21"/>
  <c r="U48" i="15"/>
  <c r="X32" i="21"/>
  <c r="U32" i="15"/>
  <c r="U24" i="15"/>
  <c r="X16" i="21"/>
  <c r="X8" i="21"/>
  <c r="U8" i="15"/>
  <c r="Y225" i="21"/>
  <c r="V225" i="15"/>
  <c r="Y217" i="21"/>
  <c r="V217" i="15"/>
  <c r="Y209" i="21"/>
  <c r="V209" i="15"/>
  <c r="Y201" i="21"/>
  <c r="V201" i="15"/>
  <c r="Y193" i="21"/>
  <c r="V193" i="15"/>
  <c r="Y185" i="21"/>
  <c r="V185" i="15"/>
  <c r="Y177" i="21"/>
  <c r="V177" i="15"/>
  <c r="Y169" i="21"/>
  <c r="V169" i="15"/>
  <c r="Y161" i="21"/>
  <c r="V161" i="15"/>
  <c r="Y153" i="21"/>
  <c r="V153" i="15"/>
  <c r="Y145" i="21"/>
  <c r="V145" i="15"/>
  <c r="Y137" i="21"/>
  <c r="V137" i="15"/>
  <c r="Y129" i="21"/>
  <c r="V129" i="15"/>
  <c r="Y121" i="21"/>
  <c r="V121" i="15"/>
  <c r="Y113" i="21"/>
  <c r="V113" i="15"/>
  <c r="Y105" i="21"/>
  <c r="V105" i="15"/>
  <c r="Y97" i="21"/>
  <c r="V97" i="15"/>
  <c r="Y89" i="21"/>
  <c r="V89" i="15"/>
  <c r="Y81" i="21"/>
  <c r="V81" i="15"/>
  <c r="Y73" i="21"/>
  <c r="V73" i="15"/>
  <c r="Y65" i="21"/>
  <c r="V65" i="15"/>
  <c r="Y57" i="21"/>
  <c r="V57" i="15"/>
  <c r="Y49" i="21"/>
  <c r="V49" i="15"/>
  <c r="Y41" i="21"/>
  <c r="V41" i="15"/>
  <c r="Y33" i="21"/>
  <c r="V33" i="15"/>
  <c r="Y25" i="21"/>
  <c r="V25" i="15"/>
  <c r="Y17" i="21"/>
  <c r="V17" i="15"/>
  <c r="Y9" i="21"/>
  <c r="V9" i="15"/>
  <c r="AC226" i="21"/>
  <c r="Z226" i="15"/>
  <c r="Z218" i="15"/>
  <c r="AC214" i="21"/>
  <c r="Z214" i="15"/>
  <c r="AC210" i="21"/>
  <c r="Z210" i="15"/>
  <c r="AC206" i="21"/>
  <c r="Z206" i="15"/>
  <c r="AC202" i="21"/>
  <c r="Z202" i="15"/>
  <c r="AC194" i="21"/>
  <c r="Z194" i="15"/>
  <c r="AC182" i="21"/>
  <c r="Z182" i="15"/>
  <c r="AC178" i="21"/>
  <c r="Z178" i="15"/>
  <c r="AC170" i="21"/>
  <c r="Z170" i="15"/>
  <c r="AC162" i="21"/>
  <c r="Z162" i="15"/>
  <c r="Z158" i="15"/>
  <c r="AC150" i="21"/>
  <c r="Z150" i="15"/>
  <c r="AC146" i="21"/>
  <c r="Z146" i="15"/>
  <c r="AC138" i="21"/>
  <c r="Z138" i="15"/>
  <c r="AC130" i="21"/>
  <c r="Z130" i="15"/>
  <c r="AC126" i="21"/>
  <c r="AC118" i="21"/>
  <c r="Z118" i="15"/>
  <c r="AC114" i="21"/>
  <c r="Z114" i="15"/>
  <c r="AC106" i="21"/>
  <c r="Z106" i="15"/>
  <c r="AC98" i="21"/>
  <c r="Z98" i="15"/>
  <c r="AC86" i="21"/>
  <c r="Z86" i="15"/>
  <c r="AC82" i="21"/>
  <c r="Z82" i="15"/>
  <c r="AC78" i="21"/>
  <c r="Z78" i="15"/>
  <c r="AC74" i="21"/>
  <c r="Z74" i="15"/>
  <c r="AC66" i="21"/>
  <c r="Z66" i="15"/>
  <c r="Z62" i="15"/>
  <c r="AC58" i="21"/>
  <c r="AC54" i="21"/>
  <c r="Z54" i="15"/>
  <c r="AC50" i="21"/>
  <c r="Z50" i="15"/>
  <c r="AC42" i="21"/>
  <c r="Z42" i="15"/>
  <c r="AC34" i="21"/>
  <c r="Z34" i="15"/>
  <c r="AC22" i="21"/>
  <c r="Z22" i="15"/>
  <c r="AC18" i="21"/>
  <c r="Z18" i="15"/>
  <c r="AC10" i="21"/>
  <c r="Z10" i="15"/>
  <c r="AD214" i="21"/>
  <c r="AA214" i="15"/>
  <c r="AD182" i="21"/>
  <c r="AA182" i="15"/>
  <c r="AD150" i="21"/>
  <c r="AA150" i="15"/>
  <c r="AD118" i="21"/>
  <c r="AA118" i="15"/>
  <c r="AD86" i="21"/>
  <c r="AA86" i="15"/>
  <c r="AD54" i="21"/>
  <c r="AA54" i="15"/>
  <c r="AD22" i="21"/>
  <c r="AA22" i="15"/>
  <c r="AD190" i="21"/>
  <c r="AA190" i="15"/>
  <c r="AD126" i="21"/>
  <c r="AA126" i="15"/>
  <c r="AD62" i="21"/>
  <c r="AA62" i="15"/>
  <c r="AE210" i="21"/>
  <c r="AE178" i="21"/>
  <c r="AB178" i="15"/>
  <c r="AB146" i="15"/>
  <c r="AE114" i="21"/>
  <c r="AB114" i="15"/>
  <c r="AE82" i="21"/>
  <c r="AB82" i="15"/>
  <c r="AE34" i="21"/>
  <c r="AB34" i="15"/>
  <c r="AG4" i="21"/>
  <c r="AD4" i="15"/>
  <c r="AG227" i="21"/>
  <c r="AD227" i="15"/>
  <c r="AG219" i="21"/>
  <c r="AD219" i="15"/>
  <c r="AG211" i="21"/>
  <c r="AD211" i="15"/>
  <c r="AG195" i="21"/>
  <c r="AD195" i="15"/>
  <c r="AG171" i="21"/>
  <c r="AD171" i="15"/>
  <c r="AG163" i="21"/>
  <c r="AD163" i="15"/>
  <c r="AG155" i="21"/>
  <c r="AD155" i="15"/>
  <c r="AG147" i="21"/>
  <c r="AD147" i="15"/>
  <c r="AG131" i="21"/>
  <c r="AD131" i="15"/>
  <c r="AD123" i="15"/>
  <c r="AG115" i="21"/>
  <c r="AG107" i="21"/>
  <c r="AD107" i="15"/>
  <c r="AG99" i="21"/>
  <c r="AD99" i="15"/>
  <c r="AG91" i="21"/>
  <c r="AD91" i="15"/>
  <c r="AG83" i="21"/>
  <c r="AD83" i="15"/>
  <c r="AG67" i="21"/>
  <c r="AD67" i="15"/>
  <c r="AG43" i="21"/>
  <c r="AD43" i="15"/>
  <c r="AG35" i="21"/>
  <c r="AD35" i="15"/>
  <c r="AG27" i="21"/>
  <c r="AD27" i="15"/>
  <c r="AG19" i="21"/>
  <c r="AD19" i="15"/>
  <c r="AG186" i="21"/>
  <c r="AD186" i="15"/>
  <c r="AG122" i="21"/>
  <c r="AD122" i="15"/>
  <c r="AH227" i="21"/>
  <c r="AE227" i="15"/>
  <c r="AH203" i="21"/>
  <c r="AE203" i="15"/>
  <c r="AH195" i="21"/>
  <c r="AE195" i="15"/>
  <c r="AH187" i="21"/>
  <c r="AE187" i="15"/>
  <c r="AH179" i="21"/>
  <c r="AE179" i="15"/>
  <c r="AH163" i="21"/>
  <c r="AE163" i="15"/>
  <c r="AH155" i="21"/>
  <c r="AE147" i="15"/>
  <c r="AH139" i="21"/>
  <c r="AE139" i="15"/>
  <c r="AH131" i="21"/>
  <c r="AE131" i="15"/>
  <c r="AH123" i="21"/>
  <c r="AE123" i="15"/>
  <c r="AH115" i="21"/>
  <c r="AE115" i="15"/>
  <c r="AH99" i="21"/>
  <c r="AE99" i="15"/>
  <c r="AH75" i="21"/>
  <c r="AE75" i="15"/>
  <c r="AH59" i="21"/>
  <c r="AE59" i="15"/>
  <c r="AH35" i="21"/>
  <c r="AE35" i="15"/>
  <c r="AH27" i="21"/>
  <c r="AE27" i="15"/>
  <c r="AH19" i="21"/>
  <c r="AE19" i="15"/>
  <c r="AH11" i="21"/>
  <c r="AE11" i="15"/>
  <c r="AI230" i="21"/>
  <c r="AF230" i="15"/>
  <c r="AI222" i="21"/>
  <c r="AI218" i="21"/>
  <c r="AF218" i="15"/>
  <c r="AI214" i="21"/>
  <c r="AF214" i="15"/>
  <c r="AI210" i="21"/>
  <c r="AF210" i="15"/>
  <c r="AI206" i="21"/>
  <c r="AF206" i="15"/>
  <c r="AI202" i="21"/>
  <c r="AF202" i="15"/>
  <c r="AI198" i="21"/>
  <c r="AF198" i="15"/>
  <c r="AF190" i="15"/>
  <c r="AI186" i="21"/>
  <c r="AF186" i="15"/>
  <c r="AI182" i="21"/>
  <c r="AF182" i="15"/>
  <c r="AI178" i="21"/>
  <c r="AF178" i="15"/>
  <c r="AI174" i="21"/>
  <c r="AF174" i="15"/>
  <c r="AI170" i="21"/>
  <c r="AF170" i="15"/>
  <c r="AI166" i="21"/>
  <c r="AF166" i="15"/>
  <c r="AI158" i="21"/>
  <c r="AI154" i="21"/>
  <c r="AF154" i="15"/>
  <c r="AI150" i="21"/>
  <c r="AF150" i="15"/>
  <c r="AI146" i="21"/>
  <c r="AF146" i="15"/>
  <c r="AI142" i="21"/>
  <c r="AF142" i="15"/>
  <c r="AI138" i="21"/>
  <c r="AF138" i="15"/>
  <c r="AI134" i="21"/>
  <c r="AF134" i="15"/>
  <c r="AI126" i="21"/>
  <c r="AF126" i="15"/>
  <c r="AI122" i="21"/>
  <c r="AF122" i="15"/>
  <c r="AI118" i="21"/>
  <c r="AF118" i="15"/>
  <c r="AI114" i="21"/>
  <c r="AF114" i="15"/>
  <c r="AI110" i="21"/>
  <c r="AF110" i="15"/>
  <c r="AI106" i="21"/>
  <c r="AF106" i="15"/>
  <c r="AI102" i="21"/>
  <c r="AF102" i="15"/>
  <c r="AI98" i="21"/>
  <c r="AF98" i="15"/>
  <c r="AI94" i="21"/>
  <c r="AF94" i="15"/>
  <c r="AI90" i="21"/>
  <c r="AF90" i="15"/>
  <c r="AI86" i="21"/>
  <c r="AF86" i="15"/>
  <c r="AI82" i="21"/>
  <c r="AF82" i="15"/>
  <c r="AI78" i="21"/>
  <c r="AF78" i="15"/>
  <c r="AI70" i="21"/>
  <c r="AI66" i="21"/>
  <c r="AF66" i="15"/>
  <c r="AI62" i="21"/>
  <c r="AF62" i="15"/>
  <c r="AI58" i="21"/>
  <c r="AF58" i="15"/>
  <c r="AI54" i="21"/>
  <c r="AF54" i="15"/>
  <c r="AI50" i="21"/>
  <c r="AF50" i="15"/>
  <c r="AI46" i="21"/>
  <c r="AF46" i="15"/>
  <c r="AI38" i="21"/>
  <c r="AF38" i="15"/>
  <c r="AI34" i="21"/>
  <c r="AF34" i="15"/>
  <c r="AI30" i="21"/>
  <c r="AF30" i="15"/>
  <c r="AI26" i="21"/>
  <c r="AF26" i="15"/>
  <c r="AI22" i="21"/>
  <c r="AF22" i="15"/>
  <c r="AI18" i="21"/>
  <c r="AF18" i="15"/>
  <c r="AI14" i="21"/>
  <c r="AF14" i="15"/>
  <c r="AI6" i="21"/>
  <c r="AL222" i="21"/>
  <c r="AI222" i="15"/>
  <c r="AL198" i="21"/>
  <c r="AI198" i="15"/>
  <c r="AL190" i="21"/>
  <c r="AI190" i="15"/>
  <c r="AL182" i="21"/>
  <c r="AI182" i="15"/>
  <c r="AL174" i="21"/>
  <c r="AI174" i="15"/>
  <c r="AL158" i="21"/>
  <c r="AI158" i="15"/>
  <c r="AL134" i="21"/>
  <c r="AI134" i="15"/>
  <c r="AL126" i="21"/>
  <c r="AI126" i="15"/>
  <c r="AL118" i="21"/>
  <c r="AI118" i="15"/>
  <c r="AL110" i="21"/>
  <c r="AI110" i="15"/>
  <c r="AL94" i="21"/>
  <c r="AI94" i="15"/>
  <c r="AL86" i="21"/>
  <c r="AL78" i="21"/>
  <c r="AL70" i="21"/>
  <c r="AI70" i="15"/>
  <c r="AL62" i="21"/>
  <c r="AI62" i="15"/>
  <c r="AL54" i="21"/>
  <c r="AI54" i="15"/>
  <c r="AL46" i="21"/>
  <c r="AL30" i="21"/>
  <c r="AI30" i="15"/>
  <c r="AI22" i="15"/>
  <c r="AL22" i="21"/>
  <c r="AL14" i="21"/>
  <c r="AI14" i="15"/>
  <c r="Y224" i="21"/>
  <c r="V224" i="15"/>
  <c r="Y216" i="21"/>
  <c r="V216" i="15"/>
  <c r="Y208" i="21"/>
  <c r="V208" i="15"/>
  <c r="Y200" i="21"/>
  <c r="V200" i="15"/>
  <c r="Y192" i="21"/>
  <c r="V192" i="15"/>
  <c r="Y184" i="21"/>
  <c r="V184" i="15"/>
  <c r="Y176" i="21"/>
  <c r="V176" i="15"/>
  <c r="Y168" i="21"/>
  <c r="V168" i="15"/>
  <c r="Y160" i="21"/>
  <c r="V160" i="15"/>
  <c r="Y152" i="21"/>
  <c r="V152" i="15"/>
  <c r="Y144" i="21"/>
  <c r="V144" i="15"/>
  <c r="Y136" i="21"/>
  <c r="V136" i="15"/>
  <c r="Y128" i="21"/>
  <c r="V128" i="15"/>
  <c r="Y120" i="21"/>
  <c r="V120" i="15"/>
  <c r="Y112" i="21"/>
  <c r="V112" i="15"/>
  <c r="Y104" i="21"/>
  <c r="V104" i="15"/>
  <c r="Y96" i="21"/>
  <c r="V96" i="15"/>
  <c r="Y88" i="21"/>
  <c r="V88" i="15"/>
  <c r="Y80" i="21"/>
  <c r="V80" i="15"/>
  <c r="Y72" i="21"/>
  <c r="V72" i="15"/>
  <c r="Y64" i="21"/>
  <c r="V64" i="15"/>
  <c r="Y56" i="21"/>
  <c r="V56" i="15"/>
  <c r="Y48" i="21"/>
  <c r="V48" i="15"/>
  <c r="Y40" i="21"/>
  <c r="V40" i="15"/>
  <c r="Y32" i="21"/>
  <c r="V32" i="15"/>
  <c r="Y24" i="21"/>
  <c r="V24" i="15"/>
  <c r="Y16" i="21"/>
  <c r="V16" i="15"/>
  <c r="Y8" i="21"/>
  <c r="V8" i="15"/>
  <c r="AD55" i="21"/>
  <c r="AA55" i="15"/>
  <c r="AE4" i="21"/>
  <c r="AB4" i="15"/>
  <c r="AE211" i="21"/>
  <c r="AB211" i="15"/>
  <c r="AE203" i="21"/>
  <c r="AB203" i="15"/>
  <c r="AE195" i="21"/>
  <c r="AB195" i="15"/>
  <c r="AE187" i="21"/>
  <c r="AB187" i="15"/>
  <c r="AE171" i="21"/>
  <c r="AB171" i="15"/>
  <c r="AE147" i="21"/>
  <c r="AB147" i="15"/>
  <c r="AE139" i="21"/>
  <c r="AB139" i="15"/>
  <c r="AE131" i="21"/>
  <c r="AB131" i="15"/>
  <c r="AE123" i="21"/>
  <c r="AB123" i="15"/>
  <c r="AE107" i="21"/>
  <c r="AB107" i="15"/>
  <c r="AE75" i="21"/>
  <c r="AB75" i="15"/>
  <c r="AE67" i="21"/>
  <c r="AB67" i="15"/>
  <c r="AE59" i="21"/>
  <c r="AB59" i="15"/>
  <c r="AE51" i="21"/>
  <c r="AB51" i="15"/>
  <c r="AE35" i="21"/>
  <c r="AB35" i="15"/>
  <c r="AE27" i="21"/>
  <c r="AE11" i="21"/>
  <c r="AB11" i="15"/>
  <c r="AG178" i="21"/>
  <c r="AD178" i="15"/>
  <c r="AG114" i="21"/>
  <c r="AG50" i="21"/>
  <c r="AD50" i="15"/>
  <c r="X90" i="21"/>
  <c r="U90" i="15"/>
  <c r="X74" i="21"/>
  <c r="U74" i="15"/>
  <c r="X66" i="21"/>
  <c r="U66" i="15"/>
  <c r="X58" i="21"/>
  <c r="U58" i="15"/>
  <c r="X50" i="21"/>
  <c r="U50" i="15"/>
  <c r="X42" i="21"/>
  <c r="U42" i="15"/>
  <c r="X26" i="21"/>
  <c r="X18" i="21"/>
  <c r="U18" i="15"/>
  <c r="X10" i="21"/>
  <c r="U10" i="15"/>
  <c r="Y231" i="21"/>
  <c r="V231" i="15"/>
  <c r="Y223" i="21"/>
  <c r="V223" i="15"/>
  <c r="Y215" i="21"/>
  <c r="V215" i="15"/>
  <c r="Y207" i="21"/>
  <c r="V207" i="15"/>
  <c r="Y199" i="21"/>
  <c r="V199" i="15"/>
  <c r="Y191" i="21"/>
  <c r="V191" i="15"/>
  <c r="Y183" i="21"/>
  <c r="V183" i="15"/>
  <c r="Y175" i="21"/>
  <c r="V175" i="15"/>
  <c r="Y167" i="21"/>
  <c r="V167" i="15"/>
  <c r="Y159" i="21"/>
  <c r="V159" i="15"/>
  <c r="Y151" i="21"/>
  <c r="V151" i="15"/>
  <c r="Y143" i="21"/>
  <c r="V143" i="15"/>
  <c r="Y135" i="21"/>
  <c r="V135" i="15"/>
  <c r="Y127" i="21"/>
  <c r="V127" i="15"/>
  <c r="Y119" i="21"/>
  <c r="V119" i="15"/>
  <c r="Y111" i="21"/>
  <c r="V111" i="15"/>
  <c r="Y103" i="21"/>
  <c r="V103" i="15"/>
  <c r="Y95" i="21"/>
  <c r="V95" i="15"/>
  <c r="Y87" i="21"/>
  <c r="V87" i="15"/>
  <c r="Y79" i="21"/>
  <c r="V79" i="15"/>
  <c r="Y71" i="21"/>
  <c r="V71" i="15"/>
  <c r="Y63" i="21"/>
  <c r="V63" i="15"/>
  <c r="Y55" i="21"/>
  <c r="V55" i="15"/>
  <c r="Y47" i="21"/>
  <c r="V47" i="15"/>
  <c r="Y39" i="21"/>
  <c r="V39" i="15"/>
  <c r="Y31" i="21"/>
  <c r="V31" i="15"/>
  <c r="Y23" i="21"/>
  <c r="V23" i="15"/>
  <c r="Y15" i="21"/>
  <c r="V15" i="15"/>
  <c r="Y7" i="21"/>
  <c r="V7" i="15"/>
  <c r="AB147" i="21"/>
  <c r="Y147" i="15"/>
  <c r="AB29" i="21"/>
  <c r="Y29" i="15"/>
  <c r="AC149" i="21"/>
  <c r="Z149" i="15"/>
  <c r="AC117" i="21"/>
  <c r="Z117" i="15"/>
  <c r="AC53" i="21"/>
  <c r="Z53" i="15"/>
  <c r="AC21" i="21"/>
  <c r="Z21" i="15"/>
  <c r="AD228" i="21"/>
  <c r="AA228" i="15"/>
  <c r="AD220" i="21"/>
  <c r="AA220" i="15"/>
  <c r="AD212" i="21"/>
  <c r="AA212" i="15"/>
  <c r="AD204" i="21"/>
  <c r="AA204" i="15"/>
  <c r="AD196" i="21"/>
  <c r="AA196" i="15"/>
  <c r="AD188" i="21"/>
  <c r="AA188" i="15"/>
  <c r="AD180" i="21"/>
  <c r="AA180" i="15"/>
  <c r="AD172" i="21"/>
  <c r="AA172" i="15"/>
  <c r="AD164" i="21"/>
  <c r="AA164" i="15"/>
  <c r="AD156" i="21"/>
  <c r="AA156" i="15"/>
  <c r="AD148" i="21"/>
  <c r="AA148" i="15"/>
  <c r="AD140" i="21"/>
  <c r="AA140" i="15"/>
  <c r="AD132" i="21"/>
  <c r="AA132" i="15"/>
  <c r="AD124" i="21"/>
  <c r="AA124" i="15"/>
  <c r="AD116" i="21"/>
  <c r="AA116" i="15"/>
  <c r="AD108" i="21"/>
  <c r="AA108" i="15"/>
  <c r="AD100" i="21"/>
  <c r="AA100" i="15"/>
  <c r="AD92" i="21"/>
  <c r="AA92" i="15"/>
  <c r="AD84" i="21"/>
  <c r="AA84" i="15"/>
  <c r="AD76" i="21"/>
  <c r="AA76" i="15"/>
  <c r="AD68" i="21"/>
  <c r="AA68" i="15"/>
  <c r="AD60" i="21"/>
  <c r="AA60" i="15"/>
  <c r="AD52" i="21"/>
  <c r="AA52" i="15"/>
  <c r="AD44" i="21"/>
  <c r="AA44" i="15"/>
  <c r="AD36" i="21"/>
  <c r="AA36" i="15"/>
  <c r="AD28" i="21"/>
  <c r="AA28" i="15"/>
  <c r="AD20" i="21"/>
  <c r="AA20" i="15"/>
  <c r="AD12" i="21"/>
  <c r="AA12" i="15"/>
  <c r="AD174" i="21"/>
  <c r="AA174" i="15"/>
  <c r="AD110" i="21"/>
  <c r="AA110" i="15"/>
  <c r="AD46" i="21"/>
  <c r="AA46" i="15"/>
  <c r="AE48" i="21"/>
  <c r="AB48" i="15"/>
  <c r="AE32" i="21"/>
  <c r="AB32" i="15"/>
  <c r="AG106" i="21"/>
  <c r="AD106" i="15"/>
  <c r="AG42" i="21"/>
  <c r="AD42" i="15"/>
  <c r="BG29" i="14"/>
  <c r="BG25" i="14"/>
  <c r="BG21" i="14"/>
  <c r="BG17" i="14"/>
  <c r="BG13" i="14"/>
  <c r="BG9" i="14"/>
  <c r="BG5" i="14"/>
  <c r="AD230" i="21"/>
  <c r="AA230" i="15"/>
  <c r="AD166" i="21"/>
  <c r="AA166" i="15"/>
  <c r="AD102" i="21"/>
  <c r="AA102" i="15"/>
  <c r="AD38" i="21"/>
  <c r="AA38" i="15"/>
  <c r="AG226" i="21"/>
  <c r="AD226" i="15"/>
  <c r="AG162" i="21"/>
  <c r="AD162" i="15"/>
  <c r="AG98" i="21"/>
  <c r="AD98" i="15"/>
  <c r="AG34" i="21"/>
  <c r="AD34" i="15"/>
  <c r="S169" i="21"/>
  <c r="P169" i="15"/>
  <c r="S161" i="21"/>
  <c r="P161" i="15"/>
  <c r="S153" i="21"/>
  <c r="P153" i="15"/>
  <c r="S145" i="21"/>
  <c r="P145" i="15"/>
  <c r="S137" i="21"/>
  <c r="P137" i="15"/>
  <c r="S129" i="21"/>
  <c r="P129" i="15"/>
  <c r="S113" i="21"/>
  <c r="P113" i="15"/>
  <c r="S105" i="21"/>
  <c r="P105" i="15"/>
  <c r="S89" i="21"/>
  <c r="P89" i="15"/>
  <c r="S81" i="21"/>
  <c r="P81" i="15"/>
  <c r="S73" i="21"/>
  <c r="P73" i="15"/>
  <c r="S65" i="21"/>
  <c r="P65" i="15"/>
  <c r="S57" i="21"/>
  <c r="P57" i="15"/>
  <c r="S49" i="21"/>
  <c r="P49" i="15"/>
  <c r="S41" i="21"/>
  <c r="P41" i="15"/>
  <c r="S33" i="21"/>
  <c r="P33" i="15"/>
  <c r="S25" i="21"/>
  <c r="P25" i="15"/>
  <c r="S17" i="21"/>
  <c r="P17" i="15"/>
  <c r="S9" i="21"/>
  <c r="P9" i="15"/>
  <c r="U53" i="21"/>
  <c r="R53" i="15"/>
  <c r="U45" i="21"/>
  <c r="R45" i="15"/>
  <c r="U37" i="21"/>
  <c r="R37" i="15"/>
  <c r="U29" i="21"/>
  <c r="R29" i="15"/>
  <c r="U21" i="21"/>
  <c r="R21" i="15"/>
  <c r="U13" i="21"/>
  <c r="R13" i="15"/>
  <c r="U5" i="21"/>
  <c r="R5" i="15"/>
  <c r="Y29" i="21"/>
  <c r="V29" i="15"/>
  <c r="Y21" i="21"/>
  <c r="V21" i="15"/>
  <c r="Y13" i="21"/>
  <c r="V13" i="15"/>
  <c r="Y5" i="21"/>
  <c r="V5" i="15"/>
  <c r="AC224" i="21"/>
  <c r="Z224" i="15"/>
  <c r="AC216" i="21"/>
  <c r="DQ216" i="21" s="1"/>
  <c r="Z216" i="15"/>
  <c r="AC208" i="21"/>
  <c r="Z208" i="15"/>
  <c r="AC192" i="21"/>
  <c r="Z192" i="15"/>
  <c r="AC176" i="21"/>
  <c r="AC168" i="21"/>
  <c r="Z168" i="15"/>
  <c r="AC160" i="21"/>
  <c r="Z160" i="15"/>
  <c r="AC152" i="21"/>
  <c r="Z152" i="15"/>
  <c r="AC144" i="21"/>
  <c r="Z144" i="15"/>
  <c r="AC128" i="21"/>
  <c r="Z128" i="15"/>
  <c r="AC104" i="21"/>
  <c r="Z104" i="15"/>
  <c r="AC96" i="21"/>
  <c r="Z96" i="15"/>
  <c r="AC88" i="21"/>
  <c r="Z88" i="15"/>
  <c r="AC80" i="21"/>
  <c r="Z80" i="15"/>
  <c r="AC64" i="21"/>
  <c r="Z64" i="15"/>
  <c r="Z56" i="15"/>
  <c r="AC40" i="21"/>
  <c r="Z40" i="15"/>
  <c r="AC32" i="21"/>
  <c r="Z32" i="15"/>
  <c r="AC24" i="21"/>
  <c r="Z24" i="15"/>
  <c r="AC16" i="21"/>
  <c r="Z16" i="15"/>
  <c r="AD226" i="21"/>
  <c r="AA226" i="15"/>
  <c r="AD218" i="21"/>
  <c r="AA218" i="15"/>
  <c r="AD210" i="21"/>
  <c r="AA210" i="15"/>
  <c r="AD202" i="21"/>
  <c r="AA202" i="15"/>
  <c r="AD194" i="21"/>
  <c r="AA194" i="15"/>
  <c r="AD186" i="21"/>
  <c r="AA186" i="15"/>
  <c r="AD178" i="21"/>
  <c r="AA178" i="15"/>
  <c r="AD170" i="21"/>
  <c r="AA170" i="15"/>
  <c r="AD162" i="21"/>
  <c r="AA162" i="15"/>
  <c r="AD154" i="21"/>
  <c r="AA154" i="15"/>
  <c r="AD146" i="21"/>
  <c r="AA146" i="15"/>
  <c r="AD138" i="21"/>
  <c r="AA138" i="15"/>
  <c r="AD130" i="21"/>
  <c r="AA130" i="15"/>
  <c r="AD122" i="21"/>
  <c r="AA122" i="15"/>
  <c r="AD114" i="21"/>
  <c r="AA114" i="15"/>
  <c r="AD106" i="21"/>
  <c r="AA106" i="15"/>
  <c r="AD98" i="21"/>
  <c r="AA98" i="15"/>
  <c r="AD90" i="21"/>
  <c r="AA90" i="15"/>
  <c r="AD82" i="21"/>
  <c r="AA82" i="15"/>
  <c r="AD74" i="21"/>
  <c r="AA74" i="15"/>
  <c r="AD66" i="21"/>
  <c r="AA66" i="15"/>
  <c r="AD58" i="21"/>
  <c r="AA58" i="15"/>
  <c r="AD50" i="21"/>
  <c r="AA50" i="15"/>
  <c r="AD42" i="21"/>
  <c r="AA42" i="15"/>
  <c r="AD34" i="21"/>
  <c r="AA34" i="15"/>
  <c r="AD26" i="21"/>
  <c r="AA26" i="15"/>
  <c r="AD18" i="21"/>
  <c r="AA18" i="15"/>
  <c r="AD10" i="21"/>
  <c r="AA10" i="15"/>
  <c r="AD222" i="21"/>
  <c r="AA222" i="15"/>
  <c r="AD158" i="21"/>
  <c r="AA158" i="15"/>
  <c r="AD94" i="21"/>
  <c r="AA94" i="15"/>
  <c r="AD30" i="21"/>
  <c r="AA30" i="15"/>
  <c r="AG231" i="21"/>
  <c r="AD231" i="15"/>
  <c r="AG228" i="21"/>
  <c r="AD228" i="15"/>
  <c r="AG223" i="21"/>
  <c r="AD223" i="15"/>
  <c r="AG215" i="21"/>
  <c r="AD215" i="15"/>
  <c r="AG212" i="21"/>
  <c r="AG207" i="21"/>
  <c r="AG204" i="21"/>
  <c r="AD204" i="15"/>
  <c r="AG191" i="21"/>
  <c r="AD191" i="15"/>
  <c r="AG188" i="21"/>
  <c r="AD188" i="15"/>
  <c r="AG183" i="21"/>
  <c r="AD183" i="15"/>
  <c r="AG180" i="21"/>
  <c r="AD180" i="15"/>
  <c r="AG172" i="21"/>
  <c r="AD172" i="15"/>
  <c r="AG167" i="21"/>
  <c r="AG159" i="21"/>
  <c r="AD159" i="15"/>
  <c r="AG156" i="21"/>
  <c r="AD156" i="15"/>
  <c r="AG151" i="21"/>
  <c r="AD151" i="15"/>
  <c r="AG148" i="21"/>
  <c r="AD148" i="15"/>
  <c r="AG140" i="21"/>
  <c r="AD140" i="15"/>
  <c r="AD132" i="15"/>
  <c r="AG127" i="21"/>
  <c r="AD127" i="15"/>
  <c r="AG124" i="21"/>
  <c r="AD124" i="15"/>
  <c r="AG119" i="21"/>
  <c r="AD119" i="15"/>
  <c r="AG116" i="21"/>
  <c r="AD116" i="15"/>
  <c r="AG108" i="21"/>
  <c r="AD108" i="15"/>
  <c r="AG95" i="21"/>
  <c r="AD95" i="15"/>
  <c r="AG92" i="21"/>
  <c r="AD92" i="15"/>
  <c r="AG87" i="21"/>
  <c r="AD87" i="15"/>
  <c r="AG84" i="21"/>
  <c r="AD84" i="15"/>
  <c r="AG79" i="21"/>
  <c r="AG76" i="21"/>
  <c r="AD76" i="15"/>
  <c r="AG63" i="21"/>
  <c r="AD63" i="15"/>
  <c r="AG60" i="21"/>
  <c r="AD60" i="15"/>
  <c r="AG55" i="21"/>
  <c r="AD55" i="15"/>
  <c r="AG52" i="21"/>
  <c r="AD52" i="15"/>
  <c r="AG47" i="21"/>
  <c r="AG44" i="21"/>
  <c r="AD44" i="15"/>
  <c r="AD39" i="15"/>
  <c r="AG36" i="21"/>
  <c r="AG31" i="21"/>
  <c r="AD31" i="15"/>
  <c r="AG28" i="21"/>
  <c r="AD28" i="15"/>
  <c r="AG23" i="21"/>
  <c r="AD23" i="15"/>
  <c r="AG20" i="21"/>
  <c r="AD20" i="15"/>
  <c r="AG12" i="21"/>
  <c r="AD12" i="15"/>
  <c r="AD218" i="15"/>
  <c r="AG154" i="21"/>
  <c r="AG90" i="21"/>
  <c r="AD90" i="15"/>
  <c r="AG26" i="21"/>
  <c r="AD26" i="15"/>
  <c r="BG4" i="14"/>
  <c r="Y188" i="21"/>
  <c r="V188" i="15"/>
  <c r="Y180" i="21"/>
  <c r="V180" i="15"/>
  <c r="Y172" i="21"/>
  <c r="V172" i="15"/>
  <c r="Y164" i="21"/>
  <c r="V164" i="15"/>
  <c r="Y156" i="21"/>
  <c r="V156" i="15"/>
  <c r="Y148" i="21"/>
  <c r="V148" i="15"/>
  <c r="Y140" i="21"/>
  <c r="V140" i="15"/>
  <c r="Y132" i="21"/>
  <c r="V132" i="15"/>
  <c r="Y124" i="21"/>
  <c r="V124" i="15"/>
  <c r="Y116" i="21"/>
  <c r="V116" i="15"/>
  <c r="Y108" i="21"/>
  <c r="V108" i="15"/>
  <c r="Y100" i="21"/>
  <c r="V100" i="15"/>
  <c r="Y92" i="21"/>
  <c r="V92" i="15"/>
  <c r="Y84" i="21"/>
  <c r="V84" i="15"/>
  <c r="Y76" i="21"/>
  <c r="V76" i="15"/>
  <c r="Y68" i="21"/>
  <c r="V68" i="15"/>
  <c r="Y60" i="21"/>
  <c r="V60" i="15"/>
  <c r="Y52" i="21"/>
  <c r="V52" i="15"/>
  <c r="Y44" i="21"/>
  <c r="V44" i="15"/>
  <c r="Y36" i="21"/>
  <c r="V36" i="15"/>
  <c r="Y28" i="21"/>
  <c r="V28" i="15"/>
  <c r="Y20" i="21"/>
  <c r="V20" i="15"/>
  <c r="Y12" i="21"/>
  <c r="V12" i="15"/>
  <c r="AE231" i="21"/>
  <c r="AB231" i="15"/>
  <c r="AE220" i="21"/>
  <c r="AB220" i="15"/>
  <c r="AE215" i="21"/>
  <c r="AB215" i="15"/>
  <c r="AE212" i="21"/>
  <c r="AB212" i="15"/>
  <c r="AE207" i="21"/>
  <c r="AB207" i="15"/>
  <c r="AE199" i="21"/>
  <c r="AB199" i="15"/>
  <c r="AE196" i="21"/>
  <c r="AB196" i="15"/>
  <c r="AE188" i="21"/>
  <c r="AB188" i="15"/>
  <c r="AE183" i="21"/>
  <c r="AB183" i="15"/>
  <c r="AE180" i="21"/>
  <c r="AB180" i="15"/>
  <c r="AE175" i="21"/>
  <c r="AB175" i="15"/>
  <c r="AE167" i="21"/>
  <c r="AB167" i="15"/>
  <c r="AE156" i="21"/>
  <c r="AB156" i="15"/>
  <c r="AE151" i="21"/>
  <c r="AB151" i="15"/>
  <c r="AE148" i="21"/>
  <c r="AB148" i="15"/>
  <c r="AE143" i="21"/>
  <c r="AB143" i="15"/>
  <c r="AE135" i="21"/>
  <c r="AB135" i="15"/>
  <c r="AE124" i="21"/>
  <c r="AB124" i="15"/>
  <c r="AE119" i="21"/>
  <c r="AB119" i="15"/>
  <c r="AE116" i="21"/>
  <c r="AB116" i="15"/>
  <c r="AE111" i="21"/>
  <c r="AB111" i="15"/>
  <c r="AE103" i="21"/>
  <c r="AB103" i="15"/>
  <c r="AB95" i="15"/>
  <c r="AE92" i="21"/>
  <c r="AB92" i="15"/>
  <c r="AE87" i="21"/>
  <c r="AB87" i="15"/>
  <c r="AE84" i="21"/>
  <c r="AB84" i="15"/>
  <c r="AE79" i="21"/>
  <c r="AB79" i="15"/>
  <c r="AE71" i="21"/>
  <c r="AB71" i="15"/>
  <c r="AE60" i="21"/>
  <c r="AB60" i="15"/>
  <c r="AE55" i="21"/>
  <c r="AB55" i="15"/>
  <c r="AE52" i="21"/>
  <c r="AB52" i="15"/>
  <c r="AE47" i="21"/>
  <c r="AB47" i="15"/>
  <c r="AE31" i="21"/>
  <c r="AB31" i="15"/>
  <c r="AE23" i="21"/>
  <c r="AE7" i="21"/>
  <c r="AB7" i="15"/>
  <c r="AG210" i="21"/>
  <c r="AD210" i="15"/>
  <c r="AG146" i="21"/>
  <c r="AD146" i="15"/>
  <c r="AG82" i="21"/>
  <c r="AD82" i="15"/>
  <c r="AG18" i="21"/>
  <c r="AD18" i="15"/>
  <c r="AD224" i="21"/>
  <c r="AA224" i="15"/>
  <c r="AD216" i="21"/>
  <c r="AA216" i="15"/>
  <c r="AD208" i="21"/>
  <c r="AA208" i="15"/>
  <c r="AD200" i="21"/>
  <c r="AA200" i="15"/>
  <c r="AD192" i="21"/>
  <c r="AA192" i="15"/>
  <c r="AD184" i="21"/>
  <c r="AA184" i="15"/>
  <c r="AD176" i="21"/>
  <c r="AA176" i="15"/>
  <c r="AD168" i="21"/>
  <c r="AA168" i="15"/>
  <c r="AD160" i="21"/>
  <c r="AA160" i="15"/>
  <c r="AD152" i="21"/>
  <c r="AA152" i="15"/>
  <c r="AD144" i="21"/>
  <c r="AA144" i="15"/>
  <c r="AD136" i="21"/>
  <c r="AA136" i="15"/>
  <c r="AD128" i="21"/>
  <c r="AA128" i="15"/>
  <c r="AD120" i="21"/>
  <c r="AA120" i="15"/>
  <c r="AD112" i="21"/>
  <c r="AA112" i="15"/>
  <c r="AD104" i="21"/>
  <c r="AA104" i="15"/>
  <c r="AD96" i="21"/>
  <c r="AA96" i="15"/>
  <c r="AD88" i="21"/>
  <c r="AA88" i="15"/>
  <c r="AD80" i="21"/>
  <c r="AA80" i="15"/>
  <c r="AD72" i="21"/>
  <c r="AA72" i="15"/>
  <c r="AD64" i="21"/>
  <c r="AA64" i="15"/>
  <c r="AD56" i="21"/>
  <c r="AA56" i="15"/>
  <c r="AD48" i="21"/>
  <c r="AA48" i="15"/>
  <c r="AD40" i="21"/>
  <c r="AA40" i="15"/>
  <c r="AD32" i="21"/>
  <c r="AA32" i="15"/>
  <c r="AD24" i="21"/>
  <c r="AA24" i="15"/>
  <c r="AD16" i="21"/>
  <c r="AA16" i="15"/>
  <c r="AD8" i="21"/>
  <c r="AA8" i="15"/>
  <c r="AD206" i="21"/>
  <c r="AA206" i="15"/>
  <c r="AD142" i="21"/>
  <c r="AA142" i="15"/>
  <c r="AD78" i="21"/>
  <c r="AA78" i="15"/>
  <c r="AD14" i="21"/>
  <c r="AA14" i="15"/>
  <c r="AE10" i="21"/>
  <c r="AB10" i="15"/>
  <c r="AG230" i="21"/>
  <c r="AD230" i="15"/>
  <c r="AG225" i="21"/>
  <c r="AD225" i="15"/>
  <c r="AG222" i="21"/>
  <c r="AD222" i="15"/>
  <c r="AG214" i="21"/>
  <c r="AD214" i="15"/>
  <c r="AD209" i="15"/>
  <c r="AG206" i="21"/>
  <c r="AG201" i="21"/>
  <c r="AD201" i="15"/>
  <c r="AG198" i="21"/>
  <c r="AD198" i="15"/>
  <c r="AG193" i="21"/>
  <c r="AD193" i="15"/>
  <c r="AG190" i="21"/>
  <c r="AD190" i="15"/>
  <c r="AG182" i="21"/>
  <c r="AD182" i="15"/>
  <c r="AG169" i="21"/>
  <c r="AD169" i="15"/>
  <c r="AG166" i="21"/>
  <c r="AD166" i="15"/>
  <c r="AG161" i="21"/>
  <c r="AD161" i="15"/>
  <c r="AG158" i="21"/>
  <c r="AD158" i="15"/>
  <c r="AG150" i="21"/>
  <c r="AD150" i="15"/>
  <c r="AG137" i="21"/>
  <c r="AD137" i="15"/>
  <c r="AG134" i="21"/>
  <c r="AD134" i="15"/>
  <c r="AG129" i="21"/>
  <c r="AD129" i="15"/>
  <c r="AG126" i="21"/>
  <c r="AD126" i="15"/>
  <c r="AG118" i="21"/>
  <c r="AD118" i="15"/>
  <c r="AG113" i="21"/>
  <c r="AG105" i="21"/>
  <c r="AD105" i="15"/>
  <c r="AG102" i="21"/>
  <c r="AD102" i="15"/>
  <c r="AG97" i="21"/>
  <c r="AD97" i="15"/>
  <c r="AG94" i="21"/>
  <c r="AD94" i="15"/>
  <c r="AG86" i="21"/>
  <c r="AD86" i="15"/>
  <c r="AD81" i="15"/>
  <c r="AG78" i="21"/>
  <c r="AG73" i="21"/>
  <c r="AD73" i="15"/>
  <c r="AG70" i="21"/>
  <c r="AD70" i="15"/>
  <c r="AG65" i="21"/>
  <c r="AD65" i="15"/>
  <c r="AG62" i="21"/>
  <c r="AD62" i="15"/>
  <c r="AG54" i="21"/>
  <c r="AD54" i="15"/>
  <c r="AG41" i="21"/>
  <c r="AD41" i="15"/>
  <c r="AG38" i="21"/>
  <c r="AD38" i="15"/>
  <c r="AG33" i="21"/>
  <c r="AD33" i="15"/>
  <c r="AG30" i="21"/>
  <c r="AD30" i="15"/>
  <c r="AG22" i="21"/>
  <c r="AD22" i="15"/>
  <c r="AG9" i="21"/>
  <c r="AD9" i="15"/>
  <c r="AG6" i="21"/>
  <c r="AD6" i="15"/>
  <c r="AG202" i="21"/>
  <c r="AD202" i="15"/>
  <c r="AG138" i="21"/>
  <c r="AD138" i="15"/>
  <c r="AG74" i="21"/>
  <c r="AD74" i="15"/>
  <c r="AG10" i="21"/>
  <c r="AD10" i="15"/>
  <c r="X219" i="21"/>
  <c r="U219" i="15"/>
  <c r="X211" i="21"/>
  <c r="U211" i="15"/>
  <c r="X203" i="21"/>
  <c r="U203" i="15"/>
  <c r="X195" i="21"/>
  <c r="U195" i="15"/>
  <c r="X187" i="21"/>
  <c r="U187" i="15"/>
  <c r="X179" i="21"/>
  <c r="U179" i="15"/>
  <c r="X171" i="21"/>
  <c r="U171" i="15"/>
  <c r="X155" i="21"/>
  <c r="U155" i="15"/>
  <c r="X147" i="21"/>
  <c r="U147" i="15"/>
  <c r="X139" i="21"/>
  <c r="U139" i="15"/>
  <c r="X131" i="21"/>
  <c r="U131" i="15"/>
  <c r="X123" i="21"/>
  <c r="U123" i="15"/>
  <c r="X115" i="21"/>
  <c r="U115" i="15"/>
  <c r="X107" i="21"/>
  <c r="U107" i="15"/>
  <c r="X91" i="21"/>
  <c r="U91" i="15"/>
  <c r="X83" i="21"/>
  <c r="X75" i="21"/>
  <c r="U75" i="15"/>
  <c r="X67" i="21"/>
  <c r="U67" i="15"/>
  <c r="X59" i="21"/>
  <c r="U59" i="15"/>
  <c r="X51" i="21"/>
  <c r="U51" i="15"/>
  <c r="X35" i="21"/>
  <c r="U35" i="15"/>
  <c r="X27" i="21"/>
  <c r="U27" i="15"/>
  <c r="X11" i="21"/>
  <c r="U11" i="15"/>
  <c r="AD231" i="21"/>
  <c r="AA231" i="15"/>
  <c r="AD223" i="21"/>
  <c r="AA223" i="15"/>
  <c r="AD207" i="21"/>
  <c r="AA207" i="15"/>
  <c r="AD199" i="21"/>
  <c r="AA199" i="15"/>
  <c r="AD191" i="21"/>
  <c r="AA191" i="15"/>
  <c r="AD175" i="21"/>
  <c r="AA175" i="15"/>
  <c r="AD167" i="21"/>
  <c r="AA167" i="15"/>
  <c r="AD159" i="21"/>
  <c r="AA159" i="15"/>
  <c r="AD143" i="21"/>
  <c r="AA143" i="15"/>
  <c r="AD135" i="21"/>
  <c r="AA135" i="15"/>
  <c r="AD127" i="21"/>
  <c r="AA127" i="15"/>
  <c r="AD111" i="21"/>
  <c r="AA111" i="15"/>
  <c r="AD103" i="21"/>
  <c r="AA103" i="15"/>
  <c r="AD95" i="21"/>
  <c r="AA95" i="15"/>
  <c r="AD79" i="21"/>
  <c r="AA79" i="15"/>
  <c r="AD71" i="21"/>
  <c r="AA71" i="15"/>
  <c r="AD63" i="21"/>
  <c r="AA63" i="15"/>
  <c r="AD47" i="21"/>
  <c r="AA47" i="15"/>
  <c r="AD39" i="21"/>
  <c r="AA39" i="15"/>
  <c r="AD31" i="21"/>
  <c r="AA31" i="15"/>
  <c r="AD15" i="21"/>
  <c r="AA15" i="15"/>
  <c r="AD7" i="21"/>
  <c r="AA7" i="15"/>
  <c r="AD198" i="21"/>
  <c r="AA198" i="15"/>
  <c r="AD134" i="21"/>
  <c r="AA134" i="15"/>
  <c r="AD70" i="21"/>
  <c r="AA70" i="15"/>
  <c r="AD6" i="21"/>
  <c r="AA6" i="15"/>
  <c r="AE230" i="21"/>
  <c r="AB230" i="15"/>
  <c r="AE214" i="21"/>
  <c r="AB214" i="15"/>
  <c r="AE206" i="21"/>
  <c r="AB206" i="15"/>
  <c r="AE198" i="21"/>
  <c r="AB198" i="15"/>
  <c r="AE182" i="21"/>
  <c r="AB182" i="15"/>
  <c r="AE174" i="21"/>
  <c r="AB174" i="15"/>
  <c r="AE166" i="21"/>
  <c r="AB166" i="15"/>
  <c r="AE150" i="21"/>
  <c r="AB150" i="15"/>
  <c r="AE142" i="21"/>
  <c r="AB142" i="15"/>
  <c r="AE134" i="21"/>
  <c r="AB134" i="15"/>
  <c r="AE118" i="21"/>
  <c r="AB118" i="15"/>
  <c r="AE110" i="21"/>
  <c r="AB110" i="15"/>
  <c r="AE102" i="21"/>
  <c r="AB102" i="15"/>
  <c r="AE86" i="21"/>
  <c r="AB86" i="15"/>
  <c r="AE78" i="21"/>
  <c r="AB78" i="15"/>
  <c r="AE73" i="21"/>
  <c r="AB73" i="15"/>
  <c r="AE70" i="21"/>
  <c r="AB70" i="15"/>
  <c r="AE65" i="21"/>
  <c r="AB65" i="15"/>
  <c r="AE57" i="21"/>
  <c r="AB57" i="15"/>
  <c r="AE54" i="21"/>
  <c r="AB54" i="15"/>
  <c r="AE46" i="21"/>
  <c r="AB46" i="15"/>
  <c r="AE38" i="21"/>
  <c r="AB38" i="15"/>
  <c r="AE33" i="21"/>
  <c r="AB33" i="15"/>
  <c r="AE30" i="21"/>
  <c r="AB30" i="15"/>
  <c r="AE25" i="21"/>
  <c r="AB25" i="15"/>
  <c r="AE17" i="21"/>
  <c r="AB17" i="15"/>
  <c r="AE6" i="21"/>
  <c r="AB6" i="15"/>
  <c r="AG194" i="21"/>
  <c r="AD194" i="15"/>
  <c r="AG130" i="21"/>
  <c r="AD130" i="15"/>
  <c r="AG66" i="21"/>
  <c r="AD66" i="15"/>
  <c r="AL6" i="21"/>
  <c r="AI6" i="15"/>
  <c r="AM228" i="21"/>
  <c r="AJ228" i="15"/>
  <c r="AM224" i="21"/>
  <c r="AJ224" i="15"/>
  <c r="AM220" i="21"/>
  <c r="AJ220" i="15"/>
  <c r="AM216" i="21"/>
  <c r="AJ216" i="15"/>
  <c r="AM212" i="21"/>
  <c r="AJ212" i="15"/>
  <c r="AM208" i="21"/>
  <c r="AJ208" i="15"/>
  <c r="AM200" i="21"/>
  <c r="AJ200" i="15"/>
  <c r="AM196" i="21"/>
  <c r="AJ196" i="15"/>
  <c r="AM192" i="21"/>
  <c r="AJ192" i="15"/>
  <c r="AM188" i="21"/>
  <c r="AJ188" i="15"/>
  <c r="AM184" i="21"/>
  <c r="AJ184" i="15"/>
  <c r="AM180" i="21"/>
  <c r="AJ180" i="15"/>
  <c r="AM176" i="21"/>
  <c r="AJ176" i="15"/>
  <c r="AM168" i="21"/>
  <c r="AJ168" i="15"/>
  <c r="AM164" i="21"/>
  <c r="AJ164" i="15"/>
  <c r="AM160" i="21"/>
  <c r="AJ160" i="15"/>
  <c r="AM156" i="21"/>
  <c r="AJ156" i="15"/>
  <c r="AM152" i="21"/>
  <c r="AJ152" i="15"/>
  <c r="AM148" i="21"/>
  <c r="AJ148" i="15"/>
  <c r="AM144" i="21"/>
  <c r="AJ144" i="15"/>
  <c r="AM136" i="21"/>
  <c r="AJ136" i="15"/>
  <c r="AM132" i="21"/>
  <c r="AJ132" i="15"/>
  <c r="AM128" i="21"/>
  <c r="AJ128" i="15"/>
  <c r="AM124" i="21"/>
  <c r="AJ124" i="15"/>
  <c r="AM120" i="21"/>
  <c r="AJ120" i="15"/>
  <c r="AM116" i="21"/>
  <c r="AJ116" i="15"/>
  <c r="AM112" i="21"/>
  <c r="AJ112" i="15"/>
  <c r="AM104" i="21"/>
  <c r="AJ104" i="15"/>
  <c r="AM100" i="21"/>
  <c r="AJ100" i="15"/>
  <c r="AM96" i="21"/>
  <c r="AJ96" i="15"/>
  <c r="AM92" i="21"/>
  <c r="AJ92" i="15"/>
  <c r="AM88" i="21"/>
  <c r="AJ88" i="15"/>
  <c r="AM84" i="21"/>
  <c r="AJ84" i="15"/>
  <c r="AM80" i="21"/>
  <c r="AJ80" i="15"/>
  <c r="AM72" i="21"/>
  <c r="AJ72" i="15"/>
  <c r="AM68" i="21"/>
  <c r="AJ68" i="15"/>
  <c r="AM64" i="21"/>
  <c r="AJ64" i="15"/>
  <c r="AM60" i="21"/>
  <c r="AJ60" i="15"/>
  <c r="AM56" i="21"/>
  <c r="AJ56" i="15"/>
  <c r="AM52" i="21"/>
  <c r="AJ52" i="15"/>
  <c r="AM48" i="21"/>
  <c r="AJ48" i="15"/>
  <c r="AM40" i="21"/>
  <c r="AJ40" i="15"/>
  <c r="AM36" i="21"/>
  <c r="AJ36" i="15"/>
  <c r="AM32" i="21"/>
  <c r="AJ32" i="15"/>
  <c r="AM28" i="21"/>
  <c r="AJ28" i="15"/>
  <c r="AM24" i="21"/>
  <c r="AJ24" i="15"/>
  <c r="AM20" i="21"/>
  <c r="AJ20" i="15"/>
  <c r="AM16" i="21"/>
  <c r="AJ16" i="15"/>
  <c r="AM8" i="21"/>
  <c r="AJ8" i="15"/>
  <c r="AO230" i="21"/>
  <c r="AL230" i="15"/>
  <c r="AO222" i="21"/>
  <c r="AL222" i="15"/>
  <c r="AO214" i="21"/>
  <c r="AL214" i="15"/>
  <c r="AO206" i="21"/>
  <c r="AL206" i="15"/>
  <c r="AO198" i="21"/>
  <c r="AL198" i="15"/>
  <c r="AO190" i="21"/>
  <c r="AL190" i="15"/>
  <c r="AO182" i="21"/>
  <c r="AL182" i="15"/>
  <c r="AO174" i="21"/>
  <c r="AL174" i="15"/>
  <c r="AO166" i="21"/>
  <c r="AL166" i="15"/>
  <c r="AO158" i="21"/>
  <c r="AL158" i="15"/>
  <c r="AO150" i="21"/>
  <c r="AL150" i="15"/>
  <c r="AO142" i="21"/>
  <c r="AL142" i="15"/>
  <c r="AO134" i="21"/>
  <c r="AL134" i="15"/>
  <c r="AO126" i="21"/>
  <c r="AL126" i="15"/>
  <c r="AO219" i="21"/>
  <c r="AL219" i="15"/>
  <c r="AO195" i="21"/>
  <c r="AL195" i="15"/>
  <c r="AO187" i="21"/>
  <c r="AL187" i="15"/>
  <c r="AO179" i="21"/>
  <c r="AL179" i="15"/>
  <c r="AO171" i="21"/>
  <c r="AL171" i="15"/>
  <c r="AO155" i="21"/>
  <c r="AL155" i="15"/>
  <c r="AO147" i="21"/>
  <c r="AL147" i="15"/>
  <c r="AO131" i="21"/>
  <c r="AL131" i="15"/>
  <c r="AO123" i="21"/>
  <c r="AL123" i="15"/>
  <c r="AO115" i="21"/>
  <c r="AL115" i="15"/>
  <c r="AO107" i="21"/>
  <c r="AL107" i="15"/>
  <c r="AO91" i="21"/>
  <c r="AL91" i="15"/>
  <c r="AL75" i="15"/>
  <c r="AO67" i="21"/>
  <c r="AL67" i="15"/>
  <c r="AO59" i="21"/>
  <c r="AL59" i="15"/>
  <c r="AO51" i="21"/>
  <c r="AL51" i="15"/>
  <c r="AO43" i="21"/>
  <c r="AL43" i="15"/>
  <c r="AO27" i="21"/>
  <c r="AL27" i="15"/>
  <c r="AQ231" i="21"/>
  <c r="AN231" i="15"/>
  <c r="AQ223" i="21"/>
  <c r="AN223" i="15"/>
  <c r="AQ215" i="21"/>
  <c r="AN215" i="15"/>
  <c r="AQ207" i="21"/>
  <c r="AN207" i="15"/>
  <c r="AQ191" i="21"/>
  <c r="AN191" i="15"/>
  <c r="AQ167" i="21"/>
  <c r="AN167" i="15"/>
  <c r="AQ159" i="21"/>
  <c r="AN159" i="15"/>
  <c r="AQ151" i="21"/>
  <c r="AN151" i="15"/>
  <c r="AQ143" i="21"/>
  <c r="AN143" i="15"/>
  <c r="AQ127" i="21"/>
  <c r="AN127" i="15"/>
  <c r="AQ119" i="21"/>
  <c r="AN119" i="15"/>
  <c r="AQ103" i="21"/>
  <c r="AN103" i="15"/>
  <c r="AQ95" i="21"/>
  <c r="AN95" i="15"/>
  <c r="AQ87" i="21"/>
  <c r="AN87" i="15"/>
  <c r="AQ79" i="21"/>
  <c r="AN79" i="15"/>
  <c r="AQ63" i="21"/>
  <c r="AN63" i="15"/>
  <c r="AN47" i="15"/>
  <c r="AQ39" i="21"/>
  <c r="AN39" i="15"/>
  <c r="AQ31" i="21"/>
  <c r="AN31" i="15"/>
  <c r="AQ23" i="21"/>
  <c r="AN23" i="15"/>
  <c r="AN15" i="15"/>
  <c r="AQ15" i="21"/>
  <c r="AR225" i="21"/>
  <c r="AO225" i="15"/>
  <c r="AD229" i="21"/>
  <c r="AA229" i="15"/>
  <c r="AD221" i="21"/>
  <c r="AA221" i="15"/>
  <c r="AD213" i="21"/>
  <c r="AA213" i="15"/>
  <c r="AD205" i="21"/>
  <c r="AA205" i="15"/>
  <c r="AD197" i="21"/>
  <c r="AA197" i="15"/>
  <c r="AD189" i="21"/>
  <c r="AA189" i="15"/>
  <c r="AD181" i="21"/>
  <c r="AA181" i="15"/>
  <c r="AD173" i="21"/>
  <c r="AA173" i="15"/>
  <c r="AD165" i="21"/>
  <c r="AA165" i="15"/>
  <c r="AD157" i="21"/>
  <c r="AA157" i="15"/>
  <c r="AD149" i="21"/>
  <c r="AA149" i="15"/>
  <c r="AD141" i="21"/>
  <c r="AA141" i="15"/>
  <c r="AD133" i="21"/>
  <c r="AA133" i="15"/>
  <c r="AD125" i="21"/>
  <c r="AA125" i="15"/>
  <c r="AD117" i="21"/>
  <c r="AA117" i="15"/>
  <c r="AD109" i="21"/>
  <c r="AA109" i="15"/>
  <c r="AD101" i="21"/>
  <c r="AA101" i="15"/>
  <c r="AD93" i="21"/>
  <c r="AA93" i="15"/>
  <c r="AD85" i="21"/>
  <c r="AA85" i="15"/>
  <c r="AD77" i="21"/>
  <c r="AA77" i="15"/>
  <c r="AD69" i="21"/>
  <c r="AA69" i="15"/>
  <c r="AD61" i="21"/>
  <c r="AA61" i="15"/>
  <c r="AD53" i="21"/>
  <c r="AA53" i="15"/>
  <c r="AD45" i="21"/>
  <c r="AA45" i="15"/>
  <c r="AD37" i="21"/>
  <c r="AA37" i="15"/>
  <c r="AD29" i="21"/>
  <c r="AA29" i="15"/>
  <c r="AD21" i="21"/>
  <c r="AA21" i="15"/>
  <c r="AD13" i="21"/>
  <c r="AA13" i="15"/>
  <c r="AD5" i="21"/>
  <c r="AA5" i="15"/>
  <c r="AN228" i="21"/>
  <c r="AK228" i="15"/>
  <c r="AN224" i="21"/>
  <c r="AK224" i="15"/>
  <c r="AN220" i="21"/>
  <c r="AK220" i="15"/>
  <c r="AN216" i="21"/>
  <c r="AK216" i="15"/>
  <c r="CE216" i="15" s="1"/>
  <c r="AN212" i="21"/>
  <c r="AK212" i="15"/>
  <c r="AN208" i="21"/>
  <c r="AK208" i="15"/>
  <c r="AN204" i="21"/>
  <c r="AK204" i="15"/>
  <c r="AN200" i="21"/>
  <c r="AK200" i="15"/>
  <c r="AN196" i="21"/>
  <c r="AK196" i="15"/>
  <c r="AN192" i="21"/>
  <c r="AK192" i="15"/>
  <c r="AN188" i="21"/>
  <c r="AK188" i="15"/>
  <c r="AN184" i="21"/>
  <c r="AK184" i="15"/>
  <c r="AN180" i="21"/>
  <c r="AK180" i="15"/>
  <c r="AN176" i="21"/>
  <c r="AK176" i="15"/>
  <c r="AN172" i="21"/>
  <c r="AK172" i="15"/>
  <c r="AN168" i="21"/>
  <c r="AK168" i="15"/>
  <c r="AN164" i="21"/>
  <c r="AK164" i="15"/>
  <c r="AN160" i="21"/>
  <c r="AK160" i="15"/>
  <c r="AN156" i="21"/>
  <c r="AK156" i="15"/>
  <c r="AN152" i="21"/>
  <c r="AK152" i="15"/>
  <c r="CE152" i="15" s="1"/>
  <c r="AN148" i="21"/>
  <c r="AK148" i="15"/>
  <c r="AN144" i="21"/>
  <c r="AK144" i="15"/>
  <c r="AN140" i="21"/>
  <c r="AK140" i="15"/>
  <c r="AN136" i="21"/>
  <c r="AK136" i="15"/>
  <c r="AN132" i="21"/>
  <c r="AK132" i="15"/>
  <c r="CE132" i="15" s="1"/>
  <c r="AN128" i="21"/>
  <c r="AK128" i="15"/>
  <c r="AN124" i="21"/>
  <c r="AK124" i="15"/>
  <c r="AN120" i="21"/>
  <c r="AK120" i="15"/>
  <c r="CE120" i="15" s="1"/>
  <c r="AN116" i="21"/>
  <c r="AK116" i="15"/>
  <c r="AN112" i="21"/>
  <c r="AK112" i="15"/>
  <c r="AN108" i="21"/>
  <c r="AK108" i="15"/>
  <c r="AN104" i="21"/>
  <c r="AK104" i="15"/>
  <c r="AN100" i="21"/>
  <c r="AK100" i="15"/>
  <c r="AN96" i="21"/>
  <c r="AK96" i="15"/>
  <c r="CE96" i="15" s="1"/>
  <c r="AN92" i="21"/>
  <c r="AK92" i="15"/>
  <c r="AN88" i="21"/>
  <c r="AK88" i="15"/>
  <c r="AN84" i="21"/>
  <c r="AK84" i="15"/>
  <c r="AN80" i="21"/>
  <c r="AK80" i="15"/>
  <c r="AN76" i="21"/>
  <c r="AK76" i="15"/>
  <c r="AN72" i="21"/>
  <c r="AK72" i="15"/>
  <c r="AN68" i="21"/>
  <c r="AK68" i="15"/>
  <c r="CE68" i="15" s="1"/>
  <c r="AN64" i="21"/>
  <c r="AK64" i="15"/>
  <c r="AN60" i="21"/>
  <c r="AK60" i="15"/>
  <c r="AN56" i="21"/>
  <c r="AK56" i="15"/>
  <c r="AN52" i="21"/>
  <c r="AK52" i="15"/>
  <c r="AN48" i="21"/>
  <c r="AK48" i="15"/>
  <c r="AN44" i="21"/>
  <c r="AK44" i="15"/>
  <c r="AN40" i="21"/>
  <c r="AK40" i="15"/>
  <c r="AN36" i="21"/>
  <c r="AK36" i="15"/>
  <c r="AN32" i="21"/>
  <c r="AK32" i="15"/>
  <c r="AN28" i="21"/>
  <c r="AK28" i="15"/>
  <c r="AN24" i="21"/>
  <c r="AK24" i="15"/>
  <c r="AN20" i="21"/>
  <c r="AK20" i="15"/>
  <c r="AN16" i="21"/>
  <c r="AK16" i="15"/>
  <c r="AN12" i="21"/>
  <c r="AK12" i="15"/>
  <c r="AN8" i="21"/>
  <c r="AK8" i="15"/>
  <c r="AH223" i="21"/>
  <c r="AE223" i="15"/>
  <c r="AH215" i="21"/>
  <c r="AE215" i="15"/>
  <c r="AH207" i="21"/>
  <c r="AE207" i="15"/>
  <c r="AH199" i="21"/>
  <c r="AE199" i="15"/>
  <c r="AH183" i="21"/>
  <c r="AE183" i="15"/>
  <c r="AH175" i="21"/>
  <c r="AE175" i="15"/>
  <c r="AE167" i="15"/>
  <c r="AH159" i="21"/>
  <c r="AE159" i="15"/>
  <c r="AH151" i="21"/>
  <c r="AE151" i="15"/>
  <c r="AH143" i="21"/>
  <c r="AE143" i="15"/>
  <c r="AH135" i="21"/>
  <c r="AE135" i="15"/>
  <c r="AH119" i="21"/>
  <c r="AE119" i="15"/>
  <c r="AH111" i="21"/>
  <c r="AE111" i="15"/>
  <c r="AH95" i="21"/>
  <c r="AE95" i="15"/>
  <c r="AH87" i="21"/>
  <c r="AE87" i="15"/>
  <c r="AH79" i="21"/>
  <c r="AE79" i="15"/>
  <c r="AH71" i="21"/>
  <c r="AE71" i="15"/>
  <c r="AH55" i="21"/>
  <c r="AE55" i="15"/>
  <c r="AH47" i="21"/>
  <c r="AE47" i="15"/>
  <c r="AH31" i="21"/>
  <c r="AE31" i="15"/>
  <c r="AH23" i="21"/>
  <c r="AE23" i="15"/>
  <c r="AH15" i="21"/>
  <c r="AE15" i="15"/>
  <c r="AH7" i="21"/>
  <c r="AE7" i="15"/>
  <c r="AI224" i="21"/>
  <c r="AF224" i="15"/>
  <c r="AI220" i="21"/>
  <c r="AF220" i="15"/>
  <c r="AI216" i="21"/>
  <c r="AF216" i="15"/>
  <c r="AI212" i="21"/>
  <c r="AF212" i="15"/>
  <c r="AI204" i="21"/>
  <c r="AF204" i="15"/>
  <c r="AI200" i="21"/>
  <c r="AF200" i="15"/>
  <c r="AI192" i="21"/>
  <c r="AF192" i="15"/>
  <c r="AI188" i="21"/>
  <c r="AF188" i="15"/>
  <c r="AI184" i="21"/>
  <c r="AF184" i="15"/>
  <c r="AI180" i="21"/>
  <c r="AF180" i="15"/>
  <c r="AI172" i="21"/>
  <c r="AF172" i="15"/>
  <c r="AI168" i="21"/>
  <c r="AF168" i="15"/>
  <c r="AF164" i="15"/>
  <c r="AI160" i="21"/>
  <c r="AF160" i="15"/>
  <c r="AI156" i="21"/>
  <c r="AF156" i="15"/>
  <c r="AI152" i="21"/>
  <c r="AF152" i="15"/>
  <c r="AI148" i="21"/>
  <c r="AF148" i="15"/>
  <c r="AI140" i="21"/>
  <c r="AF140" i="15"/>
  <c r="AI136" i="21"/>
  <c r="AF136" i="15"/>
  <c r="AI128" i="21"/>
  <c r="AF128" i="15"/>
  <c r="AI124" i="21"/>
  <c r="AF124" i="15"/>
  <c r="AI120" i="21"/>
  <c r="AF120" i="15"/>
  <c r="AI116" i="21"/>
  <c r="AF116" i="15"/>
  <c r="AI108" i="21"/>
  <c r="AF108" i="15"/>
  <c r="AI104" i="21"/>
  <c r="AF104" i="15"/>
  <c r="AI96" i="21"/>
  <c r="AF96" i="15"/>
  <c r="AI92" i="21"/>
  <c r="AF92" i="15"/>
  <c r="AI88" i="21"/>
  <c r="AF88" i="15"/>
  <c r="AI84" i="21"/>
  <c r="AF84" i="15"/>
  <c r="AI76" i="21"/>
  <c r="AF76" i="15"/>
  <c r="AI72" i="21"/>
  <c r="AF72" i="15"/>
  <c r="AI64" i="21"/>
  <c r="AF64" i="15"/>
  <c r="AI60" i="21"/>
  <c r="AF60" i="15"/>
  <c r="AI56" i="21"/>
  <c r="AF56" i="15"/>
  <c r="AI52" i="21"/>
  <c r="AF52" i="15"/>
  <c r="AI44" i="21"/>
  <c r="AF44" i="15"/>
  <c r="AI40" i="21"/>
  <c r="AF40" i="15"/>
  <c r="AF36" i="15"/>
  <c r="AI32" i="21"/>
  <c r="AF32" i="15"/>
  <c r="AI28" i="21"/>
  <c r="AF28" i="15"/>
  <c r="AI24" i="21"/>
  <c r="AF24" i="15"/>
  <c r="AI20" i="21"/>
  <c r="AF20" i="15"/>
  <c r="AI12" i="21"/>
  <c r="AF12" i="15"/>
  <c r="AI8" i="21"/>
  <c r="AF8" i="15"/>
  <c r="AM218" i="21"/>
  <c r="AJ218" i="15"/>
  <c r="AM210" i="21"/>
  <c r="AJ210" i="15"/>
  <c r="AM202" i="21"/>
  <c r="AJ202" i="15"/>
  <c r="AM194" i="21"/>
  <c r="AJ194" i="15"/>
  <c r="AM178" i="21"/>
  <c r="AJ178" i="15"/>
  <c r="AM170" i="21"/>
  <c r="AJ170" i="15"/>
  <c r="AM162" i="21"/>
  <c r="AM154" i="21"/>
  <c r="AJ154" i="15"/>
  <c r="AM146" i="21"/>
  <c r="AJ146" i="15"/>
  <c r="AM138" i="21"/>
  <c r="AJ138" i="15"/>
  <c r="AM130" i="21"/>
  <c r="AJ130" i="15"/>
  <c r="AM114" i="21"/>
  <c r="AJ114" i="15"/>
  <c r="AM106" i="21"/>
  <c r="AJ106" i="15"/>
  <c r="AM90" i="21"/>
  <c r="AJ90" i="15"/>
  <c r="AM82" i="21"/>
  <c r="AJ82" i="15"/>
  <c r="AM74" i="21"/>
  <c r="AJ74" i="15"/>
  <c r="AM66" i="21"/>
  <c r="AJ66" i="15"/>
  <c r="AM50" i="21"/>
  <c r="AJ50" i="15"/>
  <c r="AM42" i="21"/>
  <c r="AJ42" i="15"/>
  <c r="AM26" i="21"/>
  <c r="AJ26" i="15"/>
  <c r="AM18" i="21"/>
  <c r="AJ18" i="15"/>
  <c r="AM10" i="21"/>
  <c r="AJ10" i="15"/>
  <c r="AO4" i="21"/>
  <c r="AL4" i="15"/>
  <c r="AD227" i="21"/>
  <c r="AA227" i="15"/>
  <c r="AD219" i="21"/>
  <c r="AA219" i="15"/>
  <c r="AD211" i="21"/>
  <c r="AA211" i="15"/>
  <c r="AD203" i="21"/>
  <c r="AA203" i="15"/>
  <c r="AD195" i="21"/>
  <c r="AA195" i="15"/>
  <c r="AD187" i="21"/>
  <c r="AA187" i="15"/>
  <c r="AD179" i="21"/>
  <c r="AA179" i="15"/>
  <c r="AD171" i="21"/>
  <c r="AA171" i="15"/>
  <c r="AD163" i="21"/>
  <c r="AA163" i="15"/>
  <c r="AD155" i="21"/>
  <c r="AA155" i="15"/>
  <c r="AD147" i="21"/>
  <c r="AA147" i="15"/>
  <c r="AD139" i="21"/>
  <c r="AA139" i="15"/>
  <c r="AD131" i="21"/>
  <c r="AA131" i="15"/>
  <c r="AD123" i="21"/>
  <c r="AA123" i="15"/>
  <c r="AD115" i="21"/>
  <c r="AA115" i="15"/>
  <c r="AD107" i="21"/>
  <c r="AA107" i="15"/>
  <c r="AD99" i="21"/>
  <c r="AA99" i="15"/>
  <c r="AD91" i="21"/>
  <c r="AA91" i="15"/>
  <c r="AD83" i="21"/>
  <c r="AA83" i="15"/>
  <c r="AD75" i="21"/>
  <c r="AA75" i="15"/>
  <c r="AD67" i="21"/>
  <c r="AA67" i="15"/>
  <c r="AD59" i="21"/>
  <c r="AA59" i="15"/>
  <c r="AD51" i="21"/>
  <c r="AA51" i="15"/>
  <c r="AD43" i="21"/>
  <c r="AA43" i="15"/>
  <c r="AD35" i="21"/>
  <c r="AA35" i="15"/>
  <c r="AD27" i="21"/>
  <c r="AA27" i="15"/>
  <c r="AD19" i="21"/>
  <c r="AA19" i="15"/>
  <c r="AD11" i="21"/>
  <c r="AA11" i="15"/>
  <c r="AE36" i="21"/>
  <c r="AB36" i="15"/>
  <c r="AE28" i="21"/>
  <c r="AB28" i="15"/>
  <c r="AE20" i="21"/>
  <c r="AB20" i="15"/>
  <c r="AH57" i="21"/>
  <c r="AE57" i="15"/>
  <c r="AH49" i="21"/>
  <c r="AE49" i="15"/>
  <c r="AH33" i="21"/>
  <c r="AE33" i="15"/>
  <c r="AH25" i="21"/>
  <c r="AE25" i="15"/>
  <c r="AH17" i="21"/>
  <c r="AE17" i="15"/>
  <c r="AH9" i="21"/>
  <c r="AE9" i="15"/>
  <c r="AF231" i="15"/>
  <c r="AI227" i="21"/>
  <c r="AF227" i="15"/>
  <c r="AI223" i="21"/>
  <c r="AF223" i="15"/>
  <c r="AI215" i="21"/>
  <c r="AF215" i="15"/>
  <c r="AI211" i="21"/>
  <c r="AF211" i="15"/>
  <c r="AI207" i="21"/>
  <c r="AF207" i="15"/>
  <c r="AI203" i="21"/>
  <c r="AF203" i="15"/>
  <c r="AI195" i="21"/>
  <c r="AF195" i="15"/>
  <c r="AI191" i="21"/>
  <c r="AF191" i="15"/>
  <c r="AI183" i="21"/>
  <c r="AF183" i="15"/>
  <c r="AI179" i="21"/>
  <c r="AF179" i="15"/>
  <c r="AI175" i="21"/>
  <c r="AF175" i="15"/>
  <c r="AI171" i="21"/>
  <c r="AF171" i="15"/>
  <c r="AI163" i="21"/>
  <c r="AF163" i="15"/>
  <c r="AI159" i="21"/>
  <c r="AF159" i="15"/>
  <c r="AI151" i="21"/>
  <c r="AF151" i="15"/>
  <c r="AI147" i="21"/>
  <c r="AF147" i="15"/>
  <c r="AI143" i="21"/>
  <c r="AF143" i="15"/>
  <c r="AI139" i="21"/>
  <c r="AF139" i="15"/>
  <c r="AF135" i="15"/>
  <c r="AI131" i="21"/>
  <c r="AF131" i="15"/>
  <c r="AI127" i="21"/>
  <c r="AF127" i="15"/>
  <c r="AI123" i="21"/>
  <c r="AI119" i="21"/>
  <c r="AF119" i="15"/>
  <c r="AI115" i="21"/>
  <c r="AF115" i="15"/>
  <c r="AI111" i="21"/>
  <c r="AF111" i="15"/>
  <c r="AI107" i="21"/>
  <c r="AF107" i="15"/>
  <c r="AI99" i="21"/>
  <c r="AF99" i="15"/>
  <c r="AI95" i="21"/>
  <c r="AF95" i="15"/>
  <c r="AI87" i="21"/>
  <c r="AF87" i="15"/>
  <c r="AI83" i="21"/>
  <c r="AF83" i="15"/>
  <c r="AI79" i="21"/>
  <c r="AF79" i="15"/>
  <c r="AI75" i="21"/>
  <c r="AF75" i="15"/>
  <c r="AI67" i="21"/>
  <c r="AF67" i="15"/>
  <c r="AI63" i="21"/>
  <c r="AF63" i="15"/>
  <c r="AI55" i="21"/>
  <c r="AF55" i="15"/>
  <c r="AI51" i="21"/>
  <c r="AF51" i="15"/>
  <c r="AI47" i="21"/>
  <c r="AF47" i="15"/>
  <c r="AI43" i="21"/>
  <c r="AF43" i="15"/>
  <c r="AI35" i="21"/>
  <c r="AF35" i="15"/>
  <c r="AI31" i="21"/>
  <c r="AF31" i="15"/>
  <c r="AI23" i="21"/>
  <c r="AF23" i="15"/>
  <c r="AI19" i="21"/>
  <c r="AF19" i="15"/>
  <c r="AI15" i="21"/>
  <c r="AF15" i="15"/>
  <c r="AI11" i="21"/>
  <c r="AF11" i="15"/>
  <c r="AF7" i="15"/>
  <c r="AL104" i="21"/>
  <c r="AI104" i="15"/>
  <c r="AL96" i="21"/>
  <c r="AI96" i="15"/>
  <c r="AL88" i="21"/>
  <c r="AL80" i="21"/>
  <c r="AI80" i="15"/>
  <c r="AL72" i="21"/>
  <c r="AI72" i="15"/>
  <c r="AL64" i="21"/>
  <c r="AI64" i="15"/>
  <c r="AL56" i="21"/>
  <c r="AI56" i="15"/>
  <c r="AL40" i="21"/>
  <c r="AI40" i="15"/>
  <c r="AL32" i="21"/>
  <c r="AI32" i="15"/>
  <c r="AL24" i="21"/>
  <c r="AI24" i="15"/>
  <c r="AL16" i="21"/>
  <c r="AI16" i="15"/>
  <c r="AM229" i="21"/>
  <c r="AJ229" i="15"/>
  <c r="AM225" i="21"/>
  <c r="AJ225" i="15"/>
  <c r="AM221" i="21"/>
  <c r="AJ221" i="15"/>
  <c r="AM217" i="21"/>
  <c r="AJ217" i="15"/>
  <c r="AM209" i="21"/>
  <c r="AJ209" i="15"/>
  <c r="AM205" i="21"/>
  <c r="AJ205" i="15"/>
  <c r="AM197" i="21"/>
  <c r="AJ197" i="15"/>
  <c r="AM193" i="21"/>
  <c r="AJ193" i="15"/>
  <c r="AM185" i="21"/>
  <c r="AJ185" i="15"/>
  <c r="AM177" i="21"/>
  <c r="AJ177" i="15"/>
  <c r="AM161" i="21"/>
  <c r="AJ161" i="15"/>
  <c r="AM153" i="21"/>
  <c r="AJ153" i="15"/>
  <c r="AM137" i="21"/>
  <c r="AJ137" i="15"/>
  <c r="AM129" i="21"/>
  <c r="AJ129" i="15"/>
  <c r="AM121" i="21"/>
  <c r="AJ121" i="15"/>
  <c r="AM113" i="21"/>
  <c r="AJ113" i="15"/>
  <c r="AM97" i="21"/>
  <c r="AJ97" i="15"/>
  <c r="AM89" i="21"/>
  <c r="AJ89" i="15"/>
  <c r="AM73" i="21"/>
  <c r="AJ73" i="15"/>
  <c r="AM65" i="21"/>
  <c r="AJ65" i="15"/>
  <c r="AM57" i="21"/>
  <c r="AJ57" i="15"/>
  <c r="AM49" i="21"/>
  <c r="AJ49" i="15"/>
  <c r="AM33" i="21"/>
  <c r="AJ33" i="15"/>
  <c r="AM25" i="21"/>
  <c r="AJ25" i="15"/>
  <c r="AJ9" i="15"/>
  <c r="AM9" i="21"/>
  <c r="AO124" i="21"/>
  <c r="AL124" i="15"/>
  <c r="AO116" i="21"/>
  <c r="AL116" i="15"/>
  <c r="AO108" i="21"/>
  <c r="AL108" i="15"/>
  <c r="AO100" i="21"/>
  <c r="AL100" i="15"/>
  <c r="AO92" i="21"/>
  <c r="AL92" i="15"/>
  <c r="AO84" i="21"/>
  <c r="AL84" i="15"/>
  <c r="AO76" i="21"/>
  <c r="AL76" i="15"/>
  <c r="AO68" i="21"/>
  <c r="AL68" i="15"/>
  <c r="AO60" i="21"/>
  <c r="AL60" i="15"/>
  <c r="AO52" i="21"/>
  <c r="AL52" i="15"/>
  <c r="AO44" i="21"/>
  <c r="AL44" i="15"/>
  <c r="AO36" i="21"/>
  <c r="AL36" i="15"/>
  <c r="AO28" i="21"/>
  <c r="AL28" i="15"/>
  <c r="AO20" i="21"/>
  <c r="AL20" i="15"/>
  <c r="AO12" i="21"/>
  <c r="AL12" i="15"/>
  <c r="AQ224" i="21"/>
  <c r="AN224" i="15"/>
  <c r="AQ216" i="21"/>
  <c r="AN216" i="15"/>
  <c r="AQ208" i="21"/>
  <c r="AN208" i="15"/>
  <c r="AQ200" i="21"/>
  <c r="AN200" i="15"/>
  <c r="AQ192" i="21"/>
  <c r="AN192" i="15"/>
  <c r="AQ184" i="21"/>
  <c r="AN184" i="15"/>
  <c r="AQ176" i="21"/>
  <c r="AN176" i="15"/>
  <c r="AQ168" i="21"/>
  <c r="AN168" i="15"/>
  <c r="AQ160" i="21"/>
  <c r="AN160" i="15"/>
  <c r="AQ152" i="21"/>
  <c r="AN152" i="15"/>
  <c r="AQ144" i="21"/>
  <c r="AN144" i="15"/>
  <c r="AQ136" i="21"/>
  <c r="AN136" i="15"/>
  <c r="AD225" i="21"/>
  <c r="AA225" i="15"/>
  <c r="AD217" i="21"/>
  <c r="AA217" i="15"/>
  <c r="AD209" i="21"/>
  <c r="AA209" i="15"/>
  <c r="AD201" i="21"/>
  <c r="AA201" i="15"/>
  <c r="AD193" i="21"/>
  <c r="AA193" i="15"/>
  <c r="AD185" i="21"/>
  <c r="AA185" i="15"/>
  <c r="AD177" i="21"/>
  <c r="AA177" i="15"/>
  <c r="AD169" i="21"/>
  <c r="AA169" i="15"/>
  <c r="AD161" i="21"/>
  <c r="AA161" i="15"/>
  <c r="AD153" i="21"/>
  <c r="AA153" i="15"/>
  <c r="AD145" i="21"/>
  <c r="AA145" i="15"/>
  <c r="AD137" i="21"/>
  <c r="AA137" i="15"/>
  <c r="AD129" i="21"/>
  <c r="AA129" i="15"/>
  <c r="AD121" i="21"/>
  <c r="AA121" i="15"/>
  <c r="AD113" i="21"/>
  <c r="AA113" i="15"/>
  <c r="AD105" i="21"/>
  <c r="AA105" i="15"/>
  <c r="AD97" i="21"/>
  <c r="AA97" i="15"/>
  <c r="AD89" i="21"/>
  <c r="AA89" i="15"/>
  <c r="AD81" i="21"/>
  <c r="AA81" i="15"/>
  <c r="AD73" i="21"/>
  <c r="AA73" i="15"/>
  <c r="AD65" i="21"/>
  <c r="AA65" i="15"/>
  <c r="AD57" i="21"/>
  <c r="AA57" i="15"/>
  <c r="AD49" i="21"/>
  <c r="AA49" i="15"/>
  <c r="AD41" i="21"/>
  <c r="AA41" i="15"/>
  <c r="AD33" i="21"/>
  <c r="AA33" i="15"/>
  <c r="AD25" i="21"/>
  <c r="AA25" i="15"/>
  <c r="AD17" i="21"/>
  <c r="AA17" i="15"/>
  <c r="AD9" i="21"/>
  <c r="AA9" i="15"/>
  <c r="AR229" i="21"/>
  <c r="AO229" i="15"/>
  <c r="AR221" i="21"/>
  <c r="AO221" i="15"/>
  <c r="AR213" i="21"/>
  <c r="AO213" i="15"/>
  <c r="AR205" i="21"/>
  <c r="AO205" i="15"/>
  <c r="AR197" i="21"/>
  <c r="AR189" i="21"/>
  <c r="AO189" i="15"/>
  <c r="AR181" i="21"/>
  <c r="AO181" i="15"/>
  <c r="AR173" i="21"/>
  <c r="AO173" i="15"/>
  <c r="AR165" i="21"/>
  <c r="AO165" i="15"/>
  <c r="AR157" i="21"/>
  <c r="AO157" i="15"/>
  <c r="AR149" i="21"/>
  <c r="AO149" i="15"/>
  <c r="AR141" i="21"/>
  <c r="AO141" i="15"/>
  <c r="AR133" i="21"/>
  <c r="AO133" i="15"/>
  <c r="AR117" i="21"/>
  <c r="AO117" i="15"/>
  <c r="AR109" i="21"/>
  <c r="AO109" i="15"/>
  <c r="AR101" i="21"/>
  <c r="AO101" i="15"/>
  <c r="AR93" i="21"/>
  <c r="AO93" i="15"/>
  <c r="AR85" i="21"/>
  <c r="AO85" i="15"/>
  <c r="AR77" i="21"/>
  <c r="AO77" i="15"/>
  <c r="AR69" i="21"/>
  <c r="AO69" i="15"/>
  <c r="AR53" i="21"/>
  <c r="AO53" i="15"/>
  <c r="AR45" i="21"/>
  <c r="AO45" i="15"/>
  <c r="AR37" i="21"/>
  <c r="AO37" i="15"/>
  <c r="AR29" i="21"/>
  <c r="AO29" i="15"/>
  <c r="AQ128" i="21"/>
  <c r="AN128" i="15"/>
  <c r="AQ120" i="21"/>
  <c r="AN120" i="15"/>
  <c r="AQ112" i="21"/>
  <c r="AN112" i="15"/>
  <c r="AQ104" i="21"/>
  <c r="AN104" i="15"/>
  <c r="AQ96" i="21"/>
  <c r="AN96" i="15"/>
  <c r="AQ88" i="21"/>
  <c r="AN88" i="15"/>
  <c r="AQ80" i="21"/>
  <c r="AN80" i="15"/>
  <c r="AQ72" i="21"/>
  <c r="AN72" i="15"/>
  <c r="AQ64" i="21"/>
  <c r="AN64" i="15"/>
  <c r="AQ56" i="21"/>
  <c r="AN56" i="15"/>
  <c r="AQ48" i="21"/>
  <c r="AN48" i="15"/>
  <c r="AQ40" i="21"/>
  <c r="AN40" i="15"/>
  <c r="AQ32" i="21"/>
  <c r="AN32" i="15"/>
  <c r="AQ24" i="21"/>
  <c r="AN24" i="15"/>
  <c r="AQ16" i="21"/>
  <c r="AN16" i="15"/>
  <c r="AQ8" i="21"/>
  <c r="AN8" i="15"/>
  <c r="AR226" i="21"/>
  <c r="AO226" i="15"/>
  <c r="AR218" i="21"/>
  <c r="AO218" i="15"/>
  <c r="AR210" i="21"/>
  <c r="AO210" i="15"/>
  <c r="AR194" i="21"/>
  <c r="AO194" i="15"/>
  <c r="AR186" i="21"/>
  <c r="AO186" i="15"/>
  <c r="AR170" i="21"/>
  <c r="AO170" i="15"/>
  <c r="AR162" i="21"/>
  <c r="AO162" i="15"/>
  <c r="AR154" i="21"/>
  <c r="AO154" i="15"/>
  <c r="AR146" i="21"/>
  <c r="AO146" i="15"/>
  <c r="AR130" i="21"/>
  <c r="AO130" i="15"/>
  <c r="AR122" i="21"/>
  <c r="AO122" i="15"/>
  <c r="AR106" i="21"/>
  <c r="AO106" i="15"/>
  <c r="AR98" i="21"/>
  <c r="AO98" i="15"/>
  <c r="AR90" i="21"/>
  <c r="AO90" i="15"/>
  <c r="AR82" i="21"/>
  <c r="AO82" i="15"/>
  <c r="AR66" i="21"/>
  <c r="AO66" i="15"/>
  <c r="AR58" i="21"/>
  <c r="AO58" i="15"/>
  <c r="AO50" i="15"/>
  <c r="AR42" i="21"/>
  <c r="AO42" i="15"/>
  <c r="AR34" i="21"/>
  <c r="AO34" i="15"/>
  <c r="AR26" i="21"/>
  <c r="AO26" i="15"/>
  <c r="AR18" i="21"/>
  <c r="AO18" i="15"/>
  <c r="AP4" i="15"/>
  <c r="AS4" i="21"/>
  <c r="AR203" i="21"/>
  <c r="AO203" i="15"/>
  <c r="AR195" i="21"/>
  <c r="AO195" i="15"/>
  <c r="AR187" i="21"/>
  <c r="AO187" i="15"/>
  <c r="AR179" i="21"/>
  <c r="AO179" i="15"/>
  <c r="AR171" i="21"/>
  <c r="AO171" i="15"/>
  <c r="AR163" i="21"/>
  <c r="AO163" i="15"/>
  <c r="AR155" i="21"/>
  <c r="AO155" i="15"/>
  <c r="AR139" i="21"/>
  <c r="AO139" i="15"/>
  <c r="AR131" i="21"/>
  <c r="AO131" i="15"/>
  <c r="AR123" i="21"/>
  <c r="AO123" i="15"/>
  <c r="AR115" i="21"/>
  <c r="AO115" i="15"/>
  <c r="AR107" i="21"/>
  <c r="AO107" i="15"/>
  <c r="AR99" i="21"/>
  <c r="AO99" i="15"/>
  <c r="AR91" i="21"/>
  <c r="AO91" i="15"/>
  <c r="AR75" i="21"/>
  <c r="AO75" i="15"/>
  <c r="AR67" i="21"/>
  <c r="AO67" i="15"/>
  <c r="AO21" i="15"/>
  <c r="AR13" i="21"/>
  <c r="AO13" i="15"/>
  <c r="AR5" i="21"/>
  <c r="AO5" i="15"/>
  <c r="AS229" i="21"/>
  <c r="AP229" i="15"/>
  <c r="AS225" i="21"/>
  <c r="AP225" i="15"/>
  <c r="AS221" i="21"/>
  <c r="AP221" i="15"/>
  <c r="AS217" i="21"/>
  <c r="AP217" i="15"/>
  <c r="AS213" i="21"/>
  <c r="AP213" i="15"/>
  <c r="AS209" i="21"/>
  <c r="AP209" i="15"/>
  <c r="AS205" i="21"/>
  <c r="AP205" i="15"/>
  <c r="AS201" i="21"/>
  <c r="AP201" i="15"/>
  <c r="AS197" i="21"/>
  <c r="AP197" i="15"/>
  <c r="AS193" i="21"/>
  <c r="AP193" i="15"/>
  <c r="AS189" i="21"/>
  <c r="AP189" i="15"/>
  <c r="AS185" i="21"/>
  <c r="AP185" i="15"/>
  <c r="AS181" i="21"/>
  <c r="AP181" i="15"/>
  <c r="AS177" i="21"/>
  <c r="AP177" i="15"/>
  <c r="AS173" i="21"/>
  <c r="AP173" i="15"/>
  <c r="AS169" i="21"/>
  <c r="AP169" i="15"/>
  <c r="AS165" i="21"/>
  <c r="AP165" i="15"/>
  <c r="AS161" i="21"/>
  <c r="AP161" i="15"/>
  <c r="AS157" i="21"/>
  <c r="AP157" i="15"/>
  <c r="AS153" i="21"/>
  <c r="AP153" i="15"/>
  <c r="AS149" i="21"/>
  <c r="AP149" i="15"/>
  <c r="AS145" i="21"/>
  <c r="AP145" i="15"/>
  <c r="AS141" i="21"/>
  <c r="AP141" i="15"/>
  <c r="AS137" i="21"/>
  <c r="AP137" i="15"/>
  <c r="AP133" i="15"/>
  <c r="AS133" i="21"/>
  <c r="AS129" i="21"/>
  <c r="AP129" i="15"/>
  <c r="AS125" i="21"/>
  <c r="AP125" i="15"/>
  <c r="AS121" i="21"/>
  <c r="AP121" i="15"/>
  <c r="AS117" i="21"/>
  <c r="AP117" i="15"/>
  <c r="AS113" i="21"/>
  <c r="AP113" i="15"/>
  <c r="AS109" i="21"/>
  <c r="AP109" i="15"/>
  <c r="AS105" i="21"/>
  <c r="AP105" i="15"/>
  <c r="AS101" i="21"/>
  <c r="AP101" i="15"/>
  <c r="AS97" i="21"/>
  <c r="AP97" i="15"/>
  <c r="AP93" i="15"/>
  <c r="AS93" i="21"/>
  <c r="AS89" i="21"/>
  <c r="AP89" i="15"/>
  <c r="AS85" i="21"/>
  <c r="AP85" i="15"/>
  <c r="AS81" i="21"/>
  <c r="AP81" i="15"/>
  <c r="AS77" i="21"/>
  <c r="AP77" i="15"/>
  <c r="AS73" i="21"/>
  <c r="AP73" i="15"/>
  <c r="AS69" i="21"/>
  <c r="AP69" i="15"/>
  <c r="AS65" i="21"/>
  <c r="AP65" i="15"/>
  <c r="AS61" i="21"/>
  <c r="AP61" i="15"/>
  <c r="AS57" i="21"/>
  <c r="AP57" i="15"/>
  <c r="AS53" i="21"/>
  <c r="AP53" i="15"/>
  <c r="AS49" i="21"/>
  <c r="AP49" i="15"/>
  <c r="AS45" i="21"/>
  <c r="AP45" i="15"/>
  <c r="AS41" i="21"/>
  <c r="AP41" i="15"/>
  <c r="AS37" i="21"/>
  <c r="AP37" i="15"/>
  <c r="AS33" i="21"/>
  <c r="AP33" i="15"/>
  <c r="AS29" i="21"/>
  <c r="AP29" i="15"/>
  <c r="AS25" i="21"/>
  <c r="AP25" i="15"/>
  <c r="AP21" i="15"/>
  <c r="AS21" i="21"/>
  <c r="AS17" i="21"/>
  <c r="AP17" i="15"/>
  <c r="AS13" i="21"/>
  <c r="AP13" i="15"/>
  <c r="AS9" i="21"/>
  <c r="AP9" i="15"/>
  <c r="AS5" i="21"/>
  <c r="AP5" i="15"/>
  <c r="AS231" i="21"/>
  <c r="AP231" i="15"/>
  <c r="AS227" i="21"/>
  <c r="AP227" i="15"/>
  <c r="AS223" i="21"/>
  <c r="AP223" i="15"/>
  <c r="AS219" i="21"/>
  <c r="AP219" i="15"/>
  <c r="AS215" i="21"/>
  <c r="AP215" i="15"/>
  <c r="AS211" i="21"/>
  <c r="AP211" i="15"/>
  <c r="AS207" i="21"/>
  <c r="AP207" i="15"/>
  <c r="AS203" i="21"/>
  <c r="AP203" i="15"/>
  <c r="AS199" i="21"/>
  <c r="AP199" i="15"/>
  <c r="AS195" i="21"/>
  <c r="AP195" i="15"/>
  <c r="AS191" i="21"/>
  <c r="AP191" i="15"/>
  <c r="AS187" i="21"/>
  <c r="AP187" i="15"/>
  <c r="AS183" i="21"/>
  <c r="AP183" i="15"/>
  <c r="AS179" i="21"/>
  <c r="AP179" i="15"/>
  <c r="AS175" i="21"/>
  <c r="AP175" i="15"/>
  <c r="AS171" i="21"/>
  <c r="AP171" i="15"/>
  <c r="AS167" i="21"/>
  <c r="AP167" i="15"/>
  <c r="AS163" i="21"/>
  <c r="AP163" i="15"/>
  <c r="AS159" i="21"/>
  <c r="AP159" i="15"/>
  <c r="AS155" i="21"/>
  <c r="AP155" i="15"/>
  <c r="AS151" i="21"/>
  <c r="AP151" i="15"/>
  <c r="AS147" i="21"/>
  <c r="AP147" i="15"/>
  <c r="AS143" i="21"/>
  <c r="AP143" i="15"/>
  <c r="AS139" i="21"/>
  <c r="AP139" i="15"/>
  <c r="AS135" i="21"/>
  <c r="AP135" i="15"/>
  <c r="AS131" i="21"/>
  <c r="AP131" i="15"/>
  <c r="AS127" i="21"/>
  <c r="AP127" i="15"/>
  <c r="AS123" i="21"/>
  <c r="AP123" i="15"/>
  <c r="AS119" i="21"/>
  <c r="AP119" i="15"/>
  <c r="AS115" i="21"/>
  <c r="AP115" i="15"/>
  <c r="AS111" i="21"/>
  <c r="AP111" i="15"/>
  <c r="AS107" i="21"/>
  <c r="AP107" i="15"/>
  <c r="AS103" i="21"/>
  <c r="AP103" i="15"/>
  <c r="AS99" i="21"/>
  <c r="AP99" i="15"/>
  <c r="AS95" i="21"/>
  <c r="AP95" i="15"/>
  <c r="AS91" i="21"/>
  <c r="AP91" i="15"/>
  <c r="AS87" i="21"/>
  <c r="AP87" i="15"/>
  <c r="AS83" i="21"/>
  <c r="AP83" i="15"/>
  <c r="AS79" i="21"/>
  <c r="AP79" i="15"/>
  <c r="AS75" i="21"/>
  <c r="AP75" i="15"/>
  <c r="AS71" i="21"/>
  <c r="AP71" i="15"/>
  <c r="AS67" i="21"/>
  <c r="AP67" i="15"/>
  <c r="AS63" i="21"/>
  <c r="AP63" i="15"/>
  <c r="AS59" i="21"/>
  <c r="AP59" i="15"/>
  <c r="AS55" i="21"/>
  <c r="AP55" i="15"/>
  <c r="AS51" i="21"/>
  <c r="AP51" i="15"/>
  <c r="AS47" i="21"/>
  <c r="AP47" i="15"/>
  <c r="AS43" i="21"/>
  <c r="AP43" i="15"/>
  <c r="AS39" i="21"/>
  <c r="AP39" i="15"/>
  <c r="AP35" i="15"/>
  <c r="AS35" i="21"/>
  <c r="AS31" i="21"/>
  <c r="AP31" i="15"/>
  <c r="AP27" i="15"/>
  <c r="AS27" i="21"/>
  <c r="AP23" i="15"/>
  <c r="AS23" i="21"/>
  <c r="AP19" i="15"/>
  <c r="AS19" i="21"/>
  <c r="AS15" i="21"/>
  <c r="AP15" i="15"/>
  <c r="AP11" i="15"/>
  <c r="AS11" i="21"/>
  <c r="AS7" i="21"/>
  <c r="AP7" i="15"/>
  <c r="AR59" i="21"/>
  <c r="AO59" i="15"/>
  <c r="AR51" i="21"/>
  <c r="AO51" i="15"/>
  <c r="AR43" i="21"/>
  <c r="AO43" i="15"/>
  <c r="AR35" i="21"/>
  <c r="AO35" i="15"/>
  <c r="AR27" i="21"/>
  <c r="AO27" i="15"/>
  <c r="AR19" i="21"/>
  <c r="AR11" i="21"/>
  <c r="AO11" i="15"/>
  <c r="AS230" i="21"/>
  <c r="AP230" i="15"/>
  <c r="AS226" i="21"/>
  <c r="AP226" i="15"/>
  <c r="AS222" i="21"/>
  <c r="AP222" i="15"/>
  <c r="AS218" i="21"/>
  <c r="AP218" i="15"/>
  <c r="AS214" i="21"/>
  <c r="AP214" i="15"/>
  <c r="AS210" i="21"/>
  <c r="AP210" i="15"/>
  <c r="AS206" i="21"/>
  <c r="AP206" i="15"/>
  <c r="AS202" i="21"/>
  <c r="AP202" i="15"/>
  <c r="AS198" i="21"/>
  <c r="AP198" i="15"/>
  <c r="AS194" i="21"/>
  <c r="AP194" i="15"/>
  <c r="AS190" i="21"/>
  <c r="AP190" i="15"/>
  <c r="AS186" i="21"/>
  <c r="AP186" i="15"/>
  <c r="AS182" i="21"/>
  <c r="AP182" i="15"/>
  <c r="AS178" i="21"/>
  <c r="AP178" i="15"/>
  <c r="AS174" i="21"/>
  <c r="AP174" i="15"/>
  <c r="AS170" i="21"/>
  <c r="AP170" i="15"/>
  <c r="AS166" i="21"/>
  <c r="AP166" i="15"/>
  <c r="AS162" i="21"/>
  <c r="AP162" i="15"/>
  <c r="AS158" i="21"/>
  <c r="AP158" i="15"/>
  <c r="AS154" i="21"/>
  <c r="AP154" i="15"/>
  <c r="AS150" i="21"/>
  <c r="AP150" i="15"/>
  <c r="AS146" i="21"/>
  <c r="AP146" i="15"/>
  <c r="AS142" i="21"/>
  <c r="AP142" i="15"/>
  <c r="AS138" i="21"/>
  <c r="AP138" i="15"/>
  <c r="AS134" i="21"/>
  <c r="AP134" i="15"/>
  <c r="AS130" i="21"/>
  <c r="AP130" i="15"/>
  <c r="AS126" i="21"/>
  <c r="AP126" i="15"/>
  <c r="AS122" i="21"/>
  <c r="AP122" i="15"/>
  <c r="AS118" i="21"/>
  <c r="AP118" i="15"/>
  <c r="AS114" i="21"/>
  <c r="AP114" i="15"/>
  <c r="AS110" i="21"/>
  <c r="AP110" i="15"/>
  <c r="AS106" i="21"/>
  <c r="AP106" i="15"/>
  <c r="AS102" i="21"/>
  <c r="AP102" i="15"/>
  <c r="AS98" i="21"/>
  <c r="AP98" i="15"/>
  <c r="AS94" i="21"/>
  <c r="AP94" i="15"/>
  <c r="AS90" i="21"/>
  <c r="AP90" i="15"/>
  <c r="AS86" i="21"/>
  <c r="AP86" i="15"/>
  <c r="AS82" i="21"/>
  <c r="AP82" i="15"/>
  <c r="AS78" i="21"/>
  <c r="AP78" i="15"/>
  <c r="AS74" i="21"/>
  <c r="AP74" i="15"/>
  <c r="AS70" i="21"/>
  <c r="AP70" i="15"/>
  <c r="AS66" i="21"/>
  <c r="AP66" i="15"/>
  <c r="AS62" i="21"/>
  <c r="AP62" i="15"/>
  <c r="AS58" i="21"/>
  <c r="AP58" i="15"/>
  <c r="AS54" i="21"/>
  <c r="AP54" i="15"/>
  <c r="AS50" i="21"/>
  <c r="AP50" i="15"/>
  <c r="AP46" i="15"/>
  <c r="AS46" i="21"/>
  <c r="AS42" i="21"/>
  <c r="AP42" i="15"/>
  <c r="AS38" i="21"/>
  <c r="AP38" i="15"/>
  <c r="AS34" i="21"/>
  <c r="AP34" i="15"/>
  <c r="AP30" i="15"/>
  <c r="AS30" i="21"/>
  <c r="AS26" i="21"/>
  <c r="AP26" i="15"/>
  <c r="AS22" i="21"/>
  <c r="AP22" i="15"/>
  <c r="AS18" i="21"/>
  <c r="AP18" i="15"/>
  <c r="AP14" i="15"/>
  <c r="AS14" i="21"/>
  <c r="AP10" i="15"/>
  <c r="AS10" i="21"/>
  <c r="AP6" i="15"/>
  <c r="AS6" i="21"/>
  <c r="CE184" i="15"/>
  <c r="DR105" i="21"/>
  <c r="DR113" i="21"/>
  <c r="DR65" i="21"/>
  <c r="DR73" i="21"/>
  <c r="DR81" i="21"/>
  <c r="DR89" i="21"/>
  <c r="DR97" i="21"/>
  <c r="DR181" i="21"/>
  <c r="DR173" i="21"/>
  <c r="DR157" i="21"/>
  <c r="DR221" i="21"/>
  <c r="DR149" i="21"/>
  <c r="CC123" i="21" l="1"/>
  <c r="BZ155" i="15"/>
  <c r="E126" i="15"/>
  <c r="E62" i="15"/>
  <c r="E188" i="15"/>
  <c r="AC90" i="21"/>
  <c r="Z90" i="15"/>
  <c r="AC154" i="21"/>
  <c r="Z154" i="15"/>
  <c r="AE138" i="21"/>
  <c r="AB138" i="15"/>
  <c r="AE113" i="21"/>
  <c r="AB113" i="15"/>
  <c r="AE145" i="21"/>
  <c r="AB145" i="15"/>
  <c r="AE177" i="21"/>
  <c r="AB177" i="15"/>
  <c r="AE209" i="21"/>
  <c r="AB209" i="15"/>
  <c r="U26" i="21"/>
  <c r="R26" i="15"/>
  <c r="U154" i="21"/>
  <c r="R154" i="15"/>
  <c r="U218" i="21"/>
  <c r="R218" i="15"/>
  <c r="U125" i="21"/>
  <c r="R125" i="15"/>
  <c r="AD174" i="15"/>
  <c r="AE155" i="21"/>
  <c r="AI206" i="15"/>
  <c r="AE66" i="21"/>
  <c r="AB66" i="15"/>
  <c r="AC30" i="21"/>
  <c r="Z30" i="15"/>
  <c r="AE154" i="21"/>
  <c r="AB154" i="15"/>
  <c r="X194" i="21"/>
  <c r="U194" i="15"/>
  <c r="U34" i="21"/>
  <c r="R34" i="15"/>
  <c r="U162" i="21"/>
  <c r="R162" i="15"/>
  <c r="U197" i="21"/>
  <c r="R197" i="15"/>
  <c r="T128" i="21"/>
  <c r="Q128" i="15"/>
  <c r="S90" i="21"/>
  <c r="P90" i="15"/>
  <c r="S154" i="21"/>
  <c r="P154" i="15"/>
  <c r="X184" i="21"/>
  <c r="U184" i="15"/>
  <c r="U88" i="21"/>
  <c r="R88" i="15"/>
  <c r="T57" i="21"/>
  <c r="Q57" i="15"/>
  <c r="S7" i="21"/>
  <c r="P7" i="15"/>
  <c r="S71" i="21"/>
  <c r="P71" i="15"/>
  <c r="S135" i="21"/>
  <c r="P135" i="15"/>
  <c r="W93" i="21"/>
  <c r="T93" i="15"/>
  <c r="W221" i="21"/>
  <c r="T221" i="15"/>
  <c r="W11" i="21"/>
  <c r="T11" i="15"/>
  <c r="W139" i="21"/>
  <c r="T139" i="15"/>
  <c r="S201" i="21"/>
  <c r="P201" i="15"/>
  <c r="R43" i="21"/>
  <c r="O43" i="15"/>
  <c r="S97" i="21"/>
  <c r="P97" i="15"/>
  <c r="H20" i="21"/>
  <c r="E20" i="15"/>
  <c r="R47" i="21"/>
  <c r="O47" i="15"/>
  <c r="R79" i="21"/>
  <c r="O79" i="15"/>
  <c r="R175" i="21"/>
  <c r="O175" i="15"/>
  <c r="R207" i="21"/>
  <c r="O207" i="15"/>
  <c r="R209" i="21"/>
  <c r="O209" i="15"/>
  <c r="R118" i="21"/>
  <c r="O118" i="15"/>
  <c r="W112" i="21"/>
  <c r="T112" i="15"/>
  <c r="W176" i="21"/>
  <c r="T176" i="15"/>
  <c r="U19" i="21"/>
  <c r="R19" i="15"/>
  <c r="T23" i="21"/>
  <c r="Q23" i="15"/>
  <c r="T67" i="21"/>
  <c r="Q67" i="15"/>
  <c r="T99" i="21"/>
  <c r="Q99" i="15"/>
  <c r="T195" i="21"/>
  <c r="Q195" i="15"/>
  <c r="T227" i="21"/>
  <c r="Q227" i="15"/>
  <c r="T125" i="21"/>
  <c r="Q125" i="15"/>
  <c r="E119" i="15"/>
  <c r="H119" i="21"/>
  <c r="U153" i="21"/>
  <c r="R153" i="15"/>
  <c r="U95" i="21"/>
  <c r="R95" i="15"/>
  <c r="W22" i="21"/>
  <c r="T22" i="15"/>
  <c r="W150" i="21"/>
  <c r="T150" i="15"/>
  <c r="T58" i="21"/>
  <c r="Q58" i="15"/>
  <c r="T90" i="21"/>
  <c r="Q90" i="15"/>
  <c r="T186" i="21"/>
  <c r="Q186" i="15"/>
  <c r="S61" i="21"/>
  <c r="P61" i="15"/>
  <c r="W111" i="21"/>
  <c r="T111" i="15"/>
  <c r="T100" i="21"/>
  <c r="Q100" i="15"/>
  <c r="CE100" i="15" s="1"/>
  <c r="T164" i="21"/>
  <c r="Q164" i="15"/>
  <c r="T228" i="21"/>
  <c r="Q228" i="15"/>
  <c r="W33" i="21"/>
  <c r="T33" i="15"/>
  <c r="W4" i="21"/>
  <c r="T4" i="15"/>
  <c r="U6" i="21"/>
  <c r="R6" i="15"/>
  <c r="U102" i="21"/>
  <c r="R102" i="15"/>
  <c r="U19" i="15"/>
  <c r="AJ145" i="15"/>
  <c r="AI91" i="21"/>
  <c r="AF219" i="15"/>
  <c r="AH41" i="21"/>
  <c r="AM98" i="21"/>
  <c r="AF132" i="15"/>
  <c r="AE103" i="15"/>
  <c r="CE92" i="15"/>
  <c r="CE124" i="15"/>
  <c r="CE156" i="15"/>
  <c r="CE188" i="15"/>
  <c r="CE220" i="15"/>
  <c r="AQ55" i="21"/>
  <c r="AO11" i="21"/>
  <c r="AL83" i="15"/>
  <c r="AE41" i="21"/>
  <c r="AG46" i="21"/>
  <c r="AE100" i="21"/>
  <c r="AB159" i="15"/>
  <c r="AD135" i="15"/>
  <c r="Z184" i="15"/>
  <c r="AB163" i="15"/>
  <c r="AL214" i="21"/>
  <c r="Z222" i="15"/>
  <c r="U24" i="21"/>
  <c r="O14" i="15"/>
  <c r="O107" i="15"/>
  <c r="P167" i="15"/>
  <c r="AF59" i="15"/>
  <c r="AJ34" i="15"/>
  <c r="AB9" i="15"/>
  <c r="AB81" i="15"/>
  <c r="AD14" i="15"/>
  <c r="AD49" i="15"/>
  <c r="AD142" i="15"/>
  <c r="AD177" i="15"/>
  <c r="AE63" i="21"/>
  <c r="AD100" i="15"/>
  <c r="AG196" i="21"/>
  <c r="Z112" i="15"/>
  <c r="AE83" i="21"/>
  <c r="AH83" i="21"/>
  <c r="Z186" i="15"/>
  <c r="R152" i="15"/>
  <c r="T169" i="21"/>
  <c r="P181" i="15"/>
  <c r="AO178" i="15"/>
  <c r="AJ81" i="15"/>
  <c r="AF187" i="15"/>
  <c r="AF100" i="15"/>
  <c r="AE39" i="15"/>
  <c r="AN175" i="15"/>
  <c r="AL19" i="15"/>
  <c r="AL203" i="15"/>
  <c r="AB68" i="15"/>
  <c r="AB164" i="15"/>
  <c r="AB223" i="15"/>
  <c r="AD7" i="15"/>
  <c r="AD199" i="15"/>
  <c r="AB91" i="15"/>
  <c r="AL142" i="21"/>
  <c r="AH43" i="21"/>
  <c r="AE91" i="15"/>
  <c r="AH211" i="21"/>
  <c r="AD51" i="15"/>
  <c r="AD179" i="15"/>
  <c r="Z94" i="15"/>
  <c r="Z190" i="15"/>
  <c r="X120" i="21"/>
  <c r="R61" i="15"/>
  <c r="Q64" i="15"/>
  <c r="CE64" i="15" s="1"/>
  <c r="P120" i="15"/>
  <c r="T157" i="15"/>
  <c r="P26" i="15"/>
  <c r="X122" i="21"/>
  <c r="U226" i="21"/>
  <c r="R15" i="21"/>
  <c r="AI8" i="15"/>
  <c r="AF27" i="15"/>
  <c r="AJ226" i="15"/>
  <c r="AB14" i="15"/>
  <c r="AB49" i="15"/>
  <c r="AD17" i="15"/>
  <c r="AD110" i="15"/>
  <c r="AD145" i="15"/>
  <c r="AB15" i="15"/>
  <c r="AB127" i="15"/>
  <c r="AD68" i="15"/>
  <c r="AG103" i="21"/>
  <c r="AI150" i="15"/>
  <c r="AE51" i="15"/>
  <c r="AE219" i="15"/>
  <c r="AG59" i="21"/>
  <c r="Z26" i="15"/>
  <c r="Q192" i="15"/>
  <c r="Z85" i="15"/>
  <c r="P218" i="15"/>
  <c r="AB58" i="15"/>
  <c r="AE226" i="21"/>
  <c r="U130" i="15"/>
  <c r="U186" i="15"/>
  <c r="W75" i="21"/>
  <c r="U90" i="21"/>
  <c r="P103" i="15"/>
  <c r="AO114" i="15"/>
  <c r="AJ17" i="15"/>
  <c r="AJ201" i="15"/>
  <c r="AF155" i="15"/>
  <c r="AF68" i="15"/>
  <c r="AF196" i="15"/>
  <c r="AE231" i="15"/>
  <c r="CE164" i="15"/>
  <c r="CE228" i="15"/>
  <c r="AN111" i="15"/>
  <c r="AN183" i="15"/>
  <c r="AL139" i="15"/>
  <c r="AL211" i="15"/>
  <c r="AB132" i="15"/>
  <c r="AE228" i="21"/>
  <c r="AD71" i="15"/>
  <c r="AD164" i="15"/>
  <c r="AC120" i="21"/>
  <c r="AB19" i="15"/>
  <c r="AE99" i="21"/>
  <c r="AB219" i="15"/>
  <c r="AL38" i="21"/>
  <c r="AG187" i="21"/>
  <c r="Z122" i="15"/>
  <c r="R69" i="15"/>
  <c r="Q25" i="15"/>
  <c r="Q105" i="15"/>
  <c r="R98" i="15"/>
  <c r="R143" i="21"/>
  <c r="AE191" i="21"/>
  <c r="Z48" i="15"/>
  <c r="AE227" i="21"/>
  <c r="S56" i="21"/>
  <c r="W48" i="21"/>
  <c r="E183" i="15"/>
  <c r="P211" i="15"/>
  <c r="P146" i="15"/>
  <c r="O201" i="15"/>
  <c r="P99" i="15"/>
  <c r="T21" i="15"/>
  <c r="P18" i="15"/>
  <c r="T67" i="15"/>
  <c r="T195" i="15"/>
  <c r="Q56" i="15"/>
  <c r="T156" i="15"/>
  <c r="O198" i="15"/>
  <c r="T149" i="15"/>
  <c r="P210" i="15"/>
  <c r="T78" i="15"/>
  <c r="U122" i="21"/>
  <c r="Q223" i="15"/>
  <c r="P67" i="15"/>
  <c r="T39" i="15"/>
  <c r="O145" i="15"/>
  <c r="CE56" i="15"/>
  <c r="AF199" i="15"/>
  <c r="AB22" i="15"/>
  <c r="AG15" i="21"/>
  <c r="X40" i="21"/>
  <c r="U213" i="21"/>
  <c r="H37" i="21"/>
  <c r="E44" i="15"/>
  <c r="P19" i="15"/>
  <c r="P51" i="15"/>
  <c r="P83" i="15"/>
  <c r="P115" i="15"/>
  <c r="P147" i="15"/>
  <c r="P179" i="15"/>
  <c r="T63" i="15"/>
  <c r="AF167" i="15"/>
  <c r="CE60" i="15"/>
  <c r="AC134" i="21"/>
  <c r="U149" i="21"/>
  <c r="U85" i="21"/>
  <c r="T208" i="21"/>
  <c r="AB98" i="15"/>
  <c r="U154" i="15"/>
  <c r="W155" i="21"/>
  <c r="P229" i="15"/>
  <c r="AF103" i="15"/>
  <c r="CE16" i="15"/>
  <c r="CE128" i="15"/>
  <c r="AG175" i="21"/>
  <c r="T144" i="21"/>
  <c r="O22" i="15"/>
  <c r="P111" i="15"/>
  <c r="O25" i="15"/>
  <c r="AF71" i="15"/>
  <c r="AG143" i="21"/>
  <c r="T80" i="21"/>
  <c r="R168" i="15"/>
  <c r="P200" i="15"/>
  <c r="T91" i="15"/>
  <c r="T191" i="15"/>
  <c r="R225" i="21"/>
  <c r="H67" i="21"/>
  <c r="AF39" i="15"/>
  <c r="CE196" i="15"/>
  <c r="AG111" i="21"/>
  <c r="X200" i="21"/>
  <c r="T28" i="21"/>
  <c r="R104" i="15"/>
  <c r="P136" i="15"/>
  <c r="H175" i="21"/>
  <c r="E5" i="15"/>
  <c r="E197" i="15"/>
  <c r="E76" i="15"/>
  <c r="E78" i="15"/>
  <c r="H47" i="21"/>
  <c r="E12" i="15"/>
  <c r="H157" i="21"/>
  <c r="H71" i="21"/>
  <c r="H107" i="21"/>
  <c r="E206" i="15"/>
  <c r="E204" i="15"/>
  <c r="H229" i="21"/>
  <c r="H177" i="21"/>
  <c r="H140" i="21"/>
  <c r="H57" i="21"/>
  <c r="H68" i="21"/>
  <c r="H115" i="21"/>
  <c r="H84" i="21"/>
  <c r="H51" i="21"/>
  <c r="H86" i="21"/>
  <c r="H117" i="21"/>
  <c r="H200" i="21"/>
  <c r="H212" i="21"/>
  <c r="H179" i="21"/>
  <c r="E55" i="15"/>
  <c r="E214" i="15"/>
  <c r="E129" i="15"/>
  <c r="E141" i="15"/>
  <c r="E65" i="15"/>
  <c r="E209" i="15"/>
  <c r="E150" i="15"/>
  <c r="E22" i="15"/>
  <c r="E77" i="15"/>
  <c r="E13" i="15"/>
  <c r="E205" i="15"/>
  <c r="E148" i="15"/>
  <c r="E39" i="15"/>
  <c r="E49" i="15"/>
  <c r="H102" i="21"/>
  <c r="E231" i="15"/>
  <c r="E193" i="15"/>
  <c r="E14" i="15"/>
  <c r="H38" i="21"/>
  <c r="E142" i="15"/>
  <c r="E196" i="15"/>
  <c r="E103" i="15"/>
  <c r="E132" i="15"/>
  <c r="E113" i="15"/>
  <c r="E198" i="15"/>
  <c r="E69" i="15"/>
  <c r="E134" i="15"/>
  <c r="E7" i="15"/>
  <c r="E199" i="15"/>
  <c r="E70" i="15"/>
  <c r="E133" i="15"/>
  <c r="E111" i="15"/>
  <c r="E121" i="15"/>
  <c r="E6" i="15"/>
  <c r="E171" i="15"/>
  <c r="E43" i="15"/>
  <c r="H110" i="21"/>
  <c r="E15" i="15"/>
  <c r="E159" i="15"/>
  <c r="E60" i="15"/>
  <c r="E25" i="15"/>
  <c r="E169" i="15"/>
  <c r="H27" i="21"/>
  <c r="E75" i="15"/>
  <c r="E155" i="15"/>
  <c r="E174" i="15"/>
  <c r="E53" i="15"/>
  <c r="E101" i="15"/>
  <c r="E190" i="15"/>
  <c r="E181" i="15"/>
  <c r="E95" i="15"/>
  <c r="E207" i="15"/>
  <c r="E108" i="15"/>
  <c r="E172" i="15"/>
  <c r="E105" i="15"/>
  <c r="E219" i="15"/>
  <c r="E31" i="15"/>
  <c r="E124" i="15"/>
  <c r="E41" i="15"/>
  <c r="E225" i="15"/>
  <c r="E91" i="15"/>
  <c r="CE32" i="15"/>
  <c r="CE160" i="15"/>
  <c r="CE192" i="15"/>
  <c r="BZ10" i="15"/>
  <c r="CC10" i="21"/>
  <c r="CC90" i="21"/>
  <c r="BZ90" i="15"/>
  <c r="CC186" i="21"/>
  <c r="BZ186" i="15"/>
  <c r="BZ24" i="15"/>
  <c r="CC24" i="21"/>
  <c r="BZ80" i="15"/>
  <c r="CC80" i="21"/>
  <c r="CC144" i="21"/>
  <c r="BZ144" i="15"/>
  <c r="CC22" i="21"/>
  <c r="BZ22" i="15"/>
  <c r="CC86" i="21"/>
  <c r="BZ86" i="15"/>
  <c r="CC150" i="21"/>
  <c r="BZ150" i="15"/>
  <c r="CC214" i="21"/>
  <c r="BZ214" i="15"/>
  <c r="BZ57" i="15"/>
  <c r="CC57" i="21"/>
  <c r="CC145" i="21"/>
  <c r="BZ145" i="15"/>
  <c r="CC225" i="21"/>
  <c r="BZ225" i="15"/>
  <c r="BT16" i="21"/>
  <c r="BQ16" i="15"/>
  <c r="BQ80" i="15"/>
  <c r="BT80" i="21"/>
  <c r="BT144" i="21"/>
  <c r="BQ144" i="15"/>
  <c r="BT208" i="21"/>
  <c r="BQ208" i="15"/>
  <c r="BK67" i="21"/>
  <c r="BH67" i="15"/>
  <c r="BK131" i="21"/>
  <c r="BH131" i="15"/>
  <c r="BK195" i="21"/>
  <c r="BH195" i="15"/>
  <c r="BE29" i="21"/>
  <c r="BB29" i="15"/>
  <c r="BE93" i="21"/>
  <c r="BB93" i="15"/>
  <c r="BE157" i="21"/>
  <c r="BB157" i="15"/>
  <c r="BE221" i="21"/>
  <c r="BB221" i="15"/>
  <c r="BB56" i="21"/>
  <c r="AY56" i="15"/>
  <c r="BB120" i="21"/>
  <c r="AY120" i="15"/>
  <c r="BB184" i="21"/>
  <c r="AY184" i="15"/>
  <c r="CC97" i="21"/>
  <c r="BZ97" i="15"/>
  <c r="CC52" i="21"/>
  <c r="BZ52" i="15"/>
  <c r="BT18" i="21"/>
  <c r="BQ18" i="15"/>
  <c r="BT82" i="21"/>
  <c r="BQ82" i="15"/>
  <c r="BT146" i="21"/>
  <c r="BQ146" i="15"/>
  <c r="BT210" i="21"/>
  <c r="BQ210" i="15"/>
  <c r="BK17" i="21"/>
  <c r="BH17" i="15"/>
  <c r="BK81" i="21"/>
  <c r="BH81" i="15"/>
  <c r="BK145" i="21"/>
  <c r="BH145" i="15"/>
  <c r="BK209" i="21"/>
  <c r="BH209" i="15"/>
  <c r="BE47" i="21"/>
  <c r="BB47" i="15"/>
  <c r="BE111" i="21"/>
  <c r="BB111" i="15"/>
  <c r="BB175" i="15"/>
  <c r="BE175" i="21"/>
  <c r="BE8" i="21"/>
  <c r="BB8" i="15"/>
  <c r="BE88" i="21"/>
  <c r="BB88" i="15"/>
  <c r="BE152" i="21"/>
  <c r="BB152" i="15"/>
  <c r="BE216" i="21"/>
  <c r="BB216" i="15"/>
  <c r="BB59" i="21"/>
  <c r="AY59" i="15"/>
  <c r="BT68" i="21"/>
  <c r="BQ68" i="15"/>
  <c r="BT156" i="21"/>
  <c r="BQ156" i="15"/>
  <c r="BK7" i="21"/>
  <c r="BH7" i="15"/>
  <c r="BK71" i="21"/>
  <c r="BH71" i="15"/>
  <c r="BK135" i="21"/>
  <c r="BH135" i="15"/>
  <c r="BK199" i="21"/>
  <c r="BH199" i="15"/>
  <c r="BE33" i="21"/>
  <c r="BB33" i="15"/>
  <c r="BE97" i="21"/>
  <c r="BB97" i="15"/>
  <c r="BE161" i="21"/>
  <c r="BB161" i="15"/>
  <c r="BE225" i="21"/>
  <c r="BB225" i="15"/>
  <c r="BB60" i="21"/>
  <c r="AY60" i="15"/>
  <c r="BB124" i="21"/>
  <c r="AY124" i="15"/>
  <c r="BB188" i="21"/>
  <c r="AY188" i="15"/>
  <c r="AV20" i="21"/>
  <c r="AS20" i="15"/>
  <c r="BT61" i="21"/>
  <c r="BQ61" i="15"/>
  <c r="BT125" i="21"/>
  <c r="BQ125" i="15"/>
  <c r="BT189" i="21"/>
  <c r="BQ189" i="15"/>
  <c r="BK50" i="21"/>
  <c r="BH50" i="15"/>
  <c r="BK122" i="21"/>
  <c r="BH122" i="15"/>
  <c r="BK186" i="21"/>
  <c r="BH186" i="15"/>
  <c r="BB21" i="21"/>
  <c r="AY21" i="15"/>
  <c r="BB85" i="21"/>
  <c r="AY85" i="15"/>
  <c r="BB149" i="21"/>
  <c r="AY149" i="15"/>
  <c r="BB213" i="21"/>
  <c r="AY213" i="15"/>
  <c r="AV45" i="21"/>
  <c r="AS45" i="15"/>
  <c r="BT31" i="21"/>
  <c r="BQ31" i="15"/>
  <c r="BT95" i="21"/>
  <c r="BQ95" i="15"/>
  <c r="BT159" i="21"/>
  <c r="BQ159" i="15"/>
  <c r="BT223" i="21"/>
  <c r="BQ223" i="15"/>
  <c r="BW171" i="21"/>
  <c r="BN171" i="21"/>
  <c r="BT171" i="15"/>
  <c r="BK171" i="15"/>
  <c r="BK8" i="21"/>
  <c r="BH8" i="15"/>
  <c r="BK72" i="21"/>
  <c r="BH72" i="15"/>
  <c r="BK136" i="21"/>
  <c r="BH136" i="15"/>
  <c r="BK200" i="21"/>
  <c r="BH200" i="15"/>
  <c r="BE36" i="21"/>
  <c r="BB36" i="15"/>
  <c r="BE100" i="21"/>
  <c r="BB100" i="15"/>
  <c r="BE164" i="21"/>
  <c r="BB164" i="15"/>
  <c r="BE228" i="21"/>
  <c r="BB228" i="15"/>
  <c r="BB63" i="21"/>
  <c r="AY63" i="15"/>
  <c r="BB127" i="21"/>
  <c r="AY127" i="15"/>
  <c r="BB191" i="21"/>
  <c r="AY191" i="15"/>
  <c r="BB139" i="21"/>
  <c r="AY139" i="15"/>
  <c r="BB203" i="21"/>
  <c r="AY203" i="15"/>
  <c r="AV43" i="21"/>
  <c r="AS43" i="15"/>
  <c r="AV107" i="21"/>
  <c r="AS107" i="15"/>
  <c r="AV171" i="21"/>
  <c r="AS171" i="15"/>
  <c r="AV60" i="21"/>
  <c r="AS60" i="15"/>
  <c r="AV124" i="21"/>
  <c r="AS124" i="15"/>
  <c r="AV188" i="21"/>
  <c r="AS188" i="15"/>
  <c r="AV61" i="21"/>
  <c r="AS61" i="15"/>
  <c r="AV125" i="21"/>
  <c r="AS125" i="15"/>
  <c r="AV189" i="21"/>
  <c r="AS189" i="15"/>
  <c r="BB14" i="21"/>
  <c r="AY14" i="15"/>
  <c r="BB78" i="21"/>
  <c r="AY78" i="15"/>
  <c r="BB142" i="21"/>
  <c r="AY142" i="15"/>
  <c r="BB206" i="21"/>
  <c r="AY206" i="15"/>
  <c r="AV15" i="21"/>
  <c r="AS15" i="15"/>
  <c r="AV79" i="21"/>
  <c r="AS79" i="15"/>
  <c r="AV143" i="21"/>
  <c r="AS143" i="15"/>
  <c r="AV207" i="21"/>
  <c r="AS207" i="15"/>
  <c r="AV56" i="21"/>
  <c r="AS56" i="15"/>
  <c r="AV120" i="21"/>
  <c r="AS120" i="15"/>
  <c r="AV184" i="21"/>
  <c r="AS184" i="15"/>
  <c r="BZ18" i="15"/>
  <c r="CC18" i="21"/>
  <c r="CC106" i="21"/>
  <c r="BZ106" i="15"/>
  <c r="CC202" i="21"/>
  <c r="BZ202" i="15"/>
  <c r="BZ32" i="15"/>
  <c r="CC32" i="21"/>
  <c r="BZ88" i="15"/>
  <c r="CC88" i="21"/>
  <c r="CC30" i="21"/>
  <c r="BZ30" i="15"/>
  <c r="CC94" i="21"/>
  <c r="BZ94" i="15"/>
  <c r="CC158" i="21"/>
  <c r="BZ158" i="15"/>
  <c r="CC222" i="21"/>
  <c r="BZ222" i="15"/>
  <c r="CC73" i="21"/>
  <c r="BZ73" i="15"/>
  <c r="CC153" i="21"/>
  <c r="BZ153" i="15"/>
  <c r="BQ24" i="15"/>
  <c r="BT24" i="21"/>
  <c r="BQ88" i="15"/>
  <c r="BT88" i="21"/>
  <c r="BT152" i="21"/>
  <c r="BQ152" i="15"/>
  <c r="BT216" i="21"/>
  <c r="BQ216" i="15"/>
  <c r="BK11" i="21"/>
  <c r="BH11" i="15"/>
  <c r="BK75" i="21"/>
  <c r="BH75" i="15"/>
  <c r="BK139" i="21"/>
  <c r="BH139" i="15"/>
  <c r="BK203" i="21"/>
  <c r="BH203" i="15"/>
  <c r="BE37" i="21"/>
  <c r="BB37" i="15"/>
  <c r="BE101" i="21"/>
  <c r="BB101" i="15"/>
  <c r="BE165" i="21"/>
  <c r="BB165" i="15"/>
  <c r="BE229" i="21"/>
  <c r="BB229" i="15"/>
  <c r="BB64" i="21"/>
  <c r="AY64" i="15"/>
  <c r="BB128" i="21"/>
  <c r="AY128" i="15"/>
  <c r="BB192" i="21"/>
  <c r="AY192" i="15"/>
  <c r="BZ129" i="15"/>
  <c r="CC129" i="21"/>
  <c r="CC60" i="21"/>
  <c r="BZ60" i="15"/>
  <c r="BQ26" i="15"/>
  <c r="BT26" i="21"/>
  <c r="BT90" i="21"/>
  <c r="BQ90" i="15"/>
  <c r="BT154" i="21"/>
  <c r="BQ154" i="15"/>
  <c r="BT218" i="21"/>
  <c r="BQ218" i="15"/>
  <c r="BK25" i="21"/>
  <c r="BH25" i="15"/>
  <c r="BK89" i="21"/>
  <c r="BH89" i="15"/>
  <c r="BK153" i="21"/>
  <c r="BH153" i="15"/>
  <c r="BK217" i="21"/>
  <c r="BH217" i="15"/>
  <c r="BE55" i="21"/>
  <c r="BB55" i="15"/>
  <c r="BE119" i="21"/>
  <c r="BB119" i="15"/>
  <c r="BE183" i="21"/>
  <c r="BB183" i="15"/>
  <c r="BE24" i="21"/>
  <c r="BB24" i="15"/>
  <c r="BE96" i="21"/>
  <c r="BB96" i="15"/>
  <c r="BE160" i="21"/>
  <c r="BB160" i="15"/>
  <c r="BE224" i="21"/>
  <c r="BB224" i="15"/>
  <c r="BB67" i="21"/>
  <c r="AY67" i="15"/>
  <c r="BT76" i="21"/>
  <c r="BQ76" i="15"/>
  <c r="BT164" i="21"/>
  <c r="BQ164" i="15"/>
  <c r="BK15" i="21"/>
  <c r="BH15" i="15"/>
  <c r="BK79" i="21"/>
  <c r="BH79" i="15"/>
  <c r="BK143" i="21"/>
  <c r="BH143" i="15"/>
  <c r="BK207" i="21"/>
  <c r="BH207" i="15"/>
  <c r="BE41" i="21"/>
  <c r="BB41" i="15"/>
  <c r="BE105" i="21"/>
  <c r="BB105" i="15"/>
  <c r="BE169" i="21"/>
  <c r="BB169" i="15"/>
  <c r="BB4" i="21"/>
  <c r="AY4" i="15"/>
  <c r="BB68" i="21"/>
  <c r="AY68" i="15"/>
  <c r="BB132" i="21"/>
  <c r="AY132" i="15"/>
  <c r="BB196" i="21"/>
  <c r="AY196" i="15"/>
  <c r="AV28" i="21"/>
  <c r="AS28" i="15"/>
  <c r="BQ5" i="15"/>
  <c r="BT5" i="21"/>
  <c r="BT69" i="21"/>
  <c r="BQ69" i="15"/>
  <c r="BT133" i="21"/>
  <c r="BQ133" i="15"/>
  <c r="BT197" i="21"/>
  <c r="BQ197" i="15"/>
  <c r="BK58" i="21"/>
  <c r="BH58" i="15"/>
  <c r="BK130" i="21"/>
  <c r="BH130" i="15"/>
  <c r="BK194" i="21"/>
  <c r="BH194" i="15"/>
  <c r="BB29" i="21"/>
  <c r="AY29" i="15"/>
  <c r="BB93" i="21"/>
  <c r="AY93" i="15"/>
  <c r="BB157" i="21"/>
  <c r="AY157" i="15"/>
  <c r="BB221" i="21"/>
  <c r="AY221" i="15"/>
  <c r="AV53" i="21"/>
  <c r="AS53" i="15"/>
  <c r="BQ39" i="15"/>
  <c r="BT39" i="21"/>
  <c r="BT103" i="21"/>
  <c r="BQ103" i="15"/>
  <c r="BT167" i="21"/>
  <c r="BQ167" i="15"/>
  <c r="BT231" i="21"/>
  <c r="BQ231" i="15"/>
  <c r="BW179" i="21"/>
  <c r="BN179" i="21"/>
  <c r="BK179" i="15"/>
  <c r="BT179" i="15"/>
  <c r="BK16" i="21"/>
  <c r="BH16" i="15"/>
  <c r="BK80" i="21"/>
  <c r="BH80" i="15"/>
  <c r="BK144" i="21"/>
  <c r="BH144" i="15"/>
  <c r="BK208" i="21"/>
  <c r="BH208" i="15"/>
  <c r="BE44" i="21"/>
  <c r="BB44" i="15"/>
  <c r="BE108" i="21"/>
  <c r="BB108" i="15"/>
  <c r="BE172" i="21"/>
  <c r="BB172" i="15"/>
  <c r="BB7" i="21"/>
  <c r="AY7" i="15"/>
  <c r="BB71" i="21"/>
  <c r="AY71" i="15"/>
  <c r="BB135" i="21"/>
  <c r="AY135" i="15"/>
  <c r="BB199" i="21"/>
  <c r="AY199" i="15"/>
  <c r="BB147" i="21"/>
  <c r="AY147" i="15"/>
  <c r="BB211" i="21"/>
  <c r="AY211" i="15"/>
  <c r="AV51" i="21"/>
  <c r="AS51" i="15"/>
  <c r="AV115" i="21"/>
  <c r="AS115" i="15"/>
  <c r="AV179" i="21"/>
  <c r="AS179" i="15"/>
  <c r="AV68" i="21"/>
  <c r="AS68" i="15"/>
  <c r="AV132" i="21"/>
  <c r="AS132" i="15"/>
  <c r="AV196" i="21"/>
  <c r="AS196" i="15"/>
  <c r="AV69" i="21"/>
  <c r="AS69" i="15"/>
  <c r="AV133" i="21"/>
  <c r="AS133" i="15"/>
  <c r="AV197" i="21"/>
  <c r="AS197" i="15"/>
  <c r="BB22" i="21"/>
  <c r="AY22" i="15"/>
  <c r="BB86" i="21"/>
  <c r="AY86" i="15"/>
  <c r="BB150" i="21"/>
  <c r="AY150" i="15"/>
  <c r="BB214" i="21"/>
  <c r="AY214" i="15"/>
  <c r="AV23" i="21"/>
  <c r="AS23" i="15"/>
  <c r="AV87" i="21"/>
  <c r="AS87" i="15"/>
  <c r="AV151" i="21"/>
  <c r="AS151" i="15"/>
  <c r="AV215" i="21"/>
  <c r="AS215" i="15"/>
  <c r="AV64" i="21"/>
  <c r="AS64" i="15"/>
  <c r="AV128" i="21"/>
  <c r="AS128" i="15"/>
  <c r="AV192" i="21"/>
  <c r="AS192" i="15"/>
  <c r="CC26" i="21"/>
  <c r="BZ26" i="15"/>
  <c r="CC114" i="21"/>
  <c r="BZ114" i="15"/>
  <c r="CC210" i="21"/>
  <c r="BZ210" i="15"/>
  <c r="CC101" i="21"/>
  <c r="BZ101" i="15"/>
  <c r="CC40" i="21"/>
  <c r="BZ40" i="15"/>
  <c r="BZ96" i="15"/>
  <c r="CC96" i="21"/>
  <c r="CC38" i="21"/>
  <c r="BZ38" i="15"/>
  <c r="CC102" i="21"/>
  <c r="BZ102" i="15"/>
  <c r="CC166" i="21"/>
  <c r="BZ166" i="15"/>
  <c r="CC230" i="21"/>
  <c r="BZ230" i="15"/>
  <c r="CC81" i="21"/>
  <c r="BZ81" i="15"/>
  <c r="CC161" i="21"/>
  <c r="BZ161" i="15"/>
  <c r="BQ32" i="15"/>
  <c r="BT32" i="21"/>
  <c r="BQ96" i="15"/>
  <c r="BT96" i="21"/>
  <c r="BT160" i="21"/>
  <c r="BQ160" i="15"/>
  <c r="BT224" i="21"/>
  <c r="BQ224" i="15"/>
  <c r="BK19" i="21"/>
  <c r="BH19" i="15"/>
  <c r="BK83" i="21"/>
  <c r="BH83" i="15"/>
  <c r="BK147" i="21"/>
  <c r="BH147" i="15"/>
  <c r="BK211" i="21"/>
  <c r="BH211" i="15"/>
  <c r="BE45" i="21"/>
  <c r="BB45" i="15"/>
  <c r="BE109" i="21"/>
  <c r="BB109" i="15"/>
  <c r="BE173" i="21"/>
  <c r="BB173" i="15"/>
  <c r="BB8" i="21"/>
  <c r="AY8" i="15"/>
  <c r="BB72" i="21"/>
  <c r="AY72" i="15"/>
  <c r="BB136" i="21"/>
  <c r="AY136" i="15"/>
  <c r="BB200" i="21"/>
  <c r="AY200" i="15"/>
  <c r="CC193" i="21"/>
  <c r="BZ193" i="15"/>
  <c r="BT34" i="21"/>
  <c r="BQ34" i="15"/>
  <c r="BT98" i="21"/>
  <c r="BQ98" i="15"/>
  <c r="BT162" i="21"/>
  <c r="BQ162" i="15"/>
  <c r="BT226" i="21"/>
  <c r="BQ226" i="15"/>
  <c r="BK33" i="21"/>
  <c r="BH33" i="15"/>
  <c r="BK97" i="21"/>
  <c r="BH97" i="15"/>
  <c r="BK161" i="21"/>
  <c r="BH161" i="15"/>
  <c r="BK225" i="21"/>
  <c r="BH225" i="15"/>
  <c r="BE63" i="21"/>
  <c r="BB63" i="15"/>
  <c r="BE127" i="21"/>
  <c r="BB127" i="15"/>
  <c r="BE191" i="21"/>
  <c r="BB191" i="15"/>
  <c r="BE32" i="21"/>
  <c r="BB32" i="15"/>
  <c r="BE104" i="21"/>
  <c r="BB104" i="15"/>
  <c r="BE168" i="21"/>
  <c r="BB168" i="15"/>
  <c r="BB11" i="21"/>
  <c r="AY11" i="15"/>
  <c r="BB75" i="21"/>
  <c r="AY75" i="15"/>
  <c r="BT4" i="21"/>
  <c r="BQ4" i="15"/>
  <c r="BT92" i="21"/>
  <c r="BQ92" i="15"/>
  <c r="BT172" i="21"/>
  <c r="BQ172" i="15"/>
  <c r="BK23" i="21"/>
  <c r="BH23" i="15"/>
  <c r="BK87" i="21"/>
  <c r="BH87" i="15"/>
  <c r="BK151" i="21"/>
  <c r="BH151" i="15"/>
  <c r="BK215" i="21"/>
  <c r="BH215" i="15"/>
  <c r="BE49" i="21"/>
  <c r="BB49" i="15"/>
  <c r="BE113" i="21"/>
  <c r="BB113" i="15"/>
  <c r="BE177" i="21"/>
  <c r="BB177" i="15"/>
  <c r="BB12" i="21"/>
  <c r="AY12" i="15"/>
  <c r="BB76" i="21"/>
  <c r="AY76" i="15"/>
  <c r="BB140" i="21"/>
  <c r="AY140" i="15"/>
  <c r="BB204" i="21"/>
  <c r="AY204" i="15"/>
  <c r="AV36" i="21"/>
  <c r="AS36" i="15"/>
  <c r="BT13" i="21"/>
  <c r="BQ13" i="15"/>
  <c r="BT77" i="21"/>
  <c r="BQ77" i="15"/>
  <c r="BT141" i="21"/>
  <c r="BQ141" i="15"/>
  <c r="BT205" i="21"/>
  <c r="BQ205" i="15"/>
  <c r="BK66" i="21"/>
  <c r="BH66" i="15"/>
  <c r="BK138" i="21"/>
  <c r="BH138" i="15"/>
  <c r="BK202" i="21"/>
  <c r="BH202" i="15"/>
  <c r="BB37" i="21"/>
  <c r="AY37" i="15"/>
  <c r="BB101" i="21"/>
  <c r="AY101" i="15"/>
  <c r="BB165" i="21"/>
  <c r="AY165" i="15"/>
  <c r="BB229" i="21"/>
  <c r="AY229" i="15"/>
  <c r="BT47" i="21"/>
  <c r="BQ47" i="15"/>
  <c r="BT111" i="21"/>
  <c r="BQ111" i="15"/>
  <c r="BT175" i="21"/>
  <c r="BQ175" i="15"/>
  <c r="BN123" i="21"/>
  <c r="BT123" i="15"/>
  <c r="BK123" i="15"/>
  <c r="BW123" i="21"/>
  <c r="BW187" i="21"/>
  <c r="BN187" i="21"/>
  <c r="BT187" i="15"/>
  <c r="BK187" i="15"/>
  <c r="BK24" i="21"/>
  <c r="BH24" i="15"/>
  <c r="BK88" i="21"/>
  <c r="BH88" i="15"/>
  <c r="BK152" i="21"/>
  <c r="BH152" i="15"/>
  <c r="BK216" i="21"/>
  <c r="BH216" i="15"/>
  <c r="BE52" i="21"/>
  <c r="BB52" i="15"/>
  <c r="BE116" i="21"/>
  <c r="BB116" i="15"/>
  <c r="BE180" i="21"/>
  <c r="BB180" i="15"/>
  <c r="BB15" i="21"/>
  <c r="AY15" i="15"/>
  <c r="BB79" i="21"/>
  <c r="AY79" i="15"/>
  <c r="BB143" i="21"/>
  <c r="AY143" i="15"/>
  <c r="BB207" i="21"/>
  <c r="AY207" i="15"/>
  <c r="BB155" i="21"/>
  <c r="AY155" i="15"/>
  <c r="BB219" i="21"/>
  <c r="AY219" i="15"/>
  <c r="AV59" i="21"/>
  <c r="AS59" i="15"/>
  <c r="AV123" i="21"/>
  <c r="AS123" i="15"/>
  <c r="AV187" i="21"/>
  <c r="AS187" i="15"/>
  <c r="AV76" i="21"/>
  <c r="AS76" i="15"/>
  <c r="AV140" i="21"/>
  <c r="AS140" i="15"/>
  <c r="AV204" i="21"/>
  <c r="AS204" i="15"/>
  <c r="AV77" i="21"/>
  <c r="AS77" i="15"/>
  <c r="AV141" i="21"/>
  <c r="AS141" i="15"/>
  <c r="AV205" i="21"/>
  <c r="AS205" i="15"/>
  <c r="AY30" i="15"/>
  <c r="BB30" i="21"/>
  <c r="BB94" i="21"/>
  <c r="AY94" i="15"/>
  <c r="BB158" i="21"/>
  <c r="AY158" i="15"/>
  <c r="BB222" i="21"/>
  <c r="AY222" i="15"/>
  <c r="AV31" i="21"/>
  <c r="DP31" i="21" s="1"/>
  <c r="AS31" i="15"/>
  <c r="AV95" i="21"/>
  <c r="AS95" i="15"/>
  <c r="AV159" i="21"/>
  <c r="AS159" i="15"/>
  <c r="AV223" i="21"/>
  <c r="AS223" i="15"/>
  <c r="AV8" i="21"/>
  <c r="AS8" i="15"/>
  <c r="AV72" i="21"/>
  <c r="AS72" i="15"/>
  <c r="AV136" i="21"/>
  <c r="AS136" i="15"/>
  <c r="AV200" i="21"/>
  <c r="AS200" i="15"/>
  <c r="CE88" i="15"/>
  <c r="CE172" i="15"/>
  <c r="CE80" i="15"/>
  <c r="CE208" i="15"/>
  <c r="CC42" i="21"/>
  <c r="BZ42" i="15"/>
  <c r="CC122" i="21"/>
  <c r="BZ122" i="15"/>
  <c r="CC218" i="21"/>
  <c r="BZ218" i="15"/>
  <c r="CC109" i="21"/>
  <c r="BZ109" i="15"/>
  <c r="CC181" i="21"/>
  <c r="BZ181" i="15"/>
  <c r="CC48" i="21"/>
  <c r="BZ48" i="15"/>
  <c r="BZ104" i="15"/>
  <c r="CC104" i="21"/>
  <c r="CC160" i="21"/>
  <c r="BZ160" i="15"/>
  <c r="CC46" i="21"/>
  <c r="BZ46" i="15"/>
  <c r="CC110" i="21"/>
  <c r="BZ110" i="15"/>
  <c r="CC174" i="21"/>
  <c r="BZ174" i="15"/>
  <c r="BZ9" i="15"/>
  <c r="CC9" i="21"/>
  <c r="CC89" i="21"/>
  <c r="BZ89" i="15"/>
  <c r="CC169" i="21"/>
  <c r="BZ169" i="15"/>
  <c r="BT40" i="21"/>
  <c r="BQ40" i="15"/>
  <c r="BT104" i="21"/>
  <c r="BQ104" i="15"/>
  <c r="BT168" i="21"/>
  <c r="BQ168" i="15"/>
  <c r="BK27" i="21"/>
  <c r="BH27" i="15"/>
  <c r="BK91" i="21"/>
  <c r="BH91" i="15"/>
  <c r="BK155" i="21"/>
  <c r="BH155" i="15"/>
  <c r="BK219" i="21"/>
  <c r="BH219" i="15"/>
  <c r="BE53" i="21"/>
  <c r="BB53" i="15"/>
  <c r="BE117" i="21"/>
  <c r="BB117" i="15"/>
  <c r="BE181" i="21"/>
  <c r="BB181" i="15"/>
  <c r="BB16" i="21"/>
  <c r="AY16" i="15"/>
  <c r="BB80" i="21"/>
  <c r="AY80" i="15"/>
  <c r="BB144" i="21"/>
  <c r="AY144" i="15"/>
  <c r="BB208" i="21"/>
  <c r="AY208" i="15"/>
  <c r="CC12" i="21"/>
  <c r="BZ12" i="15"/>
  <c r="BQ42" i="15"/>
  <c r="BT42" i="21"/>
  <c r="BT106" i="21"/>
  <c r="BQ106" i="15"/>
  <c r="BT170" i="21"/>
  <c r="BQ170" i="15"/>
  <c r="BK41" i="21"/>
  <c r="BH41" i="15"/>
  <c r="BK105" i="21"/>
  <c r="BH105" i="15"/>
  <c r="BK169" i="21"/>
  <c r="BH169" i="15"/>
  <c r="BE7" i="21"/>
  <c r="BB7" i="15"/>
  <c r="BE71" i="21"/>
  <c r="BB71" i="15"/>
  <c r="BE135" i="21"/>
  <c r="BB135" i="15"/>
  <c r="BE199" i="21"/>
  <c r="BB199" i="15"/>
  <c r="BE40" i="21"/>
  <c r="BB40" i="15"/>
  <c r="BE112" i="21"/>
  <c r="BB112" i="15"/>
  <c r="BE176" i="21"/>
  <c r="BB176" i="15"/>
  <c r="BB19" i="21"/>
  <c r="AY19" i="15"/>
  <c r="BB83" i="21"/>
  <c r="AY83" i="15"/>
  <c r="BT12" i="21"/>
  <c r="BQ12" i="15"/>
  <c r="BT100" i="21"/>
  <c r="BQ100" i="15"/>
  <c r="BT188" i="21"/>
  <c r="BQ188" i="15"/>
  <c r="BK31" i="21"/>
  <c r="BH31" i="15"/>
  <c r="BH95" i="15"/>
  <c r="BK95" i="21"/>
  <c r="BK159" i="21"/>
  <c r="BH159" i="15"/>
  <c r="BK223" i="21"/>
  <c r="BH223" i="15"/>
  <c r="BE57" i="21"/>
  <c r="BB57" i="15"/>
  <c r="BE121" i="21"/>
  <c r="BB121" i="15"/>
  <c r="BE185" i="21"/>
  <c r="BB185" i="15"/>
  <c r="AY20" i="15"/>
  <c r="BB20" i="21"/>
  <c r="BB84" i="21"/>
  <c r="AY84" i="15"/>
  <c r="BB148" i="21"/>
  <c r="AY148" i="15"/>
  <c r="BB212" i="21"/>
  <c r="AY212" i="15"/>
  <c r="BT21" i="21"/>
  <c r="BQ21" i="15"/>
  <c r="BT85" i="21"/>
  <c r="BQ85" i="15"/>
  <c r="BT149" i="21"/>
  <c r="BQ149" i="15"/>
  <c r="BT213" i="21"/>
  <c r="BQ213" i="15"/>
  <c r="BK10" i="21"/>
  <c r="BH10" i="15"/>
  <c r="BK74" i="21"/>
  <c r="BH74" i="15"/>
  <c r="BK146" i="21"/>
  <c r="BH146" i="15"/>
  <c r="BK210" i="21"/>
  <c r="BH210" i="15"/>
  <c r="BB45" i="21"/>
  <c r="AY45" i="15"/>
  <c r="BB109" i="21"/>
  <c r="AY109" i="15"/>
  <c r="BB173" i="21"/>
  <c r="AY173" i="15"/>
  <c r="AV5" i="21"/>
  <c r="AS5" i="15"/>
  <c r="BQ55" i="15"/>
  <c r="BT55" i="21"/>
  <c r="BT119" i="21"/>
  <c r="BQ119" i="15"/>
  <c r="BT183" i="21"/>
  <c r="BQ183" i="15"/>
  <c r="BN131" i="21"/>
  <c r="BW131" i="21"/>
  <c r="BK131" i="15"/>
  <c r="BT131" i="15"/>
  <c r="BW195" i="21"/>
  <c r="BN195" i="21"/>
  <c r="BK195" i="15"/>
  <c r="BT195" i="15"/>
  <c r="BK32" i="21"/>
  <c r="BH32" i="15"/>
  <c r="BK96" i="21"/>
  <c r="BH96" i="15"/>
  <c r="BK160" i="21"/>
  <c r="BH160" i="15"/>
  <c r="BK224" i="21"/>
  <c r="BH224" i="15"/>
  <c r="BE60" i="21"/>
  <c r="BB60" i="15"/>
  <c r="BE124" i="21"/>
  <c r="BB124" i="15"/>
  <c r="BE188" i="21"/>
  <c r="BB188" i="15"/>
  <c r="BB23" i="21"/>
  <c r="AY23" i="15"/>
  <c r="BB87" i="21"/>
  <c r="AY87" i="15"/>
  <c r="BB151" i="21"/>
  <c r="AY151" i="15"/>
  <c r="BB215" i="21"/>
  <c r="AY215" i="15"/>
  <c r="BB163" i="21"/>
  <c r="AY163" i="15"/>
  <c r="BB227" i="21"/>
  <c r="AY227" i="15"/>
  <c r="AV67" i="21"/>
  <c r="AS67" i="15"/>
  <c r="AV131" i="21"/>
  <c r="AS131" i="15"/>
  <c r="AV195" i="21"/>
  <c r="AS195" i="15"/>
  <c r="AV84" i="21"/>
  <c r="AS84" i="15"/>
  <c r="AV148" i="21"/>
  <c r="AS148" i="15"/>
  <c r="AV212" i="21"/>
  <c r="AS212" i="15"/>
  <c r="AV85" i="21"/>
  <c r="AS85" i="15"/>
  <c r="AV149" i="21"/>
  <c r="AS149" i="15"/>
  <c r="AV213" i="21"/>
  <c r="AS213" i="15"/>
  <c r="BB38" i="21"/>
  <c r="AY38" i="15"/>
  <c r="BB102" i="21"/>
  <c r="AY102" i="15"/>
  <c r="BB166" i="21"/>
  <c r="AY166" i="15"/>
  <c r="BB230" i="21"/>
  <c r="AY230" i="15"/>
  <c r="AV39" i="21"/>
  <c r="AS39" i="15"/>
  <c r="AV103" i="21"/>
  <c r="AS103" i="15"/>
  <c r="AV167" i="21"/>
  <c r="AS167" i="15"/>
  <c r="AV231" i="21"/>
  <c r="DP231" i="21" s="1"/>
  <c r="AS231" i="15"/>
  <c r="AS16" i="15"/>
  <c r="AV16" i="21"/>
  <c r="AV80" i="21"/>
  <c r="AS80" i="15"/>
  <c r="AV144" i="21"/>
  <c r="AS144" i="15"/>
  <c r="AV208" i="21"/>
  <c r="AS208" i="15"/>
  <c r="CC50" i="21"/>
  <c r="BZ50" i="15"/>
  <c r="CC138" i="21"/>
  <c r="BZ138" i="15"/>
  <c r="CC226" i="21"/>
  <c r="BZ226" i="15"/>
  <c r="BZ117" i="15"/>
  <c r="CC117" i="21"/>
  <c r="CC189" i="21"/>
  <c r="BZ189" i="15"/>
  <c r="BZ56" i="15"/>
  <c r="CC56" i="21"/>
  <c r="CC112" i="21"/>
  <c r="BZ112" i="15"/>
  <c r="CC54" i="21"/>
  <c r="BZ54" i="15"/>
  <c r="CC118" i="21"/>
  <c r="BZ118" i="15"/>
  <c r="CC182" i="21"/>
  <c r="BZ182" i="15"/>
  <c r="BZ17" i="15"/>
  <c r="CC17" i="21"/>
  <c r="BZ105" i="15"/>
  <c r="CC105" i="21"/>
  <c r="CC185" i="21"/>
  <c r="BZ185" i="15"/>
  <c r="BQ48" i="15"/>
  <c r="BT48" i="21"/>
  <c r="BT112" i="21"/>
  <c r="BQ112" i="15"/>
  <c r="BT176" i="21"/>
  <c r="BQ176" i="15"/>
  <c r="BK35" i="21"/>
  <c r="BH35" i="15"/>
  <c r="BK99" i="21"/>
  <c r="BH99" i="15"/>
  <c r="BK163" i="21"/>
  <c r="BH163" i="15"/>
  <c r="BK227" i="21"/>
  <c r="BH227" i="15"/>
  <c r="BE61" i="21"/>
  <c r="BB61" i="15"/>
  <c r="BE125" i="21"/>
  <c r="BB125" i="15"/>
  <c r="BE189" i="21"/>
  <c r="BB189" i="15"/>
  <c r="BB24" i="21"/>
  <c r="AY24" i="15"/>
  <c r="BB88" i="21"/>
  <c r="AY88" i="15"/>
  <c r="BB152" i="21"/>
  <c r="AY152" i="15"/>
  <c r="BB216" i="21"/>
  <c r="AY216" i="15"/>
  <c r="CC20" i="21"/>
  <c r="BZ20" i="15"/>
  <c r="CC204" i="21"/>
  <c r="BZ204" i="15"/>
  <c r="BQ50" i="15"/>
  <c r="BT50" i="21"/>
  <c r="BT114" i="21"/>
  <c r="BQ114" i="15"/>
  <c r="BT178" i="21"/>
  <c r="BQ178" i="15"/>
  <c r="BK49" i="21"/>
  <c r="BH49" i="15"/>
  <c r="BK113" i="21"/>
  <c r="BH113" i="15"/>
  <c r="BK177" i="21"/>
  <c r="BH177" i="15"/>
  <c r="BB15" i="15"/>
  <c r="BE15" i="21"/>
  <c r="BE79" i="21"/>
  <c r="BB79" i="15"/>
  <c r="BE143" i="21"/>
  <c r="BB143" i="15"/>
  <c r="BE207" i="21"/>
  <c r="BB207" i="15"/>
  <c r="BE56" i="21"/>
  <c r="BB56" i="15"/>
  <c r="BE120" i="21"/>
  <c r="BB120" i="15"/>
  <c r="BE184" i="21"/>
  <c r="BB184" i="15"/>
  <c r="AY27" i="15"/>
  <c r="BB27" i="21"/>
  <c r="BB91" i="21"/>
  <c r="AY91" i="15"/>
  <c r="BT28" i="21"/>
  <c r="BQ28" i="15"/>
  <c r="BT108" i="21"/>
  <c r="BQ108" i="15"/>
  <c r="BT196" i="21"/>
  <c r="BQ196" i="15"/>
  <c r="BK39" i="21"/>
  <c r="BH39" i="15"/>
  <c r="BK103" i="21"/>
  <c r="BH103" i="15"/>
  <c r="BK167" i="21"/>
  <c r="BH167" i="15"/>
  <c r="BK231" i="21"/>
  <c r="BH231" i="15"/>
  <c r="BE65" i="21"/>
  <c r="BB65" i="15"/>
  <c r="BE129" i="21"/>
  <c r="BB129" i="15"/>
  <c r="BE193" i="21"/>
  <c r="BB193" i="15"/>
  <c r="BB28" i="21"/>
  <c r="AY28" i="15"/>
  <c r="BB92" i="21"/>
  <c r="AY92" i="15"/>
  <c r="BB156" i="21"/>
  <c r="AY156" i="15"/>
  <c r="BB220" i="21"/>
  <c r="AY220" i="15"/>
  <c r="BT29" i="21"/>
  <c r="BQ29" i="15"/>
  <c r="BT93" i="21"/>
  <c r="BQ93" i="15"/>
  <c r="BT157" i="21"/>
  <c r="BQ157" i="15"/>
  <c r="BT221" i="21"/>
  <c r="BQ221" i="15"/>
  <c r="BK18" i="21"/>
  <c r="BH18" i="15"/>
  <c r="BK82" i="21"/>
  <c r="BH82" i="15"/>
  <c r="BK154" i="21"/>
  <c r="BH154" i="15"/>
  <c r="BK218" i="21"/>
  <c r="BH218" i="15"/>
  <c r="BB53" i="21"/>
  <c r="AY53" i="15"/>
  <c r="BB117" i="21"/>
  <c r="AY117" i="15"/>
  <c r="BB181" i="21"/>
  <c r="AY181" i="15"/>
  <c r="AV13" i="21"/>
  <c r="AS13" i="15"/>
  <c r="BT4" i="15"/>
  <c r="BN4" i="21"/>
  <c r="BK4" i="15"/>
  <c r="BW4" i="21"/>
  <c r="BT63" i="21"/>
  <c r="BQ63" i="15"/>
  <c r="BT127" i="21"/>
  <c r="BQ127" i="15"/>
  <c r="BT191" i="21"/>
  <c r="BQ191" i="15"/>
  <c r="BW139" i="21"/>
  <c r="BN139" i="21"/>
  <c r="BK139" i="15"/>
  <c r="BT139" i="15"/>
  <c r="BN203" i="21"/>
  <c r="BW203" i="21"/>
  <c r="BT203" i="15"/>
  <c r="BK203" i="15"/>
  <c r="BK40" i="21"/>
  <c r="BH40" i="15"/>
  <c r="BK104" i="21"/>
  <c r="BH104" i="15"/>
  <c r="BK168" i="21"/>
  <c r="BH168" i="15"/>
  <c r="BK4" i="21"/>
  <c r="BH4" i="15"/>
  <c r="BE68" i="21"/>
  <c r="BB68" i="15"/>
  <c r="BE132" i="21"/>
  <c r="BB132" i="15"/>
  <c r="BE196" i="21"/>
  <c r="BB196" i="15"/>
  <c r="BB31" i="21"/>
  <c r="AY31" i="15"/>
  <c r="BB95" i="21"/>
  <c r="AY95" i="15"/>
  <c r="BB159" i="21"/>
  <c r="AY159" i="15"/>
  <c r="BB223" i="21"/>
  <c r="AY223" i="15"/>
  <c r="BE16" i="21"/>
  <c r="BB16" i="15"/>
  <c r="BB171" i="21"/>
  <c r="AY171" i="15"/>
  <c r="AV11" i="21"/>
  <c r="AS11" i="15"/>
  <c r="AV75" i="21"/>
  <c r="AS75" i="15"/>
  <c r="AV139" i="21"/>
  <c r="AS139" i="15"/>
  <c r="AV203" i="21"/>
  <c r="AS203" i="15"/>
  <c r="AV92" i="21"/>
  <c r="AS92" i="15"/>
  <c r="AV156" i="21"/>
  <c r="AS156" i="15"/>
  <c r="AV220" i="21"/>
  <c r="AS220" i="15"/>
  <c r="AV93" i="21"/>
  <c r="AS93" i="15"/>
  <c r="AV157" i="21"/>
  <c r="AS157" i="15"/>
  <c r="AV221" i="21"/>
  <c r="AS221" i="15"/>
  <c r="BB46" i="21"/>
  <c r="AY46" i="15"/>
  <c r="BB110" i="21"/>
  <c r="AY110" i="15"/>
  <c r="BB174" i="21"/>
  <c r="AY174" i="15"/>
  <c r="AV47" i="21"/>
  <c r="AS47" i="15"/>
  <c r="AV111" i="21"/>
  <c r="AS111" i="15"/>
  <c r="AV175" i="21"/>
  <c r="AS175" i="15"/>
  <c r="AV24" i="21"/>
  <c r="AS24" i="15"/>
  <c r="AV88" i="21"/>
  <c r="AS88" i="15"/>
  <c r="AV152" i="21"/>
  <c r="AS152" i="15"/>
  <c r="AV216" i="21"/>
  <c r="AS216" i="15"/>
  <c r="CC58" i="21"/>
  <c r="BZ58" i="15"/>
  <c r="CC146" i="21"/>
  <c r="BZ146" i="15"/>
  <c r="CC5" i="21"/>
  <c r="BZ5" i="15"/>
  <c r="CC197" i="21"/>
  <c r="BZ197" i="15"/>
  <c r="BZ120" i="15"/>
  <c r="CC120" i="21"/>
  <c r="BZ62" i="15"/>
  <c r="CC62" i="21"/>
  <c r="CC126" i="21"/>
  <c r="BZ126" i="15"/>
  <c r="CC190" i="21"/>
  <c r="BZ190" i="15"/>
  <c r="BZ25" i="15"/>
  <c r="CC25" i="21"/>
  <c r="CC113" i="21"/>
  <c r="BZ113" i="15"/>
  <c r="CC201" i="21"/>
  <c r="BZ201" i="15"/>
  <c r="BQ56" i="15"/>
  <c r="BT56" i="21"/>
  <c r="BT120" i="21"/>
  <c r="BQ120" i="15"/>
  <c r="BT184" i="21"/>
  <c r="BQ184" i="15"/>
  <c r="BK43" i="21"/>
  <c r="BH43" i="15"/>
  <c r="BK107" i="21"/>
  <c r="BH107" i="15"/>
  <c r="BK171" i="21"/>
  <c r="BH171" i="15"/>
  <c r="BE5" i="21"/>
  <c r="BB5" i="15"/>
  <c r="BE69" i="21"/>
  <c r="BB69" i="15"/>
  <c r="BE133" i="21"/>
  <c r="BB133" i="15"/>
  <c r="BE197" i="21"/>
  <c r="BB197" i="15"/>
  <c r="BB32" i="21"/>
  <c r="AY32" i="15"/>
  <c r="BB96" i="21"/>
  <c r="AY96" i="15"/>
  <c r="BB160" i="21"/>
  <c r="AY160" i="15"/>
  <c r="BB224" i="21"/>
  <c r="AY224" i="15"/>
  <c r="CC28" i="21"/>
  <c r="BZ28" i="15"/>
  <c r="CC212" i="21"/>
  <c r="BZ212" i="15"/>
  <c r="BT58" i="21"/>
  <c r="BQ58" i="15"/>
  <c r="BT122" i="21"/>
  <c r="BQ122" i="15"/>
  <c r="BT186" i="21"/>
  <c r="BQ186" i="15"/>
  <c r="BK57" i="21"/>
  <c r="BH57" i="15"/>
  <c r="BK121" i="21"/>
  <c r="BH121" i="15"/>
  <c r="BK185" i="21"/>
  <c r="BH185" i="15"/>
  <c r="BE23" i="21"/>
  <c r="BB23" i="15"/>
  <c r="BE87" i="21"/>
  <c r="BB87" i="15"/>
  <c r="BE151" i="21"/>
  <c r="BB151" i="15"/>
  <c r="BE215" i="21"/>
  <c r="BB215" i="15"/>
  <c r="BE64" i="21"/>
  <c r="BB64" i="15"/>
  <c r="BE128" i="21"/>
  <c r="BB128" i="15"/>
  <c r="BE192" i="21"/>
  <c r="BB192" i="15"/>
  <c r="BB35" i="21"/>
  <c r="AY35" i="15"/>
  <c r="BB99" i="21"/>
  <c r="AY99" i="15"/>
  <c r="BT36" i="21"/>
  <c r="BQ36" i="15"/>
  <c r="BT124" i="21"/>
  <c r="BQ124" i="15"/>
  <c r="BT204" i="21"/>
  <c r="BQ204" i="15"/>
  <c r="BH47" i="15"/>
  <c r="BK47" i="21"/>
  <c r="BK111" i="21"/>
  <c r="BH111" i="15"/>
  <c r="BK175" i="21"/>
  <c r="BH175" i="15"/>
  <c r="BE9" i="21"/>
  <c r="BB9" i="15"/>
  <c r="BE73" i="21"/>
  <c r="BB73" i="15"/>
  <c r="BE137" i="21"/>
  <c r="BB137" i="15"/>
  <c r="BE201" i="21"/>
  <c r="BB201" i="15"/>
  <c r="BB36" i="21"/>
  <c r="AY36" i="15"/>
  <c r="BB100" i="21"/>
  <c r="AY100" i="15"/>
  <c r="BB164" i="21"/>
  <c r="AY164" i="15"/>
  <c r="BB228" i="21"/>
  <c r="AY228" i="15"/>
  <c r="BT37" i="21"/>
  <c r="BQ37" i="15"/>
  <c r="BT101" i="21"/>
  <c r="BQ101" i="15"/>
  <c r="BT165" i="21"/>
  <c r="BQ165" i="15"/>
  <c r="BT229" i="21"/>
  <c r="BQ229" i="15"/>
  <c r="BK26" i="21"/>
  <c r="BH26" i="15"/>
  <c r="BK98" i="21"/>
  <c r="BH98" i="15"/>
  <c r="BK162" i="21"/>
  <c r="BH162" i="15"/>
  <c r="BK226" i="21"/>
  <c r="BH226" i="15"/>
  <c r="BB61" i="21"/>
  <c r="AY61" i="15"/>
  <c r="BB125" i="21"/>
  <c r="AY125" i="15"/>
  <c r="BB189" i="21"/>
  <c r="AY189" i="15"/>
  <c r="AV21" i="21"/>
  <c r="AS21" i="15"/>
  <c r="BQ7" i="15"/>
  <c r="BT7" i="21"/>
  <c r="BT71" i="21"/>
  <c r="BQ71" i="15"/>
  <c r="BT135" i="21"/>
  <c r="BQ135" i="15"/>
  <c r="BT199" i="21"/>
  <c r="BQ199" i="15"/>
  <c r="BW147" i="21"/>
  <c r="BN147" i="21"/>
  <c r="BT147" i="15"/>
  <c r="BK147" i="15"/>
  <c r="BN211" i="21"/>
  <c r="BW211" i="21"/>
  <c r="BK211" i="15"/>
  <c r="BT211" i="15"/>
  <c r="BH48" i="15"/>
  <c r="BK48" i="21"/>
  <c r="BK112" i="21"/>
  <c r="BH112" i="15"/>
  <c r="BK176" i="21"/>
  <c r="BH176" i="15"/>
  <c r="BE12" i="21"/>
  <c r="BB12" i="15"/>
  <c r="BE76" i="21"/>
  <c r="BB76" i="15"/>
  <c r="BE140" i="21"/>
  <c r="BB140" i="15"/>
  <c r="BE204" i="21"/>
  <c r="BB204" i="15"/>
  <c r="BB39" i="21"/>
  <c r="AY39" i="15"/>
  <c r="BB103" i="21"/>
  <c r="AY103" i="15"/>
  <c r="BB167" i="21"/>
  <c r="AY167" i="15"/>
  <c r="BB231" i="21"/>
  <c r="AY231" i="15"/>
  <c r="BE48" i="21"/>
  <c r="BB48" i="15"/>
  <c r="BB179" i="21"/>
  <c r="AY179" i="15"/>
  <c r="AV19" i="21"/>
  <c r="AS19" i="15"/>
  <c r="AV83" i="21"/>
  <c r="AS83" i="15"/>
  <c r="AV147" i="21"/>
  <c r="AS147" i="15"/>
  <c r="AV211" i="21"/>
  <c r="AS211" i="15"/>
  <c r="AV100" i="21"/>
  <c r="AS100" i="15"/>
  <c r="AV164" i="21"/>
  <c r="AS164" i="15"/>
  <c r="AV228" i="21"/>
  <c r="AS228" i="15"/>
  <c r="AV101" i="21"/>
  <c r="AS101" i="15"/>
  <c r="AV165" i="21"/>
  <c r="AS165" i="15"/>
  <c r="AV229" i="21"/>
  <c r="AS229" i="15"/>
  <c r="BB54" i="21"/>
  <c r="AY54" i="15"/>
  <c r="BB118" i="21"/>
  <c r="AY118" i="15"/>
  <c r="BB182" i="21"/>
  <c r="AY182" i="15"/>
  <c r="AV55" i="21"/>
  <c r="AS55" i="15"/>
  <c r="AV119" i="21"/>
  <c r="AS119" i="15"/>
  <c r="AV183" i="21"/>
  <c r="AS183" i="15"/>
  <c r="AV32" i="21"/>
  <c r="AS32" i="15"/>
  <c r="AV96" i="21"/>
  <c r="AS96" i="15"/>
  <c r="AV160" i="21"/>
  <c r="AS160" i="15"/>
  <c r="AV224" i="21"/>
  <c r="AS224" i="15"/>
  <c r="CE44" i="15"/>
  <c r="CE76" i="15"/>
  <c r="CE108" i="15"/>
  <c r="CE140" i="15"/>
  <c r="CE204" i="15"/>
  <c r="CC74" i="21"/>
  <c r="BZ74" i="15"/>
  <c r="CC162" i="21"/>
  <c r="BZ162" i="15"/>
  <c r="BZ13" i="15"/>
  <c r="CC13" i="21"/>
  <c r="BZ8" i="15"/>
  <c r="CC8" i="21"/>
  <c r="CC128" i="21"/>
  <c r="BZ128" i="15"/>
  <c r="BZ6" i="15"/>
  <c r="CC6" i="21"/>
  <c r="CC70" i="21"/>
  <c r="BZ70" i="15"/>
  <c r="CC134" i="21"/>
  <c r="BZ134" i="15"/>
  <c r="CC198" i="21"/>
  <c r="BZ198" i="15"/>
  <c r="CC41" i="21"/>
  <c r="BZ41" i="15"/>
  <c r="CC121" i="21"/>
  <c r="BZ121" i="15"/>
  <c r="CC209" i="21"/>
  <c r="BZ209" i="15"/>
  <c r="BQ64" i="15"/>
  <c r="BT64" i="21"/>
  <c r="BT128" i="21"/>
  <c r="BQ128" i="15"/>
  <c r="BT192" i="21"/>
  <c r="BQ192" i="15"/>
  <c r="BK51" i="21"/>
  <c r="BH51" i="15"/>
  <c r="BK115" i="21"/>
  <c r="BH115" i="15"/>
  <c r="BK179" i="21"/>
  <c r="BH179" i="15"/>
  <c r="BE13" i="21"/>
  <c r="BB13" i="15"/>
  <c r="BE77" i="21"/>
  <c r="BB77" i="15"/>
  <c r="BE141" i="21"/>
  <c r="BB141" i="15"/>
  <c r="BE205" i="21"/>
  <c r="BB205" i="15"/>
  <c r="BB40" i="21"/>
  <c r="AY40" i="15"/>
  <c r="BB104" i="21"/>
  <c r="AY104" i="15"/>
  <c r="BB168" i="21"/>
  <c r="AY168" i="15"/>
  <c r="CC36" i="21"/>
  <c r="BZ36" i="15"/>
  <c r="CC228" i="21"/>
  <c r="BZ228" i="15"/>
  <c r="BQ66" i="15"/>
  <c r="BT66" i="21"/>
  <c r="BT130" i="21"/>
  <c r="BQ130" i="15"/>
  <c r="BT194" i="21"/>
  <c r="BQ194" i="15"/>
  <c r="BK65" i="21"/>
  <c r="BH65" i="15"/>
  <c r="BK129" i="21"/>
  <c r="BH129" i="15"/>
  <c r="BK193" i="21"/>
  <c r="BH193" i="15"/>
  <c r="BE31" i="21"/>
  <c r="BB31" i="15"/>
  <c r="BE95" i="21"/>
  <c r="BB95" i="15"/>
  <c r="BE159" i="21"/>
  <c r="BB159" i="15"/>
  <c r="BE223" i="21"/>
  <c r="BB223" i="15"/>
  <c r="BE72" i="21"/>
  <c r="BB72" i="15"/>
  <c r="BE136" i="21"/>
  <c r="BB136" i="15"/>
  <c r="BE200" i="21"/>
  <c r="BB200" i="15"/>
  <c r="AY43" i="15"/>
  <c r="BB43" i="21"/>
  <c r="BB107" i="21"/>
  <c r="AY107" i="15"/>
  <c r="BT44" i="21"/>
  <c r="BQ44" i="15"/>
  <c r="BT132" i="21"/>
  <c r="BQ132" i="15"/>
  <c r="BT220" i="21"/>
  <c r="BQ220" i="15"/>
  <c r="BK55" i="21"/>
  <c r="BH55" i="15"/>
  <c r="BK119" i="21"/>
  <c r="BH119" i="15"/>
  <c r="BK183" i="21"/>
  <c r="BH183" i="15"/>
  <c r="BE17" i="21"/>
  <c r="BB17" i="15"/>
  <c r="BE81" i="21"/>
  <c r="BB81" i="15"/>
  <c r="BE145" i="21"/>
  <c r="BB145" i="15"/>
  <c r="BE209" i="21"/>
  <c r="BB209" i="15"/>
  <c r="BB44" i="21"/>
  <c r="AY44" i="15"/>
  <c r="BB108" i="21"/>
  <c r="AY108" i="15"/>
  <c r="BB172" i="21"/>
  <c r="AY172" i="15"/>
  <c r="AV4" i="21"/>
  <c r="AS4" i="15"/>
  <c r="BT45" i="21"/>
  <c r="BQ45" i="15"/>
  <c r="BT109" i="21"/>
  <c r="BQ109" i="15"/>
  <c r="BT173" i="21"/>
  <c r="BQ173" i="15"/>
  <c r="BK34" i="21"/>
  <c r="BH34" i="15"/>
  <c r="BK106" i="21"/>
  <c r="BH106" i="15"/>
  <c r="BK170" i="21"/>
  <c r="BH170" i="15"/>
  <c r="BB5" i="21"/>
  <c r="AY5" i="15"/>
  <c r="BB69" i="21"/>
  <c r="AY69" i="15"/>
  <c r="BB133" i="21"/>
  <c r="AY133" i="15"/>
  <c r="BB197" i="21"/>
  <c r="AY197" i="15"/>
  <c r="AV29" i="21"/>
  <c r="AS29" i="15"/>
  <c r="BT15" i="21"/>
  <c r="BQ15" i="15"/>
  <c r="BT79" i="21"/>
  <c r="BQ79" i="15"/>
  <c r="BT143" i="21"/>
  <c r="BQ143" i="15"/>
  <c r="BT207" i="21"/>
  <c r="BQ207" i="15"/>
  <c r="BW155" i="21"/>
  <c r="BN155" i="21"/>
  <c r="BT155" i="15"/>
  <c r="BK155" i="15"/>
  <c r="BN219" i="21"/>
  <c r="BW219" i="21"/>
  <c r="BT219" i="15"/>
  <c r="BK219" i="15"/>
  <c r="BK56" i="21"/>
  <c r="BH56" i="15"/>
  <c r="BK120" i="21"/>
  <c r="BH120" i="15"/>
  <c r="BK184" i="21"/>
  <c r="BH184" i="15"/>
  <c r="BE20" i="21"/>
  <c r="BB20" i="15"/>
  <c r="BE84" i="21"/>
  <c r="BB84" i="15"/>
  <c r="BE148" i="21"/>
  <c r="BB148" i="15"/>
  <c r="BE212" i="21"/>
  <c r="BB212" i="15"/>
  <c r="BB47" i="21"/>
  <c r="AY47" i="15"/>
  <c r="BB111" i="21"/>
  <c r="AY111" i="15"/>
  <c r="BB175" i="21"/>
  <c r="AY175" i="15"/>
  <c r="BB123" i="21"/>
  <c r="AY123" i="15"/>
  <c r="BB187" i="21"/>
  <c r="AY187" i="15"/>
  <c r="AV27" i="21"/>
  <c r="AS27" i="15"/>
  <c r="AV91" i="21"/>
  <c r="AS91" i="15"/>
  <c r="AV155" i="21"/>
  <c r="AS155" i="15"/>
  <c r="AV219" i="21"/>
  <c r="AS219" i="15"/>
  <c r="AV44" i="21"/>
  <c r="AS44" i="15"/>
  <c r="AV108" i="21"/>
  <c r="AS108" i="15"/>
  <c r="AV172" i="21"/>
  <c r="AS172" i="15"/>
  <c r="AV109" i="21"/>
  <c r="AS109" i="15"/>
  <c r="AV173" i="21"/>
  <c r="AS173" i="15"/>
  <c r="BB62" i="21"/>
  <c r="AY62" i="15"/>
  <c r="BB126" i="21"/>
  <c r="AY126" i="15"/>
  <c r="BB190" i="21"/>
  <c r="AY190" i="15"/>
  <c r="AV63" i="21"/>
  <c r="AS63" i="15"/>
  <c r="AV127" i="21"/>
  <c r="AS127" i="15"/>
  <c r="AV191" i="21"/>
  <c r="AS191" i="15"/>
  <c r="AV40" i="21"/>
  <c r="AS40" i="15"/>
  <c r="AV104" i="21"/>
  <c r="AS104" i="15"/>
  <c r="AV168" i="21"/>
  <c r="AS168" i="15"/>
  <c r="CC82" i="21"/>
  <c r="BZ82" i="15"/>
  <c r="CC170" i="21"/>
  <c r="BZ170" i="15"/>
  <c r="CC85" i="21"/>
  <c r="BZ85" i="15"/>
  <c r="BZ16" i="15"/>
  <c r="CC16" i="21"/>
  <c r="BZ72" i="15"/>
  <c r="CC72" i="21"/>
  <c r="CC136" i="21"/>
  <c r="BZ136" i="15"/>
  <c r="CC14" i="21"/>
  <c r="BZ14" i="15"/>
  <c r="CC78" i="21"/>
  <c r="BZ78" i="15"/>
  <c r="CC142" i="21"/>
  <c r="BZ142" i="15"/>
  <c r="CC206" i="21"/>
  <c r="BZ206" i="15"/>
  <c r="CC49" i="21"/>
  <c r="BZ49" i="15"/>
  <c r="CC137" i="21"/>
  <c r="BZ137" i="15"/>
  <c r="CC217" i="21"/>
  <c r="BZ217" i="15"/>
  <c r="BQ8" i="15"/>
  <c r="BT8" i="21"/>
  <c r="BQ72" i="15"/>
  <c r="BT72" i="21"/>
  <c r="BT136" i="21"/>
  <c r="BQ136" i="15"/>
  <c r="BT200" i="21"/>
  <c r="BQ200" i="15"/>
  <c r="BK59" i="21"/>
  <c r="BH59" i="15"/>
  <c r="BK123" i="21"/>
  <c r="BH123" i="15"/>
  <c r="BK187" i="21"/>
  <c r="BH187" i="15"/>
  <c r="BB21" i="15"/>
  <c r="BE21" i="21"/>
  <c r="BE85" i="21"/>
  <c r="BB85" i="15"/>
  <c r="BE149" i="21"/>
  <c r="BB149" i="15"/>
  <c r="BE213" i="21"/>
  <c r="BB213" i="15"/>
  <c r="BB48" i="21"/>
  <c r="AY48" i="15"/>
  <c r="BB112" i="21"/>
  <c r="AY112" i="15"/>
  <c r="BB176" i="21"/>
  <c r="AY176" i="15"/>
  <c r="CC44" i="21"/>
  <c r="BZ44" i="15"/>
  <c r="BQ10" i="15"/>
  <c r="BT10" i="21"/>
  <c r="BT74" i="21"/>
  <c r="BQ74" i="15"/>
  <c r="BT138" i="21"/>
  <c r="BQ138" i="15"/>
  <c r="BT202" i="21"/>
  <c r="BQ202" i="15"/>
  <c r="BK9" i="21"/>
  <c r="BH9" i="15"/>
  <c r="BK73" i="21"/>
  <c r="BH73" i="15"/>
  <c r="BK137" i="21"/>
  <c r="BH137" i="15"/>
  <c r="BK201" i="21"/>
  <c r="BH201" i="15"/>
  <c r="BE39" i="21"/>
  <c r="BB39" i="15"/>
  <c r="BE103" i="21"/>
  <c r="BB103" i="15"/>
  <c r="BE167" i="21"/>
  <c r="BB167" i="15"/>
  <c r="BE231" i="21"/>
  <c r="BB231" i="15"/>
  <c r="BE80" i="21"/>
  <c r="BB80" i="15"/>
  <c r="BE144" i="21"/>
  <c r="BB144" i="15"/>
  <c r="BE208" i="21"/>
  <c r="BB208" i="15"/>
  <c r="BB51" i="21"/>
  <c r="AY51" i="15"/>
  <c r="BB115" i="21"/>
  <c r="AY115" i="15"/>
  <c r="BT60" i="21"/>
  <c r="BQ60" i="15"/>
  <c r="BT140" i="21"/>
  <c r="BQ140" i="15"/>
  <c r="BT228" i="21"/>
  <c r="BQ228" i="15"/>
  <c r="BE4" i="21"/>
  <c r="BB4" i="15"/>
  <c r="BK63" i="21"/>
  <c r="BH63" i="15"/>
  <c r="BK127" i="21"/>
  <c r="BH127" i="15"/>
  <c r="BK191" i="21"/>
  <c r="BH191" i="15"/>
  <c r="BE25" i="21"/>
  <c r="BB25" i="15"/>
  <c r="BE89" i="21"/>
  <c r="BB89" i="15"/>
  <c r="BE153" i="21"/>
  <c r="BB153" i="15"/>
  <c r="BE217" i="21"/>
  <c r="BB217" i="15"/>
  <c r="BB52" i="21"/>
  <c r="AY52" i="15"/>
  <c r="BB116" i="21"/>
  <c r="AY116" i="15"/>
  <c r="BB180" i="21"/>
  <c r="AY180" i="15"/>
  <c r="AV12" i="21"/>
  <c r="AS12" i="15"/>
  <c r="BQ53" i="15"/>
  <c r="BT53" i="21"/>
  <c r="BT117" i="21"/>
  <c r="BQ117" i="15"/>
  <c r="BT181" i="21"/>
  <c r="BQ181" i="15"/>
  <c r="BK42" i="21"/>
  <c r="BH42" i="15"/>
  <c r="BK114" i="21"/>
  <c r="BH114" i="15"/>
  <c r="BK178" i="21"/>
  <c r="BH178" i="15"/>
  <c r="BB13" i="21"/>
  <c r="AY13" i="15"/>
  <c r="BB77" i="21"/>
  <c r="AY77" i="15"/>
  <c r="BB141" i="21"/>
  <c r="AY141" i="15"/>
  <c r="BB205" i="21"/>
  <c r="AY205" i="15"/>
  <c r="AV37" i="21"/>
  <c r="AS37" i="15"/>
  <c r="BT23" i="21"/>
  <c r="BQ23" i="15"/>
  <c r="BT87" i="21"/>
  <c r="BQ87" i="15"/>
  <c r="BT151" i="21"/>
  <c r="BQ151" i="15"/>
  <c r="BT215" i="21"/>
  <c r="BQ215" i="15"/>
  <c r="BW163" i="21"/>
  <c r="BN163" i="21"/>
  <c r="BK163" i="15"/>
  <c r="BT163" i="15"/>
  <c r="BN227" i="21"/>
  <c r="BW227" i="21"/>
  <c r="BK227" i="15"/>
  <c r="BT227" i="15"/>
  <c r="BK64" i="21"/>
  <c r="BH64" i="15"/>
  <c r="BK128" i="21"/>
  <c r="BH128" i="15"/>
  <c r="BK192" i="21"/>
  <c r="BH192" i="15"/>
  <c r="BE28" i="21"/>
  <c r="BB28" i="15"/>
  <c r="BE92" i="21"/>
  <c r="BB92" i="15"/>
  <c r="BE156" i="21"/>
  <c r="BB156" i="15"/>
  <c r="BE220" i="21"/>
  <c r="BB220" i="15"/>
  <c r="BB55" i="21"/>
  <c r="AY55" i="15"/>
  <c r="BB119" i="21"/>
  <c r="AY119" i="15"/>
  <c r="BB183" i="21"/>
  <c r="AY183" i="15"/>
  <c r="BB131" i="21"/>
  <c r="AY131" i="15"/>
  <c r="BB195" i="21"/>
  <c r="AY195" i="15"/>
  <c r="AV35" i="21"/>
  <c r="AS35" i="15"/>
  <c r="AV99" i="21"/>
  <c r="AS99" i="15"/>
  <c r="AV163" i="21"/>
  <c r="AS163" i="15"/>
  <c r="AV227" i="21"/>
  <c r="AS227" i="15"/>
  <c r="AV52" i="21"/>
  <c r="AS52" i="15"/>
  <c r="AV116" i="21"/>
  <c r="AS116" i="15"/>
  <c r="AV180" i="21"/>
  <c r="AS180" i="15"/>
  <c r="AV117" i="21"/>
  <c r="AS117" i="15"/>
  <c r="AV181" i="21"/>
  <c r="AS181" i="15"/>
  <c r="BB6" i="21"/>
  <c r="AY6" i="15"/>
  <c r="BB70" i="21"/>
  <c r="AY70" i="15"/>
  <c r="BB134" i="21"/>
  <c r="AY134" i="15"/>
  <c r="BB198" i="21"/>
  <c r="AY198" i="15"/>
  <c r="AS7" i="15"/>
  <c r="AV7" i="21"/>
  <c r="AV71" i="21"/>
  <c r="AS71" i="15"/>
  <c r="AV135" i="21"/>
  <c r="AS135" i="15"/>
  <c r="AV199" i="21"/>
  <c r="AS199" i="15"/>
  <c r="AV48" i="21"/>
  <c r="AS48" i="15"/>
  <c r="AV112" i="21"/>
  <c r="AS112" i="15"/>
  <c r="AV176" i="21"/>
  <c r="AS176" i="15"/>
  <c r="DS142" i="21"/>
  <c r="AG25" i="21"/>
  <c r="AG57" i="21"/>
  <c r="AG89" i="21"/>
  <c r="AG121" i="21"/>
  <c r="AG153" i="21"/>
  <c r="AG185" i="21"/>
  <c r="AG217" i="21"/>
  <c r="AE39" i="21"/>
  <c r="AE76" i="21"/>
  <c r="AE108" i="21"/>
  <c r="AE140" i="21"/>
  <c r="AE172" i="21"/>
  <c r="AE204" i="21"/>
  <c r="AG170" i="21"/>
  <c r="W84" i="21"/>
  <c r="T77" i="21"/>
  <c r="T30" i="21"/>
  <c r="T62" i="21"/>
  <c r="T94" i="21"/>
  <c r="T126" i="21"/>
  <c r="T158" i="21"/>
  <c r="S117" i="21"/>
  <c r="W219" i="21"/>
  <c r="U50" i="21"/>
  <c r="T31" i="21"/>
  <c r="S15" i="21"/>
  <c r="S143" i="21"/>
  <c r="AO83" i="15"/>
  <c r="AO147" i="15"/>
  <c r="AO211" i="15"/>
  <c r="AJ41" i="15"/>
  <c r="AJ105" i="15"/>
  <c r="AJ169" i="15"/>
  <c r="AI48" i="15"/>
  <c r="AJ58" i="15"/>
  <c r="AJ122" i="15"/>
  <c r="AJ186" i="15"/>
  <c r="AN7" i="15"/>
  <c r="AN71" i="15"/>
  <c r="AN135" i="15"/>
  <c r="AN199" i="15"/>
  <c r="AL35" i="15"/>
  <c r="AL99" i="15"/>
  <c r="AL163" i="15"/>
  <c r="AL227" i="15"/>
  <c r="Z181" i="15"/>
  <c r="U34" i="15"/>
  <c r="AI102" i="15"/>
  <c r="AI166" i="15"/>
  <c r="AI230" i="15"/>
  <c r="AF130" i="15"/>
  <c r="AF162" i="15"/>
  <c r="AF194" i="15"/>
  <c r="AF226" i="15"/>
  <c r="Z70" i="15"/>
  <c r="Z102" i="15"/>
  <c r="P29" i="15"/>
  <c r="P213" i="15"/>
  <c r="T45" i="15"/>
  <c r="P170" i="15"/>
  <c r="U146" i="15"/>
  <c r="T27" i="15"/>
  <c r="E93" i="15"/>
  <c r="O161" i="15"/>
  <c r="E195" i="15"/>
  <c r="AJ12" i="15"/>
  <c r="AJ44" i="15"/>
  <c r="AJ76" i="15"/>
  <c r="AJ108" i="15"/>
  <c r="AJ140" i="15"/>
  <c r="AJ172" i="15"/>
  <c r="AJ204" i="15"/>
  <c r="AB94" i="15"/>
  <c r="AB126" i="15"/>
  <c r="AB158" i="15"/>
  <c r="AB190" i="15"/>
  <c r="AB222" i="15"/>
  <c r="U99" i="15"/>
  <c r="U163" i="15"/>
  <c r="U227" i="15"/>
  <c r="O62" i="15"/>
  <c r="O94" i="15"/>
  <c r="O126" i="15"/>
  <c r="O158" i="15"/>
  <c r="O222" i="15"/>
  <c r="T64" i="15"/>
  <c r="T128" i="15"/>
  <c r="T192" i="15"/>
  <c r="T30" i="15"/>
  <c r="T94" i="15"/>
  <c r="T158" i="15"/>
  <c r="T222" i="15"/>
  <c r="R178" i="15"/>
  <c r="P79" i="15"/>
  <c r="AB43" i="15"/>
  <c r="AE67" i="15"/>
  <c r="AD11" i="15"/>
  <c r="AD75" i="15"/>
  <c r="AD139" i="15"/>
  <c r="AD203" i="15"/>
  <c r="Z38" i="15"/>
  <c r="Z198" i="15"/>
  <c r="Z230" i="15"/>
  <c r="R83" i="15"/>
  <c r="R147" i="15"/>
  <c r="R211" i="15"/>
  <c r="P106" i="15"/>
  <c r="AB26" i="15"/>
  <c r="AB170" i="15"/>
  <c r="E29" i="15"/>
  <c r="E63" i="15"/>
  <c r="E127" i="15"/>
  <c r="E191" i="15"/>
  <c r="E164" i="15"/>
  <c r="E100" i="15"/>
  <c r="E228" i="15"/>
  <c r="T55" i="15"/>
  <c r="T119" i="15"/>
  <c r="T183" i="15"/>
  <c r="AF16" i="15"/>
  <c r="AF48" i="15"/>
  <c r="AF80" i="15"/>
  <c r="AF112" i="15"/>
  <c r="AF144" i="15"/>
  <c r="AF176" i="15"/>
  <c r="AF208" i="15"/>
  <c r="AJ213" i="15"/>
  <c r="AB62" i="15"/>
  <c r="U43" i="15"/>
  <c r="P121" i="15"/>
  <c r="T44" i="15"/>
  <c r="T172" i="15"/>
  <c r="P69" i="15"/>
  <c r="E216" i="15"/>
  <c r="R183" i="15"/>
  <c r="Q75" i="15"/>
  <c r="Q107" i="15"/>
  <c r="Q139" i="15"/>
  <c r="Q171" i="15"/>
  <c r="Q203" i="15"/>
  <c r="R103" i="15"/>
  <c r="R114" i="15"/>
  <c r="P47" i="15"/>
  <c r="P175" i="15"/>
  <c r="AO10" i="15"/>
  <c r="AO74" i="15"/>
  <c r="AO138" i="15"/>
  <c r="AO202" i="15"/>
  <c r="AO61" i="15"/>
  <c r="AO125" i="15"/>
  <c r="AB12" i="15"/>
  <c r="AB44" i="15"/>
  <c r="AF228" i="15"/>
  <c r="AE63" i="15"/>
  <c r="AE127" i="15"/>
  <c r="AE191" i="15"/>
  <c r="CE224" i="15"/>
  <c r="AD220" i="15"/>
  <c r="Z8" i="15"/>
  <c r="Z72" i="15"/>
  <c r="Z136" i="15"/>
  <c r="Z200" i="15"/>
  <c r="Y213" i="15"/>
  <c r="U82" i="15"/>
  <c r="AB115" i="15"/>
  <c r="AB179" i="15"/>
  <c r="AF10" i="15"/>
  <c r="AF42" i="15"/>
  <c r="AF74" i="15"/>
  <c r="AE107" i="15"/>
  <c r="AE171" i="15"/>
  <c r="AD58" i="15"/>
  <c r="Z6" i="15"/>
  <c r="Z166" i="15"/>
  <c r="Y229" i="15"/>
  <c r="T129" i="15"/>
  <c r="R33" i="15"/>
  <c r="R97" i="15"/>
  <c r="R161" i="15"/>
  <c r="R225" i="15"/>
  <c r="Q39" i="15"/>
  <c r="Q33" i="15"/>
  <c r="Q65" i="15"/>
  <c r="Q121" i="15"/>
  <c r="Q185" i="15"/>
  <c r="T173" i="15"/>
  <c r="P42" i="15"/>
  <c r="AB90" i="15"/>
  <c r="E166" i="15"/>
  <c r="E36" i="15"/>
  <c r="E131" i="15"/>
  <c r="DQ152" i="21"/>
  <c r="DS174" i="21"/>
  <c r="DQ130" i="21"/>
  <c r="F59" i="15"/>
  <c r="F162" i="15"/>
  <c r="F139" i="15"/>
  <c r="F211" i="15"/>
  <c r="F75" i="15"/>
  <c r="K4" i="21"/>
  <c r="W77" i="21"/>
  <c r="W141" i="21"/>
  <c r="W205" i="21"/>
  <c r="H61" i="21"/>
  <c r="H125" i="21"/>
  <c r="H189" i="21"/>
  <c r="H180" i="21"/>
  <c r="I106" i="21"/>
  <c r="I138" i="21"/>
  <c r="DQ138" i="21" s="1"/>
  <c r="I170" i="21"/>
  <c r="I202" i="21"/>
  <c r="R18" i="15"/>
  <c r="R82" i="15"/>
  <c r="R146" i="15"/>
  <c r="R210" i="15"/>
  <c r="F147" i="15"/>
  <c r="E201" i="15"/>
  <c r="P219" i="15"/>
  <c r="O23" i="15"/>
  <c r="O55" i="15"/>
  <c r="O87" i="15"/>
  <c r="O119" i="15"/>
  <c r="O151" i="15"/>
  <c r="O183" i="15"/>
  <c r="O215" i="15"/>
  <c r="O193" i="15"/>
  <c r="E222" i="15"/>
  <c r="CF4" i="15"/>
  <c r="P185" i="15"/>
  <c r="P10" i="15"/>
  <c r="P74" i="15"/>
  <c r="P138" i="15"/>
  <c r="DQ178" i="21"/>
  <c r="P202" i="15"/>
  <c r="AB50" i="15"/>
  <c r="AB130" i="15"/>
  <c r="AB218" i="15"/>
  <c r="P31" i="15"/>
  <c r="P63" i="15"/>
  <c r="P95" i="15"/>
  <c r="P127" i="15"/>
  <c r="P159" i="15"/>
  <c r="P191" i="15"/>
  <c r="CE12" i="15"/>
  <c r="CE28" i="15"/>
  <c r="DS182" i="21"/>
  <c r="CE20" i="15"/>
  <c r="CE52" i="15"/>
  <c r="CE84" i="15"/>
  <c r="CE116" i="15"/>
  <c r="CE148" i="15"/>
  <c r="CE180" i="15"/>
  <c r="CE212" i="15"/>
  <c r="CE36" i="15"/>
  <c r="DQ8" i="21"/>
  <c r="DQ72" i="21"/>
  <c r="DQ136" i="21"/>
  <c r="F219" i="15"/>
  <c r="E52" i="15"/>
  <c r="E116" i="15"/>
  <c r="E17" i="15"/>
  <c r="E81" i="15"/>
  <c r="E145" i="15"/>
  <c r="E35" i="15"/>
  <c r="E99" i="15"/>
  <c r="E163" i="15"/>
  <c r="U114" i="15"/>
  <c r="U178" i="15"/>
  <c r="CE48" i="15"/>
  <c r="CE112" i="15"/>
  <c r="CE144" i="15"/>
  <c r="CE176" i="15"/>
  <c r="DQ160" i="21"/>
  <c r="DS166" i="21"/>
  <c r="DS198" i="21"/>
  <c r="CE8" i="15"/>
  <c r="CE24" i="15"/>
  <c r="CE40" i="15"/>
  <c r="CE72" i="15"/>
  <c r="CE104" i="15"/>
  <c r="CE136" i="15"/>
  <c r="CE168" i="15"/>
  <c r="CE200" i="15"/>
  <c r="DQ56" i="21"/>
  <c r="DQ120" i="21"/>
  <c r="DQ184" i="21"/>
  <c r="DQ200" i="21"/>
  <c r="AC121" i="21"/>
  <c r="DQ121" i="21" s="1"/>
  <c r="Z121" i="15"/>
  <c r="AB122" i="21"/>
  <c r="Y122" i="15"/>
  <c r="AB225" i="21"/>
  <c r="Y225" i="15"/>
  <c r="AR6" i="21"/>
  <c r="AO6" i="15"/>
  <c r="AR28" i="21"/>
  <c r="AO28" i="15"/>
  <c r="AR142" i="21"/>
  <c r="AO142" i="15"/>
  <c r="AR132" i="21"/>
  <c r="AO132" i="15"/>
  <c r="AQ226" i="21"/>
  <c r="AN226" i="15"/>
  <c r="AR215" i="21"/>
  <c r="AO215" i="15"/>
  <c r="AN58" i="21"/>
  <c r="AK58" i="15"/>
  <c r="CE58" i="15" s="1"/>
  <c r="AP52" i="15"/>
  <c r="AS52" i="21"/>
  <c r="AQ9" i="21"/>
  <c r="AN9" i="15"/>
  <c r="AR158" i="21"/>
  <c r="AO158" i="15"/>
  <c r="AR161" i="21"/>
  <c r="AO161" i="15"/>
  <c r="AQ178" i="21"/>
  <c r="AN178" i="15"/>
  <c r="AQ189" i="21"/>
  <c r="AN189" i="15"/>
  <c r="AO71" i="21"/>
  <c r="AL71" i="15"/>
  <c r="AQ166" i="21"/>
  <c r="AN166" i="15"/>
  <c r="AN66" i="21"/>
  <c r="AK66" i="15"/>
  <c r="CE66" i="15" s="1"/>
  <c r="AN162" i="21"/>
  <c r="AK162" i="15"/>
  <c r="CE162" i="15" s="1"/>
  <c r="AN226" i="21"/>
  <c r="AK226" i="15"/>
  <c r="CE226" i="15" s="1"/>
  <c r="AH22" i="21"/>
  <c r="AE22" i="15"/>
  <c r="AM93" i="21"/>
  <c r="AJ93" i="15"/>
  <c r="AM157" i="21"/>
  <c r="AJ157" i="15"/>
  <c r="AL144" i="21"/>
  <c r="AI144" i="15"/>
  <c r="AO143" i="21"/>
  <c r="AL143" i="15"/>
  <c r="AN119" i="21"/>
  <c r="AK119" i="15"/>
  <c r="AN215" i="21"/>
  <c r="AK215" i="15"/>
  <c r="AL157" i="21"/>
  <c r="AI157" i="15"/>
  <c r="AO178" i="21"/>
  <c r="AL178" i="15"/>
  <c r="AL26" i="21"/>
  <c r="AI26" i="15"/>
  <c r="AL103" i="21"/>
  <c r="AI103" i="15"/>
  <c r="AH122" i="21"/>
  <c r="AE122" i="15"/>
  <c r="AM75" i="21"/>
  <c r="AJ75" i="15"/>
  <c r="AM203" i="21"/>
  <c r="AJ203" i="15"/>
  <c r="AI21" i="21"/>
  <c r="AF21" i="15"/>
  <c r="AI213" i="21"/>
  <c r="AF213" i="15"/>
  <c r="AN109" i="21"/>
  <c r="AK109" i="15"/>
  <c r="CE109" i="15" s="1"/>
  <c r="AN173" i="21"/>
  <c r="AK173" i="15"/>
  <c r="AL209" i="21"/>
  <c r="AI209" i="15"/>
  <c r="AC183" i="21"/>
  <c r="Z183" i="15"/>
  <c r="X4" i="21"/>
  <c r="U4" i="15"/>
  <c r="X129" i="21"/>
  <c r="U129" i="15"/>
  <c r="AB102" i="21"/>
  <c r="Y102" i="15"/>
  <c r="AE157" i="21"/>
  <c r="AB157" i="15"/>
  <c r="X191" i="21"/>
  <c r="U191" i="15"/>
  <c r="AG173" i="21"/>
  <c r="AD173" i="15"/>
  <c r="AC157" i="21"/>
  <c r="Z157" i="15"/>
  <c r="X189" i="21"/>
  <c r="U189" i="15"/>
  <c r="O60" i="21"/>
  <c r="L60" i="15"/>
  <c r="M30" i="21"/>
  <c r="J30" i="15"/>
  <c r="K57" i="21"/>
  <c r="J86" i="21"/>
  <c r="S100" i="21"/>
  <c r="P100" i="15"/>
  <c r="K12" i="21"/>
  <c r="R155" i="21"/>
  <c r="O155" i="15"/>
  <c r="O65" i="21"/>
  <c r="L65" i="15"/>
  <c r="O225" i="21"/>
  <c r="L225" i="15"/>
  <c r="K127" i="21"/>
  <c r="J215" i="21"/>
  <c r="R224" i="21"/>
  <c r="O224" i="15"/>
  <c r="M113" i="21"/>
  <c r="J113" i="15"/>
  <c r="K210" i="21"/>
  <c r="R13" i="21"/>
  <c r="O13" i="15"/>
  <c r="L210" i="15"/>
  <c r="CL210" i="15" s="1"/>
  <c r="O210" i="21"/>
  <c r="M26" i="21"/>
  <c r="J26" i="15"/>
  <c r="K117" i="21"/>
  <c r="H82" i="21"/>
  <c r="E82" i="15"/>
  <c r="U212" i="21"/>
  <c r="R212" i="15"/>
  <c r="S222" i="21"/>
  <c r="P222" i="15"/>
  <c r="M59" i="21"/>
  <c r="J59" i="15"/>
  <c r="K88" i="21"/>
  <c r="I181" i="21"/>
  <c r="F181" i="15"/>
  <c r="O43" i="21"/>
  <c r="L43" i="15"/>
  <c r="CL43" i="15" s="1"/>
  <c r="O139" i="21"/>
  <c r="L139" i="15"/>
  <c r="M4" i="21"/>
  <c r="J4" i="15"/>
  <c r="K35" i="21"/>
  <c r="DS35" i="21" s="1"/>
  <c r="J129" i="21"/>
  <c r="M173" i="21"/>
  <c r="J173" i="15"/>
  <c r="AB216" i="21"/>
  <c r="Y216" i="15"/>
  <c r="AB41" i="21"/>
  <c r="Y41" i="15"/>
  <c r="AP12" i="15"/>
  <c r="AS12" i="21"/>
  <c r="AQ185" i="21"/>
  <c r="AN185" i="15"/>
  <c r="AQ228" i="21"/>
  <c r="AN228" i="15"/>
  <c r="AN34" i="15"/>
  <c r="AQ34" i="21"/>
  <c r="AQ173" i="21"/>
  <c r="AN173" i="15"/>
  <c r="AN26" i="21"/>
  <c r="AK26" i="15"/>
  <c r="AO48" i="15"/>
  <c r="AR48" i="21"/>
  <c r="AS116" i="21"/>
  <c r="AP116" i="15"/>
  <c r="AO37" i="21"/>
  <c r="AL37" i="15"/>
  <c r="AQ116" i="21"/>
  <c r="AN116" i="15"/>
  <c r="AR97" i="21"/>
  <c r="AO97" i="15"/>
  <c r="AQ50" i="21"/>
  <c r="AN50" i="15"/>
  <c r="AO25" i="21"/>
  <c r="AL25" i="15"/>
  <c r="AQ171" i="21"/>
  <c r="AN171" i="15"/>
  <c r="AQ102" i="21"/>
  <c r="AN102" i="15"/>
  <c r="AL187" i="21"/>
  <c r="AI187" i="15"/>
  <c r="AN87" i="21"/>
  <c r="AK87" i="15"/>
  <c r="AL93" i="21"/>
  <c r="AI93" i="15"/>
  <c r="AL221" i="21"/>
  <c r="AI221" i="15"/>
  <c r="AQ214" i="21"/>
  <c r="AN214" i="15"/>
  <c r="AL218" i="21"/>
  <c r="AI218" i="15"/>
  <c r="AO141" i="21"/>
  <c r="AL141" i="15"/>
  <c r="AL39" i="21"/>
  <c r="AI39" i="15"/>
  <c r="AM43" i="21"/>
  <c r="AJ43" i="15"/>
  <c r="AL12" i="21"/>
  <c r="AI12" i="15"/>
  <c r="AI85" i="21"/>
  <c r="AF85" i="15"/>
  <c r="AH93" i="21"/>
  <c r="AE93" i="15"/>
  <c r="AL81" i="21"/>
  <c r="AI81" i="15"/>
  <c r="AH176" i="21"/>
  <c r="AE176" i="15"/>
  <c r="AC23" i="21"/>
  <c r="Z23" i="15"/>
  <c r="AC87" i="21"/>
  <c r="Z87" i="15"/>
  <c r="AB212" i="21"/>
  <c r="Y212" i="15"/>
  <c r="X65" i="21"/>
  <c r="U65" i="15"/>
  <c r="AC28" i="21"/>
  <c r="Z28" i="15"/>
  <c r="AB230" i="21"/>
  <c r="DP230" i="21" s="1"/>
  <c r="Y230" i="15"/>
  <c r="AE93" i="21"/>
  <c r="AB93" i="15"/>
  <c r="AB227" i="21"/>
  <c r="Y227" i="15"/>
  <c r="AG45" i="21"/>
  <c r="AD45" i="15"/>
  <c r="AE184" i="21"/>
  <c r="AB184" i="15"/>
  <c r="AG120" i="21"/>
  <c r="AD120" i="15"/>
  <c r="AB37" i="21"/>
  <c r="Y37" i="15"/>
  <c r="X125" i="21"/>
  <c r="U125" i="15"/>
  <c r="O92" i="21"/>
  <c r="L92" i="15"/>
  <c r="O220" i="21"/>
  <c r="L220" i="15"/>
  <c r="M222" i="21"/>
  <c r="J222" i="15"/>
  <c r="J22" i="21"/>
  <c r="T181" i="21"/>
  <c r="Q181" i="15"/>
  <c r="M47" i="21"/>
  <c r="J47" i="15"/>
  <c r="K140" i="21"/>
  <c r="O193" i="21"/>
  <c r="L193" i="15"/>
  <c r="M160" i="21"/>
  <c r="J160" i="15"/>
  <c r="H152" i="21"/>
  <c r="E152" i="15"/>
  <c r="M49" i="21"/>
  <c r="J49" i="15"/>
  <c r="L82" i="15"/>
  <c r="CL82" i="15" s="1"/>
  <c r="O82" i="21"/>
  <c r="M90" i="21"/>
  <c r="J90" i="15"/>
  <c r="K53" i="21"/>
  <c r="H18" i="21"/>
  <c r="E18" i="15"/>
  <c r="S30" i="21"/>
  <c r="P30" i="15"/>
  <c r="R42" i="21"/>
  <c r="O42" i="15"/>
  <c r="M123" i="21"/>
  <c r="J123" i="15"/>
  <c r="K152" i="21"/>
  <c r="I53" i="21"/>
  <c r="F53" i="15"/>
  <c r="O75" i="21"/>
  <c r="L75" i="15"/>
  <c r="O171" i="21"/>
  <c r="L171" i="15"/>
  <c r="CL171" i="15" s="1"/>
  <c r="M132" i="21"/>
  <c r="J132" i="15"/>
  <c r="K163" i="21"/>
  <c r="DS163" i="21" s="1"/>
  <c r="J193" i="21"/>
  <c r="M45" i="21"/>
  <c r="J45" i="15"/>
  <c r="AB88" i="21"/>
  <c r="Y88" i="15"/>
  <c r="AB23" i="21"/>
  <c r="Y23" i="15"/>
  <c r="AB132" i="21"/>
  <c r="Y132" i="15"/>
  <c r="AS140" i="21"/>
  <c r="AP140" i="15"/>
  <c r="AO21" i="21"/>
  <c r="AL21" i="15"/>
  <c r="AQ100" i="21"/>
  <c r="AN100" i="15"/>
  <c r="AR209" i="21"/>
  <c r="AO209" i="15"/>
  <c r="AQ162" i="21"/>
  <c r="AN162" i="15"/>
  <c r="AO118" i="21"/>
  <c r="AL118" i="15"/>
  <c r="AO9" i="21"/>
  <c r="AL9" i="15"/>
  <c r="AN186" i="21"/>
  <c r="AK186" i="15"/>
  <c r="CE186" i="15" s="1"/>
  <c r="AS20" i="21"/>
  <c r="AP20" i="15"/>
  <c r="AS212" i="21"/>
  <c r="AP212" i="15"/>
  <c r="AQ137" i="21"/>
  <c r="AN137" i="15"/>
  <c r="AO101" i="21"/>
  <c r="AL101" i="15"/>
  <c r="AQ180" i="21"/>
  <c r="AN180" i="15"/>
  <c r="AR84" i="21"/>
  <c r="AO84" i="15"/>
  <c r="AQ114" i="21"/>
  <c r="AN114" i="15"/>
  <c r="AO70" i="21"/>
  <c r="AL70" i="15"/>
  <c r="AR167" i="21"/>
  <c r="AO167" i="15"/>
  <c r="AQ125" i="21"/>
  <c r="AN125" i="15"/>
  <c r="AQ43" i="21"/>
  <c r="AN43" i="15"/>
  <c r="AQ38" i="21"/>
  <c r="AN38" i="15"/>
  <c r="AO225" i="21"/>
  <c r="AL225" i="15"/>
  <c r="AN130" i="21"/>
  <c r="AK130" i="15"/>
  <c r="CE130" i="15" s="1"/>
  <c r="AL123" i="21"/>
  <c r="AI123" i="15"/>
  <c r="AH214" i="21"/>
  <c r="AE214" i="15"/>
  <c r="AM29" i="21"/>
  <c r="AJ29" i="15"/>
  <c r="AL208" i="21"/>
  <c r="AI208" i="15"/>
  <c r="AH169" i="21"/>
  <c r="AE169" i="15"/>
  <c r="AO207" i="21"/>
  <c r="AL207" i="15"/>
  <c r="AN151" i="21"/>
  <c r="AK151" i="15"/>
  <c r="AH60" i="21"/>
  <c r="AE60" i="15"/>
  <c r="AO114" i="21"/>
  <c r="AL114" i="15"/>
  <c r="AM46" i="21"/>
  <c r="AJ46" i="15"/>
  <c r="AM174" i="21"/>
  <c r="AJ174" i="15"/>
  <c r="AL154" i="21"/>
  <c r="AI154" i="15"/>
  <c r="AO205" i="21"/>
  <c r="AL205" i="15"/>
  <c r="AH58" i="21"/>
  <c r="AE58" i="15"/>
  <c r="AO120" i="21"/>
  <c r="AL120" i="15"/>
  <c r="AM139" i="21"/>
  <c r="AJ139" i="15"/>
  <c r="AL76" i="21"/>
  <c r="AI76" i="15"/>
  <c r="AI117" i="21"/>
  <c r="AF117" i="15"/>
  <c r="AI181" i="21"/>
  <c r="AF181" i="15"/>
  <c r="AH221" i="21"/>
  <c r="AE221" i="15"/>
  <c r="AK13" i="15"/>
  <c r="CE13" i="15" s="1"/>
  <c r="AN13" i="21"/>
  <c r="AN141" i="21"/>
  <c r="AK141" i="15"/>
  <c r="AL145" i="21"/>
  <c r="AI145" i="15"/>
  <c r="AC151" i="21"/>
  <c r="Z151" i="15"/>
  <c r="X110" i="21"/>
  <c r="U110" i="15"/>
  <c r="U193" i="15"/>
  <c r="X193" i="21"/>
  <c r="AC92" i="21"/>
  <c r="Z92" i="15"/>
  <c r="AC156" i="21"/>
  <c r="Z156" i="15"/>
  <c r="AB166" i="21"/>
  <c r="DP166" i="21" s="1"/>
  <c r="Y166" i="15"/>
  <c r="X196" i="21"/>
  <c r="U196" i="15"/>
  <c r="AE221" i="21"/>
  <c r="AB221" i="15"/>
  <c r="X63" i="21"/>
  <c r="U63" i="15"/>
  <c r="AE56" i="21"/>
  <c r="AB56" i="15"/>
  <c r="AC69" i="21"/>
  <c r="Z69" i="15"/>
  <c r="AB221" i="21"/>
  <c r="Y221" i="15"/>
  <c r="X61" i="21"/>
  <c r="U61" i="15"/>
  <c r="O188" i="21"/>
  <c r="L188" i="15"/>
  <c r="M158" i="21"/>
  <c r="J158" i="15"/>
  <c r="J214" i="21"/>
  <c r="S164" i="21"/>
  <c r="P164" i="15"/>
  <c r="M111" i="21"/>
  <c r="J111" i="15"/>
  <c r="K204" i="21"/>
  <c r="O97" i="21"/>
  <c r="L97" i="15"/>
  <c r="M32" i="21"/>
  <c r="J32" i="15"/>
  <c r="K63" i="21"/>
  <c r="J23" i="21"/>
  <c r="H24" i="21"/>
  <c r="E24" i="15"/>
  <c r="R32" i="21"/>
  <c r="O32" i="15"/>
  <c r="K82" i="21"/>
  <c r="R205" i="21"/>
  <c r="O205" i="15"/>
  <c r="L146" i="15"/>
  <c r="O146" i="21"/>
  <c r="H210" i="21"/>
  <c r="E210" i="15"/>
  <c r="U20" i="21"/>
  <c r="R20" i="15"/>
  <c r="S94" i="21"/>
  <c r="P94" i="15"/>
  <c r="S158" i="21"/>
  <c r="P158" i="15"/>
  <c r="R106" i="21"/>
  <c r="O106" i="15"/>
  <c r="K24" i="21"/>
  <c r="I117" i="21"/>
  <c r="F117" i="15"/>
  <c r="O11" i="21"/>
  <c r="L11" i="15"/>
  <c r="O107" i="21"/>
  <c r="L107" i="15"/>
  <c r="CL107" i="15" s="1"/>
  <c r="O203" i="21"/>
  <c r="L203" i="15"/>
  <c r="M68" i="21"/>
  <c r="J68" i="15"/>
  <c r="K99" i="21"/>
  <c r="DS99" i="21" s="1"/>
  <c r="K227" i="21"/>
  <c r="DS227" i="21" s="1"/>
  <c r="J65" i="21"/>
  <c r="M109" i="21"/>
  <c r="J109" i="15"/>
  <c r="AC25" i="21"/>
  <c r="DQ25" i="21" s="1"/>
  <c r="Z25" i="15"/>
  <c r="AC57" i="21"/>
  <c r="Z57" i="15"/>
  <c r="AB58" i="21"/>
  <c r="Y58" i="15"/>
  <c r="AB87" i="21"/>
  <c r="Y87" i="15"/>
  <c r="AB215" i="21"/>
  <c r="Y215" i="15"/>
  <c r="AB27" i="21"/>
  <c r="Y27" i="15"/>
  <c r="AP44" i="15"/>
  <c r="AS44" i="21"/>
  <c r="AS204" i="21"/>
  <c r="AP204" i="15"/>
  <c r="AR219" i="21"/>
  <c r="AO219" i="15"/>
  <c r="AO85" i="21"/>
  <c r="AL85" i="15"/>
  <c r="AR145" i="21"/>
  <c r="AO145" i="15"/>
  <c r="AQ109" i="21"/>
  <c r="AN109" i="15"/>
  <c r="AN218" i="21"/>
  <c r="AK218" i="15"/>
  <c r="CE218" i="15" s="1"/>
  <c r="AR86" i="21"/>
  <c r="AO86" i="15"/>
  <c r="AR44" i="21"/>
  <c r="AO44" i="15"/>
  <c r="AS148" i="21"/>
  <c r="AP148" i="15"/>
  <c r="AQ73" i="21"/>
  <c r="AN73" i="15"/>
  <c r="AR222" i="21"/>
  <c r="AO222" i="15"/>
  <c r="AO16" i="21"/>
  <c r="AL16" i="15"/>
  <c r="AR148" i="21"/>
  <c r="AO148" i="15"/>
  <c r="AO6" i="21"/>
  <c r="AL6" i="15"/>
  <c r="AR103" i="21"/>
  <c r="AO103" i="15"/>
  <c r="AQ61" i="21"/>
  <c r="AN61" i="15"/>
  <c r="AQ107" i="21"/>
  <c r="AN107" i="15"/>
  <c r="AR200" i="21"/>
  <c r="AO200" i="15"/>
  <c r="AO161" i="21"/>
  <c r="AL161" i="15"/>
  <c r="AN98" i="21"/>
  <c r="AK98" i="15"/>
  <c r="CE98" i="15" s="1"/>
  <c r="AL59" i="21"/>
  <c r="AI59" i="15"/>
  <c r="AH150" i="21"/>
  <c r="AE150" i="15"/>
  <c r="AN23" i="21"/>
  <c r="AK23" i="15"/>
  <c r="AN183" i="21"/>
  <c r="AK183" i="15"/>
  <c r="AH124" i="21"/>
  <c r="AE124" i="15"/>
  <c r="AO50" i="21"/>
  <c r="AL50" i="15"/>
  <c r="AL90" i="21"/>
  <c r="AI90" i="15"/>
  <c r="AL231" i="21"/>
  <c r="AI231" i="15"/>
  <c r="AO184" i="21"/>
  <c r="AL184" i="15"/>
  <c r="AM107" i="21"/>
  <c r="AJ107" i="15"/>
  <c r="AL140" i="21"/>
  <c r="AI140" i="15"/>
  <c r="AI53" i="21"/>
  <c r="AF53" i="15"/>
  <c r="AH29" i="21"/>
  <c r="AE29" i="15"/>
  <c r="AN77" i="21"/>
  <c r="AK77" i="15"/>
  <c r="CE77" i="15" s="1"/>
  <c r="AL17" i="21"/>
  <c r="AI17" i="15"/>
  <c r="AH48" i="21"/>
  <c r="AE48" i="15"/>
  <c r="AC119" i="21"/>
  <c r="Z119" i="15"/>
  <c r="X46" i="21"/>
  <c r="U46" i="15"/>
  <c r="DQ176" i="21"/>
  <c r="AB38" i="21"/>
  <c r="Y38" i="15"/>
  <c r="X68" i="21"/>
  <c r="U68" i="15"/>
  <c r="AB139" i="21"/>
  <c r="Y139" i="15"/>
  <c r="O14" i="21"/>
  <c r="L14" i="15"/>
  <c r="AG109" i="21"/>
  <c r="AD109" i="15"/>
  <c r="AE120" i="21"/>
  <c r="AB120" i="15"/>
  <c r="AG184" i="21"/>
  <c r="AD184" i="15"/>
  <c r="AB83" i="21"/>
  <c r="Y83" i="15"/>
  <c r="O28" i="21"/>
  <c r="L28" i="15"/>
  <c r="O156" i="21"/>
  <c r="L156" i="15"/>
  <c r="K121" i="21"/>
  <c r="J150" i="21"/>
  <c r="K76" i="21"/>
  <c r="O33" i="21"/>
  <c r="L33" i="15"/>
  <c r="O161" i="21"/>
  <c r="L161" i="15"/>
  <c r="M96" i="21"/>
  <c r="J96" i="15"/>
  <c r="K191" i="21"/>
  <c r="J151" i="21"/>
  <c r="H88" i="21"/>
  <c r="E88" i="15"/>
  <c r="R96" i="21"/>
  <c r="O96" i="15"/>
  <c r="M177" i="21"/>
  <c r="J177" i="15"/>
  <c r="K146" i="21"/>
  <c r="R141" i="21"/>
  <c r="O141" i="15"/>
  <c r="L114" i="15"/>
  <c r="O114" i="21"/>
  <c r="M154" i="21"/>
  <c r="J154" i="15"/>
  <c r="H146" i="21"/>
  <c r="E146" i="15"/>
  <c r="U84" i="21"/>
  <c r="R84" i="15"/>
  <c r="R170" i="21"/>
  <c r="O170" i="15"/>
  <c r="K216" i="21"/>
  <c r="M196" i="21"/>
  <c r="J196" i="15"/>
  <c r="AC105" i="21"/>
  <c r="Z105" i="15"/>
  <c r="AC169" i="21"/>
  <c r="DQ169" i="21" s="1"/>
  <c r="Z169" i="15"/>
  <c r="AB136" i="21"/>
  <c r="Y136" i="15"/>
  <c r="AB42" i="21"/>
  <c r="Y42" i="15"/>
  <c r="AB106" i="21"/>
  <c r="Y106" i="15"/>
  <c r="AB7" i="21"/>
  <c r="Y7" i="15"/>
  <c r="AB135" i="21"/>
  <c r="Y135" i="15"/>
  <c r="AB52" i="21"/>
  <c r="Y52" i="15"/>
  <c r="AB89" i="21"/>
  <c r="Y89" i="15"/>
  <c r="CK210" i="15"/>
  <c r="AB24" i="21"/>
  <c r="Y24" i="15"/>
  <c r="AB68" i="21"/>
  <c r="Y68" i="15"/>
  <c r="AS76" i="21"/>
  <c r="AP76" i="15"/>
  <c r="AQ57" i="21"/>
  <c r="AN57" i="15"/>
  <c r="AR206" i="21"/>
  <c r="AO206" i="15"/>
  <c r="AR81" i="21"/>
  <c r="AO81" i="15"/>
  <c r="AQ98" i="21"/>
  <c r="AN98" i="15"/>
  <c r="AO54" i="21"/>
  <c r="DS54" i="21" s="1"/>
  <c r="AL54" i="15"/>
  <c r="AQ45" i="21"/>
  <c r="AN45" i="15"/>
  <c r="CH45" i="15" s="1"/>
  <c r="AN122" i="21"/>
  <c r="AK122" i="15"/>
  <c r="CE122" i="15" s="1"/>
  <c r="AR22" i="21"/>
  <c r="AO22" i="15"/>
  <c r="AR41" i="21"/>
  <c r="AO41" i="15"/>
  <c r="AS84" i="21"/>
  <c r="AP84" i="15"/>
  <c r="AS180" i="21"/>
  <c r="AP180" i="15"/>
  <c r="AQ201" i="21"/>
  <c r="AN201" i="15"/>
  <c r="AQ52" i="21"/>
  <c r="AN52" i="15"/>
  <c r="AO80" i="21"/>
  <c r="AL80" i="15"/>
  <c r="AR212" i="21"/>
  <c r="AO212" i="15"/>
  <c r="AR39" i="21"/>
  <c r="AO39" i="15"/>
  <c r="AR231" i="21"/>
  <c r="AO231" i="15"/>
  <c r="AO7" i="21"/>
  <c r="AL7" i="15"/>
  <c r="AR136" i="21"/>
  <c r="AO136" i="15"/>
  <c r="AO97" i="21"/>
  <c r="AL97" i="15"/>
  <c r="AN34" i="21"/>
  <c r="AK34" i="15"/>
  <c r="CE34" i="15" s="1"/>
  <c r="AN194" i="21"/>
  <c r="AK194" i="15"/>
  <c r="CE194" i="15" s="1"/>
  <c r="AH86" i="21"/>
  <c r="AE86" i="15"/>
  <c r="AO180" i="21"/>
  <c r="AL180" i="15"/>
  <c r="AH105" i="21"/>
  <c r="AE105" i="15"/>
  <c r="AN55" i="21"/>
  <c r="AK55" i="15"/>
  <c r="AL29" i="21"/>
  <c r="AI29" i="15"/>
  <c r="AH188" i="21"/>
  <c r="AE188" i="15"/>
  <c r="AM110" i="21"/>
  <c r="AJ110" i="15"/>
  <c r="AL167" i="21"/>
  <c r="AI167" i="15"/>
  <c r="AH186" i="21"/>
  <c r="AE186" i="15"/>
  <c r="AM11" i="21"/>
  <c r="AJ11" i="15"/>
  <c r="AM171" i="21"/>
  <c r="AJ171" i="15"/>
  <c r="AL204" i="21"/>
  <c r="AI204" i="15"/>
  <c r="AI149" i="21"/>
  <c r="AF149" i="15"/>
  <c r="AH157" i="21"/>
  <c r="AE157" i="15"/>
  <c r="AN45" i="21"/>
  <c r="AK45" i="15"/>
  <c r="CE45" i="15" s="1"/>
  <c r="AN205" i="21"/>
  <c r="AK205" i="15"/>
  <c r="AH112" i="21"/>
  <c r="AE112" i="15"/>
  <c r="AC55" i="21"/>
  <c r="Z55" i="15"/>
  <c r="AC215" i="21"/>
  <c r="Z215" i="15"/>
  <c r="X174" i="21"/>
  <c r="U174" i="15"/>
  <c r="AC220" i="21"/>
  <c r="Z220" i="15"/>
  <c r="X132" i="21"/>
  <c r="U132" i="15"/>
  <c r="AE29" i="21"/>
  <c r="AB29" i="15"/>
  <c r="X127" i="21"/>
  <c r="U127" i="15"/>
  <c r="AE8" i="21"/>
  <c r="AB8" i="15"/>
  <c r="AG56" i="21"/>
  <c r="AD56" i="15"/>
  <c r="AB141" i="21"/>
  <c r="Y141" i="15"/>
  <c r="O124" i="21"/>
  <c r="L124" i="15"/>
  <c r="M94" i="21"/>
  <c r="J94" i="15"/>
  <c r="K185" i="21"/>
  <c r="S36" i="21"/>
  <c r="P36" i="15"/>
  <c r="S228" i="21"/>
  <c r="P228" i="15"/>
  <c r="M175" i="21"/>
  <c r="J175" i="15"/>
  <c r="CH175" i="15" s="1"/>
  <c r="R219" i="21"/>
  <c r="O219" i="15"/>
  <c r="O129" i="21"/>
  <c r="L129" i="15"/>
  <c r="M224" i="21"/>
  <c r="J224" i="15"/>
  <c r="J87" i="21"/>
  <c r="I50" i="21"/>
  <c r="DQ50" i="21" s="1"/>
  <c r="F50" i="15"/>
  <c r="R160" i="21"/>
  <c r="O160" i="15"/>
  <c r="K18" i="21"/>
  <c r="O77" i="15"/>
  <c r="R77" i="21"/>
  <c r="L50" i="15"/>
  <c r="CL50" i="15" s="1"/>
  <c r="O50" i="21"/>
  <c r="L178" i="15"/>
  <c r="CL178" i="15" s="1"/>
  <c r="O178" i="21"/>
  <c r="M218" i="21"/>
  <c r="J218" i="15"/>
  <c r="K181" i="21"/>
  <c r="U148" i="21"/>
  <c r="R148" i="15"/>
  <c r="M187" i="21"/>
  <c r="J187" i="15"/>
  <c r="AC41" i="21"/>
  <c r="DQ41" i="21" s="1"/>
  <c r="Z41" i="15"/>
  <c r="AB8" i="21"/>
  <c r="Y8" i="15"/>
  <c r="AB72" i="21"/>
  <c r="Y72" i="15"/>
  <c r="AB200" i="21"/>
  <c r="Y200" i="15"/>
  <c r="AB170" i="21"/>
  <c r="Y170" i="15"/>
  <c r="AB71" i="21"/>
  <c r="Y71" i="15"/>
  <c r="AB199" i="21"/>
  <c r="Y199" i="15"/>
  <c r="AB185" i="21"/>
  <c r="Y185" i="15"/>
  <c r="AB116" i="21"/>
  <c r="Y116" i="15"/>
  <c r="AB180" i="21"/>
  <c r="Y180" i="15"/>
  <c r="AB25" i="21"/>
  <c r="Y25" i="15"/>
  <c r="AB11" i="21"/>
  <c r="Y11" i="15"/>
  <c r="AC49" i="21"/>
  <c r="DQ49" i="21" s="1"/>
  <c r="Z49" i="15"/>
  <c r="AC113" i="21"/>
  <c r="DQ113" i="21" s="1"/>
  <c r="Z113" i="15"/>
  <c r="AC177" i="21"/>
  <c r="DQ177" i="21" s="1"/>
  <c r="Z177" i="15"/>
  <c r="AB16" i="21"/>
  <c r="Y16" i="15"/>
  <c r="AB80" i="21"/>
  <c r="Y80" i="15"/>
  <c r="AB144" i="21"/>
  <c r="Y144" i="15"/>
  <c r="AB208" i="21"/>
  <c r="Y208" i="15"/>
  <c r="AB50" i="21"/>
  <c r="Y50" i="15"/>
  <c r="AB114" i="21"/>
  <c r="Y114" i="15"/>
  <c r="AB178" i="21"/>
  <c r="Y178" i="15"/>
  <c r="AB15" i="21"/>
  <c r="Y15" i="15"/>
  <c r="AB79" i="21"/>
  <c r="Y79" i="15"/>
  <c r="AB143" i="21"/>
  <c r="Y143" i="15"/>
  <c r="AB207" i="21"/>
  <c r="Y207" i="15"/>
  <c r="AB193" i="21"/>
  <c r="Y193" i="15"/>
  <c r="AB60" i="21"/>
  <c r="Y60" i="15"/>
  <c r="AB124" i="21"/>
  <c r="Y124" i="15"/>
  <c r="AB188" i="21"/>
  <c r="Y188" i="15"/>
  <c r="AB33" i="21"/>
  <c r="Y33" i="15"/>
  <c r="AB97" i="21"/>
  <c r="Y97" i="15"/>
  <c r="AB152" i="21"/>
  <c r="Y152" i="15"/>
  <c r="AB4" i="21"/>
  <c r="Y4" i="15"/>
  <c r="AS172" i="21"/>
  <c r="AP172" i="15"/>
  <c r="AQ164" i="21"/>
  <c r="AN164" i="15"/>
  <c r="AR151" i="21"/>
  <c r="AO151" i="15"/>
  <c r="AQ27" i="21"/>
  <c r="AN27" i="15"/>
  <c r="AQ219" i="21"/>
  <c r="AN219" i="15"/>
  <c r="AR120" i="21"/>
  <c r="AO120" i="15"/>
  <c r="AQ86" i="21"/>
  <c r="AN86" i="15"/>
  <c r="AO81" i="21"/>
  <c r="AL81" i="15"/>
  <c r="AO209" i="21"/>
  <c r="AL209" i="15"/>
  <c r="AN154" i="21"/>
  <c r="AK154" i="15"/>
  <c r="CE154" i="15" s="1"/>
  <c r="AL107" i="21"/>
  <c r="AI107" i="15"/>
  <c r="AH6" i="21"/>
  <c r="AE6" i="15"/>
  <c r="AH198" i="21"/>
  <c r="AE198" i="15"/>
  <c r="AO164" i="21"/>
  <c r="AL164" i="15"/>
  <c r="AM45" i="21"/>
  <c r="AJ45" i="15"/>
  <c r="AM173" i="21"/>
  <c r="AJ173" i="15"/>
  <c r="AL128" i="21"/>
  <c r="AI128" i="15"/>
  <c r="AH153" i="21"/>
  <c r="AE153" i="15"/>
  <c r="AN15" i="21"/>
  <c r="AK15" i="15"/>
  <c r="AN79" i="21"/>
  <c r="AK79" i="15"/>
  <c r="AN175" i="21"/>
  <c r="AK175" i="15"/>
  <c r="AL77" i="21"/>
  <c r="AI77" i="15"/>
  <c r="AL205" i="21"/>
  <c r="AI205" i="15"/>
  <c r="AH108" i="21"/>
  <c r="AE108" i="15"/>
  <c r="AQ198" i="21"/>
  <c r="AN198" i="15"/>
  <c r="AO98" i="21"/>
  <c r="AL98" i="15"/>
  <c r="AO226" i="21"/>
  <c r="AL226" i="15"/>
  <c r="AM126" i="21"/>
  <c r="AJ126" i="15"/>
  <c r="AL138" i="21"/>
  <c r="AI138" i="15"/>
  <c r="AO125" i="21"/>
  <c r="AL125" i="15"/>
  <c r="AL23" i="21"/>
  <c r="AI23" i="15"/>
  <c r="AL215" i="21"/>
  <c r="AI215" i="15"/>
  <c r="AH42" i="21"/>
  <c r="AE42" i="15"/>
  <c r="AH106" i="21"/>
  <c r="AE106" i="15"/>
  <c r="AO168" i="21"/>
  <c r="AL168" i="15"/>
  <c r="AM35" i="21"/>
  <c r="AJ35" i="15"/>
  <c r="AM99" i="21"/>
  <c r="AJ99" i="15"/>
  <c r="AM163" i="21"/>
  <c r="AJ163" i="15"/>
  <c r="AM227" i="21"/>
  <c r="AJ227" i="15"/>
  <c r="AL188" i="21"/>
  <c r="AI188" i="15"/>
  <c r="AI45" i="21"/>
  <c r="AF45" i="15"/>
  <c r="AI141" i="21"/>
  <c r="AF141" i="15"/>
  <c r="AI205" i="21"/>
  <c r="AF205" i="15"/>
  <c r="AH141" i="21"/>
  <c r="AE141" i="15"/>
  <c r="AN37" i="21"/>
  <c r="AK37" i="15"/>
  <c r="CE37" i="15" s="1"/>
  <c r="AN101" i="21"/>
  <c r="AK101" i="15"/>
  <c r="CE101" i="15" s="1"/>
  <c r="AN165" i="21"/>
  <c r="AK165" i="15"/>
  <c r="AN229" i="21"/>
  <c r="AK229" i="15"/>
  <c r="AL129" i="21"/>
  <c r="AI129" i="15"/>
  <c r="AH96" i="21"/>
  <c r="AE96" i="15"/>
  <c r="AH224" i="21"/>
  <c r="AE224" i="15"/>
  <c r="AB231" i="21"/>
  <c r="Y231" i="15"/>
  <c r="AC15" i="21"/>
  <c r="Z15" i="15"/>
  <c r="AC79" i="21"/>
  <c r="Z79" i="15"/>
  <c r="AC143" i="21"/>
  <c r="Z143" i="15"/>
  <c r="AC207" i="21"/>
  <c r="Z207" i="15"/>
  <c r="X30" i="21"/>
  <c r="U30" i="15"/>
  <c r="X158" i="21"/>
  <c r="U158" i="15"/>
  <c r="X113" i="21"/>
  <c r="U113" i="15"/>
  <c r="AC44" i="21"/>
  <c r="Z44" i="15"/>
  <c r="AB22" i="21"/>
  <c r="Y22" i="15"/>
  <c r="AB150" i="21"/>
  <c r="Y150" i="15"/>
  <c r="X116" i="21"/>
  <c r="U116" i="15"/>
  <c r="AE13" i="21"/>
  <c r="AB13" i="15"/>
  <c r="AE141" i="21"/>
  <c r="AB141" i="15"/>
  <c r="AB107" i="21"/>
  <c r="Y107" i="15"/>
  <c r="X47" i="21"/>
  <c r="U47" i="15"/>
  <c r="O6" i="21"/>
  <c r="L6" i="15"/>
  <c r="CL6" i="15" s="1"/>
  <c r="AG93" i="21"/>
  <c r="AD93" i="15"/>
  <c r="AE168" i="21"/>
  <c r="AB168" i="15"/>
  <c r="AG104" i="21"/>
  <c r="AD104" i="15"/>
  <c r="AC133" i="21"/>
  <c r="Z133" i="15"/>
  <c r="AC221" i="21"/>
  <c r="Z221" i="15"/>
  <c r="AB189" i="21"/>
  <c r="Y189" i="15"/>
  <c r="X45" i="21"/>
  <c r="U45" i="15"/>
  <c r="X173" i="21"/>
  <c r="U173" i="15"/>
  <c r="O20" i="21"/>
  <c r="L20" i="15"/>
  <c r="CL20" i="15" s="1"/>
  <c r="O52" i="21"/>
  <c r="L52" i="15"/>
  <c r="CL52" i="15" s="1"/>
  <c r="O148" i="21"/>
  <c r="L148" i="15"/>
  <c r="O212" i="21"/>
  <c r="L212" i="15"/>
  <c r="CL212" i="15" s="1"/>
  <c r="M14" i="21"/>
  <c r="J14" i="15"/>
  <c r="M142" i="21"/>
  <c r="J142" i="15"/>
  <c r="K41" i="21"/>
  <c r="K169" i="21"/>
  <c r="J70" i="21"/>
  <c r="J198" i="21"/>
  <c r="T165" i="21"/>
  <c r="Q165" i="15"/>
  <c r="S116" i="21"/>
  <c r="P116" i="15"/>
  <c r="M95" i="21"/>
  <c r="J95" i="15"/>
  <c r="CH95" i="15" s="1"/>
  <c r="M223" i="21"/>
  <c r="J223" i="15"/>
  <c r="CH223" i="15" s="1"/>
  <c r="K124" i="21"/>
  <c r="R203" i="21"/>
  <c r="O203" i="15"/>
  <c r="O25" i="21"/>
  <c r="L25" i="15"/>
  <c r="O89" i="21"/>
  <c r="L89" i="15"/>
  <c r="O121" i="21"/>
  <c r="L121" i="15"/>
  <c r="O153" i="21"/>
  <c r="L153" i="15"/>
  <c r="O185" i="21"/>
  <c r="L185" i="15"/>
  <c r="O217" i="21"/>
  <c r="L217" i="15"/>
  <c r="M16" i="21"/>
  <c r="J16" i="15"/>
  <c r="M80" i="21"/>
  <c r="J80" i="15"/>
  <c r="M144" i="21"/>
  <c r="J144" i="15"/>
  <c r="M208" i="21"/>
  <c r="J208" i="15"/>
  <c r="K47" i="21"/>
  <c r="K111" i="21"/>
  <c r="K175" i="21"/>
  <c r="J7" i="21"/>
  <c r="J71" i="21"/>
  <c r="J135" i="21"/>
  <c r="J199" i="21"/>
  <c r="I34" i="21"/>
  <c r="DQ34" i="21" s="1"/>
  <c r="F34" i="15"/>
  <c r="H8" i="21"/>
  <c r="E8" i="15"/>
  <c r="H72" i="21"/>
  <c r="E72" i="15"/>
  <c r="H136" i="21"/>
  <c r="E136" i="15"/>
  <c r="R16" i="21"/>
  <c r="O16" i="15"/>
  <c r="R144" i="21"/>
  <c r="O144" i="15"/>
  <c r="R208" i="21"/>
  <c r="O208" i="15"/>
  <c r="M33" i="21"/>
  <c r="J33" i="15"/>
  <c r="M97" i="21"/>
  <c r="J97" i="15"/>
  <c r="M161" i="21"/>
  <c r="J161" i="15"/>
  <c r="M225" i="21"/>
  <c r="J225" i="15"/>
  <c r="K66" i="21"/>
  <c r="K130" i="21"/>
  <c r="K194" i="21"/>
  <c r="R61" i="21"/>
  <c r="O61" i="15"/>
  <c r="R125" i="21"/>
  <c r="O125" i="15"/>
  <c r="R189" i="21"/>
  <c r="O189" i="15"/>
  <c r="L42" i="15"/>
  <c r="O42" i="21"/>
  <c r="L74" i="15"/>
  <c r="O74" i="21"/>
  <c r="L106" i="15"/>
  <c r="O106" i="21"/>
  <c r="L138" i="15"/>
  <c r="CL138" i="15" s="1"/>
  <c r="O138" i="21"/>
  <c r="L170" i="15"/>
  <c r="CL170" i="15" s="1"/>
  <c r="O170" i="21"/>
  <c r="L202" i="15"/>
  <c r="CL202" i="15" s="1"/>
  <c r="O202" i="21"/>
  <c r="M10" i="21"/>
  <c r="J10" i="15"/>
  <c r="M74" i="21"/>
  <c r="J74" i="15"/>
  <c r="M138" i="21"/>
  <c r="J138" i="15"/>
  <c r="M202" i="21"/>
  <c r="J202" i="15"/>
  <c r="K37" i="21"/>
  <c r="K101" i="21"/>
  <c r="K165" i="21"/>
  <c r="K229" i="21"/>
  <c r="H66" i="21"/>
  <c r="E66" i="15"/>
  <c r="H130" i="21"/>
  <c r="E130" i="15"/>
  <c r="H194" i="21"/>
  <c r="E194" i="15"/>
  <c r="U68" i="21"/>
  <c r="R68" i="15"/>
  <c r="U132" i="21"/>
  <c r="R132" i="15"/>
  <c r="U196" i="21"/>
  <c r="R196" i="15"/>
  <c r="S46" i="21"/>
  <c r="P46" i="15"/>
  <c r="S110" i="21"/>
  <c r="P110" i="15"/>
  <c r="S174" i="21"/>
  <c r="P174" i="15"/>
  <c r="R26" i="21"/>
  <c r="O26" i="15"/>
  <c r="R90" i="21"/>
  <c r="O90" i="15"/>
  <c r="R154" i="21"/>
  <c r="O154" i="15"/>
  <c r="R218" i="21"/>
  <c r="O218" i="15"/>
  <c r="M43" i="21"/>
  <c r="J43" i="15"/>
  <c r="M107" i="21"/>
  <c r="J107" i="15"/>
  <c r="M171" i="21"/>
  <c r="J171" i="15"/>
  <c r="K8" i="21"/>
  <c r="K72" i="21"/>
  <c r="K136" i="21"/>
  <c r="K200" i="21"/>
  <c r="I37" i="21"/>
  <c r="F37" i="15"/>
  <c r="I101" i="21"/>
  <c r="F101" i="15"/>
  <c r="I165" i="21"/>
  <c r="F165" i="15"/>
  <c r="I229" i="21"/>
  <c r="F229" i="15"/>
  <c r="AC185" i="21"/>
  <c r="DQ185" i="21" s="1"/>
  <c r="Z185" i="15"/>
  <c r="AB186" i="21"/>
  <c r="Y186" i="15"/>
  <c r="AB151" i="21"/>
  <c r="Y151" i="15"/>
  <c r="AB105" i="21"/>
  <c r="Y105" i="15"/>
  <c r="AR32" i="21"/>
  <c r="AO32" i="15"/>
  <c r="AR70" i="21"/>
  <c r="AO70" i="15"/>
  <c r="AO25" i="15"/>
  <c r="AR25" i="21"/>
  <c r="AS108" i="21"/>
  <c r="AP108" i="15"/>
  <c r="AR15" i="21"/>
  <c r="AO15" i="15"/>
  <c r="AQ121" i="21"/>
  <c r="AN121" i="15"/>
  <c r="AQ36" i="21"/>
  <c r="AN36" i="15"/>
  <c r="AO64" i="21"/>
  <c r="AL64" i="15"/>
  <c r="AR196" i="21"/>
  <c r="AO196" i="15"/>
  <c r="AR87" i="21"/>
  <c r="AO87" i="15"/>
  <c r="AQ91" i="21"/>
  <c r="AN91" i="15"/>
  <c r="AQ155" i="21"/>
  <c r="AN155" i="15"/>
  <c r="AO55" i="21"/>
  <c r="AL55" i="15"/>
  <c r="AR184" i="21"/>
  <c r="AO184" i="15"/>
  <c r="AQ22" i="21"/>
  <c r="AN22" i="15"/>
  <c r="AQ150" i="21"/>
  <c r="AN150" i="15"/>
  <c r="AO145" i="21"/>
  <c r="AL145" i="15"/>
  <c r="AN90" i="21"/>
  <c r="AK90" i="15"/>
  <c r="CE90" i="15" s="1"/>
  <c r="AL43" i="21"/>
  <c r="AI43" i="15"/>
  <c r="AL171" i="21"/>
  <c r="AI171" i="15"/>
  <c r="AH70" i="21"/>
  <c r="AE70" i="15"/>
  <c r="AH134" i="21"/>
  <c r="AE134" i="15"/>
  <c r="AO228" i="21"/>
  <c r="AL228" i="15"/>
  <c r="AM109" i="21"/>
  <c r="AJ109" i="15"/>
  <c r="AL192" i="21"/>
  <c r="AI192" i="15"/>
  <c r="AH89" i="21"/>
  <c r="AE89" i="15"/>
  <c r="AH217" i="21"/>
  <c r="AE217" i="15"/>
  <c r="AO127" i="21"/>
  <c r="AL127" i="15"/>
  <c r="AO191" i="21"/>
  <c r="AL191" i="15"/>
  <c r="AN47" i="21"/>
  <c r="AK47" i="15"/>
  <c r="AN111" i="21"/>
  <c r="AK111" i="15"/>
  <c r="AN143" i="21"/>
  <c r="AK143" i="15"/>
  <c r="AN207" i="21"/>
  <c r="AK207" i="15"/>
  <c r="AL13" i="21"/>
  <c r="AI13" i="15"/>
  <c r="AL141" i="21"/>
  <c r="AI141" i="15"/>
  <c r="AH44" i="21"/>
  <c r="AE44" i="15"/>
  <c r="AH172" i="21"/>
  <c r="AE172" i="15"/>
  <c r="AL34" i="15"/>
  <c r="AO34" i="21"/>
  <c r="AO162" i="21"/>
  <c r="AL162" i="15"/>
  <c r="AM62" i="21"/>
  <c r="AJ62" i="15"/>
  <c r="AM190" i="21"/>
  <c r="AJ190" i="15"/>
  <c r="AL10" i="21"/>
  <c r="AI10" i="15"/>
  <c r="AL74" i="21"/>
  <c r="AI74" i="15"/>
  <c r="AL202" i="21"/>
  <c r="AI202" i="15"/>
  <c r="AO189" i="21"/>
  <c r="AL189" i="15"/>
  <c r="AL87" i="21"/>
  <c r="DP87" i="21" s="1"/>
  <c r="AI87" i="15"/>
  <c r="AL151" i="21"/>
  <c r="AI151" i="15"/>
  <c r="AH170" i="21"/>
  <c r="AE170" i="15"/>
  <c r="AN4" i="21"/>
  <c r="AK4" i="15"/>
  <c r="AM67" i="21"/>
  <c r="DQ67" i="21" s="1"/>
  <c r="AJ67" i="15"/>
  <c r="AM131" i="21"/>
  <c r="AJ131" i="15"/>
  <c r="AM195" i="21"/>
  <c r="AJ195" i="15"/>
  <c r="AL60" i="21"/>
  <c r="DP60" i="21" s="1"/>
  <c r="AI60" i="15"/>
  <c r="AL124" i="21"/>
  <c r="AI124" i="15"/>
  <c r="AI13" i="21"/>
  <c r="AF13" i="15"/>
  <c r="AI77" i="21"/>
  <c r="AF77" i="15"/>
  <c r="AI109" i="21"/>
  <c r="AF109" i="15"/>
  <c r="AI173" i="21"/>
  <c r="AF173" i="15"/>
  <c r="AH13" i="21"/>
  <c r="AE13" i="15"/>
  <c r="AH77" i="21"/>
  <c r="AE77" i="15"/>
  <c r="AH205" i="21"/>
  <c r="AE205" i="15"/>
  <c r="CH47" i="15"/>
  <c r="AN5" i="21"/>
  <c r="AK5" i="15"/>
  <c r="CE5" i="15" s="1"/>
  <c r="AN69" i="21"/>
  <c r="AK69" i="15"/>
  <c r="CE69" i="15" s="1"/>
  <c r="AN133" i="21"/>
  <c r="AK133" i="15"/>
  <c r="CE133" i="15" s="1"/>
  <c r="AN197" i="21"/>
  <c r="AK197" i="15"/>
  <c r="AL65" i="21"/>
  <c r="AI65" i="15"/>
  <c r="AL193" i="21"/>
  <c r="AI193" i="15"/>
  <c r="AH32" i="21"/>
  <c r="AE32" i="15"/>
  <c r="AH160" i="21"/>
  <c r="AE160" i="15"/>
  <c r="DS158" i="21"/>
  <c r="DS222" i="21"/>
  <c r="AC47" i="21"/>
  <c r="Z47" i="15"/>
  <c r="AC111" i="21"/>
  <c r="Z111" i="15"/>
  <c r="AC175" i="21"/>
  <c r="Z175" i="15"/>
  <c r="AB196" i="21"/>
  <c r="Y196" i="15"/>
  <c r="X94" i="21"/>
  <c r="U94" i="15"/>
  <c r="X222" i="21"/>
  <c r="U222" i="15"/>
  <c r="X49" i="21"/>
  <c r="U49" i="15"/>
  <c r="X177" i="21"/>
  <c r="U177" i="15"/>
  <c r="AC108" i="21"/>
  <c r="Z108" i="15"/>
  <c r="AC172" i="21"/>
  <c r="Z172" i="15"/>
  <c r="AB86" i="21"/>
  <c r="DP86" i="21" s="1"/>
  <c r="Y86" i="15"/>
  <c r="AB214" i="21"/>
  <c r="Y214" i="15"/>
  <c r="X52" i="21"/>
  <c r="U52" i="15"/>
  <c r="X180" i="21"/>
  <c r="U180" i="15"/>
  <c r="AE77" i="21"/>
  <c r="AB77" i="15"/>
  <c r="AE205" i="21"/>
  <c r="AB205" i="15"/>
  <c r="AB211" i="21"/>
  <c r="Y211" i="15"/>
  <c r="X111" i="21"/>
  <c r="U111" i="15"/>
  <c r="X175" i="21"/>
  <c r="U175" i="15"/>
  <c r="AG29" i="21"/>
  <c r="AD29" i="15"/>
  <c r="AG157" i="21"/>
  <c r="AD157" i="15"/>
  <c r="AG221" i="21"/>
  <c r="AD221" i="15"/>
  <c r="AE104" i="21"/>
  <c r="AB104" i="15"/>
  <c r="AG40" i="21"/>
  <c r="AD40" i="15"/>
  <c r="AG168" i="21"/>
  <c r="AD168" i="15"/>
  <c r="AC45" i="21"/>
  <c r="Z45" i="15"/>
  <c r="AB67" i="21"/>
  <c r="Y67" i="15"/>
  <c r="AB125" i="21"/>
  <c r="Y125" i="15"/>
  <c r="X109" i="21"/>
  <c r="U109" i="15"/>
  <c r="O84" i="21"/>
  <c r="L84" i="15"/>
  <c r="O116" i="21"/>
  <c r="L116" i="15"/>
  <c r="O180" i="21"/>
  <c r="L180" i="15"/>
  <c r="M78" i="21"/>
  <c r="J78" i="15"/>
  <c r="M206" i="21"/>
  <c r="J206" i="15"/>
  <c r="K105" i="21"/>
  <c r="J6" i="21"/>
  <c r="J134" i="21"/>
  <c r="T229" i="21"/>
  <c r="Q229" i="15"/>
  <c r="S52" i="21"/>
  <c r="P52" i="15"/>
  <c r="S180" i="21"/>
  <c r="P180" i="15"/>
  <c r="M31" i="21"/>
  <c r="J31" i="15"/>
  <c r="CH31" i="15" s="1"/>
  <c r="M159" i="21"/>
  <c r="J159" i="15"/>
  <c r="CH159" i="15" s="1"/>
  <c r="K60" i="21"/>
  <c r="K188" i="21"/>
  <c r="O57" i="21"/>
  <c r="L57" i="15"/>
  <c r="R80" i="21"/>
  <c r="O80" i="15"/>
  <c r="AC65" i="21"/>
  <c r="DQ65" i="21" s="1"/>
  <c r="Z65" i="15"/>
  <c r="AC129" i="21"/>
  <c r="DQ129" i="21" s="1"/>
  <c r="Z129" i="15"/>
  <c r="AC193" i="21"/>
  <c r="DQ193" i="21" s="1"/>
  <c r="Z193" i="15"/>
  <c r="AB32" i="21"/>
  <c r="Y32" i="15"/>
  <c r="AB96" i="21"/>
  <c r="Y96" i="15"/>
  <c r="AB160" i="21"/>
  <c r="Y160" i="15"/>
  <c r="AB224" i="21"/>
  <c r="Y224" i="15"/>
  <c r="AB66" i="21"/>
  <c r="Y66" i="15"/>
  <c r="AB130" i="21"/>
  <c r="Y130" i="15"/>
  <c r="AB194" i="21"/>
  <c r="Y194" i="15"/>
  <c r="AB31" i="21"/>
  <c r="Y31" i="15"/>
  <c r="AB95" i="21"/>
  <c r="Y95" i="15"/>
  <c r="AB159" i="21"/>
  <c r="Y159" i="15"/>
  <c r="AB223" i="21"/>
  <c r="Y223" i="15"/>
  <c r="AB12" i="21"/>
  <c r="Y12" i="15"/>
  <c r="AB76" i="21"/>
  <c r="Y76" i="15"/>
  <c r="AB140" i="21"/>
  <c r="DP140" i="21" s="1"/>
  <c r="Y140" i="15"/>
  <c r="AB145" i="21"/>
  <c r="Y145" i="15"/>
  <c r="AB49" i="21"/>
  <c r="Y49" i="15"/>
  <c r="AB113" i="21"/>
  <c r="Y113" i="15"/>
  <c r="AR56" i="21"/>
  <c r="AO56" i="15"/>
  <c r="AR30" i="21"/>
  <c r="AO30" i="15"/>
  <c r="AR94" i="21"/>
  <c r="AO94" i="15"/>
  <c r="AR49" i="21"/>
  <c r="AO49" i="15"/>
  <c r="AR52" i="21"/>
  <c r="AO52" i="15"/>
  <c r="AS24" i="21"/>
  <c r="AP24" i="15"/>
  <c r="AS56" i="21"/>
  <c r="AP56" i="15"/>
  <c r="AS88" i="21"/>
  <c r="AP88" i="15"/>
  <c r="AS120" i="21"/>
  <c r="AP120" i="15"/>
  <c r="AS152" i="21"/>
  <c r="AP152" i="15"/>
  <c r="AS184" i="21"/>
  <c r="AP184" i="15"/>
  <c r="AS216" i="21"/>
  <c r="AP216" i="15"/>
  <c r="AN17" i="15"/>
  <c r="AQ17" i="21"/>
  <c r="AQ81" i="21"/>
  <c r="AN81" i="15"/>
  <c r="AQ145" i="21"/>
  <c r="AN145" i="15"/>
  <c r="AQ209" i="21"/>
  <c r="AN209" i="15"/>
  <c r="AO45" i="21"/>
  <c r="AL45" i="15"/>
  <c r="AR102" i="21"/>
  <c r="AO102" i="15"/>
  <c r="AR166" i="21"/>
  <c r="AO166" i="15"/>
  <c r="AR230" i="21"/>
  <c r="AO230" i="15"/>
  <c r="AQ60" i="21"/>
  <c r="AN60" i="15"/>
  <c r="AQ124" i="21"/>
  <c r="AN124" i="15"/>
  <c r="AQ188" i="21"/>
  <c r="AN188" i="15"/>
  <c r="AO24" i="21"/>
  <c r="AL24" i="15"/>
  <c r="AO88" i="21"/>
  <c r="AL88" i="15"/>
  <c r="AR105" i="21"/>
  <c r="AO105" i="15"/>
  <c r="AR169" i="21"/>
  <c r="AO169" i="15"/>
  <c r="AR92" i="21"/>
  <c r="AO92" i="15"/>
  <c r="AR156" i="21"/>
  <c r="AO156" i="15"/>
  <c r="AR220" i="21"/>
  <c r="AO220" i="15"/>
  <c r="AQ58" i="21"/>
  <c r="AN58" i="15"/>
  <c r="AQ122" i="21"/>
  <c r="AN122" i="15"/>
  <c r="AQ186" i="21"/>
  <c r="AN186" i="15"/>
  <c r="AO14" i="21"/>
  <c r="AL14" i="15"/>
  <c r="AO78" i="21"/>
  <c r="AL78" i="15"/>
  <c r="AR47" i="21"/>
  <c r="AO47" i="15"/>
  <c r="AR111" i="21"/>
  <c r="AO111" i="15"/>
  <c r="AR175" i="21"/>
  <c r="AO175" i="15"/>
  <c r="AQ5" i="21"/>
  <c r="AN5" i="15"/>
  <c r="AQ69" i="21"/>
  <c r="AN69" i="15"/>
  <c r="AQ133" i="21"/>
  <c r="AN133" i="15"/>
  <c r="AQ197" i="21"/>
  <c r="AN197" i="15"/>
  <c r="AO33" i="21"/>
  <c r="AL33" i="15"/>
  <c r="AQ51" i="21"/>
  <c r="AN51" i="15"/>
  <c r="AQ115" i="21"/>
  <c r="AN115" i="15"/>
  <c r="AQ179" i="21"/>
  <c r="AN179" i="15"/>
  <c r="AO15" i="21"/>
  <c r="AL15" i="15"/>
  <c r="AO79" i="21"/>
  <c r="AL79" i="15"/>
  <c r="AR144" i="21"/>
  <c r="AO144" i="15"/>
  <c r="AR208" i="21"/>
  <c r="AO208" i="15"/>
  <c r="AQ46" i="21"/>
  <c r="AN46" i="15"/>
  <c r="AQ110" i="21"/>
  <c r="AN110" i="15"/>
  <c r="AQ174" i="21"/>
  <c r="AN174" i="15"/>
  <c r="AO105" i="21"/>
  <c r="AL105" i="15"/>
  <c r="AO169" i="21"/>
  <c r="AL169" i="15"/>
  <c r="AN6" i="21"/>
  <c r="AK6" i="15"/>
  <c r="AN38" i="21"/>
  <c r="AK38" i="15"/>
  <c r="AN70" i="21"/>
  <c r="AK70" i="15"/>
  <c r="CE70" i="15" s="1"/>
  <c r="AN102" i="21"/>
  <c r="AK102" i="15"/>
  <c r="AN134" i="21"/>
  <c r="AK134" i="15"/>
  <c r="CE134" i="15" s="1"/>
  <c r="AN166" i="21"/>
  <c r="AK166" i="15"/>
  <c r="AN198" i="21"/>
  <c r="AK198" i="15"/>
  <c r="AN230" i="21"/>
  <c r="AK230" i="15"/>
  <c r="AL67" i="21"/>
  <c r="AI67" i="15"/>
  <c r="AL131" i="21"/>
  <c r="AI131" i="15"/>
  <c r="AL195" i="21"/>
  <c r="AI195" i="15"/>
  <c r="AH30" i="21"/>
  <c r="AE30" i="15"/>
  <c r="AH94" i="21"/>
  <c r="AE94" i="15"/>
  <c r="AH158" i="21"/>
  <c r="AE158" i="15"/>
  <c r="AH222" i="21"/>
  <c r="AE222" i="15"/>
  <c r="AO188" i="21"/>
  <c r="AL188" i="15"/>
  <c r="AM53" i="21"/>
  <c r="AJ53" i="15"/>
  <c r="AM117" i="21"/>
  <c r="AJ117" i="15"/>
  <c r="AM181" i="21"/>
  <c r="AJ181" i="15"/>
  <c r="AM4" i="21"/>
  <c r="AJ4" i="15"/>
  <c r="AL152" i="21"/>
  <c r="AI152" i="15"/>
  <c r="AL216" i="21"/>
  <c r="AI216" i="15"/>
  <c r="AH113" i="21"/>
  <c r="AE113" i="15"/>
  <c r="AH177" i="21"/>
  <c r="AE177" i="15"/>
  <c r="AO151" i="21"/>
  <c r="AL151" i="15"/>
  <c r="AO215" i="21"/>
  <c r="AL215" i="15"/>
  <c r="AN27" i="21"/>
  <c r="AK27" i="15"/>
  <c r="CE27" i="15" s="1"/>
  <c r="AN59" i="21"/>
  <c r="AK59" i="15"/>
  <c r="CE59" i="15" s="1"/>
  <c r="AN91" i="21"/>
  <c r="AK91" i="15"/>
  <c r="CE91" i="15" s="1"/>
  <c r="AN123" i="21"/>
  <c r="AK123" i="15"/>
  <c r="CE123" i="15" s="1"/>
  <c r="AN155" i="21"/>
  <c r="AK155" i="15"/>
  <c r="CE155" i="15" s="1"/>
  <c r="AN187" i="21"/>
  <c r="AK187" i="15"/>
  <c r="CE187" i="15" s="1"/>
  <c r="AN219" i="21"/>
  <c r="AK219" i="15"/>
  <c r="CE219" i="15" s="1"/>
  <c r="AL37" i="21"/>
  <c r="AI37" i="15"/>
  <c r="AL101" i="21"/>
  <c r="AI101" i="15"/>
  <c r="AL165" i="21"/>
  <c r="AI165" i="15"/>
  <c r="AL229" i="21"/>
  <c r="AI229" i="15"/>
  <c r="AH68" i="21"/>
  <c r="AE68" i="15"/>
  <c r="AH132" i="21"/>
  <c r="AE132" i="15"/>
  <c r="AH196" i="21"/>
  <c r="AE196" i="15"/>
  <c r="AQ222" i="21"/>
  <c r="AN222" i="15"/>
  <c r="AO58" i="21"/>
  <c r="AL58" i="15"/>
  <c r="AO122" i="21"/>
  <c r="AL122" i="15"/>
  <c r="AO186" i="21"/>
  <c r="AL186" i="15"/>
  <c r="AM6" i="21"/>
  <c r="AJ6" i="15"/>
  <c r="AM70" i="21"/>
  <c r="AJ70" i="15"/>
  <c r="AM134" i="21"/>
  <c r="AJ134" i="15"/>
  <c r="AM198" i="21"/>
  <c r="AJ198" i="15"/>
  <c r="AL34" i="21"/>
  <c r="AI34" i="15"/>
  <c r="AL98" i="21"/>
  <c r="AI98" i="15"/>
  <c r="AL162" i="21"/>
  <c r="AI162" i="15"/>
  <c r="AL226" i="21"/>
  <c r="AI226" i="15"/>
  <c r="AO149" i="21"/>
  <c r="AL149" i="15"/>
  <c r="AO213" i="21"/>
  <c r="AL213" i="15"/>
  <c r="AL47" i="21"/>
  <c r="AI47" i="15"/>
  <c r="AL111" i="21"/>
  <c r="AI111" i="15"/>
  <c r="AL175" i="21"/>
  <c r="AI175" i="15"/>
  <c r="AI4" i="21"/>
  <c r="AF4" i="15"/>
  <c r="AH66" i="21"/>
  <c r="AE66" i="15"/>
  <c r="AH130" i="21"/>
  <c r="AE130" i="15"/>
  <c r="AH194" i="21"/>
  <c r="AE194" i="15"/>
  <c r="AO128" i="21"/>
  <c r="AL128" i="15"/>
  <c r="AO192" i="21"/>
  <c r="AL192" i="15"/>
  <c r="AM15" i="21"/>
  <c r="AJ15" i="15"/>
  <c r="AM47" i="21"/>
  <c r="AJ47" i="15"/>
  <c r="AM79" i="21"/>
  <c r="DQ79" i="21" s="1"/>
  <c r="AJ79" i="15"/>
  <c r="AM111" i="21"/>
  <c r="AJ111" i="15"/>
  <c r="AM143" i="21"/>
  <c r="AJ143" i="15"/>
  <c r="AM175" i="21"/>
  <c r="DQ175" i="21" s="1"/>
  <c r="AJ175" i="15"/>
  <c r="AM207" i="21"/>
  <c r="DQ207" i="21" s="1"/>
  <c r="AJ207" i="15"/>
  <c r="AL20" i="21"/>
  <c r="AI20" i="15"/>
  <c r="AL84" i="21"/>
  <c r="AI84" i="15"/>
  <c r="AL148" i="21"/>
  <c r="AI148" i="15"/>
  <c r="AL212" i="21"/>
  <c r="AI212" i="15"/>
  <c r="AI25" i="21"/>
  <c r="AF25" i="15"/>
  <c r="AI57" i="21"/>
  <c r="AF57" i="15"/>
  <c r="AI89" i="21"/>
  <c r="AF89" i="15"/>
  <c r="AI121" i="21"/>
  <c r="AF121" i="15"/>
  <c r="AI153" i="21"/>
  <c r="AF153" i="15"/>
  <c r="AI185" i="21"/>
  <c r="AF185" i="15"/>
  <c r="AI217" i="21"/>
  <c r="AF217" i="15"/>
  <c r="AH37" i="21"/>
  <c r="AE37" i="15"/>
  <c r="AH101" i="21"/>
  <c r="AE101" i="15"/>
  <c r="AH165" i="21"/>
  <c r="AE165" i="15"/>
  <c r="AH229" i="21"/>
  <c r="AE229" i="15"/>
  <c r="AN17" i="21"/>
  <c r="AK17" i="15"/>
  <c r="AN49" i="21"/>
  <c r="AK49" i="15"/>
  <c r="AN81" i="21"/>
  <c r="AK81" i="15"/>
  <c r="AN113" i="21"/>
  <c r="AK113" i="15"/>
  <c r="AN145" i="21"/>
  <c r="AK145" i="15"/>
  <c r="AN177" i="21"/>
  <c r="AK177" i="15"/>
  <c r="AN209" i="21"/>
  <c r="AK209" i="15"/>
  <c r="AL25" i="21"/>
  <c r="DP25" i="21" s="1"/>
  <c r="AI25" i="15"/>
  <c r="AL89" i="21"/>
  <c r="AI89" i="15"/>
  <c r="AL153" i="21"/>
  <c r="AI153" i="15"/>
  <c r="AL217" i="21"/>
  <c r="AI217" i="15"/>
  <c r="AH56" i="21"/>
  <c r="AE56" i="15"/>
  <c r="AH120" i="21"/>
  <c r="AE120" i="15"/>
  <c r="AH184" i="21"/>
  <c r="AE184" i="15"/>
  <c r="AC27" i="21"/>
  <c r="Z27" i="15"/>
  <c r="AC59" i="21"/>
  <c r="Z59" i="15"/>
  <c r="AC91" i="21"/>
  <c r="Z91" i="15"/>
  <c r="AC123" i="21"/>
  <c r="Z123" i="15"/>
  <c r="AC155" i="21"/>
  <c r="Z155" i="15"/>
  <c r="AC187" i="21"/>
  <c r="Z187" i="15"/>
  <c r="AC219" i="21"/>
  <c r="Z219" i="15"/>
  <c r="AB220" i="21"/>
  <c r="Y220" i="15"/>
  <c r="X54" i="21"/>
  <c r="U54" i="15"/>
  <c r="X118" i="21"/>
  <c r="U118" i="15"/>
  <c r="X182" i="21"/>
  <c r="U182" i="15"/>
  <c r="AB13" i="21"/>
  <c r="Y13" i="15"/>
  <c r="X9" i="21"/>
  <c r="U9" i="15"/>
  <c r="X73" i="21"/>
  <c r="U73" i="15"/>
  <c r="X137" i="21"/>
  <c r="U137" i="15"/>
  <c r="X201" i="21"/>
  <c r="U201" i="15"/>
  <c r="AC52" i="21"/>
  <c r="Z52" i="15"/>
  <c r="AC116" i="21"/>
  <c r="Z116" i="15"/>
  <c r="AC180" i="21"/>
  <c r="Z180" i="15"/>
  <c r="AB46" i="21"/>
  <c r="Y46" i="15"/>
  <c r="AB110" i="21"/>
  <c r="Y110" i="15"/>
  <c r="AB174" i="21"/>
  <c r="DP174" i="21" s="1"/>
  <c r="Y174" i="15"/>
  <c r="X12" i="21"/>
  <c r="U12" i="15"/>
  <c r="X76" i="21"/>
  <c r="U76" i="15"/>
  <c r="X140" i="21"/>
  <c r="U140" i="15"/>
  <c r="X204" i="21"/>
  <c r="U204" i="15"/>
  <c r="AE37" i="21"/>
  <c r="AB37" i="15"/>
  <c r="AE101" i="21"/>
  <c r="AB101" i="15"/>
  <c r="AE165" i="21"/>
  <c r="AB165" i="15"/>
  <c r="AE229" i="21"/>
  <c r="AB229" i="15"/>
  <c r="AB163" i="21"/>
  <c r="Y163" i="15"/>
  <c r="X7" i="21"/>
  <c r="U7" i="15"/>
  <c r="X71" i="21"/>
  <c r="U71" i="15"/>
  <c r="X135" i="21"/>
  <c r="U135" i="15"/>
  <c r="X199" i="21"/>
  <c r="U199" i="15"/>
  <c r="L18" i="15"/>
  <c r="O18" i="21"/>
  <c r="AG53" i="21"/>
  <c r="AD53" i="15"/>
  <c r="AG117" i="21"/>
  <c r="AD117" i="15"/>
  <c r="AG181" i="21"/>
  <c r="AD181" i="15"/>
  <c r="AE16" i="21"/>
  <c r="AB16" i="15"/>
  <c r="AE64" i="21"/>
  <c r="AB64" i="15"/>
  <c r="AE128" i="21"/>
  <c r="AB128" i="15"/>
  <c r="AE192" i="21"/>
  <c r="AB192" i="15"/>
  <c r="AG64" i="21"/>
  <c r="AD64" i="15"/>
  <c r="AG128" i="21"/>
  <c r="AD128" i="15"/>
  <c r="AG192" i="21"/>
  <c r="AD192" i="15"/>
  <c r="AC77" i="21"/>
  <c r="Z77" i="15"/>
  <c r="AC165" i="21"/>
  <c r="Z165" i="15"/>
  <c r="AB43" i="21"/>
  <c r="Y43" i="15"/>
  <c r="AB85" i="21"/>
  <c r="Y85" i="15"/>
  <c r="AB149" i="21"/>
  <c r="Y149" i="15"/>
  <c r="X5" i="21"/>
  <c r="U5" i="15"/>
  <c r="X69" i="21"/>
  <c r="U69" i="15"/>
  <c r="X133" i="21"/>
  <c r="U133" i="15"/>
  <c r="X197" i="21"/>
  <c r="U197" i="15"/>
  <c r="O32" i="21"/>
  <c r="L32" i="15"/>
  <c r="O64" i="21"/>
  <c r="L64" i="15"/>
  <c r="O96" i="21"/>
  <c r="L96" i="15"/>
  <c r="O128" i="21"/>
  <c r="L128" i="15"/>
  <c r="O160" i="21"/>
  <c r="L160" i="15"/>
  <c r="O192" i="21"/>
  <c r="L192" i="15"/>
  <c r="O224" i="21"/>
  <c r="L224" i="15"/>
  <c r="M38" i="21"/>
  <c r="J38" i="15"/>
  <c r="M102" i="21"/>
  <c r="J102" i="15"/>
  <c r="M166" i="21"/>
  <c r="J166" i="15"/>
  <c r="M230" i="21"/>
  <c r="J230" i="15"/>
  <c r="K65" i="21"/>
  <c r="K129" i="21"/>
  <c r="K193" i="21"/>
  <c r="J30" i="21"/>
  <c r="J94" i="21"/>
  <c r="J158" i="21"/>
  <c r="J222" i="21"/>
  <c r="T189" i="21"/>
  <c r="Q189" i="15"/>
  <c r="DQ16" i="21"/>
  <c r="S60" i="21"/>
  <c r="P60" i="15"/>
  <c r="DQ80" i="21"/>
  <c r="S124" i="21"/>
  <c r="P124" i="15"/>
  <c r="DQ144" i="21"/>
  <c r="S188" i="21"/>
  <c r="P188" i="15"/>
  <c r="DQ208" i="21"/>
  <c r="M55" i="21"/>
  <c r="J55" i="15"/>
  <c r="CH55" i="15" s="1"/>
  <c r="M119" i="21"/>
  <c r="J119" i="15"/>
  <c r="CH119" i="15" s="1"/>
  <c r="M183" i="21"/>
  <c r="J183" i="15"/>
  <c r="CH183" i="15" s="1"/>
  <c r="K20" i="21"/>
  <c r="DS20" i="21" s="1"/>
  <c r="K84" i="21"/>
  <c r="DS84" i="21" s="1"/>
  <c r="K148" i="21"/>
  <c r="K212" i="21"/>
  <c r="R163" i="21"/>
  <c r="O163" i="15"/>
  <c r="R227" i="21"/>
  <c r="O227" i="15"/>
  <c r="O37" i="21"/>
  <c r="L37" i="15"/>
  <c r="O69" i="21"/>
  <c r="L69" i="15"/>
  <c r="O101" i="21"/>
  <c r="L101" i="15"/>
  <c r="O133" i="21"/>
  <c r="L133" i="15"/>
  <c r="O165" i="21"/>
  <c r="L165" i="15"/>
  <c r="O197" i="21"/>
  <c r="L197" i="15"/>
  <c r="O229" i="21"/>
  <c r="L229" i="15"/>
  <c r="M40" i="21"/>
  <c r="J40" i="15"/>
  <c r="CH40" i="15" s="1"/>
  <c r="M104" i="21"/>
  <c r="J104" i="15"/>
  <c r="M168" i="21"/>
  <c r="J168" i="15"/>
  <c r="K7" i="21"/>
  <c r="DS7" i="21" s="1"/>
  <c r="K71" i="21"/>
  <c r="DS71" i="21" s="1"/>
  <c r="K135" i="21"/>
  <c r="K199" i="21"/>
  <c r="J31" i="21"/>
  <c r="J95" i="21"/>
  <c r="J159" i="21"/>
  <c r="J223" i="21"/>
  <c r="I58" i="21"/>
  <c r="DQ58" i="21" s="1"/>
  <c r="F58" i="15"/>
  <c r="H32" i="21"/>
  <c r="E32" i="15"/>
  <c r="H96" i="21"/>
  <c r="E96" i="15"/>
  <c r="H160" i="21"/>
  <c r="E160" i="15"/>
  <c r="DS14" i="21"/>
  <c r="DS78" i="21"/>
  <c r="DS206" i="21"/>
  <c r="R40" i="21"/>
  <c r="O40" i="15"/>
  <c r="R104" i="21"/>
  <c r="O104" i="15"/>
  <c r="R168" i="21"/>
  <c r="O168" i="15"/>
  <c r="M57" i="21"/>
  <c r="J57" i="15"/>
  <c r="M121" i="21"/>
  <c r="J121" i="15"/>
  <c r="M185" i="21"/>
  <c r="J185" i="15"/>
  <c r="K26" i="21"/>
  <c r="K90" i="21"/>
  <c r="K154" i="21"/>
  <c r="K218" i="21"/>
  <c r="R21" i="21"/>
  <c r="O21" i="15"/>
  <c r="R85" i="21"/>
  <c r="O85" i="15"/>
  <c r="R149" i="21"/>
  <c r="O149" i="15"/>
  <c r="R213" i="21"/>
  <c r="O213" i="15"/>
  <c r="O54" i="21"/>
  <c r="L54" i="15"/>
  <c r="CL54" i="15" s="1"/>
  <c r="O86" i="21"/>
  <c r="L86" i="15"/>
  <c r="CL86" i="15" s="1"/>
  <c r="O118" i="21"/>
  <c r="L118" i="15"/>
  <c r="CL118" i="15" s="1"/>
  <c r="O150" i="21"/>
  <c r="L150" i="15"/>
  <c r="CL150" i="15" s="1"/>
  <c r="O182" i="21"/>
  <c r="L182" i="15"/>
  <c r="CL182" i="15" s="1"/>
  <c r="O214" i="21"/>
  <c r="L214" i="15"/>
  <c r="CL214" i="15" s="1"/>
  <c r="M34" i="21"/>
  <c r="J34" i="15"/>
  <c r="M98" i="21"/>
  <c r="J98" i="15"/>
  <c r="M162" i="21"/>
  <c r="J162" i="15"/>
  <c r="M226" i="21"/>
  <c r="J226" i="15"/>
  <c r="K61" i="21"/>
  <c r="K125" i="21"/>
  <c r="K189" i="21"/>
  <c r="H26" i="21"/>
  <c r="E26" i="15"/>
  <c r="H90" i="21"/>
  <c r="E90" i="15"/>
  <c r="H154" i="21"/>
  <c r="E154" i="15"/>
  <c r="H218" i="21"/>
  <c r="E218" i="15"/>
  <c r="U28" i="21"/>
  <c r="R28" i="15"/>
  <c r="U92" i="21"/>
  <c r="R92" i="15"/>
  <c r="U156" i="21"/>
  <c r="R156" i="15"/>
  <c r="U220" i="21"/>
  <c r="R220" i="15"/>
  <c r="S54" i="21"/>
  <c r="P54" i="15"/>
  <c r="S118" i="21"/>
  <c r="P118" i="15"/>
  <c r="S182" i="21"/>
  <c r="P182" i="15"/>
  <c r="R50" i="21"/>
  <c r="O50" i="15"/>
  <c r="R114" i="21"/>
  <c r="O114" i="15"/>
  <c r="R178" i="21"/>
  <c r="O178" i="15"/>
  <c r="M67" i="21"/>
  <c r="J67" i="15"/>
  <c r="M131" i="21"/>
  <c r="J131" i="15"/>
  <c r="M195" i="21"/>
  <c r="J195" i="15"/>
  <c r="K32" i="21"/>
  <c r="K96" i="21"/>
  <c r="K160" i="21"/>
  <c r="K224" i="21"/>
  <c r="I61" i="21"/>
  <c r="F61" i="15"/>
  <c r="I125" i="21"/>
  <c r="F125" i="15"/>
  <c r="I189" i="21"/>
  <c r="F189" i="15"/>
  <c r="O15" i="21"/>
  <c r="L15" i="15"/>
  <c r="CL15" i="15" s="1"/>
  <c r="O47" i="21"/>
  <c r="L47" i="15"/>
  <c r="CL47" i="15" s="1"/>
  <c r="O79" i="21"/>
  <c r="L79" i="15"/>
  <c r="CL79" i="15" s="1"/>
  <c r="O111" i="21"/>
  <c r="L111" i="15"/>
  <c r="O143" i="21"/>
  <c r="L143" i="15"/>
  <c r="CL143" i="15" s="1"/>
  <c r="O175" i="21"/>
  <c r="L175" i="15"/>
  <c r="CL175" i="15" s="1"/>
  <c r="O207" i="21"/>
  <c r="L207" i="15"/>
  <c r="CL207" i="15" s="1"/>
  <c r="M12" i="21"/>
  <c r="J12" i="15"/>
  <c r="M76" i="21"/>
  <c r="J76" i="15"/>
  <c r="M140" i="21"/>
  <c r="J140" i="15"/>
  <c r="M204" i="21"/>
  <c r="J204" i="15"/>
  <c r="K43" i="21"/>
  <c r="DS43" i="21" s="1"/>
  <c r="K107" i="21"/>
  <c r="DS107" i="21" s="1"/>
  <c r="K171" i="21"/>
  <c r="DS171" i="21" s="1"/>
  <c r="J9" i="21"/>
  <c r="J73" i="21"/>
  <c r="J137" i="21"/>
  <c r="J201" i="21"/>
  <c r="M53" i="21"/>
  <c r="J53" i="15"/>
  <c r="M117" i="21"/>
  <c r="J117" i="15"/>
  <c r="M181" i="21"/>
  <c r="J181" i="15"/>
  <c r="DP214" i="21"/>
  <c r="DQ64" i="21"/>
  <c r="DQ96" i="21"/>
  <c r="DP22" i="21"/>
  <c r="DQ106" i="21"/>
  <c r="DQ170" i="21"/>
  <c r="DQ202" i="21"/>
  <c r="AC9" i="21"/>
  <c r="DQ9" i="21" s="1"/>
  <c r="Z9" i="15"/>
  <c r="AC137" i="21"/>
  <c r="DQ137" i="21" s="1"/>
  <c r="Z137" i="15"/>
  <c r="AB104" i="21"/>
  <c r="Y104" i="15"/>
  <c r="AB10" i="21"/>
  <c r="Y10" i="15"/>
  <c r="AB138" i="21"/>
  <c r="Y138" i="15"/>
  <c r="AB39" i="21"/>
  <c r="Y39" i="15"/>
  <c r="AB167" i="21"/>
  <c r="DP167" i="21" s="1"/>
  <c r="Y167" i="15"/>
  <c r="AB20" i="21"/>
  <c r="Y20" i="15"/>
  <c r="AB201" i="21"/>
  <c r="Y201" i="15"/>
  <c r="AB121" i="21"/>
  <c r="Y121" i="15"/>
  <c r="AR64" i="21"/>
  <c r="AO64" i="15"/>
  <c r="AR38" i="21"/>
  <c r="AO38" i="15"/>
  <c r="AR57" i="21"/>
  <c r="AO57" i="15"/>
  <c r="AR60" i="21"/>
  <c r="AO60" i="15"/>
  <c r="AP28" i="15"/>
  <c r="AS28" i="21"/>
  <c r="AS60" i="21"/>
  <c r="AP60" i="15"/>
  <c r="CK60" i="15" s="1"/>
  <c r="AS92" i="21"/>
  <c r="AP92" i="15"/>
  <c r="CK92" i="15" s="1"/>
  <c r="AS124" i="21"/>
  <c r="AP124" i="15"/>
  <c r="AS156" i="21"/>
  <c r="AP156" i="15"/>
  <c r="CK156" i="15" s="1"/>
  <c r="AS188" i="21"/>
  <c r="AP188" i="15"/>
  <c r="CK188" i="15" s="1"/>
  <c r="AS220" i="21"/>
  <c r="AP220" i="15"/>
  <c r="AQ25" i="21"/>
  <c r="AN25" i="15"/>
  <c r="AQ89" i="21"/>
  <c r="AN89" i="15"/>
  <c r="AQ153" i="21"/>
  <c r="AN153" i="15"/>
  <c r="AQ217" i="21"/>
  <c r="AN217" i="15"/>
  <c r="AO53" i="21"/>
  <c r="AL53" i="15"/>
  <c r="AR110" i="21"/>
  <c r="AO110" i="15"/>
  <c r="AR174" i="21"/>
  <c r="AO174" i="15"/>
  <c r="AO4" i="15"/>
  <c r="AR4" i="21"/>
  <c r="AQ68" i="21"/>
  <c r="AN68" i="15"/>
  <c r="CH68" i="15" s="1"/>
  <c r="AQ132" i="21"/>
  <c r="AN132" i="15"/>
  <c r="CH132" i="15" s="1"/>
  <c r="AQ196" i="21"/>
  <c r="AN196" i="15"/>
  <c r="AO32" i="21"/>
  <c r="AL32" i="15"/>
  <c r="AO96" i="21"/>
  <c r="AL96" i="15"/>
  <c r="AR113" i="21"/>
  <c r="AO113" i="15"/>
  <c r="AR177" i="21"/>
  <c r="AO177" i="15"/>
  <c r="AR100" i="21"/>
  <c r="AO100" i="15"/>
  <c r="AR164" i="21"/>
  <c r="AO164" i="15"/>
  <c r="AR228" i="21"/>
  <c r="AO228" i="15"/>
  <c r="AQ66" i="21"/>
  <c r="AN66" i="15"/>
  <c r="AQ130" i="21"/>
  <c r="AN130" i="15"/>
  <c r="AQ194" i="21"/>
  <c r="AN194" i="15"/>
  <c r="AO22" i="21"/>
  <c r="AL22" i="15"/>
  <c r="AO86" i="21"/>
  <c r="DS86" i="21" s="1"/>
  <c r="AL86" i="15"/>
  <c r="AR55" i="21"/>
  <c r="AO55" i="15"/>
  <c r="AR119" i="21"/>
  <c r="AO119" i="15"/>
  <c r="AR183" i="21"/>
  <c r="AO183" i="15"/>
  <c r="AQ13" i="21"/>
  <c r="AN13" i="15"/>
  <c r="AQ77" i="21"/>
  <c r="AN77" i="15"/>
  <c r="AQ141" i="21"/>
  <c r="AN141" i="15"/>
  <c r="AQ205" i="21"/>
  <c r="AN205" i="15"/>
  <c r="AO41" i="21"/>
  <c r="DS41" i="21" s="1"/>
  <c r="AL41" i="15"/>
  <c r="AQ59" i="21"/>
  <c r="AN59" i="15"/>
  <c r="AQ123" i="21"/>
  <c r="AN123" i="15"/>
  <c r="CH123" i="15" s="1"/>
  <c r="AQ187" i="21"/>
  <c r="AN187" i="15"/>
  <c r="AO23" i="21"/>
  <c r="AL23" i="15"/>
  <c r="AO87" i="21"/>
  <c r="AL87" i="15"/>
  <c r="AR152" i="21"/>
  <c r="AO152" i="15"/>
  <c r="AR216" i="21"/>
  <c r="AO216" i="15"/>
  <c r="AQ54" i="21"/>
  <c r="AN54" i="15"/>
  <c r="AQ118" i="21"/>
  <c r="AN118" i="15"/>
  <c r="AQ182" i="21"/>
  <c r="AN182" i="15"/>
  <c r="AO113" i="21"/>
  <c r="AL113" i="15"/>
  <c r="AO177" i="21"/>
  <c r="AL177" i="15"/>
  <c r="AN10" i="21"/>
  <c r="AK10" i="15"/>
  <c r="CE10" i="15" s="1"/>
  <c r="AN42" i="21"/>
  <c r="AK42" i="15"/>
  <c r="CE42" i="15" s="1"/>
  <c r="AN74" i="21"/>
  <c r="AK74" i="15"/>
  <c r="CE74" i="15" s="1"/>
  <c r="AN106" i="21"/>
  <c r="AK106" i="15"/>
  <c r="CE106" i="15" s="1"/>
  <c r="AN138" i="21"/>
  <c r="AK138" i="15"/>
  <c r="CE138" i="15" s="1"/>
  <c r="AN170" i="21"/>
  <c r="AK170" i="15"/>
  <c r="CE170" i="15" s="1"/>
  <c r="AN202" i="21"/>
  <c r="AK202" i="15"/>
  <c r="CE202" i="15" s="1"/>
  <c r="AL11" i="21"/>
  <c r="AI11" i="15"/>
  <c r="AL75" i="21"/>
  <c r="AI75" i="15"/>
  <c r="AL139" i="21"/>
  <c r="AI139" i="15"/>
  <c r="AL203" i="21"/>
  <c r="AI203" i="15"/>
  <c r="AH38" i="21"/>
  <c r="AE38" i="15"/>
  <c r="AH102" i="21"/>
  <c r="AE102" i="15"/>
  <c r="AH166" i="21"/>
  <c r="AE166" i="15"/>
  <c r="AH230" i="21"/>
  <c r="AE230" i="15"/>
  <c r="AO132" i="21"/>
  <c r="AL132" i="15"/>
  <c r="AO196" i="21"/>
  <c r="AL196" i="15"/>
  <c r="AM13" i="21"/>
  <c r="AJ13" i="15"/>
  <c r="AM77" i="21"/>
  <c r="AJ77" i="15"/>
  <c r="AM141" i="21"/>
  <c r="AJ141" i="15"/>
  <c r="AL160" i="21"/>
  <c r="AI160" i="15"/>
  <c r="AL224" i="21"/>
  <c r="AI224" i="15"/>
  <c r="AH121" i="21"/>
  <c r="AE121" i="15"/>
  <c r="AH185" i="21"/>
  <c r="AE185" i="15"/>
  <c r="AO95" i="21"/>
  <c r="AL95" i="15"/>
  <c r="AO159" i="21"/>
  <c r="AL159" i="15"/>
  <c r="AO223" i="21"/>
  <c r="AL223" i="15"/>
  <c r="AN31" i="21"/>
  <c r="AK31" i="15"/>
  <c r="AN63" i="21"/>
  <c r="AK63" i="15"/>
  <c r="AN95" i="21"/>
  <c r="AK95" i="15"/>
  <c r="AN127" i="21"/>
  <c r="AK127" i="15"/>
  <c r="AN159" i="21"/>
  <c r="AK159" i="15"/>
  <c r="AN191" i="21"/>
  <c r="AK191" i="15"/>
  <c r="AN223" i="21"/>
  <c r="AK223" i="15"/>
  <c r="AL45" i="21"/>
  <c r="AI45" i="15"/>
  <c r="AL109" i="21"/>
  <c r="AI109" i="15"/>
  <c r="AL173" i="21"/>
  <c r="AI173" i="15"/>
  <c r="AH12" i="21"/>
  <c r="AE12" i="15"/>
  <c r="AH76" i="21"/>
  <c r="AE76" i="15"/>
  <c r="AH140" i="21"/>
  <c r="AE140" i="15"/>
  <c r="AH204" i="21"/>
  <c r="AE204" i="15"/>
  <c r="AQ230" i="21"/>
  <c r="AN230" i="15"/>
  <c r="CH230" i="15" s="1"/>
  <c r="AO66" i="21"/>
  <c r="AL66" i="15"/>
  <c r="AO130" i="21"/>
  <c r="AL130" i="15"/>
  <c r="AO194" i="21"/>
  <c r="AL194" i="15"/>
  <c r="AM30" i="21"/>
  <c r="DQ30" i="21" s="1"/>
  <c r="AJ30" i="15"/>
  <c r="AM94" i="21"/>
  <c r="AJ94" i="15"/>
  <c r="AM158" i="21"/>
  <c r="AJ158" i="15"/>
  <c r="AM222" i="21"/>
  <c r="AJ222" i="15"/>
  <c r="AL42" i="21"/>
  <c r="AI42" i="15"/>
  <c r="AL106" i="21"/>
  <c r="AI106" i="15"/>
  <c r="AL170" i="21"/>
  <c r="AI170" i="15"/>
  <c r="AO157" i="21"/>
  <c r="AL157" i="15"/>
  <c r="AO221" i="21"/>
  <c r="AL221" i="15"/>
  <c r="AL55" i="21"/>
  <c r="AI55" i="15"/>
  <c r="AL119" i="21"/>
  <c r="AI119" i="15"/>
  <c r="AL183" i="21"/>
  <c r="AI183" i="15"/>
  <c r="AH10" i="21"/>
  <c r="AE10" i="15"/>
  <c r="AH74" i="21"/>
  <c r="AE74" i="15"/>
  <c r="AH138" i="21"/>
  <c r="AE138" i="15"/>
  <c r="AH202" i="21"/>
  <c r="AE202" i="15"/>
  <c r="AO136" i="21"/>
  <c r="AL136" i="15"/>
  <c r="AO200" i="21"/>
  <c r="AL200" i="15"/>
  <c r="AM19" i="21"/>
  <c r="AJ19" i="15"/>
  <c r="AM51" i="21"/>
  <c r="AJ51" i="15"/>
  <c r="AM83" i="21"/>
  <c r="AJ83" i="15"/>
  <c r="AM115" i="21"/>
  <c r="AJ115" i="15"/>
  <c r="AM147" i="21"/>
  <c r="AJ147" i="15"/>
  <c r="AM179" i="21"/>
  <c r="AJ179" i="15"/>
  <c r="AM211" i="21"/>
  <c r="AJ211" i="15"/>
  <c r="AL28" i="21"/>
  <c r="AI28" i="15"/>
  <c r="AL92" i="21"/>
  <c r="AI92" i="15"/>
  <c r="AL156" i="21"/>
  <c r="AI156" i="15"/>
  <c r="AL220" i="21"/>
  <c r="AI220" i="15"/>
  <c r="AI29" i="21"/>
  <c r="AF29" i="15"/>
  <c r="AI61" i="21"/>
  <c r="AF61" i="15"/>
  <c r="AI93" i="21"/>
  <c r="AF93" i="15"/>
  <c r="AI125" i="21"/>
  <c r="AF125" i="15"/>
  <c r="AI157" i="21"/>
  <c r="AF157" i="15"/>
  <c r="AI189" i="21"/>
  <c r="AF189" i="15"/>
  <c r="AI221" i="21"/>
  <c r="AF221" i="15"/>
  <c r="AH45" i="21"/>
  <c r="AE45" i="15"/>
  <c r="AH109" i="21"/>
  <c r="AE109" i="15"/>
  <c r="AH173" i="21"/>
  <c r="AE173" i="15"/>
  <c r="AN21" i="21"/>
  <c r="AK21" i="15"/>
  <c r="CE21" i="15" s="1"/>
  <c r="AN53" i="21"/>
  <c r="AK53" i="15"/>
  <c r="CE53" i="15" s="1"/>
  <c r="AN85" i="21"/>
  <c r="AK85" i="15"/>
  <c r="CE85" i="15" s="1"/>
  <c r="AN117" i="21"/>
  <c r="AK117" i="15"/>
  <c r="CE117" i="15" s="1"/>
  <c r="AN149" i="21"/>
  <c r="AK149" i="15"/>
  <c r="AN181" i="21"/>
  <c r="AK181" i="15"/>
  <c r="CE181" i="15" s="1"/>
  <c r="AN213" i="21"/>
  <c r="AK213" i="15"/>
  <c r="AL33" i="21"/>
  <c r="DP33" i="21" s="1"/>
  <c r="AI33" i="15"/>
  <c r="AL97" i="21"/>
  <c r="AI97" i="15"/>
  <c r="AL161" i="21"/>
  <c r="AI161" i="15"/>
  <c r="AL225" i="21"/>
  <c r="AI225" i="15"/>
  <c r="AH64" i="21"/>
  <c r="AE64" i="15"/>
  <c r="AH128" i="21"/>
  <c r="AE128" i="15"/>
  <c r="AH192" i="21"/>
  <c r="AE192" i="15"/>
  <c r="AC31" i="21"/>
  <c r="Z31" i="15"/>
  <c r="AC63" i="21"/>
  <c r="Z63" i="15"/>
  <c r="AC95" i="21"/>
  <c r="Z95" i="15"/>
  <c r="AC127" i="21"/>
  <c r="Z127" i="15"/>
  <c r="AC159" i="21"/>
  <c r="Z159" i="15"/>
  <c r="AC191" i="21"/>
  <c r="Z191" i="15"/>
  <c r="AC223" i="21"/>
  <c r="Z223" i="15"/>
  <c r="AB228" i="21"/>
  <c r="Y228" i="15"/>
  <c r="X62" i="21"/>
  <c r="U62" i="15"/>
  <c r="X126" i="21"/>
  <c r="U126" i="15"/>
  <c r="X190" i="21"/>
  <c r="U190" i="15"/>
  <c r="AB69" i="21"/>
  <c r="Y69" i="15"/>
  <c r="X17" i="21"/>
  <c r="U17" i="15"/>
  <c r="X81" i="21"/>
  <c r="U81" i="15"/>
  <c r="X145" i="21"/>
  <c r="U145" i="15"/>
  <c r="X209" i="21"/>
  <c r="U209" i="15"/>
  <c r="AC12" i="21"/>
  <c r="Z12" i="15"/>
  <c r="AC76" i="21"/>
  <c r="Z76" i="15"/>
  <c r="AC140" i="21"/>
  <c r="Z140" i="15"/>
  <c r="AC204" i="21"/>
  <c r="Z204" i="15"/>
  <c r="AB54" i="21"/>
  <c r="DP54" i="21" s="1"/>
  <c r="Y54" i="15"/>
  <c r="AB118" i="21"/>
  <c r="DP118" i="21" s="1"/>
  <c r="Y118" i="15"/>
  <c r="AB182" i="21"/>
  <c r="DP182" i="21" s="1"/>
  <c r="Y182" i="15"/>
  <c r="X20" i="21"/>
  <c r="U20" i="15"/>
  <c r="X84" i="21"/>
  <c r="U84" i="15"/>
  <c r="X148" i="21"/>
  <c r="U148" i="15"/>
  <c r="X212" i="21"/>
  <c r="U212" i="15"/>
  <c r="AE45" i="21"/>
  <c r="AB45" i="15"/>
  <c r="AE109" i="21"/>
  <c r="AB109" i="15"/>
  <c r="AE173" i="21"/>
  <c r="AB173" i="15"/>
  <c r="AC4" i="21"/>
  <c r="Z4" i="15"/>
  <c r="AB171" i="21"/>
  <c r="Y171" i="15"/>
  <c r="X15" i="21"/>
  <c r="U15" i="15"/>
  <c r="X79" i="21"/>
  <c r="U79" i="15"/>
  <c r="X143" i="21"/>
  <c r="U143" i="15"/>
  <c r="X207" i="21"/>
  <c r="U207" i="15"/>
  <c r="O22" i="21"/>
  <c r="L22" i="15"/>
  <c r="CL22" i="15" s="1"/>
  <c r="AG61" i="21"/>
  <c r="AD61" i="15"/>
  <c r="AG125" i="21"/>
  <c r="AD125" i="15"/>
  <c r="AG189" i="21"/>
  <c r="AD189" i="15"/>
  <c r="AE24" i="21"/>
  <c r="AB24" i="15"/>
  <c r="AE72" i="21"/>
  <c r="AB72" i="15"/>
  <c r="AE136" i="21"/>
  <c r="AB136" i="15"/>
  <c r="AE200" i="21"/>
  <c r="AB200" i="15"/>
  <c r="AG8" i="21"/>
  <c r="AD8" i="15"/>
  <c r="AG72" i="21"/>
  <c r="AD72" i="15"/>
  <c r="AG136" i="21"/>
  <c r="AD136" i="15"/>
  <c r="AG200" i="21"/>
  <c r="AD200" i="15"/>
  <c r="AC5" i="21"/>
  <c r="Z5" i="15"/>
  <c r="AC93" i="21"/>
  <c r="Z93" i="15"/>
  <c r="AC173" i="21"/>
  <c r="Z173" i="15"/>
  <c r="AB45" i="21"/>
  <c r="Y45" i="15"/>
  <c r="AB101" i="21"/>
  <c r="Y101" i="15"/>
  <c r="AB155" i="21"/>
  <c r="Y155" i="15"/>
  <c r="X13" i="21"/>
  <c r="U13" i="15"/>
  <c r="X77" i="21"/>
  <c r="U77" i="15"/>
  <c r="X141" i="21"/>
  <c r="U141" i="15"/>
  <c r="X205" i="21"/>
  <c r="U205" i="15"/>
  <c r="H4" i="21"/>
  <c r="E4" i="15"/>
  <c r="O36" i="21"/>
  <c r="L36" i="15"/>
  <c r="O68" i="21"/>
  <c r="L68" i="15"/>
  <c r="O100" i="21"/>
  <c r="L100" i="15"/>
  <c r="O132" i="21"/>
  <c r="L132" i="15"/>
  <c r="O164" i="21"/>
  <c r="L164" i="15"/>
  <c r="O196" i="21"/>
  <c r="L196" i="15"/>
  <c r="O228" i="21"/>
  <c r="L228" i="15"/>
  <c r="M46" i="21"/>
  <c r="J46" i="15"/>
  <c r="M110" i="21"/>
  <c r="J110" i="15"/>
  <c r="M174" i="21"/>
  <c r="J174" i="15"/>
  <c r="K9" i="21"/>
  <c r="K73" i="21"/>
  <c r="K137" i="21"/>
  <c r="K201" i="21"/>
  <c r="J38" i="21"/>
  <c r="J102" i="21"/>
  <c r="J166" i="21"/>
  <c r="J230" i="21"/>
  <c r="T197" i="21"/>
  <c r="Q197" i="15"/>
  <c r="S20" i="21"/>
  <c r="P20" i="15"/>
  <c r="DQ40" i="21"/>
  <c r="S84" i="21"/>
  <c r="P84" i="15"/>
  <c r="S148" i="21"/>
  <c r="P148" i="15"/>
  <c r="DQ168" i="21"/>
  <c r="S212" i="21"/>
  <c r="P212" i="15"/>
  <c r="M63" i="21"/>
  <c r="J63" i="15"/>
  <c r="CH63" i="15" s="1"/>
  <c r="M127" i="21"/>
  <c r="J127" i="15"/>
  <c r="CH127" i="15" s="1"/>
  <c r="M191" i="21"/>
  <c r="J191" i="15"/>
  <c r="CH191" i="15" s="1"/>
  <c r="K28" i="21"/>
  <c r="DS28" i="21" s="1"/>
  <c r="K92" i="21"/>
  <c r="DS92" i="21" s="1"/>
  <c r="K156" i="21"/>
  <c r="K220" i="21"/>
  <c r="R171" i="21"/>
  <c r="O171" i="15"/>
  <c r="O9" i="21"/>
  <c r="L9" i="15"/>
  <c r="O41" i="21"/>
  <c r="L41" i="15"/>
  <c r="O73" i="21"/>
  <c r="L73" i="15"/>
  <c r="O105" i="21"/>
  <c r="L105" i="15"/>
  <c r="O137" i="21"/>
  <c r="L137" i="15"/>
  <c r="O169" i="21"/>
  <c r="L169" i="15"/>
  <c r="O201" i="21"/>
  <c r="L201" i="15"/>
  <c r="M48" i="21"/>
  <c r="J48" i="15"/>
  <c r="M112" i="21"/>
  <c r="J112" i="15"/>
  <c r="M176" i="21"/>
  <c r="J176" i="15"/>
  <c r="K15" i="21"/>
  <c r="DS15" i="21" s="1"/>
  <c r="K79" i="21"/>
  <c r="DS79" i="21" s="1"/>
  <c r="K143" i="21"/>
  <c r="DS143" i="21" s="1"/>
  <c r="K207" i="21"/>
  <c r="J39" i="21"/>
  <c r="J103" i="21"/>
  <c r="J167" i="21"/>
  <c r="J231" i="21"/>
  <c r="I66" i="21"/>
  <c r="DQ66" i="21" s="1"/>
  <c r="F66" i="15"/>
  <c r="H40" i="21"/>
  <c r="E40" i="15"/>
  <c r="H104" i="21"/>
  <c r="E104" i="15"/>
  <c r="H168" i="21"/>
  <c r="E168" i="15"/>
  <c r="R48" i="21"/>
  <c r="O48" i="15"/>
  <c r="R112" i="21"/>
  <c r="O112" i="15"/>
  <c r="R176" i="21"/>
  <c r="O176" i="15"/>
  <c r="M65" i="21"/>
  <c r="J65" i="15"/>
  <c r="M129" i="21"/>
  <c r="J129" i="15"/>
  <c r="M193" i="21"/>
  <c r="J193" i="15"/>
  <c r="K34" i="21"/>
  <c r="DS34" i="21" s="1"/>
  <c r="K98" i="21"/>
  <c r="DS98" i="21" s="1"/>
  <c r="K162" i="21"/>
  <c r="DS162" i="21" s="1"/>
  <c r="K226" i="21"/>
  <c r="DS226" i="21" s="1"/>
  <c r="R29" i="21"/>
  <c r="DP29" i="21" s="1"/>
  <c r="O29" i="15"/>
  <c r="R93" i="21"/>
  <c r="O93" i="15"/>
  <c r="R157" i="21"/>
  <c r="O157" i="15"/>
  <c r="R221" i="21"/>
  <c r="DP221" i="21" s="1"/>
  <c r="O221" i="15"/>
  <c r="L58" i="15"/>
  <c r="CL58" i="15" s="1"/>
  <c r="O58" i="21"/>
  <c r="L90" i="15"/>
  <c r="CL90" i="15" s="1"/>
  <c r="O90" i="21"/>
  <c r="L122" i="15"/>
  <c r="CL122" i="15" s="1"/>
  <c r="O122" i="21"/>
  <c r="L154" i="15"/>
  <c r="CL154" i="15" s="1"/>
  <c r="O154" i="21"/>
  <c r="L186" i="15"/>
  <c r="CL186" i="15" s="1"/>
  <c r="O186" i="21"/>
  <c r="L218" i="15"/>
  <c r="O218" i="21"/>
  <c r="M42" i="21"/>
  <c r="J42" i="15"/>
  <c r="M106" i="21"/>
  <c r="J106" i="15"/>
  <c r="M170" i="21"/>
  <c r="J170" i="15"/>
  <c r="K5" i="21"/>
  <c r="K69" i="21"/>
  <c r="K133" i="21"/>
  <c r="K197" i="21"/>
  <c r="H34" i="21"/>
  <c r="E34" i="15"/>
  <c r="H98" i="21"/>
  <c r="E98" i="15"/>
  <c r="H162" i="21"/>
  <c r="E162" i="15"/>
  <c r="H226" i="21"/>
  <c r="E226" i="15"/>
  <c r="U36" i="21"/>
  <c r="R36" i="15"/>
  <c r="U100" i="21"/>
  <c r="R100" i="15"/>
  <c r="U164" i="21"/>
  <c r="R164" i="15"/>
  <c r="U228" i="21"/>
  <c r="R228" i="15"/>
  <c r="S14" i="21"/>
  <c r="P14" i="15"/>
  <c r="S78" i="21"/>
  <c r="P78" i="15"/>
  <c r="S142" i="21"/>
  <c r="P142" i="15"/>
  <c r="DQ162" i="21"/>
  <c r="S206" i="21"/>
  <c r="P206" i="15"/>
  <c r="R58" i="21"/>
  <c r="O58" i="15"/>
  <c r="R122" i="21"/>
  <c r="O122" i="15"/>
  <c r="R186" i="21"/>
  <c r="O186" i="15"/>
  <c r="M11" i="21"/>
  <c r="J11" i="15"/>
  <c r="M75" i="21"/>
  <c r="J75" i="15"/>
  <c r="M139" i="21"/>
  <c r="J139" i="15"/>
  <c r="M203" i="21"/>
  <c r="J203" i="15"/>
  <c r="K40" i="21"/>
  <c r="K104" i="21"/>
  <c r="K168" i="21"/>
  <c r="DS168" i="21" s="1"/>
  <c r="I5" i="21"/>
  <c r="F5" i="15"/>
  <c r="I69" i="21"/>
  <c r="F69" i="15"/>
  <c r="I133" i="21"/>
  <c r="F133" i="15"/>
  <c r="I197" i="21"/>
  <c r="F197" i="15"/>
  <c r="O19" i="21"/>
  <c r="L19" i="15"/>
  <c r="O51" i="21"/>
  <c r="L51" i="15"/>
  <c r="CL51" i="15" s="1"/>
  <c r="O83" i="21"/>
  <c r="L83" i="15"/>
  <c r="CL83" i="15" s="1"/>
  <c r="O115" i="21"/>
  <c r="L115" i="15"/>
  <c r="CL115" i="15" s="1"/>
  <c r="O147" i="21"/>
  <c r="L147" i="15"/>
  <c r="CL147" i="15" s="1"/>
  <c r="O179" i="21"/>
  <c r="L179" i="15"/>
  <c r="CL179" i="15" s="1"/>
  <c r="O211" i="21"/>
  <c r="L211" i="15"/>
  <c r="CL211" i="15" s="1"/>
  <c r="M20" i="21"/>
  <c r="J20" i="15"/>
  <c r="M84" i="21"/>
  <c r="J84" i="15"/>
  <c r="M148" i="21"/>
  <c r="J148" i="15"/>
  <c r="M212" i="21"/>
  <c r="J212" i="15"/>
  <c r="K51" i="21"/>
  <c r="DS51" i="21" s="1"/>
  <c r="K115" i="21"/>
  <c r="DS115" i="21" s="1"/>
  <c r="K179" i="21"/>
  <c r="DS179" i="21" s="1"/>
  <c r="J17" i="21"/>
  <c r="J81" i="21"/>
  <c r="J145" i="21"/>
  <c r="J209" i="21"/>
  <c r="M61" i="21"/>
  <c r="J61" i="15"/>
  <c r="M125" i="21"/>
  <c r="J125" i="15"/>
  <c r="M189" i="21"/>
  <c r="J189" i="15"/>
  <c r="AC73" i="21"/>
  <c r="Z73" i="15"/>
  <c r="AC201" i="21"/>
  <c r="DQ201" i="21" s="1"/>
  <c r="Z201" i="15"/>
  <c r="AB40" i="21"/>
  <c r="Y40" i="15"/>
  <c r="AB168" i="21"/>
  <c r="Y168" i="15"/>
  <c r="AB74" i="21"/>
  <c r="Y74" i="15"/>
  <c r="AB202" i="21"/>
  <c r="Y202" i="15"/>
  <c r="AB103" i="21"/>
  <c r="Y103" i="15"/>
  <c r="AB129" i="21"/>
  <c r="Y129" i="15"/>
  <c r="AB84" i="21"/>
  <c r="Y84" i="15"/>
  <c r="AB148" i="21"/>
  <c r="Y148" i="15"/>
  <c r="AB57" i="21"/>
  <c r="Y57" i="15"/>
  <c r="AC17" i="21"/>
  <c r="DQ17" i="21" s="1"/>
  <c r="Z17" i="15"/>
  <c r="AC81" i="21"/>
  <c r="DQ81" i="21" s="1"/>
  <c r="Z81" i="15"/>
  <c r="AC145" i="21"/>
  <c r="DQ145" i="21" s="1"/>
  <c r="Z145" i="15"/>
  <c r="AC209" i="21"/>
  <c r="DQ209" i="21" s="1"/>
  <c r="Z209" i="15"/>
  <c r="AB48" i="21"/>
  <c r="Y48" i="15"/>
  <c r="AB112" i="21"/>
  <c r="Y112" i="15"/>
  <c r="AB176" i="21"/>
  <c r="Y176" i="15"/>
  <c r="AB18" i="21"/>
  <c r="Y18" i="15"/>
  <c r="AB82" i="21"/>
  <c r="Y82" i="15"/>
  <c r="AB146" i="21"/>
  <c r="Y146" i="15"/>
  <c r="AB210" i="21"/>
  <c r="Y210" i="15"/>
  <c r="AB47" i="21"/>
  <c r="Y47" i="15"/>
  <c r="AB111" i="21"/>
  <c r="Y111" i="15"/>
  <c r="AB175" i="21"/>
  <c r="Y175" i="15"/>
  <c r="AB153" i="21"/>
  <c r="DP153" i="21" s="1"/>
  <c r="Y153" i="15"/>
  <c r="AB28" i="21"/>
  <c r="Y28" i="15"/>
  <c r="AB92" i="21"/>
  <c r="Y92" i="15"/>
  <c r="AB156" i="21"/>
  <c r="Y156" i="15"/>
  <c r="AB217" i="21"/>
  <c r="DP217" i="21" s="1"/>
  <c r="Y217" i="15"/>
  <c r="AB65" i="21"/>
  <c r="Y65" i="15"/>
  <c r="AB137" i="21"/>
  <c r="Y137" i="15"/>
  <c r="AO8" i="15"/>
  <c r="AR8" i="21"/>
  <c r="AR72" i="21"/>
  <c r="AO72" i="15"/>
  <c r="AR46" i="21"/>
  <c r="AO46" i="15"/>
  <c r="AR65" i="21"/>
  <c r="AO65" i="15"/>
  <c r="AR68" i="21"/>
  <c r="AO68" i="15"/>
  <c r="AS32" i="21"/>
  <c r="AP32" i="15"/>
  <c r="AS64" i="21"/>
  <c r="AP64" i="15"/>
  <c r="AS96" i="21"/>
  <c r="AP96" i="15"/>
  <c r="CK96" i="15" s="1"/>
  <c r="AS128" i="21"/>
  <c r="AP128" i="15"/>
  <c r="AS160" i="21"/>
  <c r="AP160" i="15"/>
  <c r="AS192" i="21"/>
  <c r="AP192" i="15"/>
  <c r="CK192" i="15" s="1"/>
  <c r="AS224" i="21"/>
  <c r="AP224" i="15"/>
  <c r="CK224" i="15" s="1"/>
  <c r="AQ33" i="21"/>
  <c r="AN33" i="15"/>
  <c r="CH33" i="15" s="1"/>
  <c r="AQ97" i="21"/>
  <c r="AN97" i="15"/>
  <c r="AQ161" i="21"/>
  <c r="AN161" i="15"/>
  <c r="CH161" i="15" s="1"/>
  <c r="AQ225" i="21"/>
  <c r="AN225" i="15"/>
  <c r="AO61" i="21"/>
  <c r="AL61" i="15"/>
  <c r="AR118" i="21"/>
  <c r="AO118" i="15"/>
  <c r="AR182" i="21"/>
  <c r="AO182" i="15"/>
  <c r="AQ12" i="21"/>
  <c r="AN12" i="15"/>
  <c r="CH12" i="15" s="1"/>
  <c r="AQ76" i="21"/>
  <c r="AN76" i="15"/>
  <c r="AQ140" i="21"/>
  <c r="AN140" i="15"/>
  <c r="AQ204" i="21"/>
  <c r="AN204" i="15"/>
  <c r="AO40" i="21"/>
  <c r="AL40" i="15"/>
  <c r="AO104" i="21"/>
  <c r="AL104" i="15"/>
  <c r="AR121" i="21"/>
  <c r="AO121" i="15"/>
  <c r="AR185" i="21"/>
  <c r="AO185" i="15"/>
  <c r="AR108" i="21"/>
  <c r="AO108" i="15"/>
  <c r="AR172" i="21"/>
  <c r="AO172" i="15"/>
  <c r="AQ10" i="21"/>
  <c r="AN10" i="15"/>
  <c r="CH10" i="15" s="1"/>
  <c r="AQ74" i="21"/>
  <c r="AN74" i="15"/>
  <c r="AQ138" i="21"/>
  <c r="AN138" i="15"/>
  <c r="AQ202" i="21"/>
  <c r="AN202" i="15"/>
  <c r="AO30" i="21"/>
  <c r="AL30" i="15"/>
  <c r="AO94" i="21"/>
  <c r="AL94" i="15"/>
  <c r="AR63" i="21"/>
  <c r="AO63" i="15"/>
  <c r="AR127" i="21"/>
  <c r="AO127" i="15"/>
  <c r="AR191" i="21"/>
  <c r="AO191" i="15"/>
  <c r="AN21" i="15"/>
  <c r="AQ21" i="21"/>
  <c r="AQ85" i="21"/>
  <c r="AN85" i="15"/>
  <c r="AQ149" i="21"/>
  <c r="AN149" i="15"/>
  <c r="AQ213" i="21"/>
  <c r="AN213" i="15"/>
  <c r="AO49" i="21"/>
  <c r="AL49" i="15"/>
  <c r="AQ67" i="21"/>
  <c r="AN67" i="15"/>
  <c r="AQ131" i="21"/>
  <c r="AN131" i="15"/>
  <c r="CH131" i="15" s="1"/>
  <c r="AQ195" i="21"/>
  <c r="AN195" i="15"/>
  <c r="AO31" i="21"/>
  <c r="AL31" i="15"/>
  <c r="AR96" i="21"/>
  <c r="AO96" i="15"/>
  <c r="AR160" i="21"/>
  <c r="AO160" i="15"/>
  <c r="AR224" i="21"/>
  <c r="AO224" i="15"/>
  <c r="AQ62" i="21"/>
  <c r="AN62" i="15"/>
  <c r="AQ126" i="21"/>
  <c r="AN126" i="15"/>
  <c r="AQ190" i="21"/>
  <c r="AN190" i="15"/>
  <c r="AO121" i="21"/>
  <c r="AL121" i="15"/>
  <c r="AO185" i="21"/>
  <c r="AL185" i="15"/>
  <c r="AN14" i="21"/>
  <c r="AK14" i="15"/>
  <c r="AN46" i="21"/>
  <c r="AK46" i="15"/>
  <c r="AN78" i="21"/>
  <c r="AK78" i="15"/>
  <c r="AN110" i="21"/>
  <c r="AK110" i="15"/>
  <c r="AN142" i="21"/>
  <c r="AK142" i="15"/>
  <c r="AN174" i="21"/>
  <c r="AK174" i="15"/>
  <c r="AN206" i="21"/>
  <c r="AK206" i="15"/>
  <c r="AL19" i="21"/>
  <c r="AI19" i="15"/>
  <c r="AL83" i="21"/>
  <c r="AI83" i="15"/>
  <c r="AL147" i="21"/>
  <c r="AI147" i="15"/>
  <c r="AL211" i="21"/>
  <c r="AI211" i="15"/>
  <c r="AH46" i="21"/>
  <c r="AE46" i="15"/>
  <c r="AH110" i="21"/>
  <c r="AE110" i="15"/>
  <c r="AH174" i="21"/>
  <c r="AE174" i="15"/>
  <c r="AH4" i="21"/>
  <c r="AE4" i="15"/>
  <c r="AO140" i="21"/>
  <c r="AL140" i="15"/>
  <c r="AO204" i="21"/>
  <c r="AL204" i="15"/>
  <c r="AM37" i="21"/>
  <c r="AJ37" i="15"/>
  <c r="AM101" i="21"/>
  <c r="AJ101" i="15"/>
  <c r="AM165" i="21"/>
  <c r="AJ165" i="15"/>
  <c r="AL168" i="21"/>
  <c r="AI168" i="15"/>
  <c r="AH65" i="21"/>
  <c r="AE65" i="15"/>
  <c r="AH129" i="21"/>
  <c r="AE129" i="15"/>
  <c r="AH193" i="21"/>
  <c r="AE193" i="15"/>
  <c r="AO103" i="21"/>
  <c r="AL103" i="15"/>
  <c r="AO167" i="21"/>
  <c r="AL167" i="15"/>
  <c r="AO231" i="21"/>
  <c r="AL231" i="15"/>
  <c r="AN35" i="21"/>
  <c r="AK35" i="15"/>
  <c r="CE35" i="15" s="1"/>
  <c r="AN67" i="21"/>
  <c r="AK67" i="15"/>
  <c r="CE67" i="15" s="1"/>
  <c r="AN99" i="21"/>
  <c r="AK99" i="15"/>
  <c r="CE99" i="15" s="1"/>
  <c r="AN131" i="21"/>
  <c r="AK131" i="15"/>
  <c r="CE131" i="15" s="1"/>
  <c r="AN163" i="21"/>
  <c r="AK163" i="15"/>
  <c r="CE163" i="15" s="1"/>
  <c r="AN195" i="21"/>
  <c r="AK195" i="15"/>
  <c r="CE195" i="15" s="1"/>
  <c r="AN227" i="21"/>
  <c r="AK227" i="15"/>
  <c r="CE227" i="15" s="1"/>
  <c r="AL53" i="21"/>
  <c r="AI53" i="15"/>
  <c r="AL117" i="21"/>
  <c r="AI117" i="15"/>
  <c r="AL181" i="21"/>
  <c r="AI181" i="15"/>
  <c r="AH20" i="21"/>
  <c r="AE20" i="15"/>
  <c r="AH84" i="21"/>
  <c r="AE84" i="15"/>
  <c r="AH148" i="21"/>
  <c r="AE148" i="15"/>
  <c r="AH212" i="21"/>
  <c r="AE212" i="15"/>
  <c r="AO10" i="21"/>
  <c r="AL10" i="15"/>
  <c r="AO74" i="21"/>
  <c r="AL74" i="15"/>
  <c r="AO138" i="21"/>
  <c r="AL138" i="15"/>
  <c r="AO202" i="21"/>
  <c r="AL202" i="15"/>
  <c r="AM54" i="21"/>
  <c r="AJ54" i="15"/>
  <c r="AM118" i="21"/>
  <c r="AJ118" i="15"/>
  <c r="AM182" i="21"/>
  <c r="AJ182" i="15"/>
  <c r="AL50" i="21"/>
  <c r="AI50" i="15"/>
  <c r="AL114" i="21"/>
  <c r="AI114" i="15"/>
  <c r="AL178" i="21"/>
  <c r="AI178" i="15"/>
  <c r="AO165" i="21"/>
  <c r="AL165" i="15"/>
  <c r="AO229" i="21"/>
  <c r="AL229" i="15"/>
  <c r="AL63" i="21"/>
  <c r="AI63" i="15"/>
  <c r="AL127" i="21"/>
  <c r="AI127" i="15"/>
  <c r="AL191" i="21"/>
  <c r="AI191" i="15"/>
  <c r="AH18" i="21"/>
  <c r="AE18" i="15"/>
  <c r="AH82" i="21"/>
  <c r="AE82" i="15"/>
  <c r="AH146" i="21"/>
  <c r="AE146" i="15"/>
  <c r="AH210" i="21"/>
  <c r="AE210" i="15"/>
  <c r="AO144" i="21"/>
  <c r="AL144" i="15"/>
  <c r="AO208" i="21"/>
  <c r="AL208" i="15"/>
  <c r="AM23" i="21"/>
  <c r="DQ23" i="21" s="1"/>
  <c r="AJ23" i="15"/>
  <c r="AM55" i="21"/>
  <c r="AJ55" i="15"/>
  <c r="AM87" i="21"/>
  <c r="AJ87" i="15"/>
  <c r="AM119" i="21"/>
  <c r="AJ119" i="15"/>
  <c r="AM151" i="21"/>
  <c r="DQ151" i="21" s="1"/>
  <c r="AJ151" i="15"/>
  <c r="AM183" i="21"/>
  <c r="AJ183" i="15"/>
  <c r="AM215" i="21"/>
  <c r="DQ215" i="21" s="1"/>
  <c r="AJ215" i="15"/>
  <c r="AL36" i="21"/>
  <c r="AI36" i="15"/>
  <c r="AL100" i="21"/>
  <c r="AI100" i="15"/>
  <c r="AL164" i="21"/>
  <c r="AI164" i="15"/>
  <c r="AL228" i="21"/>
  <c r="AI228" i="15"/>
  <c r="AI33" i="21"/>
  <c r="AF33" i="15"/>
  <c r="CK33" i="15" s="1"/>
  <c r="AI65" i="21"/>
  <c r="AF65" i="15"/>
  <c r="AI97" i="21"/>
  <c r="AF97" i="15"/>
  <c r="AI129" i="21"/>
  <c r="AF129" i="15"/>
  <c r="AI161" i="21"/>
  <c r="AF161" i="15"/>
  <c r="AI193" i="21"/>
  <c r="AF193" i="15"/>
  <c r="AI225" i="21"/>
  <c r="AF225" i="15"/>
  <c r="CK225" i="15" s="1"/>
  <c r="AH53" i="21"/>
  <c r="AE53" i="15"/>
  <c r="AH117" i="21"/>
  <c r="AE117" i="15"/>
  <c r="AH181" i="21"/>
  <c r="AE181" i="15"/>
  <c r="AN25" i="21"/>
  <c r="AK25" i="15"/>
  <c r="AN57" i="21"/>
  <c r="AK57" i="15"/>
  <c r="AN89" i="21"/>
  <c r="AK89" i="15"/>
  <c r="AN121" i="21"/>
  <c r="AK121" i="15"/>
  <c r="AN153" i="21"/>
  <c r="AK153" i="15"/>
  <c r="AN185" i="21"/>
  <c r="AK185" i="15"/>
  <c r="AN217" i="21"/>
  <c r="AK217" i="15"/>
  <c r="AL41" i="21"/>
  <c r="DP41" i="21" s="1"/>
  <c r="AI41" i="15"/>
  <c r="AL105" i="21"/>
  <c r="AI105" i="15"/>
  <c r="AL169" i="21"/>
  <c r="AI169" i="15"/>
  <c r="AH8" i="21"/>
  <c r="AE8" i="15"/>
  <c r="AH72" i="21"/>
  <c r="AE72" i="15"/>
  <c r="AH136" i="21"/>
  <c r="AE136" i="15"/>
  <c r="AH200" i="21"/>
  <c r="AE200" i="15"/>
  <c r="AD4" i="21"/>
  <c r="AA4" i="15"/>
  <c r="AC35" i="21"/>
  <c r="DQ35" i="21" s="1"/>
  <c r="Z35" i="15"/>
  <c r="AC67" i="21"/>
  <c r="Z67" i="15"/>
  <c r="AC99" i="21"/>
  <c r="Z99" i="15"/>
  <c r="AC131" i="21"/>
  <c r="DQ131" i="21" s="1"/>
  <c r="Z131" i="15"/>
  <c r="AC163" i="21"/>
  <c r="DQ163" i="21" s="1"/>
  <c r="Z163" i="15"/>
  <c r="AC195" i="21"/>
  <c r="Z195" i="15"/>
  <c r="AC227" i="21"/>
  <c r="DQ227" i="21" s="1"/>
  <c r="Z227" i="15"/>
  <c r="X6" i="21"/>
  <c r="U6" i="15"/>
  <c r="X70" i="21"/>
  <c r="U70" i="15"/>
  <c r="X134" i="21"/>
  <c r="U134" i="15"/>
  <c r="X198" i="21"/>
  <c r="U198" i="15"/>
  <c r="X25" i="21"/>
  <c r="U25" i="15"/>
  <c r="X89" i="21"/>
  <c r="U89" i="15"/>
  <c r="X153" i="21"/>
  <c r="U153" i="15"/>
  <c r="X217" i="21"/>
  <c r="U217" i="15"/>
  <c r="AC36" i="21"/>
  <c r="Z36" i="15"/>
  <c r="AC100" i="21"/>
  <c r="Z100" i="15"/>
  <c r="AC164" i="21"/>
  <c r="Z164" i="15"/>
  <c r="AC228" i="21"/>
  <c r="Z228" i="15"/>
  <c r="AB62" i="21"/>
  <c r="DP62" i="21" s="1"/>
  <c r="Y62" i="15"/>
  <c r="AB126" i="21"/>
  <c r="DP126" i="21" s="1"/>
  <c r="Y126" i="15"/>
  <c r="AB190" i="21"/>
  <c r="Y190" i="15"/>
  <c r="X28" i="21"/>
  <c r="U28" i="15"/>
  <c r="X92" i="21"/>
  <c r="U92" i="15"/>
  <c r="X156" i="21"/>
  <c r="U156" i="15"/>
  <c r="X220" i="21"/>
  <c r="U220" i="15"/>
  <c r="AE53" i="21"/>
  <c r="DS53" i="21" s="1"/>
  <c r="AB53" i="15"/>
  <c r="AE117" i="21"/>
  <c r="AB117" i="15"/>
  <c r="AE181" i="21"/>
  <c r="AB181" i="15"/>
  <c r="AB35" i="21"/>
  <c r="Y35" i="15"/>
  <c r="AB187" i="21"/>
  <c r="Y187" i="15"/>
  <c r="X23" i="21"/>
  <c r="U23" i="15"/>
  <c r="X87" i="21"/>
  <c r="U87" i="15"/>
  <c r="X151" i="21"/>
  <c r="U151" i="15"/>
  <c r="X215" i="21"/>
  <c r="U215" i="15"/>
  <c r="L26" i="15"/>
  <c r="CL26" i="15" s="1"/>
  <c r="O26" i="21"/>
  <c r="AG5" i="21"/>
  <c r="AD5" i="15"/>
  <c r="AG69" i="21"/>
  <c r="AD69" i="15"/>
  <c r="AG133" i="21"/>
  <c r="AD133" i="15"/>
  <c r="AG197" i="21"/>
  <c r="AD197" i="15"/>
  <c r="AE80" i="21"/>
  <c r="AB80" i="15"/>
  <c r="AE144" i="21"/>
  <c r="AB144" i="15"/>
  <c r="AE208" i="21"/>
  <c r="AB208" i="15"/>
  <c r="AG16" i="21"/>
  <c r="AD16" i="15"/>
  <c r="CH16" i="15" s="1"/>
  <c r="AG80" i="21"/>
  <c r="AD80" i="15"/>
  <c r="AG144" i="21"/>
  <c r="AD144" i="15"/>
  <c r="CH144" i="15" s="1"/>
  <c r="AG208" i="21"/>
  <c r="AD208" i="15"/>
  <c r="CH208" i="15" s="1"/>
  <c r="AC13" i="21"/>
  <c r="Z13" i="15"/>
  <c r="AC101" i="21"/>
  <c r="Z101" i="15"/>
  <c r="AC189" i="21"/>
  <c r="Z189" i="15"/>
  <c r="AB53" i="21"/>
  <c r="Y53" i="15"/>
  <c r="AB109" i="21"/>
  <c r="Y109" i="15"/>
  <c r="AB165" i="21"/>
  <c r="Y165" i="15"/>
  <c r="X21" i="21"/>
  <c r="U21" i="15"/>
  <c r="X85" i="21"/>
  <c r="U85" i="15"/>
  <c r="X149" i="21"/>
  <c r="U149" i="15"/>
  <c r="X213" i="21"/>
  <c r="U213" i="15"/>
  <c r="DS9" i="21"/>
  <c r="DS169" i="21"/>
  <c r="O8" i="21"/>
  <c r="L8" i="15"/>
  <c r="O40" i="21"/>
  <c r="L40" i="15"/>
  <c r="O72" i="21"/>
  <c r="L72" i="15"/>
  <c r="O104" i="21"/>
  <c r="L104" i="15"/>
  <c r="O136" i="21"/>
  <c r="L136" i="15"/>
  <c r="O168" i="21"/>
  <c r="L168" i="15"/>
  <c r="O200" i="21"/>
  <c r="L200" i="15"/>
  <c r="M54" i="21"/>
  <c r="J54" i="15"/>
  <c r="M118" i="21"/>
  <c r="J118" i="15"/>
  <c r="M182" i="21"/>
  <c r="J182" i="15"/>
  <c r="K17" i="21"/>
  <c r="K81" i="21"/>
  <c r="DS81" i="21" s="1"/>
  <c r="K145" i="21"/>
  <c r="DS145" i="21" s="1"/>
  <c r="K209" i="21"/>
  <c r="DS209" i="21" s="1"/>
  <c r="J46" i="21"/>
  <c r="J110" i="21"/>
  <c r="J174" i="21"/>
  <c r="T141" i="21"/>
  <c r="Q141" i="15"/>
  <c r="T205" i="21"/>
  <c r="Q205" i="15"/>
  <c r="S44" i="21"/>
  <c r="DQ44" i="21" s="1"/>
  <c r="P44" i="15"/>
  <c r="S108" i="21"/>
  <c r="DQ108" i="21" s="1"/>
  <c r="P108" i="15"/>
  <c r="DQ128" i="21"/>
  <c r="S172" i="21"/>
  <c r="P172" i="15"/>
  <c r="DQ192" i="21"/>
  <c r="M7" i="21"/>
  <c r="J7" i="15"/>
  <c r="M71" i="21"/>
  <c r="J71" i="15"/>
  <c r="CH71" i="15" s="1"/>
  <c r="M135" i="21"/>
  <c r="J135" i="15"/>
  <c r="CH135" i="15" s="1"/>
  <c r="M199" i="21"/>
  <c r="J199" i="15"/>
  <c r="K36" i="21"/>
  <c r="K100" i="21"/>
  <c r="DS100" i="21" s="1"/>
  <c r="K164" i="21"/>
  <c r="DS164" i="21" s="1"/>
  <c r="K228" i="21"/>
  <c r="R179" i="21"/>
  <c r="O179" i="15"/>
  <c r="O13" i="21"/>
  <c r="L13" i="15"/>
  <c r="O45" i="21"/>
  <c r="L45" i="15"/>
  <c r="O77" i="21"/>
  <c r="L77" i="15"/>
  <c r="O109" i="21"/>
  <c r="L109" i="15"/>
  <c r="CL109" i="15" s="1"/>
  <c r="O141" i="21"/>
  <c r="L141" i="15"/>
  <c r="CL141" i="15" s="1"/>
  <c r="O173" i="21"/>
  <c r="L173" i="15"/>
  <c r="O205" i="21"/>
  <c r="L205" i="15"/>
  <c r="CL205" i="15" s="1"/>
  <c r="M56" i="21"/>
  <c r="J56" i="15"/>
  <c r="M120" i="21"/>
  <c r="J120" i="15"/>
  <c r="M184" i="21"/>
  <c r="J184" i="15"/>
  <c r="K23" i="21"/>
  <c r="K87" i="21"/>
  <c r="DS87" i="21" s="1"/>
  <c r="K151" i="21"/>
  <c r="DS151" i="21" s="1"/>
  <c r="K215" i="21"/>
  <c r="J47" i="21"/>
  <c r="J111" i="21"/>
  <c r="J175" i="21"/>
  <c r="I10" i="21"/>
  <c r="DQ10" i="21" s="1"/>
  <c r="F10" i="15"/>
  <c r="I74" i="21"/>
  <c r="DQ74" i="21" s="1"/>
  <c r="F74" i="15"/>
  <c r="H48" i="21"/>
  <c r="E48" i="15"/>
  <c r="H112" i="21"/>
  <c r="E112" i="15"/>
  <c r="H176" i="21"/>
  <c r="E176" i="15"/>
  <c r="DS22" i="21"/>
  <c r="DS150" i="21"/>
  <c r="DS214" i="21"/>
  <c r="R56" i="21"/>
  <c r="O56" i="15"/>
  <c r="R120" i="21"/>
  <c r="O120" i="15"/>
  <c r="R184" i="21"/>
  <c r="O184" i="15"/>
  <c r="M9" i="21"/>
  <c r="J9" i="15"/>
  <c r="M73" i="21"/>
  <c r="J73" i="15"/>
  <c r="M137" i="21"/>
  <c r="J137" i="15"/>
  <c r="M201" i="21"/>
  <c r="J201" i="15"/>
  <c r="K42" i="21"/>
  <c r="K106" i="21"/>
  <c r="K170" i="21"/>
  <c r="R37" i="21"/>
  <c r="O37" i="15"/>
  <c r="R101" i="21"/>
  <c r="O101" i="15"/>
  <c r="R165" i="21"/>
  <c r="O165" i="15"/>
  <c r="R229" i="21"/>
  <c r="O229" i="15"/>
  <c r="O62" i="21"/>
  <c r="L62" i="15"/>
  <c r="O94" i="21"/>
  <c r="L94" i="15"/>
  <c r="O126" i="21"/>
  <c r="L126" i="15"/>
  <c r="O158" i="21"/>
  <c r="L158" i="15"/>
  <c r="O190" i="21"/>
  <c r="L190" i="15"/>
  <c r="O222" i="21"/>
  <c r="L222" i="15"/>
  <c r="M50" i="21"/>
  <c r="J50" i="15"/>
  <c r="M114" i="21"/>
  <c r="J114" i="15"/>
  <c r="M178" i="21"/>
  <c r="J178" i="15"/>
  <c r="K13" i="21"/>
  <c r="K77" i="21"/>
  <c r="K141" i="21"/>
  <c r="DS141" i="21" s="1"/>
  <c r="K205" i="21"/>
  <c r="DS205" i="21" s="1"/>
  <c r="H42" i="21"/>
  <c r="DP42" i="21" s="1"/>
  <c r="E42" i="15"/>
  <c r="H106" i="21"/>
  <c r="E106" i="15"/>
  <c r="H170" i="21"/>
  <c r="E170" i="15"/>
  <c r="U44" i="21"/>
  <c r="R44" i="15"/>
  <c r="U108" i="21"/>
  <c r="R108" i="15"/>
  <c r="U172" i="21"/>
  <c r="R172" i="15"/>
  <c r="S38" i="21"/>
  <c r="P38" i="15"/>
  <c r="S102" i="21"/>
  <c r="P102" i="15"/>
  <c r="DQ122" i="21"/>
  <c r="S166" i="21"/>
  <c r="P166" i="15"/>
  <c r="DQ186" i="21"/>
  <c r="S230" i="21"/>
  <c r="P230" i="15"/>
  <c r="R66" i="21"/>
  <c r="O66" i="15"/>
  <c r="R130" i="21"/>
  <c r="O130" i="15"/>
  <c r="R194" i="21"/>
  <c r="O194" i="15"/>
  <c r="M19" i="21"/>
  <c r="J19" i="15"/>
  <c r="M83" i="21"/>
  <c r="J83" i="15"/>
  <c r="M147" i="21"/>
  <c r="J147" i="15"/>
  <c r="M211" i="21"/>
  <c r="J211" i="15"/>
  <c r="K48" i="21"/>
  <c r="K112" i="21"/>
  <c r="K176" i="21"/>
  <c r="I13" i="21"/>
  <c r="F13" i="15"/>
  <c r="I77" i="21"/>
  <c r="F77" i="15"/>
  <c r="I141" i="21"/>
  <c r="F141" i="15"/>
  <c r="I205" i="21"/>
  <c r="F205" i="15"/>
  <c r="O23" i="21"/>
  <c r="L23" i="15"/>
  <c r="CL23" i="15" s="1"/>
  <c r="O55" i="21"/>
  <c r="L55" i="15"/>
  <c r="CL55" i="15" s="1"/>
  <c r="O87" i="21"/>
  <c r="L87" i="15"/>
  <c r="CL87" i="15" s="1"/>
  <c r="O119" i="21"/>
  <c r="L119" i="15"/>
  <c r="CL119" i="15" s="1"/>
  <c r="O151" i="21"/>
  <c r="L151" i="15"/>
  <c r="CL151" i="15" s="1"/>
  <c r="O183" i="21"/>
  <c r="L183" i="15"/>
  <c r="CL183" i="15" s="1"/>
  <c r="O215" i="21"/>
  <c r="L215" i="15"/>
  <c r="CL215" i="15" s="1"/>
  <c r="M28" i="21"/>
  <c r="J28" i="15"/>
  <c r="M92" i="21"/>
  <c r="J92" i="15"/>
  <c r="M156" i="21"/>
  <c r="J156" i="15"/>
  <c r="M220" i="21"/>
  <c r="J220" i="15"/>
  <c r="K59" i="21"/>
  <c r="DS59" i="21" s="1"/>
  <c r="K123" i="21"/>
  <c r="DS123" i="21" s="1"/>
  <c r="K187" i="21"/>
  <c r="DS187" i="21" s="1"/>
  <c r="J25" i="21"/>
  <c r="J89" i="21"/>
  <c r="J153" i="21"/>
  <c r="J217" i="21"/>
  <c r="M5" i="21"/>
  <c r="J5" i="15"/>
  <c r="M69" i="21"/>
  <c r="J69" i="15"/>
  <c r="M133" i="21"/>
  <c r="J133" i="15"/>
  <c r="M197" i="21"/>
  <c r="J197" i="15"/>
  <c r="DP190" i="21"/>
  <c r="DP46" i="21"/>
  <c r="DQ104" i="21"/>
  <c r="DQ57" i="21"/>
  <c r="DP145" i="21"/>
  <c r="DQ114" i="21"/>
  <c r="DQ146" i="21"/>
  <c r="AC89" i="21"/>
  <c r="DQ89" i="21" s="1"/>
  <c r="Z89" i="15"/>
  <c r="AC217" i="21"/>
  <c r="DQ217" i="21" s="1"/>
  <c r="Z217" i="15"/>
  <c r="AB56" i="21"/>
  <c r="Y56" i="15"/>
  <c r="AB184" i="21"/>
  <c r="Y184" i="15"/>
  <c r="AB90" i="21"/>
  <c r="Y90" i="15"/>
  <c r="AB218" i="21"/>
  <c r="Y218" i="15"/>
  <c r="AB119" i="21"/>
  <c r="Y119" i="15"/>
  <c r="AB161" i="21"/>
  <c r="DP161" i="21" s="1"/>
  <c r="Y161" i="15"/>
  <c r="AB100" i="21"/>
  <c r="Y100" i="15"/>
  <c r="AB9" i="21"/>
  <c r="Y9" i="15"/>
  <c r="AB177" i="21"/>
  <c r="Y177" i="15"/>
  <c r="AR80" i="21"/>
  <c r="AO80" i="15"/>
  <c r="AR54" i="21"/>
  <c r="AO54" i="15"/>
  <c r="AR12" i="21"/>
  <c r="AO12" i="15"/>
  <c r="AR76" i="21"/>
  <c r="AO76" i="15"/>
  <c r="AS36" i="21"/>
  <c r="AP36" i="15"/>
  <c r="CK36" i="15" s="1"/>
  <c r="AS68" i="21"/>
  <c r="AP68" i="15"/>
  <c r="AS100" i="21"/>
  <c r="AP100" i="15"/>
  <c r="CK100" i="15" s="1"/>
  <c r="AS132" i="21"/>
  <c r="AP132" i="15"/>
  <c r="CK132" i="15" s="1"/>
  <c r="AS164" i="21"/>
  <c r="AP164" i="15"/>
  <c r="CK164" i="15" s="1"/>
  <c r="AS196" i="21"/>
  <c r="AP196" i="15"/>
  <c r="AS228" i="21"/>
  <c r="AP228" i="15"/>
  <c r="AQ41" i="21"/>
  <c r="AN41" i="15"/>
  <c r="AQ105" i="21"/>
  <c r="AN105" i="15"/>
  <c r="AQ169" i="21"/>
  <c r="AN169" i="15"/>
  <c r="AO5" i="21"/>
  <c r="AL5" i="15"/>
  <c r="AO69" i="21"/>
  <c r="AL69" i="15"/>
  <c r="AR126" i="21"/>
  <c r="AO126" i="15"/>
  <c r="AR190" i="21"/>
  <c r="AO190" i="15"/>
  <c r="AQ20" i="21"/>
  <c r="AN20" i="15"/>
  <c r="AQ84" i="21"/>
  <c r="AN84" i="15"/>
  <c r="CH84" i="15" s="1"/>
  <c r="AQ148" i="21"/>
  <c r="AN148" i="15"/>
  <c r="AQ212" i="21"/>
  <c r="AN212" i="15"/>
  <c r="AO48" i="21"/>
  <c r="AL48" i="15"/>
  <c r="AO112" i="21"/>
  <c r="AL112" i="15"/>
  <c r="AR129" i="21"/>
  <c r="AO129" i="15"/>
  <c r="AR193" i="21"/>
  <c r="AO193" i="15"/>
  <c r="AR116" i="21"/>
  <c r="AO116" i="15"/>
  <c r="AR180" i="21"/>
  <c r="AO180" i="15"/>
  <c r="AQ18" i="21"/>
  <c r="AN18" i="15"/>
  <c r="AQ82" i="21"/>
  <c r="AN82" i="15"/>
  <c r="AQ146" i="21"/>
  <c r="AN146" i="15"/>
  <c r="AQ210" i="21"/>
  <c r="AN210" i="15"/>
  <c r="AO38" i="21"/>
  <c r="AL38" i="15"/>
  <c r="AO102" i="21"/>
  <c r="DS102" i="21" s="1"/>
  <c r="AL102" i="15"/>
  <c r="AR71" i="21"/>
  <c r="AO71" i="15"/>
  <c r="AR135" i="21"/>
  <c r="AO135" i="15"/>
  <c r="AR199" i="21"/>
  <c r="AO199" i="15"/>
  <c r="AQ29" i="21"/>
  <c r="AN29" i="15"/>
  <c r="AQ93" i="21"/>
  <c r="AN93" i="15"/>
  <c r="AQ157" i="21"/>
  <c r="AN157" i="15"/>
  <c r="AQ221" i="21"/>
  <c r="AN221" i="15"/>
  <c r="AO57" i="21"/>
  <c r="AL57" i="15"/>
  <c r="AQ11" i="21"/>
  <c r="AN11" i="15"/>
  <c r="AQ75" i="21"/>
  <c r="AN75" i="15"/>
  <c r="AQ139" i="21"/>
  <c r="AN139" i="15"/>
  <c r="AQ203" i="21"/>
  <c r="AN203" i="15"/>
  <c r="AO39" i="21"/>
  <c r="AL39" i="15"/>
  <c r="AR104" i="21"/>
  <c r="AO104" i="15"/>
  <c r="AR168" i="21"/>
  <c r="AO168" i="15"/>
  <c r="AQ6" i="21"/>
  <c r="AN6" i="15"/>
  <c r="AQ70" i="21"/>
  <c r="AN70" i="15"/>
  <c r="AQ134" i="21"/>
  <c r="AN134" i="15"/>
  <c r="AO65" i="21"/>
  <c r="AL65" i="15"/>
  <c r="AO129" i="21"/>
  <c r="AL129" i="15"/>
  <c r="AO193" i="21"/>
  <c r="AL193" i="15"/>
  <c r="AN18" i="21"/>
  <c r="AK18" i="15"/>
  <c r="CE18" i="15" s="1"/>
  <c r="AN50" i="21"/>
  <c r="AK50" i="15"/>
  <c r="CE50" i="15" s="1"/>
  <c r="AN82" i="21"/>
  <c r="AK82" i="15"/>
  <c r="CE82" i="15" s="1"/>
  <c r="AN114" i="21"/>
  <c r="AK114" i="15"/>
  <c r="CE114" i="15" s="1"/>
  <c r="AN146" i="21"/>
  <c r="AK146" i="15"/>
  <c r="CE146" i="15" s="1"/>
  <c r="AN178" i="21"/>
  <c r="AK178" i="15"/>
  <c r="CE178" i="15" s="1"/>
  <c r="AN210" i="21"/>
  <c r="AK210" i="15"/>
  <c r="CE210" i="15" s="1"/>
  <c r="AL27" i="21"/>
  <c r="AI27" i="15"/>
  <c r="AL91" i="21"/>
  <c r="DP91" i="21" s="1"/>
  <c r="AI91" i="15"/>
  <c r="AL155" i="21"/>
  <c r="AI155" i="15"/>
  <c r="AL219" i="21"/>
  <c r="AI219" i="15"/>
  <c r="AH54" i="21"/>
  <c r="AE54" i="15"/>
  <c r="AH118" i="21"/>
  <c r="AE118" i="15"/>
  <c r="AH182" i="21"/>
  <c r="AE182" i="15"/>
  <c r="AO148" i="21"/>
  <c r="AL148" i="15"/>
  <c r="AO212" i="21"/>
  <c r="AL212" i="15"/>
  <c r="AM61" i="21"/>
  <c r="AJ61" i="15"/>
  <c r="AM125" i="21"/>
  <c r="AJ125" i="15"/>
  <c r="AM189" i="21"/>
  <c r="AJ189" i="15"/>
  <c r="AL112" i="21"/>
  <c r="AI112" i="15"/>
  <c r="AL176" i="21"/>
  <c r="AI176" i="15"/>
  <c r="AH73" i="21"/>
  <c r="AE73" i="15"/>
  <c r="AH137" i="21"/>
  <c r="AE137" i="15"/>
  <c r="AH201" i="21"/>
  <c r="AE201" i="15"/>
  <c r="AO111" i="21"/>
  <c r="AL111" i="15"/>
  <c r="AO175" i="21"/>
  <c r="AL175" i="15"/>
  <c r="AK7" i="15"/>
  <c r="CE7" i="15" s="1"/>
  <c r="AN7" i="21"/>
  <c r="AK39" i="15"/>
  <c r="CE39" i="15" s="1"/>
  <c r="AN39" i="21"/>
  <c r="AN71" i="21"/>
  <c r="AK71" i="15"/>
  <c r="CE71" i="15" s="1"/>
  <c r="AN103" i="21"/>
  <c r="AK103" i="15"/>
  <c r="CE103" i="15" s="1"/>
  <c r="AN135" i="21"/>
  <c r="AK135" i="15"/>
  <c r="CE135" i="15" s="1"/>
  <c r="AN167" i="21"/>
  <c r="AK167" i="15"/>
  <c r="AN199" i="21"/>
  <c r="AK199" i="15"/>
  <c r="AN231" i="21"/>
  <c r="AK231" i="15"/>
  <c r="AL61" i="21"/>
  <c r="AI61" i="15"/>
  <c r="AL125" i="21"/>
  <c r="AI125" i="15"/>
  <c r="AL189" i="21"/>
  <c r="AI189" i="15"/>
  <c r="AH28" i="21"/>
  <c r="AE28" i="15"/>
  <c r="AH92" i="21"/>
  <c r="AE92" i="15"/>
  <c r="AH156" i="21"/>
  <c r="AE156" i="15"/>
  <c r="AH220" i="21"/>
  <c r="AE220" i="15"/>
  <c r="AO18" i="21"/>
  <c r="DS18" i="21" s="1"/>
  <c r="AL18" i="15"/>
  <c r="AO82" i="21"/>
  <c r="AL82" i="15"/>
  <c r="AO146" i="21"/>
  <c r="AL146" i="15"/>
  <c r="AO210" i="21"/>
  <c r="AL210" i="15"/>
  <c r="AM14" i="21"/>
  <c r="AJ14" i="15"/>
  <c r="AM78" i="21"/>
  <c r="AJ78" i="15"/>
  <c r="AM142" i="21"/>
  <c r="AJ142" i="15"/>
  <c r="AM206" i="21"/>
  <c r="DQ206" i="21" s="1"/>
  <c r="AJ206" i="15"/>
  <c r="AL58" i="21"/>
  <c r="AI58" i="15"/>
  <c r="AL122" i="21"/>
  <c r="AI122" i="15"/>
  <c r="AL186" i="21"/>
  <c r="AI186" i="15"/>
  <c r="AO109" i="21"/>
  <c r="AL109" i="15"/>
  <c r="AO173" i="21"/>
  <c r="AL173" i="15"/>
  <c r="AL7" i="21"/>
  <c r="AI7" i="15"/>
  <c r="AL71" i="21"/>
  <c r="AI71" i="15"/>
  <c r="AL135" i="21"/>
  <c r="AI135" i="15"/>
  <c r="AL199" i="21"/>
  <c r="DP199" i="21" s="1"/>
  <c r="AI199" i="15"/>
  <c r="AH26" i="21"/>
  <c r="AE26" i="15"/>
  <c r="AH90" i="21"/>
  <c r="AE90" i="15"/>
  <c r="AH154" i="21"/>
  <c r="AE154" i="15"/>
  <c r="AH218" i="21"/>
  <c r="AE218" i="15"/>
  <c r="AO152" i="21"/>
  <c r="AL152" i="15"/>
  <c r="AO216" i="21"/>
  <c r="AL216" i="15"/>
  <c r="AM27" i="21"/>
  <c r="DQ27" i="21" s="1"/>
  <c r="AJ27" i="15"/>
  <c r="AM59" i="21"/>
  <c r="AJ59" i="15"/>
  <c r="AM91" i="21"/>
  <c r="AJ91" i="15"/>
  <c r="AM123" i="21"/>
  <c r="AJ123" i="15"/>
  <c r="AM155" i="21"/>
  <c r="DQ155" i="21" s="1"/>
  <c r="AJ155" i="15"/>
  <c r="AM187" i="21"/>
  <c r="AJ187" i="15"/>
  <c r="AM219" i="21"/>
  <c r="AJ219" i="15"/>
  <c r="AL44" i="21"/>
  <c r="AI44" i="15"/>
  <c r="AL108" i="21"/>
  <c r="AI108" i="15"/>
  <c r="AL172" i="21"/>
  <c r="AI172" i="15"/>
  <c r="AI5" i="21"/>
  <c r="AF5" i="15"/>
  <c r="AI37" i="21"/>
  <c r="AF37" i="15"/>
  <c r="AI69" i="21"/>
  <c r="AF69" i="15"/>
  <c r="AI101" i="21"/>
  <c r="AF101" i="15"/>
  <c r="CK101" i="15" s="1"/>
  <c r="AI133" i="21"/>
  <c r="AF133" i="15"/>
  <c r="AI165" i="21"/>
  <c r="AF165" i="15"/>
  <c r="CK165" i="15" s="1"/>
  <c r="AI197" i="21"/>
  <c r="AF197" i="15"/>
  <c r="CK197" i="15" s="1"/>
  <c r="AI229" i="21"/>
  <c r="AF229" i="15"/>
  <c r="CK229" i="15" s="1"/>
  <c r="AH61" i="21"/>
  <c r="AE61" i="15"/>
  <c r="AH125" i="21"/>
  <c r="AE125" i="15"/>
  <c r="AH189" i="21"/>
  <c r="AE189" i="15"/>
  <c r="AN29" i="21"/>
  <c r="AK29" i="15"/>
  <c r="CE29" i="15" s="1"/>
  <c r="AN61" i="21"/>
  <c r="AK61" i="15"/>
  <c r="CE61" i="15" s="1"/>
  <c r="AN93" i="21"/>
  <c r="AK93" i="15"/>
  <c r="CE93" i="15" s="1"/>
  <c r="AN125" i="21"/>
  <c r="AK125" i="15"/>
  <c r="CE125" i="15" s="1"/>
  <c r="AN157" i="21"/>
  <c r="AK157" i="15"/>
  <c r="AN189" i="21"/>
  <c r="AK189" i="15"/>
  <c r="CE189" i="15" s="1"/>
  <c r="AN221" i="21"/>
  <c r="AK221" i="15"/>
  <c r="AL49" i="21"/>
  <c r="DP49" i="21" s="1"/>
  <c r="AI49" i="15"/>
  <c r="AL113" i="21"/>
  <c r="AI113" i="15"/>
  <c r="AL177" i="21"/>
  <c r="AI177" i="15"/>
  <c r="AH16" i="21"/>
  <c r="AE16" i="15"/>
  <c r="AH80" i="21"/>
  <c r="AE80" i="15"/>
  <c r="AH144" i="21"/>
  <c r="AE144" i="15"/>
  <c r="AH208" i="21"/>
  <c r="AE208" i="15"/>
  <c r="DS118" i="21"/>
  <c r="AC7" i="21"/>
  <c r="Z7" i="15"/>
  <c r="AC39" i="21"/>
  <c r="Z39" i="15"/>
  <c r="AC71" i="21"/>
  <c r="Z71" i="15"/>
  <c r="AC103" i="21"/>
  <c r="Z103" i="15"/>
  <c r="AC135" i="21"/>
  <c r="Z135" i="15"/>
  <c r="AC167" i="21"/>
  <c r="Z167" i="15"/>
  <c r="AC199" i="21"/>
  <c r="Z199" i="15"/>
  <c r="AC231" i="21"/>
  <c r="Z231" i="15"/>
  <c r="X14" i="21"/>
  <c r="U14" i="15"/>
  <c r="X78" i="21"/>
  <c r="U78" i="15"/>
  <c r="X142" i="21"/>
  <c r="U142" i="15"/>
  <c r="X206" i="21"/>
  <c r="U206" i="15"/>
  <c r="X33" i="21"/>
  <c r="U33" i="15"/>
  <c r="X97" i="21"/>
  <c r="U97" i="15"/>
  <c r="X161" i="21"/>
  <c r="U161" i="15"/>
  <c r="X225" i="21"/>
  <c r="U225" i="15"/>
  <c r="AC60" i="21"/>
  <c r="Z60" i="15"/>
  <c r="AC124" i="21"/>
  <c r="Z124" i="15"/>
  <c r="AC188" i="21"/>
  <c r="Z188" i="15"/>
  <c r="AB6" i="21"/>
  <c r="DP6" i="21" s="1"/>
  <c r="Y6" i="15"/>
  <c r="AB70" i="21"/>
  <c r="DP70" i="21" s="1"/>
  <c r="Y70" i="15"/>
  <c r="AB134" i="21"/>
  <c r="DP134" i="21" s="1"/>
  <c r="Y134" i="15"/>
  <c r="AB198" i="21"/>
  <c r="Y198" i="15"/>
  <c r="X36" i="21"/>
  <c r="U36" i="15"/>
  <c r="X100" i="21"/>
  <c r="U100" i="15"/>
  <c r="X164" i="21"/>
  <c r="U164" i="15"/>
  <c r="X228" i="21"/>
  <c r="U228" i="15"/>
  <c r="AE61" i="21"/>
  <c r="DS61" i="21" s="1"/>
  <c r="AB61" i="15"/>
  <c r="AE125" i="21"/>
  <c r="AB125" i="15"/>
  <c r="AE189" i="21"/>
  <c r="AB189" i="15"/>
  <c r="AB75" i="21"/>
  <c r="Y75" i="15"/>
  <c r="AB195" i="21"/>
  <c r="Y195" i="15"/>
  <c r="X31" i="21"/>
  <c r="U31" i="15"/>
  <c r="X95" i="21"/>
  <c r="U95" i="15"/>
  <c r="X159" i="21"/>
  <c r="U159" i="15"/>
  <c r="X223" i="21"/>
  <c r="U223" i="15"/>
  <c r="O30" i="21"/>
  <c r="L30" i="15"/>
  <c r="AG13" i="21"/>
  <c r="AD13" i="15"/>
  <c r="AG77" i="21"/>
  <c r="AD77" i="15"/>
  <c r="AG141" i="21"/>
  <c r="AD141" i="15"/>
  <c r="AG205" i="21"/>
  <c r="AD205" i="15"/>
  <c r="AE88" i="21"/>
  <c r="AB88" i="15"/>
  <c r="AE152" i="21"/>
  <c r="AB152" i="15"/>
  <c r="AE216" i="21"/>
  <c r="AB216" i="15"/>
  <c r="AG24" i="21"/>
  <c r="AD24" i="15"/>
  <c r="AG88" i="21"/>
  <c r="AD88" i="15"/>
  <c r="AG152" i="21"/>
  <c r="AD152" i="15"/>
  <c r="AG216" i="21"/>
  <c r="AD216" i="15"/>
  <c r="AC29" i="21"/>
  <c r="Z29" i="15"/>
  <c r="AC109" i="21"/>
  <c r="Z109" i="15"/>
  <c r="AC197" i="21"/>
  <c r="Z197" i="15"/>
  <c r="AB59" i="21"/>
  <c r="DP59" i="21" s="1"/>
  <c r="Y59" i="15"/>
  <c r="AB117" i="21"/>
  <c r="Y117" i="15"/>
  <c r="AB173" i="21"/>
  <c r="Y173" i="15"/>
  <c r="X29" i="21"/>
  <c r="U29" i="15"/>
  <c r="X93" i="21"/>
  <c r="U93" i="15"/>
  <c r="X157" i="21"/>
  <c r="U157" i="15"/>
  <c r="X221" i="21"/>
  <c r="U221" i="15"/>
  <c r="O12" i="21"/>
  <c r="L12" i="15"/>
  <c r="CL12" i="15" s="1"/>
  <c r="O44" i="21"/>
  <c r="L44" i="15"/>
  <c r="CL44" i="15" s="1"/>
  <c r="O76" i="21"/>
  <c r="L76" i="15"/>
  <c r="CL76" i="15" s="1"/>
  <c r="O108" i="21"/>
  <c r="L108" i="15"/>
  <c r="O140" i="21"/>
  <c r="L140" i="15"/>
  <c r="CL140" i="15" s="1"/>
  <c r="O172" i="21"/>
  <c r="L172" i="15"/>
  <c r="CL172" i="15" s="1"/>
  <c r="O204" i="21"/>
  <c r="L204" i="15"/>
  <c r="M62" i="21"/>
  <c r="J62" i="15"/>
  <c r="M126" i="21"/>
  <c r="J126" i="15"/>
  <c r="M190" i="21"/>
  <c r="J190" i="15"/>
  <c r="K25" i="21"/>
  <c r="K89" i="21"/>
  <c r="K153" i="21"/>
  <c r="K217" i="21"/>
  <c r="J54" i="21"/>
  <c r="J118" i="21"/>
  <c r="J182" i="21"/>
  <c r="T149" i="21"/>
  <c r="Q149" i="15"/>
  <c r="T213" i="21"/>
  <c r="Q213" i="15"/>
  <c r="DQ24" i="21"/>
  <c r="S68" i="21"/>
  <c r="P68" i="15"/>
  <c r="DQ88" i="21"/>
  <c r="S132" i="21"/>
  <c r="P132" i="15"/>
  <c r="S196" i="21"/>
  <c r="P196" i="15"/>
  <c r="M15" i="21"/>
  <c r="J15" i="15"/>
  <c r="CH15" i="15" s="1"/>
  <c r="M79" i="21"/>
  <c r="J79" i="15"/>
  <c r="CH79" i="15" s="1"/>
  <c r="M143" i="21"/>
  <c r="J143" i="15"/>
  <c r="CH143" i="15" s="1"/>
  <c r="M207" i="21"/>
  <c r="J207" i="15"/>
  <c r="CH207" i="15" s="1"/>
  <c r="K44" i="21"/>
  <c r="K108" i="21"/>
  <c r="DS108" i="21" s="1"/>
  <c r="K172" i="21"/>
  <c r="R187" i="21"/>
  <c r="O187" i="15"/>
  <c r="O17" i="21"/>
  <c r="L17" i="15"/>
  <c r="O49" i="21"/>
  <c r="L49" i="15"/>
  <c r="O81" i="21"/>
  <c r="L81" i="15"/>
  <c r="O113" i="21"/>
  <c r="L113" i="15"/>
  <c r="O145" i="21"/>
  <c r="L145" i="15"/>
  <c r="O177" i="21"/>
  <c r="L177" i="15"/>
  <c r="O209" i="21"/>
  <c r="L209" i="15"/>
  <c r="O4" i="21"/>
  <c r="L4" i="15"/>
  <c r="CL4" i="15" s="1"/>
  <c r="M64" i="21"/>
  <c r="J64" i="15"/>
  <c r="M128" i="21"/>
  <c r="J128" i="15"/>
  <c r="M192" i="21"/>
  <c r="J192" i="15"/>
  <c r="K31" i="21"/>
  <c r="DS31" i="21" s="1"/>
  <c r="K95" i="21"/>
  <c r="DS95" i="21" s="1"/>
  <c r="K159" i="21"/>
  <c r="DS159" i="21" s="1"/>
  <c r="K223" i="21"/>
  <c r="DS223" i="21" s="1"/>
  <c r="J55" i="21"/>
  <c r="J119" i="21"/>
  <c r="J183" i="21"/>
  <c r="I18" i="21"/>
  <c r="DQ18" i="21" s="1"/>
  <c r="F18" i="15"/>
  <c r="I82" i="21"/>
  <c r="DQ82" i="21" s="1"/>
  <c r="F82" i="15"/>
  <c r="H56" i="21"/>
  <c r="E56" i="15"/>
  <c r="H120" i="21"/>
  <c r="E120" i="15"/>
  <c r="H184" i="21"/>
  <c r="E184" i="15"/>
  <c r="S4" i="21"/>
  <c r="P4" i="15"/>
  <c r="R64" i="21"/>
  <c r="O64" i="15"/>
  <c r="R128" i="21"/>
  <c r="O128" i="15"/>
  <c r="R192" i="21"/>
  <c r="O192" i="15"/>
  <c r="M17" i="21"/>
  <c r="J17" i="15"/>
  <c r="M81" i="21"/>
  <c r="J81" i="15"/>
  <c r="M145" i="21"/>
  <c r="J145" i="15"/>
  <c r="M209" i="21"/>
  <c r="J209" i="15"/>
  <c r="K50" i="21"/>
  <c r="DS50" i="21" s="1"/>
  <c r="K114" i="21"/>
  <c r="DS114" i="21" s="1"/>
  <c r="K178" i="21"/>
  <c r="DS178" i="21" s="1"/>
  <c r="DS4" i="21"/>
  <c r="DQ99" i="21"/>
  <c r="R45" i="21"/>
  <c r="O45" i="15"/>
  <c r="R109" i="21"/>
  <c r="O109" i="15"/>
  <c r="R173" i="21"/>
  <c r="O173" i="15"/>
  <c r="L34" i="15"/>
  <c r="O34" i="21"/>
  <c r="L66" i="15"/>
  <c r="CL66" i="15" s="1"/>
  <c r="O66" i="21"/>
  <c r="L98" i="15"/>
  <c r="CL98" i="15" s="1"/>
  <c r="O98" i="21"/>
  <c r="L130" i="15"/>
  <c r="O130" i="21"/>
  <c r="L162" i="15"/>
  <c r="CL162" i="15" s="1"/>
  <c r="O162" i="21"/>
  <c r="L194" i="15"/>
  <c r="CL194" i="15" s="1"/>
  <c r="O194" i="21"/>
  <c r="L226" i="15"/>
  <c r="CL226" i="15" s="1"/>
  <c r="O226" i="21"/>
  <c r="M58" i="21"/>
  <c r="J58" i="15"/>
  <c r="M122" i="21"/>
  <c r="J122" i="15"/>
  <c r="M186" i="21"/>
  <c r="J186" i="15"/>
  <c r="K21" i="21"/>
  <c r="K85" i="21"/>
  <c r="K149" i="21"/>
  <c r="K213" i="21"/>
  <c r="H50" i="21"/>
  <c r="E50" i="15"/>
  <c r="H114" i="21"/>
  <c r="E114" i="15"/>
  <c r="H178" i="21"/>
  <c r="E178" i="15"/>
  <c r="U52" i="21"/>
  <c r="R52" i="15"/>
  <c r="U116" i="21"/>
  <c r="R116" i="15"/>
  <c r="U180" i="21"/>
  <c r="R180" i="15"/>
  <c r="S62" i="21"/>
  <c r="DQ62" i="21" s="1"/>
  <c r="P62" i="15"/>
  <c r="S126" i="21"/>
  <c r="DQ126" i="21" s="1"/>
  <c r="P126" i="15"/>
  <c r="S190" i="21"/>
  <c r="P190" i="15"/>
  <c r="DQ210" i="21"/>
  <c r="R10" i="21"/>
  <c r="O10" i="15"/>
  <c r="R74" i="21"/>
  <c r="O74" i="15"/>
  <c r="R138" i="21"/>
  <c r="O138" i="15"/>
  <c r="R202" i="21"/>
  <c r="O202" i="15"/>
  <c r="M27" i="21"/>
  <c r="J27" i="15"/>
  <c r="M91" i="21"/>
  <c r="J91" i="15"/>
  <c r="M155" i="21"/>
  <c r="J155" i="15"/>
  <c r="M219" i="21"/>
  <c r="J219" i="15"/>
  <c r="K56" i="21"/>
  <c r="K120" i="21"/>
  <c r="DS120" i="21" s="1"/>
  <c r="K184" i="21"/>
  <c r="DS184" i="21" s="1"/>
  <c r="I21" i="21"/>
  <c r="F21" i="15"/>
  <c r="I85" i="21"/>
  <c r="F85" i="15"/>
  <c r="I149" i="21"/>
  <c r="F149" i="15"/>
  <c r="I213" i="21"/>
  <c r="DQ213" i="21" s="1"/>
  <c r="F213" i="15"/>
  <c r="O27" i="21"/>
  <c r="L27" i="15"/>
  <c r="O59" i="21"/>
  <c r="L59" i="15"/>
  <c r="CL59" i="15" s="1"/>
  <c r="O91" i="21"/>
  <c r="L91" i="15"/>
  <c r="O123" i="21"/>
  <c r="L123" i="15"/>
  <c r="CL123" i="15" s="1"/>
  <c r="O155" i="21"/>
  <c r="L155" i="15"/>
  <c r="CL155" i="15" s="1"/>
  <c r="O187" i="21"/>
  <c r="L187" i="15"/>
  <c r="CL187" i="15" s="1"/>
  <c r="O219" i="21"/>
  <c r="L219" i="15"/>
  <c r="CL219" i="15" s="1"/>
  <c r="M36" i="21"/>
  <c r="J36" i="15"/>
  <c r="M100" i="21"/>
  <c r="J100" i="15"/>
  <c r="M164" i="21"/>
  <c r="J164" i="15"/>
  <c r="M228" i="21"/>
  <c r="J228" i="15"/>
  <c r="K67" i="21"/>
  <c r="DS67" i="21" s="1"/>
  <c r="K131" i="21"/>
  <c r="DS131" i="21" s="1"/>
  <c r="K195" i="21"/>
  <c r="DS195" i="21" s="1"/>
  <c r="J33" i="21"/>
  <c r="J97" i="21"/>
  <c r="J161" i="21"/>
  <c r="J225" i="21"/>
  <c r="DS82" i="21"/>
  <c r="DQ87" i="21"/>
  <c r="DQ119" i="21"/>
  <c r="DQ183" i="21"/>
  <c r="M13" i="21"/>
  <c r="J13" i="15"/>
  <c r="M77" i="21"/>
  <c r="J77" i="15"/>
  <c r="M141" i="21"/>
  <c r="J141" i="15"/>
  <c r="M205" i="21"/>
  <c r="J205" i="15"/>
  <c r="AC153" i="21"/>
  <c r="DQ153" i="21" s="1"/>
  <c r="Z153" i="15"/>
  <c r="AB120" i="21"/>
  <c r="Y120" i="15"/>
  <c r="AB26" i="21"/>
  <c r="Y26" i="15"/>
  <c r="AB154" i="21"/>
  <c r="Y154" i="15"/>
  <c r="AB55" i="21"/>
  <c r="Y55" i="15"/>
  <c r="AB183" i="21"/>
  <c r="Y183" i="15"/>
  <c r="AB36" i="21"/>
  <c r="DP36" i="21" s="1"/>
  <c r="Y36" i="15"/>
  <c r="AB164" i="21"/>
  <c r="Y164" i="15"/>
  <c r="AB73" i="21"/>
  <c r="Y73" i="15"/>
  <c r="AR16" i="21"/>
  <c r="AO16" i="15"/>
  <c r="AR9" i="21"/>
  <c r="AO9" i="15"/>
  <c r="AC33" i="21"/>
  <c r="Z33" i="15"/>
  <c r="AC97" i="21"/>
  <c r="Z97" i="15"/>
  <c r="AC161" i="21"/>
  <c r="DQ161" i="21" s="1"/>
  <c r="Z161" i="15"/>
  <c r="AC225" i="21"/>
  <c r="DQ225" i="21" s="1"/>
  <c r="Z225" i="15"/>
  <c r="AB64" i="21"/>
  <c r="Y64" i="15"/>
  <c r="AB128" i="21"/>
  <c r="Y128" i="15"/>
  <c r="AB192" i="21"/>
  <c r="Y192" i="15"/>
  <c r="AB34" i="21"/>
  <c r="Y34" i="15"/>
  <c r="AB98" i="21"/>
  <c r="Y98" i="15"/>
  <c r="AB162" i="21"/>
  <c r="Y162" i="15"/>
  <c r="AB226" i="21"/>
  <c r="Y226" i="15"/>
  <c r="AB63" i="21"/>
  <c r="DP63" i="21" s="1"/>
  <c r="Y63" i="15"/>
  <c r="AB127" i="21"/>
  <c r="Y127" i="15"/>
  <c r="AB191" i="21"/>
  <c r="Y191" i="15"/>
  <c r="AB169" i="21"/>
  <c r="DP169" i="21" s="1"/>
  <c r="Y169" i="15"/>
  <c r="AB44" i="21"/>
  <c r="Y44" i="15"/>
  <c r="AB108" i="21"/>
  <c r="Y108" i="15"/>
  <c r="AB172" i="21"/>
  <c r="Y172" i="15"/>
  <c r="AB17" i="21"/>
  <c r="DP17" i="21" s="1"/>
  <c r="Y17" i="15"/>
  <c r="AB81" i="21"/>
  <c r="Y81" i="15"/>
  <c r="AB209" i="21"/>
  <c r="Y209" i="15"/>
  <c r="AR24" i="21"/>
  <c r="AO24" i="15"/>
  <c r="AR88" i="21"/>
  <c r="AO88" i="15"/>
  <c r="AR62" i="21"/>
  <c r="AO62" i="15"/>
  <c r="AR17" i="21"/>
  <c r="AO17" i="15"/>
  <c r="AR20" i="21"/>
  <c r="AO20" i="15"/>
  <c r="AS8" i="21"/>
  <c r="AP8" i="15"/>
  <c r="AS40" i="21"/>
  <c r="AP40" i="15"/>
  <c r="CK40" i="15" s="1"/>
  <c r="AS72" i="21"/>
  <c r="AP72" i="15"/>
  <c r="CK72" i="15" s="1"/>
  <c r="AS104" i="21"/>
  <c r="AP104" i="15"/>
  <c r="AS136" i="21"/>
  <c r="AP136" i="15"/>
  <c r="AS168" i="21"/>
  <c r="AP168" i="15"/>
  <c r="AS200" i="21"/>
  <c r="AP200" i="15"/>
  <c r="CK200" i="15" s="1"/>
  <c r="AR7" i="21"/>
  <c r="AO7" i="15"/>
  <c r="AQ49" i="21"/>
  <c r="AN49" i="15"/>
  <c r="AQ113" i="21"/>
  <c r="AN113" i="15"/>
  <c r="CH113" i="15" s="1"/>
  <c r="AQ177" i="21"/>
  <c r="AN177" i="15"/>
  <c r="AO13" i="21"/>
  <c r="AL13" i="15"/>
  <c r="AO77" i="21"/>
  <c r="AL77" i="15"/>
  <c r="AR134" i="21"/>
  <c r="AO134" i="15"/>
  <c r="AR198" i="21"/>
  <c r="AO198" i="15"/>
  <c r="AQ28" i="21"/>
  <c r="AN28" i="15"/>
  <c r="AQ92" i="21"/>
  <c r="AN92" i="15"/>
  <c r="AQ156" i="21"/>
  <c r="AN156" i="15"/>
  <c r="AQ220" i="21"/>
  <c r="AN220" i="15"/>
  <c r="AO56" i="21"/>
  <c r="AL56" i="15"/>
  <c r="AR73" i="21"/>
  <c r="AO73" i="15"/>
  <c r="AR137" i="21"/>
  <c r="AO137" i="15"/>
  <c r="AR201" i="21"/>
  <c r="AO201" i="15"/>
  <c r="AR124" i="21"/>
  <c r="AO124" i="15"/>
  <c r="AR188" i="21"/>
  <c r="AO188" i="15"/>
  <c r="AQ26" i="21"/>
  <c r="AN26" i="15"/>
  <c r="CH26" i="15" s="1"/>
  <c r="AQ90" i="21"/>
  <c r="AN90" i="15"/>
  <c r="CH90" i="15" s="1"/>
  <c r="AQ154" i="21"/>
  <c r="AN154" i="15"/>
  <c r="AQ218" i="21"/>
  <c r="AN218" i="15"/>
  <c r="CH218" i="15" s="1"/>
  <c r="AO46" i="21"/>
  <c r="DS46" i="21" s="1"/>
  <c r="AL46" i="15"/>
  <c r="AO110" i="21"/>
  <c r="DS110" i="21" s="1"/>
  <c r="AL110" i="15"/>
  <c r="AR79" i="21"/>
  <c r="AO79" i="15"/>
  <c r="AR143" i="21"/>
  <c r="AO143" i="15"/>
  <c r="AR207" i="21"/>
  <c r="AO207" i="15"/>
  <c r="AQ37" i="21"/>
  <c r="AN37" i="15"/>
  <c r="AQ101" i="21"/>
  <c r="AN101" i="15"/>
  <c r="AQ165" i="21"/>
  <c r="AN165" i="15"/>
  <c r="AQ229" i="21"/>
  <c r="AN229" i="15"/>
  <c r="AL4" i="21"/>
  <c r="AI4" i="15"/>
  <c r="AQ19" i="21"/>
  <c r="AN19" i="15"/>
  <c r="CH19" i="15" s="1"/>
  <c r="AQ83" i="21"/>
  <c r="AN83" i="15"/>
  <c r="AQ147" i="21"/>
  <c r="AN147" i="15"/>
  <c r="AQ211" i="21"/>
  <c r="AN211" i="15"/>
  <c r="CH211" i="15" s="1"/>
  <c r="AO47" i="21"/>
  <c r="AL47" i="15"/>
  <c r="AR112" i="21"/>
  <c r="AO112" i="15"/>
  <c r="AR176" i="21"/>
  <c r="AO176" i="15"/>
  <c r="AQ14" i="21"/>
  <c r="AN14" i="15"/>
  <c r="CH14" i="15" s="1"/>
  <c r="AQ78" i="21"/>
  <c r="AN78" i="15"/>
  <c r="CH78" i="15" s="1"/>
  <c r="AQ142" i="21"/>
  <c r="AN142" i="15"/>
  <c r="AO73" i="21"/>
  <c r="AL73" i="15"/>
  <c r="AO137" i="21"/>
  <c r="AL137" i="15"/>
  <c r="AO201" i="21"/>
  <c r="AL201" i="15"/>
  <c r="AN22" i="21"/>
  <c r="AK22" i="15"/>
  <c r="CE22" i="15" s="1"/>
  <c r="AN54" i="21"/>
  <c r="AK54" i="15"/>
  <c r="AN86" i="21"/>
  <c r="AK86" i="15"/>
  <c r="CE86" i="15" s="1"/>
  <c r="AN118" i="21"/>
  <c r="AK118" i="15"/>
  <c r="AN150" i="21"/>
  <c r="AK150" i="15"/>
  <c r="CE150" i="15" s="1"/>
  <c r="AN182" i="21"/>
  <c r="AK182" i="15"/>
  <c r="AN214" i="21"/>
  <c r="AK214" i="15"/>
  <c r="CE214" i="15" s="1"/>
  <c r="AL35" i="21"/>
  <c r="DP35" i="21" s="1"/>
  <c r="AI35" i="15"/>
  <c r="AL99" i="21"/>
  <c r="AI99" i="15"/>
  <c r="AL163" i="21"/>
  <c r="AI163" i="15"/>
  <c r="AL227" i="21"/>
  <c r="AI227" i="15"/>
  <c r="AH62" i="21"/>
  <c r="AE62" i="15"/>
  <c r="AH126" i="21"/>
  <c r="AE126" i="15"/>
  <c r="AH190" i="21"/>
  <c r="AE190" i="15"/>
  <c r="AO156" i="21"/>
  <c r="AL156" i="15"/>
  <c r="AO220" i="21"/>
  <c r="AL220" i="15"/>
  <c r="AM21" i="21"/>
  <c r="AJ21" i="15"/>
  <c r="AM85" i="21"/>
  <c r="AJ85" i="15"/>
  <c r="AM149" i="21"/>
  <c r="AJ149" i="15"/>
  <c r="AL120" i="21"/>
  <c r="AI120" i="15"/>
  <c r="AL184" i="21"/>
  <c r="AI184" i="15"/>
  <c r="AH81" i="21"/>
  <c r="AE81" i="15"/>
  <c r="AH145" i="21"/>
  <c r="AE145" i="15"/>
  <c r="AH209" i="21"/>
  <c r="AE209" i="15"/>
  <c r="AO119" i="21"/>
  <c r="AL119" i="15"/>
  <c r="AO183" i="21"/>
  <c r="AL183" i="15"/>
  <c r="AN11" i="21"/>
  <c r="AK11" i="15"/>
  <c r="CE11" i="15" s="1"/>
  <c r="AN43" i="21"/>
  <c r="AK43" i="15"/>
  <c r="CE43" i="15" s="1"/>
  <c r="AN75" i="21"/>
  <c r="AK75" i="15"/>
  <c r="CE75" i="15" s="1"/>
  <c r="AN107" i="21"/>
  <c r="AK107" i="15"/>
  <c r="AN139" i="21"/>
  <c r="AK139" i="15"/>
  <c r="CE139" i="15" s="1"/>
  <c r="AN171" i="21"/>
  <c r="AK171" i="15"/>
  <c r="CE171" i="15" s="1"/>
  <c r="AN203" i="21"/>
  <c r="AK203" i="15"/>
  <c r="CE203" i="15" s="1"/>
  <c r="AL5" i="21"/>
  <c r="AI5" i="15"/>
  <c r="AL69" i="21"/>
  <c r="AI69" i="15"/>
  <c r="AL133" i="21"/>
  <c r="AI133" i="15"/>
  <c r="AL197" i="21"/>
  <c r="AI197" i="15"/>
  <c r="AH36" i="21"/>
  <c r="AE36" i="15"/>
  <c r="AH100" i="21"/>
  <c r="AE100" i="15"/>
  <c r="AH164" i="21"/>
  <c r="AE164" i="15"/>
  <c r="AH228" i="21"/>
  <c r="AE228" i="15"/>
  <c r="AO26" i="21"/>
  <c r="AL26" i="15"/>
  <c r="AO90" i="21"/>
  <c r="AL90" i="15"/>
  <c r="AO154" i="21"/>
  <c r="AL154" i="15"/>
  <c r="AO218" i="21"/>
  <c r="DS218" i="21" s="1"/>
  <c r="AL218" i="15"/>
  <c r="AM38" i="21"/>
  <c r="AJ38" i="15"/>
  <c r="AM102" i="21"/>
  <c r="AJ102" i="15"/>
  <c r="AM166" i="21"/>
  <c r="AJ166" i="15"/>
  <c r="AM230" i="21"/>
  <c r="AJ230" i="15"/>
  <c r="AL66" i="21"/>
  <c r="AI66" i="15"/>
  <c r="AL130" i="21"/>
  <c r="AI130" i="15"/>
  <c r="AL194" i="21"/>
  <c r="AI194" i="15"/>
  <c r="AO117" i="21"/>
  <c r="DS117" i="21" s="1"/>
  <c r="AL117" i="15"/>
  <c r="AO181" i="21"/>
  <c r="DS181" i="21" s="1"/>
  <c r="AL181" i="15"/>
  <c r="AL15" i="21"/>
  <c r="AI15" i="15"/>
  <c r="AL79" i="21"/>
  <c r="AI79" i="15"/>
  <c r="AL143" i="21"/>
  <c r="AI143" i="15"/>
  <c r="AL207" i="21"/>
  <c r="AI207" i="15"/>
  <c r="AH34" i="21"/>
  <c r="AE34" i="15"/>
  <c r="AH98" i="21"/>
  <c r="AE98" i="15"/>
  <c r="AH162" i="21"/>
  <c r="AE162" i="15"/>
  <c r="AH226" i="21"/>
  <c r="AE226" i="15"/>
  <c r="AO160" i="21"/>
  <c r="AL160" i="15"/>
  <c r="AO224" i="21"/>
  <c r="AL224" i="15"/>
  <c r="AM31" i="21"/>
  <c r="AJ31" i="15"/>
  <c r="AM63" i="21"/>
  <c r="AJ63" i="15"/>
  <c r="AM95" i="21"/>
  <c r="AJ95" i="15"/>
  <c r="AM127" i="21"/>
  <c r="AJ127" i="15"/>
  <c r="AM159" i="21"/>
  <c r="AJ159" i="15"/>
  <c r="AM191" i="21"/>
  <c r="AJ191" i="15"/>
  <c r="AM223" i="21"/>
  <c r="AJ223" i="15"/>
  <c r="AL52" i="21"/>
  <c r="DP52" i="21" s="1"/>
  <c r="AI52" i="15"/>
  <c r="AL116" i="21"/>
  <c r="AI116" i="15"/>
  <c r="AL180" i="21"/>
  <c r="AI180" i="15"/>
  <c r="AI9" i="21"/>
  <c r="AF9" i="15"/>
  <c r="AI41" i="21"/>
  <c r="AF41" i="15"/>
  <c r="CK41" i="15" s="1"/>
  <c r="AI73" i="21"/>
  <c r="AF73" i="15"/>
  <c r="CK73" i="15" s="1"/>
  <c r="AI105" i="21"/>
  <c r="AF105" i="15"/>
  <c r="CK105" i="15" s="1"/>
  <c r="AI137" i="21"/>
  <c r="AF137" i="15"/>
  <c r="AI169" i="21"/>
  <c r="AF169" i="15"/>
  <c r="CK169" i="15" s="1"/>
  <c r="AI201" i="21"/>
  <c r="AF201" i="15"/>
  <c r="AH5" i="21"/>
  <c r="AE5" i="15"/>
  <c r="AH69" i="21"/>
  <c r="AE69" i="15"/>
  <c r="AH133" i="21"/>
  <c r="AE133" i="15"/>
  <c r="AH197" i="21"/>
  <c r="AE197" i="15"/>
  <c r="AN33" i="21"/>
  <c r="AK33" i="15"/>
  <c r="CE33" i="15" s="1"/>
  <c r="AN65" i="21"/>
  <c r="AK65" i="15"/>
  <c r="CE65" i="15" s="1"/>
  <c r="AN97" i="21"/>
  <c r="AK97" i="15"/>
  <c r="CE97" i="15" s="1"/>
  <c r="AN129" i="21"/>
  <c r="AK129" i="15"/>
  <c r="CE129" i="15" s="1"/>
  <c r="AN161" i="21"/>
  <c r="AK161" i="15"/>
  <c r="AN193" i="21"/>
  <c r="AK193" i="15"/>
  <c r="CE193" i="15" s="1"/>
  <c r="AN225" i="21"/>
  <c r="AK225" i="15"/>
  <c r="AL57" i="21"/>
  <c r="AI57" i="15"/>
  <c r="AL121" i="21"/>
  <c r="AI121" i="15"/>
  <c r="AL185" i="21"/>
  <c r="DP185" i="21" s="1"/>
  <c r="AI185" i="15"/>
  <c r="AH24" i="21"/>
  <c r="AE24" i="15"/>
  <c r="AH88" i="21"/>
  <c r="AE88" i="15"/>
  <c r="AH152" i="21"/>
  <c r="AE152" i="15"/>
  <c r="AH216" i="21"/>
  <c r="AE216" i="15"/>
  <c r="AB21" i="21"/>
  <c r="Y21" i="15"/>
  <c r="AC11" i="21"/>
  <c r="DQ11" i="21" s="1"/>
  <c r="Z11" i="15"/>
  <c r="AC43" i="21"/>
  <c r="Z43" i="15"/>
  <c r="AC75" i="21"/>
  <c r="DQ75" i="21" s="1"/>
  <c r="Z75" i="15"/>
  <c r="AC107" i="21"/>
  <c r="Z107" i="15"/>
  <c r="AC139" i="21"/>
  <c r="DQ139" i="21" s="1"/>
  <c r="Z139" i="15"/>
  <c r="AC171" i="21"/>
  <c r="Z171" i="15"/>
  <c r="AC203" i="21"/>
  <c r="DQ203" i="21" s="1"/>
  <c r="Z203" i="15"/>
  <c r="AB5" i="21"/>
  <c r="Y5" i="15"/>
  <c r="X22" i="21"/>
  <c r="U22" i="15"/>
  <c r="X86" i="21"/>
  <c r="U86" i="15"/>
  <c r="X150" i="21"/>
  <c r="U150" i="15"/>
  <c r="X214" i="21"/>
  <c r="U214" i="15"/>
  <c r="X41" i="21"/>
  <c r="U41" i="15"/>
  <c r="X105" i="21"/>
  <c r="U105" i="15"/>
  <c r="X169" i="21"/>
  <c r="U169" i="15"/>
  <c r="O5" i="21"/>
  <c r="L5" i="15"/>
  <c r="AC20" i="21"/>
  <c r="Z20" i="15"/>
  <c r="AC84" i="21"/>
  <c r="Z84" i="15"/>
  <c r="AC148" i="21"/>
  <c r="Z148" i="15"/>
  <c r="AC212" i="21"/>
  <c r="Z212" i="15"/>
  <c r="AB14" i="21"/>
  <c r="DP14" i="21" s="1"/>
  <c r="Y14" i="15"/>
  <c r="AB78" i="21"/>
  <c r="DP78" i="21" s="1"/>
  <c r="Y78" i="15"/>
  <c r="AB142" i="21"/>
  <c r="DP142" i="21" s="1"/>
  <c r="Y142" i="15"/>
  <c r="AB206" i="21"/>
  <c r="DP206" i="21" s="1"/>
  <c r="Y206" i="15"/>
  <c r="X44" i="21"/>
  <c r="U44" i="15"/>
  <c r="X108" i="21"/>
  <c r="U108" i="15"/>
  <c r="X172" i="21"/>
  <c r="U172" i="15"/>
  <c r="AE5" i="21"/>
  <c r="AB5" i="15"/>
  <c r="AE69" i="21"/>
  <c r="DS69" i="21" s="1"/>
  <c r="AB69" i="15"/>
  <c r="AE133" i="21"/>
  <c r="AB133" i="15"/>
  <c r="AE197" i="21"/>
  <c r="AB197" i="15"/>
  <c r="AB99" i="21"/>
  <c r="Y99" i="15"/>
  <c r="AB203" i="21"/>
  <c r="Y203" i="15"/>
  <c r="X39" i="21"/>
  <c r="U39" i="15"/>
  <c r="X103" i="21"/>
  <c r="U103" i="15"/>
  <c r="X167" i="21"/>
  <c r="U167" i="15"/>
  <c r="X231" i="21"/>
  <c r="U231" i="15"/>
  <c r="AG21" i="21"/>
  <c r="AD21" i="15"/>
  <c r="AG85" i="21"/>
  <c r="AD85" i="15"/>
  <c r="AG149" i="21"/>
  <c r="AD149" i="15"/>
  <c r="AG213" i="21"/>
  <c r="AD213" i="15"/>
  <c r="AE40" i="21"/>
  <c r="AB40" i="15"/>
  <c r="AE96" i="21"/>
  <c r="AB96" i="15"/>
  <c r="AE160" i="21"/>
  <c r="AB160" i="15"/>
  <c r="AE224" i="21"/>
  <c r="AB224" i="15"/>
  <c r="AG32" i="21"/>
  <c r="AD32" i="15"/>
  <c r="CH32" i="15" s="1"/>
  <c r="AG96" i="21"/>
  <c r="AD96" i="15"/>
  <c r="AG160" i="21"/>
  <c r="AD160" i="15"/>
  <c r="CH160" i="15" s="1"/>
  <c r="AG224" i="21"/>
  <c r="AD224" i="15"/>
  <c r="CH224" i="15" s="1"/>
  <c r="AC37" i="21"/>
  <c r="Z37" i="15"/>
  <c r="AC125" i="21"/>
  <c r="Z125" i="15"/>
  <c r="AC205" i="21"/>
  <c r="Z205" i="15"/>
  <c r="AB61" i="21"/>
  <c r="Y61" i="15"/>
  <c r="AB123" i="21"/>
  <c r="Y123" i="15"/>
  <c r="AB181" i="21"/>
  <c r="Y181" i="15"/>
  <c r="X37" i="21"/>
  <c r="U37" i="15"/>
  <c r="X101" i="21"/>
  <c r="U101" i="15"/>
  <c r="X165" i="21"/>
  <c r="U165" i="15"/>
  <c r="X229" i="21"/>
  <c r="U229" i="15"/>
  <c r="O16" i="21"/>
  <c r="L16" i="15"/>
  <c r="O48" i="21"/>
  <c r="L48" i="15"/>
  <c r="O80" i="21"/>
  <c r="L80" i="15"/>
  <c r="O112" i="21"/>
  <c r="L112" i="15"/>
  <c r="O144" i="21"/>
  <c r="L144" i="15"/>
  <c r="O176" i="21"/>
  <c r="L176" i="15"/>
  <c r="O208" i="21"/>
  <c r="L208" i="15"/>
  <c r="M6" i="21"/>
  <c r="J6" i="15"/>
  <c r="M70" i="21"/>
  <c r="J70" i="15"/>
  <c r="M134" i="21"/>
  <c r="J134" i="15"/>
  <c r="M198" i="21"/>
  <c r="J198" i="15"/>
  <c r="K33" i="21"/>
  <c r="DS33" i="21" s="1"/>
  <c r="K97" i="21"/>
  <c r="DS97" i="21" s="1"/>
  <c r="K161" i="21"/>
  <c r="DS161" i="21" s="1"/>
  <c r="K225" i="21"/>
  <c r="DS225" i="21" s="1"/>
  <c r="J62" i="21"/>
  <c r="J126" i="21"/>
  <c r="J190" i="21"/>
  <c r="T157" i="21"/>
  <c r="Q157" i="15"/>
  <c r="T221" i="21"/>
  <c r="Q221" i="15"/>
  <c r="S28" i="21"/>
  <c r="DQ28" i="21" s="1"/>
  <c r="P28" i="15"/>
  <c r="DQ48" i="21"/>
  <c r="S92" i="21"/>
  <c r="DQ92" i="21" s="1"/>
  <c r="P92" i="15"/>
  <c r="S156" i="21"/>
  <c r="DQ156" i="21" s="1"/>
  <c r="P156" i="15"/>
  <c r="S220" i="21"/>
  <c r="DQ220" i="21" s="1"/>
  <c r="P220" i="15"/>
  <c r="M23" i="21"/>
  <c r="J23" i="15"/>
  <c r="CH23" i="15" s="1"/>
  <c r="M87" i="21"/>
  <c r="J87" i="15"/>
  <c r="CH87" i="15" s="1"/>
  <c r="M151" i="21"/>
  <c r="J151" i="15"/>
  <c r="CH151" i="15" s="1"/>
  <c r="M215" i="21"/>
  <c r="J215" i="15"/>
  <c r="CH215" i="15" s="1"/>
  <c r="K52" i="21"/>
  <c r="DS52" i="21" s="1"/>
  <c r="K116" i="21"/>
  <c r="K180" i="21"/>
  <c r="DS180" i="21" s="1"/>
  <c r="DP139" i="21"/>
  <c r="R195" i="21"/>
  <c r="O195" i="15"/>
  <c r="O21" i="21"/>
  <c r="L21" i="15"/>
  <c r="CL21" i="15" s="1"/>
  <c r="O53" i="21"/>
  <c r="L53" i="15"/>
  <c r="CL53" i="15" s="1"/>
  <c r="O85" i="21"/>
  <c r="L85" i="15"/>
  <c r="O117" i="21"/>
  <c r="L117" i="15"/>
  <c r="CL117" i="15" s="1"/>
  <c r="O149" i="21"/>
  <c r="L149" i="15"/>
  <c r="CL149" i="15" s="1"/>
  <c r="O181" i="21"/>
  <c r="L181" i="15"/>
  <c r="CL181" i="15" s="1"/>
  <c r="O213" i="21"/>
  <c r="L213" i="15"/>
  <c r="M8" i="21"/>
  <c r="J8" i="15"/>
  <c r="M72" i="21"/>
  <c r="J72" i="15"/>
  <c r="M136" i="21"/>
  <c r="J136" i="15"/>
  <c r="CH136" i="15" s="1"/>
  <c r="M200" i="21"/>
  <c r="J200" i="15"/>
  <c r="K39" i="21"/>
  <c r="DS39" i="21" s="1"/>
  <c r="K103" i="21"/>
  <c r="K167" i="21"/>
  <c r="DS167" i="21" s="1"/>
  <c r="K231" i="21"/>
  <c r="DS231" i="21" s="1"/>
  <c r="J63" i="21"/>
  <c r="J127" i="21"/>
  <c r="J191" i="21"/>
  <c r="I26" i="21"/>
  <c r="DQ26" i="21" s="1"/>
  <c r="F26" i="15"/>
  <c r="I90" i="21"/>
  <c r="DQ90" i="21" s="1"/>
  <c r="F90" i="15"/>
  <c r="H64" i="21"/>
  <c r="E64" i="15"/>
  <c r="H128" i="21"/>
  <c r="DP128" i="21" s="1"/>
  <c r="E128" i="15"/>
  <c r="H192" i="21"/>
  <c r="E192" i="15"/>
  <c r="DS30" i="21"/>
  <c r="DS190" i="21"/>
  <c r="R8" i="21"/>
  <c r="O8" i="15"/>
  <c r="R72" i="21"/>
  <c r="O72" i="15"/>
  <c r="R136" i="21"/>
  <c r="O136" i="15"/>
  <c r="R200" i="21"/>
  <c r="O200" i="15"/>
  <c r="M25" i="21"/>
  <c r="J25" i="15"/>
  <c r="M89" i="21"/>
  <c r="J89" i="15"/>
  <c r="M153" i="21"/>
  <c r="J153" i="15"/>
  <c r="M217" i="21"/>
  <c r="J217" i="15"/>
  <c r="K58" i="21"/>
  <c r="K122" i="21"/>
  <c r="DS122" i="21" s="1"/>
  <c r="K186" i="21"/>
  <c r="DS186" i="21" s="1"/>
  <c r="R53" i="21"/>
  <c r="O53" i="15"/>
  <c r="R117" i="21"/>
  <c r="O117" i="15"/>
  <c r="R181" i="21"/>
  <c r="O181" i="15"/>
  <c r="O38" i="21"/>
  <c r="L38" i="15"/>
  <c r="CL38" i="15" s="1"/>
  <c r="O70" i="21"/>
  <c r="L70" i="15"/>
  <c r="CL70" i="15" s="1"/>
  <c r="O102" i="21"/>
  <c r="L102" i="15"/>
  <c r="CL102" i="15" s="1"/>
  <c r="O134" i="21"/>
  <c r="L134" i="15"/>
  <c r="CL134" i="15" s="1"/>
  <c r="O166" i="21"/>
  <c r="L166" i="15"/>
  <c r="CL166" i="15" s="1"/>
  <c r="O198" i="21"/>
  <c r="L198" i="15"/>
  <c r="CL198" i="15" s="1"/>
  <c r="O230" i="21"/>
  <c r="L230" i="15"/>
  <c r="M66" i="21"/>
  <c r="J66" i="15"/>
  <c r="M130" i="21"/>
  <c r="J130" i="15"/>
  <c r="M194" i="21"/>
  <c r="J194" i="15"/>
  <c r="K29" i="21"/>
  <c r="K93" i="21"/>
  <c r="K157" i="21"/>
  <c r="DS157" i="21" s="1"/>
  <c r="K221" i="21"/>
  <c r="DS221" i="21" s="1"/>
  <c r="H58" i="21"/>
  <c r="DP58" i="21" s="1"/>
  <c r="E58" i="15"/>
  <c r="H122" i="21"/>
  <c r="E122" i="15"/>
  <c r="H186" i="21"/>
  <c r="E186" i="15"/>
  <c r="U60" i="21"/>
  <c r="R60" i="15"/>
  <c r="U124" i="21"/>
  <c r="R124" i="15"/>
  <c r="U188" i="21"/>
  <c r="R188" i="15"/>
  <c r="S22" i="21"/>
  <c r="P22" i="15"/>
  <c r="S86" i="21"/>
  <c r="P86" i="15"/>
  <c r="S150" i="21"/>
  <c r="P150" i="15"/>
  <c r="S214" i="21"/>
  <c r="P214" i="15"/>
  <c r="R18" i="21"/>
  <c r="O18" i="15"/>
  <c r="R82" i="21"/>
  <c r="O82" i="15"/>
  <c r="R146" i="21"/>
  <c r="O146" i="15"/>
  <c r="R210" i="21"/>
  <c r="O210" i="15"/>
  <c r="M35" i="21"/>
  <c r="J35" i="15"/>
  <c r="M99" i="21"/>
  <c r="J99" i="15"/>
  <c r="M163" i="21"/>
  <c r="J163" i="15"/>
  <c r="M227" i="21"/>
  <c r="J227" i="15"/>
  <c r="K64" i="21"/>
  <c r="DS64" i="21" s="1"/>
  <c r="K128" i="21"/>
  <c r="K192" i="21"/>
  <c r="I29" i="21"/>
  <c r="F29" i="15"/>
  <c r="I93" i="21"/>
  <c r="DQ93" i="21" s="1"/>
  <c r="F93" i="15"/>
  <c r="I157" i="21"/>
  <c r="F157" i="15"/>
  <c r="I221" i="21"/>
  <c r="DQ221" i="21" s="1"/>
  <c r="F221" i="15"/>
  <c r="O31" i="21"/>
  <c r="L31" i="15"/>
  <c r="CL31" i="15" s="1"/>
  <c r="O63" i="21"/>
  <c r="L63" i="15"/>
  <c r="CL63" i="15" s="1"/>
  <c r="O95" i="21"/>
  <c r="L95" i="15"/>
  <c r="CL95" i="15" s="1"/>
  <c r="O127" i="21"/>
  <c r="L127" i="15"/>
  <c r="CL127" i="15" s="1"/>
  <c r="O159" i="21"/>
  <c r="L159" i="15"/>
  <c r="CL159" i="15" s="1"/>
  <c r="O191" i="21"/>
  <c r="L191" i="15"/>
  <c r="CL191" i="15" s="1"/>
  <c r="O223" i="21"/>
  <c r="L223" i="15"/>
  <c r="CL223" i="15" s="1"/>
  <c r="M44" i="21"/>
  <c r="J44" i="15"/>
  <c r="M108" i="21"/>
  <c r="J108" i="15"/>
  <c r="M172" i="21"/>
  <c r="J172" i="15"/>
  <c r="K11" i="21"/>
  <c r="DS11" i="21" s="1"/>
  <c r="K75" i="21"/>
  <c r="DS75" i="21" s="1"/>
  <c r="K139" i="21"/>
  <c r="DS139" i="21" s="1"/>
  <c r="K203" i="21"/>
  <c r="DS203" i="21" s="1"/>
  <c r="J41" i="21"/>
  <c r="J105" i="21"/>
  <c r="J169" i="21"/>
  <c r="M21" i="21"/>
  <c r="J21" i="15"/>
  <c r="M85" i="21"/>
  <c r="J85" i="15"/>
  <c r="M149" i="21"/>
  <c r="J149" i="15"/>
  <c r="M213" i="21"/>
  <c r="J213" i="15"/>
  <c r="DP23" i="21"/>
  <c r="DP55" i="21"/>
  <c r="DQ14" i="21"/>
  <c r="DQ15" i="21"/>
  <c r="DP105" i="21"/>
  <c r="DQ112" i="21"/>
  <c r="DP150" i="21"/>
  <c r="DQ123" i="21"/>
  <c r="DQ33" i="21"/>
  <c r="DQ97" i="21"/>
  <c r="DP121" i="21"/>
  <c r="DQ154" i="21"/>
  <c r="DQ218" i="21"/>
  <c r="O35" i="21"/>
  <c r="L35" i="15"/>
  <c r="CL35" i="15" s="1"/>
  <c r="O67" i="21"/>
  <c r="L67" i="15"/>
  <c r="CL67" i="15" s="1"/>
  <c r="O99" i="21"/>
  <c r="L99" i="15"/>
  <c r="CL99" i="15" s="1"/>
  <c r="O131" i="21"/>
  <c r="L131" i="15"/>
  <c r="CL131" i="15" s="1"/>
  <c r="O163" i="21"/>
  <c r="L163" i="15"/>
  <c r="CL163" i="15" s="1"/>
  <c r="O195" i="21"/>
  <c r="L195" i="15"/>
  <c r="CL195" i="15" s="1"/>
  <c r="O227" i="21"/>
  <c r="L227" i="15"/>
  <c r="CL227" i="15" s="1"/>
  <c r="M52" i="21"/>
  <c r="J52" i="15"/>
  <c r="M116" i="21"/>
  <c r="J116" i="15"/>
  <c r="M180" i="21"/>
  <c r="J180" i="15"/>
  <c r="K19" i="21"/>
  <c r="DS19" i="21" s="1"/>
  <c r="K83" i="21"/>
  <c r="DS83" i="21" s="1"/>
  <c r="K147" i="21"/>
  <c r="DS147" i="21" s="1"/>
  <c r="K211" i="21"/>
  <c r="DS211" i="21" s="1"/>
  <c r="J49" i="21"/>
  <c r="J113" i="21"/>
  <c r="J177" i="21"/>
  <c r="DS90" i="21"/>
  <c r="DP28" i="21"/>
  <c r="M29" i="21"/>
  <c r="J29" i="15"/>
  <c r="M93" i="21"/>
  <c r="J93" i="15"/>
  <c r="M157" i="21"/>
  <c r="J157" i="15"/>
  <c r="M221" i="21"/>
  <c r="J221" i="15"/>
  <c r="AB19" i="21"/>
  <c r="DP19" i="21" s="1"/>
  <c r="Y19" i="15"/>
  <c r="AO40" i="15"/>
  <c r="AR40" i="21"/>
  <c r="AR14" i="21"/>
  <c r="AO14" i="15"/>
  <c r="AR78" i="21"/>
  <c r="AO78" i="15"/>
  <c r="AR33" i="21"/>
  <c r="AO33" i="15"/>
  <c r="AR36" i="21"/>
  <c r="AO36" i="15"/>
  <c r="AS16" i="21"/>
  <c r="AP16" i="15"/>
  <c r="AP48" i="15"/>
  <c r="AS48" i="21"/>
  <c r="AS80" i="21"/>
  <c r="AP80" i="15"/>
  <c r="AS112" i="21"/>
  <c r="AP112" i="15"/>
  <c r="AS144" i="21"/>
  <c r="AP144" i="15"/>
  <c r="AS176" i="21"/>
  <c r="AP176" i="15"/>
  <c r="AS208" i="21"/>
  <c r="AP208" i="15"/>
  <c r="CK208" i="15" s="1"/>
  <c r="AR23" i="21"/>
  <c r="AO23" i="15"/>
  <c r="AR227" i="21"/>
  <c r="AO227" i="15"/>
  <c r="AQ65" i="21"/>
  <c r="AN65" i="15"/>
  <c r="AQ129" i="21"/>
  <c r="AN129" i="15"/>
  <c r="CH129" i="15" s="1"/>
  <c r="AQ193" i="21"/>
  <c r="AN193" i="15"/>
  <c r="CH193" i="15" s="1"/>
  <c r="AO29" i="21"/>
  <c r="AL29" i="15"/>
  <c r="AO93" i="21"/>
  <c r="AL93" i="15"/>
  <c r="AR150" i="21"/>
  <c r="AO150" i="15"/>
  <c r="AR214" i="21"/>
  <c r="AO214" i="15"/>
  <c r="AQ44" i="21"/>
  <c r="AN44" i="15"/>
  <c r="AQ108" i="21"/>
  <c r="AN108" i="15"/>
  <c r="CH108" i="15" s="1"/>
  <c r="AQ172" i="21"/>
  <c r="AN172" i="15"/>
  <c r="AO8" i="21"/>
  <c r="AL8" i="15"/>
  <c r="AO72" i="21"/>
  <c r="AL72" i="15"/>
  <c r="AR89" i="21"/>
  <c r="AO89" i="15"/>
  <c r="AR153" i="21"/>
  <c r="AO153" i="15"/>
  <c r="AR217" i="21"/>
  <c r="AO217" i="15"/>
  <c r="AR140" i="21"/>
  <c r="AO140" i="15"/>
  <c r="AR204" i="21"/>
  <c r="AO204" i="15"/>
  <c r="AQ42" i="21"/>
  <c r="AN42" i="15"/>
  <c r="AQ106" i="21"/>
  <c r="AN106" i="15"/>
  <c r="CH106" i="15" s="1"/>
  <c r="AQ170" i="21"/>
  <c r="AN170" i="15"/>
  <c r="CH170" i="15" s="1"/>
  <c r="AN4" i="15"/>
  <c r="AQ4" i="21"/>
  <c r="AO62" i="21"/>
  <c r="DS62" i="21" s="1"/>
  <c r="AL62" i="15"/>
  <c r="AR31" i="21"/>
  <c r="AO31" i="15"/>
  <c r="AR95" i="21"/>
  <c r="AO95" i="15"/>
  <c r="AR159" i="21"/>
  <c r="AO159" i="15"/>
  <c r="AR223" i="21"/>
  <c r="AO223" i="15"/>
  <c r="AQ53" i="21"/>
  <c r="AN53" i="15"/>
  <c r="AQ117" i="21"/>
  <c r="AN117" i="15"/>
  <c r="AQ181" i="21"/>
  <c r="AN181" i="15"/>
  <c r="AL17" i="15"/>
  <c r="AO17" i="21"/>
  <c r="AQ35" i="21"/>
  <c r="AN35" i="15"/>
  <c r="AQ99" i="21"/>
  <c r="AN99" i="15"/>
  <c r="AQ163" i="21"/>
  <c r="AN163" i="15"/>
  <c r="AQ227" i="21"/>
  <c r="AN227" i="15"/>
  <c r="AO63" i="21"/>
  <c r="AL63" i="15"/>
  <c r="AR128" i="21"/>
  <c r="AO128" i="15"/>
  <c r="AR192" i="21"/>
  <c r="AO192" i="15"/>
  <c r="AN30" i="15"/>
  <c r="AQ30" i="21"/>
  <c r="AQ94" i="21"/>
  <c r="AN94" i="15"/>
  <c r="AQ158" i="21"/>
  <c r="AN158" i="15"/>
  <c r="CH158" i="15" s="1"/>
  <c r="AO89" i="21"/>
  <c r="AL89" i="15"/>
  <c r="AO153" i="21"/>
  <c r="AL153" i="15"/>
  <c r="AO217" i="21"/>
  <c r="AL217" i="15"/>
  <c r="AN30" i="21"/>
  <c r="AK30" i="15"/>
  <c r="CE30" i="15" s="1"/>
  <c r="AN62" i="21"/>
  <c r="AK62" i="15"/>
  <c r="AN94" i="21"/>
  <c r="AK94" i="15"/>
  <c r="AN126" i="21"/>
  <c r="AK126" i="15"/>
  <c r="AN158" i="21"/>
  <c r="AK158" i="15"/>
  <c r="CE158" i="15" s="1"/>
  <c r="AN190" i="21"/>
  <c r="AK190" i="15"/>
  <c r="CE190" i="15" s="1"/>
  <c r="AN222" i="21"/>
  <c r="AK222" i="15"/>
  <c r="CE222" i="15" s="1"/>
  <c r="AL51" i="21"/>
  <c r="AI51" i="15"/>
  <c r="AL115" i="21"/>
  <c r="DP115" i="21" s="1"/>
  <c r="AI115" i="15"/>
  <c r="AL179" i="21"/>
  <c r="AI179" i="15"/>
  <c r="AH14" i="21"/>
  <c r="AE14" i="15"/>
  <c r="AH78" i="21"/>
  <c r="AE78" i="15"/>
  <c r="AH142" i="21"/>
  <c r="AE142" i="15"/>
  <c r="AH206" i="21"/>
  <c r="AE206" i="15"/>
  <c r="AO172" i="21"/>
  <c r="AL172" i="15"/>
  <c r="AM5" i="21"/>
  <c r="AJ5" i="15"/>
  <c r="AM69" i="21"/>
  <c r="AJ69" i="15"/>
  <c r="AM133" i="21"/>
  <c r="AJ133" i="15"/>
  <c r="AL136" i="21"/>
  <c r="AI136" i="15"/>
  <c r="AL200" i="21"/>
  <c r="AI200" i="15"/>
  <c r="AH97" i="21"/>
  <c r="AE97" i="15"/>
  <c r="AH161" i="21"/>
  <c r="AE161" i="15"/>
  <c r="AH225" i="21"/>
  <c r="AE225" i="15"/>
  <c r="AO135" i="21"/>
  <c r="AL135" i="15"/>
  <c r="AO199" i="21"/>
  <c r="AL199" i="15"/>
  <c r="AN19" i="21"/>
  <c r="AK19" i="15"/>
  <c r="CE19" i="15" s="1"/>
  <c r="AN51" i="21"/>
  <c r="AK51" i="15"/>
  <c r="CE51" i="15" s="1"/>
  <c r="AN83" i="21"/>
  <c r="AK83" i="15"/>
  <c r="CE83" i="15" s="1"/>
  <c r="AN115" i="21"/>
  <c r="AK115" i="15"/>
  <c r="CE115" i="15" s="1"/>
  <c r="AN147" i="21"/>
  <c r="AK147" i="15"/>
  <c r="CE147" i="15" s="1"/>
  <c r="AN179" i="21"/>
  <c r="AK179" i="15"/>
  <c r="CE179" i="15" s="1"/>
  <c r="AN211" i="21"/>
  <c r="AK211" i="15"/>
  <c r="CE211" i="15" s="1"/>
  <c r="AL21" i="21"/>
  <c r="AI21" i="15"/>
  <c r="AL85" i="21"/>
  <c r="AI85" i="15"/>
  <c r="AL149" i="21"/>
  <c r="AI149" i="15"/>
  <c r="AL213" i="21"/>
  <c r="AI213" i="15"/>
  <c r="AH52" i="21"/>
  <c r="AE52" i="15"/>
  <c r="AH116" i="21"/>
  <c r="AE116" i="15"/>
  <c r="AH180" i="21"/>
  <c r="AE180" i="15"/>
  <c r="AQ206" i="21"/>
  <c r="AN206" i="15"/>
  <c r="CH206" i="15" s="1"/>
  <c r="AO42" i="21"/>
  <c r="DS42" i="21" s="1"/>
  <c r="AL42" i="15"/>
  <c r="AO106" i="21"/>
  <c r="AL106" i="15"/>
  <c r="AO170" i="21"/>
  <c r="AL170" i="15"/>
  <c r="AM22" i="21"/>
  <c r="AJ22" i="15"/>
  <c r="AM86" i="21"/>
  <c r="AJ86" i="15"/>
  <c r="AM150" i="21"/>
  <c r="AJ150" i="15"/>
  <c r="AM214" i="21"/>
  <c r="AJ214" i="15"/>
  <c r="AL18" i="21"/>
  <c r="AI18" i="15"/>
  <c r="AL82" i="21"/>
  <c r="AI82" i="15"/>
  <c r="AL146" i="21"/>
  <c r="AI146" i="15"/>
  <c r="AL210" i="21"/>
  <c r="AI210" i="15"/>
  <c r="AO133" i="21"/>
  <c r="AL133" i="15"/>
  <c r="AO197" i="21"/>
  <c r="AL197" i="15"/>
  <c r="AL31" i="21"/>
  <c r="AI31" i="15"/>
  <c r="AL95" i="21"/>
  <c r="AI95" i="15"/>
  <c r="AL159" i="21"/>
  <c r="AI159" i="15"/>
  <c r="AL223" i="21"/>
  <c r="AI223" i="15"/>
  <c r="AH50" i="21"/>
  <c r="AE50" i="15"/>
  <c r="AH114" i="21"/>
  <c r="AE114" i="15"/>
  <c r="AH178" i="21"/>
  <c r="AE178" i="15"/>
  <c r="AO176" i="21"/>
  <c r="AL176" i="15"/>
  <c r="AM7" i="21"/>
  <c r="AJ7" i="15"/>
  <c r="AM39" i="21"/>
  <c r="AJ39" i="15"/>
  <c r="AM71" i="21"/>
  <c r="AJ71" i="15"/>
  <c r="AM103" i="21"/>
  <c r="AJ103" i="15"/>
  <c r="AM135" i="21"/>
  <c r="DQ135" i="21" s="1"/>
  <c r="AJ135" i="15"/>
  <c r="AM167" i="21"/>
  <c r="AJ167" i="15"/>
  <c r="AM199" i="21"/>
  <c r="AJ199" i="15"/>
  <c r="AM231" i="21"/>
  <c r="AJ231" i="15"/>
  <c r="AL68" i="21"/>
  <c r="AI68" i="15"/>
  <c r="AL132" i="21"/>
  <c r="AI132" i="15"/>
  <c r="AL196" i="21"/>
  <c r="AI196" i="15"/>
  <c r="AI17" i="21"/>
  <c r="AF17" i="15"/>
  <c r="CK17" i="15" s="1"/>
  <c r="AI49" i="21"/>
  <c r="AF49" i="15"/>
  <c r="CK49" i="15" s="1"/>
  <c r="AI81" i="21"/>
  <c r="AF81" i="15"/>
  <c r="CK81" i="15" s="1"/>
  <c r="AI113" i="21"/>
  <c r="AF113" i="15"/>
  <c r="AI145" i="21"/>
  <c r="AF145" i="15"/>
  <c r="AI177" i="21"/>
  <c r="AF177" i="15"/>
  <c r="CK177" i="15" s="1"/>
  <c r="AI209" i="21"/>
  <c r="AF209" i="15"/>
  <c r="AH21" i="21"/>
  <c r="AE21" i="15"/>
  <c r="AH85" i="21"/>
  <c r="AE85" i="15"/>
  <c r="AH149" i="21"/>
  <c r="AE149" i="15"/>
  <c r="AH213" i="21"/>
  <c r="AE213" i="15"/>
  <c r="AN9" i="21"/>
  <c r="AK9" i="15"/>
  <c r="CE9" i="15" s="1"/>
  <c r="AN41" i="21"/>
  <c r="AK41" i="15"/>
  <c r="AN73" i="21"/>
  <c r="AK73" i="15"/>
  <c r="CE73" i="15" s="1"/>
  <c r="AN105" i="21"/>
  <c r="AK105" i="15"/>
  <c r="CE105" i="15" s="1"/>
  <c r="AN137" i="21"/>
  <c r="AK137" i="15"/>
  <c r="CE137" i="15" s="1"/>
  <c r="AN169" i="21"/>
  <c r="AK169" i="15"/>
  <c r="AN201" i="21"/>
  <c r="AK201" i="15"/>
  <c r="CE201" i="15" s="1"/>
  <c r="AL9" i="21"/>
  <c r="AI9" i="15"/>
  <c r="AL73" i="21"/>
  <c r="AI73" i="15"/>
  <c r="AL137" i="21"/>
  <c r="AI137" i="15"/>
  <c r="AL201" i="21"/>
  <c r="AI201" i="15"/>
  <c r="AH40" i="21"/>
  <c r="AE40" i="15"/>
  <c r="AH104" i="21"/>
  <c r="AE104" i="15"/>
  <c r="AH168" i="21"/>
  <c r="AE168" i="15"/>
  <c r="AC19" i="21"/>
  <c r="DQ19" i="21" s="1"/>
  <c r="Z19" i="15"/>
  <c r="AC51" i="21"/>
  <c r="Z51" i="15"/>
  <c r="AC83" i="21"/>
  <c r="DQ83" i="21" s="1"/>
  <c r="Z83" i="15"/>
  <c r="AC115" i="21"/>
  <c r="DQ115" i="21" s="1"/>
  <c r="Z115" i="15"/>
  <c r="AC147" i="21"/>
  <c r="DQ147" i="21" s="1"/>
  <c r="Z147" i="15"/>
  <c r="AC179" i="21"/>
  <c r="Z179" i="15"/>
  <c r="AC211" i="21"/>
  <c r="DQ211" i="21" s="1"/>
  <c r="Z211" i="15"/>
  <c r="AB204" i="21"/>
  <c r="Y204" i="15"/>
  <c r="X38" i="21"/>
  <c r="U38" i="15"/>
  <c r="X102" i="21"/>
  <c r="U102" i="15"/>
  <c r="X166" i="21"/>
  <c r="U166" i="15"/>
  <c r="X230" i="21"/>
  <c r="U230" i="15"/>
  <c r="X57" i="21"/>
  <c r="U57" i="15"/>
  <c r="X121" i="21"/>
  <c r="U121" i="15"/>
  <c r="X185" i="21"/>
  <c r="U185" i="15"/>
  <c r="AC68" i="21"/>
  <c r="Z68" i="15"/>
  <c r="AC132" i="21"/>
  <c r="Z132" i="15"/>
  <c r="AC196" i="21"/>
  <c r="Z196" i="15"/>
  <c r="AB30" i="21"/>
  <c r="DP30" i="21" s="1"/>
  <c r="Y30" i="15"/>
  <c r="AB94" i="21"/>
  <c r="DP94" i="21" s="1"/>
  <c r="Y94" i="15"/>
  <c r="AB158" i="21"/>
  <c r="DP158" i="21" s="1"/>
  <c r="Y158" i="15"/>
  <c r="AB222" i="21"/>
  <c r="DP222" i="21" s="1"/>
  <c r="Y222" i="15"/>
  <c r="X60" i="21"/>
  <c r="U60" i="15"/>
  <c r="X124" i="21"/>
  <c r="U124" i="15"/>
  <c r="X188" i="21"/>
  <c r="U188" i="15"/>
  <c r="AE21" i="21"/>
  <c r="AB21" i="15"/>
  <c r="AE85" i="21"/>
  <c r="AB85" i="15"/>
  <c r="AE149" i="21"/>
  <c r="AB149" i="15"/>
  <c r="AE213" i="21"/>
  <c r="AB213" i="15"/>
  <c r="AB131" i="21"/>
  <c r="Y131" i="15"/>
  <c r="AB219" i="21"/>
  <c r="Y219" i="15"/>
  <c r="X55" i="21"/>
  <c r="U55" i="15"/>
  <c r="X119" i="21"/>
  <c r="U119" i="15"/>
  <c r="X183" i="21"/>
  <c r="U183" i="15"/>
  <c r="L10" i="15"/>
  <c r="CL10" i="15" s="1"/>
  <c r="O10" i="21"/>
  <c r="AG37" i="21"/>
  <c r="AD37" i="15"/>
  <c r="AG101" i="21"/>
  <c r="AD101" i="15"/>
  <c r="AG165" i="21"/>
  <c r="AD165" i="15"/>
  <c r="AG229" i="21"/>
  <c r="AD229" i="15"/>
  <c r="AE112" i="21"/>
  <c r="AB112" i="15"/>
  <c r="AE176" i="21"/>
  <c r="AB176" i="15"/>
  <c r="AG48" i="21"/>
  <c r="AD48" i="15"/>
  <c r="CH48" i="15" s="1"/>
  <c r="AG112" i="21"/>
  <c r="AD112" i="15"/>
  <c r="AG176" i="21"/>
  <c r="AD176" i="15"/>
  <c r="AC61" i="21"/>
  <c r="Z61" i="15"/>
  <c r="AC141" i="21"/>
  <c r="Z141" i="15"/>
  <c r="AC229" i="21"/>
  <c r="Z229" i="15"/>
  <c r="AB77" i="21"/>
  <c r="Y77" i="15"/>
  <c r="AB133" i="21"/>
  <c r="Y133" i="15"/>
  <c r="AB205" i="21"/>
  <c r="Y205" i="15"/>
  <c r="X53" i="21"/>
  <c r="U53" i="15"/>
  <c r="X117" i="21"/>
  <c r="U117" i="15"/>
  <c r="X181" i="21"/>
  <c r="U181" i="15"/>
  <c r="DS25" i="21"/>
  <c r="DS101" i="21"/>
  <c r="DS165" i="21"/>
  <c r="DS229" i="21"/>
  <c r="O24" i="21"/>
  <c r="L24" i="15"/>
  <c r="CL24" i="15" s="1"/>
  <c r="O56" i="21"/>
  <c r="L56" i="15"/>
  <c r="CL56" i="15" s="1"/>
  <c r="O88" i="21"/>
  <c r="L88" i="15"/>
  <c r="CL88" i="15" s="1"/>
  <c r="O120" i="21"/>
  <c r="L120" i="15"/>
  <c r="CL120" i="15" s="1"/>
  <c r="O152" i="21"/>
  <c r="L152" i="15"/>
  <c r="CL152" i="15" s="1"/>
  <c r="O184" i="21"/>
  <c r="L184" i="15"/>
  <c r="CL184" i="15" s="1"/>
  <c r="O216" i="21"/>
  <c r="L216" i="15"/>
  <c r="CL216" i="15" s="1"/>
  <c r="M22" i="21"/>
  <c r="J22" i="15"/>
  <c r="M86" i="21"/>
  <c r="J86" i="15"/>
  <c r="M150" i="21"/>
  <c r="J150" i="15"/>
  <c r="M214" i="21"/>
  <c r="J214" i="15"/>
  <c r="K49" i="21"/>
  <c r="DS49" i="21" s="1"/>
  <c r="K113" i="21"/>
  <c r="DS113" i="21" s="1"/>
  <c r="K177" i="21"/>
  <c r="DS177" i="21" s="1"/>
  <c r="J14" i="21"/>
  <c r="J78" i="21"/>
  <c r="J142" i="21"/>
  <c r="J206" i="21"/>
  <c r="T173" i="21"/>
  <c r="Q173" i="15"/>
  <c r="S12" i="21"/>
  <c r="DQ12" i="21" s="1"/>
  <c r="P12" i="15"/>
  <c r="DQ32" i="21"/>
  <c r="S76" i="21"/>
  <c r="P76" i="15"/>
  <c r="S140" i="21"/>
  <c r="P140" i="15"/>
  <c r="S204" i="21"/>
  <c r="DQ204" i="21" s="1"/>
  <c r="P204" i="15"/>
  <c r="DQ224" i="21"/>
  <c r="M39" i="21"/>
  <c r="J39" i="15"/>
  <c r="CH39" i="15" s="1"/>
  <c r="M103" i="21"/>
  <c r="J103" i="15"/>
  <c r="CH103" i="15" s="1"/>
  <c r="M167" i="21"/>
  <c r="J167" i="15"/>
  <c r="CH167" i="15" s="1"/>
  <c r="M231" i="21"/>
  <c r="J231" i="15"/>
  <c r="CH231" i="15" s="1"/>
  <c r="K68" i="21"/>
  <c r="DS68" i="21" s="1"/>
  <c r="K132" i="21"/>
  <c r="DS132" i="21" s="1"/>
  <c r="K196" i="21"/>
  <c r="DS196" i="21" s="1"/>
  <c r="R211" i="21"/>
  <c r="O211" i="15"/>
  <c r="O29" i="21"/>
  <c r="L29" i="15"/>
  <c r="CL29" i="15" s="1"/>
  <c r="O61" i="21"/>
  <c r="L61" i="15"/>
  <c r="CL61" i="15" s="1"/>
  <c r="O93" i="21"/>
  <c r="L93" i="15"/>
  <c r="O125" i="21"/>
  <c r="L125" i="15"/>
  <c r="CL125" i="15" s="1"/>
  <c r="O157" i="21"/>
  <c r="L157" i="15"/>
  <c r="CL157" i="15" s="1"/>
  <c r="O189" i="21"/>
  <c r="L189" i="15"/>
  <c r="CL189" i="15" s="1"/>
  <c r="O221" i="21"/>
  <c r="L221" i="15"/>
  <c r="M24" i="21"/>
  <c r="J24" i="15"/>
  <c r="M88" i="21"/>
  <c r="J88" i="15"/>
  <c r="M152" i="21"/>
  <c r="J152" i="15"/>
  <c r="M216" i="21"/>
  <c r="J216" i="15"/>
  <c r="K55" i="21"/>
  <c r="DS55" i="21" s="1"/>
  <c r="K119" i="21"/>
  <c r="K183" i="21"/>
  <c r="DS183" i="21" s="1"/>
  <c r="J15" i="21"/>
  <c r="J79" i="21"/>
  <c r="J143" i="21"/>
  <c r="J207" i="21"/>
  <c r="I42" i="21"/>
  <c r="DQ42" i="21" s="1"/>
  <c r="F42" i="15"/>
  <c r="H16" i="21"/>
  <c r="DP16" i="21" s="1"/>
  <c r="E16" i="15"/>
  <c r="H80" i="21"/>
  <c r="DP80" i="21" s="1"/>
  <c r="E80" i="15"/>
  <c r="H144" i="21"/>
  <c r="E144" i="15"/>
  <c r="DS6" i="21"/>
  <c r="DS38" i="21"/>
  <c r="DS70" i="21"/>
  <c r="DS134" i="21"/>
  <c r="DS230" i="21"/>
  <c r="R24" i="21"/>
  <c r="O24" i="15"/>
  <c r="R88" i="21"/>
  <c r="O88" i="15"/>
  <c r="R152" i="21"/>
  <c r="O152" i="15"/>
  <c r="R216" i="21"/>
  <c r="O216" i="15"/>
  <c r="M41" i="21"/>
  <c r="J41" i="15"/>
  <c r="M105" i="21"/>
  <c r="J105" i="15"/>
  <c r="M169" i="21"/>
  <c r="J169" i="15"/>
  <c r="K10" i="21"/>
  <c r="DS10" i="21" s="1"/>
  <c r="K74" i="21"/>
  <c r="DS74" i="21" s="1"/>
  <c r="K138" i="21"/>
  <c r="DS138" i="21" s="1"/>
  <c r="K202" i="21"/>
  <c r="DS202" i="21" s="1"/>
  <c r="R5" i="21"/>
  <c r="DP5" i="21" s="1"/>
  <c r="O5" i="15"/>
  <c r="R69" i="21"/>
  <c r="DP69" i="21" s="1"/>
  <c r="O69" i="15"/>
  <c r="R133" i="21"/>
  <c r="O133" i="15"/>
  <c r="R197" i="21"/>
  <c r="O197" i="15"/>
  <c r="O46" i="21"/>
  <c r="L46" i="15"/>
  <c r="O78" i="21"/>
  <c r="L78" i="15"/>
  <c r="O110" i="21"/>
  <c r="L110" i="15"/>
  <c r="O142" i="21"/>
  <c r="L142" i="15"/>
  <c r="O174" i="21"/>
  <c r="L174" i="15"/>
  <c r="O206" i="21"/>
  <c r="L206" i="15"/>
  <c r="M18" i="21"/>
  <c r="J18" i="15"/>
  <c r="M82" i="21"/>
  <c r="J82" i="15"/>
  <c r="M146" i="21"/>
  <c r="J146" i="15"/>
  <c r="M210" i="21"/>
  <c r="J210" i="15"/>
  <c r="K45" i="21"/>
  <c r="K109" i="21"/>
  <c r="DS109" i="21" s="1"/>
  <c r="K173" i="21"/>
  <c r="DS173" i="21" s="1"/>
  <c r="H10" i="21"/>
  <c r="E10" i="15"/>
  <c r="H74" i="21"/>
  <c r="DP74" i="21" s="1"/>
  <c r="E74" i="15"/>
  <c r="H138" i="21"/>
  <c r="E138" i="15"/>
  <c r="H202" i="21"/>
  <c r="E202" i="15"/>
  <c r="U12" i="21"/>
  <c r="R12" i="15"/>
  <c r="U76" i="21"/>
  <c r="R76" i="15"/>
  <c r="U140" i="21"/>
  <c r="R140" i="15"/>
  <c r="U204" i="21"/>
  <c r="R204" i="15"/>
  <c r="S6" i="21"/>
  <c r="P6" i="15"/>
  <c r="S70" i="21"/>
  <c r="P70" i="15"/>
  <c r="S134" i="21"/>
  <c r="DQ134" i="21" s="1"/>
  <c r="P134" i="15"/>
  <c r="S198" i="21"/>
  <c r="DQ198" i="21" s="1"/>
  <c r="P198" i="15"/>
  <c r="R34" i="21"/>
  <c r="O34" i="15"/>
  <c r="R98" i="21"/>
  <c r="O98" i="15"/>
  <c r="R162" i="21"/>
  <c r="O162" i="15"/>
  <c r="R226" i="21"/>
  <c r="O226" i="15"/>
  <c r="M51" i="21"/>
  <c r="J51" i="15"/>
  <c r="M115" i="21"/>
  <c r="J115" i="15"/>
  <c r="M179" i="21"/>
  <c r="J179" i="15"/>
  <c r="K16" i="21"/>
  <c r="DS16" i="21" s="1"/>
  <c r="K80" i="21"/>
  <c r="K144" i="21"/>
  <c r="K208" i="21"/>
  <c r="DS208" i="21" s="1"/>
  <c r="I45" i="21"/>
  <c r="F45" i="15"/>
  <c r="I109" i="21"/>
  <c r="F109" i="15"/>
  <c r="I173" i="21"/>
  <c r="F173" i="15"/>
  <c r="O7" i="21"/>
  <c r="L7" i="15"/>
  <c r="O39" i="21"/>
  <c r="L39" i="15"/>
  <c r="O71" i="21"/>
  <c r="L71" i="15"/>
  <c r="O103" i="21"/>
  <c r="L103" i="15"/>
  <c r="O135" i="21"/>
  <c r="L135" i="15"/>
  <c r="O167" i="21"/>
  <c r="L167" i="15"/>
  <c r="O199" i="21"/>
  <c r="L199" i="15"/>
  <c r="O231" i="21"/>
  <c r="L231" i="15"/>
  <c r="M60" i="21"/>
  <c r="J60" i="15"/>
  <c r="M124" i="21"/>
  <c r="J124" i="15"/>
  <c r="M188" i="21"/>
  <c r="J188" i="15"/>
  <c r="K27" i="21"/>
  <c r="DS27" i="21" s="1"/>
  <c r="K91" i="21"/>
  <c r="DS91" i="21" s="1"/>
  <c r="K155" i="21"/>
  <c r="DS155" i="21" s="1"/>
  <c r="K219" i="21"/>
  <c r="DS219" i="21" s="1"/>
  <c r="J57" i="21"/>
  <c r="J121" i="21"/>
  <c r="J185" i="21"/>
  <c r="M37" i="21"/>
  <c r="J37" i="15"/>
  <c r="M101" i="21"/>
  <c r="J101" i="15"/>
  <c r="M165" i="21"/>
  <c r="J165" i="15"/>
  <c r="M229" i="21"/>
  <c r="J229" i="15"/>
  <c r="DS94" i="21"/>
  <c r="DS126" i="21"/>
  <c r="DP191" i="21"/>
  <c r="DP223" i="21"/>
  <c r="DP164" i="21"/>
  <c r="DQ22" i="21"/>
  <c r="DQ54" i="21"/>
  <c r="DQ150" i="21"/>
  <c r="DQ182" i="21"/>
  <c r="DP84" i="21"/>
  <c r="DQ195" i="21"/>
  <c r="DP198" i="21"/>
  <c r="DQ73" i="21"/>
  <c r="DQ105" i="21"/>
  <c r="DP129" i="21"/>
  <c r="DQ98" i="21"/>
  <c r="DQ194" i="21"/>
  <c r="DQ226" i="21"/>
  <c r="CK80" i="15" l="1"/>
  <c r="CK97" i="15"/>
  <c r="CK145" i="15"/>
  <c r="CK209" i="15"/>
  <c r="CK28" i="15"/>
  <c r="DP151" i="21"/>
  <c r="CK201" i="15"/>
  <c r="DP65" i="21"/>
  <c r="DP76" i="21"/>
  <c r="CK129" i="15"/>
  <c r="DP12" i="21"/>
  <c r="CK171" i="15"/>
  <c r="CK69" i="15"/>
  <c r="DP148" i="21"/>
  <c r="DP67" i="21"/>
  <c r="DP119" i="21"/>
  <c r="DP43" i="21"/>
  <c r="DP93" i="21"/>
  <c r="DP123" i="21"/>
  <c r="DP204" i="21"/>
  <c r="DP45" i="21"/>
  <c r="DP10" i="21"/>
  <c r="DQ143" i="21"/>
  <c r="DP124" i="21"/>
  <c r="DQ55" i="21"/>
  <c r="DP215" i="21"/>
  <c r="CL204" i="15"/>
  <c r="DP209" i="21"/>
  <c r="DP175" i="21"/>
  <c r="CH111" i="15"/>
  <c r="DQ157" i="21"/>
  <c r="DQ43" i="21"/>
  <c r="DP81" i="21"/>
  <c r="CH7" i="15"/>
  <c r="DP133" i="21"/>
  <c r="DP103" i="21"/>
  <c r="DP196" i="21"/>
  <c r="DQ109" i="21"/>
  <c r="CL173" i="15"/>
  <c r="DP116" i="21"/>
  <c r="DP143" i="21"/>
  <c r="DP114" i="21"/>
  <c r="CH117" i="15"/>
  <c r="DP106" i="21"/>
  <c r="CH120" i="15"/>
  <c r="CL42" i="15"/>
  <c r="DP47" i="21"/>
  <c r="CH83" i="15"/>
  <c r="CH4" i="15"/>
  <c r="CH96" i="15"/>
  <c r="CH177" i="15"/>
  <c r="DP110" i="21"/>
  <c r="DP117" i="21"/>
  <c r="DQ174" i="21"/>
  <c r="DP147" i="21"/>
  <c r="DP188" i="21"/>
  <c r="DP107" i="21"/>
  <c r="CH227" i="15"/>
  <c r="DQ111" i="21"/>
  <c r="DP27" i="21"/>
  <c r="DP38" i="21"/>
  <c r="DQ142" i="21"/>
  <c r="DQ95" i="21"/>
  <c r="DP183" i="21"/>
  <c r="DP68" i="21"/>
  <c r="DP102" i="21"/>
  <c r="DQ45" i="21"/>
  <c r="DQ4" i="21"/>
  <c r="DP187" i="21"/>
  <c r="CH20" i="15"/>
  <c r="CK228" i="15"/>
  <c r="CH184" i="15"/>
  <c r="DQ172" i="21"/>
  <c r="CK161" i="15"/>
  <c r="CH202" i="15"/>
  <c r="CK128" i="15"/>
  <c r="CK57" i="15"/>
  <c r="CL74" i="15"/>
  <c r="DP208" i="21"/>
  <c r="DP211" i="21"/>
  <c r="DP178" i="21"/>
  <c r="DP156" i="21"/>
  <c r="DP157" i="21"/>
  <c r="DP11" i="21"/>
  <c r="DP20" i="21"/>
  <c r="CH94" i="15"/>
  <c r="DP138" i="21"/>
  <c r="DP152" i="21"/>
  <c r="DP51" i="21"/>
  <c r="DQ107" i="21"/>
  <c r="CK133" i="15"/>
  <c r="CH212" i="15"/>
  <c r="DP229" i="21"/>
  <c r="CH67" i="15"/>
  <c r="CH225" i="15"/>
  <c r="CK153" i="15"/>
  <c r="CL180" i="15"/>
  <c r="CK137" i="15"/>
  <c r="CK9" i="15"/>
  <c r="CH220" i="15"/>
  <c r="DP7" i="21"/>
  <c r="DP100" i="21"/>
  <c r="DP92" i="21"/>
  <c r="DP111" i="21"/>
  <c r="DP32" i="21"/>
  <c r="DP131" i="21"/>
  <c r="DQ179" i="21"/>
  <c r="DQ51" i="21"/>
  <c r="DP95" i="21"/>
  <c r="DP15" i="21"/>
  <c r="DP127" i="21"/>
  <c r="DP75" i="21"/>
  <c r="CH139" i="15"/>
  <c r="DQ13" i="21"/>
  <c r="DP165" i="21"/>
  <c r="CH204" i="15"/>
  <c r="CK64" i="15"/>
  <c r="CL116" i="15"/>
  <c r="CK43" i="15"/>
  <c r="DQ140" i="21"/>
  <c r="CK176" i="15"/>
  <c r="CE107" i="15"/>
  <c r="CH156" i="15"/>
  <c r="CK168" i="15"/>
  <c r="CL108" i="15"/>
  <c r="DQ59" i="21"/>
  <c r="DP48" i="21"/>
  <c r="DP39" i="21"/>
  <c r="DP212" i="21"/>
  <c r="CK113" i="15"/>
  <c r="DQ6" i="21"/>
  <c r="DQ29" i="21"/>
  <c r="DP181" i="21"/>
  <c r="CH75" i="15"/>
  <c r="DP101" i="21"/>
  <c r="CL77" i="15"/>
  <c r="CH199" i="15"/>
  <c r="CH80" i="15"/>
  <c r="CK193" i="15"/>
  <c r="CK65" i="15"/>
  <c r="CK220" i="15"/>
  <c r="CK217" i="15"/>
  <c r="CK89" i="15"/>
  <c r="CK82" i="15"/>
  <c r="CH154" i="15"/>
  <c r="CH30" i="15"/>
  <c r="CH74" i="15"/>
  <c r="CH173" i="15"/>
  <c r="CH59" i="15"/>
  <c r="CH176" i="15"/>
  <c r="CH148" i="15"/>
  <c r="CH163" i="15"/>
  <c r="CH181" i="15"/>
  <c r="CH65" i="15"/>
  <c r="CH195" i="15"/>
  <c r="CH92" i="15"/>
  <c r="CH11" i="15"/>
  <c r="CH76" i="15"/>
  <c r="DP186" i="21"/>
  <c r="CE62" i="15"/>
  <c r="CE161" i="15"/>
  <c r="CE182" i="15"/>
  <c r="CE95" i="15"/>
  <c r="CK121" i="15"/>
  <c r="CE26" i="15"/>
  <c r="DQ38" i="21"/>
  <c r="DP44" i="21"/>
  <c r="CK136" i="15"/>
  <c r="CK8" i="15"/>
  <c r="CK160" i="15"/>
  <c r="CK32" i="15"/>
  <c r="CE6" i="15"/>
  <c r="CL84" i="15"/>
  <c r="DQ230" i="21"/>
  <c r="CH104" i="15"/>
  <c r="CK196" i="15"/>
  <c r="CK68" i="15"/>
  <c r="CE223" i="15"/>
  <c r="CK48" i="15"/>
  <c r="DP177" i="21"/>
  <c r="DS130" i="21"/>
  <c r="DP99" i="21"/>
  <c r="DQ7" i="21"/>
  <c r="DQ223" i="21"/>
  <c r="CL144" i="15"/>
  <c r="CL16" i="15"/>
  <c r="DP9" i="21"/>
  <c r="CE174" i="15"/>
  <c r="CE46" i="15"/>
  <c r="CH72" i="15"/>
  <c r="CE31" i="15"/>
  <c r="DS170" i="21"/>
  <c r="DP4" i="21"/>
  <c r="DQ167" i="21"/>
  <c r="DQ39" i="21"/>
  <c r="DS176" i="21"/>
  <c r="DQ159" i="21"/>
  <c r="DQ31" i="21"/>
  <c r="DP163" i="21"/>
  <c r="CK13" i="15"/>
  <c r="CE111" i="15"/>
  <c r="DS66" i="21"/>
  <c r="CE23" i="15"/>
  <c r="CK213" i="15"/>
  <c r="DS119" i="21"/>
  <c r="CH24" i="15"/>
  <c r="DS17" i="21"/>
  <c r="DQ84" i="21"/>
  <c r="CH200" i="15"/>
  <c r="CK125" i="15"/>
  <c r="DQ189" i="21"/>
  <c r="DS160" i="21"/>
  <c r="DP218" i="21"/>
  <c r="DS189" i="21"/>
  <c r="DP21" i="21"/>
  <c r="DS26" i="21"/>
  <c r="DP168" i="21"/>
  <c r="DQ219" i="21"/>
  <c r="DQ91" i="21"/>
  <c r="DS128" i="21"/>
  <c r="CH17" i="15"/>
  <c r="DP159" i="21"/>
  <c r="DS60" i="21"/>
  <c r="CE197" i="15"/>
  <c r="DS200" i="21"/>
  <c r="CK45" i="15"/>
  <c r="CH198" i="15"/>
  <c r="CE175" i="15"/>
  <c r="DP83" i="21"/>
  <c r="DQ196" i="21"/>
  <c r="DQ141" i="21"/>
  <c r="DQ102" i="21"/>
  <c r="DS197" i="21"/>
  <c r="DQ127" i="21"/>
  <c r="DS212" i="21"/>
  <c r="CK95" i="15"/>
  <c r="CE229" i="15"/>
  <c r="CH56" i="15"/>
  <c r="CK85" i="15"/>
  <c r="CH171" i="15"/>
  <c r="CH116" i="15"/>
  <c r="CL112" i="15"/>
  <c r="DP73" i="21"/>
  <c r="DS149" i="21"/>
  <c r="CH216" i="15"/>
  <c r="CE217" i="15"/>
  <c r="CH190" i="15"/>
  <c r="CH149" i="15"/>
  <c r="CE149" i="15"/>
  <c r="CK221" i="15"/>
  <c r="CK93" i="15"/>
  <c r="CE191" i="15"/>
  <c r="CE63" i="15"/>
  <c r="CH118" i="15"/>
  <c r="CH77" i="15"/>
  <c r="CH130" i="15"/>
  <c r="CH217" i="15"/>
  <c r="CL165" i="15"/>
  <c r="CL37" i="15"/>
  <c r="DS185" i="21"/>
  <c r="DP88" i="21"/>
  <c r="DQ158" i="21"/>
  <c r="CK181" i="15"/>
  <c r="DP155" i="21"/>
  <c r="CK182" i="15"/>
  <c r="CH37" i="15"/>
  <c r="DS217" i="21"/>
  <c r="DQ231" i="21"/>
  <c r="DQ103" i="21"/>
  <c r="CK5" i="15"/>
  <c r="CH6" i="15"/>
  <c r="CH29" i="15"/>
  <c r="CH82" i="15"/>
  <c r="CH169" i="15"/>
  <c r="DP40" i="21"/>
  <c r="DS73" i="21"/>
  <c r="DS136" i="21"/>
  <c r="DS193" i="21"/>
  <c r="CH128" i="15"/>
  <c r="CE209" i="15"/>
  <c r="CE81" i="15"/>
  <c r="CE102" i="15"/>
  <c r="CH46" i="15"/>
  <c r="CH5" i="15"/>
  <c r="CH58" i="15"/>
  <c r="DS194" i="21"/>
  <c r="CH201" i="15"/>
  <c r="CK148" i="15"/>
  <c r="DS152" i="21"/>
  <c r="DP18" i="21"/>
  <c r="DP108" i="21"/>
  <c r="DS85" i="21"/>
  <c r="CH152" i="15"/>
  <c r="DQ197" i="21"/>
  <c r="CK189" i="15"/>
  <c r="CK61" i="15"/>
  <c r="DQ190" i="21"/>
  <c r="CK86" i="15"/>
  <c r="DQ101" i="21"/>
  <c r="CK205" i="15"/>
  <c r="DP207" i="21"/>
  <c r="DP180" i="21"/>
  <c r="DP71" i="21"/>
  <c r="CK149" i="15"/>
  <c r="CK117" i="15"/>
  <c r="CK47" i="15"/>
  <c r="DQ214" i="21"/>
  <c r="DS93" i="21"/>
  <c r="DQ199" i="21"/>
  <c r="DQ71" i="21"/>
  <c r="DS77" i="21"/>
  <c r="DS106" i="21"/>
  <c r="CL104" i="15"/>
  <c r="DP137" i="21"/>
  <c r="DS220" i="21"/>
  <c r="DQ191" i="21"/>
  <c r="DQ63" i="21"/>
  <c r="CH64" i="15"/>
  <c r="DQ47" i="21"/>
  <c r="CK77" i="15"/>
  <c r="CL124" i="15"/>
  <c r="DP135" i="21"/>
  <c r="CK53" i="15"/>
  <c r="CH61" i="15"/>
  <c r="CK55" i="15"/>
  <c r="DQ46" i="21"/>
  <c r="CK202" i="15"/>
  <c r="DP225" i="21"/>
  <c r="CH88" i="15"/>
  <c r="DQ166" i="21"/>
  <c r="DP179" i="21"/>
  <c r="DS104" i="21"/>
  <c r="CH8" i="15"/>
  <c r="DQ60" i="21"/>
  <c r="CL185" i="15"/>
  <c r="CL25" i="15"/>
  <c r="CK141" i="15"/>
  <c r="DQ228" i="21"/>
  <c r="CK79" i="15"/>
  <c r="CK178" i="15"/>
  <c r="DQ222" i="21"/>
  <c r="CL174" i="15"/>
  <c r="CK174" i="15"/>
  <c r="CL34" i="15"/>
  <c r="CK34" i="15"/>
  <c r="CL222" i="15"/>
  <c r="CK222" i="15"/>
  <c r="CK29" i="15"/>
  <c r="CK195" i="15"/>
  <c r="CK52" i="15"/>
  <c r="DP202" i="21"/>
  <c r="DP216" i="21"/>
  <c r="DQ76" i="21"/>
  <c r="CL230" i="15"/>
  <c r="CK230" i="15"/>
  <c r="CL176" i="15"/>
  <c r="CL48" i="15"/>
  <c r="CL5" i="15"/>
  <c r="CE225" i="15"/>
  <c r="CE118" i="15"/>
  <c r="CH101" i="15"/>
  <c r="CH28" i="15"/>
  <c r="CK104" i="15"/>
  <c r="DQ85" i="21"/>
  <c r="DS56" i="21"/>
  <c r="CL209" i="15"/>
  <c r="CL81" i="15"/>
  <c r="CE221" i="15"/>
  <c r="CK37" i="15"/>
  <c r="CE167" i="15"/>
  <c r="CH70" i="15"/>
  <c r="CH93" i="15"/>
  <c r="CH146" i="15"/>
  <c r="DQ205" i="21"/>
  <c r="DS13" i="21"/>
  <c r="DS36" i="21"/>
  <c r="DQ5" i="21"/>
  <c r="CE231" i="15"/>
  <c r="CL169" i="15"/>
  <c r="CL41" i="15"/>
  <c r="DQ148" i="21"/>
  <c r="CL228" i="15"/>
  <c r="CL100" i="15"/>
  <c r="DP201" i="21"/>
  <c r="CL197" i="15"/>
  <c r="CL69" i="15"/>
  <c r="DS65" i="21"/>
  <c r="CH192" i="15"/>
  <c r="CE113" i="15"/>
  <c r="CH222" i="15"/>
  <c r="CH110" i="15"/>
  <c r="CH51" i="15"/>
  <c r="CH69" i="15"/>
  <c r="CH122" i="15"/>
  <c r="CH209" i="15"/>
  <c r="CK216" i="15"/>
  <c r="CK88" i="15"/>
  <c r="DQ52" i="21"/>
  <c r="CE143" i="15"/>
  <c r="DQ165" i="21"/>
  <c r="DP194" i="21"/>
  <c r="DS175" i="21"/>
  <c r="CH219" i="15"/>
  <c r="CK119" i="15"/>
  <c r="CH52" i="15"/>
  <c r="CK76" i="15"/>
  <c r="CK162" i="15"/>
  <c r="DP146" i="21"/>
  <c r="CL33" i="15"/>
  <c r="DS121" i="21"/>
  <c r="CK154" i="15"/>
  <c r="CK44" i="15"/>
  <c r="DP210" i="21"/>
  <c r="DQ164" i="21"/>
  <c r="CH43" i="15"/>
  <c r="CK227" i="15"/>
  <c r="CH100" i="15"/>
  <c r="CK207" i="15"/>
  <c r="DS140" i="21"/>
  <c r="CK99" i="15"/>
  <c r="DS210" i="21"/>
  <c r="DS57" i="21"/>
  <c r="CK179" i="15"/>
  <c r="CK118" i="15"/>
  <c r="CK166" i="15"/>
  <c r="CL167" i="15"/>
  <c r="CK167" i="15"/>
  <c r="CE89" i="15"/>
  <c r="DP226" i="21"/>
  <c r="CK58" i="15"/>
  <c r="CL14" i="15"/>
  <c r="CK14" i="15"/>
  <c r="CL139" i="15"/>
  <c r="CK139" i="15"/>
  <c r="CL135" i="15"/>
  <c r="CK135" i="15"/>
  <c r="CL7" i="15"/>
  <c r="CK7" i="15"/>
  <c r="CL142" i="15"/>
  <c r="CK142" i="15"/>
  <c r="CE169" i="15"/>
  <c r="CE41" i="15"/>
  <c r="CH99" i="15"/>
  <c r="CH44" i="15"/>
  <c r="CK144" i="15"/>
  <c r="CK16" i="15"/>
  <c r="DS192" i="21"/>
  <c r="DS29" i="21"/>
  <c r="DS58" i="21"/>
  <c r="DP64" i="21"/>
  <c r="DS103" i="21"/>
  <c r="DP172" i="21"/>
  <c r="CL27" i="15"/>
  <c r="CK27" i="15"/>
  <c r="CL130" i="15"/>
  <c r="CK130" i="15"/>
  <c r="DP173" i="21"/>
  <c r="DP192" i="21"/>
  <c r="DS172" i="21"/>
  <c r="DQ132" i="21"/>
  <c r="CL190" i="15"/>
  <c r="CK190" i="15"/>
  <c r="CL62" i="15"/>
  <c r="CK62" i="15"/>
  <c r="DS23" i="21"/>
  <c r="CL200" i="15"/>
  <c r="CL72" i="15"/>
  <c r="CE185" i="15"/>
  <c r="CE57" i="15"/>
  <c r="CE142" i="15"/>
  <c r="CE14" i="15"/>
  <c r="CH126" i="15"/>
  <c r="CH85" i="15"/>
  <c r="CH138" i="15"/>
  <c r="DP162" i="21"/>
  <c r="DS133" i="21"/>
  <c r="DS207" i="21"/>
  <c r="DS156" i="21"/>
  <c r="CE159" i="15"/>
  <c r="CH54" i="15"/>
  <c r="CH13" i="15"/>
  <c r="CH66" i="15"/>
  <c r="CH196" i="15"/>
  <c r="CH153" i="15"/>
  <c r="DQ125" i="21"/>
  <c r="DS96" i="21"/>
  <c r="DP154" i="21"/>
  <c r="DS125" i="21"/>
  <c r="DP213" i="21"/>
  <c r="DP104" i="21"/>
  <c r="DS199" i="21"/>
  <c r="DQ188" i="21"/>
  <c r="CL224" i="15"/>
  <c r="CL96" i="15"/>
  <c r="DQ187" i="21"/>
  <c r="DP113" i="21"/>
  <c r="DS105" i="21"/>
  <c r="CH150" i="15"/>
  <c r="CH155" i="15"/>
  <c r="DP144" i="21"/>
  <c r="CL153" i="15"/>
  <c r="CE165" i="15"/>
  <c r="CE79" i="15"/>
  <c r="CK172" i="15"/>
  <c r="CK98" i="15"/>
  <c r="DS146" i="21"/>
  <c r="CL156" i="15"/>
  <c r="CK42" i="15"/>
  <c r="CK223" i="15"/>
  <c r="CL11" i="15"/>
  <c r="CK11" i="15"/>
  <c r="CL97" i="15"/>
  <c r="CH114" i="15"/>
  <c r="CH137" i="15"/>
  <c r="CK131" i="15"/>
  <c r="CK15" i="15"/>
  <c r="CL220" i="15"/>
  <c r="CE87" i="15"/>
  <c r="CK186" i="15"/>
  <c r="DS127" i="21"/>
  <c r="DS12" i="21"/>
  <c r="CK215" i="15"/>
  <c r="CK21" i="15"/>
  <c r="CE215" i="15"/>
  <c r="CK83" i="15"/>
  <c r="CH226" i="15"/>
  <c r="CK102" i="15"/>
  <c r="CK54" i="15"/>
  <c r="CL39" i="15"/>
  <c r="CK39" i="15"/>
  <c r="CL49" i="15"/>
  <c r="CH203" i="15"/>
  <c r="DS112" i="21"/>
  <c r="DP37" i="21"/>
  <c r="DP184" i="21"/>
  <c r="CL45" i="15"/>
  <c r="DS228" i="21"/>
  <c r="DP122" i="21"/>
  <c r="CL137" i="15"/>
  <c r="CL9" i="15"/>
  <c r="CL196" i="15"/>
  <c r="CL68" i="15"/>
  <c r="CK185" i="15"/>
  <c r="CE230" i="15"/>
  <c r="CH188" i="15"/>
  <c r="CH145" i="15"/>
  <c r="CK184" i="15"/>
  <c r="CK56" i="15"/>
  <c r="CL57" i="15"/>
  <c r="DS72" i="21"/>
  <c r="DP130" i="21"/>
  <c r="DP189" i="21"/>
  <c r="DP72" i="21"/>
  <c r="DS111" i="21"/>
  <c r="DP203" i="21"/>
  <c r="CH27" i="15"/>
  <c r="CK163" i="15"/>
  <c r="CK157" i="15"/>
  <c r="CK107" i="15"/>
  <c r="DS216" i="21"/>
  <c r="CK151" i="15"/>
  <c r="CK31" i="15"/>
  <c r="CL146" i="15"/>
  <c r="CK146" i="15"/>
  <c r="DP24" i="21"/>
  <c r="CK51" i="15"/>
  <c r="CK134" i="15"/>
  <c r="CL75" i="15"/>
  <c r="CK75" i="15"/>
  <c r="CK90" i="15"/>
  <c r="CH34" i="15"/>
  <c r="CK12" i="15"/>
  <c r="CL225" i="15"/>
  <c r="CK23" i="15"/>
  <c r="CK38" i="15"/>
  <c r="CL94" i="15"/>
  <c r="CK94" i="15"/>
  <c r="CL128" i="15"/>
  <c r="CL231" i="15"/>
  <c r="CK231" i="15"/>
  <c r="CL103" i="15"/>
  <c r="CK103" i="15"/>
  <c r="CL110" i="15"/>
  <c r="CK110" i="15"/>
  <c r="CL221" i="15"/>
  <c r="CL93" i="15"/>
  <c r="CH112" i="15"/>
  <c r="CE126" i="15"/>
  <c r="CH35" i="15"/>
  <c r="CH53" i="15"/>
  <c r="CK112" i="15"/>
  <c r="DQ86" i="21"/>
  <c r="DP53" i="21"/>
  <c r="DP200" i="21"/>
  <c r="DP195" i="21"/>
  <c r="DS116" i="21"/>
  <c r="DP50" i="21"/>
  <c r="DS21" i="21"/>
  <c r="DP109" i="21"/>
  <c r="DP120" i="21"/>
  <c r="CL158" i="15"/>
  <c r="CK158" i="15"/>
  <c r="DS215" i="21"/>
  <c r="CL168" i="15"/>
  <c r="CL40" i="15"/>
  <c r="CE153" i="15"/>
  <c r="CE25" i="15"/>
  <c r="CE110" i="15"/>
  <c r="CH62" i="15"/>
  <c r="DQ78" i="21"/>
  <c r="DP98" i="21"/>
  <c r="DP176" i="21"/>
  <c r="DS201" i="21"/>
  <c r="CE213" i="15"/>
  <c r="CE127" i="15"/>
  <c r="CH187" i="15"/>
  <c r="CH205" i="15"/>
  <c r="CH89" i="15"/>
  <c r="DQ61" i="21"/>
  <c r="DS32" i="21"/>
  <c r="DQ118" i="21"/>
  <c r="DP90" i="21"/>
  <c r="DP149" i="21"/>
  <c r="DS154" i="21"/>
  <c r="DP96" i="21"/>
  <c r="DS135" i="21"/>
  <c r="CL192" i="15"/>
  <c r="CL64" i="15"/>
  <c r="CH22" i="15"/>
  <c r="CH91" i="15"/>
  <c r="CK108" i="15"/>
  <c r="CL121" i="15"/>
  <c r="DQ116" i="21"/>
  <c r="CK6" i="15"/>
  <c r="CE15" i="15"/>
  <c r="CK143" i="15"/>
  <c r="DP97" i="21"/>
  <c r="DP79" i="21"/>
  <c r="CL129" i="15"/>
  <c r="CE205" i="15"/>
  <c r="CK115" i="15"/>
  <c r="CK214" i="15"/>
  <c r="CK66" i="15"/>
  <c r="DS191" i="21"/>
  <c r="DS76" i="21"/>
  <c r="CL28" i="15"/>
  <c r="CH73" i="15"/>
  <c r="CK211" i="15"/>
  <c r="CH125" i="15"/>
  <c r="CK170" i="15"/>
  <c r="CL92" i="15"/>
  <c r="CK87" i="15"/>
  <c r="CH214" i="15"/>
  <c r="CH50" i="15"/>
  <c r="CH228" i="15"/>
  <c r="CK198" i="15"/>
  <c r="CL60" i="15"/>
  <c r="CE173" i="15"/>
  <c r="CE119" i="15"/>
  <c r="CH189" i="15"/>
  <c r="CH9" i="15"/>
  <c r="CK122" i="15"/>
  <c r="CK159" i="15"/>
  <c r="CK219" i="15"/>
  <c r="CL46" i="15"/>
  <c r="CK46" i="15"/>
  <c r="CL177" i="15"/>
  <c r="DQ173" i="21"/>
  <c r="DS144" i="21"/>
  <c r="DQ70" i="21"/>
  <c r="DS45" i="21"/>
  <c r="CL213" i="15"/>
  <c r="CL85" i="15"/>
  <c r="CE54" i="15"/>
  <c r="CH147" i="15"/>
  <c r="CH229" i="15"/>
  <c r="CL145" i="15"/>
  <c r="CL17" i="15"/>
  <c r="DQ68" i="21"/>
  <c r="DS153" i="21"/>
  <c r="CE157" i="15"/>
  <c r="CH221" i="15"/>
  <c r="CH18" i="15"/>
  <c r="CH105" i="15"/>
  <c r="DQ77" i="21"/>
  <c r="DS48" i="21"/>
  <c r="DP170" i="21"/>
  <c r="CL13" i="15"/>
  <c r="CH21" i="15"/>
  <c r="DP57" i="21"/>
  <c r="DQ133" i="21"/>
  <c r="CL105" i="15"/>
  <c r="CL164" i="15"/>
  <c r="CL36" i="15"/>
  <c r="CL133" i="15"/>
  <c r="DS148" i="21"/>
  <c r="DQ124" i="21"/>
  <c r="CE177" i="15"/>
  <c r="CE49" i="15"/>
  <c r="CK25" i="15"/>
  <c r="CE198" i="15"/>
  <c r="CH179" i="15"/>
  <c r="CH197" i="15"/>
  <c r="CH124" i="15"/>
  <c r="CH81" i="15"/>
  <c r="CK152" i="15"/>
  <c r="CK24" i="15"/>
  <c r="CH168" i="15"/>
  <c r="CK173" i="15"/>
  <c r="CE47" i="15"/>
  <c r="CH36" i="15"/>
  <c r="DQ37" i="21"/>
  <c r="DS8" i="21"/>
  <c r="DP66" i="21"/>
  <c r="DS37" i="21"/>
  <c r="CL106" i="15"/>
  <c r="CK106" i="15"/>
  <c r="DP125" i="21"/>
  <c r="CK187" i="15"/>
  <c r="DP8" i="21"/>
  <c r="DS47" i="21"/>
  <c r="DS124" i="21"/>
  <c r="CH86" i="15"/>
  <c r="CK150" i="15"/>
  <c r="DP160" i="21"/>
  <c r="DQ36" i="21"/>
  <c r="CE55" i="15"/>
  <c r="CK180" i="15"/>
  <c r="CH57" i="15"/>
  <c r="CK70" i="15"/>
  <c r="CK226" i="15"/>
  <c r="CK50" i="15"/>
  <c r="CL114" i="15"/>
  <c r="CK114" i="15"/>
  <c r="CH107" i="15"/>
  <c r="CK147" i="15"/>
  <c r="CH109" i="15"/>
  <c r="DQ117" i="21"/>
  <c r="DQ94" i="21"/>
  <c r="DP205" i="21"/>
  <c r="DS204" i="21"/>
  <c r="CE151" i="15"/>
  <c r="CK212" i="15"/>
  <c r="CK74" i="15"/>
  <c r="CH162" i="15"/>
  <c r="DP132" i="21"/>
  <c r="DQ181" i="21"/>
  <c r="DP224" i="21"/>
  <c r="CL65" i="15"/>
  <c r="DQ100" i="21"/>
  <c r="CK155" i="15"/>
  <c r="CL199" i="15"/>
  <c r="CK199" i="15"/>
  <c r="CL71" i="15"/>
  <c r="CK71" i="15"/>
  <c r="CL206" i="15"/>
  <c r="CK206" i="15"/>
  <c r="CL78" i="15"/>
  <c r="CK78" i="15"/>
  <c r="CE94" i="15"/>
  <c r="CH42" i="15"/>
  <c r="CH172" i="15"/>
  <c r="DP136" i="21"/>
  <c r="DQ171" i="21"/>
  <c r="CL91" i="15"/>
  <c r="CK91" i="15"/>
  <c r="DS213" i="21"/>
  <c r="DS44" i="21"/>
  <c r="CL126" i="15"/>
  <c r="CK126" i="15"/>
  <c r="CL136" i="15"/>
  <c r="CL8" i="15"/>
  <c r="CE121" i="15"/>
  <c r="CE206" i="15"/>
  <c r="CE78" i="15"/>
  <c r="CH213" i="15"/>
  <c r="CH140" i="15"/>
  <c r="CH97" i="15"/>
  <c r="DP34" i="21"/>
  <c r="DS5" i="21"/>
  <c r="CL218" i="15"/>
  <c r="CK218" i="15"/>
  <c r="DP112" i="21"/>
  <c r="DP171" i="21"/>
  <c r="DQ212" i="21"/>
  <c r="DQ20" i="21"/>
  <c r="DS137" i="21"/>
  <c r="CH182" i="15"/>
  <c r="CH141" i="15"/>
  <c r="CH194" i="15"/>
  <c r="CH25" i="15"/>
  <c r="CK124" i="15"/>
  <c r="DS224" i="21"/>
  <c r="DP26" i="21"/>
  <c r="DP85" i="21"/>
  <c r="DP227" i="21"/>
  <c r="CL160" i="15"/>
  <c r="CL32" i="15"/>
  <c r="CL18" i="15"/>
  <c r="CK18" i="15"/>
  <c r="DP220" i="21"/>
  <c r="DS188" i="21"/>
  <c r="CK123" i="15"/>
  <c r="CL217" i="15"/>
  <c r="CL89" i="15"/>
  <c r="CL148" i="15"/>
  <c r="CK22" i="15"/>
  <c r="DP193" i="21"/>
  <c r="CK10" i="15"/>
  <c r="CE183" i="15"/>
  <c r="CK67" i="15"/>
  <c r="CK204" i="15"/>
  <c r="CL203" i="15"/>
  <c r="CK203" i="15"/>
  <c r="CH180" i="15"/>
  <c r="CK26" i="15"/>
  <c r="DQ53" i="21"/>
  <c r="CL193" i="15"/>
  <c r="CH102" i="15"/>
  <c r="CK116" i="15"/>
  <c r="CH185" i="15"/>
  <c r="CK35" i="15"/>
  <c r="CH178" i="15"/>
  <c r="CK175" i="15"/>
  <c r="CK191" i="15"/>
  <c r="CL30" i="15"/>
  <c r="CK30" i="15"/>
  <c r="DP197" i="21"/>
  <c r="DQ21" i="21"/>
  <c r="DS80" i="21"/>
  <c r="CL208" i="15"/>
  <c r="CL80" i="15"/>
  <c r="CH142" i="15"/>
  <c r="CH165" i="15"/>
  <c r="CH49" i="15"/>
  <c r="DQ149" i="21"/>
  <c r="CL113" i="15"/>
  <c r="DS89" i="21"/>
  <c r="CE199" i="15"/>
  <c r="CH134" i="15"/>
  <c r="CH157" i="15"/>
  <c r="CH210" i="15"/>
  <c r="CH41" i="15"/>
  <c r="DP56" i="21"/>
  <c r="CL19" i="15"/>
  <c r="CK19" i="15"/>
  <c r="DQ69" i="21"/>
  <c r="DS40" i="21"/>
  <c r="CL201" i="15"/>
  <c r="CL73" i="15"/>
  <c r="CL132" i="15"/>
  <c r="CC4" i="15"/>
  <c r="DP228" i="21"/>
  <c r="CL111" i="15"/>
  <c r="CK111" i="15"/>
  <c r="CL229" i="15"/>
  <c r="CL101" i="15"/>
  <c r="DS129" i="21"/>
  <c r="CE145" i="15"/>
  <c r="CE17" i="15"/>
  <c r="CK4" i="15"/>
  <c r="CE166" i="15"/>
  <c r="CE38" i="15"/>
  <c r="CH174" i="15"/>
  <c r="CH115" i="15"/>
  <c r="CH133" i="15"/>
  <c r="CH186" i="15"/>
  <c r="CH60" i="15"/>
  <c r="CK120" i="15"/>
  <c r="DQ180" i="21"/>
  <c r="CK109" i="15"/>
  <c r="CE4" i="15"/>
  <c r="CE207" i="15"/>
  <c r="CH121" i="15"/>
  <c r="DQ229" i="21"/>
  <c r="DQ110" i="21"/>
  <c r="DP61" i="21"/>
  <c r="CK59" i="15"/>
  <c r="CH164" i="15"/>
  <c r="DP77" i="21"/>
  <c r="DP219" i="21"/>
  <c r="CK84" i="15"/>
  <c r="CK138" i="15"/>
  <c r="CH98" i="15"/>
  <c r="CK194" i="15"/>
  <c r="DP89" i="21"/>
  <c r="DP141" i="21"/>
  <c r="CL161" i="15"/>
  <c r="DS24" i="21"/>
  <c r="DS63" i="21"/>
  <c r="CL188" i="15"/>
  <c r="CK183" i="15"/>
  <c r="CE141" i="15"/>
  <c r="CH38" i="15"/>
  <c r="CK20" i="15"/>
  <c r="CK140" i="15"/>
  <c r="DS88" i="21"/>
  <c r="DP82" i="21"/>
  <c r="DP13" i="21"/>
  <c r="CH166" i="15"/>
  <c r="CK63" i="15"/>
  <c r="CK127" i="15"/>
  <c r="BA230" i="20" l="1"/>
  <c r="AU230" i="20"/>
  <c r="AI230" i="20"/>
  <c r="AC230" i="20"/>
  <c r="W230" i="20"/>
  <c r="Q230" i="20"/>
  <c r="BA229" i="20"/>
  <c r="AU229" i="20"/>
  <c r="AI229" i="20"/>
  <c r="AC229" i="20"/>
  <c r="W229" i="20"/>
  <c r="Q229" i="20"/>
  <c r="BA228" i="20"/>
  <c r="AU228" i="20"/>
  <c r="AI228" i="20"/>
  <c r="AC228" i="20"/>
  <c r="W228" i="20"/>
  <c r="Q228" i="20"/>
  <c r="BA227" i="20"/>
  <c r="AU227" i="20"/>
  <c r="AI227" i="20"/>
  <c r="AC227" i="20"/>
  <c r="W227" i="20"/>
  <c r="Q227" i="20"/>
  <c r="BA226" i="20"/>
  <c r="AU226" i="20"/>
  <c r="AI226" i="20"/>
  <c r="AC226" i="20"/>
  <c r="W226" i="20"/>
  <c r="Q226" i="20"/>
  <c r="BA225" i="20"/>
  <c r="AU225" i="20"/>
  <c r="AI225" i="20"/>
  <c r="AC225" i="20"/>
  <c r="W225" i="20"/>
  <c r="Q225" i="20"/>
  <c r="BA224" i="20"/>
  <c r="AU224" i="20"/>
  <c r="AI224" i="20"/>
  <c r="AC224" i="20"/>
  <c r="W224" i="20"/>
  <c r="Q224" i="20"/>
  <c r="BA223" i="20"/>
  <c r="AU223" i="20"/>
  <c r="AI223" i="20"/>
  <c r="AC223" i="20"/>
  <c r="W223" i="20"/>
  <c r="Q223" i="20"/>
  <c r="BA222" i="20"/>
  <c r="AU222" i="20"/>
  <c r="AI222" i="20"/>
  <c r="AC222" i="20"/>
  <c r="W222" i="20"/>
  <c r="Q222" i="20"/>
  <c r="BA221" i="20"/>
  <c r="AU221" i="20"/>
  <c r="AI221" i="20"/>
  <c r="AC221" i="20"/>
  <c r="W221" i="20"/>
  <c r="Q221" i="20"/>
  <c r="BA220" i="20"/>
  <c r="AU220" i="20"/>
  <c r="AI220" i="20"/>
  <c r="AC220" i="20"/>
  <c r="W220" i="20"/>
  <c r="Q220" i="20"/>
  <c r="BA219" i="20"/>
  <c r="AU219" i="20"/>
  <c r="AI219" i="20"/>
  <c r="AC219" i="20"/>
  <c r="W219" i="20"/>
  <c r="Q219" i="20"/>
  <c r="BA218" i="20"/>
  <c r="AU218" i="20"/>
  <c r="AI218" i="20"/>
  <c r="AC218" i="20"/>
  <c r="W218" i="20"/>
  <c r="Q218" i="20"/>
  <c r="BA217" i="20"/>
  <c r="AU217" i="20"/>
  <c r="AI217" i="20"/>
  <c r="AC217" i="20"/>
  <c r="W217" i="20"/>
  <c r="Q217" i="20"/>
  <c r="BA216" i="20"/>
  <c r="AU216" i="20"/>
  <c r="AI216" i="20"/>
  <c r="AC216" i="20"/>
  <c r="W216" i="20"/>
  <c r="Q216" i="20"/>
  <c r="BA215" i="20"/>
  <c r="AU215" i="20"/>
  <c r="AI215" i="20"/>
  <c r="AC215" i="20"/>
  <c r="W215" i="20"/>
  <c r="Q215" i="20"/>
  <c r="BA214" i="20"/>
  <c r="AU214" i="20"/>
  <c r="AI214" i="20"/>
  <c r="AC214" i="20"/>
  <c r="W214" i="20"/>
  <c r="Q214" i="20"/>
  <c r="BA213" i="20"/>
  <c r="AU213" i="20"/>
  <c r="AI213" i="20"/>
  <c r="AC213" i="20"/>
  <c r="W213" i="20"/>
  <c r="Q213" i="20"/>
  <c r="BA212" i="20"/>
  <c r="AU212" i="20"/>
  <c r="AI212" i="20"/>
  <c r="AC212" i="20"/>
  <c r="W212" i="20"/>
  <c r="Q212" i="20"/>
  <c r="BA211" i="20"/>
  <c r="AU211" i="20"/>
  <c r="AI211" i="20"/>
  <c r="AC211" i="20"/>
  <c r="W211" i="20"/>
  <c r="Q211" i="20"/>
  <c r="BA210" i="20"/>
  <c r="AU210" i="20"/>
  <c r="AI210" i="20"/>
  <c r="AC210" i="20"/>
  <c r="W210" i="20"/>
  <c r="Q210" i="20"/>
  <c r="BA209" i="20"/>
  <c r="AU209" i="20"/>
  <c r="AI209" i="20"/>
  <c r="AC209" i="20"/>
  <c r="W209" i="20"/>
  <c r="Q209" i="20"/>
  <c r="BA208" i="20"/>
  <c r="AU208" i="20"/>
  <c r="AI208" i="20"/>
  <c r="AC208" i="20"/>
  <c r="W208" i="20"/>
  <c r="Q208" i="20"/>
  <c r="BA207" i="20"/>
  <c r="AU207" i="20"/>
  <c r="AI207" i="20"/>
  <c r="AC207" i="20"/>
  <c r="W207" i="20"/>
  <c r="Q207" i="20"/>
  <c r="BA206" i="20"/>
  <c r="AU206" i="20"/>
  <c r="AI206" i="20"/>
  <c r="AC206" i="20"/>
  <c r="W206" i="20"/>
  <c r="Q206" i="20"/>
  <c r="BA205" i="20"/>
  <c r="AU205" i="20"/>
  <c r="AI205" i="20"/>
  <c r="AC205" i="20"/>
  <c r="W205" i="20"/>
  <c r="Q205" i="20"/>
  <c r="BA204" i="20"/>
  <c r="AU204" i="20"/>
  <c r="AI204" i="20"/>
  <c r="AC204" i="20"/>
  <c r="W204" i="20"/>
  <c r="Q204" i="20"/>
  <c r="BA203" i="20"/>
  <c r="AU203" i="20"/>
  <c r="AI203" i="20"/>
  <c r="AC203" i="20"/>
  <c r="W203" i="20"/>
  <c r="Q203" i="20"/>
  <c r="BA202" i="20"/>
  <c r="AU202" i="20"/>
  <c r="AI202" i="20"/>
  <c r="AC202" i="20"/>
  <c r="W202" i="20"/>
  <c r="Q202" i="20"/>
  <c r="BA201" i="20"/>
  <c r="AU201" i="20"/>
  <c r="AI201" i="20"/>
  <c r="AC201" i="20"/>
  <c r="W201" i="20"/>
  <c r="Q201" i="20"/>
  <c r="BA200" i="20"/>
  <c r="AU200" i="20"/>
  <c r="AI200" i="20"/>
  <c r="AC200" i="20"/>
  <c r="W200" i="20"/>
  <c r="Q200" i="20"/>
  <c r="BA199" i="20"/>
  <c r="AU199" i="20"/>
  <c r="AI199" i="20"/>
  <c r="AC199" i="20"/>
  <c r="W199" i="20"/>
  <c r="Q199" i="20"/>
  <c r="BA198" i="20"/>
  <c r="AU198" i="20"/>
  <c r="AI198" i="20"/>
  <c r="AC198" i="20"/>
  <c r="W198" i="20"/>
  <c r="Q198" i="20"/>
  <c r="BA197" i="20"/>
  <c r="AU197" i="20"/>
  <c r="AI197" i="20"/>
  <c r="AC197" i="20"/>
  <c r="W197" i="20"/>
  <c r="Q197" i="20"/>
  <c r="BA196" i="20"/>
  <c r="AU196" i="20"/>
  <c r="AI196" i="20"/>
  <c r="AC196" i="20"/>
  <c r="W196" i="20"/>
  <c r="Q196" i="20"/>
  <c r="BA195" i="20"/>
  <c r="AU195" i="20"/>
  <c r="AI195" i="20"/>
  <c r="AC195" i="20"/>
  <c r="W195" i="20"/>
  <c r="Q195" i="20"/>
  <c r="BA194" i="20"/>
  <c r="AU194" i="20"/>
  <c r="AI194" i="20"/>
  <c r="AC194" i="20"/>
  <c r="W194" i="20"/>
  <c r="Q194" i="20"/>
  <c r="BA193" i="20"/>
  <c r="AU193" i="20"/>
  <c r="AI193" i="20"/>
  <c r="AC193" i="20"/>
  <c r="W193" i="20"/>
  <c r="Q193" i="20"/>
  <c r="BA192" i="20"/>
  <c r="AU192" i="20"/>
  <c r="AI192" i="20"/>
  <c r="AC192" i="20"/>
  <c r="W192" i="20"/>
  <c r="Q192" i="20"/>
  <c r="BA191" i="20"/>
  <c r="AU191" i="20"/>
  <c r="AI191" i="20"/>
  <c r="AC191" i="20"/>
  <c r="W191" i="20"/>
  <c r="Q191" i="20"/>
  <c r="BA190" i="20"/>
  <c r="AU190" i="20"/>
  <c r="AI190" i="20"/>
  <c r="AC190" i="20"/>
  <c r="W190" i="20"/>
  <c r="Q190" i="20"/>
  <c r="BA189" i="20"/>
  <c r="AU189" i="20"/>
  <c r="AI189" i="20"/>
  <c r="AC189" i="20"/>
  <c r="W189" i="20"/>
  <c r="Q189" i="20"/>
  <c r="BA188" i="20"/>
  <c r="AU188" i="20"/>
  <c r="AI188" i="20"/>
  <c r="AC188" i="20"/>
  <c r="W188" i="20"/>
  <c r="Q188" i="20"/>
  <c r="BA187" i="20"/>
  <c r="AU187" i="20"/>
  <c r="AI187" i="20"/>
  <c r="AC187" i="20"/>
  <c r="W187" i="20"/>
  <c r="Q187" i="20"/>
  <c r="BA186" i="20"/>
  <c r="AU186" i="20"/>
  <c r="AI186" i="20"/>
  <c r="AC186" i="20"/>
  <c r="W186" i="20"/>
  <c r="Q186" i="20"/>
  <c r="BA185" i="20"/>
  <c r="AU185" i="20"/>
  <c r="AI185" i="20"/>
  <c r="AC185" i="20"/>
  <c r="W185" i="20"/>
  <c r="Q185" i="20"/>
  <c r="BA184" i="20"/>
  <c r="AU184" i="20"/>
  <c r="AI184" i="20"/>
  <c r="AC184" i="20"/>
  <c r="W184" i="20"/>
  <c r="Q184" i="20"/>
  <c r="BA183" i="20"/>
  <c r="AU183" i="20"/>
  <c r="AI183" i="20"/>
  <c r="AC183" i="20"/>
  <c r="W183" i="20"/>
  <c r="Q183" i="20"/>
  <c r="BA182" i="20"/>
  <c r="AU182" i="20"/>
  <c r="AI182" i="20"/>
  <c r="AC182" i="20"/>
  <c r="W182" i="20"/>
  <c r="Q182" i="20"/>
  <c r="BA181" i="20"/>
  <c r="AU181" i="20"/>
  <c r="AI181" i="20"/>
  <c r="AC181" i="20"/>
  <c r="W181" i="20"/>
  <c r="Q181" i="20"/>
  <c r="BA180" i="20"/>
  <c r="AU180" i="20"/>
  <c r="AI180" i="20"/>
  <c r="AC180" i="20"/>
  <c r="W180" i="20"/>
  <c r="Q180" i="20"/>
  <c r="BA179" i="20"/>
  <c r="AU179" i="20"/>
  <c r="AI179" i="20"/>
  <c r="AC179" i="20"/>
  <c r="W179" i="20"/>
  <c r="Q179" i="20"/>
  <c r="BA178" i="20"/>
  <c r="AU178" i="20"/>
  <c r="AI178" i="20"/>
  <c r="AC178" i="20"/>
  <c r="W178" i="20"/>
  <c r="Q178" i="20"/>
  <c r="BA177" i="20"/>
  <c r="AU177" i="20"/>
  <c r="AI177" i="20"/>
  <c r="AC177" i="20"/>
  <c r="W177" i="20"/>
  <c r="Q177" i="20"/>
  <c r="BA176" i="20"/>
  <c r="AU176" i="20"/>
  <c r="AI176" i="20"/>
  <c r="AC176" i="20"/>
  <c r="W176" i="20"/>
  <c r="Q176" i="20"/>
  <c r="BA175" i="20"/>
  <c r="AU175" i="20"/>
  <c r="AI175" i="20"/>
  <c r="AC175" i="20"/>
  <c r="W175" i="20"/>
  <c r="Q175" i="20"/>
  <c r="BA174" i="20"/>
  <c r="AU174" i="20"/>
  <c r="AI174" i="20"/>
  <c r="AC174" i="20"/>
  <c r="W174" i="20"/>
  <c r="Q174" i="20"/>
  <c r="BA173" i="20"/>
  <c r="AU173" i="20"/>
  <c r="AI173" i="20"/>
  <c r="AC173" i="20"/>
  <c r="W173" i="20"/>
  <c r="Q173" i="20"/>
  <c r="BA172" i="20"/>
  <c r="AU172" i="20"/>
  <c r="AI172" i="20"/>
  <c r="AC172" i="20"/>
  <c r="W172" i="20"/>
  <c r="Q172" i="20"/>
  <c r="BA171" i="20"/>
  <c r="AU171" i="20"/>
  <c r="AI171" i="20"/>
  <c r="AC171" i="20"/>
  <c r="W171" i="20"/>
  <c r="Q171" i="20"/>
  <c r="BA170" i="20"/>
  <c r="AU170" i="20"/>
  <c r="AI170" i="20"/>
  <c r="AC170" i="20"/>
  <c r="W170" i="20"/>
  <c r="Q170" i="20"/>
  <c r="BA169" i="20"/>
  <c r="AU169" i="20"/>
  <c r="AI169" i="20"/>
  <c r="AC169" i="20"/>
  <c r="W169" i="20"/>
  <c r="Q169" i="20"/>
  <c r="BA168" i="20"/>
  <c r="AU168" i="20"/>
  <c r="AI168" i="20"/>
  <c r="AC168" i="20"/>
  <c r="W168" i="20"/>
  <c r="Q168" i="20"/>
  <c r="BA167" i="20"/>
  <c r="AU167" i="20"/>
  <c r="AI167" i="20"/>
  <c r="AC167" i="20"/>
  <c r="W167" i="20"/>
  <c r="Q167" i="20"/>
  <c r="BA166" i="20"/>
  <c r="AU166" i="20"/>
  <c r="AI166" i="20"/>
  <c r="AC166" i="20"/>
  <c r="W166" i="20"/>
  <c r="Q166" i="20"/>
  <c r="BA165" i="20"/>
  <c r="AU165" i="20"/>
  <c r="AI165" i="20"/>
  <c r="AC165" i="20"/>
  <c r="W165" i="20"/>
  <c r="Q165" i="20"/>
  <c r="BA164" i="20"/>
  <c r="AU164" i="20"/>
  <c r="AI164" i="20"/>
  <c r="AC164" i="20"/>
  <c r="W164" i="20"/>
  <c r="Q164" i="20"/>
  <c r="BA163" i="20"/>
  <c r="AU163" i="20"/>
  <c r="AI163" i="20"/>
  <c r="AC163" i="20"/>
  <c r="W163" i="20"/>
  <c r="Q163" i="20"/>
  <c r="BA162" i="20"/>
  <c r="AU162" i="20"/>
  <c r="AI162" i="20"/>
  <c r="AC162" i="20"/>
  <c r="W162" i="20"/>
  <c r="Q162" i="20"/>
  <c r="BA161" i="20"/>
  <c r="AU161" i="20"/>
  <c r="AI161" i="20"/>
  <c r="AC161" i="20"/>
  <c r="W161" i="20"/>
  <c r="Q161" i="20"/>
  <c r="BA160" i="20"/>
  <c r="AU160" i="20"/>
  <c r="AI160" i="20"/>
  <c r="AC160" i="20"/>
  <c r="W160" i="20"/>
  <c r="Q160" i="20"/>
  <c r="BA159" i="20"/>
  <c r="AU159" i="20"/>
  <c r="AI159" i="20"/>
  <c r="AC159" i="20"/>
  <c r="W159" i="20"/>
  <c r="Q159" i="20"/>
  <c r="BA158" i="20"/>
  <c r="AU158" i="20"/>
  <c r="AI158" i="20"/>
  <c r="AC158" i="20"/>
  <c r="W158" i="20"/>
  <c r="Q158" i="20"/>
  <c r="BA157" i="20"/>
  <c r="AU157" i="20"/>
  <c r="AI157" i="20"/>
  <c r="AC157" i="20"/>
  <c r="W157" i="20"/>
  <c r="Q157" i="20"/>
  <c r="BA156" i="20"/>
  <c r="AU156" i="20"/>
  <c r="AI156" i="20"/>
  <c r="AC156" i="20"/>
  <c r="W156" i="20"/>
  <c r="Q156" i="20"/>
  <c r="BA155" i="20"/>
  <c r="AU155" i="20"/>
  <c r="AI155" i="20"/>
  <c r="AC155" i="20"/>
  <c r="W155" i="20"/>
  <c r="Q155" i="20"/>
  <c r="BA154" i="20"/>
  <c r="AU154" i="20"/>
  <c r="AI154" i="20"/>
  <c r="AC154" i="20"/>
  <c r="W154" i="20"/>
  <c r="Q154" i="20"/>
  <c r="BA153" i="20"/>
  <c r="AU153" i="20"/>
  <c r="AI153" i="20"/>
  <c r="AC153" i="20"/>
  <c r="W153" i="20"/>
  <c r="Q153" i="20"/>
  <c r="BA152" i="20"/>
  <c r="AU152" i="20"/>
  <c r="AI152" i="20"/>
  <c r="AC152" i="20"/>
  <c r="W152" i="20"/>
  <c r="Q152" i="20"/>
  <c r="BA151" i="20"/>
  <c r="AU151" i="20"/>
  <c r="AI151" i="20"/>
  <c r="AC151" i="20"/>
  <c r="W151" i="20"/>
  <c r="Q151" i="20"/>
  <c r="BA150" i="20"/>
  <c r="AU150" i="20"/>
  <c r="AI150" i="20"/>
  <c r="AC150" i="20"/>
  <c r="W150" i="20"/>
  <c r="Q150" i="20"/>
  <c r="BA149" i="20"/>
  <c r="AU149" i="20"/>
  <c r="AI149" i="20"/>
  <c r="AC149" i="20"/>
  <c r="W149" i="20"/>
  <c r="Q149" i="20"/>
  <c r="BA148" i="20"/>
  <c r="AU148" i="20"/>
  <c r="AI148" i="20"/>
  <c r="AC148" i="20"/>
  <c r="W148" i="20"/>
  <c r="Q148" i="20"/>
  <c r="BA147" i="20"/>
  <c r="AU147" i="20"/>
  <c r="AI147" i="20"/>
  <c r="AC147" i="20"/>
  <c r="W147" i="20"/>
  <c r="Q147" i="20"/>
  <c r="BA146" i="20"/>
  <c r="AU146" i="20"/>
  <c r="AI146" i="20"/>
  <c r="AC146" i="20"/>
  <c r="W146" i="20"/>
  <c r="Q146" i="20"/>
  <c r="BA145" i="20"/>
  <c r="AU145" i="20"/>
  <c r="AI145" i="20"/>
  <c r="AC145" i="20"/>
  <c r="W145" i="20"/>
  <c r="Q145" i="20"/>
  <c r="BA144" i="20"/>
  <c r="AU144" i="20"/>
  <c r="AI144" i="20"/>
  <c r="AC144" i="20"/>
  <c r="W144" i="20"/>
  <c r="Q144" i="20"/>
  <c r="BA143" i="20"/>
  <c r="AU143" i="20"/>
  <c r="AI143" i="20"/>
  <c r="AC143" i="20"/>
  <c r="W143" i="20"/>
  <c r="Q143" i="20"/>
  <c r="BA142" i="20"/>
  <c r="AU142" i="20"/>
  <c r="AI142" i="20"/>
  <c r="AC142" i="20"/>
  <c r="W142" i="20"/>
  <c r="Q142" i="20"/>
  <c r="BA141" i="20"/>
  <c r="AU141" i="20"/>
  <c r="AI141" i="20"/>
  <c r="AC141" i="20"/>
  <c r="W141" i="20"/>
  <c r="Q141" i="20"/>
  <c r="BA140" i="20"/>
  <c r="AU140" i="20"/>
  <c r="AI140" i="20"/>
  <c r="AC140" i="20"/>
  <c r="W140" i="20"/>
  <c r="Q140" i="20"/>
  <c r="BA139" i="20"/>
  <c r="AU139" i="20"/>
  <c r="AI139" i="20"/>
  <c r="AC139" i="20"/>
  <c r="W139" i="20"/>
  <c r="Q139" i="20"/>
  <c r="BA138" i="20"/>
  <c r="AU138" i="20"/>
  <c r="AI138" i="20"/>
  <c r="AC138" i="20"/>
  <c r="W138" i="20"/>
  <c r="Q138" i="20"/>
  <c r="BA137" i="20"/>
  <c r="AU137" i="20"/>
  <c r="AI137" i="20"/>
  <c r="AC137" i="20"/>
  <c r="W137" i="20"/>
  <c r="Q137" i="20"/>
  <c r="BA136" i="20"/>
  <c r="AU136" i="20"/>
  <c r="AI136" i="20"/>
  <c r="AC136" i="20"/>
  <c r="W136" i="20"/>
  <c r="Q136" i="20"/>
  <c r="BA135" i="20"/>
  <c r="AU135" i="20"/>
  <c r="AI135" i="20"/>
  <c r="AC135" i="20"/>
  <c r="W135" i="20"/>
  <c r="Q135" i="20"/>
  <c r="BA134" i="20"/>
  <c r="AU134" i="20"/>
  <c r="AI134" i="20"/>
  <c r="AC134" i="20"/>
  <c r="W134" i="20"/>
  <c r="Q134" i="20"/>
  <c r="BA133" i="20"/>
  <c r="AU133" i="20"/>
  <c r="AI133" i="20"/>
  <c r="AC133" i="20"/>
  <c r="W133" i="20"/>
  <c r="Q133" i="20"/>
  <c r="BA132" i="20"/>
  <c r="AU132" i="20"/>
  <c r="AI132" i="20"/>
  <c r="AC132" i="20"/>
  <c r="W132" i="20"/>
  <c r="Q132" i="20"/>
  <c r="BA131" i="20"/>
  <c r="AU131" i="20"/>
  <c r="AI131" i="20"/>
  <c r="AC131" i="20"/>
  <c r="W131" i="20"/>
  <c r="Q131" i="20"/>
  <c r="BA130" i="20"/>
  <c r="AU130" i="20"/>
  <c r="AI130" i="20"/>
  <c r="AC130" i="20"/>
  <c r="W130" i="20"/>
  <c r="Q130" i="20"/>
  <c r="BA129" i="20"/>
  <c r="AU129" i="20"/>
  <c r="AI129" i="20"/>
  <c r="AC129" i="20"/>
  <c r="W129" i="20"/>
  <c r="Q129" i="20"/>
  <c r="BA128" i="20"/>
  <c r="AU128" i="20"/>
  <c r="AI128" i="20"/>
  <c r="AC128" i="20"/>
  <c r="W128" i="20"/>
  <c r="Q128" i="20"/>
  <c r="BA127" i="20"/>
  <c r="AU127" i="20"/>
  <c r="AI127" i="20"/>
  <c r="AC127" i="20"/>
  <c r="W127" i="20"/>
  <c r="Q127" i="20"/>
  <c r="BA126" i="20"/>
  <c r="AU126" i="20"/>
  <c r="AI126" i="20"/>
  <c r="AC126" i="20"/>
  <c r="W126" i="20"/>
  <c r="Q126" i="20"/>
  <c r="BA125" i="20"/>
  <c r="AU125" i="20"/>
  <c r="AI125" i="20"/>
  <c r="AC125" i="20"/>
  <c r="W125" i="20"/>
  <c r="Q125" i="20"/>
  <c r="BA124" i="20"/>
  <c r="AU124" i="20"/>
  <c r="AI124" i="20"/>
  <c r="AC124" i="20"/>
  <c r="W124" i="20"/>
  <c r="Q124" i="20"/>
  <c r="BA123" i="20"/>
  <c r="AU123" i="20"/>
  <c r="AI123" i="20"/>
  <c r="AC123" i="20"/>
  <c r="W123" i="20"/>
  <c r="Q123" i="20"/>
  <c r="BA122" i="20"/>
  <c r="AU122" i="20"/>
  <c r="AI122" i="20"/>
  <c r="AC122" i="20"/>
  <c r="W122" i="20"/>
  <c r="Q122" i="20"/>
  <c r="BA121" i="20"/>
  <c r="AU121" i="20"/>
  <c r="AI121" i="20"/>
  <c r="AC121" i="20"/>
  <c r="W121" i="20"/>
  <c r="Q121" i="20"/>
  <c r="BA120" i="20"/>
  <c r="AU120" i="20"/>
  <c r="AI120" i="20"/>
  <c r="AC120" i="20"/>
  <c r="W120" i="20"/>
  <c r="Q120" i="20"/>
  <c r="BA119" i="20"/>
  <c r="AU119" i="20"/>
  <c r="AI119" i="20"/>
  <c r="AC119" i="20"/>
  <c r="W119" i="20"/>
  <c r="Q119" i="20"/>
  <c r="BA118" i="20"/>
  <c r="AU118" i="20"/>
  <c r="AI118" i="20"/>
  <c r="AC118" i="20"/>
  <c r="W118" i="20"/>
  <c r="Q118" i="20"/>
  <c r="BA117" i="20"/>
  <c r="AU117" i="20"/>
  <c r="AI117" i="20"/>
  <c r="AC117" i="20"/>
  <c r="W117" i="20"/>
  <c r="Q117" i="20"/>
  <c r="BA116" i="20"/>
  <c r="AU116" i="20"/>
  <c r="AI116" i="20"/>
  <c r="AC116" i="20"/>
  <c r="W116" i="20"/>
  <c r="Q116" i="20"/>
  <c r="BA115" i="20"/>
  <c r="AU115" i="20"/>
  <c r="AI115" i="20"/>
  <c r="AC115" i="20"/>
  <c r="W115" i="20"/>
  <c r="Q115" i="20"/>
  <c r="BA114" i="20"/>
  <c r="AU114" i="20"/>
  <c r="AI114" i="20"/>
  <c r="AC114" i="20"/>
  <c r="W114" i="20"/>
  <c r="Q114" i="20"/>
  <c r="BA113" i="20"/>
  <c r="AU113" i="20"/>
  <c r="AI113" i="20"/>
  <c r="AC113" i="20"/>
  <c r="W113" i="20"/>
  <c r="Q113" i="20"/>
  <c r="BA112" i="20"/>
  <c r="AU112" i="20"/>
  <c r="AI112" i="20"/>
  <c r="AC112" i="20"/>
  <c r="W112" i="20"/>
  <c r="Q112" i="20"/>
  <c r="BA111" i="20"/>
  <c r="AU111" i="20"/>
  <c r="AI111" i="20"/>
  <c r="AC111" i="20"/>
  <c r="W111" i="20"/>
  <c r="Q111" i="20"/>
  <c r="BA110" i="20"/>
  <c r="AU110" i="20"/>
  <c r="AI110" i="20"/>
  <c r="AC110" i="20"/>
  <c r="W110" i="20"/>
  <c r="Q110" i="20"/>
  <c r="BA109" i="20"/>
  <c r="AU109" i="20"/>
  <c r="AI109" i="20"/>
  <c r="AC109" i="20"/>
  <c r="W109" i="20"/>
  <c r="Q109" i="20"/>
  <c r="BA108" i="20"/>
  <c r="AU108" i="20"/>
  <c r="AI108" i="20"/>
  <c r="AC108" i="20"/>
  <c r="W108" i="20"/>
  <c r="Q108" i="20"/>
  <c r="BA107" i="20"/>
  <c r="AU107" i="20"/>
  <c r="AI107" i="20"/>
  <c r="AC107" i="20"/>
  <c r="W107" i="20"/>
  <c r="Q107" i="20"/>
  <c r="BA106" i="20"/>
  <c r="AU106" i="20"/>
  <c r="AI106" i="20"/>
  <c r="AC106" i="20"/>
  <c r="W106" i="20"/>
  <c r="Q106" i="20"/>
  <c r="BA105" i="20"/>
  <c r="AU105" i="20"/>
  <c r="AI105" i="20"/>
  <c r="AC105" i="20"/>
  <c r="W105" i="20"/>
  <c r="Q105" i="20"/>
  <c r="BA104" i="20"/>
  <c r="AU104" i="20"/>
  <c r="AI104" i="20"/>
  <c r="AC104" i="20"/>
  <c r="W104" i="20"/>
  <c r="Q104" i="20"/>
  <c r="BA103" i="20"/>
  <c r="AU103" i="20"/>
  <c r="AI103" i="20"/>
  <c r="AC103" i="20"/>
  <c r="W103" i="20"/>
  <c r="Q103" i="20"/>
  <c r="BA102" i="20"/>
  <c r="AU102" i="20"/>
  <c r="AI102" i="20"/>
  <c r="AC102" i="20"/>
  <c r="W102" i="20"/>
  <c r="Q102" i="20"/>
  <c r="BA101" i="20"/>
  <c r="AU101" i="20"/>
  <c r="AI101" i="20"/>
  <c r="AC101" i="20"/>
  <c r="W101" i="20"/>
  <c r="Q101" i="20"/>
  <c r="BA100" i="20"/>
  <c r="AU100" i="20"/>
  <c r="AI100" i="20"/>
  <c r="AC100" i="20"/>
  <c r="W100" i="20"/>
  <c r="Q100" i="20"/>
  <c r="BA99" i="20"/>
  <c r="AU99" i="20"/>
  <c r="AI99" i="20"/>
  <c r="AC99" i="20"/>
  <c r="W99" i="20"/>
  <c r="Q99" i="20"/>
  <c r="BA98" i="20"/>
  <c r="AU98" i="20"/>
  <c r="AI98" i="20"/>
  <c r="AC98" i="20"/>
  <c r="W98" i="20"/>
  <c r="Q98" i="20"/>
  <c r="BA97" i="20"/>
  <c r="AU97" i="20"/>
  <c r="AI97" i="20"/>
  <c r="AC97" i="20"/>
  <c r="W97" i="20"/>
  <c r="Q97" i="20"/>
  <c r="BA96" i="20"/>
  <c r="AU96" i="20"/>
  <c r="AI96" i="20"/>
  <c r="AC96" i="20"/>
  <c r="W96" i="20"/>
  <c r="Q96" i="20"/>
  <c r="BA95" i="20"/>
  <c r="AU95" i="20"/>
  <c r="AI95" i="20"/>
  <c r="AC95" i="20"/>
  <c r="W95" i="20"/>
  <c r="Q95" i="20"/>
  <c r="BA94" i="20"/>
  <c r="AU94" i="20"/>
  <c r="AI94" i="20"/>
  <c r="AC94" i="20"/>
  <c r="W94" i="20"/>
  <c r="Q94" i="20"/>
  <c r="BA93" i="20"/>
  <c r="AU93" i="20"/>
  <c r="AI93" i="20"/>
  <c r="AC93" i="20"/>
  <c r="W93" i="20"/>
  <c r="Q93" i="20"/>
  <c r="BA92" i="20"/>
  <c r="AU92" i="20"/>
  <c r="AI92" i="20"/>
  <c r="AC92" i="20"/>
  <c r="W92" i="20"/>
  <c r="Q92" i="20"/>
  <c r="BA91" i="20"/>
  <c r="AU91" i="20"/>
  <c r="AI91" i="20"/>
  <c r="AC91" i="20"/>
  <c r="W91" i="20"/>
  <c r="Q91" i="20"/>
  <c r="BA90" i="20"/>
  <c r="AU90" i="20"/>
  <c r="AI90" i="20"/>
  <c r="AC90" i="20"/>
  <c r="W90" i="20"/>
  <c r="Q90" i="20"/>
  <c r="BA89" i="20"/>
  <c r="AU89" i="20"/>
  <c r="AI89" i="20"/>
  <c r="AC89" i="20"/>
  <c r="W89" i="20"/>
  <c r="Q89" i="20"/>
  <c r="BA88" i="20"/>
  <c r="AU88" i="20"/>
  <c r="AI88" i="20"/>
  <c r="AC88" i="20"/>
  <c r="W88" i="20"/>
  <c r="Q88" i="20"/>
  <c r="BA87" i="20"/>
  <c r="AU87" i="20"/>
  <c r="AI87" i="20"/>
  <c r="AC87" i="20"/>
  <c r="W87" i="20"/>
  <c r="Q87" i="20"/>
  <c r="BA86" i="20"/>
  <c r="AU86" i="20"/>
  <c r="AI86" i="20"/>
  <c r="AC86" i="20"/>
  <c r="W86" i="20"/>
  <c r="Q86" i="20"/>
  <c r="BA85" i="20"/>
  <c r="AU85" i="20"/>
  <c r="AI85" i="20"/>
  <c r="AC85" i="20"/>
  <c r="W85" i="20"/>
  <c r="Q85" i="20"/>
  <c r="BA84" i="20"/>
  <c r="AU84" i="20"/>
  <c r="AI84" i="20"/>
  <c r="AC84" i="20"/>
  <c r="W84" i="20"/>
  <c r="Q84" i="20"/>
  <c r="BA83" i="20"/>
  <c r="AU83" i="20"/>
  <c r="AI83" i="20"/>
  <c r="AC83" i="20"/>
  <c r="W83" i="20"/>
  <c r="Q83" i="20"/>
  <c r="BA82" i="20"/>
  <c r="AU82" i="20"/>
  <c r="AI82" i="20"/>
  <c r="AC82" i="20"/>
  <c r="W82" i="20"/>
  <c r="Q82" i="20"/>
  <c r="BA81" i="20"/>
  <c r="AU81" i="20"/>
  <c r="AI81" i="20"/>
  <c r="AC81" i="20"/>
  <c r="W81" i="20"/>
  <c r="Q81" i="20"/>
  <c r="BA80" i="20"/>
  <c r="AU80" i="20"/>
  <c r="AI80" i="20"/>
  <c r="AC80" i="20"/>
  <c r="W80" i="20"/>
  <c r="Q80" i="20"/>
  <c r="BA79" i="20"/>
  <c r="AU79" i="20"/>
  <c r="AI79" i="20"/>
  <c r="AC79" i="20"/>
  <c r="W79" i="20"/>
  <c r="Q79" i="20"/>
  <c r="BA78" i="20"/>
  <c r="AU78" i="20"/>
  <c r="AI78" i="20"/>
  <c r="AC78" i="20"/>
  <c r="W78" i="20"/>
  <c r="Q78" i="20"/>
  <c r="BA77" i="20"/>
  <c r="AU77" i="20"/>
  <c r="AI77" i="20"/>
  <c r="AC77" i="20"/>
  <c r="W77" i="20"/>
  <c r="Q77" i="20"/>
  <c r="BA76" i="20"/>
  <c r="AU76" i="20"/>
  <c r="AI76" i="20"/>
  <c r="AC76" i="20"/>
  <c r="W76" i="20"/>
  <c r="Q76" i="20"/>
  <c r="BA75" i="20"/>
  <c r="AU75" i="20"/>
  <c r="AI75" i="20"/>
  <c r="AC75" i="20"/>
  <c r="W75" i="20"/>
  <c r="Q75" i="20"/>
  <c r="BA74" i="20"/>
  <c r="AU74" i="20"/>
  <c r="AI74" i="20"/>
  <c r="AC74" i="20"/>
  <c r="W74" i="20"/>
  <c r="Q74" i="20"/>
  <c r="BA73" i="20"/>
  <c r="AU73" i="20"/>
  <c r="AI73" i="20"/>
  <c r="AC73" i="20"/>
  <c r="W73" i="20"/>
  <c r="Q73" i="20"/>
  <c r="BA72" i="20"/>
  <c r="AU72" i="20"/>
  <c r="AI72" i="20"/>
  <c r="AC72" i="20"/>
  <c r="W72" i="20"/>
  <c r="Q72" i="20"/>
  <c r="BA71" i="20"/>
  <c r="AU71" i="20"/>
  <c r="AI71" i="20"/>
  <c r="AC71" i="20"/>
  <c r="W71" i="20"/>
  <c r="Q71" i="20"/>
  <c r="BA70" i="20"/>
  <c r="AU70" i="20"/>
  <c r="AI70" i="20"/>
  <c r="AC70" i="20"/>
  <c r="W70" i="20"/>
  <c r="Q70" i="20"/>
  <c r="BA69" i="20"/>
  <c r="AU69" i="20"/>
  <c r="AI69" i="20"/>
  <c r="AC69" i="20"/>
  <c r="W69" i="20"/>
  <c r="Q69" i="20"/>
  <c r="BA68" i="20"/>
  <c r="AU68" i="20"/>
  <c r="AI68" i="20"/>
  <c r="AC68" i="20"/>
  <c r="W68" i="20"/>
  <c r="Q68" i="20"/>
  <c r="BA67" i="20"/>
  <c r="AU67" i="20"/>
  <c r="AI67" i="20"/>
  <c r="AC67" i="20"/>
  <c r="W67" i="20"/>
  <c r="Q67" i="20"/>
  <c r="BA66" i="20"/>
  <c r="AU66" i="20"/>
  <c r="AI66" i="20"/>
  <c r="AC66" i="20"/>
  <c r="W66" i="20"/>
  <c r="Q66" i="20"/>
  <c r="BA65" i="20"/>
  <c r="AU65" i="20"/>
  <c r="AI65" i="20"/>
  <c r="AC65" i="20"/>
  <c r="W65" i="20"/>
  <c r="Q65" i="20"/>
  <c r="BA64" i="20"/>
  <c r="AU64" i="20"/>
  <c r="AI64" i="20"/>
  <c r="AC64" i="20"/>
  <c r="W64" i="20"/>
  <c r="Q64" i="20"/>
  <c r="BA63" i="20"/>
  <c r="AU63" i="20"/>
  <c r="AI63" i="20"/>
  <c r="AC63" i="20"/>
  <c r="W63" i="20"/>
  <c r="Q63" i="20"/>
  <c r="BA62" i="20"/>
  <c r="AU62" i="20"/>
  <c r="AI62" i="20"/>
  <c r="AC62" i="20"/>
  <c r="W62" i="20"/>
  <c r="Q62" i="20"/>
  <c r="BA61" i="20"/>
  <c r="AU61" i="20"/>
  <c r="AI61" i="20"/>
  <c r="AC61" i="20"/>
  <c r="W61" i="20"/>
  <c r="Q61" i="20"/>
  <c r="BA60" i="20"/>
  <c r="AU60" i="20"/>
  <c r="AI60" i="20"/>
  <c r="AC60" i="20"/>
  <c r="W60" i="20"/>
  <c r="Q60" i="20"/>
  <c r="BA59" i="20"/>
  <c r="AU59" i="20"/>
  <c r="AI59" i="20"/>
  <c r="AC59" i="20"/>
  <c r="W59" i="20"/>
  <c r="Q59" i="20"/>
  <c r="BA58" i="20"/>
  <c r="AU58" i="20"/>
  <c r="AI58" i="20"/>
  <c r="AC58" i="20"/>
  <c r="W58" i="20"/>
  <c r="Q58" i="20"/>
  <c r="BA57" i="20"/>
  <c r="AU57" i="20"/>
  <c r="AI57" i="20"/>
  <c r="AC57" i="20"/>
  <c r="W57" i="20"/>
  <c r="Q57" i="20"/>
  <c r="BA56" i="20"/>
  <c r="AU56" i="20"/>
  <c r="AI56" i="20"/>
  <c r="AC56" i="20"/>
  <c r="W56" i="20"/>
  <c r="Q56" i="20"/>
  <c r="BA55" i="20"/>
  <c r="AU55" i="20"/>
  <c r="AI55" i="20"/>
  <c r="AC55" i="20"/>
  <c r="W55" i="20"/>
  <c r="Q55" i="20"/>
  <c r="BA54" i="20"/>
  <c r="AU54" i="20"/>
  <c r="AI54" i="20"/>
  <c r="AC54" i="20"/>
  <c r="W54" i="20"/>
  <c r="Q54" i="20"/>
  <c r="BA53" i="20"/>
  <c r="AU53" i="20"/>
  <c r="AI53" i="20"/>
  <c r="AC53" i="20"/>
  <c r="W53" i="20"/>
  <c r="Q53" i="20"/>
  <c r="BA52" i="20"/>
  <c r="AU52" i="20"/>
  <c r="AI52" i="20"/>
  <c r="AC52" i="20"/>
  <c r="W52" i="20"/>
  <c r="Q52" i="20"/>
  <c r="BA51" i="20"/>
  <c r="AU51" i="20"/>
  <c r="AI51" i="20"/>
  <c r="AC51" i="20"/>
  <c r="W51" i="20"/>
  <c r="Q51" i="20"/>
  <c r="BA50" i="20"/>
  <c r="AU50" i="20"/>
  <c r="AI50" i="20"/>
  <c r="AC50" i="20"/>
  <c r="W50" i="20"/>
  <c r="Q50" i="20"/>
  <c r="BA49" i="20"/>
  <c r="AU49" i="20"/>
  <c r="AI49" i="20"/>
  <c r="AC49" i="20"/>
  <c r="W49" i="20"/>
  <c r="Q49" i="20"/>
  <c r="BA48" i="20"/>
  <c r="AU48" i="20"/>
  <c r="AI48" i="20"/>
  <c r="AC48" i="20"/>
  <c r="W48" i="20"/>
  <c r="Q48" i="20"/>
  <c r="BA47" i="20"/>
  <c r="AU47" i="20"/>
  <c r="AI47" i="20"/>
  <c r="AC47" i="20"/>
  <c r="W47" i="20"/>
  <c r="Q47" i="20"/>
  <c r="BA46" i="20"/>
  <c r="AU46" i="20"/>
  <c r="AI46" i="20"/>
  <c r="AC46" i="20"/>
  <c r="W46" i="20"/>
  <c r="Q46" i="20"/>
  <c r="BA45" i="20"/>
  <c r="AU45" i="20"/>
  <c r="AI45" i="20"/>
  <c r="AC45" i="20"/>
  <c r="W45" i="20"/>
  <c r="Q45" i="20"/>
  <c r="BA44" i="20"/>
  <c r="AU44" i="20"/>
  <c r="AI44" i="20"/>
  <c r="AC44" i="20"/>
  <c r="W44" i="20"/>
  <c r="Q44" i="20"/>
  <c r="BA43" i="20"/>
  <c r="AU43" i="20"/>
  <c r="AI43" i="20"/>
  <c r="AC43" i="20"/>
  <c r="W43" i="20"/>
  <c r="Q43" i="20"/>
  <c r="BA42" i="20"/>
  <c r="AU42" i="20"/>
  <c r="AI42" i="20"/>
  <c r="AC42" i="20"/>
  <c r="W42" i="20"/>
  <c r="Q42" i="20"/>
  <c r="BA41" i="20"/>
  <c r="AU41" i="20"/>
  <c r="AI41" i="20"/>
  <c r="AC41" i="20"/>
  <c r="W41" i="20"/>
  <c r="Q41" i="20"/>
  <c r="BA40" i="20"/>
  <c r="AU40" i="20"/>
  <c r="AI40" i="20"/>
  <c r="AC40" i="20"/>
  <c r="W40" i="20"/>
  <c r="Q40" i="20"/>
  <c r="BA39" i="20"/>
  <c r="AU39" i="20"/>
  <c r="AI39" i="20"/>
  <c r="AC39" i="20"/>
  <c r="W39" i="20"/>
  <c r="Q39" i="20"/>
  <c r="BA38" i="20"/>
  <c r="AU38" i="20"/>
  <c r="AI38" i="20"/>
  <c r="AC38" i="20"/>
  <c r="W38" i="20"/>
  <c r="Q38" i="20"/>
  <c r="BA37" i="20"/>
  <c r="AU37" i="20"/>
  <c r="AI37" i="20"/>
  <c r="AC37" i="20"/>
  <c r="W37" i="20"/>
  <c r="Q37" i="20"/>
  <c r="BA36" i="20"/>
  <c r="AU36" i="20"/>
  <c r="AI36" i="20"/>
  <c r="AC36" i="20"/>
  <c r="W36" i="20"/>
  <c r="Q36" i="20"/>
  <c r="BA35" i="20"/>
  <c r="AU35" i="20"/>
  <c r="AI35" i="20"/>
  <c r="AC35" i="20"/>
  <c r="W35" i="20"/>
  <c r="Q35" i="20"/>
  <c r="BA34" i="20"/>
  <c r="AU34" i="20"/>
  <c r="AI34" i="20"/>
  <c r="AC34" i="20"/>
  <c r="W34" i="20"/>
  <c r="Q34" i="20"/>
  <c r="BA33" i="20"/>
  <c r="AU33" i="20"/>
  <c r="AI33" i="20"/>
  <c r="AC33" i="20"/>
  <c r="W33" i="20"/>
  <c r="Q33" i="20"/>
  <c r="BA32" i="20"/>
  <c r="AU32" i="20"/>
  <c r="AI32" i="20"/>
  <c r="AC32" i="20"/>
  <c r="W32" i="20"/>
  <c r="Q32" i="20"/>
  <c r="BA31" i="20"/>
  <c r="AU31" i="20"/>
  <c r="AI31" i="20"/>
  <c r="AC31" i="20"/>
  <c r="W31" i="20"/>
  <c r="Q31" i="20"/>
  <c r="BA30" i="20"/>
  <c r="AU30" i="20"/>
  <c r="AI30" i="20"/>
  <c r="AC30" i="20"/>
  <c r="W30" i="20"/>
  <c r="Q30" i="20"/>
  <c r="BA29" i="20"/>
  <c r="AU29" i="20"/>
  <c r="AI29" i="20"/>
  <c r="AC29" i="20"/>
  <c r="W29" i="20"/>
  <c r="Q29" i="20"/>
  <c r="BA28" i="20"/>
  <c r="AU28" i="20"/>
  <c r="AI28" i="20"/>
  <c r="AC28" i="20"/>
  <c r="W28" i="20"/>
  <c r="Q28" i="20"/>
  <c r="BA27" i="20"/>
  <c r="AU27" i="20"/>
  <c r="AI27" i="20"/>
  <c r="AC27" i="20"/>
  <c r="W27" i="20"/>
  <c r="Q27" i="20"/>
  <c r="BA26" i="20"/>
  <c r="AU26" i="20"/>
  <c r="AI26" i="20"/>
  <c r="AC26" i="20"/>
  <c r="W26" i="20"/>
  <c r="Q26" i="20"/>
  <c r="BA25" i="20"/>
  <c r="AU25" i="20"/>
  <c r="AI25" i="20"/>
  <c r="AC25" i="20"/>
  <c r="W25" i="20"/>
  <c r="Q25" i="20"/>
  <c r="BA24" i="20"/>
  <c r="AU24" i="20"/>
  <c r="AI24" i="20"/>
  <c r="AC24" i="20"/>
  <c r="W24" i="20"/>
  <c r="Q24" i="20"/>
  <c r="BA23" i="20"/>
  <c r="AU23" i="20"/>
  <c r="AI23" i="20"/>
  <c r="AC23" i="20"/>
  <c r="W23" i="20"/>
  <c r="Q23" i="20"/>
  <c r="BA22" i="20"/>
  <c r="AU22" i="20"/>
  <c r="AI22" i="20"/>
  <c r="AC22" i="20"/>
  <c r="W22" i="20"/>
  <c r="Q22" i="20"/>
  <c r="BA21" i="20"/>
  <c r="AU21" i="20"/>
  <c r="AI21" i="20"/>
  <c r="AC21" i="20"/>
  <c r="W21" i="20"/>
  <c r="Q21" i="20"/>
  <c r="BA20" i="20"/>
  <c r="AU20" i="20"/>
  <c r="AI20" i="20"/>
  <c r="AC20" i="20"/>
  <c r="W20" i="20"/>
  <c r="Q20" i="20"/>
  <c r="BA19" i="20"/>
  <c r="AU19" i="20"/>
  <c r="AI19" i="20"/>
  <c r="AC19" i="20"/>
  <c r="W19" i="20"/>
  <c r="Q19" i="20"/>
  <c r="BA18" i="20"/>
  <c r="AU18" i="20"/>
  <c r="AI18" i="20"/>
  <c r="AC18" i="20"/>
  <c r="W18" i="20"/>
  <c r="Q18" i="20"/>
  <c r="BA17" i="20"/>
  <c r="AU17" i="20"/>
  <c r="AI17" i="20"/>
  <c r="AC17" i="20"/>
  <c r="W17" i="20"/>
  <c r="Q17" i="20"/>
  <c r="BA16" i="20"/>
  <c r="AU16" i="20"/>
  <c r="AI16" i="20"/>
  <c r="AC16" i="20"/>
  <c r="W16" i="20"/>
  <c r="Q16" i="20"/>
  <c r="BA15" i="20"/>
  <c r="AU15" i="20"/>
  <c r="AI15" i="20"/>
  <c r="AC15" i="20"/>
  <c r="W15" i="20"/>
  <c r="Q15" i="20"/>
  <c r="BA14" i="20"/>
  <c r="AU14" i="20"/>
  <c r="AI14" i="20"/>
  <c r="AC14" i="20"/>
  <c r="W14" i="20"/>
  <c r="Q14" i="20"/>
  <c r="BA13" i="20"/>
  <c r="AU13" i="20"/>
  <c r="AI13" i="20"/>
  <c r="AC13" i="20"/>
  <c r="W13" i="20"/>
  <c r="Q13" i="20"/>
  <c r="BA12" i="20"/>
  <c r="AU12" i="20"/>
  <c r="AI12" i="20"/>
  <c r="AC12" i="20"/>
  <c r="W12" i="20"/>
  <c r="Q12" i="20"/>
  <c r="BA11" i="20"/>
  <c r="AU11" i="20"/>
  <c r="AI11" i="20"/>
  <c r="AC11" i="20"/>
  <c r="W11" i="20"/>
  <c r="Q11" i="20"/>
  <c r="BA10" i="20"/>
  <c r="AU10" i="20"/>
  <c r="AI10" i="20"/>
  <c r="AC10" i="20"/>
  <c r="W10" i="20"/>
  <c r="Q10" i="20"/>
  <c r="BA9" i="20"/>
  <c r="AU9" i="20"/>
  <c r="AI9" i="20"/>
  <c r="AC9" i="20"/>
  <c r="W9" i="20"/>
  <c r="Q9" i="20"/>
  <c r="BA8" i="20"/>
  <c r="AU8" i="20"/>
  <c r="AI8" i="20"/>
  <c r="AC8" i="20"/>
  <c r="W8" i="20"/>
  <c r="Q8" i="20"/>
  <c r="BA7" i="20"/>
  <c r="AU7" i="20"/>
  <c r="AI7" i="20"/>
  <c r="AC7" i="20"/>
  <c r="W7" i="20"/>
  <c r="Q7" i="20"/>
  <c r="BA6" i="20"/>
  <c r="AU6" i="20"/>
  <c r="AI6" i="20"/>
  <c r="AC6" i="20"/>
  <c r="W6" i="20"/>
  <c r="Q6" i="20"/>
  <c r="BA5" i="20"/>
  <c r="AU5" i="20"/>
  <c r="AI5" i="20"/>
  <c r="AC5" i="20"/>
  <c r="W5" i="20"/>
  <c r="Q5" i="20"/>
  <c r="BA4" i="20"/>
  <c r="AU4" i="20"/>
  <c r="AI4" i="20"/>
  <c r="AC4" i="20"/>
  <c r="W4" i="20"/>
  <c r="Q4" i="20"/>
  <c r="BA3" i="20"/>
  <c r="AU3" i="20"/>
  <c r="AI3" i="20"/>
  <c r="AC3" i="20"/>
  <c r="W3" i="20"/>
  <c r="Q3" i="20"/>
  <c r="BA230" i="19"/>
  <c r="AU230" i="19"/>
  <c r="AI230" i="19"/>
  <c r="AC230" i="19"/>
  <c r="W230" i="19"/>
  <c r="Q230" i="19"/>
  <c r="BA229" i="19"/>
  <c r="AU229" i="19"/>
  <c r="AI229" i="19"/>
  <c r="AC229" i="19"/>
  <c r="W229" i="19"/>
  <c r="Q229" i="19"/>
  <c r="BA228" i="19"/>
  <c r="AU228" i="19"/>
  <c r="AI228" i="19"/>
  <c r="AC228" i="19"/>
  <c r="W228" i="19"/>
  <c r="Q228" i="19"/>
  <c r="BA227" i="19"/>
  <c r="AU227" i="19"/>
  <c r="AI227" i="19"/>
  <c r="AC227" i="19"/>
  <c r="W227" i="19"/>
  <c r="Q227" i="19"/>
  <c r="BA226" i="19"/>
  <c r="AU226" i="19"/>
  <c r="AI226" i="19"/>
  <c r="AC226" i="19"/>
  <c r="W226" i="19"/>
  <c r="Q226" i="19"/>
  <c r="BA225" i="19"/>
  <c r="AU225" i="19"/>
  <c r="AI225" i="19"/>
  <c r="AC225" i="19"/>
  <c r="W225" i="19"/>
  <c r="Q225" i="19"/>
  <c r="BA224" i="19"/>
  <c r="AU224" i="19"/>
  <c r="AI224" i="19"/>
  <c r="AC224" i="19"/>
  <c r="W224" i="19"/>
  <c r="Q224" i="19"/>
  <c r="BA223" i="19"/>
  <c r="AU223" i="19"/>
  <c r="AI223" i="19"/>
  <c r="AC223" i="19"/>
  <c r="W223" i="19"/>
  <c r="Q223" i="19"/>
  <c r="BA222" i="19"/>
  <c r="AU222" i="19"/>
  <c r="AI222" i="19"/>
  <c r="AC222" i="19"/>
  <c r="W222" i="19"/>
  <c r="Q222" i="19"/>
  <c r="BA221" i="19"/>
  <c r="AU221" i="19"/>
  <c r="AI221" i="19"/>
  <c r="AC221" i="19"/>
  <c r="W221" i="19"/>
  <c r="Q221" i="19"/>
  <c r="BA220" i="19"/>
  <c r="AU220" i="19"/>
  <c r="AI220" i="19"/>
  <c r="AC220" i="19"/>
  <c r="W220" i="19"/>
  <c r="Q220" i="19"/>
  <c r="BA219" i="19"/>
  <c r="AU219" i="19"/>
  <c r="AI219" i="19"/>
  <c r="AC219" i="19"/>
  <c r="W219" i="19"/>
  <c r="Q219" i="19"/>
  <c r="BA218" i="19"/>
  <c r="AU218" i="19"/>
  <c r="AI218" i="19"/>
  <c r="AC218" i="19"/>
  <c r="W218" i="19"/>
  <c r="Q218" i="19"/>
  <c r="BA217" i="19"/>
  <c r="AU217" i="19"/>
  <c r="AI217" i="19"/>
  <c r="AC217" i="19"/>
  <c r="W217" i="19"/>
  <c r="Q217" i="19"/>
  <c r="BA216" i="19"/>
  <c r="AU216" i="19"/>
  <c r="AI216" i="19"/>
  <c r="AC216" i="19"/>
  <c r="W216" i="19"/>
  <c r="Q216" i="19"/>
  <c r="BA215" i="19"/>
  <c r="AU215" i="19"/>
  <c r="AI215" i="19"/>
  <c r="AC215" i="19"/>
  <c r="W215" i="19"/>
  <c r="Q215" i="19"/>
  <c r="BA214" i="19"/>
  <c r="AU214" i="19"/>
  <c r="AI214" i="19"/>
  <c r="AC214" i="19"/>
  <c r="W214" i="19"/>
  <c r="Q214" i="19"/>
  <c r="BA213" i="19"/>
  <c r="AU213" i="19"/>
  <c r="AI213" i="19"/>
  <c r="AC213" i="19"/>
  <c r="W213" i="19"/>
  <c r="Q213" i="19"/>
  <c r="BA212" i="19"/>
  <c r="AU212" i="19"/>
  <c r="AI212" i="19"/>
  <c r="AC212" i="19"/>
  <c r="W212" i="19"/>
  <c r="Q212" i="19"/>
  <c r="BA211" i="19"/>
  <c r="AU211" i="19"/>
  <c r="AI211" i="19"/>
  <c r="AC211" i="19"/>
  <c r="W211" i="19"/>
  <c r="Q211" i="19"/>
  <c r="BA210" i="19"/>
  <c r="AU210" i="19"/>
  <c r="AI210" i="19"/>
  <c r="AC210" i="19"/>
  <c r="W210" i="19"/>
  <c r="Q210" i="19"/>
  <c r="BA209" i="19"/>
  <c r="AU209" i="19"/>
  <c r="AI209" i="19"/>
  <c r="AC209" i="19"/>
  <c r="W209" i="19"/>
  <c r="Q209" i="19"/>
  <c r="BA208" i="19"/>
  <c r="AU208" i="19"/>
  <c r="AI208" i="19"/>
  <c r="AC208" i="19"/>
  <c r="W208" i="19"/>
  <c r="Q208" i="19"/>
  <c r="BA207" i="19"/>
  <c r="AU207" i="19"/>
  <c r="AI207" i="19"/>
  <c r="AC207" i="19"/>
  <c r="W207" i="19"/>
  <c r="Q207" i="19"/>
  <c r="BA206" i="19"/>
  <c r="AU206" i="19"/>
  <c r="AI206" i="19"/>
  <c r="AC206" i="19"/>
  <c r="W206" i="19"/>
  <c r="Q206" i="19"/>
  <c r="BA205" i="19"/>
  <c r="AU205" i="19"/>
  <c r="AI205" i="19"/>
  <c r="AC205" i="19"/>
  <c r="W205" i="19"/>
  <c r="Q205" i="19"/>
  <c r="BA204" i="19"/>
  <c r="AU204" i="19"/>
  <c r="AI204" i="19"/>
  <c r="AC204" i="19"/>
  <c r="W204" i="19"/>
  <c r="Q204" i="19"/>
  <c r="BA203" i="19"/>
  <c r="AU203" i="19"/>
  <c r="AI203" i="19"/>
  <c r="AC203" i="19"/>
  <c r="W203" i="19"/>
  <c r="Q203" i="19"/>
  <c r="BA202" i="19"/>
  <c r="AU202" i="19"/>
  <c r="AI202" i="19"/>
  <c r="AC202" i="19"/>
  <c r="W202" i="19"/>
  <c r="Q202" i="19"/>
  <c r="BA201" i="19"/>
  <c r="AU201" i="19"/>
  <c r="AI201" i="19"/>
  <c r="AC201" i="19"/>
  <c r="W201" i="19"/>
  <c r="Q201" i="19"/>
  <c r="BA200" i="19"/>
  <c r="AU200" i="19"/>
  <c r="AI200" i="19"/>
  <c r="AC200" i="19"/>
  <c r="W200" i="19"/>
  <c r="Q200" i="19"/>
  <c r="BA199" i="19"/>
  <c r="AU199" i="19"/>
  <c r="AI199" i="19"/>
  <c r="AC199" i="19"/>
  <c r="W199" i="19"/>
  <c r="Q199" i="19"/>
  <c r="BA198" i="19"/>
  <c r="AU198" i="19"/>
  <c r="AI198" i="19"/>
  <c r="AC198" i="19"/>
  <c r="W198" i="19"/>
  <c r="Q198" i="19"/>
  <c r="BA197" i="19"/>
  <c r="AU197" i="19"/>
  <c r="AI197" i="19"/>
  <c r="AC197" i="19"/>
  <c r="W197" i="19"/>
  <c r="Q197" i="19"/>
  <c r="BA196" i="19"/>
  <c r="AU196" i="19"/>
  <c r="AI196" i="19"/>
  <c r="AC196" i="19"/>
  <c r="W196" i="19"/>
  <c r="Q196" i="19"/>
  <c r="BA195" i="19"/>
  <c r="AU195" i="19"/>
  <c r="AI195" i="19"/>
  <c r="AC195" i="19"/>
  <c r="W195" i="19"/>
  <c r="Q195" i="19"/>
  <c r="BA194" i="19"/>
  <c r="AU194" i="19"/>
  <c r="AI194" i="19"/>
  <c r="AC194" i="19"/>
  <c r="W194" i="19"/>
  <c r="Q194" i="19"/>
  <c r="BA193" i="19"/>
  <c r="AU193" i="19"/>
  <c r="AI193" i="19"/>
  <c r="AC193" i="19"/>
  <c r="W193" i="19"/>
  <c r="Q193" i="19"/>
  <c r="BA192" i="19"/>
  <c r="AU192" i="19"/>
  <c r="AI192" i="19"/>
  <c r="AC192" i="19"/>
  <c r="W192" i="19"/>
  <c r="Q192" i="19"/>
  <c r="BA191" i="19"/>
  <c r="AU191" i="19"/>
  <c r="AI191" i="19"/>
  <c r="AC191" i="19"/>
  <c r="W191" i="19"/>
  <c r="Q191" i="19"/>
  <c r="BA190" i="19"/>
  <c r="AU190" i="19"/>
  <c r="AI190" i="19"/>
  <c r="AC190" i="19"/>
  <c r="W190" i="19"/>
  <c r="Q190" i="19"/>
  <c r="BA189" i="19"/>
  <c r="AU189" i="19"/>
  <c r="AI189" i="19"/>
  <c r="AC189" i="19"/>
  <c r="W189" i="19"/>
  <c r="Q189" i="19"/>
  <c r="BA188" i="19"/>
  <c r="AU188" i="19"/>
  <c r="AI188" i="19"/>
  <c r="AC188" i="19"/>
  <c r="W188" i="19"/>
  <c r="Q188" i="19"/>
  <c r="BA187" i="19"/>
  <c r="AU187" i="19"/>
  <c r="AI187" i="19"/>
  <c r="AC187" i="19"/>
  <c r="W187" i="19"/>
  <c r="Q187" i="19"/>
  <c r="BA186" i="19"/>
  <c r="AU186" i="19"/>
  <c r="AI186" i="19"/>
  <c r="AC186" i="19"/>
  <c r="W186" i="19"/>
  <c r="Q186" i="19"/>
  <c r="BA185" i="19"/>
  <c r="AU185" i="19"/>
  <c r="AI185" i="19"/>
  <c r="AC185" i="19"/>
  <c r="W185" i="19"/>
  <c r="Q185" i="19"/>
  <c r="BA184" i="19"/>
  <c r="AU184" i="19"/>
  <c r="AI184" i="19"/>
  <c r="AC184" i="19"/>
  <c r="W184" i="19"/>
  <c r="Q184" i="19"/>
  <c r="BA183" i="19"/>
  <c r="AU183" i="19"/>
  <c r="AI183" i="19"/>
  <c r="AC183" i="19"/>
  <c r="W183" i="19"/>
  <c r="Q183" i="19"/>
  <c r="BA182" i="19"/>
  <c r="AU182" i="19"/>
  <c r="AI182" i="19"/>
  <c r="AC182" i="19"/>
  <c r="W182" i="19"/>
  <c r="Q182" i="19"/>
  <c r="BA181" i="19"/>
  <c r="AU181" i="19"/>
  <c r="AI181" i="19"/>
  <c r="AC181" i="19"/>
  <c r="W181" i="19"/>
  <c r="Q181" i="19"/>
  <c r="BA180" i="19"/>
  <c r="AU180" i="19"/>
  <c r="AI180" i="19"/>
  <c r="AC180" i="19"/>
  <c r="W180" i="19"/>
  <c r="Q180" i="19"/>
  <c r="BA179" i="19"/>
  <c r="AU179" i="19"/>
  <c r="AI179" i="19"/>
  <c r="AC179" i="19"/>
  <c r="W179" i="19"/>
  <c r="Q179" i="19"/>
  <c r="BA178" i="19"/>
  <c r="AU178" i="19"/>
  <c r="AI178" i="19"/>
  <c r="AC178" i="19"/>
  <c r="W178" i="19"/>
  <c r="Q178" i="19"/>
  <c r="BA177" i="19"/>
  <c r="AU177" i="19"/>
  <c r="AI177" i="19"/>
  <c r="AC177" i="19"/>
  <c r="W177" i="19"/>
  <c r="Q177" i="19"/>
  <c r="BA176" i="19"/>
  <c r="AU176" i="19"/>
  <c r="AI176" i="19"/>
  <c r="AC176" i="19"/>
  <c r="W176" i="19"/>
  <c r="Q176" i="19"/>
  <c r="BA175" i="19"/>
  <c r="AU175" i="19"/>
  <c r="AI175" i="19"/>
  <c r="AC175" i="19"/>
  <c r="W175" i="19"/>
  <c r="Q175" i="19"/>
  <c r="BA174" i="19"/>
  <c r="AU174" i="19"/>
  <c r="AI174" i="19"/>
  <c r="AC174" i="19"/>
  <c r="W174" i="19"/>
  <c r="Q174" i="19"/>
  <c r="BA173" i="19"/>
  <c r="AU173" i="19"/>
  <c r="AI173" i="19"/>
  <c r="AC173" i="19"/>
  <c r="W173" i="19"/>
  <c r="Q173" i="19"/>
  <c r="BA172" i="19"/>
  <c r="AU172" i="19"/>
  <c r="AI172" i="19"/>
  <c r="AC172" i="19"/>
  <c r="W172" i="19"/>
  <c r="Q172" i="19"/>
  <c r="BA171" i="19"/>
  <c r="AU171" i="19"/>
  <c r="AI171" i="19"/>
  <c r="AC171" i="19"/>
  <c r="W171" i="19"/>
  <c r="Q171" i="19"/>
  <c r="BA170" i="19"/>
  <c r="AU170" i="19"/>
  <c r="AI170" i="19"/>
  <c r="AC170" i="19"/>
  <c r="W170" i="19"/>
  <c r="Q170" i="19"/>
  <c r="BA169" i="19"/>
  <c r="AU169" i="19"/>
  <c r="AI169" i="19"/>
  <c r="AC169" i="19"/>
  <c r="W169" i="19"/>
  <c r="Q169" i="19"/>
  <c r="BA168" i="19"/>
  <c r="AU168" i="19"/>
  <c r="AI168" i="19"/>
  <c r="AC168" i="19"/>
  <c r="W168" i="19"/>
  <c r="Q168" i="19"/>
  <c r="BA167" i="19"/>
  <c r="AU167" i="19"/>
  <c r="AI167" i="19"/>
  <c r="AC167" i="19"/>
  <c r="W167" i="19"/>
  <c r="Q167" i="19"/>
  <c r="BA166" i="19"/>
  <c r="AU166" i="19"/>
  <c r="AI166" i="19"/>
  <c r="AC166" i="19"/>
  <c r="W166" i="19"/>
  <c r="Q166" i="19"/>
  <c r="BA165" i="19"/>
  <c r="AU165" i="19"/>
  <c r="AI165" i="19"/>
  <c r="AC165" i="19"/>
  <c r="W165" i="19"/>
  <c r="Q165" i="19"/>
  <c r="BA164" i="19"/>
  <c r="AU164" i="19"/>
  <c r="AI164" i="19"/>
  <c r="AC164" i="19"/>
  <c r="W164" i="19"/>
  <c r="Q164" i="19"/>
  <c r="BA163" i="19"/>
  <c r="AU163" i="19"/>
  <c r="AI163" i="19"/>
  <c r="AC163" i="19"/>
  <c r="W163" i="19"/>
  <c r="Q163" i="19"/>
  <c r="BA162" i="19"/>
  <c r="AU162" i="19"/>
  <c r="AI162" i="19"/>
  <c r="AC162" i="19"/>
  <c r="W162" i="19"/>
  <c r="Q162" i="19"/>
  <c r="BA161" i="19"/>
  <c r="AU161" i="19"/>
  <c r="AI161" i="19"/>
  <c r="AC161" i="19"/>
  <c r="W161" i="19"/>
  <c r="Q161" i="19"/>
  <c r="BA160" i="19"/>
  <c r="AU160" i="19"/>
  <c r="AI160" i="19"/>
  <c r="AC160" i="19"/>
  <c r="W160" i="19"/>
  <c r="Q160" i="19"/>
  <c r="BA159" i="19"/>
  <c r="AU159" i="19"/>
  <c r="AI159" i="19"/>
  <c r="AC159" i="19"/>
  <c r="W159" i="19"/>
  <c r="Q159" i="19"/>
  <c r="BA158" i="19"/>
  <c r="AU158" i="19"/>
  <c r="AI158" i="19"/>
  <c r="AC158" i="19"/>
  <c r="W158" i="19"/>
  <c r="Q158" i="19"/>
  <c r="BA157" i="19"/>
  <c r="AU157" i="19"/>
  <c r="AI157" i="19"/>
  <c r="AC157" i="19"/>
  <c r="W157" i="19"/>
  <c r="Q157" i="19"/>
  <c r="BA156" i="19"/>
  <c r="AU156" i="19"/>
  <c r="AI156" i="19"/>
  <c r="AC156" i="19"/>
  <c r="W156" i="19"/>
  <c r="Q156" i="19"/>
  <c r="BA155" i="19"/>
  <c r="AU155" i="19"/>
  <c r="AI155" i="19"/>
  <c r="AC155" i="19"/>
  <c r="W155" i="19"/>
  <c r="Q155" i="19"/>
  <c r="BA154" i="19"/>
  <c r="AU154" i="19"/>
  <c r="AI154" i="19"/>
  <c r="AC154" i="19"/>
  <c r="W154" i="19"/>
  <c r="Q154" i="19"/>
  <c r="BA153" i="19"/>
  <c r="AU153" i="19"/>
  <c r="AI153" i="19"/>
  <c r="AC153" i="19"/>
  <c r="W153" i="19"/>
  <c r="Q153" i="19"/>
  <c r="BA152" i="19"/>
  <c r="AU152" i="19"/>
  <c r="AI152" i="19"/>
  <c r="AC152" i="19"/>
  <c r="W152" i="19"/>
  <c r="Q152" i="19"/>
  <c r="BA151" i="19"/>
  <c r="AU151" i="19"/>
  <c r="AI151" i="19"/>
  <c r="AC151" i="19"/>
  <c r="W151" i="19"/>
  <c r="Q151" i="19"/>
  <c r="BA150" i="19"/>
  <c r="AU150" i="19"/>
  <c r="AI150" i="19"/>
  <c r="AC150" i="19"/>
  <c r="W150" i="19"/>
  <c r="Q150" i="19"/>
  <c r="BA149" i="19"/>
  <c r="AU149" i="19"/>
  <c r="AI149" i="19"/>
  <c r="AC149" i="19"/>
  <c r="W149" i="19"/>
  <c r="Q149" i="19"/>
  <c r="BA148" i="19"/>
  <c r="AU148" i="19"/>
  <c r="AI148" i="19"/>
  <c r="AC148" i="19"/>
  <c r="W148" i="19"/>
  <c r="Q148" i="19"/>
  <c r="BA147" i="19"/>
  <c r="AU147" i="19"/>
  <c r="AI147" i="19"/>
  <c r="AC147" i="19"/>
  <c r="W147" i="19"/>
  <c r="Q147" i="19"/>
  <c r="BA146" i="19"/>
  <c r="AU146" i="19"/>
  <c r="AI146" i="19"/>
  <c r="AC146" i="19"/>
  <c r="W146" i="19"/>
  <c r="Q146" i="19"/>
  <c r="BA145" i="19"/>
  <c r="AU145" i="19"/>
  <c r="AI145" i="19"/>
  <c r="AC145" i="19"/>
  <c r="W145" i="19"/>
  <c r="Q145" i="19"/>
  <c r="BA144" i="19"/>
  <c r="AU144" i="19"/>
  <c r="AI144" i="19"/>
  <c r="AC144" i="19"/>
  <c r="W144" i="19"/>
  <c r="Q144" i="19"/>
  <c r="BA143" i="19"/>
  <c r="AU143" i="19"/>
  <c r="AI143" i="19"/>
  <c r="AC143" i="19"/>
  <c r="W143" i="19"/>
  <c r="Q143" i="19"/>
  <c r="BA142" i="19"/>
  <c r="AU142" i="19"/>
  <c r="AI142" i="19"/>
  <c r="AC142" i="19"/>
  <c r="W142" i="19"/>
  <c r="Q142" i="19"/>
  <c r="BA141" i="19"/>
  <c r="AU141" i="19"/>
  <c r="AI141" i="19"/>
  <c r="AC141" i="19"/>
  <c r="W141" i="19"/>
  <c r="Q141" i="19"/>
  <c r="BA140" i="19"/>
  <c r="AU140" i="19"/>
  <c r="AI140" i="19"/>
  <c r="AC140" i="19"/>
  <c r="W140" i="19"/>
  <c r="Q140" i="19"/>
  <c r="BA139" i="19"/>
  <c r="AU139" i="19"/>
  <c r="AI139" i="19"/>
  <c r="AC139" i="19"/>
  <c r="W139" i="19"/>
  <c r="Q139" i="19"/>
  <c r="BA138" i="19"/>
  <c r="AU138" i="19"/>
  <c r="AI138" i="19"/>
  <c r="AC138" i="19"/>
  <c r="W138" i="19"/>
  <c r="Q138" i="19"/>
  <c r="BA137" i="19"/>
  <c r="AU137" i="19"/>
  <c r="AI137" i="19"/>
  <c r="AC137" i="19"/>
  <c r="W137" i="19"/>
  <c r="Q137" i="19"/>
  <c r="BA136" i="19"/>
  <c r="AU136" i="19"/>
  <c r="AI136" i="19"/>
  <c r="AC136" i="19"/>
  <c r="W136" i="19"/>
  <c r="Q136" i="19"/>
  <c r="BA135" i="19"/>
  <c r="AU135" i="19"/>
  <c r="AI135" i="19"/>
  <c r="AC135" i="19"/>
  <c r="W135" i="19"/>
  <c r="Q135" i="19"/>
  <c r="BA134" i="19"/>
  <c r="AU134" i="19"/>
  <c r="AI134" i="19"/>
  <c r="AC134" i="19"/>
  <c r="W134" i="19"/>
  <c r="Q134" i="19"/>
  <c r="BA133" i="19"/>
  <c r="AU133" i="19"/>
  <c r="AI133" i="19"/>
  <c r="AC133" i="19"/>
  <c r="W133" i="19"/>
  <c r="Q133" i="19"/>
  <c r="BA132" i="19"/>
  <c r="AU132" i="19"/>
  <c r="AI132" i="19"/>
  <c r="AC132" i="19"/>
  <c r="W132" i="19"/>
  <c r="Q132" i="19"/>
  <c r="BA131" i="19"/>
  <c r="AU131" i="19"/>
  <c r="AI131" i="19"/>
  <c r="AC131" i="19"/>
  <c r="W131" i="19"/>
  <c r="Q131" i="19"/>
  <c r="BA130" i="19"/>
  <c r="AU130" i="19"/>
  <c r="AI130" i="19"/>
  <c r="AC130" i="19"/>
  <c r="W130" i="19"/>
  <c r="Q130" i="19"/>
  <c r="BA129" i="19"/>
  <c r="AU129" i="19"/>
  <c r="AI129" i="19"/>
  <c r="AC129" i="19"/>
  <c r="W129" i="19"/>
  <c r="Q129" i="19"/>
  <c r="BA128" i="19"/>
  <c r="AU128" i="19"/>
  <c r="AI128" i="19"/>
  <c r="AC128" i="19"/>
  <c r="W128" i="19"/>
  <c r="Q128" i="19"/>
  <c r="BA127" i="19"/>
  <c r="AU127" i="19"/>
  <c r="AI127" i="19"/>
  <c r="AC127" i="19"/>
  <c r="W127" i="19"/>
  <c r="Q127" i="19"/>
  <c r="BA126" i="19"/>
  <c r="AU126" i="19"/>
  <c r="AI126" i="19"/>
  <c r="AC126" i="19"/>
  <c r="W126" i="19"/>
  <c r="Q126" i="19"/>
  <c r="BA125" i="19"/>
  <c r="AU125" i="19"/>
  <c r="AI125" i="19"/>
  <c r="AC125" i="19"/>
  <c r="W125" i="19"/>
  <c r="Q125" i="19"/>
  <c r="BA124" i="19"/>
  <c r="AU124" i="19"/>
  <c r="AI124" i="19"/>
  <c r="AC124" i="19"/>
  <c r="W124" i="19"/>
  <c r="Q124" i="19"/>
  <c r="BA123" i="19"/>
  <c r="AU123" i="19"/>
  <c r="AI123" i="19"/>
  <c r="AC123" i="19"/>
  <c r="W123" i="19"/>
  <c r="Q123" i="19"/>
  <c r="BA122" i="19"/>
  <c r="AU122" i="19"/>
  <c r="AI122" i="19"/>
  <c r="AC122" i="19"/>
  <c r="W122" i="19"/>
  <c r="Q122" i="19"/>
  <c r="BA121" i="19"/>
  <c r="AU121" i="19"/>
  <c r="AI121" i="19"/>
  <c r="AC121" i="19"/>
  <c r="W121" i="19"/>
  <c r="Q121" i="19"/>
  <c r="BA120" i="19"/>
  <c r="AU120" i="19"/>
  <c r="AI120" i="19"/>
  <c r="AC120" i="19"/>
  <c r="W120" i="19"/>
  <c r="Q120" i="19"/>
  <c r="BA119" i="19"/>
  <c r="AU119" i="19"/>
  <c r="AI119" i="19"/>
  <c r="AC119" i="19"/>
  <c r="W119" i="19"/>
  <c r="Q119" i="19"/>
  <c r="BA118" i="19"/>
  <c r="AU118" i="19"/>
  <c r="AI118" i="19"/>
  <c r="AC118" i="19"/>
  <c r="W118" i="19"/>
  <c r="Q118" i="19"/>
  <c r="BA117" i="19"/>
  <c r="AU117" i="19"/>
  <c r="AI117" i="19"/>
  <c r="AC117" i="19"/>
  <c r="W117" i="19"/>
  <c r="Q117" i="19"/>
  <c r="BA116" i="19"/>
  <c r="AU116" i="19"/>
  <c r="AI116" i="19"/>
  <c r="AC116" i="19"/>
  <c r="W116" i="19"/>
  <c r="Q116" i="19"/>
  <c r="BA115" i="19"/>
  <c r="AU115" i="19"/>
  <c r="AI115" i="19"/>
  <c r="AC115" i="19"/>
  <c r="W115" i="19"/>
  <c r="Q115" i="19"/>
  <c r="BA114" i="19"/>
  <c r="AU114" i="19"/>
  <c r="AI114" i="19"/>
  <c r="AC114" i="19"/>
  <c r="W114" i="19"/>
  <c r="Q114" i="19"/>
  <c r="BA113" i="19"/>
  <c r="AU113" i="19"/>
  <c r="AI113" i="19"/>
  <c r="AC113" i="19"/>
  <c r="W113" i="19"/>
  <c r="Q113" i="19"/>
  <c r="BA112" i="19"/>
  <c r="AU112" i="19"/>
  <c r="AI112" i="19"/>
  <c r="AC112" i="19"/>
  <c r="W112" i="19"/>
  <c r="Q112" i="19"/>
  <c r="BA111" i="19"/>
  <c r="AU111" i="19"/>
  <c r="AI111" i="19"/>
  <c r="AC111" i="19"/>
  <c r="W111" i="19"/>
  <c r="Q111" i="19"/>
  <c r="BA110" i="19"/>
  <c r="AU110" i="19"/>
  <c r="AI110" i="19"/>
  <c r="AC110" i="19"/>
  <c r="W110" i="19"/>
  <c r="Q110" i="19"/>
  <c r="BA109" i="19"/>
  <c r="AU109" i="19"/>
  <c r="AI109" i="19"/>
  <c r="AC109" i="19"/>
  <c r="W109" i="19"/>
  <c r="Q109" i="19"/>
  <c r="BA108" i="19"/>
  <c r="AU108" i="19"/>
  <c r="AI108" i="19"/>
  <c r="AC108" i="19"/>
  <c r="W108" i="19"/>
  <c r="Q108" i="19"/>
  <c r="BA107" i="19"/>
  <c r="AU107" i="19"/>
  <c r="AI107" i="19"/>
  <c r="AC107" i="19"/>
  <c r="W107" i="19"/>
  <c r="Q107" i="19"/>
  <c r="BA106" i="19"/>
  <c r="AU106" i="19"/>
  <c r="AI106" i="19"/>
  <c r="AC106" i="19"/>
  <c r="W106" i="19"/>
  <c r="Q106" i="19"/>
  <c r="BA105" i="19"/>
  <c r="AU105" i="19"/>
  <c r="AI105" i="19"/>
  <c r="AC105" i="19"/>
  <c r="W105" i="19"/>
  <c r="Q105" i="19"/>
  <c r="BA104" i="19"/>
  <c r="AU104" i="19"/>
  <c r="AI104" i="19"/>
  <c r="AC104" i="19"/>
  <c r="W104" i="19"/>
  <c r="Q104" i="19"/>
  <c r="BA103" i="19"/>
  <c r="AU103" i="19"/>
  <c r="AI103" i="19"/>
  <c r="AC103" i="19"/>
  <c r="W103" i="19"/>
  <c r="Q103" i="19"/>
  <c r="BA102" i="19"/>
  <c r="AU102" i="19"/>
  <c r="AI102" i="19"/>
  <c r="AC102" i="19"/>
  <c r="W102" i="19"/>
  <c r="Q102" i="19"/>
  <c r="BA101" i="19"/>
  <c r="AU101" i="19"/>
  <c r="AI101" i="19"/>
  <c r="AC101" i="19"/>
  <c r="W101" i="19"/>
  <c r="Q101" i="19"/>
  <c r="BA100" i="19"/>
  <c r="AU100" i="19"/>
  <c r="AI100" i="19"/>
  <c r="AC100" i="19"/>
  <c r="W100" i="19"/>
  <c r="Q100" i="19"/>
  <c r="BA99" i="19"/>
  <c r="AU99" i="19"/>
  <c r="AI99" i="19"/>
  <c r="AC99" i="19"/>
  <c r="W99" i="19"/>
  <c r="Q99" i="19"/>
  <c r="BA98" i="19"/>
  <c r="AU98" i="19"/>
  <c r="AI98" i="19"/>
  <c r="AC98" i="19"/>
  <c r="W98" i="19"/>
  <c r="Q98" i="19"/>
  <c r="BA97" i="19"/>
  <c r="AU97" i="19"/>
  <c r="AI97" i="19"/>
  <c r="AC97" i="19"/>
  <c r="W97" i="19"/>
  <c r="Q97" i="19"/>
  <c r="BA96" i="19"/>
  <c r="AU96" i="19"/>
  <c r="AI96" i="19"/>
  <c r="AC96" i="19"/>
  <c r="W96" i="19"/>
  <c r="Q96" i="19"/>
  <c r="BA95" i="19"/>
  <c r="AU95" i="19"/>
  <c r="AI95" i="19"/>
  <c r="AC95" i="19"/>
  <c r="W95" i="19"/>
  <c r="Q95" i="19"/>
  <c r="BA94" i="19"/>
  <c r="AU94" i="19"/>
  <c r="AI94" i="19"/>
  <c r="AC94" i="19"/>
  <c r="W94" i="19"/>
  <c r="Q94" i="19"/>
  <c r="BA93" i="19"/>
  <c r="AU93" i="19"/>
  <c r="AI93" i="19"/>
  <c r="AC93" i="19"/>
  <c r="W93" i="19"/>
  <c r="Q93" i="19"/>
  <c r="BA92" i="19"/>
  <c r="AU92" i="19"/>
  <c r="AI92" i="19"/>
  <c r="AC92" i="19"/>
  <c r="W92" i="19"/>
  <c r="Q92" i="19"/>
  <c r="BA91" i="19"/>
  <c r="AU91" i="19"/>
  <c r="AI91" i="19"/>
  <c r="AC91" i="19"/>
  <c r="W91" i="19"/>
  <c r="Q91" i="19"/>
  <c r="BA90" i="19"/>
  <c r="AU90" i="19"/>
  <c r="AI90" i="19"/>
  <c r="AC90" i="19"/>
  <c r="W90" i="19"/>
  <c r="Q90" i="19"/>
  <c r="BA89" i="19"/>
  <c r="AU89" i="19"/>
  <c r="AI89" i="19"/>
  <c r="AC89" i="19"/>
  <c r="W89" i="19"/>
  <c r="Q89" i="19"/>
  <c r="BA88" i="19"/>
  <c r="AU88" i="19"/>
  <c r="AI88" i="19"/>
  <c r="AC88" i="19"/>
  <c r="W88" i="19"/>
  <c r="Q88" i="19"/>
  <c r="BA87" i="19"/>
  <c r="AU87" i="19"/>
  <c r="AI87" i="19"/>
  <c r="AC87" i="19"/>
  <c r="W87" i="19"/>
  <c r="Q87" i="19"/>
  <c r="BA86" i="19"/>
  <c r="AU86" i="19"/>
  <c r="AI86" i="19"/>
  <c r="AC86" i="19"/>
  <c r="W86" i="19"/>
  <c r="Q86" i="19"/>
  <c r="BA85" i="19"/>
  <c r="AU85" i="19"/>
  <c r="AI85" i="19"/>
  <c r="AC85" i="19"/>
  <c r="W85" i="19"/>
  <c r="Q85" i="19"/>
  <c r="BA84" i="19"/>
  <c r="AU84" i="19"/>
  <c r="AI84" i="19"/>
  <c r="AC84" i="19"/>
  <c r="W84" i="19"/>
  <c r="Q84" i="19"/>
  <c r="BA83" i="19"/>
  <c r="AU83" i="19"/>
  <c r="AI83" i="19"/>
  <c r="AC83" i="19"/>
  <c r="W83" i="19"/>
  <c r="Q83" i="19"/>
  <c r="BA82" i="19"/>
  <c r="AU82" i="19"/>
  <c r="AI82" i="19"/>
  <c r="AC82" i="19"/>
  <c r="W82" i="19"/>
  <c r="Q82" i="19"/>
  <c r="BA81" i="19"/>
  <c r="AU81" i="19"/>
  <c r="AI81" i="19"/>
  <c r="AC81" i="19"/>
  <c r="W81" i="19"/>
  <c r="Q81" i="19"/>
  <c r="BA80" i="19"/>
  <c r="AU80" i="19"/>
  <c r="AI80" i="19"/>
  <c r="AC80" i="19"/>
  <c r="W80" i="19"/>
  <c r="Q80" i="19"/>
  <c r="BA79" i="19"/>
  <c r="AU79" i="19"/>
  <c r="AI79" i="19"/>
  <c r="AC79" i="19"/>
  <c r="W79" i="19"/>
  <c r="Q79" i="19"/>
  <c r="BA78" i="19"/>
  <c r="AU78" i="19"/>
  <c r="AI78" i="19"/>
  <c r="AC78" i="19"/>
  <c r="W78" i="19"/>
  <c r="Q78" i="19"/>
  <c r="BA77" i="19"/>
  <c r="AU77" i="19"/>
  <c r="AI77" i="19"/>
  <c r="AC77" i="19"/>
  <c r="W77" i="19"/>
  <c r="Q77" i="19"/>
  <c r="BA76" i="19"/>
  <c r="AU76" i="19"/>
  <c r="AI76" i="19"/>
  <c r="AC76" i="19"/>
  <c r="W76" i="19"/>
  <c r="Q76" i="19"/>
  <c r="BA75" i="19"/>
  <c r="AU75" i="19"/>
  <c r="AI75" i="19"/>
  <c r="AC75" i="19"/>
  <c r="W75" i="19"/>
  <c r="Q75" i="19"/>
  <c r="BA74" i="19"/>
  <c r="AU74" i="19"/>
  <c r="AI74" i="19"/>
  <c r="AC74" i="19"/>
  <c r="W74" i="19"/>
  <c r="Q74" i="19"/>
  <c r="BA73" i="19"/>
  <c r="AU73" i="19"/>
  <c r="AI73" i="19"/>
  <c r="AC73" i="19"/>
  <c r="W73" i="19"/>
  <c r="Q73" i="19"/>
  <c r="BA72" i="19"/>
  <c r="AU72" i="19"/>
  <c r="AI72" i="19"/>
  <c r="AC72" i="19"/>
  <c r="W72" i="19"/>
  <c r="Q72" i="19"/>
  <c r="BA71" i="19"/>
  <c r="AU71" i="19"/>
  <c r="AI71" i="19"/>
  <c r="AC71" i="19"/>
  <c r="W71" i="19"/>
  <c r="Q71" i="19"/>
  <c r="BA70" i="19"/>
  <c r="AU70" i="19"/>
  <c r="AI70" i="19"/>
  <c r="AC70" i="19"/>
  <c r="W70" i="19"/>
  <c r="Q70" i="19"/>
  <c r="BA69" i="19"/>
  <c r="AU69" i="19"/>
  <c r="AI69" i="19"/>
  <c r="AC69" i="19"/>
  <c r="W69" i="19"/>
  <c r="Q69" i="19"/>
  <c r="BA68" i="19"/>
  <c r="AU68" i="19"/>
  <c r="AI68" i="19"/>
  <c r="AC68" i="19"/>
  <c r="W68" i="19"/>
  <c r="Q68" i="19"/>
  <c r="BA67" i="19"/>
  <c r="AU67" i="19"/>
  <c r="AI67" i="19"/>
  <c r="AC67" i="19"/>
  <c r="W67" i="19"/>
  <c r="Q67" i="19"/>
  <c r="BA66" i="19"/>
  <c r="AU66" i="19"/>
  <c r="AI66" i="19"/>
  <c r="AC66" i="19"/>
  <c r="W66" i="19"/>
  <c r="Q66" i="19"/>
  <c r="BA65" i="19"/>
  <c r="AU65" i="19"/>
  <c r="AI65" i="19"/>
  <c r="AC65" i="19"/>
  <c r="W65" i="19"/>
  <c r="Q65" i="19"/>
  <c r="BA64" i="19"/>
  <c r="AU64" i="19"/>
  <c r="AI64" i="19"/>
  <c r="AC64" i="19"/>
  <c r="W64" i="19"/>
  <c r="Q64" i="19"/>
  <c r="BA63" i="19"/>
  <c r="AU63" i="19"/>
  <c r="AI63" i="19"/>
  <c r="AC63" i="19"/>
  <c r="W63" i="19"/>
  <c r="Q63" i="19"/>
  <c r="BA62" i="19"/>
  <c r="AU62" i="19"/>
  <c r="AI62" i="19"/>
  <c r="AC62" i="19"/>
  <c r="W62" i="19"/>
  <c r="Q62" i="19"/>
  <c r="BA61" i="19"/>
  <c r="AU61" i="19"/>
  <c r="AI61" i="19"/>
  <c r="AC61" i="19"/>
  <c r="W61" i="19"/>
  <c r="Q61" i="19"/>
  <c r="BA60" i="19"/>
  <c r="AU60" i="19"/>
  <c r="AI60" i="19"/>
  <c r="AC60" i="19"/>
  <c r="W60" i="19"/>
  <c r="Q60" i="19"/>
  <c r="BA59" i="19"/>
  <c r="AU59" i="19"/>
  <c r="AI59" i="19"/>
  <c r="AC59" i="19"/>
  <c r="W59" i="19"/>
  <c r="Q59" i="19"/>
  <c r="BA58" i="19"/>
  <c r="AU58" i="19"/>
  <c r="AI58" i="19"/>
  <c r="AC58" i="19"/>
  <c r="W58" i="19"/>
  <c r="Q58" i="19"/>
  <c r="BA57" i="19"/>
  <c r="AU57" i="19"/>
  <c r="AI57" i="19"/>
  <c r="AC57" i="19"/>
  <c r="W57" i="19"/>
  <c r="Q57" i="19"/>
  <c r="BA56" i="19"/>
  <c r="AU56" i="19"/>
  <c r="AI56" i="19"/>
  <c r="AC56" i="19"/>
  <c r="W56" i="19"/>
  <c r="Q56" i="19"/>
  <c r="BA55" i="19"/>
  <c r="AU55" i="19"/>
  <c r="AI55" i="19"/>
  <c r="AC55" i="19"/>
  <c r="W55" i="19"/>
  <c r="Q55" i="19"/>
  <c r="BA54" i="19"/>
  <c r="AU54" i="19"/>
  <c r="AI54" i="19"/>
  <c r="AC54" i="19"/>
  <c r="W54" i="19"/>
  <c r="Q54" i="19"/>
  <c r="BA53" i="19"/>
  <c r="AU53" i="19"/>
  <c r="AI53" i="19"/>
  <c r="AC53" i="19"/>
  <c r="W53" i="19"/>
  <c r="Q53" i="19"/>
  <c r="BA52" i="19"/>
  <c r="AU52" i="19"/>
  <c r="AI52" i="19"/>
  <c r="AC52" i="19"/>
  <c r="W52" i="19"/>
  <c r="Q52" i="19"/>
  <c r="BA51" i="19"/>
  <c r="AU51" i="19"/>
  <c r="AI51" i="19"/>
  <c r="AC51" i="19"/>
  <c r="W51" i="19"/>
  <c r="Q51" i="19"/>
  <c r="BA50" i="19"/>
  <c r="AU50" i="19"/>
  <c r="AI50" i="19"/>
  <c r="AC50" i="19"/>
  <c r="W50" i="19"/>
  <c r="Q50" i="19"/>
  <c r="BA49" i="19"/>
  <c r="AU49" i="19"/>
  <c r="AI49" i="19"/>
  <c r="AC49" i="19"/>
  <c r="W49" i="19"/>
  <c r="Q49" i="19"/>
  <c r="BA48" i="19"/>
  <c r="AU48" i="19"/>
  <c r="AI48" i="19"/>
  <c r="AC48" i="19"/>
  <c r="W48" i="19"/>
  <c r="Q48" i="19"/>
  <c r="BA47" i="19"/>
  <c r="AU47" i="19"/>
  <c r="AI47" i="19"/>
  <c r="AC47" i="19"/>
  <c r="W47" i="19"/>
  <c r="Q47" i="19"/>
  <c r="BA46" i="19"/>
  <c r="AU46" i="19"/>
  <c r="AI46" i="19"/>
  <c r="AC46" i="19"/>
  <c r="W46" i="19"/>
  <c r="Q46" i="19"/>
  <c r="BA45" i="19"/>
  <c r="AU45" i="19"/>
  <c r="AI45" i="19"/>
  <c r="AC45" i="19"/>
  <c r="W45" i="19"/>
  <c r="Q45" i="19"/>
  <c r="BA44" i="19"/>
  <c r="AU44" i="19"/>
  <c r="AI44" i="19"/>
  <c r="AC44" i="19"/>
  <c r="W44" i="19"/>
  <c r="Q44" i="19"/>
  <c r="BA43" i="19"/>
  <c r="AU43" i="19"/>
  <c r="AI43" i="19"/>
  <c r="AC43" i="19"/>
  <c r="W43" i="19"/>
  <c r="Q43" i="19"/>
  <c r="BA42" i="19"/>
  <c r="AU42" i="19"/>
  <c r="AI42" i="19"/>
  <c r="AC42" i="19"/>
  <c r="W42" i="19"/>
  <c r="Q42" i="19"/>
  <c r="BA41" i="19"/>
  <c r="AU41" i="19"/>
  <c r="AI41" i="19"/>
  <c r="AC41" i="19"/>
  <c r="W41" i="19"/>
  <c r="Q41" i="19"/>
  <c r="BA40" i="19"/>
  <c r="AU40" i="19"/>
  <c r="AI40" i="19"/>
  <c r="AC40" i="19"/>
  <c r="W40" i="19"/>
  <c r="Q40" i="19"/>
  <c r="BA39" i="19"/>
  <c r="AU39" i="19"/>
  <c r="AI39" i="19"/>
  <c r="AC39" i="19"/>
  <c r="W39" i="19"/>
  <c r="Q39" i="19"/>
  <c r="BA38" i="19"/>
  <c r="AU38" i="19"/>
  <c r="AI38" i="19"/>
  <c r="AC38" i="19"/>
  <c r="W38" i="19"/>
  <c r="Q38" i="19"/>
  <c r="BA37" i="19"/>
  <c r="AU37" i="19"/>
  <c r="AI37" i="19"/>
  <c r="AC37" i="19"/>
  <c r="W37" i="19"/>
  <c r="Q37" i="19"/>
  <c r="BA36" i="19"/>
  <c r="AU36" i="19"/>
  <c r="AI36" i="19"/>
  <c r="AC36" i="19"/>
  <c r="W36" i="19"/>
  <c r="Q36" i="19"/>
  <c r="BA35" i="19"/>
  <c r="AU35" i="19"/>
  <c r="AI35" i="19"/>
  <c r="AC35" i="19"/>
  <c r="W35" i="19"/>
  <c r="Q35" i="19"/>
  <c r="BA34" i="19"/>
  <c r="AU34" i="19"/>
  <c r="AI34" i="19"/>
  <c r="AC34" i="19"/>
  <c r="W34" i="19"/>
  <c r="Q34" i="19"/>
  <c r="BA33" i="19"/>
  <c r="AU33" i="19"/>
  <c r="AI33" i="19"/>
  <c r="AC33" i="19"/>
  <c r="W33" i="19"/>
  <c r="Q33" i="19"/>
  <c r="BA32" i="19"/>
  <c r="AU32" i="19"/>
  <c r="AI32" i="19"/>
  <c r="AC32" i="19"/>
  <c r="W32" i="19"/>
  <c r="Q32" i="19"/>
  <c r="BA31" i="19"/>
  <c r="AU31" i="19"/>
  <c r="AI31" i="19"/>
  <c r="AC31" i="19"/>
  <c r="W31" i="19"/>
  <c r="Q31" i="19"/>
  <c r="BA30" i="19"/>
  <c r="AU30" i="19"/>
  <c r="AI30" i="19"/>
  <c r="AC30" i="19"/>
  <c r="W30" i="19"/>
  <c r="Q30" i="19"/>
  <c r="BA29" i="19"/>
  <c r="AU29" i="19"/>
  <c r="AI29" i="19"/>
  <c r="AC29" i="19"/>
  <c r="W29" i="19"/>
  <c r="Q29" i="19"/>
  <c r="BA28" i="19"/>
  <c r="AU28" i="19"/>
  <c r="AI28" i="19"/>
  <c r="AC28" i="19"/>
  <c r="W28" i="19"/>
  <c r="Q28" i="19"/>
  <c r="BA27" i="19"/>
  <c r="AU27" i="19"/>
  <c r="AI27" i="19"/>
  <c r="AC27" i="19"/>
  <c r="W27" i="19"/>
  <c r="Q27" i="19"/>
  <c r="BA26" i="19"/>
  <c r="AU26" i="19"/>
  <c r="AI26" i="19"/>
  <c r="AC26" i="19"/>
  <c r="W26" i="19"/>
  <c r="Q26" i="19"/>
  <c r="BA25" i="19"/>
  <c r="AU25" i="19"/>
  <c r="AI25" i="19"/>
  <c r="AC25" i="19"/>
  <c r="W25" i="19"/>
  <c r="Q25" i="19"/>
  <c r="BA24" i="19"/>
  <c r="AU24" i="19"/>
  <c r="AI24" i="19"/>
  <c r="AC24" i="19"/>
  <c r="W24" i="19"/>
  <c r="Q24" i="19"/>
  <c r="BA23" i="19"/>
  <c r="AU23" i="19"/>
  <c r="AI23" i="19"/>
  <c r="AC23" i="19"/>
  <c r="W23" i="19"/>
  <c r="Q23" i="19"/>
  <c r="BA22" i="19"/>
  <c r="AU22" i="19"/>
  <c r="AI22" i="19"/>
  <c r="AC22" i="19"/>
  <c r="W22" i="19"/>
  <c r="Q22" i="19"/>
  <c r="BA21" i="19"/>
  <c r="AU21" i="19"/>
  <c r="AI21" i="19"/>
  <c r="AC21" i="19"/>
  <c r="W21" i="19"/>
  <c r="Q21" i="19"/>
  <c r="BA20" i="19"/>
  <c r="AU20" i="19"/>
  <c r="AI20" i="19"/>
  <c r="AC20" i="19"/>
  <c r="W20" i="19"/>
  <c r="Q20" i="19"/>
  <c r="BA19" i="19"/>
  <c r="AU19" i="19"/>
  <c r="AI19" i="19"/>
  <c r="AC19" i="19"/>
  <c r="W19" i="19"/>
  <c r="Q19" i="19"/>
  <c r="BA18" i="19"/>
  <c r="AU18" i="19"/>
  <c r="AI18" i="19"/>
  <c r="AC18" i="19"/>
  <c r="W18" i="19"/>
  <c r="Q18" i="19"/>
  <c r="BA17" i="19"/>
  <c r="AU17" i="19"/>
  <c r="AI17" i="19"/>
  <c r="AC17" i="19"/>
  <c r="W17" i="19"/>
  <c r="Q17" i="19"/>
  <c r="BA16" i="19"/>
  <c r="AU16" i="19"/>
  <c r="AI16" i="19"/>
  <c r="AC16" i="19"/>
  <c r="W16" i="19"/>
  <c r="Q16" i="19"/>
  <c r="BA15" i="19"/>
  <c r="AU15" i="19"/>
  <c r="AI15" i="19"/>
  <c r="AC15" i="19"/>
  <c r="W15" i="19"/>
  <c r="Q15" i="19"/>
  <c r="BA14" i="19"/>
  <c r="AU14" i="19"/>
  <c r="AI14" i="19"/>
  <c r="AC14" i="19"/>
  <c r="W14" i="19"/>
  <c r="Q14" i="19"/>
  <c r="BA13" i="19"/>
  <c r="AU13" i="19"/>
  <c r="AI13" i="19"/>
  <c r="AC13" i="19"/>
  <c r="W13" i="19"/>
  <c r="Q13" i="19"/>
  <c r="BA12" i="19"/>
  <c r="AU12" i="19"/>
  <c r="AI12" i="19"/>
  <c r="AC12" i="19"/>
  <c r="W12" i="19"/>
  <c r="Q12" i="19"/>
  <c r="BA11" i="19"/>
  <c r="AU11" i="19"/>
  <c r="AI11" i="19"/>
  <c r="AC11" i="19"/>
  <c r="W11" i="19"/>
  <c r="Q11" i="19"/>
  <c r="BA10" i="19"/>
  <c r="AU10" i="19"/>
  <c r="AI10" i="19"/>
  <c r="AC10" i="19"/>
  <c r="W10" i="19"/>
  <c r="Q10" i="19"/>
  <c r="BA9" i="19"/>
  <c r="AU9" i="19"/>
  <c r="AI9" i="19"/>
  <c r="AC9" i="19"/>
  <c r="W9" i="19"/>
  <c r="Q9" i="19"/>
  <c r="BA8" i="19"/>
  <c r="AU8" i="19"/>
  <c r="AI8" i="19"/>
  <c r="AC8" i="19"/>
  <c r="W8" i="19"/>
  <c r="Q8" i="19"/>
  <c r="BA7" i="19"/>
  <c r="AU7" i="19"/>
  <c r="AI7" i="19"/>
  <c r="AC7" i="19"/>
  <c r="W7" i="19"/>
  <c r="Q7" i="19"/>
  <c r="BA6" i="19"/>
  <c r="AU6" i="19"/>
  <c r="AI6" i="19"/>
  <c r="AC6" i="19"/>
  <c r="W6" i="19"/>
  <c r="Q6" i="19"/>
  <c r="BA5" i="19"/>
  <c r="AU5" i="19"/>
  <c r="AI5" i="19"/>
  <c r="AC5" i="19"/>
  <c r="W5" i="19"/>
  <c r="Q5" i="19"/>
  <c r="BA4" i="19"/>
  <c r="AU4" i="19"/>
  <c r="AI4" i="19"/>
  <c r="AC4" i="19"/>
  <c r="W4" i="19"/>
  <c r="Q4" i="19"/>
  <c r="BA3" i="19"/>
  <c r="AU3" i="19"/>
  <c r="AI3" i="19"/>
  <c r="AC3" i="19"/>
  <c r="W3" i="19"/>
  <c r="Q3" i="19"/>
  <c r="BA230" i="17"/>
  <c r="AU230" i="17"/>
  <c r="AI230" i="17"/>
  <c r="AC230" i="17"/>
  <c r="W230" i="17"/>
  <c r="Q230" i="17"/>
  <c r="BA229" i="17"/>
  <c r="AU229" i="17"/>
  <c r="AI229" i="17"/>
  <c r="AC229" i="17"/>
  <c r="W229" i="17"/>
  <c r="Q229" i="17"/>
  <c r="BA228" i="17"/>
  <c r="AU228" i="17"/>
  <c r="AI228" i="17"/>
  <c r="AC228" i="17"/>
  <c r="W228" i="17"/>
  <c r="Q228" i="17"/>
  <c r="BA227" i="17"/>
  <c r="AU227" i="17"/>
  <c r="AI227" i="17"/>
  <c r="AC227" i="17"/>
  <c r="W227" i="17"/>
  <c r="Q227" i="17"/>
  <c r="BA226" i="17"/>
  <c r="AU226" i="17"/>
  <c r="AI226" i="17"/>
  <c r="AC226" i="17"/>
  <c r="W226" i="17"/>
  <c r="Q226" i="17"/>
  <c r="BA225" i="17"/>
  <c r="AU225" i="17"/>
  <c r="AI225" i="17"/>
  <c r="AC225" i="17"/>
  <c r="W225" i="17"/>
  <c r="Q225" i="17"/>
  <c r="BA224" i="17"/>
  <c r="AU224" i="17"/>
  <c r="AI224" i="17"/>
  <c r="AC224" i="17"/>
  <c r="W224" i="17"/>
  <c r="Q224" i="17"/>
  <c r="BA223" i="17"/>
  <c r="AU223" i="17"/>
  <c r="AI223" i="17"/>
  <c r="AC223" i="17"/>
  <c r="W223" i="17"/>
  <c r="Q223" i="17"/>
  <c r="BA222" i="17"/>
  <c r="AU222" i="17"/>
  <c r="AI222" i="17"/>
  <c r="AC222" i="17"/>
  <c r="W222" i="17"/>
  <c r="Q222" i="17"/>
  <c r="BA221" i="17"/>
  <c r="AU221" i="17"/>
  <c r="AI221" i="17"/>
  <c r="AC221" i="17"/>
  <c r="W221" i="17"/>
  <c r="Q221" i="17"/>
  <c r="BA220" i="17"/>
  <c r="AU220" i="17"/>
  <c r="AI220" i="17"/>
  <c r="AC220" i="17"/>
  <c r="W220" i="17"/>
  <c r="Q220" i="17"/>
  <c r="BA219" i="17"/>
  <c r="AU219" i="17"/>
  <c r="AI219" i="17"/>
  <c r="AC219" i="17"/>
  <c r="W219" i="17"/>
  <c r="Q219" i="17"/>
  <c r="BA218" i="17"/>
  <c r="AU218" i="17"/>
  <c r="AI218" i="17"/>
  <c r="AC218" i="17"/>
  <c r="W218" i="17"/>
  <c r="Q218" i="17"/>
  <c r="BA217" i="17"/>
  <c r="AU217" i="17"/>
  <c r="AI217" i="17"/>
  <c r="AC217" i="17"/>
  <c r="W217" i="17"/>
  <c r="Q217" i="17"/>
  <c r="BA216" i="17"/>
  <c r="AU216" i="17"/>
  <c r="AI216" i="17"/>
  <c r="AC216" i="17"/>
  <c r="W216" i="17"/>
  <c r="Q216" i="17"/>
  <c r="BA215" i="17"/>
  <c r="AU215" i="17"/>
  <c r="AI215" i="17"/>
  <c r="AC215" i="17"/>
  <c r="W215" i="17"/>
  <c r="Q215" i="17"/>
  <c r="BA214" i="17"/>
  <c r="AU214" i="17"/>
  <c r="AI214" i="17"/>
  <c r="AC214" i="17"/>
  <c r="W214" i="17"/>
  <c r="Q214" i="17"/>
  <c r="BA213" i="17"/>
  <c r="AU213" i="17"/>
  <c r="AI213" i="17"/>
  <c r="AC213" i="17"/>
  <c r="W213" i="17"/>
  <c r="Q213" i="17"/>
  <c r="BA212" i="17"/>
  <c r="AU212" i="17"/>
  <c r="AI212" i="17"/>
  <c r="AC212" i="17"/>
  <c r="W212" i="17"/>
  <c r="Q212" i="17"/>
  <c r="BA211" i="17"/>
  <c r="AU211" i="17"/>
  <c r="AI211" i="17"/>
  <c r="AC211" i="17"/>
  <c r="W211" i="17"/>
  <c r="Q211" i="17"/>
  <c r="BA210" i="17"/>
  <c r="AU210" i="17"/>
  <c r="AI210" i="17"/>
  <c r="AC210" i="17"/>
  <c r="W210" i="17"/>
  <c r="Q210" i="17"/>
  <c r="BA209" i="17"/>
  <c r="AU209" i="17"/>
  <c r="AI209" i="17"/>
  <c r="AC209" i="17"/>
  <c r="W209" i="17"/>
  <c r="Q209" i="17"/>
  <c r="BA208" i="17"/>
  <c r="AU208" i="17"/>
  <c r="AI208" i="17"/>
  <c r="AC208" i="17"/>
  <c r="W208" i="17"/>
  <c r="Q208" i="17"/>
  <c r="BA207" i="17"/>
  <c r="AU207" i="17"/>
  <c r="AI207" i="17"/>
  <c r="AC207" i="17"/>
  <c r="W207" i="17"/>
  <c r="Q207" i="17"/>
  <c r="BA206" i="17"/>
  <c r="AU206" i="17"/>
  <c r="AI206" i="17"/>
  <c r="AC206" i="17"/>
  <c r="W206" i="17"/>
  <c r="Q206" i="17"/>
  <c r="BA205" i="17"/>
  <c r="AU205" i="17"/>
  <c r="AI205" i="17"/>
  <c r="AC205" i="17"/>
  <c r="W205" i="17"/>
  <c r="Q205" i="17"/>
  <c r="BA204" i="17"/>
  <c r="AU204" i="17"/>
  <c r="AI204" i="17"/>
  <c r="AC204" i="17"/>
  <c r="W204" i="17"/>
  <c r="Q204" i="17"/>
  <c r="BA203" i="17"/>
  <c r="AU203" i="17"/>
  <c r="AI203" i="17"/>
  <c r="AC203" i="17"/>
  <c r="W203" i="17"/>
  <c r="Q203" i="17"/>
  <c r="BA202" i="17"/>
  <c r="AU202" i="17"/>
  <c r="AI202" i="17"/>
  <c r="AC202" i="17"/>
  <c r="W202" i="17"/>
  <c r="Q202" i="17"/>
  <c r="BA201" i="17"/>
  <c r="AU201" i="17"/>
  <c r="AI201" i="17"/>
  <c r="AC201" i="17"/>
  <c r="W201" i="17"/>
  <c r="Q201" i="17"/>
  <c r="BA200" i="17"/>
  <c r="AU200" i="17"/>
  <c r="AI200" i="17"/>
  <c r="AC200" i="17"/>
  <c r="W200" i="17"/>
  <c r="Q200" i="17"/>
  <c r="BA199" i="17"/>
  <c r="AU199" i="17"/>
  <c r="AI199" i="17"/>
  <c r="AC199" i="17"/>
  <c r="W199" i="17"/>
  <c r="Q199" i="17"/>
  <c r="BA198" i="17"/>
  <c r="AU198" i="17"/>
  <c r="AI198" i="17"/>
  <c r="AC198" i="17"/>
  <c r="W198" i="17"/>
  <c r="Q198" i="17"/>
  <c r="BA197" i="17"/>
  <c r="AU197" i="17"/>
  <c r="AI197" i="17"/>
  <c r="AC197" i="17"/>
  <c r="W197" i="17"/>
  <c r="Q197" i="17"/>
  <c r="BA196" i="17"/>
  <c r="AU196" i="17"/>
  <c r="AI196" i="17"/>
  <c r="AC196" i="17"/>
  <c r="W196" i="17"/>
  <c r="Q196" i="17"/>
  <c r="BA195" i="17"/>
  <c r="AU195" i="17"/>
  <c r="AI195" i="17"/>
  <c r="AC195" i="17"/>
  <c r="W195" i="17"/>
  <c r="Q195" i="17"/>
  <c r="BA194" i="17"/>
  <c r="AU194" i="17"/>
  <c r="AI194" i="17"/>
  <c r="AC194" i="17"/>
  <c r="W194" i="17"/>
  <c r="Q194" i="17"/>
  <c r="BA193" i="17"/>
  <c r="AU193" i="17"/>
  <c r="AI193" i="17"/>
  <c r="AC193" i="17"/>
  <c r="W193" i="17"/>
  <c r="Q193" i="17"/>
  <c r="BA192" i="17"/>
  <c r="AU192" i="17"/>
  <c r="AI192" i="17"/>
  <c r="AC192" i="17"/>
  <c r="W192" i="17"/>
  <c r="Q192" i="17"/>
  <c r="BA191" i="17"/>
  <c r="AU191" i="17"/>
  <c r="AI191" i="17"/>
  <c r="AC191" i="17"/>
  <c r="W191" i="17"/>
  <c r="Q191" i="17"/>
  <c r="BA190" i="17"/>
  <c r="AU190" i="17"/>
  <c r="AI190" i="17"/>
  <c r="AC190" i="17"/>
  <c r="W190" i="17"/>
  <c r="Q190" i="17"/>
  <c r="BA189" i="17"/>
  <c r="AU189" i="17"/>
  <c r="AI189" i="17"/>
  <c r="AC189" i="17"/>
  <c r="W189" i="17"/>
  <c r="Q189" i="17"/>
  <c r="BA188" i="17"/>
  <c r="AU188" i="17"/>
  <c r="AI188" i="17"/>
  <c r="AC188" i="17"/>
  <c r="W188" i="17"/>
  <c r="Q188" i="17"/>
  <c r="BA187" i="17"/>
  <c r="AU187" i="17"/>
  <c r="AI187" i="17"/>
  <c r="AC187" i="17"/>
  <c r="W187" i="17"/>
  <c r="Q187" i="17"/>
  <c r="BA186" i="17"/>
  <c r="AU186" i="17"/>
  <c r="AI186" i="17"/>
  <c r="AC186" i="17"/>
  <c r="W186" i="17"/>
  <c r="Q186" i="17"/>
  <c r="BA185" i="17"/>
  <c r="AU185" i="17"/>
  <c r="AI185" i="17"/>
  <c r="AC185" i="17"/>
  <c r="W185" i="17"/>
  <c r="Q185" i="17"/>
  <c r="BA184" i="17"/>
  <c r="AU184" i="17"/>
  <c r="AI184" i="17"/>
  <c r="AC184" i="17"/>
  <c r="W184" i="17"/>
  <c r="Q184" i="17"/>
  <c r="BA183" i="17"/>
  <c r="AU183" i="17"/>
  <c r="AI183" i="17"/>
  <c r="AC183" i="17"/>
  <c r="W183" i="17"/>
  <c r="Q183" i="17"/>
  <c r="BA182" i="17"/>
  <c r="AU182" i="17"/>
  <c r="AI182" i="17"/>
  <c r="AC182" i="17"/>
  <c r="W182" i="17"/>
  <c r="Q182" i="17"/>
  <c r="BA181" i="17"/>
  <c r="AU181" i="17"/>
  <c r="AI181" i="17"/>
  <c r="AC181" i="17"/>
  <c r="W181" i="17"/>
  <c r="Q181" i="17"/>
  <c r="BA180" i="17"/>
  <c r="AU180" i="17"/>
  <c r="AI180" i="17"/>
  <c r="AC180" i="17"/>
  <c r="W180" i="17"/>
  <c r="Q180" i="17"/>
  <c r="BA179" i="17"/>
  <c r="AU179" i="17"/>
  <c r="AI179" i="17"/>
  <c r="AC179" i="17"/>
  <c r="W179" i="17"/>
  <c r="Q179" i="17"/>
  <c r="BA178" i="17"/>
  <c r="AU178" i="17"/>
  <c r="AI178" i="17"/>
  <c r="AC178" i="17"/>
  <c r="W178" i="17"/>
  <c r="Q178" i="17"/>
  <c r="BA177" i="17"/>
  <c r="AU177" i="17"/>
  <c r="AI177" i="17"/>
  <c r="AC177" i="17"/>
  <c r="W177" i="17"/>
  <c r="Q177" i="17"/>
  <c r="BA176" i="17"/>
  <c r="AU176" i="17"/>
  <c r="AI176" i="17"/>
  <c r="AC176" i="17"/>
  <c r="W176" i="17"/>
  <c r="Q176" i="17"/>
  <c r="BA175" i="17"/>
  <c r="AU175" i="17"/>
  <c r="AI175" i="17"/>
  <c r="AC175" i="17"/>
  <c r="W175" i="17"/>
  <c r="Q175" i="17"/>
  <c r="BA174" i="17"/>
  <c r="AU174" i="17"/>
  <c r="AI174" i="17"/>
  <c r="AC174" i="17"/>
  <c r="W174" i="17"/>
  <c r="Q174" i="17"/>
  <c r="BA173" i="17"/>
  <c r="AU173" i="17"/>
  <c r="AI173" i="17"/>
  <c r="AC173" i="17"/>
  <c r="W173" i="17"/>
  <c r="Q173" i="17"/>
  <c r="BA172" i="17"/>
  <c r="AU172" i="17"/>
  <c r="AI172" i="17"/>
  <c r="AC172" i="17"/>
  <c r="W172" i="17"/>
  <c r="Q172" i="17"/>
  <c r="BA171" i="17"/>
  <c r="AU171" i="17"/>
  <c r="AI171" i="17"/>
  <c r="AC171" i="17"/>
  <c r="W171" i="17"/>
  <c r="Q171" i="17"/>
  <c r="BA170" i="17"/>
  <c r="AU170" i="17"/>
  <c r="AI170" i="17"/>
  <c r="AC170" i="17"/>
  <c r="W170" i="17"/>
  <c r="Q170" i="17"/>
  <c r="BA169" i="17"/>
  <c r="AU169" i="17"/>
  <c r="AI169" i="17"/>
  <c r="AC169" i="17"/>
  <c r="W169" i="17"/>
  <c r="Q169" i="17"/>
  <c r="BA168" i="17"/>
  <c r="AU168" i="17"/>
  <c r="AI168" i="17"/>
  <c r="AC168" i="17"/>
  <c r="W168" i="17"/>
  <c r="Q168" i="17"/>
  <c r="BA167" i="17"/>
  <c r="AU167" i="17"/>
  <c r="AI167" i="17"/>
  <c r="AC167" i="17"/>
  <c r="W167" i="17"/>
  <c r="Q167" i="17"/>
  <c r="BA166" i="17"/>
  <c r="AU166" i="17"/>
  <c r="AI166" i="17"/>
  <c r="AC166" i="17"/>
  <c r="W166" i="17"/>
  <c r="Q166" i="17"/>
  <c r="BA165" i="17"/>
  <c r="AU165" i="17"/>
  <c r="AI165" i="17"/>
  <c r="AC165" i="17"/>
  <c r="W165" i="17"/>
  <c r="Q165" i="17"/>
  <c r="BA164" i="17"/>
  <c r="AU164" i="17"/>
  <c r="AI164" i="17"/>
  <c r="AC164" i="17"/>
  <c r="W164" i="17"/>
  <c r="Q164" i="17"/>
  <c r="BA163" i="17"/>
  <c r="AU163" i="17"/>
  <c r="AI163" i="17"/>
  <c r="AC163" i="17"/>
  <c r="W163" i="17"/>
  <c r="Q163" i="17"/>
  <c r="BA162" i="17"/>
  <c r="AU162" i="17"/>
  <c r="AI162" i="17"/>
  <c r="AC162" i="17"/>
  <c r="W162" i="17"/>
  <c r="Q162" i="17"/>
  <c r="BA161" i="17"/>
  <c r="AU161" i="17"/>
  <c r="AI161" i="17"/>
  <c r="AC161" i="17"/>
  <c r="W161" i="17"/>
  <c r="Q161" i="17"/>
  <c r="BA160" i="17"/>
  <c r="AU160" i="17"/>
  <c r="AI160" i="17"/>
  <c r="AC160" i="17"/>
  <c r="W160" i="17"/>
  <c r="Q160" i="17"/>
  <c r="BA159" i="17"/>
  <c r="AU159" i="17"/>
  <c r="AI159" i="17"/>
  <c r="AC159" i="17"/>
  <c r="W159" i="17"/>
  <c r="Q159" i="17"/>
  <c r="BA158" i="17"/>
  <c r="AU158" i="17"/>
  <c r="AI158" i="17"/>
  <c r="AC158" i="17"/>
  <c r="W158" i="17"/>
  <c r="Q158" i="17"/>
  <c r="BA157" i="17"/>
  <c r="AU157" i="17"/>
  <c r="AI157" i="17"/>
  <c r="AC157" i="17"/>
  <c r="W157" i="17"/>
  <c r="Q157" i="17"/>
  <c r="BA156" i="17"/>
  <c r="AU156" i="17"/>
  <c r="AI156" i="17"/>
  <c r="AC156" i="17"/>
  <c r="W156" i="17"/>
  <c r="Q156" i="17"/>
  <c r="BA155" i="17"/>
  <c r="AU155" i="17"/>
  <c r="AI155" i="17"/>
  <c r="AC155" i="17"/>
  <c r="W155" i="17"/>
  <c r="Q155" i="17"/>
  <c r="BA154" i="17"/>
  <c r="AU154" i="17"/>
  <c r="AI154" i="17"/>
  <c r="AC154" i="17"/>
  <c r="W154" i="17"/>
  <c r="Q154" i="17"/>
  <c r="BA153" i="17"/>
  <c r="AU153" i="17"/>
  <c r="AI153" i="17"/>
  <c r="AC153" i="17"/>
  <c r="W153" i="17"/>
  <c r="Q153" i="17"/>
  <c r="BA152" i="17"/>
  <c r="AU152" i="17"/>
  <c r="AI152" i="17"/>
  <c r="AC152" i="17"/>
  <c r="W152" i="17"/>
  <c r="Q152" i="17"/>
  <c r="BA151" i="17"/>
  <c r="AU151" i="17"/>
  <c r="AI151" i="17"/>
  <c r="AC151" i="17"/>
  <c r="W151" i="17"/>
  <c r="Q151" i="17"/>
  <c r="BA150" i="17"/>
  <c r="AU150" i="17"/>
  <c r="AI150" i="17"/>
  <c r="AC150" i="17"/>
  <c r="W150" i="17"/>
  <c r="Q150" i="17"/>
  <c r="BA149" i="17"/>
  <c r="AU149" i="17"/>
  <c r="AI149" i="17"/>
  <c r="AC149" i="17"/>
  <c r="W149" i="17"/>
  <c r="Q149" i="17"/>
  <c r="BA148" i="17"/>
  <c r="AU148" i="17"/>
  <c r="AI148" i="17"/>
  <c r="AC148" i="17"/>
  <c r="W148" i="17"/>
  <c r="Q148" i="17"/>
  <c r="BA147" i="17"/>
  <c r="AU147" i="17"/>
  <c r="AI147" i="17"/>
  <c r="AC147" i="17"/>
  <c r="W147" i="17"/>
  <c r="Q147" i="17"/>
  <c r="BA146" i="17"/>
  <c r="AU146" i="17"/>
  <c r="AI146" i="17"/>
  <c r="AC146" i="17"/>
  <c r="W146" i="17"/>
  <c r="Q146" i="17"/>
  <c r="BA145" i="17"/>
  <c r="AU145" i="17"/>
  <c r="AI145" i="17"/>
  <c r="AC145" i="17"/>
  <c r="W145" i="17"/>
  <c r="Q145" i="17"/>
  <c r="BA144" i="17"/>
  <c r="AU144" i="17"/>
  <c r="AI144" i="17"/>
  <c r="AC144" i="17"/>
  <c r="W144" i="17"/>
  <c r="Q144" i="17"/>
  <c r="BA143" i="17"/>
  <c r="AU143" i="17"/>
  <c r="AI143" i="17"/>
  <c r="AC143" i="17"/>
  <c r="W143" i="17"/>
  <c r="Q143" i="17"/>
  <c r="BA142" i="17"/>
  <c r="AU142" i="17"/>
  <c r="AI142" i="17"/>
  <c r="AC142" i="17"/>
  <c r="W142" i="17"/>
  <c r="Q142" i="17"/>
  <c r="BA141" i="17"/>
  <c r="AU141" i="17"/>
  <c r="AI141" i="17"/>
  <c r="AC141" i="17"/>
  <c r="W141" i="17"/>
  <c r="Q141" i="17"/>
  <c r="BA140" i="17"/>
  <c r="AU140" i="17"/>
  <c r="AI140" i="17"/>
  <c r="AC140" i="17"/>
  <c r="W140" i="17"/>
  <c r="Q140" i="17"/>
  <c r="BA139" i="17"/>
  <c r="AU139" i="17"/>
  <c r="AI139" i="17"/>
  <c r="AC139" i="17"/>
  <c r="W139" i="17"/>
  <c r="Q139" i="17"/>
  <c r="BA138" i="17"/>
  <c r="AU138" i="17"/>
  <c r="AI138" i="17"/>
  <c r="AC138" i="17"/>
  <c r="W138" i="17"/>
  <c r="Q138" i="17"/>
  <c r="BA137" i="17"/>
  <c r="AU137" i="17"/>
  <c r="AI137" i="17"/>
  <c r="AC137" i="17"/>
  <c r="W137" i="17"/>
  <c r="Q137" i="17"/>
  <c r="BA136" i="17"/>
  <c r="AU136" i="17"/>
  <c r="AI136" i="17"/>
  <c r="AC136" i="17"/>
  <c r="W136" i="17"/>
  <c r="Q136" i="17"/>
  <c r="BA135" i="17"/>
  <c r="AU135" i="17"/>
  <c r="AI135" i="17"/>
  <c r="AC135" i="17"/>
  <c r="W135" i="17"/>
  <c r="Q135" i="17"/>
  <c r="BA134" i="17"/>
  <c r="AU134" i="17"/>
  <c r="AI134" i="17"/>
  <c r="AC134" i="17"/>
  <c r="W134" i="17"/>
  <c r="Q134" i="17"/>
  <c r="BA133" i="17"/>
  <c r="AU133" i="17"/>
  <c r="AI133" i="17"/>
  <c r="AC133" i="17"/>
  <c r="W133" i="17"/>
  <c r="Q133" i="17"/>
  <c r="BA132" i="17"/>
  <c r="AU132" i="17"/>
  <c r="AI132" i="17"/>
  <c r="AC132" i="17"/>
  <c r="W132" i="17"/>
  <c r="Q132" i="17"/>
  <c r="BA131" i="17"/>
  <c r="AU131" i="17"/>
  <c r="AI131" i="17"/>
  <c r="AC131" i="17"/>
  <c r="W131" i="17"/>
  <c r="Q131" i="17"/>
  <c r="BA130" i="17"/>
  <c r="AU130" i="17"/>
  <c r="AI130" i="17"/>
  <c r="AC130" i="17"/>
  <c r="W130" i="17"/>
  <c r="Q130" i="17"/>
  <c r="BA129" i="17"/>
  <c r="AU129" i="17"/>
  <c r="AI129" i="17"/>
  <c r="AC129" i="17"/>
  <c r="W129" i="17"/>
  <c r="Q129" i="17"/>
  <c r="BA128" i="17"/>
  <c r="AU128" i="17"/>
  <c r="AI128" i="17"/>
  <c r="AC128" i="17"/>
  <c r="W128" i="17"/>
  <c r="Q128" i="17"/>
  <c r="BA127" i="17"/>
  <c r="AU127" i="17"/>
  <c r="AI127" i="17"/>
  <c r="AC127" i="17"/>
  <c r="W127" i="17"/>
  <c r="Q127" i="17"/>
  <c r="BA126" i="17"/>
  <c r="AU126" i="17"/>
  <c r="AI126" i="17"/>
  <c r="AC126" i="17"/>
  <c r="W126" i="17"/>
  <c r="Q126" i="17"/>
  <c r="BA125" i="17"/>
  <c r="AU125" i="17"/>
  <c r="AI125" i="17"/>
  <c r="AC125" i="17"/>
  <c r="W125" i="17"/>
  <c r="Q125" i="17"/>
  <c r="BA124" i="17"/>
  <c r="AU124" i="17"/>
  <c r="AI124" i="17"/>
  <c r="AC124" i="17"/>
  <c r="W124" i="17"/>
  <c r="Q124" i="17"/>
  <c r="BA123" i="17"/>
  <c r="AU123" i="17"/>
  <c r="AI123" i="17"/>
  <c r="AC123" i="17"/>
  <c r="W123" i="17"/>
  <c r="Q123" i="17"/>
  <c r="BA122" i="17"/>
  <c r="AU122" i="17"/>
  <c r="AI122" i="17"/>
  <c r="AC122" i="17"/>
  <c r="W122" i="17"/>
  <c r="Q122" i="17"/>
  <c r="BA121" i="17"/>
  <c r="AU121" i="17"/>
  <c r="AI121" i="17"/>
  <c r="AC121" i="17"/>
  <c r="W121" i="17"/>
  <c r="Q121" i="17"/>
  <c r="BA120" i="17"/>
  <c r="AU120" i="17"/>
  <c r="AI120" i="17"/>
  <c r="AC120" i="17"/>
  <c r="W120" i="17"/>
  <c r="Q120" i="17"/>
  <c r="BA119" i="17"/>
  <c r="AU119" i="17"/>
  <c r="AI119" i="17"/>
  <c r="AC119" i="17"/>
  <c r="W119" i="17"/>
  <c r="Q119" i="17"/>
  <c r="BA118" i="17"/>
  <c r="AU118" i="17"/>
  <c r="AI118" i="17"/>
  <c r="AC118" i="17"/>
  <c r="W118" i="17"/>
  <c r="Q118" i="17"/>
  <c r="BA117" i="17"/>
  <c r="AU117" i="17"/>
  <c r="AI117" i="17"/>
  <c r="AC117" i="17"/>
  <c r="W117" i="17"/>
  <c r="Q117" i="17"/>
  <c r="BA116" i="17"/>
  <c r="AU116" i="17"/>
  <c r="AI116" i="17"/>
  <c r="AC116" i="17"/>
  <c r="W116" i="17"/>
  <c r="Q116" i="17"/>
  <c r="BA115" i="17"/>
  <c r="AU115" i="17"/>
  <c r="AI115" i="17"/>
  <c r="AC115" i="17"/>
  <c r="W115" i="17"/>
  <c r="Q115" i="17"/>
  <c r="BA114" i="17"/>
  <c r="AU114" i="17"/>
  <c r="AI114" i="17"/>
  <c r="AC114" i="17"/>
  <c r="W114" i="17"/>
  <c r="Q114" i="17"/>
  <c r="BA113" i="17"/>
  <c r="AU113" i="17"/>
  <c r="AI113" i="17"/>
  <c r="AC113" i="17"/>
  <c r="W113" i="17"/>
  <c r="Q113" i="17"/>
  <c r="BA112" i="17"/>
  <c r="AU112" i="17"/>
  <c r="AI112" i="17"/>
  <c r="AC112" i="17"/>
  <c r="W112" i="17"/>
  <c r="Q112" i="17"/>
  <c r="BA111" i="17"/>
  <c r="AU111" i="17"/>
  <c r="AI111" i="17"/>
  <c r="AC111" i="17"/>
  <c r="W111" i="17"/>
  <c r="Q111" i="17"/>
  <c r="BA110" i="17"/>
  <c r="AU110" i="17"/>
  <c r="AI110" i="17"/>
  <c r="AC110" i="17"/>
  <c r="W110" i="17"/>
  <c r="Q110" i="17"/>
  <c r="BA109" i="17"/>
  <c r="AU109" i="17"/>
  <c r="AI109" i="17"/>
  <c r="AC109" i="17"/>
  <c r="W109" i="17"/>
  <c r="Q109" i="17"/>
  <c r="BA108" i="17"/>
  <c r="AU108" i="17"/>
  <c r="AI108" i="17"/>
  <c r="AC108" i="17"/>
  <c r="W108" i="17"/>
  <c r="Q108" i="17"/>
  <c r="BA107" i="17"/>
  <c r="AU107" i="17"/>
  <c r="AI107" i="17"/>
  <c r="AC107" i="17"/>
  <c r="W107" i="17"/>
  <c r="Q107" i="17"/>
  <c r="BA106" i="17"/>
  <c r="AU106" i="17"/>
  <c r="AI106" i="17"/>
  <c r="AC106" i="17"/>
  <c r="W106" i="17"/>
  <c r="Q106" i="17"/>
  <c r="BA105" i="17"/>
  <c r="AU105" i="17"/>
  <c r="AI105" i="17"/>
  <c r="AC105" i="17"/>
  <c r="W105" i="17"/>
  <c r="Q105" i="17"/>
  <c r="BA104" i="17"/>
  <c r="AU104" i="17"/>
  <c r="AI104" i="17"/>
  <c r="AC104" i="17"/>
  <c r="W104" i="17"/>
  <c r="Q104" i="17"/>
  <c r="BA103" i="17"/>
  <c r="AU103" i="17"/>
  <c r="AI103" i="17"/>
  <c r="AC103" i="17"/>
  <c r="W103" i="17"/>
  <c r="Q103" i="17"/>
  <c r="BA102" i="17"/>
  <c r="AU102" i="17"/>
  <c r="AI102" i="17"/>
  <c r="AC102" i="17"/>
  <c r="W102" i="17"/>
  <c r="Q102" i="17"/>
  <c r="BA101" i="17"/>
  <c r="AU101" i="17"/>
  <c r="AI101" i="17"/>
  <c r="AC101" i="17"/>
  <c r="W101" i="17"/>
  <c r="Q101" i="17"/>
  <c r="BA100" i="17"/>
  <c r="AU100" i="17"/>
  <c r="AI100" i="17"/>
  <c r="AC100" i="17"/>
  <c r="W100" i="17"/>
  <c r="Q100" i="17"/>
  <c r="BA99" i="17"/>
  <c r="AU99" i="17"/>
  <c r="AI99" i="17"/>
  <c r="AC99" i="17"/>
  <c r="W99" i="17"/>
  <c r="Q99" i="17"/>
  <c r="BA98" i="17"/>
  <c r="AU98" i="17"/>
  <c r="AI98" i="17"/>
  <c r="AC98" i="17"/>
  <c r="W98" i="17"/>
  <c r="Q98" i="17"/>
  <c r="BA97" i="17"/>
  <c r="AU97" i="17"/>
  <c r="AI97" i="17"/>
  <c r="AC97" i="17"/>
  <c r="W97" i="17"/>
  <c r="Q97" i="17"/>
  <c r="BA96" i="17"/>
  <c r="AU96" i="17"/>
  <c r="AI96" i="17"/>
  <c r="AC96" i="17"/>
  <c r="W96" i="17"/>
  <c r="Q96" i="17"/>
  <c r="BA95" i="17"/>
  <c r="AU95" i="17"/>
  <c r="AI95" i="17"/>
  <c r="AC95" i="17"/>
  <c r="W95" i="17"/>
  <c r="Q95" i="17"/>
  <c r="BA94" i="17"/>
  <c r="AU94" i="17"/>
  <c r="AI94" i="17"/>
  <c r="AC94" i="17"/>
  <c r="W94" i="17"/>
  <c r="Q94" i="17"/>
  <c r="BA93" i="17"/>
  <c r="AU93" i="17"/>
  <c r="AI93" i="17"/>
  <c r="AC93" i="17"/>
  <c r="W93" i="17"/>
  <c r="Q93" i="17"/>
  <c r="BA92" i="17"/>
  <c r="AU92" i="17"/>
  <c r="AI92" i="17"/>
  <c r="AC92" i="17"/>
  <c r="W92" i="17"/>
  <c r="Q92" i="17"/>
  <c r="BA91" i="17"/>
  <c r="AU91" i="17"/>
  <c r="AI91" i="17"/>
  <c r="AC91" i="17"/>
  <c r="W91" i="17"/>
  <c r="Q91" i="17"/>
  <c r="BA90" i="17"/>
  <c r="AU90" i="17"/>
  <c r="AI90" i="17"/>
  <c r="AC90" i="17"/>
  <c r="W90" i="17"/>
  <c r="Q90" i="17"/>
  <c r="BA89" i="17"/>
  <c r="AU89" i="17"/>
  <c r="AI89" i="17"/>
  <c r="AC89" i="17"/>
  <c r="W89" i="17"/>
  <c r="Q89" i="17"/>
  <c r="BA88" i="17"/>
  <c r="AU88" i="17"/>
  <c r="AI88" i="17"/>
  <c r="AC88" i="17"/>
  <c r="W88" i="17"/>
  <c r="Q88" i="17"/>
  <c r="BA87" i="17"/>
  <c r="AU87" i="17"/>
  <c r="AI87" i="17"/>
  <c r="AC87" i="17"/>
  <c r="W87" i="17"/>
  <c r="Q87" i="17"/>
  <c r="BA86" i="17"/>
  <c r="AU86" i="17"/>
  <c r="AI86" i="17"/>
  <c r="AC86" i="17"/>
  <c r="W86" i="17"/>
  <c r="Q86" i="17"/>
  <c r="BA85" i="17"/>
  <c r="AU85" i="17"/>
  <c r="AI85" i="17"/>
  <c r="AC85" i="17"/>
  <c r="W85" i="17"/>
  <c r="Q85" i="17"/>
  <c r="BA84" i="17"/>
  <c r="AU84" i="17"/>
  <c r="AI84" i="17"/>
  <c r="AC84" i="17"/>
  <c r="W84" i="17"/>
  <c r="Q84" i="17"/>
  <c r="BA83" i="17"/>
  <c r="AU83" i="17"/>
  <c r="AI83" i="17"/>
  <c r="AC83" i="17"/>
  <c r="W83" i="17"/>
  <c r="Q83" i="17"/>
  <c r="BA82" i="17"/>
  <c r="AU82" i="17"/>
  <c r="AI82" i="17"/>
  <c r="AC82" i="17"/>
  <c r="W82" i="17"/>
  <c r="Q82" i="17"/>
  <c r="BA81" i="17"/>
  <c r="AU81" i="17"/>
  <c r="AI81" i="17"/>
  <c r="AC81" i="17"/>
  <c r="W81" i="17"/>
  <c r="Q81" i="17"/>
  <c r="BA80" i="17"/>
  <c r="AU80" i="17"/>
  <c r="AI80" i="17"/>
  <c r="AC80" i="17"/>
  <c r="W80" i="17"/>
  <c r="Q80" i="17"/>
  <c r="BA79" i="17"/>
  <c r="AU79" i="17"/>
  <c r="AI79" i="17"/>
  <c r="AC79" i="17"/>
  <c r="W79" i="17"/>
  <c r="Q79" i="17"/>
  <c r="BA78" i="17"/>
  <c r="AU78" i="17"/>
  <c r="AI78" i="17"/>
  <c r="AC78" i="17"/>
  <c r="W78" i="17"/>
  <c r="Q78" i="17"/>
  <c r="BA77" i="17"/>
  <c r="AU77" i="17"/>
  <c r="AI77" i="17"/>
  <c r="AC77" i="17"/>
  <c r="W77" i="17"/>
  <c r="Q77" i="17"/>
  <c r="BA76" i="17"/>
  <c r="AU76" i="17"/>
  <c r="AI76" i="17"/>
  <c r="AC76" i="17"/>
  <c r="W76" i="17"/>
  <c r="Q76" i="17"/>
  <c r="BA75" i="17"/>
  <c r="AU75" i="17"/>
  <c r="AI75" i="17"/>
  <c r="AC75" i="17"/>
  <c r="W75" i="17"/>
  <c r="Q75" i="17"/>
  <c r="BA74" i="17"/>
  <c r="AU74" i="17"/>
  <c r="AI74" i="17"/>
  <c r="AC74" i="17"/>
  <c r="W74" i="17"/>
  <c r="Q74" i="17"/>
  <c r="BA73" i="17"/>
  <c r="AU73" i="17"/>
  <c r="AI73" i="17"/>
  <c r="AC73" i="17"/>
  <c r="W73" i="17"/>
  <c r="Q73" i="17"/>
  <c r="BA72" i="17"/>
  <c r="AU72" i="17"/>
  <c r="AI72" i="17"/>
  <c r="AC72" i="17"/>
  <c r="W72" i="17"/>
  <c r="Q72" i="17"/>
  <c r="BA71" i="17"/>
  <c r="AU71" i="17"/>
  <c r="AI71" i="17"/>
  <c r="AC71" i="17"/>
  <c r="W71" i="17"/>
  <c r="Q71" i="17"/>
  <c r="BA70" i="17"/>
  <c r="AU70" i="17"/>
  <c r="AI70" i="17"/>
  <c r="AC70" i="17"/>
  <c r="W70" i="17"/>
  <c r="Q70" i="17"/>
  <c r="BA69" i="17"/>
  <c r="AU69" i="17"/>
  <c r="AI69" i="17"/>
  <c r="AC69" i="17"/>
  <c r="W69" i="17"/>
  <c r="Q69" i="17"/>
  <c r="BA68" i="17"/>
  <c r="AU68" i="17"/>
  <c r="AI68" i="17"/>
  <c r="AC68" i="17"/>
  <c r="W68" i="17"/>
  <c r="Q68" i="17"/>
  <c r="BA67" i="17"/>
  <c r="AU67" i="17"/>
  <c r="AI67" i="17"/>
  <c r="AC67" i="17"/>
  <c r="W67" i="17"/>
  <c r="Q67" i="17"/>
  <c r="BA66" i="17"/>
  <c r="AU66" i="17"/>
  <c r="AI66" i="17"/>
  <c r="AC66" i="17"/>
  <c r="W66" i="17"/>
  <c r="Q66" i="17"/>
  <c r="BA65" i="17"/>
  <c r="AU65" i="17"/>
  <c r="AI65" i="17"/>
  <c r="AC65" i="17"/>
  <c r="W65" i="17"/>
  <c r="Q65" i="17"/>
  <c r="BA64" i="17"/>
  <c r="AU64" i="17"/>
  <c r="AI64" i="17"/>
  <c r="AC64" i="17"/>
  <c r="W64" i="17"/>
  <c r="Q64" i="17"/>
  <c r="BA63" i="17"/>
  <c r="AU63" i="17"/>
  <c r="AI63" i="17"/>
  <c r="AC63" i="17"/>
  <c r="W63" i="17"/>
  <c r="Q63" i="17"/>
  <c r="BA62" i="17"/>
  <c r="AU62" i="17"/>
  <c r="AI62" i="17"/>
  <c r="AC62" i="17"/>
  <c r="W62" i="17"/>
  <c r="Q62" i="17"/>
  <c r="BA61" i="17"/>
  <c r="AU61" i="17"/>
  <c r="AI61" i="17"/>
  <c r="AC61" i="17"/>
  <c r="W61" i="17"/>
  <c r="Q61" i="17"/>
  <c r="BA60" i="17"/>
  <c r="AU60" i="17"/>
  <c r="AI60" i="17"/>
  <c r="AC60" i="17"/>
  <c r="W60" i="17"/>
  <c r="Q60" i="17"/>
  <c r="BA59" i="17"/>
  <c r="AU59" i="17"/>
  <c r="AI59" i="17"/>
  <c r="AC59" i="17"/>
  <c r="W59" i="17"/>
  <c r="Q59" i="17"/>
  <c r="BA58" i="17"/>
  <c r="AU58" i="17"/>
  <c r="AI58" i="17"/>
  <c r="AC58" i="17"/>
  <c r="W58" i="17"/>
  <c r="Q58" i="17"/>
  <c r="BA57" i="17"/>
  <c r="AU57" i="17"/>
  <c r="AI57" i="17"/>
  <c r="AC57" i="17"/>
  <c r="W57" i="17"/>
  <c r="Q57" i="17"/>
  <c r="BA56" i="17"/>
  <c r="AU56" i="17"/>
  <c r="AI56" i="17"/>
  <c r="AC56" i="17"/>
  <c r="W56" i="17"/>
  <c r="Q56" i="17"/>
  <c r="BA55" i="17"/>
  <c r="AU55" i="17"/>
  <c r="AI55" i="17"/>
  <c r="AC55" i="17"/>
  <c r="W55" i="17"/>
  <c r="Q55" i="17"/>
  <c r="BA54" i="17"/>
  <c r="AU54" i="17"/>
  <c r="AI54" i="17"/>
  <c r="AC54" i="17"/>
  <c r="W54" i="17"/>
  <c r="Q54" i="17"/>
  <c r="BA53" i="17"/>
  <c r="AU53" i="17"/>
  <c r="AI53" i="17"/>
  <c r="AC53" i="17"/>
  <c r="W53" i="17"/>
  <c r="Q53" i="17"/>
  <c r="BA52" i="17"/>
  <c r="AU52" i="17"/>
  <c r="AI52" i="17"/>
  <c r="AC52" i="17"/>
  <c r="W52" i="17"/>
  <c r="Q52" i="17"/>
  <c r="BA51" i="17"/>
  <c r="AU51" i="17"/>
  <c r="AI51" i="17"/>
  <c r="AC51" i="17"/>
  <c r="W51" i="17"/>
  <c r="Q51" i="17"/>
  <c r="BA50" i="17"/>
  <c r="AU50" i="17"/>
  <c r="AI50" i="17"/>
  <c r="AC50" i="17"/>
  <c r="W50" i="17"/>
  <c r="Q50" i="17"/>
  <c r="BA49" i="17"/>
  <c r="AU49" i="17"/>
  <c r="AI49" i="17"/>
  <c r="AC49" i="17"/>
  <c r="W49" i="17"/>
  <c r="Q49" i="17"/>
  <c r="BA48" i="17"/>
  <c r="AU48" i="17"/>
  <c r="AI48" i="17"/>
  <c r="AC48" i="17"/>
  <c r="W48" i="17"/>
  <c r="Q48" i="17"/>
  <c r="BA47" i="17"/>
  <c r="AU47" i="17"/>
  <c r="AI47" i="17"/>
  <c r="AC47" i="17"/>
  <c r="W47" i="17"/>
  <c r="Q47" i="17"/>
  <c r="BA46" i="17"/>
  <c r="AU46" i="17"/>
  <c r="AI46" i="17"/>
  <c r="AC46" i="17"/>
  <c r="W46" i="17"/>
  <c r="Q46" i="17"/>
  <c r="BA45" i="17"/>
  <c r="AU45" i="17"/>
  <c r="AI45" i="17"/>
  <c r="AC45" i="17"/>
  <c r="W45" i="17"/>
  <c r="Q45" i="17"/>
  <c r="BA44" i="17"/>
  <c r="AU44" i="17"/>
  <c r="AI44" i="17"/>
  <c r="AC44" i="17"/>
  <c r="W44" i="17"/>
  <c r="Q44" i="17"/>
  <c r="BA43" i="17"/>
  <c r="AU43" i="17"/>
  <c r="AI43" i="17"/>
  <c r="AC43" i="17"/>
  <c r="W43" i="17"/>
  <c r="Q43" i="17"/>
  <c r="BA42" i="17"/>
  <c r="AU42" i="17"/>
  <c r="AI42" i="17"/>
  <c r="AC42" i="17"/>
  <c r="W42" i="17"/>
  <c r="Q42" i="17"/>
  <c r="BA41" i="17"/>
  <c r="AU41" i="17"/>
  <c r="AI41" i="17"/>
  <c r="AC41" i="17"/>
  <c r="W41" i="17"/>
  <c r="Q41" i="17"/>
  <c r="BA40" i="17"/>
  <c r="AU40" i="17"/>
  <c r="AI40" i="17"/>
  <c r="AC40" i="17"/>
  <c r="W40" i="17"/>
  <c r="Q40" i="17"/>
  <c r="BA39" i="17"/>
  <c r="AU39" i="17"/>
  <c r="AI39" i="17"/>
  <c r="AC39" i="17"/>
  <c r="W39" i="17"/>
  <c r="Q39" i="17"/>
  <c r="BA38" i="17"/>
  <c r="AU38" i="17"/>
  <c r="AI38" i="17"/>
  <c r="AC38" i="17"/>
  <c r="W38" i="17"/>
  <c r="Q38" i="17"/>
  <c r="BA37" i="17"/>
  <c r="AU37" i="17"/>
  <c r="AI37" i="17"/>
  <c r="AC37" i="17"/>
  <c r="W37" i="17"/>
  <c r="Q37" i="17"/>
  <c r="BA36" i="17"/>
  <c r="AU36" i="17"/>
  <c r="AI36" i="17"/>
  <c r="AC36" i="17"/>
  <c r="W36" i="17"/>
  <c r="Q36" i="17"/>
  <c r="BA35" i="17"/>
  <c r="AU35" i="17"/>
  <c r="AI35" i="17"/>
  <c r="AC35" i="17"/>
  <c r="W35" i="17"/>
  <c r="Q35" i="17"/>
  <c r="BA34" i="17"/>
  <c r="AU34" i="17"/>
  <c r="AI34" i="17"/>
  <c r="AC34" i="17"/>
  <c r="W34" i="17"/>
  <c r="Q34" i="17"/>
  <c r="BA33" i="17"/>
  <c r="AU33" i="17"/>
  <c r="AI33" i="17"/>
  <c r="AC33" i="17"/>
  <c r="W33" i="17"/>
  <c r="Q33" i="17"/>
  <c r="BA32" i="17"/>
  <c r="AU32" i="17"/>
  <c r="AI32" i="17"/>
  <c r="AC32" i="17"/>
  <c r="W32" i="17"/>
  <c r="Q32" i="17"/>
  <c r="BA31" i="17"/>
  <c r="AU31" i="17"/>
  <c r="AI31" i="17"/>
  <c r="AC31" i="17"/>
  <c r="W31" i="17"/>
  <c r="Q31" i="17"/>
  <c r="BA30" i="17"/>
  <c r="AU30" i="17"/>
  <c r="AI30" i="17"/>
  <c r="AC30" i="17"/>
  <c r="W30" i="17"/>
  <c r="Q30" i="17"/>
  <c r="BA29" i="17"/>
  <c r="AU29" i="17"/>
  <c r="AI29" i="17"/>
  <c r="AC29" i="17"/>
  <c r="W29" i="17"/>
  <c r="Q29" i="17"/>
  <c r="BA28" i="17"/>
  <c r="AU28" i="17"/>
  <c r="AI28" i="17"/>
  <c r="AC28" i="17"/>
  <c r="W28" i="17"/>
  <c r="Q28" i="17"/>
  <c r="BA27" i="17"/>
  <c r="AU27" i="17"/>
  <c r="AI27" i="17"/>
  <c r="AC27" i="17"/>
  <c r="W27" i="17"/>
  <c r="Q27" i="17"/>
  <c r="BA26" i="17"/>
  <c r="AU26" i="17"/>
  <c r="AI26" i="17"/>
  <c r="AC26" i="17"/>
  <c r="W26" i="17"/>
  <c r="Q26" i="17"/>
  <c r="BA25" i="17"/>
  <c r="AU25" i="17"/>
  <c r="AI25" i="17"/>
  <c r="AC25" i="17"/>
  <c r="W25" i="17"/>
  <c r="Q25" i="17"/>
  <c r="BA24" i="17"/>
  <c r="AU24" i="17"/>
  <c r="AI24" i="17"/>
  <c r="AC24" i="17"/>
  <c r="W24" i="17"/>
  <c r="Q24" i="17"/>
  <c r="BA23" i="17"/>
  <c r="AU23" i="17"/>
  <c r="AI23" i="17"/>
  <c r="AC23" i="17"/>
  <c r="W23" i="17"/>
  <c r="Q23" i="17"/>
  <c r="BA22" i="17"/>
  <c r="AU22" i="17"/>
  <c r="AI22" i="17"/>
  <c r="AC22" i="17"/>
  <c r="W22" i="17"/>
  <c r="Q22" i="17"/>
  <c r="BA21" i="17"/>
  <c r="AU21" i="17"/>
  <c r="AI21" i="17"/>
  <c r="AC21" i="17"/>
  <c r="W21" i="17"/>
  <c r="Q21" i="17"/>
  <c r="BA20" i="17"/>
  <c r="AU20" i="17"/>
  <c r="AI20" i="17"/>
  <c r="AC20" i="17"/>
  <c r="W20" i="17"/>
  <c r="Q20" i="17"/>
  <c r="BA19" i="17"/>
  <c r="AU19" i="17"/>
  <c r="AI19" i="17"/>
  <c r="AC19" i="17"/>
  <c r="W19" i="17"/>
  <c r="Q19" i="17"/>
  <c r="BA18" i="17"/>
  <c r="AU18" i="17"/>
  <c r="AI18" i="17"/>
  <c r="AC18" i="17"/>
  <c r="W18" i="17"/>
  <c r="Q18" i="17"/>
  <c r="BA17" i="17"/>
  <c r="AU17" i="17"/>
  <c r="AI17" i="17"/>
  <c r="AC17" i="17"/>
  <c r="W17" i="17"/>
  <c r="Q17" i="17"/>
  <c r="BA16" i="17"/>
  <c r="AU16" i="17"/>
  <c r="AI16" i="17"/>
  <c r="AC16" i="17"/>
  <c r="W16" i="17"/>
  <c r="Q16" i="17"/>
  <c r="BA15" i="17"/>
  <c r="AU15" i="17"/>
  <c r="AI15" i="17"/>
  <c r="AC15" i="17"/>
  <c r="W15" i="17"/>
  <c r="Q15" i="17"/>
  <c r="BA14" i="17"/>
  <c r="AU14" i="17"/>
  <c r="AI14" i="17"/>
  <c r="AC14" i="17"/>
  <c r="W14" i="17"/>
  <c r="Q14" i="17"/>
  <c r="BA13" i="17"/>
  <c r="AU13" i="17"/>
  <c r="AI13" i="17"/>
  <c r="AC13" i="17"/>
  <c r="W13" i="17"/>
  <c r="Q13" i="17"/>
  <c r="BA12" i="17"/>
  <c r="AU12" i="17"/>
  <c r="AI12" i="17"/>
  <c r="AC12" i="17"/>
  <c r="W12" i="17"/>
  <c r="Q12" i="17"/>
  <c r="BA11" i="17"/>
  <c r="AU11" i="17"/>
  <c r="AI11" i="17"/>
  <c r="AC11" i="17"/>
  <c r="W11" i="17"/>
  <c r="Q11" i="17"/>
  <c r="BA10" i="17"/>
  <c r="AU10" i="17"/>
  <c r="AI10" i="17"/>
  <c r="AC10" i="17"/>
  <c r="W10" i="17"/>
  <c r="Q10" i="17"/>
  <c r="BA9" i="17"/>
  <c r="AU9" i="17"/>
  <c r="AI9" i="17"/>
  <c r="AC9" i="17"/>
  <c r="W9" i="17"/>
  <c r="Q9" i="17"/>
  <c r="BA8" i="17"/>
  <c r="AU8" i="17"/>
  <c r="AI8" i="17"/>
  <c r="AC8" i="17"/>
  <c r="W8" i="17"/>
  <c r="Q8" i="17"/>
  <c r="BA7" i="17"/>
  <c r="AU7" i="17"/>
  <c r="AI7" i="17"/>
  <c r="AC7" i="17"/>
  <c r="W7" i="17"/>
  <c r="Q7" i="17"/>
  <c r="BA6" i="17"/>
  <c r="AU6" i="17"/>
  <c r="AI6" i="17"/>
  <c r="AC6" i="17"/>
  <c r="W6" i="17"/>
  <c r="Q6" i="17"/>
  <c r="BA5" i="17"/>
  <c r="AU5" i="17"/>
  <c r="AI5" i="17"/>
  <c r="AC5" i="17"/>
  <c r="W5" i="17"/>
  <c r="Q5" i="17"/>
  <c r="BA4" i="17"/>
  <c r="AU4" i="17"/>
  <c r="AI4" i="17"/>
  <c r="AC4" i="17"/>
  <c r="W4" i="17"/>
  <c r="Q4" i="17"/>
  <c r="BA3" i="17"/>
  <c r="AU3" i="17"/>
  <c r="AI3" i="17"/>
  <c r="AC3" i="17"/>
  <c r="W3" i="17"/>
  <c r="Q3" i="17"/>
  <c r="BA4" i="16"/>
  <c r="BA5" i="16"/>
  <c r="BA6" i="16"/>
  <c r="BA7" i="16"/>
  <c r="BA8" i="16"/>
  <c r="BA9" i="16"/>
  <c r="BA10" i="16"/>
  <c r="BA11" i="16"/>
  <c r="BA12" i="16"/>
  <c r="BA13" i="16"/>
  <c r="BA14" i="16"/>
  <c r="BA15" i="16"/>
  <c r="BA16" i="16"/>
  <c r="BA17" i="16"/>
  <c r="BA18" i="16"/>
  <c r="BA19" i="16"/>
  <c r="BA20" i="16"/>
  <c r="BA21" i="16"/>
  <c r="BA22" i="16"/>
  <c r="BA23" i="16"/>
  <c r="BA24" i="16"/>
  <c r="BA25" i="16"/>
  <c r="BA26" i="16"/>
  <c r="BA27" i="16"/>
  <c r="BA28" i="16"/>
  <c r="BA29" i="16"/>
  <c r="BA30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A44" i="16"/>
  <c r="BA45" i="16"/>
  <c r="BA46" i="16"/>
  <c r="BA47" i="16"/>
  <c r="BA48" i="16"/>
  <c r="BA49" i="16"/>
  <c r="BA50" i="16"/>
  <c r="BA51" i="16"/>
  <c r="BA52" i="16"/>
  <c r="BA53" i="16"/>
  <c r="BA54" i="16"/>
  <c r="BA55" i="16"/>
  <c r="BA56" i="16"/>
  <c r="BA57" i="16"/>
  <c r="BA58" i="16"/>
  <c r="BA59" i="16"/>
  <c r="BA60" i="16"/>
  <c r="BA61" i="16"/>
  <c r="BA62" i="16"/>
  <c r="BA63" i="16"/>
  <c r="BA64" i="16"/>
  <c r="BA65" i="16"/>
  <c r="BA66" i="16"/>
  <c r="BA67" i="16"/>
  <c r="BA68" i="16"/>
  <c r="BA69" i="16"/>
  <c r="BA70" i="16"/>
  <c r="BA71" i="16"/>
  <c r="BA72" i="16"/>
  <c r="BA73" i="16"/>
  <c r="BA74" i="16"/>
  <c r="BA75" i="16"/>
  <c r="BA76" i="16"/>
  <c r="BA77" i="16"/>
  <c r="BA78" i="16"/>
  <c r="BA79" i="16"/>
  <c r="BA80" i="16"/>
  <c r="BA81" i="16"/>
  <c r="BA82" i="16"/>
  <c r="BA83" i="16"/>
  <c r="BA84" i="16"/>
  <c r="BA85" i="16"/>
  <c r="BA86" i="16"/>
  <c r="BA87" i="16"/>
  <c r="BA88" i="16"/>
  <c r="BA89" i="16"/>
  <c r="BA90" i="16"/>
  <c r="BA91" i="16"/>
  <c r="BA92" i="16"/>
  <c r="BA93" i="16"/>
  <c r="BA94" i="16"/>
  <c r="BA95" i="16"/>
  <c r="BA96" i="16"/>
  <c r="BA97" i="16"/>
  <c r="BA98" i="16"/>
  <c r="BA99" i="16"/>
  <c r="BA100" i="16"/>
  <c r="BA101" i="16"/>
  <c r="BA102" i="16"/>
  <c r="BA103" i="16"/>
  <c r="BA104" i="16"/>
  <c r="BA105" i="16"/>
  <c r="BA106" i="16"/>
  <c r="BA107" i="16"/>
  <c r="BA108" i="16"/>
  <c r="BA109" i="16"/>
  <c r="BA110" i="16"/>
  <c r="BA111" i="16"/>
  <c r="BA112" i="16"/>
  <c r="BA113" i="16"/>
  <c r="BA114" i="16"/>
  <c r="BA115" i="16"/>
  <c r="BA116" i="16"/>
  <c r="BA117" i="16"/>
  <c r="BA118" i="16"/>
  <c r="BA119" i="16"/>
  <c r="BA120" i="16"/>
  <c r="BA121" i="16"/>
  <c r="BA122" i="16"/>
  <c r="BA123" i="16"/>
  <c r="BA124" i="16"/>
  <c r="BA125" i="16"/>
  <c r="BA126" i="16"/>
  <c r="BA127" i="16"/>
  <c r="BA128" i="16"/>
  <c r="BA129" i="16"/>
  <c r="BA130" i="16"/>
  <c r="BA131" i="16"/>
  <c r="BA132" i="16"/>
  <c r="BA133" i="16"/>
  <c r="BA134" i="16"/>
  <c r="BA135" i="16"/>
  <c r="BA136" i="16"/>
  <c r="BA137" i="16"/>
  <c r="BA138" i="16"/>
  <c r="BA139" i="16"/>
  <c r="BA140" i="16"/>
  <c r="BA141" i="16"/>
  <c r="BA142" i="16"/>
  <c r="BA143" i="16"/>
  <c r="BA144" i="16"/>
  <c r="BA145" i="16"/>
  <c r="BA146" i="16"/>
  <c r="BA147" i="16"/>
  <c r="BA148" i="16"/>
  <c r="BA149" i="16"/>
  <c r="BA150" i="16"/>
  <c r="BA151" i="16"/>
  <c r="BA152" i="16"/>
  <c r="BA153" i="16"/>
  <c r="BA154" i="16"/>
  <c r="BA155" i="16"/>
  <c r="BA156" i="16"/>
  <c r="BA157" i="16"/>
  <c r="BA158" i="16"/>
  <c r="BA159" i="16"/>
  <c r="BA160" i="16"/>
  <c r="BA161" i="16"/>
  <c r="BA162" i="16"/>
  <c r="BA163" i="16"/>
  <c r="BA164" i="16"/>
  <c r="BA165" i="16"/>
  <c r="BA166" i="16"/>
  <c r="BA167" i="16"/>
  <c r="BA168" i="16"/>
  <c r="BA169" i="16"/>
  <c r="BA170" i="16"/>
  <c r="BA171" i="16"/>
  <c r="BA172" i="16"/>
  <c r="BA173" i="16"/>
  <c r="BA174" i="16"/>
  <c r="BA175" i="16"/>
  <c r="BA176" i="16"/>
  <c r="BA177" i="16"/>
  <c r="BA178" i="16"/>
  <c r="BA179" i="16"/>
  <c r="BA180" i="16"/>
  <c r="BA181" i="16"/>
  <c r="BA182" i="16"/>
  <c r="BA183" i="16"/>
  <c r="BA184" i="16"/>
  <c r="BA185" i="16"/>
  <c r="BA186" i="16"/>
  <c r="BA187" i="16"/>
  <c r="BA188" i="16"/>
  <c r="BA189" i="16"/>
  <c r="BA190" i="16"/>
  <c r="BA191" i="16"/>
  <c r="BA192" i="16"/>
  <c r="BA193" i="16"/>
  <c r="BA194" i="16"/>
  <c r="BA195" i="16"/>
  <c r="BA196" i="16"/>
  <c r="BA197" i="16"/>
  <c r="BA198" i="16"/>
  <c r="BA199" i="16"/>
  <c r="BA200" i="16"/>
  <c r="BA201" i="16"/>
  <c r="BA202" i="16"/>
  <c r="BA203" i="16"/>
  <c r="BA204" i="16"/>
  <c r="BA205" i="16"/>
  <c r="BA206" i="16"/>
  <c r="BA207" i="16"/>
  <c r="BA208" i="16"/>
  <c r="BA209" i="16"/>
  <c r="BA210" i="16"/>
  <c r="BA211" i="16"/>
  <c r="BA212" i="16"/>
  <c r="BA213" i="16"/>
  <c r="BA214" i="16"/>
  <c r="BA215" i="16"/>
  <c r="BA216" i="16"/>
  <c r="BA217" i="16"/>
  <c r="BA218" i="16"/>
  <c r="BA219" i="16"/>
  <c r="BA220" i="16"/>
  <c r="BA221" i="16"/>
  <c r="BA222" i="16"/>
  <c r="BA223" i="16"/>
  <c r="BA224" i="16"/>
  <c r="BA225" i="16"/>
  <c r="BA226" i="16"/>
  <c r="BA227" i="16"/>
  <c r="BA228" i="16"/>
  <c r="BA229" i="16"/>
  <c r="BA230" i="16"/>
  <c r="BA3" i="16"/>
  <c r="AU3" i="16"/>
  <c r="AC3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147" i="16"/>
  <c r="AC148" i="16"/>
  <c r="AC149" i="16"/>
  <c r="AC150" i="16"/>
  <c r="AC151" i="16"/>
  <c r="AC152" i="16"/>
  <c r="AC153" i="16"/>
  <c r="AC154" i="16"/>
  <c r="AC155" i="16"/>
  <c r="AC156" i="16"/>
  <c r="AC157" i="16"/>
  <c r="AC158" i="16"/>
  <c r="AC159" i="16"/>
  <c r="AC160" i="16"/>
  <c r="AC161" i="16"/>
  <c r="AC162" i="16"/>
  <c r="AC163" i="16"/>
  <c r="AC164" i="16"/>
  <c r="AC165" i="16"/>
  <c r="AC166" i="16"/>
  <c r="AC167" i="16"/>
  <c r="AC168" i="16"/>
  <c r="AC169" i="16"/>
  <c r="AC170" i="16"/>
  <c r="AC171" i="16"/>
  <c r="AC172" i="16"/>
  <c r="AC173" i="16"/>
  <c r="AC174" i="16"/>
  <c r="AC175" i="16"/>
  <c r="AC176" i="16"/>
  <c r="AC177" i="16"/>
  <c r="AC178" i="16"/>
  <c r="AC179" i="16"/>
  <c r="AC180" i="16"/>
  <c r="AC181" i="16"/>
  <c r="AC182" i="16"/>
  <c r="AC183" i="16"/>
  <c r="AC184" i="16"/>
  <c r="AC185" i="16"/>
  <c r="AC186" i="16"/>
  <c r="AC187" i="16"/>
  <c r="AC188" i="16"/>
  <c r="AC189" i="16"/>
  <c r="AC190" i="16"/>
  <c r="AC191" i="16"/>
  <c r="AC192" i="16"/>
  <c r="AC193" i="16"/>
  <c r="AC194" i="16"/>
  <c r="AC195" i="16"/>
  <c r="AC196" i="16"/>
  <c r="AC197" i="16"/>
  <c r="AC198" i="16"/>
  <c r="AC199" i="16"/>
  <c r="AC200" i="16"/>
  <c r="AC201" i="16"/>
  <c r="AC202" i="16"/>
  <c r="AC203" i="16"/>
  <c r="AC204" i="16"/>
  <c r="AC205" i="16"/>
  <c r="AC206" i="16"/>
  <c r="AC207" i="16"/>
  <c r="AC208" i="16"/>
  <c r="AC209" i="16"/>
  <c r="AC210" i="16"/>
  <c r="AC211" i="16"/>
  <c r="AC212" i="16"/>
  <c r="AC213" i="16"/>
  <c r="AC214" i="16"/>
  <c r="AC215" i="16"/>
  <c r="AC216" i="16"/>
  <c r="AC217" i="16"/>
  <c r="AC218" i="16"/>
  <c r="AC219" i="16"/>
  <c r="AC220" i="16"/>
  <c r="AC221" i="16"/>
  <c r="AC222" i="16"/>
  <c r="AC223" i="16"/>
  <c r="AC224" i="16"/>
  <c r="AC225" i="16"/>
  <c r="AC226" i="16"/>
  <c r="AC227" i="16"/>
  <c r="AC228" i="16"/>
  <c r="AC229" i="16"/>
  <c r="AC230" i="16"/>
  <c r="AU230" i="16"/>
  <c r="AI230" i="16"/>
  <c r="W230" i="16"/>
  <c r="Q230" i="16"/>
  <c r="AU229" i="16"/>
  <c r="AI229" i="16"/>
  <c r="W229" i="16"/>
  <c r="Q229" i="16"/>
  <c r="AU228" i="16"/>
  <c r="AI228" i="16"/>
  <c r="W228" i="16"/>
  <c r="Q228" i="16"/>
  <c r="AU227" i="16"/>
  <c r="AI227" i="16"/>
  <c r="W227" i="16"/>
  <c r="Q227" i="16"/>
  <c r="AU226" i="16"/>
  <c r="AI226" i="16"/>
  <c r="W226" i="16"/>
  <c r="Q226" i="16"/>
  <c r="AU225" i="16"/>
  <c r="AI225" i="16"/>
  <c r="W225" i="16"/>
  <c r="Q225" i="16"/>
  <c r="AU224" i="16"/>
  <c r="AI224" i="16"/>
  <c r="W224" i="16"/>
  <c r="Q224" i="16"/>
  <c r="AU223" i="16"/>
  <c r="AI223" i="16"/>
  <c r="W223" i="16"/>
  <c r="Q223" i="16"/>
  <c r="AU222" i="16"/>
  <c r="AI222" i="16"/>
  <c r="W222" i="16"/>
  <c r="Q222" i="16"/>
  <c r="AU221" i="16"/>
  <c r="AI221" i="16"/>
  <c r="W221" i="16"/>
  <c r="Q221" i="16"/>
  <c r="AU220" i="16"/>
  <c r="AI220" i="16"/>
  <c r="W220" i="16"/>
  <c r="Q220" i="16"/>
  <c r="AU219" i="16"/>
  <c r="AI219" i="16"/>
  <c r="W219" i="16"/>
  <c r="Q219" i="16"/>
  <c r="AU218" i="16"/>
  <c r="AI218" i="16"/>
  <c r="W218" i="16"/>
  <c r="Q218" i="16"/>
  <c r="AU217" i="16"/>
  <c r="AI217" i="16"/>
  <c r="W217" i="16"/>
  <c r="Q217" i="16"/>
  <c r="AU216" i="16"/>
  <c r="AI216" i="16"/>
  <c r="W216" i="16"/>
  <c r="Q216" i="16"/>
  <c r="AU215" i="16"/>
  <c r="AI215" i="16"/>
  <c r="W215" i="16"/>
  <c r="Q215" i="16"/>
  <c r="AU214" i="16"/>
  <c r="AI214" i="16"/>
  <c r="W214" i="16"/>
  <c r="Q214" i="16"/>
  <c r="AU213" i="16"/>
  <c r="AI213" i="16"/>
  <c r="W213" i="16"/>
  <c r="Q213" i="16"/>
  <c r="AU212" i="16"/>
  <c r="AI212" i="16"/>
  <c r="W212" i="16"/>
  <c r="Q212" i="16"/>
  <c r="AU211" i="16"/>
  <c r="AI211" i="16"/>
  <c r="W211" i="16"/>
  <c r="Q211" i="16"/>
  <c r="AU210" i="16"/>
  <c r="AI210" i="16"/>
  <c r="W210" i="16"/>
  <c r="Q210" i="16"/>
  <c r="AU209" i="16"/>
  <c r="AI209" i="16"/>
  <c r="W209" i="16"/>
  <c r="Q209" i="16"/>
  <c r="AU208" i="16"/>
  <c r="AI208" i="16"/>
  <c r="W208" i="16"/>
  <c r="Q208" i="16"/>
  <c r="AU207" i="16"/>
  <c r="AI207" i="16"/>
  <c r="W207" i="16"/>
  <c r="Q207" i="16"/>
  <c r="AU206" i="16"/>
  <c r="AI206" i="16"/>
  <c r="W206" i="16"/>
  <c r="Q206" i="16"/>
  <c r="AU205" i="16"/>
  <c r="AI205" i="16"/>
  <c r="W205" i="16"/>
  <c r="Q205" i="16"/>
  <c r="AU204" i="16"/>
  <c r="AI204" i="16"/>
  <c r="W204" i="16"/>
  <c r="Q204" i="16"/>
  <c r="AU203" i="16"/>
  <c r="AI203" i="16"/>
  <c r="W203" i="16"/>
  <c r="Q203" i="16"/>
  <c r="AU202" i="16"/>
  <c r="AI202" i="16"/>
  <c r="W202" i="16"/>
  <c r="Q202" i="16"/>
  <c r="AU201" i="16"/>
  <c r="AI201" i="16"/>
  <c r="W201" i="16"/>
  <c r="Q201" i="16"/>
  <c r="AU200" i="16"/>
  <c r="AI200" i="16"/>
  <c r="W200" i="16"/>
  <c r="Q200" i="16"/>
  <c r="AU199" i="16"/>
  <c r="AI199" i="16"/>
  <c r="W199" i="16"/>
  <c r="Q199" i="16"/>
  <c r="AU198" i="16"/>
  <c r="AI198" i="16"/>
  <c r="W198" i="16"/>
  <c r="Q198" i="16"/>
  <c r="AU197" i="16"/>
  <c r="AI197" i="16"/>
  <c r="W197" i="16"/>
  <c r="Q197" i="16"/>
  <c r="AU196" i="16"/>
  <c r="AI196" i="16"/>
  <c r="W196" i="16"/>
  <c r="Q196" i="16"/>
  <c r="AU195" i="16"/>
  <c r="AI195" i="16"/>
  <c r="W195" i="16"/>
  <c r="Q195" i="16"/>
  <c r="AU194" i="16"/>
  <c r="AI194" i="16"/>
  <c r="W194" i="16"/>
  <c r="Q194" i="16"/>
  <c r="AU193" i="16"/>
  <c r="AI193" i="16"/>
  <c r="W193" i="16"/>
  <c r="Q193" i="16"/>
  <c r="AU192" i="16"/>
  <c r="AI192" i="16"/>
  <c r="W192" i="16"/>
  <c r="Q192" i="16"/>
  <c r="AU191" i="16"/>
  <c r="AI191" i="16"/>
  <c r="W191" i="16"/>
  <c r="Q191" i="16"/>
  <c r="AU190" i="16"/>
  <c r="AI190" i="16"/>
  <c r="W190" i="16"/>
  <c r="Q190" i="16"/>
  <c r="AU189" i="16"/>
  <c r="AI189" i="16"/>
  <c r="W189" i="16"/>
  <c r="Q189" i="16"/>
  <c r="AU188" i="16"/>
  <c r="AI188" i="16"/>
  <c r="W188" i="16"/>
  <c r="Q188" i="16"/>
  <c r="AU187" i="16"/>
  <c r="AI187" i="16"/>
  <c r="W187" i="16"/>
  <c r="Q187" i="16"/>
  <c r="AU186" i="16"/>
  <c r="AI186" i="16"/>
  <c r="W186" i="16"/>
  <c r="Q186" i="16"/>
  <c r="AU185" i="16"/>
  <c r="AI185" i="16"/>
  <c r="W185" i="16"/>
  <c r="Q185" i="16"/>
  <c r="AU184" i="16"/>
  <c r="AI184" i="16"/>
  <c r="W184" i="16"/>
  <c r="Q184" i="16"/>
  <c r="AU183" i="16"/>
  <c r="AI183" i="16"/>
  <c r="W183" i="16"/>
  <c r="Q183" i="16"/>
  <c r="AU182" i="16"/>
  <c r="AI182" i="16"/>
  <c r="W182" i="16"/>
  <c r="Q182" i="16"/>
  <c r="AU181" i="16"/>
  <c r="AI181" i="16"/>
  <c r="W181" i="16"/>
  <c r="Q181" i="16"/>
  <c r="AU180" i="16"/>
  <c r="AI180" i="16"/>
  <c r="W180" i="16"/>
  <c r="Q180" i="16"/>
  <c r="AU179" i="16"/>
  <c r="AI179" i="16"/>
  <c r="W179" i="16"/>
  <c r="Q179" i="16"/>
  <c r="AU178" i="16"/>
  <c r="AI178" i="16"/>
  <c r="W178" i="16"/>
  <c r="Q178" i="16"/>
  <c r="AU177" i="16"/>
  <c r="AI177" i="16"/>
  <c r="W177" i="16"/>
  <c r="Q177" i="16"/>
  <c r="AU176" i="16"/>
  <c r="AI176" i="16"/>
  <c r="W176" i="16"/>
  <c r="Q176" i="16"/>
  <c r="AU175" i="16"/>
  <c r="AI175" i="16"/>
  <c r="W175" i="16"/>
  <c r="Q175" i="16"/>
  <c r="AU174" i="16"/>
  <c r="AI174" i="16"/>
  <c r="W174" i="16"/>
  <c r="Q174" i="16"/>
  <c r="AU173" i="16"/>
  <c r="AI173" i="16"/>
  <c r="W173" i="16"/>
  <c r="Q173" i="16"/>
  <c r="AU172" i="16"/>
  <c r="AI172" i="16"/>
  <c r="W172" i="16"/>
  <c r="Q172" i="16"/>
  <c r="AU171" i="16"/>
  <c r="AI171" i="16"/>
  <c r="W171" i="16"/>
  <c r="Q171" i="16"/>
  <c r="AU170" i="16"/>
  <c r="AI170" i="16"/>
  <c r="W170" i="16"/>
  <c r="Q170" i="16"/>
  <c r="AU169" i="16"/>
  <c r="AI169" i="16"/>
  <c r="W169" i="16"/>
  <c r="Q169" i="16"/>
  <c r="AU168" i="16"/>
  <c r="AI168" i="16"/>
  <c r="W168" i="16"/>
  <c r="Q168" i="16"/>
  <c r="AU167" i="16"/>
  <c r="AI167" i="16"/>
  <c r="W167" i="16"/>
  <c r="Q167" i="16"/>
  <c r="AU166" i="16"/>
  <c r="AI166" i="16"/>
  <c r="W166" i="16"/>
  <c r="Q166" i="16"/>
  <c r="AU165" i="16"/>
  <c r="AI165" i="16"/>
  <c r="W165" i="16"/>
  <c r="Q165" i="16"/>
  <c r="AU164" i="16"/>
  <c r="AI164" i="16"/>
  <c r="W164" i="16"/>
  <c r="Q164" i="16"/>
  <c r="AU163" i="16"/>
  <c r="AI163" i="16"/>
  <c r="W163" i="16"/>
  <c r="Q163" i="16"/>
  <c r="AU162" i="16"/>
  <c r="AI162" i="16"/>
  <c r="W162" i="16"/>
  <c r="Q162" i="16"/>
  <c r="AU161" i="16"/>
  <c r="AI161" i="16"/>
  <c r="W161" i="16"/>
  <c r="Q161" i="16"/>
  <c r="AU160" i="16"/>
  <c r="AI160" i="16"/>
  <c r="W160" i="16"/>
  <c r="Q160" i="16"/>
  <c r="AU159" i="16"/>
  <c r="AI159" i="16"/>
  <c r="W159" i="16"/>
  <c r="Q159" i="16"/>
  <c r="AU158" i="16"/>
  <c r="AI158" i="16"/>
  <c r="W158" i="16"/>
  <c r="Q158" i="16"/>
  <c r="AU157" i="16"/>
  <c r="AI157" i="16"/>
  <c r="W157" i="16"/>
  <c r="Q157" i="16"/>
  <c r="AU156" i="16"/>
  <c r="AI156" i="16"/>
  <c r="W156" i="16"/>
  <c r="Q156" i="16"/>
  <c r="AU155" i="16"/>
  <c r="AI155" i="16"/>
  <c r="W155" i="16"/>
  <c r="Q155" i="16"/>
  <c r="AU154" i="16"/>
  <c r="AI154" i="16"/>
  <c r="W154" i="16"/>
  <c r="Q154" i="16"/>
  <c r="AU153" i="16"/>
  <c r="AI153" i="16"/>
  <c r="W153" i="16"/>
  <c r="Q153" i="16"/>
  <c r="AU152" i="16"/>
  <c r="AI152" i="16"/>
  <c r="W152" i="16"/>
  <c r="Q152" i="16"/>
  <c r="AU151" i="16"/>
  <c r="AI151" i="16"/>
  <c r="W151" i="16"/>
  <c r="Q151" i="16"/>
  <c r="AU150" i="16"/>
  <c r="AI150" i="16"/>
  <c r="W150" i="16"/>
  <c r="Q150" i="16"/>
  <c r="AU149" i="16"/>
  <c r="AI149" i="16"/>
  <c r="W149" i="16"/>
  <c r="Q149" i="16"/>
  <c r="AU148" i="16"/>
  <c r="AI148" i="16"/>
  <c r="W148" i="16"/>
  <c r="Q148" i="16"/>
  <c r="AU147" i="16"/>
  <c r="AI147" i="16"/>
  <c r="W147" i="16"/>
  <c r="Q147" i="16"/>
  <c r="AU146" i="16"/>
  <c r="AI146" i="16"/>
  <c r="W146" i="16"/>
  <c r="Q146" i="16"/>
  <c r="AU145" i="16"/>
  <c r="AI145" i="16"/>
  <c r="W145" i="16"/>
  <c r="Q145" i="16"/>
  <c r="AU144" i="16"/>
  <c r="AI144" i="16"/>
  <c r="W144" i="16"/>
  <c r="Q144" i="16"/>
  <c r="AU143" i="16"/>
  <c r="AI143" i="16"/>
  <c r="W143" i="16"/>
  <c r="Q143" i="16"/>
  <c r="AU142" i="16"/>
  <c r="AI142" i="16"/>
  <c r="W142" i="16"/>
  <c r="Q142" i="16"/>
  <c r="AU141" i="16"/>
  <c r="AI141" i="16"/>
  <c r="W141" i="16"/>
  <c r="Q141" i="16"/>
  <c r="AU140" i="16"/>
  <c r="AI140" i="16"/>
  <c r="W140" i="16"/>
  <c r="Q140" i="16"/>
  <c r="AU139" i="16"/>
  <c r="AI139" i="16"/>
  <c r="W139" i="16"/>
  <c r="Q139" i="16"/>
  <c r="AU138" i="16"/>
  <c r="AI138" i="16"/>
  <c r="W138" i="16"/>
  <c r="Q138" i="16"/>
  <c r="AU137" i="16"/>
  <c r="AI137" i="16"/>
  <c r="W137" i="16"/>
  <c r="Q137" i="16"/>
  <c r="AU136" i="16"/>
  <c r="AI136" i="16"/>
  <c r="W136" i="16"/>
  <c r="Q136" i="16"/>
  <c r="AU135" i="16"/>
  <c r="AI135" i="16"/>
  <c r="W135" i="16"/>
  <c r="Q135" i="16"/>
  <c r="AU134" i="16"/>
  <c r="AI134" i="16"/>
  <c r="W134" i="16"/>
  <c r="Q134" i="16"/>
  <c r="AU133" i="16"/>
  <c r="AI133" i="16"/>
  <c r="W133" i="16"/>
  <c r="Q133" i="16"/>
  <c r="AU132" i="16"/>
  <c r="AI132" i="16"/>
  <c r="W132" i="16"/>
  <c r="Q132" i="16"/>
  <c r="AU131" i="16"/>
  <c r="AI131" i="16"/>
  <c r="W131" i="16"/>
  <c r="Q131" i="16"/>
  <c r="AU130" i="16"/>
  <c r="AI130" i="16"/>
  <c r="W130" i="16"/>
  <c r="Q130" i="16"/>
  <c r="AU129" i="16"/>
  <c r="AI129" i="16"/>
  <c r="W129" i="16"/>
  <c r="Q129" i="16"/>
  <c r="AU128" i="16"/>
  <c r="AI128" i="16"/>
  <c r="W128" i="16"/>
  <c r="Q128" i="16"/>
  <c r="AU127" i="16"/>
  <c r="AI127" i="16"/>
  <c r="W127" i="16"/>
  <c r="Q127" i="16"/>
  <c r="AU126" i="16"/>
  <c r="AI126" i="16"/>
  <c r="W126" i="16"/>
  <c r="Q126" i="16"/>
  <c r="AU125" i="16"/>
  <c r="AI125" i="16"/>
  <c r="W125" i="16"/>
  <c r="Q125" i="16"/>
  <c r="AU124" i="16"/>
  <c r="AI124" i="16"/>
  <c r="W124" i="16"/>
  <c r="Q124" i="16"/>
  <c r="AU123" i="16"/>
  <c r="AI123" i="16"/>
  <c r="W123" i="16"/>
  <c r="Q123" i="16"/>
  <c r="AU122" i="16"/>
  <c r="AI122" i="16"/>
  <c r="W122" i="16"/>
  <c r="Q122" i="16"/>
  <c r="AU121" i="16"/>
  <c r="AI121" i="16"/>
  <c r="W121" i="16"/>
  <c r="Q121" i="16"/>
  <c r="AU120" i="16"/>
  <c r="AI120" i="16"/>
  <c r="W120" i="16"/>
  <c r="Q120" i="16"/>
  <c r="AU119" i="16"/>
  <c r="AI119" i="16"/>
  <c r="W119" i="16"/>
  <c r="Q119" i="16"/>
  <c r="AU118" i="16"/>
  <c r="AI118" i="16"/>
  <c r="W118" i="16"/>
  <c r="Q118" i="16"/>
  <c r="AU117" i="16"/>
  <c r="AI117" i="16"/>
  <c r="W117" i="16"/>
  <c r="Q117" i="16"/>
  <c r="AU116" i="16"/>
  <c r="AI116" i="16"/>
  <c r="W116" i="16"/>
  <c r="Q116" i="16"/>
  <c r="AU115" i="16"/>
  <c r="AI115" i="16"/>
  <c r="W115" i="16"/>
  <c r="Q115" i="16"/>
  <c r="AU114" i="16"/>
  <c r="AI114" i="16"/>
  <c r="W114" i="16"/>
  <c r="Q114" i="16"/>
  <c r="AU113" i="16"/>
  <c r="AI113" i="16"/>
  <c r="W113" i="16"/>
  <c r="Q113" i="16"/>
  <c r="AU112" i="16"/>
  <c r="AI112" i="16"/>
  <c r="W112" i="16"/>
  <c r="Q112" i="16"/>
  <c r="AU111" i="16"/>
  <c r="AI111" i="16"/>
  <c r="W111" i="16"/>
  <c r="Q111" i="16"/>
  <c r="AU110" i="16"/>
  <c r="AI110" i="16"/>
  <c r="W110" i="16"/>
  <c r="Q110" i="16"/>
  <c r="AU109" i="16"/>
  <c r="AI109" i="16"/>
  <c r="W109" i="16"/>
  <c r="Q109" i="16"/>
  <c r="AU108" i="16"/>
  <c r="AI108" i="16"/>
  <c r="W108" i="16"/>
  <c r="Q108" i="16"/>
  <c r="AU107" i="16"/>
  <c r="AI107" i="16"/>
  <c r="W107" i="16"/>
  <c r="Q107" i="16"/>
  <c r="AU106" i="16"/>
  <c r="AI106" i="16"/>
  <c r="W106" i="16"/>
  <c r="Q106" i="16"/>
  <c r="AU105" i="16"/>
  <c r="AI105" i="16"/>
  <c r="W105" i="16"/>
  <c r="Q105" i="16"/>
  <c r="AU104" i="16"/>
  <c r="AI104" i="16"/>
  <c r="W104" i="16"/>
  <c r="Q104" i="16"/>
  <c r="AU103" i="16"/>
  <c r="AI103" i="16"/>
  <c r="W103" i="16"/>
  <c r="Q103" i="16"/>
  <c r="AU102" i="16"/>
  <c r="AI102" i="16"/>
  <c r="W102" i="16"/>
  <c r="Q102" i="16"/>
  <c r="AU101" i="16"/>
  <c r="AI101" i="16"/>
  <c r="W101" i="16"/>
  <c r="Q101" i="16"/>
  <c r="AU100" i="16"/>
  <c r="AI100" i="16"/>
  <c r="W100" i="16"/>
  <c r="Q100" i="16"/>
  <c r="AU99" i="16"/>
  <c r="AI99" i="16"/>
  <c r="W99" i="16"/>
  <c r="Q99" i="16"/>
  <c r="AU98" i="16"/>
  <c r="AI98" i="16"/>
  <c r="W98" i="16"/>
  <c r="Q98" i="16"/>
  <c r="AU97" i="16"/>
  <c r="AI97" i="16"/>
  <c r="W97" i="16"/>
  <c r="Q97" i="16"/>
  <c r="AU96" i="16"/>
  <c r="AI96" i="16"/>
  <c r="W96" i="16"/>
  <c r="Q96" i="16"/>
  <c r="AU95" i="16"/>
  <c r="AI95" i="16"/>
  <c r="W95" i="16"/>
  <c r="Q95" i="16"/>
  <c r="AU94" i="16"/>
  <c r="AI94" i="16"/>
  <c r="W94" i="16"/>
  <c r="Q94" i="16"/>
  <c r="AU93" i="16"/>
  <c r="AI93" i="16"/>
  <c r="W93" i="16"/>
  <c r="Q93" i="16"/>
  <c r="AU92" i="16"/>
  <c r="AI92" i="16"/>
  <c r="W92" i="16"/>
  <c r="Q92" i="16"/>
  <c r="AU91" i="16"/>
  <c r="AI91" i="16"/>
  <c r="W91" i="16"/>
  <c r="Q91" i="16"/>
  <c r="AU90" i="16"/>
  <c r="AI90" i="16"/>
  <c r="W90" i="16"/>
  <c r="Q90" i="16"/>
  <c r="AU89" i="16"/>
  <c r="AI89" i="16"/>
  <c r="W89" i="16"/>
  <c r="Q89" i="16"/>
  <c r="AU88" i="16"/>
  <c r="AI88" i="16"/>
  <c r="W88" i="16"/>
  <c r="Q88" i="16"/>
  <c r="AU87" i="16"/>
  <c r="AI87" i="16"/>
  <c r="W87" i="16"/>
  <c r="Q87" i="16"/>
  <c r="AU86" i="16"/>
  <c r="AI86" i="16"/>
  <c r="W86" i="16"/>
  <c r="Q86" i="16"/>
  <c r="AU85" i="16"/>
  <c r="AI85" i="16"/>
  <c r="W85" i="16"/>
  <c r="Q85" i="16"/>
  <c r="AU84" i="16"/>
  <c r="AI84" i="16"/>
  <c r="W84" i="16"/>
  <c r="Q84" i="16"/>
  <c r="AU83" i="16"/>
  <c r="AI83" i="16"/>
  <c r="W83" i="16"/>
  <c r="Q83" i="16"/>
  <c r="AU82" i="16"/>
  <c r="AI82" i="16"/>
  <c r="W82" i="16"/>
  <c r="Q82" i="16"/>
  <c r="AU81" i="16"/>
  <c r="AI81" i="16"/>
  <c r="W81" i="16"/>
  <c r="Q81" i="16"/>
  <c r="AU80" i="16"/>
  <c r="AI80" i="16"/>
  <c r="W80" i="16"/>
  <c r="Q80" i="16"/>
  <c r="AU79" i="16"/>
  <c r="AI79" i="16"/>
  <c r="W79" i="16"/>
  <c r="Q79" i="16"/>
  <c r="AU78" i="16"/>
  <c r="AI78" i="16"/>
  <c r="W78" i="16"/>
  <c r="Q78" i="16"/>
  <c r="AU77" i="16"/>
  <c r="AI77" i="16"/>
  <c r="W77" i="16"/>
  <c r="Q77" i="16"/>
  <c r="AU76" i="16"/>
  <c r="AI76" i="16"/>
  <c r="W76" i="16"/>
  <c r="Q76" i="16"/>
  <c r="AU75" i="16"/>
  <c r="AI75" i="16"/>
  <c r="W75" i="16"/>
  <c r="Q75" i="16"/>
  <c r="AU74" i="16"/>
  <c r="AI74" i="16"/>
  <c r="W74" i="16"/>
  <c r="Q74" i="16"/>
  <c r="AU73" i="16"/>
  <c r="AI73" i="16"/>
  <c r="W73" i="16"/>
  <c r="Q73" i="16"/>
  <c r="AU72" i="16"/>
  <c r="AI72" i="16"/>
  <c r="W72" i="16"/>
  <c r="Q72" i="16"/>
  <c r="AU71" i="16"/>
  <c r="AI71" i="16"/>
  <c r="W71" i="16"/>
  <c r="Q71" i="16"/>
  <c r="AU70" i="16"/>
  <c r="AI70" i="16"/>
  <c r="W70" i="16"/>
  <c r="Q70" i="16"/>
  <c r="AU69" i="16"/>
  <c r="AI69" i="16"/>
  <c r="W69" i="16"/>
  <c r="Q69" i="16"/>
  <c r="AU68" i="16"/>
  <c r="AI68" i="16"/>
  <c r="W68" i="16"/>
  <c r="Q68" i="16"/>
  <c r="AU67" i="16"/>
  <c r="AI67" i="16"/>
  <c r="W67" i="16"/>
  <c r="Q67" i="16"/>
  <c r="AU66" i="16"/>
  <c r="AI66" i="16"/>
  <c r="W66" i="16"/>
  <c r="Q66" i="16"/>
  <c r="AU65" i="16"/>
  <c r="AI65" i="16"/>
  <c r="W65" i="16"/>
  <c r="Q65" i="16"/>
  <c r="AU64" i="16"/>
  <c r="AI64" i="16"/>
  <c r="W64" i="16"/>
  <c r="Q64" i="16"/>
  <c r="AU63" i="16"/>
  <c r="AI63" i="16"/>
  <c r="W63" i="16"/>
  <c r="Q63" i="16"/>
  <c r="AU62" i="16"/>
  <c r="AI62" i="16"/>
  <c r="W62" i="16"/>
  <c r="Q62" i="16"/>
  <c r="AU61" i="16"/>
  <c r="AI61" i="16"/>
  <c r="W61" i="16"/>
  <c r="Q61" i="16"/>
  <c r="AU60" i="16"/>
  <c r="AI60" i="16"/>
  <c r="W60" i="16"/>
  <c r="Q60" i="16"/>
  <c r="AU59" i="16"/>
  <c r="AI59" i="16"/>
  <c r="W59" i="16"/>
  <c r="Q59" i="16"/>
  <c r="AU58" i="16"/>
  <c r="AI58" i="16"/>
  <c r="W58" i="16"/>
  <c r="Q58" i="16"/>
  <c r="AU57" i="16"/>
  <c r="AI57" i="16"/>
  <c r="W57" i="16"/>
  <c r="Q57" i="16"/>
  <c r="AU56" i="16"/>
  <c r="AI56" i="16"/>
  <c r="W56" i="16"/>
  <c r="Q56" i="16"/>
  <c r="AU55" i="16"/>
  <c r="AI55" i="16"/>
  <c r="W55" i="16"/>
  <c r="Q55" i="16"/>
  <c r="AU54" i="16"/>
  <c r="AI54" i="16"/>
  <c r="W54" i="16"/>
  <c r="Q54" i="16"/>
  <c r="AU53" i="16"/>
  <c r="AI53" i="16"/>
  <c r="W53" i="16"/>
  <c r="Q53" i="16"/>
  <c r="AU52" i="16"/>
  <c r="AI52" i="16"/>
  <c r="W52" i="16"/>
  <c r="Q52" i="16"/>
  <c r="AU51" i="16"/>
  <c r="AI51" i="16"/>
  <c r="W51" i="16"/>
  <c r="Q51" i="16"/>
  <c r="AU50" i="16"/>
  <c r="AI50" i="16"/>
  <c r="W50" i="16"/>
  <c r="Q50" i="16"/>
  <c r="AU49" i="16"/>
  <c r="AI49" i="16"/>
  <c r="W49" i="16"/>
  <c r="Q49" i="16"/>
  <c r="AU48" i="16"/>
  <c r="AI48" i="16"/>
  <c r="W48" i="16"/>
  <c r="Q48" i="16"/>
  <c r="AU47" i="16"/>
  <c r="AI47" i="16"/>
  <c r="W47" i="16"/>
  <c r="Q47" i="16"/>
  <c r="AU46" i="16"/>
  <c r="AI46" i="16"/>
  <c r="W46" i="16"/>
  <c r="Q46" i="16"/>
  <c r="AU45" i="16"/>
  <c r="AI45" i="16"/>
  <c r="W45" i="16"/>
  <c r="Q45" i="16"/>
  <c r="AU44" i="16"/>
  <c r="AI44" i="16"/>
  <c r="W44" i="16"/>
  <c r="Q44" i="16"/>
  <c r="AU43" i="16"/>
  <c r="AI43" i="16"/>
  <c r="W43" i="16"/>
  <c r="Q43" i="16"/>
  <c r="AU42" i="16"/>
  <c r="AI42" i="16"/>
  <c r="W42" i="16"/>
  <c r="Q42" i="16"/>
  <c r="AU41" i="16"/>
  <c r="AI41" i="16"/>
  <c r="W41" i="16"/>
  <c r="Q41" i="16"/>
  <c r="AU40" i="16"/>
  <c r="AI40" i="16"/>
  <c r="W40" i="16"/>
  <c r="Q40" i="16"/>
  <c r="AU39" i="16"/>
  <c r="AI39" i="16"/>
  <c r="W39" i="16"/>
  <c r="Q39" i="16"/>
  <c r="AU38" i="16"/>
  <c r="AI38" i="16"/>
  <c r="W38" i="16"/>
  <c r="Q38" i="16"/>
  <c r="AU37" i="16"/>
  <c r="AI37" i="16"/>
  <c r="W37" i="16"/>
  <c r="Q37" i="16"/>
  <c r="AU36" i="16"/>
  <c r="AI36" i="16"/>
  <c r="W36" i="16"/>
  <c r="Q36" i="16"/>
  <c r="AU35" i="16"/>
  <c r="AI35" i="16"/>
  <c r="W35" i="16"/>
  <c r="Q35" i="16"/>
  <c r="AU34" i="16"/>
  <c r="AI34" i="16"/>
  <c r="W34" i="16"/>
  <c r="Q34" i="16"/>
  <c r="AU33" i="16"/>
  <c r="AI33" i="16"/>
  <c r="W33" i="16"/>
  <c r="Q33" i="16"/>
  <c r="AU32" i="16"/>
  <c r="AI32" i="16"/>
  <c r="W32" i="16"/>
  <c r="Q32" i="16"/>
  <c r="AU31" i="16"/>
  <c r="AI31" i="16"/>
  <c r="W31" i="16"/>
  <c r="Q31" i="16"/>
  <c r="AU30" i="16"/>
  <c r="AI30" i="16"/>
  <c r="W30" i="16"/>
  <c r="Q30" i="16"/>
  <c r="AU29" i="16"/>
  <c r="AI29" i="16"/>
  <c r="W29" i="16"/>
  <c r="Q29" i="16"/>
  <c r="AU28" i="16"/>
  <c r="AI28" i="16"/>
  <c r="W28" i="16"/>
  <c r="Q28" i="16"/>
  <c r="AU27" i="16"/>
  <c r="AI27" i="16"/>
  <c r="W27" i="16"/>
  <c r="Q27" i="16"/>
  <c r="AU26" i="16"/>
  <c r="AI26" i="16"/>
  <c r="W26" i="16"/>
  <c r="Q26" i="16"/>
  <c r="AU25" i="16"/>
  <c r="AI25" i="16"/>
  <c r="W25" i="16"/>
  <c r="Q25" i="16"/>
  <c r="AU24" i="16"/>
  <c r="AI24" i="16"/>
  <c r="W24" i="16"/>
  <c r="Q24" i="16"/>
  <c r="AU23" i="16"/>
  <c r="AI23" i="16"/>
  <c r="W23" i="16"/>
  <c r="Q23" i="16"/>
  <c r="AU22" i="16"/>
  <c r="AI22" i="16"/>
  <c r="W22" i="16"/>
  <c r="Q22" i="16"/>
  <c r="AU21" i="16"/>
  <c r="AI21" i="16"/>
  <c r="W21" i="16"/>
  <c r="Q21" i="16"/>
  <c r="AU20" i="16"/>
  <c r="AI20" i="16"/>
  <c r="W20" i="16"/>
  <c r="Q20" i="16"/>
  <c r="AU19" i="16"/>
  <c r="AI19" i="16"/>
  <c r="W19" i="16"/>
  <c r="Q19" i="16"/>
  <c r="AU18" i="16"/>
  <c r="AI18" i="16"/>
  <c r="W18" i="16"/>
  <c r="Q18" i="16"/>
  <c r="AU17" i="16"/>
  <c r="AI17" i="16"/>
  <c r="W17" i="16"/>
  <c r="Q17" i="16"/>
  <c r="AU16" i="16"/>
  <c r="AI16" i="16"/>
  <c r="W16" i="16"/>
  <c r="Q16" i="16"/>
  <c r="AU15" i="16"/>
  <c r="AI15" i="16"/>
  <c r="W15" i="16"/>
  <c r="Q15" i="16"/>
  <c r="AU14" i="16"/>
  <c r="AI14" i="16"/>
  <c r="W14" i="16"/>
  <c r="Q14" i="16"/>
  <c r="AU13" i="16"/>
  <c r="AI13" i="16"/>
  <c r="W13" i="16"/>
  <c r="Q13" i="16"/>
  <c r="AU12" i="16"/>
  <c r="AI12" i="16"/>
  <c r="W12" i="16"/>
  <c r="Q12" i="16"/>
  <c r="AU11" i="16"/>
  <c r="AI11" i="16"/>
  <c r="W11" i="16"/>
  <c r="Q11" i="16"/>
  <c r="AU10" i="16"/>
  <c r="AI10" i="16"/>
  <c r="W10" i="16"/>
  <c r="Q10" i="16"/>
  <c r="AU9" i="16"/>
  <c r="AI9" i="16"/>
  <c r="W9" i="16"/>
  <c r="Q9" i="16"/>
  <c r="AU8" i="16"/>
  <c r="AI8" i="16"/>
  <c r="W8" i="16"/>
  <c r="Q8" i="16"/>
  <c r="AU7" i="16"/>
  <c r="AI7" i="16"/>
  <c r="W7" i="16"/>
  <c r="Q7" i="16"/>
  <c r="AU6" i="16"/>
  <c r="AI6" i="16"/>
  <c r="W6" i="16"/>
  <c r="Q6" i="16"/>
  <c r="AU5" i="16"/>
  <c r="AI5" i="16"/>
  <c r="W5" i="16"/>
  <c r="Q5" i="16"/>
  <c r="AU4" i="16"/>
  <c r="AI4" i="16"/>
  <c r="W4" i="16"/>
  <c r="Q4" i="16"/>
  <c r="AI3" i="16"/>
  <c r="W3" i="16"/>
  <c r="Q3" i="16"/>
  <c r="BH230" i="7"/>
  <c r="BH229" i="7"/>
  <c r="BH228" i="7"/>
  <c r="BH227" i="7"/>
  <c r="BH226" i="7"/>
  <c r="BH225" i="7"/>
  <c r="BH224" i="7"/>
  <c r="BH223" i="7"/>
  <c r="BH222" i="7"/>
  <c r="BH221" i="7"/>
  <c r="BH220" i="7"/>
  <c r="BH219" i="7"/>
  <c r="BH218" i="7"/>
  <c r="BH217" i="7"/>
  <c r="BH216" i="7"/>
  <c r="BH215" i="7"/>
  <c r="BH214" i="7"/>
  <c r="BH213" i="7"/>
  <c r="BH212" i="7"/>
  <c r="BH211" i="7"/>
  <c r="BH210" i="7"/>
  <c r="BH209" i="7"/>
  <c r="BH208" i="7"/>
  <c r="BH207" i="7"/>
  <c r="BH206" i="7"/>
  <c r="BH205" i="7"/>
  <c r="BH204" i="7"/>
  <c r="BH203" i="7"/>
  <c r="BH202" i="7"/>
  <c r="BH201" i="7"/>
  <c r="BH200" i="7"/>
  <c r="BH199" i="7"/>
  <c r="BH198" i="7"/>
  <c r="BH197" i="7"/>
  <c r="BH196" i="7"/>
  <c r="BH195" i="7"/>
  <c r="BH194" i="7"/>
  <c r="BH193" i="7"/>
  <c r="BH192" i="7"/>
  <c r="BH191" i="7"/>
  <c r="BH190" i="7"/>
  <c r="BH189" i="7"/>
  <c r="BH188" i="7"/>
  <c r="BH187" i="7"/>
  <c r="BH186" i="7"/>
  <c r="BH185" i="7"/>
  <c r="BH184" i="7"/>
  <c r="BH183" i="7"/>
  <c r="BH182" i="7"/>
  <c r="BH181" i="7"/>
  <c r="BH180" i="7"/>
  <c r="BH179" i="7"/>
  <c r="BH178" i="7"/>
  <c r="BH177" i="7"/>
  <c r="BH176" i="7"/>
  <c r="BH175" i="7"/>
  <c r="BH174" i="7"/>
  <c r="BH173" i="7"/>
  <c r="BH172" i="7"/>
  <c r="BH171" i="7"/>
  <c r="BH170" i="7"/>
  <c r="BH169" i="7"/>
  <c r="BH168" i="7"/>
  <c r="BH167" i="7"/>
  <c r="BH166" i="7"/>
  <c r="BH165" i="7"/>
  <c r="BH164" i="7"/>
  <c r="BH163" i="7"/>
  <c r="BH162" i="7"/>
  <c r="BH161" i="7"/>
  <c r="BH160" i="7"/>
  <c r="BH159" i="7"/>
  <c r="BH158" i="7"/>
  <c r="BH157" i="7"/>
  <c r="BH156" i="7"/>
  <c r="BH155" i="7"/>
  <c r="BH154" i="7"/>
  <c r="BH153" i="7"/>
  <c r="BH152" i="7"/>
  <c r="BH151" i="7"/>
  <c r="BH150" i="7"/>
  <c r="BH149" i="7"/>
  <c r="BH148" i="7"/>
  <c r="BH147" i="7"/>
  <c r="BH146" i="7"/>
  <c r="BH145" i="7"/>
  <c r="BH144" i="7"/>
  <c r="BH143" i="7"/>
  <c r="BH142" i="7"/>
  <c r="BH141" i="7"/>
  <c r="BH140" i="7"/>
  <c r="BH139" i="7"/>
  <c r="BH138" i="7"/>
  <c r="BH137" i="7"/>
  <c r="BH136" i="7"/>
  <c r="BH135" i="7"/>
  <c r="BH134" i="7"/>
  <c r="BH133" i="7"/>
  <c r="BH132" i="7"/>
  <c r="BH131" i="7"/>
  <c r="BH130" i="7"/>
  <c r="BH129" i="7"/>
  <c r="BH128" i="7"/>
  <c r="BH127" i="7"/>
  <c r="BH126" i="7"/>
  <c r="BH125" i="7"/>
  <c r="BH124" i="7"/>
  <c r="BH123" i="7"/>
  <c r="BH122" i="7"/>
  <c r="BH121" i="7"/>
  <c r="BH120" i="7"/>
  <c r="BH119" i="7"/>
  <c r="BH118" i="7"/>
  <c r="BH117" i="7"/>
  <c r="BH116" i="7"/>
  <c r="BH115" i="7"/>
  <c r="BH114" i="7"/>
  <c r="BH113" i="7"/>
  <c r="BH112" i="7"/>
  <c r="BH111" i="7"/>
  <c r="BH110" i="7"/>
  <c r="BH109" i="7"/>
  <c r="BH108" i="7"/>
  <c r="BH107" i="7"/>
  <c r="BH106" i="7"/>
  <c r="BH105" i="7"/>
  <c r="BH104" i="7"/>
  <c r="BH103" i="7"/>
  <c r="BH102" i="7"/>
  <c r="BH101" i="7"/>
  <c r="BH100" i="7"/>
  <c r="BH99" i="7"/>
  <c r="BH98" i="7"/>
  <c r="BH97" i="7"/>
  <c r="BH96" i="7"/>
  <c r="BH95" i="7"/>
  <c r="BH94" i="7"/>
  <c r="BH93" i="7"/>
  <c r="BH92" i="7"/>
  <c r="BH91" i="7"/>
  <c r="BH90" i="7"/>
  <c r="BH89" i="7"/>
  <c r="BH88" i="7"/>
  <c r="BH87" i="7"/>
  <c r="BH86" i="7"/>
  <c r="BH85" i="7"/>
  <c r="BH84" i="7"/>
  <c r="BH83" i="7"/>
  <c r="BH82" i="7"/>
  <c r="BH81" i="7"/>
  <c r="BH80" i="7"/>
  <c r="BH79" i="7"/>
  <c r="BH78" i="7"/>
  <c r="BH77" i="7"/>
  <c r="BH76" i="7"/>
  <c r="BH75" i="7"/>
  <c r="BH74" i="7"/>
  <c r="BH73" i="7"/>
  <c r="BH72" i="7"/>
  <c r="BH71" i="7"/>
  <c r="BH70" i="7"/>
  <c r="BH69" i="7"/>
  <c r="BH68" i="7"/>
  <c r="BH67" i="7"/>
  <c r="BH66" i="7"/>
  <c r="BH65" i="7"/>
  <c r="BH64" i="7"/>
  <c r="BH63" i="7"/>
  <c r="BH62" i="7"/>
  <c r="BH61" i="7"/>
  <c r="BH60" i="7"/>
  <c r="BH59" i="7"/>
  <c r="BH58" i="7"/>
  <c r="BH57" i="7"/>
  <c r="BH56" i="7"/>
  <c r="BH55" i="7"/>
  <c r="BH54" i="7"/>
  <c r="BH53" i="7"/>
  <c r="BH52" i="7"/>
  <c r="BH51" i="7"/>
  <c r="BH50" i="7"/>
  <c r="BH49" i="7"/>
  <c r="BH48" i="7"/>
  <c r="BH47" i="7"/>
  <c r="BH46" i="7"/>
  <c r="BH45" i="7"/>
  <c r="BH44" i="7"/>
  <c r="BH43" i="7"/>
  <c r="BH42" i="7"/>
  <c r="BH41" i="7"/>
  <c r="BH40" i="7"/>
  <c r="BH39" i="7"/>
  <c r="BH38" i="7"/>
  <c r="BH37" i="7"/>
  <c r="BH36" i="7"/>
  <c r="BH35" i="7"/>
  <c r="BH34" i="7"/>
  <c r="BH33" i="7"/>
  <c r="BH32" i="7"/>
  <c r="BH31" i="7"/>
  <c r="BH30" i="7"/>
  <c r="BH29" i="7"/>
  <c r="BH28" i="7"/>
  <c r="BH27" i="7"/>
  <c r="BH26" i="7"/>
  <c r="BH25" i="7"/>
  <c r="BH24" i="7"/>
  <c r="BH23" i="7"/>
  <c r="BH22" i="7"/>
  <c r="BH21" i="7"/>
  <c r="BH20" i="7"/>
  <c r="BH19" i="7"/>
  <c r="BH18" i="7"/>
  <c r="BH17" i="7"/>
  <c r="BH16" i="7"/>
  <c r="BH15" i="7"/>
  <c r="BH14" i="7"/>
  <c r="BH13" i="7"/>
  <c r="BH12" i="7"/>
  <c r="BH11" i="7"/>
  <c r="BH10" i="7"/>
  <c r="BH9" i="7"/>
  <c r="BH8" i="7"/>
  <c r="BH7" i="7"/>
  <c r="BH6" i="7"/>
  <c r="BH5" i="7"/>
  <c r="BH4" i="7"/>
  <c r="BH3" i="7"/>
  <c r="CF229" i="15"/>
  <c r="CD228" i="15"/>
  <c r="CF221" i="15"/>
  <c r="CF214" i="15"/>
  <c r="CF213" i="15"/>
  <c r="CD203" i="15"/>
  <c r="CF198" i="15"/>
  <c r="CF197" i="15"/>
  <c r="CD196" i="15"/>
  <c r="CD195" i="15"/>
  <c r="CF190" i="15"/>
  <c r="CD187" i="15"/>
  <c r="CF182" i="15"/>
  <c r="CF181" i="15"/>
  <c r="CD179" i="15"/>
  <c r="CF174" i="15"/>
  <c r="CF173" i="15"/>
  <c r="CD171" i="15"/>
  <c r="CF166" i="15"/>
  <c r="CF164" i="15"/>
  <c r="CD164" i="15"/>
  <c r="CD163" i="15"/>
  <c r="CF158" i="15"/>
  <c r="CF157" i="15"/>
  <c r="CD155" i="15"/>
  <c r="CF150" i="15"/>
  <c r="CF149" i="15"/>
  <c r="CD147" i="15"/>
  <c r="CF141" i="15"/>
  <c r="CF134" i="15"/>
  <c r="CF126" i="15"/>
  <c r="CF125" i="15"/>
  <c r="CF118" i="15"/>
  <c r="CF117" i="15"/>
  <c r="CF110" i="15"/>
  <c r="CF109" i="15"/>
  <c r="CD107" i="15"/>
  <c r="CF102" i="15"/>
  <c r="CD99" i="15"/>
  <c r="CF94" i="15"/>
  <c r="CF93" i="15"/>
  <c r="CF92" i="15"/>
  <c r="CD91" i="15"/>
  <c r="CF86" i="15"/>
  <c r="CF84" i="15"/>
  <c r="CD83" i="15"/>
  <c r="CD75" i="15"/>
  <c r="CF70" i="15"/>
  <c r="CF68" i="15"/>
  <c r="CD67" i="15"/>
  <c r="CF62" i="15"/>
  <c r="CF60" i="15"/>
  <c r="CF54" i="15"/>
  <c r="CF52" i="15"/>
  <c r="CD51" i="15"/>
  <c r="CF46" i="15"/>
  <c r="CF38" i="15"/>
  <c r="CF30" i="15"/>
  <c r="CF22" i="15"/>
  <c r="CD214" i="15"/>
  <c r="CD206" i="15"/>
  <c r="CD198" i="15"/>
  <c r="CD190" i="15"/>
  <c r="CF180" i="15"/>
  <c r="CF176" i="15"/>
  <c r="CF160" i="15"/>
  <c r="CF113" i="15"/>
  <c r="CD112" i="15"/>
  <c r="CD96" i="15"/>
  <c r="CD78" i="15"/>
  <c r="CD38" i="15"/>
  <c r="CD30" i="15"/>
  <c r="CD22" i="15"/>
  <c r="CD5" i="15"/>
  <c r="CF36" i="15"/>
  <c r="CF44" i="15"/>
  <c r="CF47" i="15"/>
  <c r="CF55" i="15"/>
  <c r="CF63" i="15"/>
  <c r="CF76" i="15"/>
  <c r="CF79" i="15"/>
  <c r="CF80" i="15"/>
  <c r="CF87" i="15"/>
  <c r="CF88" i="15"/>
  <c r="CF95" i="15"/>
  <c r="CF96" i="15"/>
  <c r="CF100" i="15"/>
  <c r="CF103" i="15"/>
  <c r="CF121" i="15"/>
  <c r="CF129" i="15"/>
  <c r="CF137" i="15"/>
  <c r="CF143" i="15"/>
  <c r="CF151" i="15"/>
  <c r="CF159" i="15"/>
  <c r="CF167" i="15"/>
  <c r="CF177" i="15"/>
  <c r="CF184" i="15"/>
  <c r="CF185" i="15"/>
  <c r="CF188" i="15"/>
  <c r="CF192" i="15"/>
  <c r="CF193" i="15"/>
  <c r="CF196" i="15"/>
  <c r="CF199" i="15"/>
  <c r="CF200" i="15"/>
  <c r="CF209" i="15"/>
  <c r="CF217" i="15"/>
  <c r="CF225" i="15"/>
  <c r="CD6" i="15"/>
  <c r="CD13" i="15"/>
  <c r="CD14" i="15"/>
  <c r="CD21" i="15"/>
  <c r="CD23" i="15"/>
  <c r="CD29" i="15"/>
  <c r="CD31" i="15"/>
  <c r="CD37" i="15"/>
  <c r="CD42" i="15"/>
  <c r="CD46" i="15"/>
  <c r="CD47" i="15"/>
  <c r="CD50" i="15"/>
  <c r="CD53" i="15"/>
  <c r="CD54" i="15"/>
  <c r="CD58" i="15"/>
  <c r="CD59" i="15"/>
  <c r="CD61" i="15"/>
  <c r="CD62" i="15"/>
  <c r="CD66" i="15"/>
  <c r="CD69" i="15"/>
  <c r="CD70" i="15"/>
  <c r="CD77" i="15"/>
  <c r="CD79" i="15"/>
  <c r="CD82" i="15"/>
  <c r="CD85" i="15"/>
  <c r="CD86" i="15"/>
  <c r="CD87" i="15"/>
  <c r="CD88" i="15"/>
  <c r="CD90" i="15"/>
  <c r="CD93" i="15"/>
  <c r="CD94" i="15"/>
  <c r="CD95" i="15"/>
  <c r="CD98" i="15"/>
  <c r="CD102" i="15"/>
  <c r="CD106" i="15"/>
  <c r="CD109" i="15"/>
  <c r="CD110" i="15"/>
  <c r="CD117" i="15"/>
  <c r="CD118" i="15"/>
  <c r="CD120" i="15"/>
  <c r="CD125" i="15"/>
  <c r="CD126" i="15"/>
  <c r="CD128" i="15"/>
  <c r="CD133" i="15"/>
  <c r="CD134" i="15"/>
  <c r="CD136" i="15"/>
  <c r="CD141" i="15"/>
  <c r="CD142" i="15"/>
  <c r="CD146" i="15"/>
  <c r="CD150" i="15"/>
  <c r="CD154" i="15"/>
  <c r="CD158" i="15"/>
  <c r="CD159" i="15"/>
  <c r="CD162" i="15"/>
  <c r="CD165" i="15"/>
  <c r="CD166" i="15"/>
  <c r="CD170" i="15"/>
  <c r="CD173" i="15"/>
  <c r="CD174" i="15"/>
  <c r="CD176" i="15"/>
  <c r="CD181" i="15"/>
  <c r="CD183" i="15"/>
  <c r="CD184" i="15"/>
  <c r="CD189" i="15"/>
  <c r="CD191" i="15"/>
  <c r="CD192" i="15"/>
  <c r="CD197" i="15"/>
  <c r="CD199" i="15"/>
  <c r="CD200" i="15"/>
  <c r="CD202" i="15"/>
  <c r="CD205" i="15"/>
  <c r="CD208" i="15"/>
  <c r="CD213" i="15"/>
  <c r="CD216" i="15"/>
  <c r="CD222" i="15"/>
  <c r="CD224" i="15"/>
  <c r="CD230" i="15"/>
  <c r="CD231" i="15"/>
  <c r="CC115" i="15" l="1"/>
  <c r="CC187" i="15"/>
  <c r="CC14" i="15"/>
  <c r="CC78" i="15"/>
  <c r="CC138" i="15"/>
  <c r="CC174" i="15"/>
  <c r="CC30" i="15"/>
  <c r="CC94" i="15"/>
  <c r="CC126" i="15"/>
  <c r="CC158" i="15"/>
  <c r="CC34" i="15"/>
  <c r="CC134" i="15"/>
  <c r="CC166" i="15"/>
  <c r="CC198" i="15"/>
  <c r="CC5" i="15"/>
  <c r="CC153" i="15"/>
  <c r="CC149" i="15"/>
  <c r="CC11" i="15"/>
  <c r="CC47" i="15"/>
  <c r="CC79" i="15"/>
  <c r="CC171" i="15"/>
  <c r="CC219" i="15"/>
  <c r="CC110" i="15"/>
  <c r="CC154" i="15"/>
  <c r="CC41" i="15"/>
  <c r="CC73" i="15"/>
  <c r="CC24" i="15"/>
  <c r="CC56" i="15"/>
  <c r="CC88" i="15"/>
  <c r="CC132" i="15"/>
  <c r="CC176" i="15"/>
  <c r="CC167" i="15"/>
  <c r="CC133" i="15"/>
  <c r="CC165" i="15"/>
  <c r="CC229" i="15"/>
  <c r="CC32" i="15"/>
  <c r="CC64" i="15"/>
  <c r="CC96" i="15"/>
  <c r="CC128" i="15"/>
  <c r="CC160" i="15"/>
  <c r="CC192" i="15"/>
  <c r="CC224" i="15"/>
  <c r="CC8" i="15"/>
  <c r="CC72" i="15"/>
  <c r="CC104" i="15"/>
  <c r="CC168" i="15"/>
  <c r="CC200" i="15"/>
  <c r="CC31" i="15"/>
  <c r="CC63" i="15"/>
  <c r="CC95" i="15"/>
  <c r="CC127" i="15"/>
  <c r="CC159" i="15"/>
  <c r="CC191" i="15"/>
  <c r="CC227" i="15"/>
  <c r="CC86" i="15"/>
  <c r="CC118" i="15"/>
  <c r="CD101" i="15"/>
  <c r="CD45" i="15"/>
  <c r="CF212" i="15"/>
  <c r="CF108" i="15"/>
  <c r="CF220" i="15"/>
  <c r="CD219" i="15"/>
  <c r="CF116" i="15"/>
  <c r="CD139" i="15"/>
  <c r="CD218" i="15"/>
  <c r="CD178" i="15"/>
  <c r="CD138" i="15"/>
  <c r="CD130" i="15"/>
  <c r="CD122" i="15"/>
  <c r="CD114" i="15"/>
  <c r="CD74" i="15"/>
  <c r="CD34" i="15"/>
  <c r="CD26" i="15"/>
  <c r="CD18" i="15"/>
  <c r="CD10" i="15"/>
  <c r="CD149" i="15"/>
  <c r="CF204" i="15"/>
  <c r="CD211" i="15"/>
  <c r="CD115" i="15"/>
  <c r="CD226" i="15"/>
  <c r="CD210" i="15"/>
  <c r="CD194" i="15"/>
  <c r="CF201" i="15"/>
  <c r="CF169" i="15"/>
  <c r="CF161" i="15"/>
  <c r="CF153" i="15"/>
  <c r="CF145" i="15"/>
  <c r="CF105" i="15"/>
  <c r="CF97" i="15"/>
  <c r="CF89" i="15"/>
  <c r="CD157" i="15"/>
  <c r="CD132" i="15"/>
  <c r="CF172" i="15"/>
  <c r="CD227" i="15"/>
  <c r="CD131" i="15"/>
  <c r="CD123" i="15"/>
  <c r="CD168" i="15"/>
  <c r="CD160" i="15"/>
  <c r="CD152" i="15"/>
  <c r="CD144" i="15"/>
  <c r="CD104" i="15"/>
  <c r="CF224" i="15"/>
  <c r="CF216" i="15"/>
  <c r="CF208" i="15"/>
  <c r="CF168" i="15"/>
  <c r="CF112" i="15"/>
  <c r="CF104" i="15"/>
  <c r="CF72" i="15"/>
  <c r="CD223" i="15"/>
  <c r="CD215" i="15"/>
  <c r="CD207" i="15"/>
  <c r="CD175" i="15"/>
  <c r="CD167" i="15"/>
  <c r="CD111" i="15"/>
  <c r="CD103" i="15"/>
  <c r="CD71" i="15"/>
  <c r="CD63" i="15"/>
  <c r="CD55" i="15"/>
  <c r="CD39" i="15"/>
  <c r="CD15" i="15"/>
  <c r="CD7" i="15"/>
  <c r="CF231" i="15"/>
  <c r="CF223" i="15"/>
  <c r="CF215" i="15"/>
  <c r="CF207" i="15"/>
  <c r="CF191" i="15"/>
  <c r="CF175" i="15"/>
  <c r="CF135" i="15"/>
  <c r="CF127" i="15"/>
  <c r="CF119" i="15"/>
  <c r="CF111" i="15"/>
  <c r="CF71" i="15"/>
  <c r="CF39" i="15"/>
  <c r="CD143" i="15"/>
  <c r="CD182" i="15"/>
  <c r="CD229" i="15"/>
  <c r="CF156" i="15"/>
  <c r="CF148" i="15"/>
  <c r="CF140" i="15"/>
  <c r="CF132" i="15"/>
  <c r="CF124" i="15"/>
  <c r="CD186" i="15"/>
  <c r="CF81" i="15"/>
  <c r="CF73" i="15"/>
  <c r="CF65" i="15"/>
  <c r="CF57" i="15"/>
  <c r="CF49" i="15"/>
  <c r="CF41" i="15"/>
  <c r="CF33" i="15"/>
  <c r="CF25" i="15"/>
  <c r="CF17" i="15"/>
  <c r="CF9" i="15"/>
  <c r="CF152" i="15"/>
  <c r="CF144" i="15"/>
  <c r="CF136" i="15"/>
  <c r="CF128" i="15"/>
  <c r="CF120" i="15"/>
  <c r="CD72" i="15"/>
  <c r="CD135" i="15"/>
  <c r="CF183" i="15"/>
  <c r="CD127" i="15"/>
  <c r="CF230" i="15"/>
  <c r="CF222" i="15"/>
  <c r="CD80" i="15"/>
  <c r="CD151" i="15"/>
  <c r="CD119" i="15"/>
  <c r="CD221" i="15"/>
  <c r="CF85" i="15"/>
  <c r="CF77" i="15"/>
  <c r="CF61" i="15"/>
  <c r="CF53" i="15"/>
  <c r="CF45" i="15"/>
  <c r="CF29" i="15"/>
  <c r="CF21" i="15"/>
  <c r="CD68" i="15"/>
  <c r="CF32" i="15"/>
  <c r="CF40" i="15"/>
  <c r="CF31" i="15"/>
  <c r="CF23" i="15"/>
  <c r="CF15" i="15"/>
  <c r="CF7" i="15"/>
  <c r="CF64" i="15"/>
  <c r="CF48" i="15"/>
  <c r="CF56" i="15"/>
  <c r="CD11" i="15"/>
  <c r="CD64" i="15"/>
  <c r="CD56" i="15"/>
  <c r="CD48" i="15"/>
  <c r="CD40" i="15"/>
  <c r="CD32" i="15"/>
  <c r="CD43" i="15"/>
  <c r="CD225" i="15"/>
  <c r="CD217" i="15"/>
  <c r="CD209" i="15"/>
  <c r="CD201" i="15"/>
  <c r="CD193" i="15"/>
  <c r="CD185" i="15"/>
  <c r="CD177" i="15"/>
  <c r="CD169" i="15"/>
  <c r="CD161" i="15"/>
  <c r="CD153" i="15"/>
  <c r="CD145" i="15"/>
  <c r="CD137" i="15"/>
  <c r="CD129" i="15"/>
  <c r="CD121" i="15"/>
  <c r="CD113" i="15"/>
  <c r="CD105" i="15"/>
  <c r="CD97" i="15"/>
  <c r="CD89" i="15"/>
  <c r="CD81" i="15"/>
  <c r="CD73" i="15"/>
  <c r="CD65" i="15"/>
  <c r="CD57" i="15"/>
  <c r="CD49" i="15"/>
  <c r="CD41" i="15"/>
  <c r="CD33" i="15"/>
  <c r="CD25" i="15"/>
  <c r="CD17" i="15"/>
  <c r="CD9" i="15"/>
  <c r="CF206" i="15"/>
  <c r="CF142" i="15"/>
  <c r="CF78" i="15"/>
  <c r="CF14" i="15"/>
  <c r="CF13" i="15"/>
  <c r="CF28" i="15"/>
  <c r="CF20" i="15"/>
  <c r="CF12" i="15"/>
  <c r="CF227" i="15"/>
  <c r="CF219" i="15"/>
  <c r="CF211" i="15"/>
  <c r="CF203" i="15"/>
  <c r="CF195" i="15"/>
  <c r="CF187" i="15"/>
  <c r="CF179" i="15"/>
  <c r="CF171" i="15"/>
  <c r="CF163" i="15"/>
  <c r="CF155" i="15"/>
  <c r="CF147" i="15"/>
  <c r="CF139" i="15"/>
  <c r="CF131" i="15"/>
  <c r="CF123" i="15"/>
  <c r="CF115" i="15"/>
  <c r="CF107" i="15"/>
  <c r="CF99" i="15"/>
  <c r="CF91" i="15"/>
  <c r="CF83" i="15"/>
  <c r="CF75" i="15"/>
  <c r="CF67" i="15"/>
  <c r="CF59" i="15"/>
  <c r="CF51" i="15"/>
  <c r="CF43" i="15"/>
  <c r="CF35" i="15"/>
  <c r="CF27" i="15"/>
  <c r="CF19" i="15"/>
  <c r="CF11" i="15"/>
  <c r="CF226" i="15"/>
  <c r="CF218" i="15"/>
  <c r="CF210" i="15"/>
  <c r="CF202" i="15"/>
  <c r="CF194" i="15"/>
  <c r="CF186" i="15"/>
  <c r="CF178" i="15"/>
  <c r="CF170" i="15"/>
  <c r="CF162" i="15"/>
  <c r="CF154" i="15"/>
  <c r="CF146" i="15"/>
  <c r="CF138" i="15"/>
  <c r="CF130" i="15"/>
  <c r="CF122" i="15"/>
  <c r="CF114" i="15"/>
  <c r="CF106" i="15"/>
  <c r="CF98" i="15"/>
  <c r="CF90" i="15"/>
  <c r="CF82" i="15"/>
  <c r="CF74" i="15"/>
  <c r="CF66" i="15"/>
  <c r="CF58" i="15"/>
  <c r="CF50" i="15"/>
  <c r="CF42" i="15"/>
  <c r="CF34" i="15"/>
  <c r="CF26" i="15"/>
  <c r="CF18" i="15"/>
  <c r="CF10" i="15"/>
  <c r="CD220" i="15"/>
  <c r="CD212" i="15"/>
  <c r="CD204" i="15"/>
  <c r="CD188" i="15"/>
  <c r="CD180" i="15"/>
  <c r="CD172" i="15"/>
  <c r="CD156" i="15"/>
  <c r="CD148" i="15"/>
  <c r="CD140" i="15"/>
  <c r="CD124" i="15"/>
  <c r="CD116" i="15"/>
  <c r="CD108" i="15"/>
  <c r="CD100" i="15"/>
  <c r="CD92" i="15"/>
  <c r="CD84" i="15"/>
  <c r="CD76" i="15"/>
  <c r="CD35" i="15"/>
  <c r="CD27" i="15"/>
  <c r="CD19" i="15"/>
  <c r="CD4" i="15"/>
  <c r="CD24" i="15"/>
  <c r="CD16" i="15"/>
  <c r="CD8" i="15"/>
  <c r="CF24" i="15"/>
  <c r="CF16" i="15"/>
  <c r="CF8" i="15"/>
  <c r="CF6" i="15"/>
  <c r="CF205" i="15"/>
  <c r="CF189" i="15"/>
  <c r="CF165" i="15"/>
  <c r="CF133" i="15"/>
  <c r="CF101" i="15"/>
  <c r="CF69" i="15"/>
  <c r="CF37" i="15"/>
  <c r="CF5" i="15"/>
  <c r="CD60" i="15"/>
  <c r="CD52" i="15"/>
  <c r="CD44" i="15"/>
  <c r="CD36" i="15"/>
  <c r="CD28" i="15"/>
  <c r="CD20" i="15"/>
  <c r="CD12" i="15"/>
  <c r="CF228" i="15"/>
  <c r="CC136" i="15"/>
  <c r="CC48" i="15"/>
  <c r="CC231" i="15"/>
  <c r="CC223" i="15"/>
  <c r="CC215" i="15"/>
  <c r="CC207" i="15"/>
  <c r="CC199" i="15"/>
  <c r="CC183" i="15"/>
  <c r="CC175" i="15"/>
  <c r="CC151" i="15"/>
  <c r="CC143" i="15"/>
  <c r="CC135" i="15"/>
  <c r="CC119" i="15"/>
  <c r="CC111" i="15"/>
  <c r="CC103" i="15"/>
  <c r="CC87" i="15"/>
  <c r="CC71" i="15"/>
  <c r="CC55" i="15"/>
  <c r="CC39" i="15"/>
  <c r="CC23" i="15"/>
  <c r="CC15" i="15"/>
  <c r="CC7" i="15"/>
  <c r="CC216" i="15"/>
  <c r="CC184" i="15"/>
  <c r="CC152" i="15"/>
  <c r="CC40" i="15"/>
  <c r="CC222" i="15"/>
  <c r="CC214" i="15"/>
  <c r="CC206" i="15"/>
  <c r="CC190" i="15"/>
  <c r="CC182" i="15"/>
  <c r="CC150" i="15"/>
  <c r="CC142" i="15"/>
  <c r="CC102" i="15"/>
  <c r="CC70" i="15"/>
  <c r="CC62" i="15"/>
  <c r="CC54" i="15"/>
  <c r="CC46" i="15"/>
  <c r="CC38" i="15"/>
  <c r="CC22" i="15"/>
  <c r="CC6" i="15"/>
  <c r="CC208" i="15"/>
  <c r="CC120" i="15"/>
  <c r="CC80" i="15"/>
  <c r="CC230" i="15"/>
  <c r="CC221" i="15"/>
  <c r="CC213" i="15"/>
  <c r="CC205" i="15"/>
  <c r="CC197" i="15"/>
  <c r="CC189" i="15"/>
  <c r="CC181" i="15"/>
  <c r="CC173" i="15"/>
  <c r="CC157" i="15"/>
  <c r="CC141" i="15"/>
  <c r="CC125" i="15"/>
  <c r="CC117" i="15"/>
  <c r="CC109" i="15"/>
  <c r="CC93" i="15"/>
  <c r="CC85" i="15"/>
  <c r="CC77" i="15"/>
  <c r="CC61" i="15"/>
  <c r="CC53" i="15"/>
  <c r="CC45" i="15"/>
  <c r="CC29" i="15"/>
  <c r="CC21" i="15"/>
  <c r="CC13" i="15"/>
  <c r="CC144" i="15"/>
  <c r="CC112" i="15"/>
  <c r="CC16" i="15"/>
  <c r="CC228" i="15"/>
  <c r="CC220" i="15"/>
  <c r="CC212" i="15"/>
  <c r="CC204" i="15"/>
  <c r="CC196" i="15"/>
  <c r="CC188" i="15"/>
  <c r="CC180" i="15"/>
  <c r="CC172" i="15"/>
  <c r="CC164" i="15"/>
  <c r="CC156" i="15"/>
  <c r="CC148" i="15"/>
  <c r="CC140" i="15"/>
  <c r="CC124" i="15"/>
  <c r="CC116" i="15"/>
  <c r="CC108" i="15"/>
  <c r="CC100" i="15"/>
  <c r="CC92" i="15"/>
  <c r="CC84" i="15"/>
  <c r="CC76" i="15"/>
  <c r="CC68" i="15"/>
  <c r="CC60" i="15"/>
  <c r="CC52" i="15"/>
  <c r="CC44" i="15"/>
  <c r="CC36" i="15"/>
  <c r="CC28" i="15"/>
  <c r="CC20" i="15"/>
  <c r="CC12" i="15"/>
  <c r="CC211" i="15"/>
  <c r="CC163" i="15"/>
  <c r="CC139" i="15"/>
  <c r="CC107" i="15"/>
  <c r="CC75" i="15"/>
  <c r="CC51" i="15"/>
  <c r="CC27" i="15"/>
  <c r="CC195" i="15"/>
  <c r="CC147" i="15"/>
  <c r="CC123" i="15"/>
  <c r="CC99" i="15"/>
  <c r="CC83" i="15"/>
  <c r="CC59" i="15"/>
  <c r="CC35" i="15"/>
  <c r="CC19" i="15"/>
  <c r="CC226" i="15"/>
  <c r="CC218" i="15"/>
  <c r="CC210" i="15"/>
  <c r="CC202" i="15"/>
  <c r="CC194" i="15"/>
  <c r="CC186" i="15"/>
  <c r="CC178" i="15"/>
  <c r="CC170" i="15"/>
  <c r="CC162" i="15"/>
  <c r="CC146" i="15"/>
  <c r="CC130" i="15"/>
  <c r="CC122" i="15"/>
  <c r="CC114" i="15"/>
  <c r="CC106" i="15"/>
  <c r="CC98" i="15"/>
  <c r="CC90" i="15"/>
  <c r="CC82" i="15"/>
  <c r="CC74" i="15"/>
  <c r="CC66" i="15"/>
  <c r="CC58" i="15"/>
  <c r="CC50" i="15"/>
  <c r="CC42" i="15"/>
  <c r="CC26" i="15"/>
  <c r="CC18" i="15"/>
  <c r="CC10" i="15"/>
  <c r="CC203" i="15"/>
  <c r="CC179" i="15"/>
  <c r="CC155" i="15"/>
  <c r="CC131" i="15"/>
  <c r="CC91" i="15"/>
  <c r="CC67" i="15"/>
  <c r="CC43" i="15"/>
  <c r="CC225" i="15"/>
  <c r="CC217" i="15"/>
  <c r="CC209" i="15"/>
  <c r="CC201" i="15"/>
  <c r="CC193" i="15"/>
  <c r="CC185" i="15"/>
  <c r="CC177" i="15"/>
  <c r="CC169" i="15"/>
  <c r="CC161" i="15"/>
  <c r="CC145" i="15"/>
  <c r="CC137" i="15"/>
  <c r="CC129" i="15"/>
  <c r="CC121" i="15"/>
  <c r="CC113" i="15"/>
  <c r="CC105" i="15"/>
  <c r="CC97" i="15"/>
  <c r="CC89" i="15"/>
  <c r="CC81" i="15"/>
  <c r="CC65" i="15"/>
  <c r="CC57" i="15"/>
  <c r="CC49" i="15"/>
  <c r="CC33" i="15"/>
  <c r="CC25" i="15"/>
  <c r="CC17" i="15"/>
  <c r="CC9" i="15"/>
  <c r="BB4" i="13"/>
  <c r="AP4" i="13"/>
  <c r="R4" i="13"/>
  <c r="L4" i="13"/>
  <c r="AF199" i="13"/>
  <c r="AI199" i="13"/>
  <c r="P9" i="13"/>
  <c r="BA220" i="13"/>
  <c r="BA228" i="13"/>
  <c r="BA229" i="13"/>
  <c r="BA177" i="13"/>
  <c r="P4" i="13"/>
  <c r="P5" i="13"/>
  <c r="P6" i="13"/>
  <c r="P7" i="13"/>
  <c r="P8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BA231" i="13"/>
  <c r="BA230" i="13"/>
  <c r="BA227" i="13"/>
  <c r="BA226" i="13"/>
  <c r="BA225" i="13"/>
  <c r="BA224" i="13"/>
  <c r="BA223" i="13"/>
  <c r="BA222" i="13"/>
  <c r="BA221" i="13"/>
  <c r="BA219" i="13"/>
  <c r="BA218" i="13"/>
  <c r="BA217" i="13"/>
  <c r="BA216" i="13"/>
  <c r="BA215" i="13"/>
  <c r="BA214" i="13"/>
  <c r="BA213" i="13"/>
  <c r="BA212" i="13"/>
  <c r="BA211" i="13"/>
  <c r="BA210" i="13"/>
  <c r="BA209" i="13"/>
  <c r="BA208" i="13"/>
  <c r="BA207" i="13"/>
  <c r="BA206" i="13"/>
  <c r="BA205" i="13"/>
  <c r="BA204" i="13"/>
  <c r="BA203" i="13"/>
  <c r="BA202" i="13"/>
  <c r="BA201" i="13"/>
  <c r="BA200" i="13"/>
  <c r="BA199" i="13"/>
  <c r="BA198" i="13"/>
  <c r="BA197" i="13"/>
  <c r="BA196" i="13"/>
  <c r="BA195" i="13"/>
  <c r="BA194" i="13"/>
  <c r="BA193" i="13"/>
  <c r="BA192" i="13"/>
  <c r="BA191" i="13"/>
  <c r="BA190" i="13"/>
  <c r="BA189" i="13"/>
  <c r="BA188" i="13"/>
  <c r="BA187" i="13"/>
  <c r="BA186" i="13"/>
  <c r="BA185" i="13"/>
  <c r="BA184" i="13"/>
  <c r="BA183" i="13"/>
  <c r="BA182" i="13"/>
  <c r="BA181" i="13"/>
  <c r="BA180" i="13"/>
  <c r="BA179" i="13"/>
  <c r="BA178" i="13"/>
  <c r="BA176" i="13"/>
  <c r="BA175" i="13"/>
  <c r="BA174" i="13"/>
  <c r="BA173" i="13"/>
  <c r="BA172" i="13"/>
  <c r="BA171" i="13"/>
  <c r="BA170" i="13"/>
  <c r="BA169" i="13"/>
  <c r="BA168" i="13"/>
  <c r="BA167" i="13"/>
  <c r="BA166" i="13"/>
  <c r="BA165" i="13"/>
  <c r="BA164" i="13"/>
  <c r="BA163" i="13"/>
  <c r="BA162" i="13"/>
  <c r="BA161" i="13"/>
  <c r="BA160" i="13"/>
  <c r="BA159" i="13"/>
  <c r="BA158" i="13"/>
  <c r="BA157" i="13"/>
  <c r="BA156" i="13"/>
  <c r="BA155" i="13"/>
  <c r="BA154" i="13"/>
  <c r="BA153" i="13"/>
  <c r="BA152" i="13"/>
  <c r="BA151" i="13"/>
  <c r="BA150" i="13"/>
  <c r="BA149" i="13"/>
  <c r="BA148" i="13"/>
  <c r="BA147" i="13"/>
  <c r="BA146" i="13"/>
  <c r="BA145" i="13"/>
  <c r="BA144" i="13"/>
  <c r="BA143" i="13"/>
  <c r="BA142" i="13"/>
  <c r="BA141" i="13"/>
  <c r="BA140" i="13"/>
  <c r="BA139" i="13"/>
  <c r="BA138" i="13"/>
  <c r="BA137" i="13"/>
  <c r="BA136" i="13"/>
  <c r="BA135" i="13"/>
  <c r="BA134" i="13"/>
  <c r="BA133" i="13"/>
  <c r="BA132" i="13"/>
  <c r="BA131" i="13"/>
  <c r="BA130" i="13"/>
  <c r="BA129" i="13"/>
  <c r="BA128" i="13"/>
  <c r="BA127" i="13"/>
  <c r="BA126" i="13"/>
  <c r="BA125" i="13"/>
  <c r="BA124" i="13"/>
  <c r="BA123" i="13"/>
  <c r="BA122" i="13"/>
  <c r="BA121" i="13"/>
  <c r="BA120" i="13"/>
  <c r="BA119" i="13"/>
  <c r="BA118" i="13"/>
  <c r="BA117" i="13"/>
  <c r="BA116" i="13"/>
  <c r="BA115" i="13"/>
  <c r="BA114" i="13"/>
  <c r="BA113" i="13"/>
  <c r="BA112" i="13"/>
  <c r="BA111" i="13"/>
  <c r="BA110" i="13"/>
  <c r="BA109" i="13"/>
  <c r="BA108" i="13"/>
  <c r="BA107" i="13"/>
  <c r="BA106" i="13"/>
  <c r="BA105" i="13"/>
  <c r="BA104" i="13"/>
  <c r="BA103" i="13"/>
  <c r="BA102" i="13"/>
  <c r="BA101" i="13"/>
  <c r="BA100" i="13"/>
  <c r="BA99" i="13"/>
  <c r="BA98" i="13"/>
  <c r="BA97" i="13"/>
  <c r="BA96" i="13"/>
  <c r="BA95" i="13"/>
  <c r="BA94" i="13"/>
  <c r="BA93" i="13"/>
  <c r="BA92" i="13"/>
  <c r="BA91" i="13"/>
  <c r="BA90" i="13"/>
  <c r="BA89" i="13"/>
  <c r="BA88" i="13"/>
  <c r="BA87" i="13"/>
  <c r="BA86" i="13"/>
  <c r="BA85" i="13"/>
  <c r="BA84" i="13"/>
  <c r="BA83" i="13"/>
  <c r="BA82" i="13"/>
  <c r="BA81" i="13"/>
  <c r="BA80" i="13"/>
  <c r="BA79" i="13"/>
  <c r="BA78" i="13"/>
  <c r="BA77" i="13"/>
  <c r="BA76" i="13"/>
  <c r="BA75" i="13"/>
  <c r="BA74" i="13"/>
  <c r="BA73" i="13"/>
  <c r="BA72" i="13"/>
  <c r="BA71" i="13"/>
  <c r="BA70" i="13"/>
  <c r="BA69" i="13"/>
  <c r="BA68" i="13"/>
  <c r="BA67" i="13"/>
  <c r="BA66" i="13"/>
  <c r="BA65" i="13"/>
  <c r="BA64" i="13"/>
  <c r="BA63" i="13"/>
  <c r="BA62" i="13"/>
  <c r="BA61" i="13"/>
  <c r="BA60" i="13"/>
  <c r="BA59" i="13"/>
  <c r="BA58" i="13"/>
  <c r="BA57" i="13"/>
  <c r="BA56" i="13"/>
  <c r="BA55" i="13"/>
  <c r="BA54" i="13"/>
  <c r="BA53" i="13"/>
  <c r="BA52" i="13"/>
  <c r="BA51" i="13"/>
  <c r="BA50" i="13"/>
  <c r="BA49" i="13"/>
  <c r="BA48" i="13"/>
  <c r="BA47" i="13"/>
  <c r="BA46" i="13"/>
  <c r="BA45" i="13"/>
  <c r="BA44" i="13"/>
  <c r="BA43" i="13"/>
  <c r="BA42" i="13"/>
  <c r="BA41" i="13"/>
  <c r="BA40" i="13"/>
  <c r="BA39" i="13"/>
  <c r="BA38" i="13"/>
  <c r="BA37" i="13"/>
  <c r="BA36" i="13"/>
  <c r="BA35" i="13"/>
  <c r="BA34" i="13"/>
  <c r="BA33" i="13"/>
  <c r="BA32" i="13"/>
  <c r="BA31" i="13"/>
  <c r="BA30" i="13"/>
  <c r="BA29" i="13"/>
  <c r="BA28" i="13"/>
  <c r="BA27" i="13"/>
  <c r="BA26" i="13"/>
  <c r="BA25" i="13"/>
  <c r="BA24" i="13"/>
  <c r="BA23" i="13"/>
  <c r="BA22" i="13"/>
  <c r="BA21" i="13"/>
  <c r="BA20" i="13"/>
  <c r="BA19" i="13"/>
  <c r="BA18" i="13"/>
  <c r="BA17" i="13"/>
  <c r="BA16" i="13"/>
  <c r="BA15" i="13"/>
  <c r="BA14" i="13"/>
  <c r="BA13" i="13"/>
  <c r="BA12" i="13"/>
  <c r="BA11" i="13"/>
  <c r="BA9" i="13"/>
  <c r="BA8" i="13"/>
  <c r="BA7" i="13"/>
  <c r="BA6" i="13"/>
  <c r="BA5" i="13"/>
  <c r="BA4" i="13"/>
  <c r="AZ231" i="13"/>
  <c r="AZ230" i="13"/>
  <c r="AZ229" i="13"/>
  <c r="AZ227" i="13"/>
  <c r="AZ226" i="13"/>
  <c r="AZ224" i="13"/>
  <c r="AZ223" i="13"/>
  <c r="AZ222" i="13"/>
  <c r="AZ221" i="13"/>
  <c r="AZ220" i="13"/>
  <c r="AZ219" i="13"/>
  <c r="AZ218" i="13"/>
  <c r="AZ217" i="13"/>
  <c r="AZ216" i="13"/>
  <c r="AZ215" i="13"/>
  <c r="AZ214" i="13"/>
  <c r="AZ213" i="13"/>
  <c r="AZ212" i="13"/>
  <c r="AZ211" i="13"/>
  <c r="AZ210" i="13"/>
  <c r="AZ209" i="13"/>
  <c r="AZ208" i="13"/>
  <c r="AZ207" i="13"/>
  <c r="AZ206" i="13"/>
  <c r="AZ205" i="13"/>
  <c r="AZ204" i="13"/>
  <c r="AZ203" i="13"/>
  <c r="AZ202" i="13"/>
  <c r="AZ201" i="13"/>
  <c r="AZ200" i="13"/>
  <c r="AZ199" i="13"/>
  <c r="AZ198" i="13"/>
  <c r="AZ197" i="13"/>
  <c r="AZ196" i="13"/>
  <c r="AZ195" i="13"/>
  <c r="AZ194" i="13"/>
  <c r="AZ193" i="13"/>
  <c r="AZ192" i="13"/>
  <c r="AZ191" i="13"/>
  <c r="AZ190" i="13"/>
  <c r="AZ189" i="13"/>
  <c r="AZ188" i="13"/>
  <c r="AZ187" i="13"/>
  <c r="AZ186" i="13"/>
  <c r="AZ185" i="13"/>
  <c r="AZ184" i="13"/>
  <c r="AZ183" i="13"/>
  <c r="AZ182" i="13"/>
  <c r="AZ181" i="13"/>
  <c r="AZ180" i="13"/>
  <c r="AZ179" i="13"/>
  <c r="AZ178" i="13"/>
  <c r="AZ177" i="13"/>
  <c r="AZ176" i="13"/>
  <c r="AZ175" i="13"/>
  <c r="AZ174" i="13"/>
  <c r="AZ173" i="13"/>
  <c r="AZ172" i="13"/>
  <c r="AZ171" i="13"/>
  <c r="AZ170" i="13"/>
  <c r="AZ169" i="13"/>
  <c r="AZ168" i="13"/>
  <c r="AZ167" i="13"/>
  <c r="AZ166" i="13"/>
  <c r="AZ165" i="13"/>
  <c r="AZ164" i="13"/>
  <c r="AZ163" i="13"/>
  <c r="AZ162" i="13"/>
  <c r="AZ161" i="13"/>
  <c r="AZ160" i="13"/>
  <c r="AZ159" i="13"/>
  <c r="AZ158" i="13"/>
  <c r="AZ157" i="13"/>
  <c r="AZ156" i="13"/>
  <c r="AZ155" i="13"/>
  <c r="AZ154" i="13"/>
  <c r="AZ153" i="13"/>
  <c r="AZ152" i="13"/>
  <c r="AZ151" i="13"/>
  <c r="AZ150" i="13"/>
  <c r="AZ149" i="13"/>
  <c r="AZ148" i="13"/>
  <c r="AZ147" i="13"/>
  <c r="AZ146" i="13"/>
  <c r="AZ145" i="13"/>
  <c r="AZ143" i="13"/>
  <c r="AZ142" i="13"/>
  <c r="AZ141" i="13"/>
  <c r="AZ140" i="13"/>
  <c r="AZ139" i="13"/>
  <c r="AZ138" i="13"/>
  <c r="AZ137" i="13"/>
  <c r="AZ136" i="13"/>
  <c r="AZ135" i="13"/>
  <c r="AZ134" i="13"/>
  <c r="AZ133" i="13"/>
  <c r="AZ132" i="13"/>
  <c r="AZ131" i="13"/>
  <c r="AZ130" i="13"/>
  <c r="AZ129" i="13"/>
  <c r="AZ128" i="13"/>
  <c r="AZ127" i="13"/>
  <c r="AZ126" i="13"/>
  <c r="AZ125" i="13"/>
  <c r="AZ124" i="13"/>
  <c r="AZ123" i="13"/>
  <c r="AZ122" i="13"/>
  <c r="AZ121" i="13"/>
  <c r="AZ120" i="13"/>
  <c r="AZ119" i="13"/>
  <c r="AZ118" i="13"/>
  <c r="AZ117" i="13"/>
  <c r="AZ116" i="13"/>
  <c r="AZ115" i="13"/>
  <c r="AZ114" i="13"/>
  <c r="AZ113" i="13"/>
  <c r="AZ112" i="13"/>
  <c r="AZ111" i="13"/>
  <c r="AZ110" i="13"/>
  <c r="AZ109" i="13"/>
  <c r="AZ108" i="13"/>
  <c r="AZ107" i="13"/>
  <c r="AZ106" i="13"/>
  <c r="AZ105" i="13"/>
  <c r="AZ104" i="13"/>
  <c r="AZ103" i="13"/>
  <c r="AZ102" i="13"/>
  <c r="AZ101" i="13"/>
  <c r="AZ100" i="13"/>
  <c r="AZ99" i="13"/>
  <c r="AZ98" i="13"/>
  <c r="AZ97" i="13"/>
  <c r="AZ96" i="13"/>
  <c r="AZ95" i="13"/>
  <c r="AZ94" i="13"/>
  <c r="AZ93" i="13"/>
  <c r="AZ91" i="13"/>
  <c r="AZ90" i="13"/>
  <c r="AZ89" i="13"/>
  <c r="AZ88" i="13"/>
  <c r="AZ87" i="13"/>
  <c r="AZ86" i="13"/>
  <c r="AZ85" i="13"/>
  <c r="AZ84" i="13"/>
  <c r="AZ83" i="13"/>
  <c r="AZ82" i="13"/>
  <c r="AZ81" i="13"/>
  <c r="AZ80" i="13"/>
  <c r="AZ79" i="13"/>
  <c r="AZ78" i="13"/>
  <c r="AZ77" i="13"/>
  <c r="AZ76" i="13"/>
  <c r="AZ75" i="13"/>
  <c r="AZ74" i="13"/>
  <c r="AZ73" i="13"/>
  <c r="AZ72" i="13"/>
  <c r="AZ71" i="13"/>
  <c r="AZ70" i="13"/>
  <c r="AZ69" i="13"/>
  <c r="AZ68" i="13"/>
  <c r="AZ67" i="13"/>
  <c r="AZ66" i="13"/>
  <c r="AZ65" i="13"/>
  <c r="AZ64" i="13"/>
  <c r="AZ63" i="13"/>
  <c r="AZ62" i="13"/>
  <c r="AZ61" i="13"/>
  <c r="AZ60" i="13"/>
  <c r="AZ59" i="13"/>
  <c r="AZ58" i="13"/>
  <c r="AZ57" i="13"/>
  <c r="AZ56" i="13"/>
  <c r="AZ55" i="13"/>
  <c r="AZ54" i="13"/>
  <c r="AZ53" i="13"/>
  <c r="AZ52" i="13"/>
  <c r="AZ51" i="13"/>
  <c r="AZ50" i="13"/>
  <c r="AZ49" i="13"/>
  <c r="AZ48" i="13"/>
  <c r="AZ47" i="13"/>
  <c r="AZ46" i="13"/>
  <c r="AZ45" i="13"/>
  <c r="AZ44" i="13"/>
  <c r="AZ43" i="13"/>
  <c r="AZ42" i="13"/>
  <c r="AZ41" i="13"/>
  <c r="AZ40" i="13"/>
  <c r="AZ39" i="13"/>
  <c r="AZ38" i="13"/>
  <c r="AZ37" i="13"/>
  <c r="AZ36" i="13"/>
  <c r="AZ35" i="13"/>
  <c r="AZ34" i="13"/>
  <c r="AZ33" i="13"/>
  <c r="AZ32" i="13"/>
  <c r="AZ31" i="13"/>
  <c r="AZ30" i="13"/>
  <c r="AZ29" i="13"/>
  <c r="AZ28" i="13"/>
  <c r="AZ27" i="13"/>
  <c r="AZ26" i="13"/>
  <c r="AZ25" i="13"/>
  <c r="AZ24" i="13"/>
  <c r="AZ23" i="13"/>
  <c r="AZ22" i="13"/>
  <c r="AZ21" i="13"/>
  <c r="AZ20" i="13"/>
  <c r="AZ19" i="13"/>
  <c r="AZ18" i="13"/>
  <c r="AZ17" i="13"/>
  <c r="AZ16" i="13"/>
  <c r="AZ14" i="13"/>
  <c r="AZ13" i="13"/>
  <c r="AZ12" i="13"/>
  <c r="AZ11" i="13"/>
  <c r="AZ10" i="13"/>
  <c r="AZ9" i="13"/>
  <c r="AZ8" i="13"/>
  <c r="AZ7" i="13"/>
  <c r="AZ6" i="13"/>
  <c r="AZ5" i="13"/>
  <c r="AZ4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T4" i="13"/>
  <c r="U4" i="13"/>
  <c r="V4" i="13"/>
  <c r="W4" i="13"/>
  <c r="T5" i="13"/>
  <c r="U5" i="13"/>
  <c r="V5" i="13"/>
  <c r="W5" i="13"/>
  <c r="T6" i="13"/>
  <c r="U6" i="13"/>
  <c r="V6" i="13"/>
  <c r="W6" i="13"/>
  <c r="T7" i="13"/>
  <c r="U7" i="13"/>
  <c r="V7" i="13"/>
  <c r="W7" i="13"/>
  <c r="T8" i="13"/>
  <c r="U8" i="13"/>
  <c r="V8" i="13"/>
  <c r="W8" i="13"/>
  <c r="T9" i="13"/>
  <c r="U9" i="13"/>
  <c r="V9" i="13"/>
  <c r="W9" i="13"/>
  <c r="T10" i="13"/>
  <c r="U10" i="13"/>
  <c r="V10" i="13"/>
  <c r="W10" i="13"/>
  <c r="T11" i="13"/>
  <c r="U11" i="13"/>
  <c r="V11" i="13"/>
  <c r="W11" i="13"/>
  <c r="T12" i="13"/>
  <c r="U12" i="13"/>
  <c r="V12" i="13"/>
  <c r="W12" i="13"/>
  <c r="T13" i="13"/>
  <c r="U13" i="13"/>
  <c r="V13" i="13"/>
  <c r="W13" i="13"/>
  <c r="T14" i="13"/>
  <c r="U14" i="13"/>
  <c r="V14" i="13"/>
  <c r="W14" i="13"/>
  <c r="T15" i="13"/>
  <c r="U15" i="13"/>
  <c r="V15" i="13"/>
  <c r="W15" i="13"/>
  <c r="T16" i="13"/>
  <c r="U16" i="13"/>
  <c r="V16" i="13"/>
  <c r="W16" i="13"/>
  <c r="T17" i="13"/>
  <c r="U17" i="13"/>
  <c r="V17" i="13"/>
  <c r="W17" i="13"/>
  <c r="T18" i="13"/>
  <c r="U18" i="13"/>
  <c r="V18" i="13"/>
  <c r="W18" i="13"/>
  <c r="T19" i="13"/>
  <c r="U19" i="13"/>
  <c r="V19" i="13"/>
  <c r="W19" i="13"/>
  <c r="T20" i="13"/>
  <c r="U20" i="13"/>
  <c r="V20" i="13"/>
  <c r="W20" i="13"/>
  <c r="T21" i="13"/>
  <c r="U21" i="13"/>
  <c r="V21" i="13"/>
  <c r="W21" i="13"/>
  <c r="T22" i="13"/>
  <c r="U22" i="13"/>
  <c r="V22" i="13"/>
  <c r="W22" i="13"/>
  <c r="T23" i="13"/>
  <c r="U23" i="13"/>
  <c r="V23" i="13"/>
  <c r="W23" i="13"/>
  <c r="T24" i="13"/>
  <c r="U24" i="13"/>
  <c r="V24" i="13"/>
  <c r="W24" i="13"/>
  <c r="T25" i="13"/>
  <c r="U25" i="13"/>
  <c r="V25" i="13"/>
  <c r="W25" i="13"/>
  <c r="T26" i="13"/>
  <c r="U26" i="13"/>
  <c r="V26" i="13"/>
  <c r="W26" i="13"/>
  <c r="T27" i="13"/>
  <c r="U27" i="13"/>
  <c r="V27" i="13"/>
  <c r="W27" i="13"/>
  <c r="T28" i="13"/>
  <c r="U28" i="13"/>
  <c r="V28" i="13"/>
  <c r="W28" i="13"/>
  <c r="T29" i="13"/>
  <c r="U29" i="13"/>
  <c r="V29" i="13"/>
  <c r="W29" i="13"/>
  <c r="T30" i="13"/>
  <c r="U30" i="13"/>
  <c r="V30" i="13"/>
  <c r="W30" i="13"/>
  <c r="T31" i="13"/>
  <c r="U31" i="13"/>
  <c r="V31" i="13"/>
  <c r="W31" i="13"/>
  <c r="T32" i="13"/>
  <c r="U32" i="13"/>
  <c r="V32" i="13"/>
  <c r="W32" i="13"/>
  <c r="T33" i="13"/>
  <c r="U33" i="13"/>
  <c r="V33" i="13"/>
  <c r="W33" i="13"/>
  <c r="T34" i="13"/>
  <c r="U34" i="13"/>
  <c r="V34" i="13"/>
  <c r="W34" i="13"/>
  <c r="T35" i="13"/>
  <c r="U35" i="13"/>
  <c r="V35" i="13"/>
  <c r="W35" i="13"/>
  <c r="T36" i="13"/>
  <c r="U36" i="13"/>
  <c r="V36" i="13"/>
  <c r="W36" i="13"/>
  <c r="T37" i="13"/>
  <c r="U37" i="13"/>
  <c r="V37" i="13"/>
  <c r="W37" i="13"/>
  <c r="T38" i="13"/>
  <c r="U38" i="13"/>
  <c r="V38" i="13"/>
  <c r="W38" i="13"/>
  <c r="T39" i="13"/>
  <c r="U39" i="13"/>
  <c r="V39" i="13"/>
  <c r="W39" i="13"/>
  <c r="T40" i="13"/>
  <c r="U40" i="13"/>
  <c r="V40" i="13"/>
  <c r="W40" i="13"/>
  <c r="T41" i="13"/>
  <c r="U41" i="13"/>
  <c r="V41" i="13"/>
  <c r="W41" i="13"/>
  <c r="T42" i="13"/>
  <c r="U42" i="13"/>
  <c r="V42" i="13"/>
  <c r="W42" i="13"/>
  <c r="T43" i="13"/>
  <c r="U43" i="13"/>
  <c r="V43" i="13"/>
  <c r="W43" i="13"/>
  <c r="T44" i="13"/>
  <c r="U44" i="13"/>
  <c r="V44" i="13"/>
  <c r="W44" i="13"/>
  <c r="T45" i="13"/>
  <c r="U45" i="13"/>
  <c r="V45" i="13"/>
  <c r="W45" i="13"/>
  <c r="T46" i="13"/>
  <c r="U46" i="13"/>
  <c r="V46" i="13"/>
  <c r="W46" i="13"/>
  <c r="T47" i="13"/>
  <c r="U47" i="13"/>
  <c r="V47" i="13"/>
  <c r="W47" i="13"/>
  <c r="T48" i="13"/>
  <c r="U48" i="13"/>
  <c r="V48" i="13"/>
  <c r="W48" i="13"/>
  <c r="T49" i="13"/>
  <c r="U49" i="13"/>
  <c r="V49" i="13"/>
  <c r="W49" i="13"/>
  <c r="T50" i="13"/>
  <c r="U50" i="13"/>
  <c r="V50" i="13"/>
  <c r="W50" i="13"/>
  <c r="T51" i="13"/>
  <c r="U51" i="13"/>
  <c r="V51" i="13"/>
  <c r="W51" i="13"/>
  <c r="T52" i="13"/>
  <c r="U52" i="13"/>
  <c r="V52" i="13"/>
  <c r="W52" i="13"/>
  <c r="T53" i="13"/>
  <c r="U53" i="13"/>
  <c r="V53" i="13"/>
  <c r="W53" i="13"/>
  <c r="T54" i="13"/>
  <c r="U54" i="13"/>
  <c r="V54" i="13"/>
  <c r="W54" i="13"/>
  <c r="T55" i="13"/>
  <c r="U55" i="13"/>
  <c r="V55" i="13"/>
  <c r="W55" i="13"/>
  <c r="T56" i="13"/>
  <c r="U56" i="13"/>
  <c r="V56" i="13"/>
  <c r="W56" i="13"/>
  <c r="T57" i="13"/>
  <c r="U57" i="13"/>
  <c r="V57" i="13"/>
  <c r="W57" i="13"/>
  <c r="T58" i="13"/>
  <c r="U58" i="13"/>
  <c r="V58" i="13"/>
  <c r="W58" i="13"/>
  <c r="T59" i="13"/>
  <c r="U59" i="13"/>
  <c r="V59" i="13"/>
  <c r="W59" i="13"/>
  <c r="T60" i="13"/>
  <c r="U60" i="13"/>
  <c r="V60" i="13"/>
  <c r="W60" i="13"/>
  <c r="T61" i="13"/>
  <c r="U61" i="13"/>
  <c r="V61" i="13"/>
  <c r="W61" i="13"/>
  <c r="T62" i="13"/>
  <c r="U62" i="13"/>
  <c r="V62" i="13"/>
  <c r="W62" i="13"/>
  <c r="T63" i="13"/>
  <c r="U63" i="13"/>
  <c r="V63" i="13"/>
  <c r="W63" i="13"/>
  <c r="T64" i="13"/>
  <c r="U64" i="13"/>
  <c r="V64" i="13"/>
  <c r="W64" i="13"/>
  <c r="T65" i="13"/>
  <c r="U65" i="13"/>
  <c r="V65" i="13"/>
  <c r="W65" i="13"/>
  <c r="T66" i="13"/>
  <c r="U66" i="13"/>
  <c r="V66" i="13"/>
  <c r="W66" i="13"/>
  <c r="T67" i="13"/>
  <c r="U67" i="13"/>
  <c r="V67" i="13"/>
  <c r="W67" i="13"/>
  <c r="T68" i="13"/>
  <c r="U68" i="13"/>
  <c r="V68" i="13"/>
  <c r="W68" i="13"/>
  <c r="T69" i="13"/>
  <c r="U69" i="13"/>
  <c r="V69" i="13"/>
  <c r="W69" i="13"/>
  <c r="T70" i="13"/>
  <c r="U70" i="13"/>
  <c r="V70" i="13"/>
  <c r="W70" i="13"/>
  <c r="T71" i="13"/>
  <c r="U71" i="13"/>
  <c r="V71" i="13"/>
  <c r="W71" i="13"/>
  <c r="T72" i="13"/>
  <c r="U72" i="13"/>
  <c r="V72" i="13"/>
  <c r="W72" i="13"/>
  <c r="T73" i="13"/>
  <c r="U73" i="13"/>
  <c r="V73" i="13"/>
  <c r="W73" i="13"/>
  <c r="T74" i="13"/>
  <c r="U74" i="13"/>
  <c r="V74" i="13"/>
  <c r="W74" i="13"/>
  <c r="T75" i="13"/>
  <c r="U75" i="13"/>
  <c r="V75" i="13"/>
  <c r="W75" i="13"/>
  <c r="T76" i="13"/>
  <c r="U76" i="13"/>
  <c r="V76" i="13"/>
  <c r="W76" i="13"/>
  <c r="T77" i="13"/>
  <c r="U77" i="13"/>
  <c r="V77" i="13"/>
  <c r="W77" i="13"/>
  <c r="T78" i="13"/>
  <c r="U78" i="13"/>
  <c r="V78" i="13"/>
  <c r="W78" i="13"/>
  <c r="T79" i="13"/>
  <c r="U79" i="13"/>
  <c r="V79" i="13"/>
  <c r="W79" i="13"/>
  <c r="T80" i="13"/>
  <c r="U80" i="13"/>
  <c r="V80" i="13"/>
  <c r="W80" i="13"/>
  <c r="T81" i="13"/>
  <c r="U81" i="13"/>
  <c r="V81" i="13"/>
  <c r="W81" i="13"/>
  <c r="T82" i="13"/>
  <c r="U82" i="13"/>
  <c r="V82" i="13"/>
  <c r="W82" i="13"/>
  <c r="T83" i="13"/>
  <c r="U83" i="13"/>
  <c r="V83" i="13"/>
  <c r="W83" i="13"/>
  <c r="T84" i="13"/>
  <c r="U84" i="13"/>
  <c r="V84" i="13"/>
  <c r="W84" i="13"/>
  <c r="T85" i="13"/>
  <c r="U85" i="13"/>
  <c r="V85" i="13"/>
  <c r="W85" i="13"/>
  <c r="T86" i="13"/>
  <c r="U86" i="13"/>
  <c r="V86" i="13"/>
  <c r="W86" i="13"/>
  <c r="T87" i="13"/>
  <c r="U87" i="13"/>
  <c r="V87" i="13"/>
  <c r="W87" i="13"/>
  <c r="T88" i="13"/>
  <c r="U88" i="13"/>
  <c r="V88" i="13"/>
  <c r="W88" i="13"/>
  <c r="T89" i="13"/>
  <c r="U89" i="13"/>
  <c r="V89" i="13"/>
  <c r="W89" i="13"/>
  <c r="T90" i="13"/>
  <c r="U90" i="13"/>
  <c r="V90" i="13"/>
  <c r="W90" i="13"/>
  <c r="T91" i="13"/>
  <c r="U91" i="13"/>
  <c r="V91" i="13"/>
  <c r="W91" i="13"/>
  <c r="T92" i="13"/>
  <c r="U92" i="13"/>
  <c r="V92" i="13"/>
  <c r="W92" i="13"/>
  <c r="T93" i="13"/>
  <c r="U93" i="13"/>
  <c r="V93" i="13"/>
  <c r="W93" i="13"/>
  <c r="T94" i="13"/>
  <c r="U94" i="13"/>
  <c r="V94" i="13"/>
  <c r="W94" i="13"/>
  <c r="T95" i="13"/>
  <c r="U95" i="13"/>
  <c r="V95" i="13"/>
  <c r="W95" i="13"/>
  <c r="T96" i="13"/>
  <c r="U96" i="13"/>
  <c r="V96" i="13"/>
  <c r="W96" i="13"/>
  <c r="T97" i="13"/>
  <c r="U97" i="13"/>
  <c r="V97" i="13"/>
  <c r="W97" i="13"/>
  <c r="T98" i="13"/>
  <c r="U98" i="13"/>
  <c r="V98" i="13"/>
  <c r="W98" i="13"/>
  <c r="T99" i="13"/>
  <c r="U99" i="13"/>
  <c r="V99" i="13"/>
  <c r="W99" i="13"/>
  <c r="T100" i="13"/>
  <c r="U100" i="13"/>
  <c r="V100" i="13"/>
  <c r="W100" i="13"/>
  <c r="T101" i="13"/>
  <c r="U101" i="13"/>
  <c r="V101" i="13"/>
  <c r="W101" i="13"/>
  <c r="T102" i="13"/>
  <c r="U102" i="13"/>
  <c r="V102" i="13"/>
  <c r="W102" i="13"/>
  <c r="T103" i="13"/>
  <c r="U103" i="13"/>
  <c r="V103" i="13"/>
  <c r="W103" i="13"/>
  <c r="T104" i="13"/>
  <c r="U104" i="13"/>
  <c r="V104" i="13"/>
  <c r="W104" i="13"/>
  <c r="T105" i="13"/>
  <c r="U105" i="13"/>
  <c r="V105" i="13"/>
  <c r="W105" i="13"/>
  <c r="T106" i="13"/>
  <c r="U106" i="13"/>
  <c r="V106" i="13"/>
  <c r="W106" i="13"/>
  <c r="T107" i="13"/>
  <c r="U107" i="13"/>
  <c r="V107" i="13"/>
  <c r="W107" i="13"/>
  <c r="T108" i="13"/>
  <c r="U108" i="13"/>
  <c r="V108" i="13"/>
  <c r="W108" i="13"/>
  <c r="T109" i="13"/>
  <c r="U109" i="13"/>
  <c r="V109" i="13"/>
  <c r="W109" i="13"/>
  <c r="T110" i="13"/>
  <c r="U110" i="13"/>
  <c r="V110" i="13"/>
  <c r="W110" i="13"/>
  <c r="T111" i="13"/>
  <c r="U111" i="13"/>
  <c r="V111" i="13"/>
  <c r="W111" i="13"/>
  <c r="T112" i="13"/>
  <c r="U112" i="13"/>
  <c r="V112" i="13"/>
  <c r="W112" i="13"/>
  <c r="T113" i="13"/>
  <c r="U113" i="13"/>
  <c r="V113" i="13"/>
  <c r="W113" i="13"/>
  <c r="T114" i="13"/>
  <c r="U114" i="13"/>
  <c r="V114" i="13"/>
  <c r="W114" i="13"/>
  <c r="T115" i="13"/>
  <c r="U115" i="13"/>
  <c r="V115" i="13"/>
  <c r="W115" i="13"/>
  <c r="T116" i="13"/>
  <c r="U116" i="13"/>
  <c r="V116" i="13"/>
  <c r="W116" i="13"/>
  <c r="T117" i="13"/>
  <c r="U117" i="13"/>
  <c r="V117" i="13"/>
  <c r="W117" i="13"/>
  <c r="T118" i="13"/>
  <c r="U118" i="13"/>
  <c r="V118" i="13"/>
  <c r="W118" i="13"/>
  <c r="T119" i="13"/>
  <c r="U119" i="13"/>
  <c r="V119" i="13"/>
  <c r="W119" i="13"/>
  <c r="T120" i="13"/>
  <c r="U120" i="13"/>
  <c r="V120" i="13"/>
  <c r="W120" i="13"/>
  <c r="T121" i="13"/>
  <c r="U121" i="13"/>
  <c r="V121" i="13"/>
  <c r="W121" i="13"/>
  <c r="T122" i="13"/>
  <c r="U122" i="13"/>
  <c r="V122" i="13"/>
  <c r="W122" i="13"/>
  <c r="T123" i="13"/>
  <c r="U123" i="13"/>
  <c r="V123" i="13"/>
  <c r="W123" i="13"/>
  <c r="T124" i="13"/>
  <c r="U124" i="13"/>
  <c r="V124" i="13"/>
  <c r="W124" i="13"/>
  <c r="T125" i="13"/>
  <c r="U125" i="13"/>
  <c r="V125" i="13"/>
  <c r="W125" i="13"/>
  <c r="T126" i="13"/>
  <c r="U126" i="13"/>
  <c r="V126" i="13"/>
  <c r="W126" i="13"/>
  <c r="T127" i="13"/>
  <c r="U127" i="13"/>
  <c r="V127" i="13"/>
  <c r="W127" i="13"/>
  <c r="T128" i="13"/>
  <c r="U128" i="13"/>
  <c r="V128" i="13"/>
  <c r="W128" i="13"/>
  <c r="T129" i="13"/>
  <c r="U129" i="13"/>
  <c r="V129" i="13"/>
  <c r="W129" i="13"/>
  <c r="T130" i="13"/>
  <c r="U130" i="13"/>
  <c r="V130" i="13"/>
  <c r="W130" i="13"/>
  <c r="T131" i="13"/>
  <c r="U131" i="13"/>
  <c r="V131" i="13"/>
  <c r="W131" i="13"/>
  <c r="T132" i="13"/>
  <c r="U132" i="13"/>
  <c r="V132" i="13"/>
  <c r="W132" i="13"/>
  <c r="T133" i="13"/>
  <c r="U133" i="13"/>
  <c r="V133" i="13"/>
  <c r="W133" i="13"/>
  <c r="T134" i="13"/>
  <c r="U134" i="13"/>
  <c r="V134" i="13"/>
  <c r="W134" i="13"/>
  <c r="T135" i="13"/>
  <c r="U135" i="13"/>
  <c r="V135" i="13"/>
  <c r="W135" i="13"/>
  <c r="T136" i="13"/>
  <c r="U136" i="13"/>
  <c r="V136" i="13"/>
  <c r="W136" i="13"/>
  <c r="T137" i="13"/>
  <c r="U137" i="13"/>
  <c r="V137" i="13"/>
  <c r="W137" i="13"/>
  <c r="T138" i="13"/>
  <c r="U138" i="13"/>
  <c r="V138" i="13"/>
  <c r="W138" i="13"/>
  <c r="T139" i="13"/>
  <c r="U139" i="13"/>
  <c r="V139" i="13"/>
  <c r="W139" i="13"/>
  <c r="T140" i="13"/>
  <c r="U140" i="13"/>
  <c r="V140" i="13"/>
  <c r="W140" i="13"/>
  <c r="T141" i="13"/>
  <c r="U141" i="13"/>
  <c r="V141" i="13"/>
  <c r="W141" i="13"/>
  <c r="T142" i="13"/>
  <c r="U142" i="13"/>
  <c r="V142" i="13"/>
  <c r="W142" i="13"/>
  <c r="T143" i="13"/>
  <c r="U143" i="13"/>
  <c r="V143" i="13"/>
  <c r="W143" i="13"/>
  <c r="T144" i="13"/>
  <c r="U144" i="13"/>
  <c r="V144" i="13"/>
  <c r="W144" i="13"/>
  <c r="T145" i="13"/>
  <c r="U145" i="13"/>
  <c r="V145" i="13"/>
  <c r="W145" i="13"/>
  <c r="T146" i="13"/>
  <c r="U146" i="13"/>
  <c r="V146" i="13"/>
  <c r="W146" i="13"/>
  <c r="T147" i="13"/>
  <c r="U147" i="13"/>
  <c r="V147" i="13"/>
  <c r="W147" i="13"/>
  <c r="T148" i="13"/>
  <c r="U148" i="13"/>
  <c r="V148" i="13"/>
  <c r="W148" i="13"/>
  <c r="T149" i="13"/>
  <c r="U149" i="13"/>
  <c r="V149" i="13"/>
  <c r="W149" i="13"/>
  <c r="T150" i="13"/>
  <c r="U150" i="13"/>
  <c r="V150" i="13"/>
  <c r="W150" i="13"/>
  <c r="T151" i="13"/>
  <c r="U151" i="13"/>
  <c r="V151" i="13"/>
  <c r="W151" i="13"/>
  <c r="T152" i="13"/>
  <c r="U152" i="13"/>
  <c r="V152" i="13"/>
  <c r="W152" i="13"/>
  <c r="T153" i="13"/>
  <c r="U153" i="13"/>
  <c r="V153" i="13"/>
  <c r="W153" i="13"/>
  <c r="T154" i="13"/>
  <c r="U154" i="13"/>
  <c r="V154" i="13"/>
  <c r="W154" i="13"/>
  <c r="T155" i="13"/>
  <c r="U155" i="13"/>
  <c r="V155" i="13"/>
  <c r="W155" i="13"/>
  <c r="T156" i="13"/>
  <c r="U156" i="13"/>
  <c r="V156" i="13"/>
  <c r="W156" i="13"/>
  <c r="T157" i="13"/>
  <c r="U157" i="13"/>
  <c r="V157" i="13"/>
  <c r="W157" i="13"/>
  <c r="T158" i="13"/>
  <c r="U158" i="13"/>
  <c r="V158" i="13"/>
  <c r="W158" i="13"/>
  <c r="T159" i="13"/>
  <c r="U159" i="13"/>
  <c r="V159" i="13"/>
  <c r="W159" i="13"/>
  <c r="T160" i="13"/>
  <c r="U160" i="13"/>
  <c r="V160" i="13"/>
  <c r="W160" i="13"/>
  <c r="T161" i="13"/>
  <c r="U161" i="13"/>
  <c r="V161" i="13"/>
  <c r="W161" i="13"/>
  <c r="T162" i="13"/>
  <c r="U162" i="13"/>
  <c r="V162" i="13"/>
  <c r="W162" i="13"/>
  <c r="T163" i="13"/>
  <c r="U163" i="13"/>
  <c r="V163" i="13"/>
  <c r="W163" i="13"/>
  <c r="T164" i="13"/>
  <c r="U164" i="13"/>
  <c r="V164" i="13"/>
  <c r="W164" i="13"/>
  <c r="T165" i="13"/>
  <c r="U165" i="13"/>
  <c r="V165" i="13"/>
  <c r="W165" i="13"/>
  <c r="T166" i="13"/>
  <c r="U166" i="13"/>
  <c r="V166" i="13"/>
  <c r="W166" i="13"/>
  <c r="T167" i="13"/>
  <c r="U167" i="13"/>
  <c r="V167" i="13"/>
  <c r="W167" i="13"/>
  <c r="T168" i="13"/>
  <c r="U168" i="13"/>
  <c r="V168" i="13"/>
  <c r="W168" i="13"/>
  <c r="T169" i="13"/>
  <c r="U169" i="13"/>
  <c r="V169" i="13"/>
  <c r="W169" i="13"/>
  <c r="T170" i="13"/>
  <c r="U170" i="13"/>
  <c r="V170" i="13"/>
  <c r="W170" i="13"/>
  <c r="T171" i="13"/>
  <c r="U171" i="13"/>
  <c r="V171" i="13"/>
  <c r="W171" i="13"/>
  <c r="T172" i="13"/>
  <c r="U172" i="13"/>
  <c r="V172" i="13"/>
  <c r="W172" i="13"/>
  <c r="T173" i="13"/>
  <c r="U173" i="13"/>
  <c r="V173" i="13"/>
  <c r="W173" i="13"/>
  <c r="T174" i="13"/>
  <c r="U174" i="13"/>
  <c r="V174" i="13"/>
  <c r="W174" i="13"/>
  <c r="T175" i="13"/>
  <c r="U175" i="13"/>
  <c r="V175" i="13"/>
  <c r="W175" i="13"/>
  <c r="T176" i="13"/>
  <c r="U176" i="13"/>
  <c r="V176" i="13"/>
  <c r="W176" i="13"/>
  <c r="T177" i="13"/>
  <c r="U177" i="13"/>
  <c r="V177" i="13"/>
  <c r="W177" i="13"/>
  <c r="T178" i="13"/>
  <c r="U178" i="13"/>
  <c r="V178" i="13"/>
  <c r="W178" i="13"/>
  <c r="T179" i="13"/>
  <c r="U179" i="13"/>
  <c r="V179" i="13"/>
  <c r="W179" i="13"/>
  <c r="T180" i="13"/>
  <c r="U180" i="13"/>
  <c r="V180" i="13"/>
  <c r="W180" i="13"/>
  <c r="T181" i="13"/>
  <c r="U181" i="13"/>
  <c r="V181" i="13"/>
  <c r="W181" i="13"/>
  <c r="T182" i="13"/>
  <c r="U182" i="13"/>
  <c r="V182" i="13"/>
  <c r="W182" i="13"/>
  <c r="T183" i="13"/>
  <c r="U183" i="13"/>
  <c r="V183" i="13"/>
  <c r="W183" i="13"/>
  <c r="T184" i="13"/>
  <c r="U184" i="13"/>
  <c r="V184" i="13"/>
  <c r="W184" i="13"/>
  <c r="T185" i="13"/>
  <c r="U185" i="13"/>
  <c r="V185" i="13"/>
  <c r="W185" i="13"/>
  <c r="T186" i="13"/>
  <c r="U186" i="13"/>
  <c r="V186" i="13"/>
  <c r="W186" i="13"/>
  <c r="T187" i="13"/>
  <c r="U187" i="13"/>
  <c r="V187" i="13"/>
  <c r="W187" i="13"/>
  <c r="T188" i="13"/>
  <c r="U188" i="13"/>
  <c r="V188" i="13"/>
  <c r="W188" i="13"/>
  <c r="T189" i="13"/>
  <c r="U189" i="13"/>
  <c r="V189" i="13"/>
  <c r="W189" i="13"/>
  <c r="T190" i="13"/>
  <c r="U190" i="13"/>
  <c r="V190" i="13"/>
  <c r="W190" i="13"/>
  <c r="T191" i="13"/>
  <c r="U191" i="13"/>
  <c r="V191" i="13"/>
  <c r="W191" i="13"/>
  <c r="T192" i="13"/>
  <c r="U192" i="13"/>
  <c r="V192" i="13"/>
  <c r="W192" i="13"/>
  <c r="T193" i="13"/>
  <c r="U193" i="13"/>
  <c r="V193" i="13"/>
  <c r="W193" i="13"/>
  <c r="T194" i="13"/>
  <c r="U194" i="13"/>
  <c r="V194" i="13"/>
  <c r="W194" i="13"/>
  <c r="T195" i="13"/>
  <c r="U195" i="13"/>
  <c r="V195" i="13"/>
  <c r="W195" i="13"/>
  <c r="T196" i="13"/>
  <c r="U196" i="13"/>
  <c r="V196" i="13"/>
  <c r="W196" i="13"/>
  <c r="T197" i="13"/>
  <c r="U197" i="13"/>
  <c r="V197" i="13"/>
  <c r="W197" i="13"/>
  <c r="T198" i="13"/>
  <c r="U198" i="13"/>
  <c r="V198" i="13"/>
  <c r="W198" i="13"/>
  <c r="T199" i="13"/>
  <c r="U199" i="13"/>
  <c r="V199" i="13"/>
  <c r="W199" i="13"/>
  <c r="T200" i="13"/>
  <c r="U200" i="13"/>
  <c r="V200" i="13"/>
  <c r="W200" i="13"/>
  <c r="T201" i="13"/>
  <c r="U201" i="13"/>
  <c r="V201" i="13"/>
  <c r="W201" i="13"/>
  <c r="T202" i="13"/>
  <c r="U202" i="13"/>
  <c r="V202" i="13"/>
  <c r="W202" i="13"/>
  <c r="T203" i="13"/>
  <c r="U203" i="13"/>
  <c r="V203" i="13"/>
  <c r="W203" i="13"/>
  <c r="T204" i="13"/>
  <c r="U204" i="13"/>
  <c r="V204" i="13"/>
  <c r="W204" i="13"/>
  <c r="T205" i="13"/>
  <c r="U205" i="13"/>
  <c r="V205" i="13"/>
  <c r="W205" i="13"/>
  <c r="T206" i="13"/>
  <c r="U206" i="13"/>
  <c r="V206" i="13"/>
  <c r="W206" i="13"/>
  <c r="T207" i="13"/>
  <c r="U207" i="13"/>
  <c r="V207" i="13"/>
  <c r="W207" i="13"/>
  <c r="T208" i="13"/>
  <c r="U208" i="13"/>
  <c r="V208" i="13"/>
  <c r="W208" i="13"/>
  <c r="T209" i="13"/>
  <c r="U209" i="13"/>
  <c r="V209" i="13"/>
  <c r="W209" i="13"/>
  <c r="T210" i="13"/>
  <c r="U210" i="13"/>
  <c r="V210" i="13"/>
  <c r="W210" i="13"/>
  <c r="T211" i="13"/>
  <c r="U211" i="13"/>
  <c r="V211" i="13"/>
  <c r="W211" i="13"/>
  <c r="T212" i="13"/>
  <c r="U212" i="13"/>
  <c r="V212" i="13"/>
  <c r="W212" i="13"/>
  <c r="T213" i="13"/>
  <c r="U213" i="13"/>
  <c r="V213" i="13"/>
  <c r="W213" i="13"/>
  <c r="T214" i="13"/>
  <c r="U214" i="13"/>
  <c r="V214" i="13"/>
  <c r="W214" i="13"/>
  <c r="T215" i="13"/>
  <c r="U215" i="13"/>
  <c r="V215" i="13"/>
  <c r="W215" i="13"/>
  <c r="T216" i="13"/>
  <c r="U216" i="13"/>
  <c r="V216" i="13"/>
  <c r="W216" i="13"/>
  <c r="T217" i="13"/>
  <c r="U217" i="13"/>
  <c r="V217" i="13"/>
  <c r="W217" i="13"/>
  <c r="T218" i="13"/>
  <c r="U218" i="13"/>
  <c r="V218" i="13"/>
  <c r="W218" i="13"/>
  <c r="T219" i="13"/>
  <c r="U219" i="13"/>
  <c r="V219" i="13"/>
  <c r="W219" i="13"/>
  <c r="T220" i="13"/>
  <c r="U220" i="13"/>
  <c r="V220" i="13"/>
  <c r="W220" i="13"/>
  <c r="T221" i="13"/>
  <c r="U221" i="13"/>
  <c r="V221" i="13"/>
  <c r="W221" i="13"/>
  <c r="T222" i="13"/>
  <c r="U222" i="13"/>
  <c r="V222" i="13"/>
  <c r="W222" i="13"/>
  <c r="T223" i="13"/>
  <c r="U223" i="13"/>
  <c r="V223" i="13"/>
  <c r="W223" i="13"/>
  <c r="T224" i="13"/>
  <c r="U224" i="13"/>
  <c r="V224" i="13"/>
  <c r="W224" i="13"/>
  <c r="T225" i="13"/>
  <c r="U225" i="13"/>
  <c r="V225" i="13"/>
  <c r="W225" i="13"/>
  <c r="T226" i="13"/>
  <c r="U226" i="13"/>
  <c r="V226" i="13"/>
  <c r="W226" i="13"/>
  <c r="T227" i="13"/>
  <c r="U227" i="13"/>
  <c r="V227" i="13"/>
  <c r="W227" i="13"/>
  <c r="T228" i="13"/>
  <c r="U228" i="13"/>
  <c r="V228" i="13"/>
  <c r="W228" i="13"/>
  <c r="T229" i="13"/>
  <c r="U229" i="13"/>
  <c r="V229" i="13"/>
  <c r="W229" i="13"/>
  <c r="T230" i="13"/>
  <c r="U230" i="13"/>
  <c r="V230" i="13"/>
  <c r="W230" i="13"/>
  <c r="T231" i="13"/>
  <c r="U231" i="13"/>
  <c r="V231" i="13"/>
  <c r="W231" i="13"/>
  <c r="Y4" i="13"/>
  <c r="AD4" i="13" s="1"/>
  <c r="Z4" i="13"/>
  <c r="AA4" i="13"/>
  <c r="AB4" i="13"/>
  <c r="AC4" i="13"/>
  <c r="Y5" i="13"/>
  <c r="AD5" i="13" s="1"/>
  <c r="Z5" i="13"/>
  <c r="AA5" i="13"/>
  <c r="AB5" i="13"/>
  <c r="AC5" i="13"/>
  <c r="Y6" i="13"/>
  <c r="AD6" i="13" s="1"/>
  <c r="Z6" i="13"/>
  <c r="AA6" i="13"/>
  <c r="AB6" i="13"/>
  <c r="AC6" i="13"/>
  <c r="Y7" i="13"/>
  <c r="AD7" i="13" s="1"/>
  <c r="Z7" i="13"/>
  <c r="AA7" i="13"/>
  <c r="AB7" i="13"/>
  <c r="AC7" i="13"/>
  <c r="Y8" i="13"/>
  <c r="AD8" i="13" s="1"/>
  <c r="Z8" i="13"/>
  <c r="AA8" i="13"/>
  <c r="AB8" i="13"/>
  <c r="AC8" i="13"/>
  <c r="Y9" i="13"/>
  <c r="AD9" i="13" s="1"/>
  <c r="Z9" i="13"/>
  <c r="AA9" i="13"/>
  <c r="AB9" i="13"/>
  <c r="AC9" i="13"/>
  <c r="Y10" i="13"/>
  <c r="AD10" i="13" s="1"/>
  <c r="Z10" i="13"/>
  <c r="AA10" i="13"/>
  <c r="AB10" i="13"/>
  <c r="AC10" i="13"/>
  <c r="Y11" i="13"/>
  <c r="AD11" i="13" s="1"/>
  <c r="Z11" i="13"/>
  <c r="AA11" i="13"/>
  <c r="AB11" i="13"/>
  <c r="AC11" i="13"/>
  <c r="Y12" i="13"/>
  <c r="AD12" i="13" s="1"/>
  <c r="Z12" i="13"/>
  <c r="AA12" i="13"/>
  <c r="AB12" i="13"/>
  <c r="AC12" i="13"/>
  <c r="Y13" i="13"/>
  <c r="AD13" i="13" s="1"/>
  <c r="Z13" i="13"/>
  <c r="AA13" i="13"/>
  <c r="AB13" i="13"/>
  <c r="AC13" i="13"/>
  <c r="Y14" i="13"/>
  <c r="AD14" i="13" s="1"/>
  <c r="Z14" i="13"/>
  <c r="AA14" i="13"/>
  <c r="AB14" i="13"/>
  <c r="AC14" i="13"/>
  <c r="Y15" i="13"/>
  <c r="AD15" i="13" s="1"/>
  <c r="Z15" i="13"/>
  <c r="AA15" i="13"/>
  <c r="AB15" i="13"/>
  <c r="AC15" i="13"/>
  <c r="Y16" i="13"/>
  <c r="AD16" i="13" s="1"/>
  <c r="Z16" i="13"/>
  <c r="AA16" i="13"/>
  <c r="AB16" i="13"/>
  <c r="AC16" i="13"/>
  <c r="Y17" i="13"/>
  <c r="AD17" i="13" s="1"/>
  <c r="Z17" i="13"/>
  <c r="AA17" i="13"/>
  <c r="AB17" i="13"/>
  <c r="AC17" i="13"/>
  <c r="Y18" i="13"/>
  <c r="AD18" i="13" s="1"/>
  <c r="Z18" i="13"/>
  <c r="AA18" i="13"/>
  <c r="AB18" i="13"/>
  <c r="AC18" i="13"/>
  <c r="Y19" i="13"/>
  <c r="AD19" i="13" s="1"/>
  <c r="Z19" i="13"/>
  <c r="AA19" i="13"/>
  <c r="AB19" i="13"/>
  <c r="AC19" i="13"/>
  <c r="Y20" i="13"/>
  <c r="AD20" i="13" s="1"/>
  <c r="Z20" i="13"/>
  <c r="AA20" i="13"/>
  <c r="AB20" i="13"/>
  <c r="AC20" i="13"/>
  <c r="Y21" i="13"/>
  <c r="AD21" i="13" s="1"/>
  <c r="Z21" i="13"/>
  <c r="AA21" i="13"/>
  <c r="AB21" i="13"/>
  <c r="AC21" i="13"/>
  <c r="Y22" i="13"/>
  <c r="AD22" i="13" s="1"/>
  <c r="Z22" i="13"/>
  <c r="AA22" i="13"/>
  <c r="AB22" i="13"/>
  <c r="AC22" i="13"/>
  <c r="Y23" i="13"/>
  <c r="AD23" i="13" s="1"/>
  <c r="Z23" i="13"/>
  <c r="AA23" i="13"/>
  <c r="AB23" i="13"/>
  <c r="AC23" i="13"/>
  <c r="Y24" i="13"/>
  <c r="AD24" i="13" s="1"/>
  <c r="Z24" i="13"/>
  <c r="AA24" i="13"/>
  <c r="AB24" i="13"/>
  <c r="AC24" i="13"/>
  <c r="Y25" i="13"/>
  <c r="AD25" i="13" s="1"/>
  <c r="Z25" i="13"/>
  <c r="AA25" i="13"/>
  <c r="AB25" i="13"/>
  <c r="AC25" i="13"/>
  <c r="Y26" i="13"/>
  <c r="AD26" i="13" s="1"/>
  <c r="Z26" i="13"/>
  <c r="AA26" i="13"/>
  <c r="AB26" i="13"/>
  <c r="AC26" i="13"/>
  <c r="Y27" i="13"/>
  <c r="AD27" i="13" s="1"/>
  <c r="Z27" i="13"/>
  <c r="AA27" i="13"/>
  <c r="AB27" i="13"/>
  <c r="AC27" i="13"/>
  <c r="Y28" i="13"/>
  <c r="AD28" i="13" s="1"/>
  <c r="Z28" i="13"/>
  <c r="AA28" i="13"/>
  <c r="AB28" i="13"/>
  <c r="AC28" i="13"/>
  <c r="Y29" i="13"/>
  <c r="AD29" i="13" s="1"/>
  <c r="Z29" i="13"/>
  <c r="AA29" i="13"/>
  <c r="AB29" i="13"/>
  <c r="AC29" i="13"/>
  <c r="Y30" i="13"/>
  <c r="AD30" i="13" s="1"/>
  <c r="Z30" i="13"/>
  <c r="AA30" i="13"/>
  <c r="AB30" i="13"/>
  <c r="AC30" i="13"/>
  <c r="Y31" i="13"/>
  <c r="AD31" i="13" s="1"/>
  <c r="Z31" i="13"/>
  <c r="AA31" i="13"/>
  <c r="AB31" i="13"/>
  <c r="AC31" i="13"/>
  <c r="Y32" i="13"/>
  <c r="AD32" i="13" s="1"/>
  <c r="Z32" i="13"/>
  <c r="AA32" i="13"/>
  <c r="AB32" i="13"/>
  <c r="AC32" i="13"/>
  <c r="Y33" i="13"/>
  <c r="AD33" i="13" s="1"/>
  <c r="Z33" i="13"/>
  <c r="AA33" i="13"/>
  <c r="AB33" i="13"/>
  <c r="AC33" i="13"/>
  <c r="Y34" i="13"/>
  <c r="AD34" i="13" s="1"/>
  <c r="Z34" i="13"/>
  <c r="AA34" i="13"/>
  <c r="AB34" i="13"/>
  <c r="AC34" i="13"/>
  <c r="Y35" i="13"/>
  <c r="AD35" i="13" s="1"/>
  <c r="Z35" i="13"/>
  <c r="AA35" i="13"/>
  <c r="AB35" i="13"/>
  <c r="AC35" i="13"/>
  <c r="Y36" i="13"/>
  <c r="AD36" i="13" s="1"/>
  <c r="Z36" i="13"/>
  <c r="AA36" i="13"/>
  <c r="AB36" i="13"/>
  <c r="AC36" i="13"/>
  <c r="Y37" i="13"/>
  <c r="AD37" i="13" s="1"/>
  <c r="Z37" i="13"/>
  <c r="AA37" i="13"/>
  <c r="AB37" i="13"/>
  <c r="AC37" i="13"/>
  <c r="Y38" i="13"/>
  <c r="AD38" i="13" s="1"/>
  <c r="Z38" i="13"/>
  <c r="AA38" i="13"/>
  <c r="AB38" i="13"/>
  <c r="AC38" i="13"/>
  <c r="Y39" i="13"/>
  <c r="AD39" i="13" s="1"/>
  <c r="Z39" i="13"/>
  <c r="AA39" i="13"/>
  <c r="AB39" i="13"/>
  <c r="AC39" i="13"/>
  <c r="Y40" i="13"/>
  <c r="AD40" i="13" s="1"/>
  <c r="Z40" i="13"/>
  <c r="AA40" i="13"/>
  <c r="AB40" i="13"/>
  <c r="AC40" i="13"/>
  <c r="Y41" i="13"/>
  <c r="AD41" i="13" s="1"/>
  <c r="Z41" i="13"/>
  <c r="AA41" i="13"/>
  <c r="AB41" i="13"/>
  <c r="AC41" i="13"/>
  <c r="Y42" i="13"/>
  <c r="AD42" i="13" s="1"/>
  <c r="Z42" i="13"/>
  <c r="AA42" i="13"/>
  <c r="AB42" i="13"/>
  <c r="AC42" i="13"/>
  <c r="Y43" i="13"/>
  <c r="AD43" i="13" s="1"/>
  <c r="Z43" i="13"/>
  <c r="AA43" i="13"/>
  <c r="AB43" i="13"/>
  <c r="AC43" i="13"/>
  <c r="Y44" i="13"/>
  <c r="AD44" i="13" s="1"/>
  <c r="Z44" i="13"/>
  <c r="AA44" i="13"/>
  <c r="AB44" i="13"/>
  <c r="AC44" i="13"/>
  <c r="Y45" i="13"/>
  <c r="AD45" i="13" s="1"/>
  <c r="Z45" i="13"/>
  <c r="AA45" i="13"/>
  <c r="AB45" i="13"/>
  <c r="AC45" i="13"/>
  <c r="Y46" i="13"/>
  <c r="AD46" i="13" s="1"/>
  <c r="Z46" i="13"/>
  <c r="AA46" i="13"/>
  <c r="AB46" i="13"/>
  <c r="AC46" i="13"/>
  <c r="Y47" i="13"/>
  <c r="AD47" i="13" s="1"/>
  <c r="Z47" i="13"/>
  <c r="AA47" i="13"/>
  <c r="AB47" i="13"/>
  <c r="AC47" i="13"/>
  <c r="Y48" i="13"/>
  <c r="AD48" i="13" s="1"/>
  <c r="Z48" i="13"/>
  <c r="AA48" i="13"/>
  <c r="AB48" i="13"/>
  <c r="AC48" i="13"/>
  <c r="Y49" i="13"/>
  <c r="AD49" i="13" s="1"/>
  <c r="Z49" i="13"/>
  <c r="AA49" i="13"/>
  <c r="AB49" i="13"/>
  <c r="AC49" i="13"/>
  <c r="Y50" i="13"/>
  <c r="AD50" i="13" s="1"/>
  <c r="Z50" i="13"/>
  <c r="AA50" i="13"/>
  <c r="AB50" i="13"/>
  <c r="AC50" i="13"/>
  <c r="Y51" i="13"/>
  <c r="AD51" i="13" s="1"/>
  <c r="Z51" i="13"/>
  <c r="AA51" i="13"/>
  <c r="AB51" i="13"/>
  <c r="AC51" i="13"/>
  <c r="Y52" i="13"/>
  <c r="AD52" i="13" s="1"/>
  <c r="Z52" i="13"/>
  <c r="AA52" i="13"/>
  <c r="AB52" i="13"/>
  <c r="AC52" i="13"/>
  <c r="Y53" i="13"/>
  <c r="AD53" i="13" s="1"/>
  <c r="Z53" i="13"/>
  <c r="AA53" i="13"/>
  <c r="AB53" i="13"/>
  <c r="AC53" i="13"/>
  <c r="Y54" i="13"/>
  <c r="AD54" i="13" s="1"/>
  <c r="Z54" i="13"/>
  <c r="AA54" i="13"/>
  <c r="AB54" i="13"/>
  <c r="AC54" i="13"/>
  <c r="Y55" i="13"/>
  <c r="AD55" i="13" s="1"/>
  <c r="Z55" i="13"/>
  <c r="AA55" i="13"/>
  <c r="AB55" i="13"/>
  <c r="AC55" i="13"/>
  <c r="Y56" i="13"/>
  <c r="AD56" i="13" s="1"/>
  <c r="Z56" i="13"/>
  <c r="AA56" i="13"/>
  <c r="AB56" i="13"/>
  <c r="AC56" i="13"/>
  <c r="Y57" i="13"/>
  <c r="AD57" i="13" s="1"/>
  <c r="Z57" i="13"/>
  <c r="AA57" i="13"/>
  <c r="AB57" i="13"/>
  <c r="AC57" i="13"/>
  <c r="Y58" i="13"/>
  <c r="AD58" i="13" s="1"/>
  <c r="Z58" i="13"/>
  <c r="AA58" i="13"/>
  <c r="AB58" i="13"/>
  <c r="AC58" i="13"/>
  <c r="Y59" i="13"/>
  <c r="AD59" i="13" s="1"/>
  <c r="Z59" i="13"/>
  <c r="AA59" i="13"/>
  <c r="AB59" i="13"/>
  <c r="AC59" i="13"/>
  <c r="Y60" i="13"/>
  <c r="AD60" i="13" s="1"/>
  <c r="Z60" i="13"/>
  <c r="AA60" i="13"/>
  <c r="AB60" i="13"/>
  <c r="AC60" i="13"/>
  <c r="Y61" i="13"/>
  <c r="AD61" i="13" s="1"/>
  <c r="Z61" i="13"/>
  <c r="AA61" i="13"/>
  <c r="AB61" i="13"/>
  <c r="AC61" i="13"/>
  <c r="Y62" i="13"/>
  <c r="AD62" i="13" s="1"/>
  <c r="Z62" i="13"/>
  <c r="AA62" i="13"/>
  <c r="AB62" i="13"/>
  <c r="AC62" i="13"/>
  <c r="Y63" i="13"/>
  <c r="AD63" i="13" s="1"/>
  <c r="Z63" i="13"/>
  <c r="AA63" i="13"/>
  <c r="AB63" i="13"/>
  <c r="AC63" i="13"/>
  <c r="Y64" i="13"/>
  <c r="AD64" i="13" s="1"/>
  <c r="Z64" i="13"/>
  <c r="AA64" i="13"/>
  <c r="AB64" i="13"/>
  <c r="AC64" i="13"/>
  <c r="Y65" i="13"/>
  <c r="AD65" i="13" s="1"/>
  <c r="Z65" i="13"/>
  <c r="AA65" i="13"/>
  <c r="AB65" i="13"/>
  <c r="AC65" i="13"/>
  <c r="Y66" i="13"/>
  <c r="AD66" i="13" s="1"/>
  <c r="Z66" i="13"/>
  <c r="AA66" i="13"/>
  <c r="AB66" i="13"/>
  <c r="AC66" i="13"/>
  <c r="Y67" i="13"/>
  <c r="AD67" i="13" s="1"/>
  <c r="Z67" i="13"/>
  <c r="AA67" i="13"/>
  <c r="AB67" i="13"/>
  <c r="AC67" i="13"/>
  <c r="Y68" i="13"/>
  <c r="AD68" i="13" s="1"/>
  <c r="Z68" i="13"/>
  <c r="AA68" i="13"/>
  <c r="AB68" i="13"/>
  <c r="AC68" i="13"/>
  <c r="Y69" i="13"/>
  <c r="AD69" i="13" s="1"/>
  <c r="Z69" i="13"/>
  <c r="AA69" i="13"/>
  <c r="AB69" i="13"/>
  <c r="AC69" i="13"/>
  <c r="Y70" i="13"/>
  <c r="AD70" i="13" s="1"/>
  <c r="Z70" i="13"/>
  <c r="AA70" i="13"/>
  <c r="AB70" i="13"/>
  <c r="AC70" i="13"/>
  <c r="Y71" i="13"/>
  <c r="AD71" i="13" s="1"/>
  <c r="Z71" i="13"/>
  <c r="AA71" i="13"/>
  <c r="AB71" i="13"/>
  <c r="AC71" i="13"/>
  <c r="Y72" i="13"/>
  <c r="AD72" i="13" s="1"/>
  <c r="Z72" i="13"/>
  <c r="AA72" i="13"/>
  <c r="AB72" i="13"/>
  <c r="AC72" i="13"/>
  <c r="Y73" i="13"/>
  <c r="AD73" i="13" s="1"/>
  <c r="Z73" i="13"/>
  <c r="AA73" i="13"/>
  <c r="AB73" i="13"/>
  <c r="AC73" i="13"/>
  <c r="Y74" i="13"/>
  <c r="AD74" i="13" s="1"/>
  <c r="Z74" i="13"/>
  <c r="AA74" i="13"/>
  <c r="AB74" i="13"/>
  <c r="AC74" i="13"/>
  <c r="Y75" i="13"/>
  <c r="AD75" i="13" s="1"/>
  <c r="Z75" i="13"/>
  <c r="AA75" i="13"/>
  <c r="AB75" i="13"/>
  <c r="AC75" i="13"/>
  <c r="Y76" i="13"/>
  <c r="AD76" i="13" s="1"/>
  <c r="Z76" i="13"/>
  <c r="AA76" i="13"/>
  <c r="AB76" i="13"/>
  <c r="AC76" i="13"/>
  <c r="Y77" i="13"/>
  <c r="AD77" i="13" s="1"/>
  <c r="Z77" i="13"/>
  <c r="AA77" i="13"/>
  <c r="AB77" i="13"/>
  <c r="AC77" i="13"/>
  <c r="Y78" i="13"/>
  <c r="AD78" i="13" s="1"/>
  <c r="Z78" i="13"/>
  <c r="AA78" i="13"/>
  <c r="AB78" i="13"/>
  <c r="AC78" i="13"/>
  <c r="Y79" i="13"/>
  <c r="AD79" i="13" s="1"/>
  <c r="Z79" i="13"/>
  <c r="AA79" i="13"/>
  <c r="AB79" i="13"/>
  <c r="AC79" i="13"/>
  <c r="Y80" i="13"/>
  <c r="AD80" i="13" s="1"/>
  <c r="Z80" i="13"/>
  <c r="AA80" i="13"/>
  <c r="AB80" i="13"/>
  <c r="AC80" i="13"/>
  <c r="Y81" i="13"/>
  <c r="AD81" i="13" s="1"/>
  <c r="Z81" i="13"/>
  <c r="AA81" i="13"/>
  <c r="AB81" i="13"/>
  <c r="AC81" i="13"/>
  <c r="Y82" i="13"/>
  <c r="AD82" i="13" s="1"/>
  <c r="Z82" i="13"/>
  <c r="AA82" i="13"/>
  <c r="AB82" i="13"/>
  <c r="AC82" i="13"/>
  <c r="Y83" i="13"/>
  <c r="AD83" i="13" s="1"/>
  <c r="Z83" i="13"/>
  <c r="AA83" i="13"/>
  <c r="AB83" i="13"/>
  <c r="AC83" i="13"/>
  <c r="Y84" i="13"/>
  <c r="AD84" i="13" s="1"/>
  <c r="Z84" i="13"/>
  <c r="AA84" i="13"/>
  <c r="AB84" i="13"/>
  <c r="AC84" i="13"/>
  <c r="Y85" i="13"/>
  <c r="AD85" i="13" s="1"/>
  <c r="Z85" i="13"/>
  <c r="AA85" i="13"/>
  <c r="AB85" i="13"/>
  <c r="AC85" i="13"/>
  <c r="Y86" i="13"/>
  <c r="AD86" i="13" s="1"/>
  <c r="Z86" i="13"/>
  <c r="AA86" i="13"/>
  <c r="AB86" i="13"/>
  <c r="AC86" i="13"/>
  <c r="Y87" i="13"/>
  <c r="AD87" i="13" s="1"/>
  <c r="Z87" i="13"/>
  <c r="AA87" i="13"/>
  <c r="AB87" i="13"/>
  <c r="AC87" i="13"/>
  <c r="Y88" i="13"/>
  <c r="AD88" i="13" s="1"/>
  <c r="Z88" i="13"/>
  <c r="AA88" i="13"/>
  <c r="AB88" i="13"/>
  <c r="AC88" i="13"/>
  <c r="Y89" i="13"/>
  <c r="AD89" i="13" s="1"/>
  <c r="Z89" i="13"/>
  <c r="AA89" i="13"/>
  <c r="AB89" i="13"/>
  <c r="AC89" i="13"/>
  <c r="Y90" i="13"/>
  <c r="AD90" i="13" s="1"/>
  <c r="Z90" i="13"/>
  <c r="AA90" i="13"/>
  <c r="AB90" i="13"/>
  <c r="AC90" i="13"/>
  <c r="Y91" i="13"/>
  <c r="AD91" i="13" s="1"/>
  <c r="Z91" i="13"/>
  <c r="AA91" i="13"/>
  <c r="AB91" i="13"/>
  <c r="AC91" i="13"/>
  <c r="Y92" i="13"/>
  <c r="AD92" i="13" s="1"/>
  <c r="Z92" i="13"/>
  <c r="AA92" i="13"/>
  <c r="AB92" i="13"/>
  <c r="AC92" i="13"/>
  <c r="Y93" i="13"/>
  <c r="AD93" i="13" s="1"/>
  <c r="Z93" i="13"/>
  <c r="AA93" i="13"/>
  <c r="AB93" i="13"/>
  <c r="AC93" i="13"/>
  <c r="Y94" i="13"/>
  <c r="AD94" i="13" s="1"/>
  <c r="Z94" i="13"/>
  <c r="AA94" i="13"/>
  <c r="AB94" i="13"/>
  <c r="AC94" i="13"/>
  <c r="Y95" i="13"/>
  <c r="AD95" i="13" s="1"/>
  <c r="Z95" i="13"/>
  <c r="AA95" i="13"/>
  <c r="AB95" i="13"/>
  <c r="AC95" i="13"/>
  <c r="Y96" i="13"/>
  <c r="AD96" i="13" s="1"/>
  <c r="Z96" i="13"/>
  <c r="AA96" i="13"/>
  <c r="AB96" i="13"/>
  <c r="AC96" i="13"/>
  <c r="Y97" i="13"/>
  <c r="AD97" i="13" s="1"/>
  <c r="Z97" i="13"/>
  <c r="AA97" i="13"/>
  <c r="AB97" i="13"/>
  <c r="AC97" i="13"/>
  <c r="Y98" i="13"/>
  <c r="AD98" i="13" s="1"/>
  <c r="Z98" i="13"/>
  <c r="AA98" i="13"/>
  <c r="AB98" i="13"/>
  <c r="AC98" i="13"/>
  <c r="Y99" i="13"/>
  <c r="AD99" i="13" s="1"/>
  <c r="Z99" i="13"/>
  <c r="AA99" i="13"/>
  <c r="AB99" i="13"/>
  <c r="AC99" i="13"/>
  <c r="Y100" i="13"/>
  <c r="AD100" i="13" s="1"/>
  <c r="Z100" i="13"/>
  <c r="AA100" i="13"/>
  <c r="AB100" i="13"/>
  <c r="AC100" i="13"/>
  <c r="Y101" i="13"/>
  <c r="AD101" i="13" s="1"/>
  <c r="Z101" i="13"/>
  <c r="AA101" i="13"/>
  <c r="AB101" i="13"/>
  <c r="AC101" i="13"/>
  <c r="Y102" i="13"/>
  <c r="AD102" i="13" s="1"/>
  <c r="Z102" i="13"/>
  <c r="AA102" i="13"/>
  <c r="AB102" i="13"/>
  <c r="AC102" i="13"/>
  <c r="Y103" i="13"/>
  <c r="AD103" i="13" s="1"/>
  <c r="Z103" i="13"/>
  <c r="AA103" i="13"/>
  <c r="AB103" i="13"/>
  <c r="AC103" i="13"/>
  <c r="Y104" i="13"/>
  <c r="AD104" i="13" s="1"/>
  <c r="Z104" i="13"/>
  <c r="AA104" i="13"/>
  <c r="AB104" i="13"/>
  <c r="AC104" i="13"/>
  <c r="Y105" i="13"/>
  <c r="AD105" i="13" s="1"/>
  <c r="Z105" i="13"/>
  <c r="AA105" i="13"/>
  <c r="AB105" i="13"/>
  <c r="AC105" i="13"/>
  <c r="Y106" i="13"/>
  <c r="AD106" i="13" s="1"/>
  <c r="Z106" i="13"/>
  <c r="AA106" i="13"/>
  <c r="AB106" i="13"/>
  <c r="AC106" i="13"/>
  <c r="Y107" i="13"/>
  <c r="AD107" i="13" s="1"/>
  <c r="Z107" i="13"/>
  <c r="AA107" i="13"/>
  <c r="AB107" i="13"/>
  <c r="AC107" i="13"/>
  <c r="Y108" i="13"/>
  <c r="AD108" i="13" s="1"/>
  <c r="Z108" i="13"/>
  <c r="AA108" i="13"/>
  <c r="AB108" i="13"/>
  <c r="AC108" i="13"/>
  <c r="Y109" i="13"/>
  <c r="AD109" i="13" s="1"/>
  <c r="Z109" i="13"/>
  <c r="AA109" i="13"/>
  <c r="AB109" i="13"/>
  <c r="AC109" i="13"/>
  <c r="Y110" i="13"/>
  <c r="AD110" i="13" s="1"/>
  <c r="Z110" i="13"/>
  <c r="AA110" i="13"/>
  <c r="AB110" i="13"/>
  <c r="AC110" i="13"/>
  <c r="Y111" i="13"/>
  <c r="AD111" i="13" s="1"/>
  <c r="Z111" i="13"/>
  <c r="AA111" i="13"/>
  <c r="AB111" i="13"/>
  <c r="AC111" i="13"/>
  <c r="Y112" i="13"/>
  <c r="AD112" i="13" s="1"/>
  <c r="Z112" i="13"/>
  <c r="AA112" i="13"/>
  <c r="AB112" i="13"/>
  <c r="AC112" i="13"/>
  <c r="Y113" i="13"/>
  <c r="AD113" i="13" s="1"/>
  <c r="Z113" i="13"/>
  <c r="AA113" i="13"/>
  <c r="AB113" i="13"/>
  <c r="AC113" i="13"/>
  <c r="Y114" i="13"/>
  <c r="AD114" i="13" s="1"/>
  <c r="Z114" i="13"/>
  <c r="AA114" i="13"/>
  <c r="AB114" i="13"/>
  <c r="AC114" i="13"/>
  <c r="Y115" i="13"/>
  <c r="AD115" i="13" s="1"/>
  <c r="Z115" i="13"/>
  <c r="AA115" i="13"/>
  <c r="AB115" i="13"/>
  <c r="AC115" i="13"/>
  <c r="Y116" i="13"/>
  <c r="AD116" i="13" s="1"/>
  <c r="Z116" i="13"/>
  <c r="AA116" i="13"/>
  <c r="AB116" i="13"/>
  <c r="AC116" i="13"/>
  <c r="Y117" i="13"/>
  <c r="AD117" i="13" s="1"/>
  <c r="Z117" i="13"/>
  <c r="AA117" i="13"/>
  <c r="AB117" i="13"/>
  <c r="AC117" i="13"/>
  <c r="Y118" i="13"/>
  <c r="AD118" i="13" s="1"/>
  <c r="Z118" i="13"/>
  <c r="AA118" i="13"/>
  <c r="AB118" i="13"/>
  <c r="AC118" i="13"/>
  <c r="Y119" i="13"/>
  <c r="AD119" i="13" s="1"/>
  <c r="Z119" i="13"/>
  <c r="AA119" i="13"/>
  <c r="AB119" i="13"/>
  <c r="AC119" i="13"/>
  <c r="Y120" i="13"/>
  <c r="AD120" i="13" s="1"/>
  <c r="Z120" i="13"/>
  <c r="AA120" i="13"/>
  <c r="AB120" i="13"/>
  <c r="AC120" i="13"/>
  <c r="Y121" i="13"/>
  <c r="AD121" i="13" s="1"/>
  <c r="Z121" i="13"/>
  <c r="AA121" i="13"/>
  <c r="AB121" i="13"/>
  <c r="AC121" i="13"/>
  <c r="Y122" i="13"/>
  <c r="AD122" i="13" s="1"/>
  <c r="Z122" i="13"/>
  <c r="AA122" i="13"/>
  <c r="AB122" i="13"/>
  <c r="AC122" i="13"/>
  <c r="Y123" i="13"/>
  <c r="AD123" i="13" s="1"/>
  <c r="Z123" i="13"/>
  <c r="AA123" i="13"/>
  <c r="AB123" i="13"/>
  <c r="AC123" i="13"/>
  <c r="Y124" i="13"/>
  <c r="AD124" i="13" s="1"/>
  <c r="Z124" i="13"/>
  <c r="AA124" i="13"/>
  <c r="AB124" i="13"/>
  <c r="AC124" i="13"/>
  <c r="Y125" i="13"/>
  <c r="AD125" i="13" s="1"/>
  <c r="Z125" i="13"/>
  <c r="AA125" i="13"/>
  <c r="AB125" i="13"/>
  <c r="AC125" i="13"/>
  <c r="Y126" i="13"/>
  <c r="AD126" i="13" s="1"/>
  <c r="Z126" i="13"/>
  <c r="AA126" i="13"/>
  <c r="AB126" i="13"/>
  <c r="AC126" i="13"/>
  <c r="Y127" i="13"/>
  <c r="AD127" i="13" s="1"/>
  <c r="Z127" i="13"/>
  <c r="AA127" i="13"/>
  <c r="AB127" i="13"/>
  <c r="AC127" i="13"/>
  <c r="Y128" i="13"/>
  <c r="AD128" i="13" s="1"/>
  <c r="Z128" i="13"/>
  <c r="AA128" i="13"/>
  <c r="AB128" i="13"/>
  <c r="AC128" i="13"/>
  <c r="Y129" i="13"/>
  <c r="AD129" i="13" s="1"/>
  <c r="Z129" i="13"/>
  <c r="AA129" i="13"/>
  <c r="AB129" i="13"/>
  <c r="AC129" i="13"/>
  <c r="Y130" i="13"/>
  <c r="AD130" i="13" s="1"/>
  <c r="Z130" i="13"/>
  <c r="AA130" i="13"/>
  <c r="AB130" i="13"/>
  <c r="AC130" i="13"/>
  <c r="Y131" i="13"/>
  <c r="AD131" i="13" s="1"/>
  <c r="Z131" i="13"/>
  <c r="AA131" i="13"/>
  <c r="AB131" i="13"/>
  <c r="AC131" i="13"/>
  <c r="Y132" i="13"/>
  <c r="AD132" i="13" s="1"/>
  <c r="Z132" i="13"/>
  <c r="AA132" i="13"/>
  <c r="AB132" i="13"/>
  <c r="AC132" i="13"/>
  <c r="Y133" i="13"/>
  <c r="AD133" i="13" s="1"/>
  <c r="Z133" i="13"/>
  <c r="AA133" i="13"/>
  <c r="AB133" i="13"/>
  <c r="AC133" i="13"/>
  <c r="Y134" i="13"/>
  <c r="AD134" i="13" s="1"/>
  <c r="Z134" i="13"/>
  <c r="AA134" i="13"/>
  <c r="AB134" i="13"/>
  <c r="AC134" i="13"/>
  <c r="Y135" i="13"/>
  <c r="AD135" i="13" s="1"/>
  <c r="Z135" i="13"/>
  <c r="AA135" i="13"/>
  <c r="AB135" i="13"/>
  <c r="AC135" i="13"/>
  <c r="Y136" i="13"/>
  <c r="AD136" i="13" s="1"/>
  <c r="Z136" i="13"/>
  <c r="AA136" i="13"/>
  <c r="AB136" i="13"/>
  <c r="AC136" i="13"/>
  <c r="Y137" i="13"/>
  <c r="AD137" i="13" s="1"/>
  <c r="Z137" i="13"/>
  <c r="AA137" i="13"/>
  <c r="AB137" i="13"/>
  <c r="AC137" i="13"/>
  <c r="Y138" i="13"/>
  <c r="AD138" i="13" s="1"/>
  <c r="Z138" i="13"/>
  <c r="AA138" i="13"/>
  <c r="AB138" i="13"/>
  <c r="AC138" i="13"/>
  <c r="Y139" i="13"/>
  <c r="AD139" i="13" s="1"/>
  <c r="Z139" i="13"/>
  <c r="AA139" i="13"/>
  <c r="AB139" i="13"/>
  <c r="AC139" i="13"/>
  <c r="Y140" i="13"/>
  <c r="AD140" i="13" s="1"/>
  <c r="Z140" i="13"/>
  <c r="AA140" i="13"/>
  <c r="AB140" i="13"/>
  <c r="AC140" i="13"/>
  <c r="Y141" i="13"/>
  <c r="AD141" i="13" s="1"/>
  <c r="Z141" i="13"/>
  <c r="AA141" i="13"/>
  <c r="AB141" i="13"/>
  <c r="AC141" i="13"/>
  <c r="Y142" i="13"/>
  <c r="AD142" i="13" s="1"/>
  <c r="Z142" i="13"/>
  <c r="AA142" i="13"/>
  <c r="AB142" i="13"/>
  <c r="AC142" i="13"/>
  <c r="Y143" i="13"/>
  <c r="AD143" i="13" s="1"/>
  <c r="Z143" i="13"/>
  <c r="AA143" i="13"/>
  <c r="AB143" i="13"/>
  <c r="AC143" i="13"/>
  <c r="Y144" i="13"/>
  <c r="AD144" i="13" s="1"/>
  <c r="Z144" i="13"/>
  <c r="AA144" i="13"/>
  <c r="AB144" i="13"/>
  <c r="AC144" i="13"/>
  <c r="Y145" i="13"/>
  <c r="AD145" i="13" s="1"/>
  <c r="Z145" i="13"/>
  <c r="AA145" i="13"/>
  <c r="AB145" i="13"/>
  <c r="AC145" i="13"/>
  <c r="Y146" i="13"/>
  <c r="AD146" i="13" s="1"/>
  <c r="Z146" i="13"/>
  <c r="AA146" i="13"/>
  <c r="AB146" i="13"/>
  <c r="AC146" i="13"/>
  <c r="Y147" i="13"/>
  <c r="AD147" i="13" s="1"/>
  <c r="Z147" i="13"/>
  <c r="AA147" i="13"/>
  <c r="AB147" i="13"/>
  <c r="AC147" i="13"/>
  <c r="Y148" i="13"/>
  <c r="AD148" i="13" s="1"/>
  <c r="Z148" i="13"/>
  <c r="AA148" i="13"/>
  <c r="AB148" i="13"/>
  <c r="AC148" i="13"/>
  <c r="Y149" i="13"/>
  <c r="AD149" i="13" s="1"/>
  <c r="Z149" i="13"/>
  <c r="AA149" i="13"/>
  <c r="AB149" i="13"/>
  <c r="AC149" i="13"/>
  <c r="Y150" i="13"/>
  <c r="AD150" i="13" s="1"/>
  <c r="Z150" i="13"/>
  <c r="AA150" i="13"/>
  <c r="AB150" i="13"/>
  <c r="AC150" i="13"/>
  <c r="Y151" i="13"/>
  <c r="AD151" i="13" s="1"/>
  <c r="Z151" i="13"/>
  <c r="AA151" i="13"/>
  <c r="AB151" i="13"/>
  <c r="AC151" i="13"/>
  <c r="Y152" i="13"/>
  <c r="AD152" i="13" s="1"/>
  <c r="Z152" i="13"/>
  <c r="AA152" i="13"/>
  <c r="AB152" i="13"/>
  <c r="AC152" i="13"/>
  <c r="Y153" i="13"/>
  <c r="AD153" i="13" s="1"/>
  <c r="Z153" i="13"/>
  <c r="AA153" i="13"/>
  <c r="AB153" i="13"/>
  <c r="AC153" i="13"/>
  <c r="Y154" i="13"/>
  <c r="AD154" i="13" s="1"/>
  <c r="Z154" i="13"/>
  <c r="AA154" i="13"/>
  <c r="AB154" i="13"/>
  <c r="AC154" i="13"/>
  <c r="Y155" i="13"/>
  <c r="AD155" i="13" s="1"/>
  <c r="Z155" i="13"/>
  <c r="AA155" i="13"/>
  <c r="AB155" i="13"/>
  <c r="AC155" i="13"/>
  <c r="Y156" i="13"/>
  <c r="AD156" i="13" s="1"/>
  <c r="Z156" i="13"/>
  <c r="AA156" i="13"/>
  <c r="AB156" i="13"/>
  <c r="AC156" i="13"/>
  <c r="Y157" i="13"/>
  <c r="AD157" i="13" s="1"/>
  <c r="Z157" i="13"/>
  <c r="AA157" i="13"/>
  <c r="AB157" i="13"/>
  <c r="AC157" i="13"/>
  <c r="Y158" i="13"/>
  <c r="AD158" i="13" s="1"/>
  <c r="Z158" i="13"/>
  <c r="AA158" i="13"/>
  <c r="AB158" i="13"/>
  <c r="AC158" i="13"/>
  <c r="Y159" i="13"/>
  <c r="AD159" i="13" s="1"/>
  <c r="Z159" i="13"/>
  <c r="AA159" i="13"/>
  <c r="AB159" i="13"/>
  <c r="AC159" i="13"/>
  <c r="Y160" i="13"/>
  <c r="AD160" i="13" s="1"/>
  <c r="Z160" i="13"/>
  <c r="AA160" i="13"/>
  <c r="AB160" i="13"/>
  <c r="AC160" i="13"/>
  <c r="Y161" i="13"/>
  <c r="AD161" i="13" s="1"/>
  <c r="Z161" i="13"/>
  <c r="AA161" i="13"/>
  <c r="AB161" i="13"/>
  <c r="AC161" i="13"/>
  <c r="Y162" i="13"/>
  <c r="AD162" i="13" s="1"/>
  <c r="Z162" i="13"/>
  <c r="AA162" i="13"/>
  <c r="AB162" i="13"/>
  <c r="AC162" i="13"/>
  <c r="Y163" i="13"/>
  <c r="AD163" i="13" s="1"/>
  <c r="Z163" i="13"/>
  <c r="AA163" i="13"/>
  <c r="AB163" i="13"/>
  <c r="AC163" i="13"/>
  <c r="Y164" i="13"/>
  <c r="AD164" i="13" s="1"/>
  <c r="Z164" i="13"/>
  <c r="AA164" i="13"/>
  <c r="AB164" i="13"/>
  <c r="AC164" i="13"/>
  <c r="Y165" i="13"/>
  <c r="AD165" i="13" s="1"/>
  <c r="Z165" i="13"/>
  <c r="AA165" i="13"/>
  <c r="AB165" i="13"/>
  <c r="AC165" i="13"/>
  <c r="Y166" i="13"/>
  <c r="AD166" i="13" s="1"/>
  <c r="Z166" i="13"/>
  <c r="AA166" i="13"/>
  <c r="AB166" i="13"/>
  <c r="AC166" i="13"/>
  <c r="Y167" i="13"/>
  <c r="AD167" i="13" s="1"/>
  <c r="Z167" i="13"/>
  <c r="AA167" i="13"/>
  <c r="AB167" i="13"/>
  <c r="AC167" i="13"/>
  <c r="Y168" i="13"/>
  <c r="AD168" i="13" s="1"/>
  <c r="Z168" i="13"/>
  <c r="AA168" i="13"/>
  <c r="AB168" i="13"/>
  <c r="AC168" i="13"/>
  <c r="Y169" i="13"/>
  <c r="AD169" i="13" s="1"/>
  <c r="Z169" i="13"/>
  <c r="AA169" i="13"/>
  <c r="AB169" i="13"/>
  <c r="AC169" i="13"/>
  <c r="Y170" i="13"/>
  <c r="AD170" i="13" s="1"/>
  <c r="Z170" i="13"/>
  <c r="AA170" i="13"/>
  <c r="AB170" i="13"/>
  <c r="AC170" i="13"/>
  <c r="Y171" i="13"/>
  <c r="AD171" i="13" s="1"/>
  <c r="Z171" i="13"/>
  <c r="AA171" i="13"/>
  <c r="AB171" i="13"/>
  <c r="AC171" i="13"/>
  <c r="Y172" i="13"/>
  <c r="AD172" i="13" s="1"/>
  <c r="Z172" i="13"/>
  <c r="AA172" i="13"/>
  <c r="AB172" i="13"/>
  <c r="AC172" i="13"/>
  <c r="Y173" i="13"/>
  <c r="AD173" i="13" s="1"/>
  <c r="Z173" i="13"/>
  <c r="AA173" i="13"/>
  <c r="AB173" i="13"/>
  <c r="AC173" i="13"/>
  <c r="Y174" i="13"/>
  <c r="AD174" i="13" s="1"/>
  <c r="Z174" i="13"/>
  <c r="AA174" i="13"/>
  <c r="AB174" i="13"/>
  <c r="AC174" i="13"/>
  <c r="Y175" i="13"/>
  <c r="AD175" i="13" s="1"/>
  <c r="Z175" i="13"/>
  <c r="AA175" i="13"/>
  <c r="AB175" i="13"/>
  <c r="AC175" i="13"/>
  <c r="Y176" i="13"/>
  <c r="AD176" i="13" s="1"/>
  <c r="Z176" i="13"/>
  <c r="AA176" i="13"/>
  <c r="AB176" i="13"/>
  <c r="AC176" i="13"/>
  <c r="Y177" i="13"/>
  <c r="AD177" i="13" s="1"/>
  <c r="Z177" i="13"/>
  <c r="AA177" i="13"/>
  <c r="AB177" i="13"/>
  <c r="AC177" i="13"/>
  <c r="Y178" i="13"/>
  <c r="AD178" i="13" s="1"/>
  <c r="Z178" i="13"/>
  <c r="AA178" i="13"/>
  <c r="AB178" i="13"/>
  <c r="AC178" i="13"/>
  <c r="Y179" i="13"/>
  <c r="AD179" i="13" s="1"/>
  <c r="Z179" i="13"/>
  <c r="AA179" i="13"/>
  <c r="AB179" i="13"/>
  <c r="AC179" i="13"/>
  <c r="Y180" i="13"/>
  <c r="AD180" i="13" s="1"/>
  <c r="Z180" i="13"/>
  <c r="AA180" i="13"/>
  <c r="AB180" i="13"/>
  <c r="AC180" i="13"/>
  <c r="Y181" i="13"/>
  <c r="AD181" i="13" s="1"/>
  <c r="Z181" i="13"/>
  <c r="AA181" i="13"/>
  <c r="AB181" i="13"/>
  <c r="AC181" i="13"/>
  <c r="Y182" i="13"/>
  <c r="AD182" i="13" s="1"/>
  <c r="Z182" i="13"/>
  <c r="AA182" i="13"/>
  <c r="AB182" i="13"/>
  <c r="AC182" i="13"/>
  <c r="Y183" i="13"/>
  <c r="AD183" i="13" s="1"/>
  <c r="Z183" i="13"/>
  <c r="AA183" i="13"/>
  <c r="AB183" i="13"/>
  <c r="AC183" i="13"/>
  <c r="Y184" i="13"/>
  <c r="AD184" i="13" s="1"/>
  <c r="Z184" i="13"/>
  <c r="AA184" i="13"/>
  <c r="AB184" i="13"/>
  <c r="AC184" i="13"/>
  <c r="Y185" i="13"/>
  <c r="AD185" i="13" s="1"/>
  <c r="Z185" i="13"/>
  <c r="AA185" i="13"/>
  <c r="AB185" i="13"/>
  <c r="AC185" i="13"/>
  <c r="Y186" i="13"/>
  <c r="AD186" i="13" s="1"/>
  <c r="Z186" i="13"/>
  <c r="AA186" i="13"/>
  <c r="AB186" i="13"/>
  <c r="AC186" i="13"/>
  <c r="Y187" i="13"/>
  <c r="AD187" i="13" s="1"/>
  <c r="Z187" i="13"/>
  <c r="AA187" i="13"/>
  <c r="AB187" i="13"/>
  <c r="AC187" i="13"/>
  <c r="Y188" i="13"/>
  <c r="AD188" i="13" s="1"/>
  <c r="Z188" i="13"/>
  <c r="AA188" i="13"/>
  <c r="AB188" i="13"/>
  <c r="AC188" i="13"/>
  <c r="Y189" i="13"/>
  <c r="AD189" i="13" s="1"/>
  <c r="Z189" i="13"/>
  <c r="AA189" i="13"/>
  <c r="AB189" i="13"/>
  <c r="AC189" i="13"/>
  <c r="Y190" i="13"/>
  <c r="AD190" i="13" s="1"/>
  <c r="Z190" i="13"/>
  <c r="AA190" i="13"/>
  <c r="AB190" i="13"/>
  <c r="AC190" i="13"/>
  <c r="Y191" i="13"/>
  <c r="AD191" i="13" s="1"/>
  <c r="Z191" i="13"/>
  <c r="AA191" i="13"/>
  <c r="AB191" i="13"/>
  <c r="AC191" i="13"/>
  <c r="Y192" i="13"/>
  <c r="AD192" i="13" s="1"/>
  <c r="Z192" i="13"/>
  <c r="AA192" i="13"/>
  <c r="AB192" i="13"/>
  <c r="AC192" i="13"/>
  <c r="Y193" i="13"/>
  <c r="AD193" i="13" s="1"/>
  <c r="Z193" i="13"/>
  <c r="AA193" i="13"/>
  <c r="AB193" i="13"/>
  <c r="AC193" i="13"/>
  <c r="Y194" i="13"/>
  <c r="AD194" i="13" s="1"/>
  <c r="Z194" i="13"/>
  <c r="AA194" i="13"/>
  <c r="AB194" i="13"/>
  <c r="AC194" i="13"/>
  <c r="Y195" i="13"/>
  <c r="AD195" i="13" s="1"/>
  <c r="Z195" i="13"/>
  <c r="AA195" i="13"/>
  <c r="AB195" i="13"/>
  <c r="AC195" i="13"/>
  <c r="Y196" i="13"/>
  <c r="AD196" i="13" s="1"/>
  <c r="Z196" i="13"/>
  <c r="AA196" i="13"/>
  <c r="AB196" i="13"/>
  <c r="AC196" i="13"/>
  <c r="Y197" i="13"/>
  <c r="AD197" i="13" s="1"/>
  <c r="Z197" i="13"/>
  <c r="AA197" i="13"/>
  <c r="AB197" i="13"/>
  <c r="AC197" i="13"/>
  <c r="Y198" i="13"/>
  <c r="AD198" i="13" s="1"/>
  <c r="Z198" i="13"/>
  <c r="AA198" i="13"/>
  <c r="AB198" i="13"/>
  <c r="AC198" i="13"/>
  <c r="Y199" i="13"/>
  <c r="AD199" i="13" s="1"/>
  <c r="Z199" i="13"/>
  <c r="AA199" i="13"/>
  <c r="AB199" i="13"/>
  <c r="AC199" i="13"/>
  <c r="Y200" i="13"/>
  <c r="AD200" i="13" s="1"/>
  <c r="Z200" i="13"/>
  <c r="AA200" i="13"/>
  <c r="AB200" i="13"/>
  <c r="AC200" i="13"/>
  <c r="Y201" i="13"/>
  <c r="AD201" i="13" s="1"/>
  <c r="Z201" i="13"/>
  <c r="AA201" i="13"/>
  <c r="AB201" i="13"/>
  <c r="AC201" i="13"/>
  <c r="Y202" i="13"/>
  <c r="AD202" i="13" s="1"/>
  <c r="Z202" i="13"/>
  <c r="AA202" i="13"/>
  <c r="AB202" i="13"/>
  <c r="AC202" i="13"/>
  <c r="Y203" i="13"/>
  <c r="AD203" i="13" s="1"/>
  <c r="Z203" i="13"/>
  <c r="AA203" i="13"/>
  <c r="AB203" i="13"/>
  <c r="AC203" i="13"/>
  <c r="Y204" i="13"/>
  <c r="AD204" i="13" s="1"/>
  <c r="Z204" i="13"/>
  <c r="AA204" i="13"/>
  <c r="AB204" i="13"/>
  <c r="AC204" i="13"/>
  <c r="Y205" i="13"/>
  <c r="AD205" i="13" s="1"/>
  <c r="Z205" i="13"/>
  <c r="AA205" i="13"/>
  <c r="AB205" i="13"/>
  <c r="AC205" i="13"/>
  <c r="Y206" i="13"/>
  <c r="AD206" i="13" s="1"/>
  <c r="Z206" i="13"/>
  <c r="AA206" i="13"/>
  <c r="AB206" i="13"/>
  <c r="AC206" i="13"/>
  <c r="Y207" i="13"/>
  <c r="AD207" i="13" s="1"/>
  <c r="Z207" i="13"/>
  <c r="AA207" i="13"/>
  <c r="AB207" i="13"/>
  <c r="AC207" i="13"/>
  <c r="Y208" i="13"/>
  <c r="AD208" i="13" s="1"/>
  <c r="Z208" i="13"/>
  <c r="AA208" i="13"/>
  <c r="AB208" i="13"/>
  <c r="AC208" i="13"/>
  <c r="Y209" i="13"/>
  <c r="AD209" i="13" s="1"/>
  <c r="Z209" i="13"/>
  <c r="AA209" i="13"/>
  <c r="AB209" i="13"/>
  <c r="AC209" i="13"/>
  <c r="Y210" i="13"/>
  <c r="AD210" i="13" s="1"/>
  <c r="Z210" i="13"/>
  <c r="AA210" i="13"/>
  <c r="AB210" i="13"/>
  <c r="AC210" i="13"/>
  <c r="Y211" i="13"/>
  <c r="AD211" i="13" s="1"/>
  <c r="Z211" i="13"/>
  <c r="AA211" i="13"/>
  <c r="AB211" i="13"/>
  <c r="AC211" i="13"/>
  <c r="Y212" i="13"/>
  <c r="AD212" i="13" s="1"/>
  <c r="Z212" i="13"/>
  <c r="AA212" i="13"/>
  <c r="AB212" i="13"/>
  <c r="AC212" i="13"/>
  <c r="Y213" i="13"/>
  <c r="AD213" i="13" s="1"/>
  <c r="Z213" i="13"/>
  <c r="AA213" i="13"/>
  <c r="AB213" i="13"/>
  <c r="AC213" i="13"/>
  <c r="Y214" i="13"/>
  <c r="AD214" i="13" s="1"/>
  <c r="Z214" i="13"/>
  <c r="AA214" i="13"/>
  <c r="AB214" i="13"/>
  <c r="AC214" i="13"/>
  <c r="Y215" i="13"/>
  <c r="AD215" i="13" s="1"/>
  <c r="Z215" i="13"/>
  <c r="AA215" i="13"/>
  <c r="AB215" i="13"/>
  <c r="AC215" i="13"/>
  <c r="Y216" i="13"/>
  <c r="AD216" i="13" s="1"/>
  <c r="Z216" i="13"/>
  <c r="AA216" i="13"/>
  <c r="AB216" i="13"/>
  <c r="AC216" i="13"/>
  <c r="Y217" i="13"/>
  <c r="AD217" i="13" s="1"/>
  <c r="Z217" i="13"/>
  <c r="AA217" i="13"/>
  <c r="AB217" i="13"/>
  <c r="AC217" i="13"/>
  <c r="Y218" i="13"/>
  <c r="AD218" i="13" s="1"/>
  <c r="Z218" i="13"/>
  <c r="AA218" i="13"/>
  <c r="AB218" i="13"/>
  <c r="AC218" i="13"/>
  <c r="Y219" i="13"/>
  <c r="AD219" i="13" s="1"/>
  <c r="Z219" i="13"/>
  <c r="AA219" i="13"/>
  <c r="AB219" i="13"/>
  <c r="AC219" i="13"/>
  <c r="Y220" i="13"/>
  <c r="AD220" i="13" s="1"/>
  <c r="Z220" i="13"/>
  <c r="AA220" i="13"/>
  <c r="AB220" i="13"/>
  <c r="AC220" i="13"/>
  <c r="Y221" i="13"/>
  <c r="AD221" i="13" s="1"/>
  <c r="Z221" i="13"/>
  <c r="AA221" i="13"/>
  <c r="AB221" i="13"/>
  <c r="AC221" i="13"/>
  <c r="Y222" i="13"/>
  <c r="AD222" i="13" s="1"/>
  <c r="Z222" i="13"/>
  <c r="AA222" i="13"/>
  <c r="AB222" i="13"/>
  <c r="AC222" i="13"/>
  <c r="Y223" i="13"/>
  <c r="AD223" i="13" s="1"/>
  <c r="Z223" i="13"/>
  <c r="AA223" i="13"/>
  <c r="AB223" i="13"/>
  <c r="AC223" i="13"/>
  <c r="Y224" i="13"/>
  <c r="AD224" i="13" s="1"/>
  <c r="Z224" i="13"/>
  <c r="AA224" i="13"/>
  <c r="AB224" i="13"/>
  <c r="AC224" i="13"/>
  <c r="Y225" i="13"/>
  <c r="AD225" i="13" s="1"/>
  <c r="Z225" i="13"/>
  <c r="AA225" i="13"/>
  <c r="AB225" i="13"/>
  <c r="AC225" i="13"/>
  <c r="Y226" i="13"/>
  <c r="AD226" i="13" s="1"/>
  <c r="Z226" i="13"/>
  <c r="AA226" i="13"/>
  <c r="AB226" i="13"/>
  <c r="AC226" i="13"/>
  <c r="Y227" i="13"/>
  <c r="AD227" i="13" s="1"/>
  <c r="Z227" i="13"/>
  <c r="AA227" i="13"/>
  <c r="AB227" i="13"/>
  <c r="AC227" i="13"/>
  <c r="Z228" i="13"/>
  <c r="AA228" i="13"/>
  <c r="AB228" i="13"/>
  <c r="AC228" i="13"/>
  <c r="Y229" i="13"/>
  <c r="AD229" i="13" s="1"/>
  <c r="Z229" i="13"/>
  <c r="AA229" i="13"/>
  <c r="AB229" i="13"/>
  <c r="AC229" i="13"/>
  <c r="Y230" i="13"/>
  <c r="AD230" i="13" s="1"/>
  <c r="Z230" i="13"/>
  <c r="AA230" i="13"/>
  <c r="AB230" i="13"/>
  <c r="AC230" i="13"/>
  <c r="Y231" i="13"/>
  <c r="AD231" i="13" s="1"/>
  <c r="Z231" i="13"/>
  <c r="AA231" i="13"/>
  <c r="AB231" i="13"/>
  <c r="AC231" i="13"/>
  <c r="AY4" i="13"/>
  <c r="AY5" i="13"/>
  <c r="AY6" i="13"/>
  <c r="AY7" i="13"/>
  <c r="AY8" i="13"/>
  <c r="AY9" i="13"/>
  <c r="AY10" i="13"/>
  <c r="AY11" i="13"/>
  <c r="AY12" i="13"/>
  <c r="AY13" i="13"/>
  <c r="AY14" i="13"/>
  <c r="AY15" i="13"/>
  <c r="AY16" i="13"/>
  <c r="AY17" i="13"/>
  <c r="AY18" i="13"/>
  <c r="AY19" i="13"/>
  <c r="AY20" i="13"/>
  <c r="AY21" i="13"/>
  <c r="AY22" i="13"/>
  <c r="AY23" i="13"/>
  <c r="AY24" i="13"/>
  <c r="AY25" i="13"/>
  <c r="AY26" i="13"/>
  <c r="AY27" i="13"/>
  <c r="AY28" i="13"/>
  <c r="AY29" i="13"/>
  <c r="AY30" i="13"/>
  <c r="AY31" i="13"/>
  <c r="AY32" i="13"/>
  <c r="AY33" i="13"/>
  <c r="AY34" i="13"/>
  <c r="AY35" i="13"/>
  <c r="AY36" i="13"/>
  <c r="AY37" i="13"/>
  <c r="AY38" i="13"/>
  <c r="AY39" i="13"/>
  <c r="AY40" i="13"/>
  <c r="AY41" i="13"/>
  <c r="AY42" i="13"/>
  <c r="AY43" i="13"/>
  <c r="AY44" i="13"/>
  <c r="AY45" i="13"/>
  <c r="AY46" i="13"/>
  <c r="AY47" i="13"/>
  <c r="AY48" i="13"/>
  <c r="AY49" i="13"/>
  <c r="AY50" i="13"/>
  <c r="AY51" i="13"/>
  <c r="AY52" i="13"/>
  <c r="AY53" i="13"/>
  <c r="AY54" i="13"/>
  <c r="AY55" i="13"/>
  <c r="AY56" i="13"/>
  <c r="AY57" i="13"/>
  <c r="AY58" i="13"/>
  <c r="AY59" i="13"/>
  <c r="AY60" i="13"/>
  <c r="AY61" i="13"/>
  <c r="AY62" i="13"/>
  <c r="AY63" i="13"/>
  <c r="AY64" i="13"/>
  <c r="AY65" i="13"/>
  <c r="AY66" i="13"/>
  <c r="AY67" i="13"/>
  <c r="AY68" i="13"/>
  <c r="AY69" i="13"/>
  <c r="AY70" i="13"/>
  <c r="AY71" i="13"/>
  <c r="AY72" i="13"/>
  <c r="AY73" i="13"/>
  <c r="AY74" i="13"/>
  <c r="AY75" i="13"/>
  <c r="AY76" i="13"/>
  <c r="AY77" i="13"/>
  <c r="AY78" i="13"/>
  <c r="AY79" i="13"/>
  <c r="AY80" i="13"/>
  <c r="AY81" i="13"/>
  <c r="AY82" i="13"/>
  <c r="AY83" i="13"/>
  <c r="AY84" i="13"/>
  <c r="AY85" i="13"/>
  <c r="AY86" i="13"/>
  <c r="AY87" i="13"/>
  <c r="AY88" i="13"/>
  <c r="AY89" i="13"/>
  <c r="AY90" i="13"/>
  <c r="AY91" i="13"/>
  <c r="AY92" i="13"/>
  <c r="AY93" i="13"/>
  <c r="AY94" i="13"/>
  <c r="AY95" i="13"/>
  <c r="AY96" i="13"/>
  <c r="AY97" i="13"/>
  <c r="AY98" i="13"/>
  <c r="AY99" i="13"/>
  <c r="AY100" i="13"/>
  <c r="AY101" i="13"/>
  <c r="AY102" i="13"/>
  <c r="AY103" i="13"/>
  <c r="AY104" i="13"/>
  <c r="AY105" i="13"/>
  <c r="AY106" i="13"/>
  <c r="AY107" i="13"/>
  <c r="AY108" i="13"/>
  <c r="AY109" i="13"/>
  <c r="AY110" i="13"/>
  <c r="AY111" i="13"/>
  <c r="AY112" i="13"/>
  <c r="AY113" i="13"/>
  <c r="AY114" i="13"/>
  <c r="AY115" i="13"/>
  <c r="AY116" i="13"/>
  <c r="AY117" i="13"/>
  <c r="AY118" i="13"/>
  <c r="AY119" i="13"/>
  <c r="AY120" i="13"/>
  <c r="AY121" i="13"/>
  <c r="AY122" i="13"/>
  <c r="AY123" i="13"/>
  <c r="AY124" i="13"/>
  <c r="AY125" i="13"/>
  <c r="AY126" i="13"/>
  <c r="AY127" i="13"/>
  <c r="AY128" i="13"/>
  <c r="AY129" i="13"/>
  <c r="AY130" i="13"/>
  <c r="AY131" i="13"/>
  <c r="AY132" i="13"/>
  <c r="AY133" i="13"/>
  <c r="AY134" i="13"/>
  <c r="AY135" i="13"/>
  <c r="AY136" i="13"/>
  <c r="AY137" i="13"/>
  <c r="AY138" i="13"/>
  <c r="AY139" i="13"/>
  <c r="AY140" i="13"/>
  <c r="AY141" i="13"/>
  <c r="AY142" i="13"/>
  <c r="AY143" i="13"/>
  <c r="AY144" i="13"/>
  <c r="AY145" i="13"/>
  <c r="AY146" i="13"/>
  <c r="AY147" i="13"/>
  <c r="AY148" i="13"/>
  <c r="AY149" i="13"/>
  <c r="AY150" i="13"/>
  <c r="AY151" i="13"/>
  <c r="AY152" i="13"/>
  <c r="AY153" i="13"/>
  <c r="AY154" i="13"/>
  <c r="AY155" i="13"/>
  <c r="AY156" i="13"/>
  <c r="AY157" i="13"/>
  <c r="AY158" i="13"/>
  <c r="AY159" i="13"/>
  <c r="AY160" i="13"/>
  <c r="AY161" i="13"/>
  <c r="AY162" i="13"/>
  <c r="AY163" i="13"/>
  <c r="AY164" i="13"/>
  <c r="AY165" i="13"/>
  <c r="AY166" i="13"/>
  <c r="AY167" i="13"/>
  <c r="AY168" i="13"/>
  <c r="AY169" i="13"/>
  <c r="AY170" i="13"/>
  <c r="AY171" i="13"/>
  <c r="AY172" i="13"/>
  <c r="AY173" i="13"/>
  <c r="AY174" i="13"/>
  <c r="AY175" i="13"/>
  <c r="AY176" i="13"/>
  <c r="AY177" i="13"/>
  <c r="AY178" i="13"/>
  <c r="AY179" i="13"/>
  <c r="AY180" i="13"/>
  <c r="AY181" i="13"/>
  <c r="AY182" i="13"/>
  <c r="AY183" i="13"/>
  <c r="AY184" i="13"/>
  <c r="AY185" i="13"/>
  <c r="AY186" i="13"/>
  <c r="AY187" i="13"/>
  <c r="AY188" i="13"/>
  <c r="AY189" i="13"/>
  <c r="AY190" i="13"/>
  <c r="AY191" i="13"/>
  <c r="AY192" i="13"/>
  <c r="AY193" i="13"/>
  <c r="AY194" i="13"/>
  <c r="AY195" i="13"/>
  <c r="AY196" i="13"/>
  <c r="AY197" i="13"/>
  <c r="AY198" i="13"/>
  <c r="AY199" i="13"/>
  <c r="AY200" i="13"/>
  <c r="AY201" i="13"/>
  <c r="AY202" i="13"/>
  <c r="AY203" i="13"/>
  <c r="AY204" i="13"/>
  <c r="AY205" i="13"/>
  <c r="AY206" i="13"/>
  <c r="AY207" i="13"/>
  <c r="AY208" i="13"/>
  <c r="AY209" i="13"/>
  <c r="AY210" i="13"/>
  <c r="AY211" i="13"/>
  <c r="AY212" i="13"/>
  <c r="AY213" i="13"/>
  <c r="AY214" i="13"/>
  <c r="AY215" i="13"/>
  <c r="AY216" i="13"/>
  <c r="AY217" i="13"/>
  <c r="AY218" i="13"/>
  <c r="AY219" i="13"/>
  <c r="AY220" i="13"/>
  <c r="AY221" i="13"/>
  <c r="AY222" i="13"/>
  <c r="AY223" i="13"/>
  <c r="AY224" i="13"/>
  <c r="AY225" i="13"/>
  <c r="AY226" i="13"/>
  <c r="AY227" i="13"/>
  <c r="AY228" i="13"/>
  <c r="AY229" i="13"/>
  <c r="AY230" i="13"/>
  <c r="AY231" i="13"/>
  <c r="AX4" i="13"/>
  <c r="AX5" i="13"/>
  <c r="AX6" i="13"/>
  <c r="AX7" i="13"/>
  <c r="AX8" i="13"/>
  <c r="AX9" i="13"/>
  <c r="AX10" i="13"/>
  <c r="AX11" i="13"/>
  <c r="AX12" i="13"/>
  <c r="AX13" i="13"/>
  <c r="AX14" i="13"/>
  <c r="AX15" i="13"/>
  <c r="AX16" i="13"/>
  <c r="AX17" i="13"/>
  <c r="AX18" i="13"/>
  <c r="AX19" i="13"/>
  <c r="AX20" i="13"/>
  <c r="AX21" i="13"/>
  <c r="AX22" i="13"/>
  <c r="AX23" i="13"/>
  <c r="AX24" i="13"/>
  <c r="AX25" i="13"/>
  <c r="AX26" i="13"/>
  <c r="AX27" i="13"/>
  <c r="AX28" i="13"/>
  <c r="AX29" i="13"/>
  <c r="AX30" i="13"/>
  <c r="AX31" i="13"/>
  <c r="AX32" i="13"/>
  <c r="AX33" i="13"/>
  <c r="AX34" i="13"/>
  <c r="AX35" i="13"/>
  <c r="AX36" i="13"/>
  <c r="AX37" i="13"/>
  <c r="AX38" i="13"/>
  <c r="AX39" i="13"/>
  <c r="AX40" i="13"/>
  <c r="AX41" i="13"/>
  <c r="AX42" i="13"/>
  <c r="AX43" i="13"/>
  <c r="AX44" i="13"/>
  <c r="AX45" i="13"/>
  <c r="AX46" i="13"/>
  <c r="AX47" i="13"/>
  <c r="AX48" i="13"/>
  <c r="AX49" i="13"/>
  <c r="AX50" i="13"/>
  <c r="AX51" i="13"/>
  <c r="AX52" i="13"/>
  <c r="AX53" i="13"/>
  <c r="AX54" i="13"/>
  <c r="AX55" i="13"/>
  <c r="AX56" i="13"/>
  <c r="AX57" i="13"/>
  <c r="AX58" i="13"/>
  <c r="AX59" i="13"/>
  <c r="AX60" i="13"/>
  <c r="AX61" i="13"/>
  <c r="AX62" i="13"/>
  <c r="AX63" i="13"/>
  <c r="AX64" i="13"/>
  <c r="AX65" i="13"/>
  <c r="AX66" i="13"/>
  <c r="AX67" i="13"/>
  <c r="AX68" i="13"/>
  <c r="AX69" i="13"/>
  <c r="AX70" i="13"/>
  <c r="AX71" i="13"/>
  <c r="AX72" i="13"/>
  <c r="AX73" i="13"/>
  <c r="AX74" i="13"/>
  <c r="AX75" i="13"/>
  <c r="AX76" i="13"/>
  <c r="AX77" i="13"/>
  <c r="AX78" i="13"/>
  <c r="AX79" i="13"/>
  <c r="AX80" i="13"/>
  <c r="AX81" i="13"/>
  <c r="AX82" i="13"/>
  <c r="AX83" i="13"/>
  <c r="AX84" i="13"/>
  <c r="AX85" i="13"/>
  <c r="AX86" i="13"/>
  <c r="AX87" i="13"/>
  <c r="AX88" i="13"/>
  <c r="AX89" i="13"/>
  <c r="AX90" i="13"/>
  <c r="AX91" i="13"/>
  <c r="AX92" i="13"/>
  <c r="AX93" i="13"/>
  <c r="AX94" i="13"/>
  <c r="AX95" i="13"/>
  <c r="AX96" i="13"/>
  <c r="AX97" i="13"/>
  <c r="AX98" i="13"/>
  <c r="AX99" i="13"/>
  <c r="AX100" i="13"/>
  <c r="AX101" i="13"/>
  <c r="AX102" i="13"/>
  <c r="AX103" i="13"/>
  <c r="AX104" i="13"/>
  <c r="AX105" i="13"/>
  <c r="AX106" i="13"/>
  <c r="AX107" i="13"/>
  <c r="AX108" i="13"/>
  <c r="AX109" i="13"/>
  <c r="AX110" i="13"/>
  <c r="AX111" i="13"/>
  <c r="AX112" i="13"/>
  <c r="AX113" i="13"/>
  <c r="AX114" i="13"/>
  <c r="AX115" i="13"/>
  <c r="AX116" i="13"/>
  <c r="AX117" i="13"/>
  <c r="AX118" i="13"/>
  <c r="AX119" i="13"/>
  <c r="AX120" i="13"/>
  <c r="AX121" i="13"/>
  <c r="AX122" i="13"/>
  <c r="AX123" i="13"/>
  <c r="AX124" i="13"/>
  <c r="AX125" i="13"/>
  <c r="AX126" i="13"/>
  <c r="AX127" i="13"/>
  <c r="AX128" i="13"/>
  <c r="AX129" i="13"/>
  <c r="AX130" i="13"/>
  <c r="AX131" i="13"/>
  <c r="AX132" i="13"/>
  <c r="AX133" i="13"/>
  <c r="AX134" i="13"/>
  <c r="AX135" i="13"/>
  <c r="AX136" i="13"/>
  <c r="AX137" i="13"/>
  <c r="AX138" i="13"/>
  <c r="AX139" i="13"/>
  <c r="AX140" i="13"/>
  <c r="AX141" i="13"/>
  <c r="AX142" i="13"/>
  <c r="AX143" i="13"/>
  <c r="AX144" i="13"/>
  <c r="AX145" i="13"/>
  <c r="AX146" i="13"/>
  <c r="AX147" i="13"/>
  <c r="AX148" i="13"/>
  <c r="AX149" i="13"/>
  <c r="AX150" i="13"/>
  <c r="AX151" i="13"/>
  <c r="AX152" i="13"/>
  <c r="AX153" i="13"/>
  <c r="AX154" i="13"/>
  <c r="AX155" i="13"/>
  <c r="AX156" i="13"/>
  <c r="AX157" i="13"/>
  <c r="AX158" i="13"/>
  <c r="AX159" i="13"/>
  <c r="AX160" i="13"/>
  <c r="AX161" i="13"/>
  <c r="AX162" i="13"/>
  <c r="AX163" i="13"/>
  <c r="AX164" i="13"/>
  <c r="AX165" i="13"/>
  <c r="AX166" i="13"/>
  <c r="AX167" i="13"/>
  <c r="AX168" i="13"/>
  <c r="AX169" i="13"/>
  <c r="AX170" i="13"/>
  <c r="AX171" i="13"/>
  <c r="AX172" i="13"/>
  <c r="AX173" i="13"/>
  <c r="AX174" i="13"/>
  <c r="AX175" i="13"/>
  <c r="AX176" i="13"/>
  <c r="AX177" i="13"/>
  <c r="AX178" i="13"/>
  <c r="AX179" i="13"/>
  <c r="AX180" i="13"/>
  <c r="AX181" i="13"/>
  <c r="AX182" i="13"/>
  <c r="AX183" i="13"/>
  <c r="AX184" i="13"/>
  <c r="AX185" i="13"/>
  <c r="AX186" i="13"/>
  <c r="AX187" i="13"/>
  <c r="AX188" i="13"/>
  <c r="AX189" i="13"/>
  <c r="AX190" i="13"/>
  <c r="AX191" i="13"/>
  <c r="AX192" i="13"/>
  <c r="AX193" i="13"/>
  <c r="AX194" i="13"/>
  <c r="AX195" i="13"/>
  <c r="AX196" i="13"/>
  <c r="AX197" i="13"/>
  <c r="AX198" i="13"/>
  <c r="AX199" i="13"/>
  <c r="AX200" i="13"/>
  <c r="AX201" i="13"/>
  <c r="AX202" i="13"/>
  <c r="AX203" i="13"/>
  <c r="AX204" i="13"/>
  <c r="AX205" i="13"/>
  <c r="AX206" i="13"/>
  <c r="AX207" i="13"/>
  <c r="AX208" i="13"/>
  <c r="AX209" i="13"/>
  <c r="AX210" i="13"/>
  <c r="AX211" i="13"/>
  <c r="AX212" i="13"/>
  <c r="AX213" i="13"/>
  <c r="AX214" i="13"/>
  <c r="AX215" i="13"/>
  <c r="AX216" i="13"/>
  <c r="AX217" i="13"/>
  <c r="AX218" i="13"/>
  <c r="AX219" i="13"/>
  <c r="AX220" i="13"/>
  <c r="AX221" i="13"/>
  <c r="AX222" i="13"/>
  <c r="AX223" i="13"/>
  <c r="AX224" i="13"/>
  <c r="AX225" i="13"/>
  <c r="AX226" i="13"/>
  <c r="AX227" i="13"/>
  <c r="AX228" i="13"/>
  <c r="AX229" i="13"/>
  <c r="AX230" i="13"/>
  <c r="AX231" i="13"/>
  <c r="AW4" i="13"/>
  <c r="AW5" i="13"/>
  <c r="AW6" i="13"/>
  <c r="AW7" i="13"/>
  <c r="AW8" i="13"/>
  <c r="AW9" i="13"/>
  <c r="AW10" i="13"/>
  <c r="AW11" i="13"/>
  <c r="AW12" i="13"/>
  <c r="AW13" i="13"/>
  <c r="AW14" i="13"/>
  <c r="AW15" i="13"/>
  <c r="AW16" i="13"/>
  <c r="AW17" i="13"/>
  <c r="AW18" i="13"/>
  <c r="AW19" i="13"/>
  <c r="AW20" i="13"/>
  <c r="AW21" i="13"/>
  <c r="AW22" i="13"/>
  <c r="AW23" i="13"/>
  <c r="AW24" i="13"/>
  <c r="AW25" i="13"/>
  <c r="AW26" i="13"/>
  <c r="AW27" i="13"/>
  <c r="AW28" i="13"/>
  <c r="AW29" i="13"/>
  <c r="AW30" i="13"/>
  <c r="AW31" i="13"/>
  <c r="AW32" i="13"/>
  <c r="AW33" i="13"/>
  <c r="AW34" i="13"/>
  <c r="AW35" i="13"/>
  <c r="AW36" i="13"/>
  <c r="AW37" i="13"/>
  <c r="AW38" i="13"/>
  <c r="AW39" i="13"/>
  <c r="AW40" i="13"/>
  <c r="AW41" i="13"/>
  <c r="AW42" i="13"/>
  <c r="AW43" i="13"/>
  <c r="AW44" i="13"/>
  <c r="AW45" i="13"/>
  <c r="AW46" i="13"/>
  <c r="AW47" i="13"/>
  <c r="AW48" i="13"/>
  <c r="AW49" i="13"/>
  <c r="AW50" i="13"/>
  <c r="AW51" i="13"/>
  <c r="AW52" i="13"/>
  <c r="AW53" i="13"/>
  <c r="AW54" i="13"/>
  <c r="AW55" i="13"/>
  <c r="AW56" i="13"/>
  <c r="AW57" i="13"/>
  <c r="AW58" i="13"/>
  <c r="AW59" i="13"/>
  <c r="AW60" i="13"/>
  <c r="AW61" i="13"/>
  <c r="AW62" i="13"/>
  <c r="AW63" i="13"/>
  <c r="AW64" i="13"/>
  <c r="AW65" i="13"/>
  <c r="AW66" i="13"/>
  <c r="AW67" i="13"/>
  <c r="AW68" i="13"/>
  <c r="AW69" i="13"/>
  <c r="AW70" i="13"/>
  <c r="AW71" i="13"/>
  <c r="AW72" i="13"/>
  <c r="AW73" i="13"/>
  <c r="AW74" i="13"/>
  <c r="AW75" i="13"/>
  <c r="AW76" i="13"/>
  <c r="AW77" i="13"/>
  <c r="AW78" i="13"/>
  <c r="AW79" i="13"/>
  <c r="AW80" i="13"/>
  <c r="AW81" i="13"/>
  <c r="AW82" i="13"/>
  <c r="AW83" i="13"/>
  <c r="AW84" i="13"/>
  <c r="AW85" i="13"/>
  <c r="AW86" i="13"/>
  <c r="AW87" i="13"/>
  <c r="AW88" i="13"/>
  <c r="AW89" i="13"/>
  <c r="AW90" i="13"/>
  <c r="AW91" i="13"/>
  <c r="AW92" i="13"/>
  <c r="AW93" i="13"/>
  <c r="AW94" i="13"/>
  <c r="AW95" i="13"/>
  <c r="AW96" i="13"/>
  <c r="AW97" i="13"/>
  <c r="AW98" i="13"/>
  <c r="AW99" i="13"/>
  <c r="AW100" i="13"/>
  <c r="AW101" i="13"/>
  <c r="AW102" i="13"/>
  <c r="AW103" i="13"/>
  <c r="AW104" i="13"/>
  <c r="AW105" i="13"/>
  <c r="AW106" i="13"/>
  <c r="AW107" i="13"/>
  <c r="AW108" i="13"/>
  <c r="AW109" i="13"/>
  <c r="AW110" i="13"/>
  <c r="AW111" i="13"/>
  <c r="AW112" i="13"/>
  <c r="AW113" i="13"/>
  <c r="AW114" i="13"/>
  <c r="AW115" i="13"/>
  <c r="AW116" i="13"/>
  <c r="AW117" i="13"/>
  <c r="AW118" i="13"/>
  <c r="AW119" i="13"/>
  <c r="AW120" i="13"/>
  <c r="AW121" i="13"/>
  <c r="AW122" i="13"/>
  <c r="AW123" i="13"/>
  <c r="AW124" i="13"/>
  <c r="AW125" i="13"/>
  <c r="AW126" i="13"/>
  <c r="AW127" i="13"/>
  <c r="AW128" i="13"/>
  <c r="AW129" i="13"/>
  <c r="AW130" i="13"/>
  <c r="AW131" i="13"/>
  <c r="AW132" i="13"/>
  <c r="AW133" i="13"/>
  <c r="AW134" i="13"/>
  <c r="AW135" i="13"/>
  <c r="AW136" i="13"/>
  <c r="AW137" i="13"/>
  <c r="AW138" i="13"/>
  <c r="AW139" i="13"/>
  <c r="AW140" i="13"/>
  <c r="AW141" i="13"/>
  <c r="AW142" i="13"/>
  <c r="AW143" i="13"/>
  <c r="AW144" i="13"/>
  <c r="AW145" i="13"/>
  <c r="AW146" i="13"/>
  <c r="AW147" i="13"/>
  <c r="AW148" i="13"/>
  <c r="AW149" i="13"/>
  <c r="AW150" i="13"/>
  <c r="AW151" i="13"/>
  <c r="AW152" i="13"/>
  <c r="AW153" i="13"/>
  <c r="AW154" i="13"/>
  <c r="AW155" i="13"/>
  <c r="AW156" i="13"/>
  <c r="AW157" i="13"/>
  <c r="AW158" i="13"/>
  <c r="AW159" i="13"/>
  <c r="AW160" i="13"/>
  <c r="AW161" i="13"/>
  <c r="AW162" i="13"/>
  <c r="AW163" i="13"/>
  <c r="AW164" i="13"/>
  <c r="AW165" i="13"/>
  <c r="AW166" i="13"/>
  <c r="AW167" i="13"/>
  <c r="AW168" i="13"/>
  <c r="AW169" i="13"/>
  <c r="AW170" i="13"/>
  <c r="AW171" i="13"/>
  <c r="AW172" i="13"/>
  <c r="AW173" i="13"/>
  <c r="AW174" i="13"/>
  <c r="AW175" i="13"/>
  <c r="AW176" i="13"/>
  <c r="AW177" i="13"/>
  <c r="AW178" i="13"/>
  <c r="AW179" i="13"/>
  <c r="AW180" i="13"/>
  <c r="AW181" i="13"/>
  <c r="AW182" i="13"/>
  <c r="AW183" i="13"/>
  <c r="AW184" i="13"/>
  <c r="AW185" i="13"/>
  <c r="AW186" i="13"/>
  <c r="AW187" i="13"/>
  <c r="AW188" i="13"/>
  <c r="AW189" i="13"/>
  <c r="AW190" i="13"/>
  <c r="AW191" i="13"/>
  <c r="AW192" i="13"/>
  <c r="AW193" i="13"/>
  <c r="AW194" i="13"/>
  <c r="AW195" i="13"/>
  <c r="AW196" i="13"/>
  <c r="AW197" i="13"/>
  <c r="AW198" i="13"/>
  <c r="AW199" i="13"/>
  <c r="AW200" i="13"/>
  <c r="AW201" i="13"/>
  <c r="AW202" i="13"/>
  <c r="AW203" i="13"/>
  <c r="AW204" i="13"/>
  <c r="AW205" i="13"/>
  <c r="AW206" i="13"/>
  <c r="AW207" i="13"/>
  <c r="AW208" i="13"/>
  <c r="AW209" i="13"/>
  <c r="AW210" i="13"/>
  <c r="AW211" i="13"/>
  <c r="AW212" i="13"/>
  <c r="AW213" i="13"/>
  <c r="AW214" i="13"/>
  <c r="AW215" i="13"/>
  <c r="AW216" i="13"/>
  <c r="AW217" i="13"/>
  <c r="AW218" i="13"/>
  <c r="AW219" i="13"/>
  <c r="AW220" i="13"/>
  <c r="AW221" i="13"/>
  <c r="AW222" i="13"/>
  <c r="AW223" i="13"/>
  <c r="AW224" i="13"/>
  <c r="AW225" i="13"/>
  <c r="AW226" i="13"/>
  <c r="AW227" i="13"/>
  <c r="AW228" i="13"/>
  <c r="AW229" i="13"/>
  <c r="AW230" i="13"/>
  <c r="AW231" i="13"/>
  <c r="AU4" i="13"/>
  <c r="AU5" i="13"/>
  <c r="AU6" i="13"/>
  <c r="AU7" i="13"/>
  <c r="AU8" i="13"/>
  <c r="AU9" i="13"/>
  <c r="AU10" i="13"/>
  <c r="AU11" i="13"/>
  <c r="AU12" i="13"/>
  <c r="AU13" i="13"/>
  <c r="AU14" i="13"/>
  <c r="AU15" i="13"/>
  <c r="AU16" i="13"/>
  <c r="AU17" i="13"/>
  <c r="AU18" i="13"/>
  <c r="AU19" i="13"/>
  <c r="AU20" i="13"/>
  <c r="AU21" i="13"/>
  <c r="AU22" i="13"/>
  <c r="AU23" i="13"/>
  <c r="AU24" i="13"/>
  <c r="AU25" i="13"/>
  <c r="AU26" i="13"/>
  <c r="AU27" i="13"/>
  <c r="AU28" i="13"/>
  <c r="AU29" i="13"/>
  <c r="AU30" i="13"/>
  <c r="AU31" i="13"/>
  <c r="AU32" i="13"/>
  <c r="AU33" i="13"/>
  <c r="AU34" i="13"/>
  <c r="AU35" i="13"/>
  <c r="AU36" i="13"/>
  <c r="AU37" i="13"/>
  <c r="AU38" i="13"/>
  <c r="AU39" i="13"/>
  <c r="AU40" i="13"/>
  <c r="AU41" i="13"/>
  <c r="AU42" i="13"/>
  <c r="AU43" i="13"/>
  <c r="AU44" i="13"/>
  <c r="AU45" i="13"/>
  <c r="AU46" i="13"/>
  <c r="AU47" i="13"/>
  <c r="AU48" i="13"/>
  <c r="AU49" i="13"/>
  <c r="AU50" i="13"/>
  <c r="AU51" i="13"/>
  <c r="AU52" i="13"/>
  <c r="AU53" i="13"/>
  <c r="AU54" i="13"/>
  <c r="AU55" i="13"/>
  <c r="AU56" i="13"/>
  <c r="AU57" i="13"/>
  <c r="AU58" i="13"/>
  <c r="AU59" i="13"/>
  <c r="AU60" i="13"/>
  <c r="AU61" i="13"/>
  <c r="AU62" i="13"/>
  <c r="AU63" i="13"/>
  <c r="AU64" i="13"/>
  <c r="AU65" i="13"/>
  <c r="AU66" i="13"/>
  <c r="AU67" i="13"/>
  <c r="AU68" i="13"/>
  <c r="AU69" i="13"/>
  <c r="AU70" i="13"/>
  <c r="AU71" i="13"/>
  <c r="AU72" i="13"/>
  <c r="AU73" i="13"/>
  <c r="AU74" i="13"/>
  <c r="AU75" i="13"/>
  <c r="AU76" i="13"/>
  <c r="AU77" i="13"/>
  <c r="AU78" i="13"/>
  <c r="AU79" i="13"/>
  <c r="AU80" i="13"/>
  <c r="AU81" i="13"/>
  <c r="AU82" i="13"/>
  <c r="AU83" i="13"/>
  <c r="AU84" i="13"/>
  <c r="AU85" i="13"/>
  <c r="AU86" i="13"/>
  <c r="AU87" i="13"/>
  <c r="AU88" i="13"/>
  <c r="AU89" i="13"/>
  <c r="AU90" i="13"/>
  <c r="AU91" i="13"/>
  <c r="AU92" i="13"/>
  <c r="AU93" i="13"/>
  <c r="AU94" i="13"/>
  <c r="AU95" i="13"/>
  <c r="AU96" i="13"/>
  <c r="AU97" i="13"/>
  <c r="AU98" i="13"/>
  <c r="AU99" i="13"/>
  <c r="AU100" i="13"/>
  <c r="AU101" i="13"/>
  <c r="AU102" i="13"/>
  <c r="AU103" i="13"/>
  <c r="AU104" i="13"/>
  <c r="AU105" i="13"/>
  <c r="AU106" i="13"/>
  <c r="AU107" i="13"/>
  <c r="AU108" i="13"/>
  <c r="AU109" i="13"/>
  <c r="AU110" i="13"/>
  <c r="AU111" i="13"/>
  <c r="AU112" i="13"/>
  <c r="AU113" i="13"/>
  <c r="AU114" i="13"/>
  <c r="AU115" i="13"/>
  <c r="AU116" i="13"/>
  <c r="AU117" i="13"/>
  <c r="AU118" i="13"/>
  <c r="AU119" i="13"/>
  <c r="AU120" i="13"/>
  <c r="AU121" i="13"/>
  <c r="AU122" i="13"/>
  <c r="AU123" i="13"/>
  <c r="AU124" i="13"/>
  <c r="AU125" i="13"/>
  <c r="AU126" i="13"/>
  <c r="AU127" i="13"/>
  <c r="AU128" i="13"/>
  <c r="AU129" i="13"/>
  <c r="AU130" i="13"/>
  <c r="AU131" i="13"/>
  <c r="AU132" i="13"/>
  <c r="AU133" i="13"/>
  <c r="AU134" i="13"/>
  <c r="AU135" i="13"/>
  <c r="AU136" i="13"/>
  <c r="AU137" i="13"/>
  <c r="AU138" i="13"/>
  <c r="AU139" i="13"/>
  <c r="AU140" i="13"/>
  <c r="AU141" i="13"/>
  <c r="AU142" i="13"/>
  <c r="AU143" i="13"/>
  <c r="AU144" i="13"/>
  <c r="AU145" i="13"/>
  <c r="AU146" i="13"/>
  <c r="AU147" i="13"/>
  <c r="AU148" i="13"/>
  <c r="AU149" i="13"/>
  <c r="AU150" i="13"/>
  <c r="AU151" i="13"/>
  <c r="AU152" i="13"/>
  <c r="AU153" i="13"/>
  <c r="AU154" i="13"/>
  <c r="AU155" i="13"/>
  <c r="AU156" i="13"/>
  <c r="AU157" i="13"/>
  <c r="AU158" i="13"/>
  <c r="AU159" i="13"/>
  <c r="AU160" i="13"/>
  <c r="AU161" i="13"/>
  <c r="AU162" i="13"/>
  <c r="AU163" i="13"/>
  <c r="AU164" i="13"/>
  <c r="AU165" i="13"/>
  <c r="AU166" i="13"/>
  <c r="AU167" i="13"/>
  <c r="AU168" i="13"/>
  <c r="AU169" i="13"/>
  <c r="AU170" i="13"/>
  <c r="AU171" i="13"/>
  <c r="AU172" i="13"/>
  <c r="AU173" i="13"/>
  <c r="AU174" i="13"/>
  <c r="AU175" i="13"/>
  <c r="AU176" i="13"/>
  <c r="AU177" i="13"/>
  <c r="AU178" i="13"/>
  <c r="AU179" i="13"/>
  <c r="AU180" i="13"/>
  <c r="AU181" i="13"/>
  <c r="AU182" i="13"/>
  <c r="AU183" i="13"/>
  <c r="AU184" i="13"/>
  <c r="AU185" i="13"/>
  <c r="AU186" i="13"/>
  <c r="AU187" i="13"/>
  <c r="AU188" i="13"/>
  <c r="AU189" i="13"/>
  <c r="AU190" i="13"/>
  <c r="AU191" i="13"/>
  <c r="AU192" i="13"/>
  <c r="AU193" i="13"/>
  <c r="AU194" i="13"/>
  <c r="AU195" i="13"/>
  <c r="AU196" i="13"/>
  <c r="AU197" i="13"/>
  <c r="AU198" i="13"/>
  <c r="AU199" i="13"/>
  <c r="AU200" i="13"/>
  <c r="AU201" i="13"/>
  <c r="AU202" i="13"/>
  <c r="AU203" i="13"/>
  <c r="AU204" i="13"/>
  <c r="AU205" i="13"/>
  <c r="AU206" i="13"/>
  <c r="AU207" i="13"/>
  <c r="AU208" i="13"/>
  <c r="AU209" i="13"/>
  <c r="AU210" i="13"/>
  <c r="AU211" i="13"/>
  <c r="AU212" i="13"/>
  <c r="AU213" i="13"/>
  <c r="AU214" i="13"/>
  <c r="AU215" i="13"/>
  <c r="AU216" i="13"/>
  <c r="AU217" i="13"/>
  <c r="AU218" i="13"/>
  <c r="AU219" i="13"/>
  <c r="AU220" i="13"/>
  <c r="AU221" i="13"/>
  <c r="AU222" i="13"/>
  <c r="AU223" i="13"/>
  <c r="AU224" i="13"/>
  <c r="AU225" i="13"/>
  <c r="AU226" i="13"/>
  <c r="AU227" i="13"/>
  <c r="AU228" i="13"/>
  <c r="AU229" i="13"/>
  <c r="AU230" i="13"/>
  <c r="AU231" i="13"/>
  <c r="AT4" i="13"/>
  <c r="AT5" i="13"/>
  <c r="AT6" i="13"/>
  <c r="AT7" i="13"/>
  <c r="AT8" i="13"/>
  <c r="AT9" i="13"/>
  <c r="AT10" i="13"/>
  <c r="AT11" i="13"/>
  <c r="AT12" i="13"/>
  <c r="AT13" i="13"/>
  <c r="AT14" i="13"/>
  <c r="AT15" i="13"/>
  <c r="AT16" i="13"/>
  <c r="AT17" i="13"/>
  <c r="AT18" i="13"/>
  <c r="AT19" i="13"/>
  <c r="AT20" i="13"/>
  <c r="AT21" i="13"/>
  <c r="AT22" i="13"/>
  <c r="AT23" i="13"/>
  <c r="AT24" i="13"/>
  <c r="AT25" i="13"/>
  <c r="AT26" i="13"/>
  <c r="AT27" i="13"/>
  <c r="AT28" i="13"/>
  <c r="AT29" i="13"/>
  <c r="AT30" i="13"/>
  <c r="AT31" i="13"/>
  <c r="AT32" i="13"/>
  <c r="AT33" i="13"/>
  <c r="AT34" i="13"/>
  <c r="AT35" i="13"/>
  <c r="AT36" i="13"/>
  <c r="AT37" i="13"/>
  <c r="AT38" i="13"/>
  <c r="AT39" i="13"/>
  <c r="AT40" i="13"/>
  <c r="AT41" i="13"/>
  <c r="AT42" i="13"/>
  <c r="AT43" i="13"/>
  <c r="AT44" i="13"/>
  <c r="AT45" i="13"/>
  <c r="AT46" i="13"/>
  <c r="AT47" i="13"/>
  <c r="AT48" i="13"/>
  <c r="AT49" i="13"/>
  <c r="AT50" i="13"/>
  <c r="AT51" i="13"/>
  <c r="AT52" i="13"/>
  <c r="AT53" i="13"/>
  <c r="AT54" i="13"/>
  <c r="AT55" i="13"/>
  <c r="AT56" i="13"/>
  <c r="AT57" i="13"/>
  <c r="AT58" i="13"/>
  <c r="AT59" i="13"/>
  <c r="AT60" i="13"/>
  <c r="AT61" i="13"/>
  <c r="AT62" i="13"/>
  <c r="AT63" i="13"/>
  <c r="AT64" i="13"/>
  <c r="AT65" i="13"/>
  <c r="AT66" i="13"/>
  <c r="AT67" i="13"/>
  <c r="AT68" i="13"/>
  <c r="AT69" i="13"/>
  <c r="AT70" i="13"/>
  <c r="AT71" i="13"/>
  <c r="AT72" i="13"/>
  <c r="AT73" i="13"/>
  <c r="AT74" i="13"/>
  <c r="AT75" i="13"/>
  <c r="AT76" i="13"/>
  <c r="AT77" i="13"/>
  <c r="AT78" i="13"/>
  <c r="AT79" i="13"/>
  <c r="AT80" i="13"/>
  <c r="AT81" i="13"/>
  <c r="AT82" i="13"/>
  <c r="AT83" i="13"/>
  <c r="AT84" i="13"/>
  <c r="AT85" i="13"/>
  <c r="AT86" i="13"/>
  <c r="AT87" i="13"/>
  <c r="AT88" i="13"/>
  <c r="AT89" i="13"/>
  <c r="AT90" i="13"/>
  <c r="AT91" i="13"/>
  <c r="AT92" i="13"/>
  <c r="AT93" i="13"/>
  <c r="AT94" i="13"/>
  <c r="AT95" i="13"/>
  <c r="AT96" i="13"/>
  <c r="AT97" i="13"/>
  <c r="AT98" i="13"/>
  <c r="AT99" i="13"/>
  <c r="AT100" i="13"/>
  <c r="AT101" i="13"/>
  <c r="AT102" i="13"/>
  <c r="AT103" i="13"/>
  <c r="AT104" i="13"/>
  <c r="AT105" i="13"/>
  <c r="AT106" i="13"/>
  <c r="AT107" i="13"/>
  <c r="AT108" i="13"/>
  <c r="AT109" i="13"/>
  <c r="AT110" i="13"/>
  <c r="AT111" i="13"/>
  <c r="AT112" i="13"/>
  <c r="AT113" i="13"/>
  <c r="AT114" i="13"/>
  <c r="AT115" i="13"/>
  <c r="AT116" i="13"/>
  <c r="AT117" i="13"/>
  <c r="AT118" i="13"/>
  <c r="AT119" i="13"/>
  <c r="AT120" i="13"/>
  <c r="AT121" i="13"/>
  <c r="AT122" i="13"/>
  <c r="AT123" i="13"/>
  <c r="AT124" i="13"/>
  <c r="AT125" i="13"/>
  <c r="AT126" i="13"/>
  <c r="AT127" i="13"/>
  <c r="AT128" i="13"/>
  <c r="AT129" i="13"/>
  <c r="AT130" i="13"/>
  <c r="AT131" i="13"/>
  <c r="AT132" i="13"/>
  <c r="AT133" i="13"/>
  <c r="AT134" i="13"/>
  <c r="AT135" i="13"/>
  <c r="AT136" i="13"/>
  <c r="AT137" i="13"/>
  <c r="AT138" i="13"/>
  <c r="AT139" i="13"/>
  <c r="AT140" i="13"/>
  <c r="AT141" i="13"/>
  <c r="AT142" i="13"/>
  <c r="AT143" i="13"/>
  <c r="AT144" i="13"/>
  <c r="AT145" i="13"/>
  <c r="AT146" i="13"/>
  <c r="AT147" i="13"/>
  <c r="AT148" i="13"/>
  <c r="AT149" i="13"/>
  <c r="AT150" i="13"/>
  <c r="AT151" i="13"/>
  <c r="AT152" i="13"/>
  <c r="AT153" i="13"/>
  <c r="AT154" i="13"/>
  <c r="AT155" i="13"/>
  <c r="AT156" i="13"/>
  <c r="AT157" i="13"/>
  <c r="AT158" i="13"/>
  <c r="AT159" i="13"/>
  <c r="AT160" i="13"/>
  <c r="AT161" i="13"/>
  <c r="AT162" i="13"/>
  <c r="AT163" i="13"/>
  <c r="AT164" i="13"/>
  <c r="AT165" i="13"/>
  <c r="AT166" i="13"/>
  <c r="AT167" i="13"/>
  <c r="AT168" i="13"/>
  <c r="AT169" i="13"/>
  <c r="AT170" i="13"/>
  <c r="AT171" i="13"/>
  <c r="AT172" i="13"/>
  <c r="AT173" i="13"/>
  <c r="AT174" i="13"/>
  <c r="AT175" i="13"/>
  <c r="AT176" i="13"/>
  <c r="AT177" i="13"/>
  <c r="AT178" i="13"/>
  <c r="AT179" i="13"/>
  <c r="AT180" i="13"/>
  <c r="AT181" i="13"/>
  <c r="AT182" i="13"/>
  <c r="AT183" i="13"/>
  <c r="AT184" i="13"/>
  <c r="AT185" i="13"/>
  <c r="AT186" i="13"/>
  <c r="AT187" i="13"/>
  <c r="AT188" i="13"/>
  <c r="AT189" i="13"/>
  <c r="AT190" i="13"/>
  <c r="AT191" i="13"/>
  <c r="AT192" i="13"/>
  <c r="AT193" i="13"/>
  <c r="AT194" i="13"/>
  <c r="AT195" i="13"/>
  <c r="AT196" i="13"/>
  <c r="AT197" i="13"/>
  <c r="AT198" i="13"/>
  <c r="AT199" i="13"/>
  <c r="AT200" i="13"/>
  <c r="AT201" i="13"/>
  <c r="AT202" i="13"/>
  <c r="AT203" i="13"/>
  <c r="AT204" i="13"/>
  <c r="AT205" i="13"/>
  <c r="AT206" i="13"/>
  <c r="AT207" i="13"/>
  <c r="AT208" i="13"/>
  <c r="AT209" i="13"/>
  <c r="AT210" i="13"/>
  <c r="AT211" i="13"/>
  <c r="AT212" i="13"/>
  <c r="AT213" i="13"/>
  <c r="AT214" i="13"/>
  <c r="AT215" i="13"/>
  <c r="AT216" i="13"/>
  <c r="AT217" i="13"/>
  <c r="AT218" i="13"/>
  <c r="AT219" i="13"/>
  <c r="AT220" i="13"/>
  <c r="AT221" i="13"/>
  <c r="AT222" i="13"/>
  <c r="AT223" i="13"/>
  <c r="AT224" i="13"/>
  <c r="AT225" i="13"/>
  <c r="AT226" i="13"/>
  <c r="AT227" i="13"/>
  <c r="AT228" i="13"/>
  <c r="AT229" i="13"/>
  <c r="AT230" i="13"/>
  <c r="AT231" i="13"/>
  <c r="AS4" i="13"/>
  <c r="AS5" i="13"/>
  <c r="AS6" i="13"/>
  <c r="AS7" i="13"/>
  <c r="AS8" i="13"/>
  <c r="AS9" i="13"/>
  <c r="AS10" i="13"/>
  <c r="AS11" i="13"/>
  <c r="AS12" i="13"/>
  <c r="AS13" i="13"/>
  <c r="AS14" i="13"/>
  <c r="AS15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1" i="13"/>
  <c r="AS32" i="13"/>
  <c r="AS33" i="13"/>
  <c r="AS34" i="13"/>
  <c r="AS35" i="13"/>
  <c r="AS36" i="13"/>
  <c r="AS37" i="13"/>
  <c r="AS38" i="13"/>
  <c r="AS39" i="13"/>
  <c r="AS40" i="13"/>
  <c r="AS41" i="13"/>
  <c r="AS42" i="13"/>
  <c r="AS43" i="13"/>
  <c r="AS44" i="13"/>
  <c r="AS45" i="13"/>
  <c r="AS46" i="13"/>
  <c r="AS47" i="13"/>
  <c r="AS48" i="13"/>
  <c r="AS49" i="13"/>
  <c r="AS50" i="13"/>
  <c r="AS51" i="13"/>
  <c r="AS52" i="13"/>
  <c r="AS53" i="13"/>
  <c r="AS54" i="13"/>
  <c r="AS55" i="13"/>
  <c r="AS56" i="13"/>
  <c r="AS57" i="13"/>
  <c r="AS58" i="13"/>
  <c r="AS59" i="13"/>
  <c r="AS60" i="13"/>
  <c r="AS61" i="13"/>
  <c r="AS62" i="13"/>
  <c r="AS63" i="13"/>
  <c r="AS64" i="13"/>
  <c r="AS65" i="13"/>
  <c r="AS66" i="13"/>
  <c r="AS67" i="13"/>
  <c r="AS68" i="13"/>
  <c r="AS69" i="13"/>
  <c r="AS70" i="13"/>
  <c r="AS71" i="13"/>
  <c r="AS72" i="13"/>
  <c r="AS73" i="13"/>
  <c r="AS74" i="13"/>
  <c r="AS75" i="13"/>
  <c r="AS76" i="13"/>
  <c r="AS77" i="13"/>
  <c r="AS78" i="13"/>
  <c r="AS79" i="13"/>
  <c r="AS80" i="13"/>
  <c r="AS81" i="13"/>
  <c r="AS82" i="13"/>
  <c r="AS83" i="13"/>
  <c r="AS84" i="13"/>
  <c r="AS85" i="13"/>
  <c r="AS86" i="13"/>
  <c r="AS87" i="13"/>
  <c r="AS88" i="13"/>
  <c r="AS89" i="13"/>
  <c r="AS90" i="13"/>
  <c r="AS91" i="13"/>
  <c r="AS92" i="13"/>
  <c r="AS93" i="13"/>
  <c r="AS94" i="13"/>
  <c r="AS95" i="13"/>
  <c r="AS96" i="13"/>
  <c r="AS97" i="13"/>
  <c r="AS98" i="13"/>
  <c r="AS99" i="13"/>
  <c r="AS100" i="13"/>
  <c r="AS101" i="13"/>
  <c r="AS102" i="13"/>
  <c r="AS103" i="13"/>
  <c r="AS104" i="13"/>
  <c r="AS105" i="13"/>
  <c r="AS106" i="13"/>
  <c r="AS107" i="13"/>
  <c r="AS108" i="13"/>
  <c r="AS109" i="13"/>
  <c r="AS110" i="13"/>
  <c r="AS111" i="13"/>
  <c r="AS112" i="13"/>
  <c r="AS113" i="13"/>
  <c r="AS114" i="13"/>
  <c r="AS115" i="13"/>
  <c r="AS116" i="13"/>
  <c r="AS117" i="13"/>
  <c r="AS118" i="13"/>
  <c r="AS119" i="13"/>
  <c r="AS120" i="13"/>
  <c r="AS121" i="13"/>
  <c r="AS122" i="13"/>
  <c r="AS123" i="13"/>
  <c r="AS124" i="13"/>
  <c r="AS125" i="13"/>
  <c r="AS126" i="13"/>
  <c r="AS127" i="13"/>
  <c r="AS128" i="13"/>
  <c r="AS129" i="13"/>
  <c r="AS130" i="13"/>
  <c r="AS131" i="13"/>
  <c r="AS132" i="13"/>
  <c r="AS133" i="13"/>
  <c r="AS134" i="13"/>
  <c r="AS135" i="13"/>
  <c r="AS136" i="13"/>
  <c r="AS137" i="13"/>
  <c r="AS138" i="13"/>
  <c r="AS139" i="13"/>
  <c r="AS140" i="13"/>
  <c r="AS141" i="13"/>
  <c r="AS142" i="13"/>
  <c r="AS143" i="13"/>
  <c r="AS144" i="13"/>
  <c r="AS145" i="13"/>
  <c r="AS146" i="13"/>
  <c r="AS147" i="13"/>
  <c r="AS148" i="13"/>
  <c r="AS149" i="13"/>
  <c r="AS150" i="13"/>
  <c r="AS151" i="13"/>
  <c r="AS152" i="13"/>
  <c r="AS153" i="13"/>
  <c r="AS154" i="13"/>
  <c r="AS155" i="13"/>
  <c r="AS156" i="13"/>
  <c r="AS157" i="13"/>
  <c r="AS158" i="13"/>
  <c r="AS159" i="13"/>
  <c r="AS160" i="13"/>
  <c r="AS161" i="13"/>
  <c r="AS162" i="13"/>
  <c r="AS163" i="13"/>
  <c r="AS164" i="13"/>
  <c r="AS165" i="13"/>
  <c r="AS166" i="13"/>
  <c r="AS167" i="13"/>
  <c r="AS168" i="13"/>
  <c r="AS169" i="13"/>
  <c r="AS170" i="13"/>
  <c r="AS171" i="13"/>
  <c r="AS172" i="13"/>
  <c r="AS173" i="13"/>
  <c r="AS174" i="13"/>
  <c r="AS175" i="13"/>
  <c r="AS176" i="13"/>
  <c r="AS177" i="13"/>
  <c r="AS178" i="13"/>
  <c r="AS179" i="13"/>
  <c r="AS180" i="13"/>
  <c r="AS181" i="13"/>
  <c r="AS182" i="13"/>
  <c r="AS183" i="13"/>
  <c r="AS184" i="13"/>
  <c r="AS185" i="13"/>
  <c r="AS186" i="13"/>
  <c r="AS187" i="13"/>
  <c r="AS188" i="13"/>
  <c r="AS189" i="13"/>
  <c r="AS190" i="13"/>
  <c r="AS191" i="13"/>
  <c r="AS192" i="13"/>
  <c r="AS193" i="13"/>
  <c r="AS194" i="13"/>
  <c r="AS195" i="13"/>
  <c r="AS196" i="13"/>
  <c r="AS197" i="13"/>
  <c r="AS198" i="13"/>
  <c r="AS199" i="13"/>
  <c r="AS200" i="13"/>
  <c r="AS201" i="13"/>
  <c r="AS202" i="13"/>
  <c r="AS203" i="13"/>
  <c r="AS204" i="13"/>
  <c r="AS205" i="13"/>
  <c r="AS206" i="13"/>
  <c r="AS207" i="13"/>
  <c r="AS208" i="13"/>
  <c r="AS209" i="13"/>
  <c r="AS210" i="13"/>
  <c r="AS211" i="13"/>
  <c r="AS212" i="13"/>
  <c r="AS213" i="13"/>
  <c r="AS214" i="13"/>
  <c r="AS215" i="13"/>
  <c r="AS216" i="13"/>
  <c r="AS217" i="13"/>
  <c r="AS218" i="13"/>
  <c r="AS219" i="13"/>
  <c r="AS220" i="13"/>
  <c r="AS221" i="13"/>
  <c r="AS222" i="13"/>
  <c r="AS223" i="13"/>
  <c r="AS224" i="13"/>
  <c r="AS225" i="13"/>
  <c r="AS226" i="13"/>
  <c r="AS227" i="13"/>
  <c r="AS228" i="13"/>
  <c r="AS229" i="13"/>
  <c r="AS230" i="13"/>
  <c r="AS231" i="13"/>
  <c r="AR4" i="13"/>
  <c r="AR5" i="13"/>
  <c r="AR6" i="13"/>
  <c r="AR7" i="13"/>
  <c r="AR8" i="13"/>
  <c r="AR9" i="13"/>
  <c r="AR10" i="13"/>
  <c r="AR11" i="13"/>
  <c r="AR12" i="13"/>
  <c r="AR13" i="13"/>
  <c r="AR14" i="13"/>
  <c r="AR15" i="13"/>
  <c r="AR16" i="13"/>
  <c r="AR17" i="13"/>
  <c r="AR18" i="13"/>
  <c r="AR19" i="13"/>
  <c r="AR20" i="13"/>
  <c r="AR21" i="13"/>
  <c r="AR22" i="13"/>
  <c r="AR23" i="13"/>
  <c r="AR24" i="13"/>
  <c r="AR25" i="13"/>
  <c r="AR26" i="13"/>
  <c r="AR27" i="13"/>
  <c r="AR28" i="13"/>
  <c r="AR29" i="13"/>
  <c r="AR30" i="13"/>
  <c r="AR31" i="13"/>
  <c r="AR32" i="13"/>
  <c r="AR33" i="13"/>
  <c r="AR34" i="13"/>
  <c r="AR35" i="13"/>
  <c r="AR36" i="13"/>
  <c r="AR37" i="13"/>
  <c r="AR38" i="13"/>
  <c r="AR39" i="13"/>
  <c r="AR40" i="13"/>
  <c r="AR41" i="13"/>
  <c r="AR42" i="13"/>
  <c r="AR43" i="13"/>
  <c r="AR44" i="13"/>
  <c r="AR45" i="13"/>
  <c r="AR46" i="13"/>
  <c r="AR47" i="13"/>
  <c r="AR48" i="13"/>
  <c r="AR49" i="13"/>
  <c r="AR50" i="13"/>
  <c r="AR51" i="13"/>
  <c r="AR52" i="13"/>
  <c r="AR53" i="13"/>
  <c r="AR54" i="13"/>
  <c r="AR55" i="13"/>
  <c r="AR56" i="13"/>
  <c r="AR57" i="13"/>
  <c r="AR58" i="13"/>
  <c r="AR59" i="13"/>
  <c r="AR60" i="13"/>
  <c r="AR61" i="13"/>
  <c r="AR62" i="13"/>
  <c r="AR63" i="13"/>
  <c r="AR64" i="13"/>
  <c r="AR65" i="13"/>
  <c r="AR66" i="13"/>
  <c r="AR67" i="13"/>
  <c r="AR68" i="13"/>
  <c r="AR69" i="13"/>
  <c r="AR70" i="13"/>
  <c r="AR71" i="13"/>
  <c r="AR72" i="13"/>
  <c r="AR73" i="13"/>
  <c r="AR74" i="13"/>
  <c r="AR75" i="13"/>
  <c r="AR76" i="13"/>
  <c r="AR77" i="13"/>
  <c r="AR78" i="13"/>
  <c r="AR79" i="13"/>
  <c r="AR80" i="13"/>
  <c r="AR81" i="13"/>
  <c r="AR82" i="13"/>
  <c r="AR83" i="13"/>
  <c r="AR84" i="13"/>
  <c r="AR85" i="13"/>
  <c r="AR86" i="13"/>
  <c r="AR87" i="13"/>
  <c r="AR88" i="13"/>
  <c r="AR89" i="13"/>
  <c r="AR90" i="13"/>
  <c r="AR91" i="13"/>
  <c r="AR92" i="13"/>
  <c r="AR93" i="13"/>
  <c r="AR94" i="13"/>
  <c r="AR95" i="13"/>
  <c r="AR96" i="13"/>
  <c r="AR97" i="13"/>
  <c r="AR98" i="13"/>
  <c r="AR99" i="13"/>
  <c r="AR100" i="13"/>
  <c r="AR101" i="13"/>
  <c r="AR102" i="13"/>
  <c r="AR103" i="13"/>
  <c r="AR104" i="13"/>
  <c r="AR105" i="13"/>
  <c r="AR106" i="13"/>
  <c r="AR107" i="13"/>
  <c r="AR108" i="13"/>
  <c r="AR109" i="13"/>
  <c r="AR110" i="13"/>
  <c r="AR111" i="13"/>
  <c r="AR112" i="13"/>
  <c r="AR113" i="13"/>
  <c r="AR114" i="13"/>
  <c r="AR115" i="13"/>
  <c r="AR116" i="13"/>
  <c r="AR117" i="13"/>
  <c r="AR118" i="13"/>
  <c r="AR119" i="13"/>
  <c r="AR120" i="13"/>
  <c r="AR121" i="13"/>
  <c r="AR122" i="13"/>
  <c r="AR123" i="13"/>
  <c r="AR124" i="13"/>
  <c r="AR125" i="13"/>
  <c r="AR126" i="13"/>
  <c r="AR127" i="13"/>
  <c r="AR128" i="13"/>
  <c r="AR129" i="13"/>
  <c r="AR130" i="13"/>
  <c r="AR131" i="13"/>
  <c r="AR132" i="13"/>
  <c r="AR133" i="13"/>
  <c r="AR134" i="13"/>
  <c r="AR135" i="13"/>
  <c r="AR136" i="13"/>
  <c r="AR137" i="13"/>
  <c r="AR138" i="13"/>
  <c r="AR139" i="13"/>
  <c r="AR140" i="13"/>
  <c r="AR141" i="13"/>
  <c r="AR142" i="13"/>
  <c r="AR143" i="13"/>
  <c r="AR144" i="13"/>
  <c r="AR145" i="13"/>
  <c r="AR146" i="13"/>
  <c r="AR147" i="13"/>
  <c r="AR148" i="13"/>
  <c r="AR149" i="13"/>
  <c r="AR150" i="13"/>
  <c r="AR151" i="13"/>
  <c r="AR152" i="13"/>
  <c r="AR153" i="13"/>
  <c r="AR154" i="13"/>
  <c r="AR155" i="13"/>
  <c r="AR156" i="13"/>
  <c r="AR157" i="13"/>
  <c r="AR158" i="13"/>
  <c r="AR159" i="13"/>
  <c r="AR160" i="13"/>
  <c r="AR161" i="13"/>
  <c r="AR162" i="13"/>
  <c r="AR163" i="13"/>
  <c r="AR164" i="13"/>
  <c r="AR165" i="13"/>
  <c r="AR166" i="13"/>
  <c r="AR167" i="13"/>
  <c r="AR168" i="13"/>
  <c r="AR169" i="13"/>
  <c r="AR170" i="13"/>
  <c r="AR171" i="13"/>
  <c r="AR172" i="13"/>
  <c r="AR173" i="13"/>
  <c r="AR174" i="13"/>
  <c r="AR175" i="13"/>
  <c r="AR176" i="13"/>
  <c r="AR177" i="13"/>
  <c r="AR178" i="13"/>
  <c r="AR179" i="13"/>
  <c r="AR180" i="13"/>
  <c r="AR181" i="13"/>
  <c r="AR182" i="13"/>
  <c r="AR183" i="13"/>
  <c r="AR184" i="13"/>
  <c r="AR185" i="13"/>
  <c r="AR186" i="13"/>
  <c r="AR187" i="13"/>
  <c r="AR188" i="13"/>
  <c r="AR189" i="13"/>
  <c r="AR190" i="13"/>
  <c r="AR191" i="13"/>
  <c r="AR192" i="13"/>
  <c r="AR193" i="13"/>
  <c r="AR194" i="13"/>
  <c r="AR195" i="13"/>
  <c r="AR196" i="13"/>
  <c r="AR197" i="13"/>
  <c r="AR198" i="13"/>
  <c r="AR199" i="13"/>
  <c r="AR200" i="13"/>
  <c r="AR201" i="13"/>
  <c r="AR202" i="13"/>
  <c r="AR203" i="13"/>
  <c r="AR204" i="13"/>
  <c r="AR205" i="13"/>
  <c r="AR206" i="13"/>
  <c r="AR207" i="13"/>
  <c r="AR208" i="13"/>
  <c r="AR209" i="13"/>
  <c r="AR210" i="13"/>
  <c r="AR211" i="13"/>
  <c r="AR212" i="13"/>
  <c r="AR213" i="13"/>
  <c r="AR214" i="13"/>
  <c r="AR215" i="13"/>
  <c r="AR216" i="13"/>
  <c r="AR217" i="13"/>
  <c r="AR218" i="13"/>
  <c r="AR219" i="13"/>
  <c r="AR220" i="13"/>
  <c r="AR221" i="13"/>
  <c r="AR222" i="13"/>
  <c r="AR223" i="13"/>
  <c r="AR224" i="13"/>
  <c r="AR225" i="13"/>
  <c r="AR226" i="13"/>
  <c r="AR227" i="13"/>
  <c r="AR228" i="13"/>
  <c r="AR229" i="13"/>
  <c r="AR230" i="13"/>
  <c r="AR231" i="13"/>
  <c r="AQ4" i="13"/>
  <c r="AV4" i="13" s="1"/>
  <c r="AQ5" i="13"/>
  <c r="AV5" i="13" s="1"/>
  <c r="AQ6" i="13"/>
  <c r="AV6" i="13" s="1"/>
  <c r="AQ7" i="13"/>
  <c r="AV7" i="13" s="1"/>
  <c r="AQ8" i="13"/>
  <c r="AV8" i="13" s="1"/>
  <c r="AQ9" i="13"/>
  <c r="AV9" i="13" s="1"/>
  <c r="AQ10" i="13"/>
  <c r="AV10" i="13" s="1"/>
  <c r="AQ11" i="13"/>
  <c r="AV11" i="13" s="1"/>
  <c r="AQ12" i="13"/>
  <c r="AV12" i="13" s="1"/>
  <c r="AQ13" i="13"/>
  <c r="AV13" i="13" s="1"/>
  <c r="AQ14" i="13"/>
  <c r="AV14" i="13" s="1"/>
  <c r="AQ15" i="13"/>
  <c r="AV15" i="13" s="1"/>
  <c r="AQ16" i="13"/>
  <c r="AV16" i="13" s="1"/>
  <c r="AQ17" i="13"/>
  <c r="AV17" i="13" s="1"/>
  <c r="AQ18" i="13"/>
  <c r="AV18" i="13" s="1"/>
  <c r="AQ19" i="13"/>
  <c r="AV19" i="13" s="1"/>
  <c r="AQ20" i="13"/>
  <c r="AV20" i="13" s="1"/>
  <c r="AQ21" i="13"/>
  <c r="AV21" i="13" s="1"/>
  <c r="AQ22" i="13"/>
  <c r="AV22" i="13" s="1"/>
  <c r="AQ23" i="13"/>
  <c r="AV23" i="13" s="1"/>
  <c r="AQ24" i="13"/>
  <c r="AV24" i="13" s="1"/>
  <c r="AQ25" i="13"/>
  <c r="AV25" i="13" s="1"/>
  <c r="AQ26" i="13"/>
  <c r="AV26" i="13" s="1"/>
  <c r="AQ27" i="13"/>
  <c r="AV27" i="13" s="1"/>
  <c r="AQ28" i="13"/>
  <c r="AV28" i="13" s="1"/>
  <c r="AQ29" i="13"/>
  <c r="AV29" i="13" s="1"/>
  <c r="AQ30" i="13"/>
  <c r="AV30" i="13" s="1"/>
  <c r="AQ31" i="13"/>
  <c r="AV31" i="13" s="1"/>
  <c r="AQ32" i="13"/>
  <c r="AV32" i="13" s="1"/>
  <c r="AQ33" i="13"/>
  <c r="AV33" i="13" s="1"/>
  <c r="AQ34" i="13"/>
  <c r="AV34" i="13" s="1"/>
  <c r="AQ35" i="13"/>
  <c r="AV35" i="13" s="1"/>
  <c r="AQ36" i="13"/>
  <c r="AV36" i="13" s="1"/>
  <c r="AQ37" i="13"/>
  <c r="AV37" i="13" s="1"/>
  <c r="AQ38" i="13"/>
  <c r="AV38" i="13" s="1"/>
  <c r="AQ39" i="13"/>
  <c r="AV39" i="13" s="1"/>
  <c r="AQ40" i="13"/>
  <c r="AV40" i="13" s="1"/>
  <c r="AQ41" i="13"/>
  <c r="AV41" i="13" s="1"/>
  <c r="AQ42" i="13"/>
  <c r="AV42" i="13" s="1"/>
  <c r="AQ43" i="13"/>
  <c r="AV43" i="13" s="1"/>
  <c r="AQ44" i="13"/>
  <c r="AV44" i="13" s="1"/>
  <c r="AQ45" i="13"/>
  <c r="AV45" i="13" s="1"/>
  <c r="AQ46" i="13"/>
  <c r="AV46" i="13" s="1"/>
  <c r="AQ47" i="13"/>
  <c r="AV47" i="13" s="1"/>
  <c r="AQ48" i="13"/>
  <c r="AV48" i="13" s="1"/>
  <c r="AQ49" i="13"/>
  <c r="AV49" i="13" s="1"/>
  <c r="AQ50" i="13"/>
  <c r="AV50" i="13" s="1"/>
  <c r="AQ51" i="13"/>
  <c r="AV51" i="13" s="1"/>
  <c r="AQ52" i="13"/>
  <c r="AV52" i="13" s="1"/>
  <c r="AQ53" i="13"/>
  <c r="AV53" i="13" s="1"/>
  <c r="AQ54" i="13"/>
  <c r="AV54" i="13" s="1"/>
  <c r="AQ55" i="13"/>
  <c r="AV55" i="13" s="1"/>
  <c r="AQ56" i="13"/>
  <c r="AV56" i="13" s="1"/>
  <c r="AQ57" i="13"/>
  <c r="AV57" i="13" s="1"/>
  <c r="AQ58" i="13"/>
  <c r="AV58" i="13" s="1"/>
  <c r="AQ59" i="13"/>
  <c r="AV59" i="13" s="1"/>
  <c r="AQ60" i="13"/>
  <c r="AV60" i="13" s="1"/>
  <c r="AQ61" i="13"/>
  <c r="AV61" i="13" s="1"/>
  <c r="AQ62" i="13"/>
  <c r="AV62" i="13" s="1"/>
  <c r="AQ63" i="13"/>
  <c r="AV63" i="13" s="1"/>
  <c r="AQ64" i="13"/>
  <c r="AV64" i="13" s="1"/>
  <c r="AQ65" i="13"/>
  <c r="AV65" i="13" s="1"/>
  <c r="AQ66" i="13"/>
  <c r="AV66" i="13" s="1"/>
  <c r="AQ67" i="13"/>
  <c r="AV67" i="13" s="1"/>
  <c r="AQ68" i="13"/>
  <c r="AV68" i="13" s="1"/>
  <c r="AQ69" i="13"/>
  <c r="AV69" i="13" s="1"/>
  <c r="AQ70" i="13"/>
  <c r="AV70" i="13" s="1"/>
  <c r="AQ71" i="13"/>
  <c r="AV71" i="13" s="1"/>
  <c r="AQ72" i="13"/>
  <c r="AV72" i="13" s="1"/>
  <c r="AQ73" i="13"/>
  <c r="AV73" i="13" s="1"/>
  <c r="AQ74" i="13"/>
  <c r="AV74" i="13" s="1"/>
  <c r="AQ75" i="13"/>
  <c r="AV75" i="13" s="1"/>
  <c r="AQ76" i="13"/>
  <c r="AV76" i="13" s="1"/>
  <c r="AQ77" i="13"/>
  <c r="AV77" i="13" s="1"/>
  <c r="AQ78" i="13"/>
  <c r="AV78" i="13" s="1"/>
  <c r="AQ79" i="13"/>
  <c r="AV79" i="13" s="1"/>
  <c r="AQ80" i="13"/>
  <c r="AV80" i="13" s="1"/>
  <c r="AQ81" i="13"/>
  <c r="AV81" i="13" s="1"/>
  <c r="AQ82" i="13"/>
  <c r="AV82" i="13" s="1"/>
  <c r="AQ83" i="13"/>
  <c r="AV83" i="13" s="1"/>
  <c r="AQ84" i="13"/>
  <c r="AV84" i="13" s="1"/>
  <c r="AQ85" i="13"/>
  <c r="AV85" i="13" s="1"/>
  <c r="AQ86" i="13"/>
  <c r="AV86" i="13" s="1"/>
  <c r="AQ87" i="13"/>
  <c r="AV87" i="13" s="1"/>
  <c r="AQ88" i="13"/>
  <c r="AV88" i="13" s="1"/>
  <c r="AQ89" i="13"/>
  <c r="AV89" i="13" s="1"/>
  <c r="AQ90" i="13"/>
  <c r="AV90" i="13" s="1"/>
  <c r="AQ91" i="13"/>
  <c r="AV91" i="13" s="1"/>
  <c r="AQ92" i="13"/>
  <c r="AV92" i="13" s="1"/>
  <c r="AQ93" i="13"/>
  <c r="AV93" i="13" s="1"/>
  <c r="AQ94" i="13"/>
  <c r="AV94" i="13" s="1"/>
  <c r="AQ95" i="13"/>
  <c r="AV95" i="13" s="1"/>
  <c r="AQ96" i="13"/>
  <c r="AV96" i="13" s="1"/>
  <c r="AQ97" i="13"/>
  <c r="AV97" i="13" s="1"/>
  <c r="AQ98" i="13"/>
  <c r="AV98" i="13" s="1"/>
  <c r="AQ99" i="13"/>
  <c r="AV99" i="13" s="1"/>
  <c r="AQ100" i="13"/>
  <c r="AV100" i="13" s="1"/>
  <c r="AQ101" i="13"/>
  <c r="AV101" i="13" s="1"/>
  <c r="AQ102" i="13"/>
  <c r="AV102" i="13" s="1"/>
  <c r="AQ103" i="13"/>
  <c r="AV103" i="13" s="1"/>
  <c r="AQ104" i="13"/>
  <c r="AV104" i="13" s="1"/>
  <c r="AQ105" i="13"/>
  <c r="AV105" i="13" s="1"/>
  <c r="AQ106" i="13"/>
  <c r="AV106" i="13" s="1"/>
  <c r="AQ107" i="13"/>
  <c r="AV107" i="13" s="1"/>
  <c r="AQ108" i="13"/>
  <c r="AV108" i="13" s="1"/>
  <c r="AQ109" i="13"/>
  <c r="AV109" i="13" s="1"/>
  <c r="AQ110" i="13"/>
  <c r="AV110" i="13" s="1"/>
  <c r="AQ111" i="13"/>
  <c r="AV111" i="13" s="1"/>
  <c r="AQ112" i="13"/>
  <c r="AV112" i="13" s="1"/>
  <c r="AQ113" i="13"/>
  <c r="AV113" i="13" s="1"/>
  <c r="AQ114" i="13"/>
  <c r="AV114" i="13" s="1"/>
  <c r="AQ115" i="13"/>
  <c r="AV115" i="13" s="1"/>
  <c r="AQ116" i="13"/>
  <c r="AV116" i="13" s="1"/>
  <c r="AQ117" i="13"/>
  <c r="AV117" i="13" s="1"/>
  <c r="AQ118" i="13"/>
  <c r="AV118" i="13" s="1"/>
  <c r="AQ119" i="13"/>
  <c r="AV119" i="13" s="1"/>
  <c r="AQ120" i="13"/>
  <c r="AV120" i="13" s="1"/>
  <c r="AQ121" i="13"/>
  <c r="AV121" i="13" s="1"/>
  <c r="AQ122" i="13"/>
  <c r="AV122" i="13" s="1"/>
  <c r="AQ123" i="13"/>
  <c r="AV123" i="13" s="1"/>
  <c r="AQ124" i="13"/>
  <c r="AV124" i="13" s="1"/>
  <c r="AQ125" i="13"/>
  <c r="AV125" i="13" s="1"/>
  <c r="AQ126" i="13"/>
  <c r="AV126" i="13" s="1"/>
  <c r="AQ127" i="13"/>
  <c r="AV127" i="13" s="1"/>
  <c r="AQ128" i="13"/>
  <c r="AV128" i="13" s="1"/>
  <c r="AQ129" i="13"/>
  <c r="AV129" i="13" s="1"/>
  <c r="AQ130" i="13"/>
  <c r="AV130" i="13" s="1"/>
  <c r="AQ131" i="13"/>
  <c r="AV131" i="13" s="1"/>
  <c r="AQ132" i="13"/>
  <c r="AV132" i="13" s="1"/>
  <c r="AQ133" i="13"/>
  <c r="AV133" i="13" s="1"/>
  <c r="AQ134" i="13"/>
  <c r="AV134" i="13" s="1"/>
  <c r="AQ135" i="13"/>
  <c r="AV135" i="13" s="1"/>
  <c r="AQ136" i="13"/>
  <c r="AV136" i="13" s="1"/>
  <c r="AQ137" i="13"/>
  <c r="AV137" i="13" s="1"/>
  <c r="AQ138" i="13"/>
  <c r="AV138" i="13" s="1"/>
  <c r="AQ139" i="13"/>
  <c r="AV139" i="13" s="1"/>
  <c r="AQ140" i="13"/>
  <c r="AV140" i="13" s="1"/>
  <c r="AQ141" i="13"/>
  <c r="AV141" i="13" s="1"/>
  <c r="AQ142" i="13"/>
  <c r="AV142" i="13" s="1"/>
  <c r="AQ143" i="13"/>
  <c r="AV143" i="13" s="1"/>
  <c r="AQ144" i="13"/>
  <c r="AV144" i="13" s="1"/>
  <c r="AQ145" i="13"/>
  <c r="AV145" i="13" s="1"/>
  <c r="AQ146" i="13"/>
  <c r="AV146" i="13" s="1"/>
  <c r="AQ147" i="13"/>
  <c r="AV147" i="13" s="1"/>
  <c r="AQ148" i="13"/>
  <c r="AV148" i="13" s="1"/>
  <c r="AQ149" i="13"/>
  <c r="AV149" i="13" s="1"/>
  <c r="AQ150" i="13"/>
  <c r="AV150" i="13" s="1"/>
  <c r="AQ151" i="13"/>
  <c r="AV151" i="13" s="1"/>
  <c r="AQ152" i="13"/>
  <c r="AV152" i="13" s="1"/>
  <c r="AQ153" i="13"/>
  <c r="AV153" i="13" s="1"/>
  <c r="AQ154" i="13"/>
  <c r="AV154" i="13" s="1"/>
  <c r="AQ155" i="13"/>
  <c r="AV155" i="13" s="1"/>
  <c r="AQ156" i="13"/>
  <c r="AV156" i="13" s="1"/>
  <c r="AQ157" i="13"/>
  <c r="AV157" i="13" s="1"/>
  <c r="AQ158" i="13"/>
  <c r="AV158" i="13" s="1"/>
  <c r="AQ159" i="13"/>
  <c r="AV159" i="13" s="1"/>
  <c r="AQ160" i="13"/>
  <c r="AV160" i="13" s="1"/>
  <c r="AQ161" i="13"/>
  <c r="AV161" i="13" s="1"/>
  <c r="AQ162" i="13"/>
  <c r="AV162" i="13" s="1"/>
  <c r="AQ163" i="13"/>
  <c r="AV163" i="13" s="1"/>
  <c r="AQ164" i="13"/>
  <c r="AV164" i="13" s="1"/>
  <c r="AQ165" i="13"/>
  <c r="AV165" i="13" s="1"/>
  <c r="AQ166" i="13"/>
  <c r="AV166" i="13" s="1"/>
  <c r="AQ167" i="13"/>
  <c r="AV167" i="13" s="1"/>
  <c r="AQ168" i="13"/>
  <c r="AV168" i="13" s="1"/>
  <c r="AQ169" i="13"/>
  <c r="AV169" i="13" s="1"/>
  <c r="AQ170" i="13"/>
  <c r="AV170" i="13" s="1"/>
  <c r="AQ171" i="13"/>
  <c r="AV171" i="13" s="1"/>
  <c r="AQ172" i="13"/>
  <c r="AV172" i="13" s="1"/>
  <c r="AQ173" i="13"/>
  <c r="AV173" i="13" s="1"/>
  <c r="AQ174" i="13"/>
  <c r="AV174" i="13" s="1"/>
  <c r="AQ175" i="13"/>
  <c r="AV175" i="13" s="1"/>
  <c r="AQ176" i="13"/>
  <c r="AV176" i="13" s="1"/>
  <c r="AQ177" i="13"/>
  <c r="AV177" i="13" s="1"/>
  <c r="AQ178" i="13"/>
  <c r="AV178" i="13" s="1"/>
  <c r="AQ179" i="13"/>
  <c r="AV179" i="13" s="1"/>
  <c r="AQ180" i="13"/>
  <c r="AV180" i="13" s="1"/>
  <c r="AQ181" i="13"/>
  <c r="AV181" i="13" s="1"/>
  <c r="AQ182" i="13"/>
  <c r="AV182" i="13" s="1"/>
  <c r="AQ183" i="13"/>
  <c r="AV183" i="13" s="1"/>
  <c r="AQ184" i="13"/>
  <c r="AV184" i="13" s="1"/>
  <c r="AQ185" i="13"/>
  <c r="AV185" i="13" s="1"/>
  <c r="AQ186" i="13"/>
  <c r="AV186" i="13" s="1"/>
  <c r="AQ187" i="13"/>
  <c r="AV187" i="13" s="1"/>
  <c r="AQ188" i="13"/>
  <c r="AV188" i="13" s="1"/>
  <c r="AQ189" i="13"/>
  <c r="AV189" i="13" s="1"/>
  <c r="AQ190" i="13"/>
  <c r="AV190" i="13" s="1"/>
  <c r="AQ191" i="13"/>
  <c r="AV191" i="13" s="1"/>
  <c r="AQ192" i="13"/>
  <c r="AV192" i="13" s="1"/>
  <c r="AQ193" i="13"/>
  <c r="AV193" i="13" s="1"/>
  <c r="AQ194" i="13"/>
  <c r="AV194" i="13" s="1"/>
  <c r="AQ195" i="13"/>
  <c r="AV195" i="13" s="1"/>
  <c r="AQ196" i="13"/>
  <c r="AV196" i="13" s="1"/>
  <c r="AQ197" i="13"/>
  <c r="AV197" i="13" s="1"/>
  <c r="AQ198" i="13"/>
  <c r="AV198" i="13" s="1"/>
  <c r="AQ199" i="13"/>
  <c r="AV199" i="13" s="1"/>
  <c r="AQ200" i="13"/>
  <c r="AV200" i="13" s="1"/>
  <c r="AQ201" i="13"/>
  <c r="AV201" i="13" s="1"/>
  <c r="AQ202" i="13"/>
  <c r="AV202" i="13" s="1"/>
  <c r="AQ203" i="13"/>
  <c r="AV203" i="13" s="1"/>
  <c r="AQ204" i="13"/>
  <c r="AV204" i="13" s="1"/>
  <c r="AQ205" i="13"/>
  <c r="AV205" i="13" s="1"/>
  <c r="AQ206" i="13"/>
  <c r="AV206" i="13" s="1"/>
  <c r="AQ207" i="13"/>
  <c r="AV207" i="13" s="1"/>
  <c r="AQ208" i="13"/>
  <c r="AV208" i="13" s="1"/>
  <c r="AQ209" i="13"/>
  <c r="AV209" i="13" s="1"/>
  <c r="AQ210" i="13"/>
  <c r="AV210" i="13" s="1"/>
  <c r="AQ211" i="13"/>
  <c r="AV211" i="13" s="1"/>
  <c r="AQ212" i="13"/>
  <c r="AV212" i="13" s="1"/>
  <c r="AQ213" i="13"/>
  <c r="AV213" i="13" s="1"/>
  <c r="AQ214" i="13"/>
  <c r="AV214" i="13" s="1"/>
  <c r="AQ215" i="13"/>
  <c r="AV215" i="13" s="1"/>
  <c r="AQ216" i="13"/>
  <c r="AV216" i="13" s="1"/>
  <c r="AQ217" i="13"/>
  <c r="AV217" i="13" s="1"/>
  <c r="AQ218" i="13"/>
  <c r="AV218" i="13" s="1"/>
  <c r="AQ219" i="13"/>
  <c r="AV219" i="13" s="1"/>
  <c r="AQ220" i="13"/>
  <c r="AV220" i="13" s="1"/>
  <c r="AQ221" i="13"/>
  <c r="AV221" i="13" s="1"/>
  <c r="AQ222" i="13"/>
  <c r="AV222" i="13" s="1"/>
  <c r="AQ223" i="13"/>
  <c r="AV223" i="13" s="1"/>
  <c r="AQ224" i="13"/>
  <c r="AV224" i="13" s="1"/>
  <c r="AQ225" i="13"/>
  <c r="AV225" i="13" s="1"/>
  <c r="AQ226" i="13"/>
  <c r="AV226" i="13" s="1"/>
  <c r="AQ227" i="13"/>
  <c r="AV227" i="13" s="1"/>
  <c r="AQ228" i="13"/>
  <c r="AV228" i="13" s="1"/>
  <c r="AQ229" i="13"/>
  <c r="AV229" i="13" s="1"/>
  <c r="AQ230" i="13"/>
  <c r="AV230" i="13" s="1"/>
  <c r="AQ231" i="13"/>
  <c r="AV231" i="13" s="1"/>
  <c r="AO4" i="13"/>
  <c r="AO5" i="13"/>
  <c r="AO6" i="13"/>
  <c r="AO7" i="13"/>
  <c r="AO8" i="13"/>
  <c r="AO9" i="13"/>
  <c r="AO10" i="13"/>
  <c r="AO11" i="13"/>
  <c r="AO12" i="13"/>
  <c r="AO13" i="13"/>
  <c r="AO14" i="13"/>
  <c r="AO15" i="13"/>
  <c r="AO16" i="13"/>
  <c r="AO17" i="13"/>
  <c r="AO18" i="13"/>
  <c r="AO19" i="13"/>
  <c r="AO20" i="13"/>
  <c r="AO21" i="13"/>
  <c r="AO22" i="13"/>
  <c r="AO23" i="13"/>
  <c r="AO24" i="13"/>
  <c r="AO25" i="13"/>
  <c r="AO26" i="13"/>
  <c r="AO27" i="13"/>
  <c r="AO28" i="13"/>
  <c r="AO29" i="13"/>
  <c r="AO30" i="13"/>
  <c r="AO31" i="13"/>
  <c r="AO32" i="13"/>
  <c r="AO33" i="13"/>
  <c r="AO34" i="13"/>
  <c r="AO35" i="13"/>
  <c r="AO36" i="13"/>
  <c r="AO37" i="13"/>
  <c r="AO38" i="13"/>
  <c r="AO39" i="13"/>
  <c r="AO40" i="13"/>
  <c r="AO41" i="13"/>
  <c r="AO42" i="13"/>
  <c r="AO43" i="13"/>
  <c r="AO44" i="13"/>
  <c r="AO45" i="13"/>
  <c r="AO46" i="13"/>
  <c r="AO47" i="13"/>
  <c r="AO48" i="13"/>
  <c r="AO49" i="13"/>
  <c r="AO50" i="13"/>
  <c r="AO51" i="13"/>
  <c r="AO52" i="13"/>
  <c r="AO53" i="13"/>
  <c r="AO54" i="13"/>
  <c r="AO55" i="13"/>
  <c r="AO56" i="13"/>
  <c r="AO57" i="13"/>
  <c r="AO58" i="13"/>
  <c r="AO59" i="13"/>
  <c r="AO60" i="13"/>
  <c r="AO61" i="13"/>
  <c r="AO62" i="13"/>
  <c r="AO63" i="13"/>
  <c r="AO64" i="13"/>
  <c r="AO65" i="13"/>
  <c r="AO66" i="13"/>
  <c r="AO67" i="13"/>
  <c r="AO68" i="13"/>
  <c r="AO69" i="13"/>
  <c r="AO70" i="13"/>
  <c r="AO71" i="13"/>
  <c r="AO72" i="13"/>
  <c r="AO73" i="13"/>
  <c r="AO74" i="13"/>
  <c r="AO75" i="13"/>
  <c r="AO76" i="13"/>
  <c r="AO77" i="13"/>
  <c r="AO78" i="13"/>
  <c r="AO79" i="13"/>
  <c r="AO80" i="13"/>
  <c r="AO81" i="13"/>
  <c r="AO82" i="13"/>
  <c r="AO83" i="13"/>
  <c r="AO84" i="13"/>
  <c r="AO85" i="13"/>
  <c r="AO86" i="13"/>
  <c r="AO87" i="13"/>
  <c r="AO88" i="13"/>
  <c r="AO89" i="13"/>
  <c r="AO90" i="13"/>
  <c r="AO91" i="13"/>
  <c r="AO92" i="13"/>
  <c r="AO93" i="13"/>
  <c r="AO94" i="13"/>
  <c r="AO95" i="13"/>
  <c r="AO96" i="13"/>
  <c r="AO97" i="13"/>
  <c r="AO98" i="13"/>
  <c r="AO99" i="13"/>
  <c r="AO100" i="13"/>
  <c r="AO101" i="13"/>
  <c r="AO102" i="13"/>
  <c r="AO103" i="13"/>
  <c r="AO104" i="13"/>
  <c r="AO105" i="13"/>
  <c r="AO106" i="13"/>
  <c r="AO107" i="13"/>
  <c r="AO108" i="13"/>
  <c r="AO109" i="13"/>
  <c r="AO110" i="13"/>
  <c r="AO111" i="13"/>
  <c r="AO112" i="13"/>
  <c r="AO113" i="13"/>
  <c r="AO114" i="13"/>
  <c r="AO115" i="13"/>
  <c r="AO116" i="13"/>
  <c r="AO117" i="13"/>
  <c r="AO118" i="13"/>
  <c r="AO119" i="13"/>
  <c r="AO120" i="13"/>
  <c r="AO121" i="13"/>
  <c r="AO122" i="13"/>
  <c r="AO123" i="13"/>
  <c r="AO124" i="13"/>
  <c r="AO125" i="13"/>
  <c r="AO126" i="13"/>
  <c r="AO127" i="13"/>
  <c r="AO128" i="13"/>
  <c r="AO129" i="13"/>
  <c r="AO130" i="13"/>
  <c r="AO131" i="13"/>
  <c r="AO132" i="13"/>
  <c r="AO133" i="13"/>
  <c r="AO134" i="13"/>
  <c r="AO135" i="13"/>
  <c r="AO136" i="13"/>
  <c r="AO137" i="13"/>
  <c r="AO138" i="13"/>
  <c r="AO139" i="13"/>
  <c r="AO140" i="13"/>
  <c r="AO141" i="13"/>
  <c r="AO142" i="13"/>
  <c r="AO143" i="13"/>
  <c r="AO144" i="13"/>
  <c r="AO145" i="13"/>
  <c r="AO146" i="13"/>
  <c r="AO147" i="13"/>
  <c r="AO148" i="13"/>
  <c r="AO149" i="13"/>
  <c r="AO150" i="13"/>
  <c r="AO151" i="13"/>
  <c r="AO152" i="13"/>
  <c r="AO153" i="13"/>
  <c r="AO154" i="13"/>
  <c r="AO155" i="13"/>
  <c r="AO156" i="13"/>
  <c r="AO157" i="13"/>
  <c r="AO158" i="13"/>
  <c r="AO159" i="13"/>
  <c r="AO160" i="13"/>
  <c r="AO161" i="13"/>
  <c r="AO162" i="13"/>
  <c r="AO163" i="13"/>
  <c r="AO164" i="13"/>
  <c r="AO165" i="13"/>
  <c r="AO166" i="13"/>
  <c r="AO167" i="13"/>
  <c r="AO168" i="13"/>
  <c r="AO169" i="13"/>
  <c r="AO170" i="13"/>
  <c r="AO171" i="13"/>
  <c r="AO172" i="13"/>
  <c r="AO173" i="13"/>
  <c r="AO174" i="13"/>
  <c r="AO175" i="13"/>
  <c r="AO176" i="13"/>
  <c r="AO177" i="13"/>
  <c r="AO178" i="13"/>
  <c r="AO179" i="13"/>
  <c r="AO180" i="13"/>
  <c r="AO181" i="13"/>
  <c r="AO182" i="13"/>
  <c r="AO183" i="13"/>
  <c r="AO184" i="13"/>
  <c r="AO185" i="13"/>
  <c r="AO186" i="13"/>
  <c r="AO187" i="13"/>
  <c r="AO188" i="13"/>
  <c r="AO189" i="13"/>
  <c r="AO190" i="13"/>
  <c r="AO191" i="13"/>
  <c r="AO192" i="13"/>
  <c r="AO193" i="13"/>
  <c r="AO194" i="13"/>
  <c r="AO195" i="13"/>
  <c r="AO196" i="13"/>
  <c r="AO197" i="13"/>
  <c r="AO198" i="13"/>
  <c r="AO199" i="13"/>
  <c r="AO200" i="13"/>
  <c r="AO201" i="13"/>
  <c r="AO202" i="13"/>
  <c r="AO203" i="13"/>
  <c r="AO204" i="13"/>
  <c r="AO205" i="13"/>
  <c r="AO206" i="13"/>
  <c r="AO207" i="13"/>
  <c r="AO208" i="13"/>
  <c r="AO209" i="13"/>
  <c r="AO210" i="13"/>
  <c r="AO211" i="13"/>
  <c r="AO212" i="13"/>
  <c r="AO213" i="13"/>
  <c r="AO214" i="13"/>
  <c r="AO215" i="13"/>
  <c r="AO216" i="13"/>
  <c r="AO217" i="13"/>
  <c r="AO218" i="13"/>
  <c r="AO219" i="13"/>
  <c r="AO220" i="13"/>
  <c r="AO221" i="13"/>
  <c r="AO222" i="13"/>
  <c r="AO223" i="13"/>
  <c r="AO224" i="13"/>
  <c r="AO225" i="13"/>
  <c r="AO226" i="13"/>
  <c r="AO227" i="13"/>
  <c r="AO228" i="13"/>
  <c r="AO229" i="13"/>
  <c r="AO230" i="13"/>
  <c r="AO231" i="13"/>
  <c r="AN4" i="13"/>
  <c r="AN5" i="13"/>
  <c r="AN6" i="13"/>
  <c r="AN7" i="13"/>
  <c r="AN8" i="13"/>
  <c r="AN9" i="13"/>
  <c r="AN10" i="13"/>
  <c r="AN11" i="13"/>
  <c r="AN12" i="13"/>
  <c r="AN13" i="13"/>
  <c r="AN14" i="13"/>
  <c r="AN15" i="13"/>
  <c r="AN16" i="13"/>
  <c r="AN17" i="13"/>
  <c r="AN18" i="13"/>
  <c r="AN19" i="13"/>
  <c r="AN20" i="13"/>
  <c r="AN21" i="13"/>
  <c r="AN22" i="13"/>
  <c r="AN23" i="13"/>
  <c r="AN24" i="13"/>
  <c r="AN25" i="13"/>
  <c r="AN26" i="13"/>
  <c r="AN27" i="13"/>
  <c r="AN28" i="13"/>
  <c r="AN29" i="13"/>
  <c r="AN30" i="13"/>
  <c r="AN31" i="13"/>
  <c r="AN32" i="13"/>
  <c r="AN33" i="13"/>
  <c r="AN34" i="13"/>
  <c r="AN35" i="13"/>
  <c r="AN36" i="13"/>
  <c r="AN37" i="13"/>
  <c r="AN38" i="13"/>
  <c r="AN39" i="13"/>
  <c r="AN40" i="13"/>
  <c r="AN41" i="13"/>
  <c r="AN42" i="13"/>
  <c r="AN43" i="13"/>
  <c r="AN44" i="13"/>
  <c r="AN45" i="13"/>
  <c r="AN46" i="13"/>
  <c r="AN47" i="13"/>
  <c r="AN48" i="13"/>
  <c r="AN49" i="13"/>
  <c r="AN50" i="13"/>
  <c r="AN51" i="13"/>
  <c r="AN52" i="13"/>
  <c r="AN53" i="13"/>
  <c r="AN54" i="13"/>
  <c r="AN55" i="13"/>
  <c r="AN56" i="13"/>
  <c r="AN57" i="13"/>
  <c r="AN58" i="13"/>
  <c r="AN59" i="13"/>
  <c r="AN60" i="13"/>
  <c r="AN61" i="13"/>
  <c r="AN62" i="13"/>
  <c r="AN63" i="13"/>
  <c r="AN64" i="13"/>
  <c r="AN65" i="13"/>
  <c r="AN66" i="13"/>
  <c r="AN67" i="13"/>
  <c r="AN68" i="13"/>
  <c r="AN69" i="13"/>
  <c r="AN70" i="13"/>
  <c r="AN71" i="13"/>
  <c r="AN72" i="13"/>
  <c r="AN73" i="13"/>
  <c r="AN74" i="13"/>
  <c r="AN75" i="13"/>
  <c r="AN76" i="13"/>
  <c r="AN77" i="13"/>
  <c r="AN78" i="13"/>
  <c r="AN79" i="13"/>
  <c r="AN80" i="13"/>
  <c r="AN81" i="13"/>
  <c r="AN82" i="13"/>
  <c r="AN83" i="13"/>
  <c r="AN84" i="13"/>
  <c r="AN85" i="13"/>
  <c r="AN86" i="13"/>
  <c r="AN87" i="13"/>
  <c r="AN88" i="13"/>
  <c r="AN89" i="13"/>
  <c r="AN90" i="13"/>
  <c r="AN91" i="13"/>
  <c r="AN92" i="13"/>
  <c r="AN93" i="13"/>
  <c r="AN94" i="13"/>
  <c r="AN95" i="13"/>
  <c r="AN96" i="13"/>
  <c r="AN97" i="13"/>
  <c r="AN98" i="13"/>
  <c r="AN99" i="13"/>
  <c r="AN100" i="13"/>
  <c r="AN101" i="13"/>
  <c r="AN102" i="13"/>
  <c r="AN103" i="13"/>
  <c r="AN104" i="13"/>
  <c r="AN105" i="13"/>
  <c r="AN106" i="13"/>
  <c r="AN107" i="13"/>
  <c r="AN108" i="13"/>
  <c r="AN109" i="13"/>
  <c r="AN110" i="13"/>
  <c r="AN111" i="13"/>
  <c r="AN112" i="13"/>
  <c r="AN113" i="13"/>
  <c r="AN114" i="13"/>
  <c r="AN115" i="13"/>
  <c r="AN116" i="13"/>
  <c r="AN117" i="13"/>
  <c r="AN118" i="13"/>
  <c r="AN119" i="13"/>
  <c r="AN120" i="13"/>
  <c r="AN121" i="13"/>
  <c r="AN122" i="13"/>
  <c r="AN123" i="13"/>
  <c r="AN124" i="13"/>
  <c r="AN125" i="13"/>
  <c r="AN126" i="13"/>
  <c r="AN127" i="13"/>
  <c r="AN128" i="13"/>
  <c r="AN129" i="13"/>
  <c r="AN130" i="13"/>
  <c r="AN131" i="13"/>
  <c r="AN132" i="13"/>
  <c r="AN133" i="13"/>
  <c r="AN134" i="13"/>
  <c r="AN135" i="13"/>
  <c r="AN136" i="13"/>
  <c r="AN137" i="13"/>
  <c r="AN138" i="13"/>
  <c r="AN139" i="13"/>
  <c r="AN140" i="13"/>
  <c r="AN141" i="13"/>
  <c r="AN142" i="13"/>
  <c r="AN143" i="13"/>
  <c r="AN144" i="13"/>
  <c r="AN145" i="13"/>
  <c r="AN146" i="13"/>
  <c r="AN147" i="13"/>
  <c r="AN148" i="13"/>
  <c r="AN149" i="13"/>
  <c r="AN150" i="13"/>
  <c r="AN151" i="13"/>
  <c r="AN152" i="13"/>
  <c r="AN153" i="13"/>
  <c r="AN154" i="13"/>
  <c r="AN155" i="13"/>
  <c r="AN156" i="13"/>
  <c r="AN157" i="13"/>
  <c r="AN158" i="13"/>
  <c r="AN159" i="13"/>
  <c r="AN160" i="13"/>
  <c r="AN161" i="13"/>
  <c r="AN162" i="13"/>
  <c r="AN163" i="13"/>
  <c r="AN164" i="13"/>
  <c r="AN165" i="13"/>
  <c r="AN166" i="13"/>
  <c r="AN167" i="13"/>
  <c r="AN168" i="13"/>
  <c r="AN169" i="13"/>
  <c r="AN170" i="13"/>
  <c r="AN171" i="13"/>
  <c r="AN172" i="13"/>
  <c r="AN173" i="13"/>
  <c r="AN174" i="13"/>
  <c r="AN175" i="13"/>
  <c r="AN176" i="13"/>
  <c r="AN177" i="13"/>
  <c r="AN178" i="13"/>
  <c r="AN179" i="13"/>
  <c r="AN180" i="13"/>
  <c r="AN181" i="13"/>
  <c r="AN182" i="13"/>
  <c r="AN183" i="13"/>
  <c r="AN184" i="13"/>
  <c r="AN185" i="13"/>
  <c r="AN186" i="13"/>
  <c r="AN187" i="13"/>
  <c r="AN188" i="13"/>
  <c r="AN189" i="13"/>
  <c r="AN190" i="13"/>
  <c r="AN191" i="13"/>
  <c r="AN192" i="13"/>
  <c r="AN193" i="13"/>
  <c r="AN194" i="13"/>
  <c r="AN195" i="13"/>
  <c r="AN196" i="13"/>
  <c r="AN197" i="13"/>
  <c r="AN198" i="13"/>
  <c r="AN199" i="13"/>
  <c r="AN200" i="13"/>
  <c r="AN201" i="13"/>
  <c r="AN202" i="13"/>
  <c r="AN203" i="13"/>
  <c r="AN204" i="13"/>
  <c r="AN205" i="13"/>
  <c r="AN206" i="13"/>
  <c r="AN207" i="13"/>
  <c r="AN208" i="13"/>
  <c r="AN209" i="13"/>
  <c r="AN210" i="13"/>
  <c r="AN211" i="13"/>
  <c r="AN212" i="13"/>
  <c r="AN213" i="13"/>
  <c r="AN214" i="13"/>
  <c r="AN215" i="13"/>
  <c r="AN216" i="13"/>
  <c r="AN217" i="13"/>
  <c r="AN218" i="13"/>
  <c r="AN219" i="13"/>
  <c r="AN220" i="13"/>
  <c r="AN221" i="13"/>
  <c r="AN222" i="13"/>
  <c r="AN223" i="13"/>
  <c r="AN224" i="13"/>
  <c r="AN225" i="13"/>
  <c r="AN226" i="13"/>
  <c r="AN227" i="13"/>
  <c r="AN228" i="13"/>
  <c r="AN229" i="13"/>
  <c r="AN230" i="13"/>
  <c r="AN231" i="13"/>
  <c r="AM4" i="13"/>
  <c r="AM5" i="13"/>
  <c r="AM6" i="13"/>
  <c r="AM7" i="13"/>
  <c r="AM8" i="13"/>
  <c r="AM9" i="13"/>
  <c r="AM10" i="13"/>
  <c r="AM11" i="13"/>
  <c r="AM12" i="13"/>
  <c r="AM13" i="13"/>
  <c r="AM14" i="13"/>
  <c r="AM15" i="13"/>
  <c r="AM16" i="13"/>
  <c r="AM17" i="13"/>
  <c r="AM18" i="13"/>
  <c r="AM19" i="13"/>
  <c r="AM20" i="13"/>
  <c r="AM21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AM35" i="13"/>
  <c r="AM36" i="13"/>
  <c r="AM37" i="13"/>
  <c r="AM38" i="13"/>
  <c r="AM39" i="13"/>
  <c r="AM40" i="13"/>
  <c r="AM41" i="13"/>
  <c r="AM42" i="13"/>
  <c r="AM43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AM65" i="13"/>
  <c r="AM66" i="13"/>
  <c r="AM67" i="13"/>
  <c r="AM68" i="13"/>
  <c r="AM69" i="13"/>
  <c r="AM70" i="13"/>
  <c r="AM71" i="13"/>
  <c r="AM72" i="13"/>
  <c r="AM73" i="13"/>
  <c r="AM74" i="13"/>
  <c r="AM75" i="13"/>
  <c r="AM76" i="13"/>
  <c r="AM77" i="13"/>
  <c r="AM78" i="13"/>
  <c r="AM79" i="13"/>
  <c r="AM80" i="13"/>
  <c r="AM81" i="13"/>
  <c r="AM82" i="13"/>
  <c r="AM83" i="13"/>
  <c r="AM84" i="13"/>
  <c r="AM85" i="13"/>
  <c r="AM86" i="13"/>
  <c r="AM87" i="13"/>
  <c r="AM88" i="13"/>
  <c r="AM89" i="13"/>
  <c r="AM90" i="13"/>
  <c r="AM91" i="13"/>
  <c r="AM92" i="13"/>
  <c r="AM93" i="13"/>
  <c r="AM94" i="13"/>
  <c r="AM95" i="13"/>
  <c r="AM96" i="13"/>
  <c r="AM97" i="13"/>
  <c r="AM98" i="13"/>
  <c r="AM99" i="13"/>
  <c r="AM100" i="13"/>
  <c r="AM101" i="13"/>
  <c r="AM102" i="13"/>
  <c r="AM103" i="13"/>
  <c r="AM104" i="13"/>
  <c r="AM105" i="13"/>
  <c r="AM106" i="13"/>
  <c r="AM107" i="13"/>
  <c r="AM108" i="13"/>
  <c r="AM109" i="13"/>
  <c r="AM110" i="13"/>
  <c r="AM111" i="13"/>
  <c r="AM112" i="13"/>
  <c r="AM113" i="13"/>
  <c r="AM114" i="13"/>
  <c r="AM115" i="13"/>
  <c r="AM116" i="13"/>
  <c r="AM117" i="13"/>
  <c r="AM118" i="13"/>
  <c r="AM119" i="13"/>
  <c r="AM120" i="13"/>
  <c r="AM121" i="13"/>
  <c r="AM122" i="13"/>
  <c r="AM123" i="13"/>
  <c r="AM124" i="13"/>
  <c r="AM125" i="13"/>
  <c r="AM126" i="13"/>
  <c r="AM127" i="13"/>
  <c r="AM128" i="13"/>
  <c r="AM129" i="13"/>
  <c r="AM130" i="13"/>
  <c r="AM131" i="13"/>
  <c r="AM132" i="13"/>
  <c r="AM133" i="13"/>
  <c r="AM134" i="13"/>
  <c r="AM135" i="13"/>
  <c r="AM136" i="13"/>
  <c r="AM137" i="13"/>
  <c r="AM138" i="13"/>
  <c r="AM139" i="13"/>
  <c r="AM140" i="13"/>
  <c r="AM141" i="13"/>
  <c r="AM142" i="13"/>
  <c r="AM143" i="13"/>
  <c r="AM144" i="13"/>
  <c r="AM145" i="13"/>
  <c r="AM146" i="13"/>
  <c r="AM147" i="13"/>
  <c r="AM148" i="13"/>
  <c r="AM149" i="13"/>
  <c r="AM150" i="13"/>
  <c r="AM151" i="13"/>
  <c r="AM152" i="13"/>
  <c r="AM153" i="13"/>
  <c r="AM154" i="13"/>
  <c r="AM155" i="13"/>
  <c r="AM156" i="13"/>
  <c r="AM157" i="13"/>
  <c r="AM158" i="13"/>
  <c r="AM159" i="13"/>
  <c r="AM160" i="13"/>
  <c r="AM161" i="13"/>
  <c r="AM162" i="13"/>
  <c r="AM163" i="13"/>
  <c r="AM164" i="13"/>
  <c r="AM165" i="13"/>
  <c r="AM166" i="13"/>
  <c r="AM167" i="13"/>
  <c r="AM168" i="13"/>
  <c r="AM169" i="13"/>
  <c r="AM170" i="13"/>
  <c r="AM171" i="13"/>
  <c r="AM172" i="13"/>
  <c r="AM173" i="13"/>
  <c r="AM174" i="13"/>
  <c r="AM175" i="13"/>
  <c r="AM176" i="13"/>
  <c r="AM177" i="13"/>
  <c r="AM178" i="13"/>
  <c r="AM179" i="13"/>
  <c r="AM180" i="13"/>
  <c r="AM181" i="13"/>
  <c r="AM182" i="13"/>
  <c r="AM183" i="13"/>
  <c r="AM184" i="13"/>
  <c r="AM185" i="13"/>
  <c r="AM186" i="13"/>
  <c r="AM187" i="13"/>
  <c r="AM188" i="13"/>
  <c r="AM189" i="13"/>
  <c r="AM190" i="13"/>
  <c r="AM191" i="13"/>
  <c r="AM192" i="13"/>
  <c r="AM193" i="13"/>
  <c r="AM194" i="13"/>
  <c r="AM195" i="13"/>
  <c r="AM196" i="13"/>
  <c r="AM197" i="13"/>
  <c r="AM198" i="13"/>
  <c r="AM199" i="13"/>
  <c r="AM200" i="13"/>
  <c r="AM201" i="13"/>
  <c r="AM202" i="13"/>
  <c r="AM203" i="13"/>
  <c r="AM204" i="13"/>
  <c r="AM205" i="13"/>
  <c r="AM206" i="13"/>
  <c r="AM207" i="13"/>
  <c r="AM208" i="13"/>
  <c r="AM209" i="13"/>
  <c r="AM210" i="13"/>
  <c r="AM211" i="13"/>
  <c r="AM212" i="13"/>
  <c r="AM213" i="13"/>
  <c r="AM214" i="13"/>
  <c r="AM215" i="13"/>
  <c r="AM216" i="13"/>
  <c r="AM217" i="13"/>
  <c r="AM218" i="13"/>
  <c r="AM219" i="13"/>
  <c r="AM220" i="13"/>
  <c r="AM221" i="13"/>
  <c r="AM222" i="13"/>
  <c r="AM223" i="13"/>
  <c r="AM224" i="13"/>
  <c r="AM225" i="13"/>
  <c r="AM226" i="13"/>
  <c r="AM227" i="13"/>
  <c r="AM228" i="13"/>
  <c r="AM229" i="13"/>
  <c r="AM230" i="13"/>
  <c r="AM231" i="13"/>
  <c r="AL4" i="13"/>
  <c r="AL5" i="13"/>
  <c r="AL6" i="13"/>
  <c r="AL7" i="13"/>
  <c r="AL8" i="13"/>
  <c r="AL9" i="13"/>
  <c r="AL10" i="13"/>
  <c r="AL11" i="13"/>
  <c r="AL12" i="13"/>
  <c r="AL13" i="13"/>
  <c r="AL14" i="13"/>
  <c r="AL15" i="13"/>
  <c r="AL16" i="13"/>
  <c r="AL17" i="13"/>
  <c r="AL18" i="13"/>
  <c r="AL19" i="13"/>
  <c r="AL20" i="13"/>
  <c r="AL21" i="13"/>
  <c r="AL22" i="13"/>
  <c r="AL23" i="13"/>
  <c r="AL24" i="13"/>
  <c r="AL25" i="13"/>
  <c r="AL26" i="13"/>
  <c r="AL27" i="13"/>
  <c r="AL28" i="13"/>
  <c r="AL29" i="13"/>
  <c r="AL30" i="13"/>
  <c r="AL31" i="13"/>
  <c r="AL32" i="13"/>
  <c r="AL33" i="13"/>
  <c r="AL34" i="13"/>
  <c r="AL35" i="13"/>
  <c r="AL36" i="13"/>
  <c r="AL37" i="13"/>
  <c r="AL38" i="13"/>
  <c r="AL39" i="13"/>
  <c r="AL40" i="13"/>
  <c r="AL41" i="13"/>
  <c r="AL42" i="13"/>
  <c r="AL43" i="13"/>
  <c r="AL44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AL59" i="13"/>
  <c r="AL60" i="13"/>
  <c r="AL61" i="13"/>
  <c r="AL62" i="13"/>
  <c r="AL63" i="13"/>
  <c r="AL64" i="13"/>
  <c r="AL65" i="13"/>
  <c r="AL66" i="13"/>
  <c r="AL67" i="13"/>
  <c r="AL68" i="13"/>
  <c r="AL69" i="13"/>
  <c r="AL70" i="13"/>
  <c r="AL71" i="13"/>
  <c r="AL72" i="13"/>
  <c r="AL73" i="13"/>
  <c r="AL74" i="13"/>
  <c r="AL75" i="13"/>
  <c r="AL76" i="13"/>
  <c r="AL77" i="13"/>
  <c r="AL78" i="13"/>
  <c r="AL79" i="13"/>
  <c r="AL80" i="13"/>
  <c r="AL81" i="13"/>
  <c r="AL82" i="13"/>
  <c r="AL83" i="13"/>
  <c r="AL84" i="13"/>
  <c r="AL85" i="13"/>
  <c r="AL86" i="13"/>
  <c r="AL87" i="13"/>
  <c r="AL88" i="13"/>
  <c r="AL89" i="13"/>
  <c r="AL90" i="13"/>
  <c r="AL91" i="13"/>
  <c r="AL92" i="13"/>
  <c r="AL93" i="13"/>
  <c r="AL94" i="13"/>
  <c r="AL95" i="13"/>
  <c r="AL96" i="13"/>
  <c r="AL97" i="13"/>
  <c r="AL98" i="13"/>
  <c r="AL99" i="13"/>
  <c r="AL100" i="13"/>
  <c r="AL101" i="13"/>
  <c r="AL102" i="13"/>
  <c r="AL103" i="13"/>
  <c r="AL104" i="13"/>
  <c r="AL105" i="13"/>
  <c r="AL106" i="13"/>
  <c r="AL107" i="13"/>
  <c r="AL108" i="13"/>
  <c r="AL109" i="13"/>
  <c r="AL110" i="13"/>
  <c r="AL111" i="13"/>
  <c r="AL112" i="13"/>
  <c r="AL113" i="13"/>
  <c r="AL114" i="13"/>
  <c r="AL115" i="13"/>
  <c r="AL116" i="13"/>
  <c r="AL117" i="13"/>
  <c r="AL118" i="13"/>
  <c r="AL119" i="13"/>
  <c r="AL120" i="13"/>
  <c r="AL121" i="13"/>
  <c r="AL122" i="13"/>
  <c r="AL123" i="13"/>
  <c r="AL124" i="13"/>
  <c r="AL125" i="13"/>
  <c r="AL126" i="13"/>
  <c r="AL127" i="13"/>
  <c r="AL128" i="13"/>
  <c r="AL129" i="13"/>
  <c r="AL130" i="13"/>
  <c r="AL131" i="13"/>
  <c r="AL132" i="13"/>
  <c r="AL133" i="13"/>
  <c r="AL134" i="13"/>
  <c r="AL135" i="13"/>
  <c r="AL136" i="13"/>
  <c r="AL137" i="13"/>
  <c r="AL138" i="13"/>
  <c r="AL139" i="13"/>
  <c r="AL140" i="13"/>
  <c r="AL141" i="13"/>
  <c r="AL142" i="13"/>
  <c r="AL143" i="13"/>
  <c r="AL144" i="13"/>
  <c r="AL145" i="13"/>
  <c r="AL146" i="13"/>
  <c r="AL147" i="13"/>
  <c r="AL148" i="13"/>
  <c r="AL149" i="13"/>
  <c r="AL150" i="13"/>
  <c r="AL151" i="13"/>
  <c r="AL152" i="13"/>
  <c r="AL153" i="13"/>
  <c r="AL154" i="13"/>
  <c r="AL155" i="13"/>
  <c r="AL156" i="13"/>
  <c r="AL157" i="13"/>
  <c r="AL158" i="13"/>
  <c r="AL159" i="13"/>
  <c r="AL160" i="13"/>
  <c r="AL161" i="13"/>
  <c r="AL162" i="13"/>
  <c r="AL163" i="13"/>
  <c r="AL164" i="13"/>
  <c r="AL165" i="13"/>
  <c r="AL166" i="13"/>
  <c r="AL167" i="13"/>
  <c r="AL168" i="13"/>
  <c r="AL169" i="13"/>
  <c r="AL170" i="13"/>
  <c r="AL171" i="13"/>
  <c r="AL172" i="13"/>
  <c r="AL173" i="13"/>
  <c r="AL174" i="13"/>
  <c r="AL175" i="13"/>
  <c r="AL176" i="13"/>
  <c r="AL177" i="13"/>
  <c r="AL178" i="13"/>
  <c r="AL179" i="13"/>
  <c r="AL180" i="13"/>
  <c r="AL181" i="13"/>
  <c r="AL182" i="13"/>
  <c r="AL183" i="13"/>
  <c r="AL184" i="13"/>
  <c r="AL185" i="13"/>
  <c r="AL186" i="13"/>
  <c r="AL187" i="13"/>
  <c r="AL188" i="13"/>
  <c r="AL189" i="13"/>
  <c r="AL190" i="13"/>
  <c r="AL191" i="13"/>
  <c r="AL192" i="13"/>
  <c r="AL193" i="13"/>
  <c r="AL194" i="13"/>
  <c r="AL195" i="13"/>
  <c r="AL196" i="13"/>
  <c r="AL197" i="13"/>
  <c r="AL198" i="13"/>
  <c r="AL199" i="13"/>
  <c r="AL200" i="13"/>
  <c r="AL201" i="13"/>
  <c r="AL202" i="13"/>
  <c r="AL203" i="13"/>
  <c r="AL204" i="13"/>
  <c r="AL205" i="13"/>
  <c r="AL206" i="13"/>
  <c r="AL207" i="13"/>
  <c r="AL208" i="13"/>
  <c r="AL209" i="13"/>
  <c r="AL210" i="13"/>
  <c r="AL211" i="13"/>
  <c r="AL212" i="13"/>
  <c r="AL213" i="13"/>
  <c r="AL214" i="13"/>
  <c r="AL215" i="13"/>
  <c r="AL216" i="13"/>
  <c r="AL217" i="13"/>
  <c r="AL218" i="13"/>
  <c r="AL219" i="13"/>
  <c r="AL220" i="13"/>
  <c r="AL221" i="13"/>
  <c r="AL222" i="13"/>
  <c r="AL223" i="13"/>
  <c r="AL224" i="13"/>
  <c r="AL225" i="13"/>
  <c r="AL226" i="13"/>
  <c r="AL227" i="13"/>
  <c r="AL228" i="13"/>
  <c r="AL229" i="13"/>
  <c r="AL230" i="13"/>
  <c r="AL231" i="13"/>
  <c r="AK4" i="13"/>
  <c r="AK5" i="13"/>
  <c r="AK6" i="13"/>
  <c r="AK7" i="13"/>
  <c r="AP7" i="13" s="1"/>
  <c r="AK8" i="13"/>
  <c r="AK9" i="13"/>
  <c r="AK10" i="13"/>
  <c r="AK11" i="13"/>
  <c r="AK12" i="13"/>
  <c r="AK13" i="13"/>
  <c r="AK14" i="13"/>
  <c r="AK15" i="13"/>
  <c r="AP15" i="13" s="1"/>
  <c r="AK16" i="13"/>
  <c r="AK17" i="13"/>
  <c r="AK18" i="13"/>
  <c r="AK19" i="13"/>
  <c r="AK20" i="13"/>
  <c r="AK21" i="13"/>
  <c r="AK22" i="13"/>
  <c r="AK23" i="13"/>
  <c r="AP23" i="13" s="1"/>
  <c r="AK24" i="13"/>
  <c r="AK25" i="13"/>
  <c r="AK26" i="13"/>
  <c r="AK27" i="13"/>
  <c r="AK28" i="13"/>
  <c r="AK29" i="13"/>
  <c r="AK30" i="13"/>
  <c r="AK31" i="13"/>
  <c r="AP31" i="13" s="1"/>
  <c r="AK32" i="13"/>
  <c r="AK33" i="13"/>
  <c r="AK34" i="13"/>
  <c r="AK35" i="13"/>
  <c r="AK36" i="13"/>
  <c r="AK37" i="13"/>
  <c r="AK38" i="13"/>
  <c r="AK39" i="13"/>
  <c r="AP39" i="13" s="1"/>
  <c r="AK40" i="13"/>
  <c r="AK41" i="13"/>
  <c r="AK42" i="13"/>
  <c r="AK43" i="13"/>
  <c r="AK44" i="13"/>
  <c r="AK45" i="13"/>
  <c r="AK46" i="13"/>
  <c r="AK47" i="13"/>
  <c r="AP47" i="13" s="1"/>
  <c r="AK48" i="13"/>
  <c r="AK49" i="13"/>
  <c r="AK50" i="13"/>
  <c r="AK51" i="13"/>
  <c r="AK52" i="13"/>
  <c r="AK53" i="13"/>
  <c r="AK54" i="13"/>
  <c r="AK55" i="13"/>
  <c r="AP55" i="13" s="1"/>
  <c r="AK56" i="13"/>
  <c r="AK57" i="13"/>
  <c r="AK58" i="13"/>
  <c r="AK59" i="13"/>
  <c r="AK60" i="13"/>
  <c r="AK61" i="13"/>
  <c r="AK62" i="13"/>
  <c r="AK63" i="13"/>
  <c r="AP63" i="13" s="1"/>
  <c r="AK64" i="13"/>
  <c r="AK65" i="13"/>
  <c r="AK66" i="13"/>
  <c r="AK67" i="13"/>
  <c r="AK68" i="13"/>
  <c r="AK69" i="13"/>
  <c r="AK70" i="13"/>
  <c r="AK71" i="13"/>
  <c r="AP71" i="13" s="1"/>
  <c r="AK72" i="13"/>
  <c r="AK73" i="13"/>
  <c r="AK74" i="13"/>
  <c r="AK75" i="13"/>
  <c r="AK76" i="13"/>
  <c r="AK77" i="13"/>
  <c r="AK78" i="13"/>
  <c r="AK79" i="13"/>
  <c r="AP79" i="13" s="1"/>
  <c r="AK80" i="13"/>
  <c r="AK81" i="13"/>
  <c r="AK82" i="13"/>
  <c r="AK83" i="13"/>
  <c r="AK84" i="13"/>
  <c r="AK85" i="13"/>
  <c r="AK86" i="13"/>
  <c r="AK87" i="13"/>
  <c r="AP87" i="13" s="1"/>
  <c r="AK88" i="13"/>
  <c r="AK89" i="13"/>
  <c r="AK90" i="13"/>
  <c r="AK91" i="13"/>
  <c r="AK92" i="13"/>
  <c r="AK93" i="13"/>
  <c r="AK94" i="13"/>
  <c r="AK95" i="13"/>
  <c r="AP95" i="13" s="1"/>
  <c r="AK96" i="13"/>
  <c r="AK97" i="13"/>
  <c r="AK98" i="13"/>
  <c r="AK99" i="13"/>
  <c r="AK100" i="13"/>
  <c r="AK101" i="13"/>
  <c r="AK102" i="13"/>
  <c r="AK103" i="13"/>
  <c r="AP103" i="13" s="1"/>
  <c r="AK104" i="13"/>
  <c r="AK105" i="13"/>
  <c r="AK106" i="13"/>
  <c r="AK107" i="13"/>
  <c r="AK108" i="13"/>
  <c r="AK109" i="13"/>
  <c r="AK110" i="13"/>
  <c r="AK111" i="13"/>
  <c r="AP111" i="13" s="1"/>
  <c r="AK112" i="13"/>
  <c r="AK113" i="13"/>
  <c r="AK114" i="13"/>
  <c r="AK115" i="13"/>
  <c r="AK116" i="13"/>
  <c r="AK117" i="13"/>
  <c r="AK118" i="13"/>
  <c r="AK119" i="13"/>
  <c r="AP119" i="13" s="1"/>
  <c r="AK120" i="13"/>
  <c r="AK121" i="13"/>
  <c r="AK122" i="13"/>
  <c r="AK123" i="13"/>
  <c r="AK124" i="13"/>
  <c r="AK125" i="13"/>
  <c r="AK126" i="13"/>
  <c r="AK127" i="13"/>
  <c r="AP127" i="13" s="1"/>
  <c r="AK128" i="13"/>
  <c r="AK129" i="13"/>
  <c r="AK130" i="13"/>
  <c r="AK131" i="13"/>
  <c r="AK132" i="13"/>
  <c r="AK133" i="13"/>
  <c r="AK134" i="13"/>
  <c r="AK135" i="13"/>
  <c r="AP135" i="13" s="1"/>
  <c r="AK136" i="13"/>
  <c r="AK137" i="13"/>
  <c r="AK138" i="13"/>
  <c r="AK139" i="13"/>
  <c r="AK140" i="13"/>
  <c r="AK141" i="13"/>
  <c r="AK142" i="13"/>
  <c r="AK143" i="13"/>
  <c r="AP143" i="13" s="1"/>
  <c r="AK144" i="13"/>
  <c r="AK145" i="13"/>
  <c r="AK146" i="13"/>
  <c r="AK147" i="13"/>
  <c r="AK148" i="13"/>
  <c r="AK149" i="13"/>
  <c r="AK150" i="13"/>
  <c r="AK151" i="13"/>
  <c r="AP151" i="13" s="1"/>
  <c r="AK152" i="13"/>
  <c r="AK153" i="13"/>
  <c r="AK154" i="13"/>
  <c r="AK155" i="13"/>
  <c r="AK156" i="13"/>
  <c r="AK157" i="13"/>
  <c r="AK158" i="13"/>
  <c r="AK159" i="13"/>
  <c r="AP159" i="13" s="1"/>
  <c r="AK160" i="13"/>
  <c r="AK161" i="13"/>
  <c r="AK162" i="13"/>
  <c r="AK163" i="13"/>
  <c r="AK164" i="13"/>
  <c r="AK165" i="13"/>
  <c r="AK166" i="13"/>
  <c r="AK167" i="13"/>
  <c r="AP167" i="13" s="1"/>
  <c r="AK168" i="13"/>
  <c r="AK169" i="13"/>
  <c r="AK170" i="13"/>
  <c r="AK171" i="13"/>
  <c r="AK172" i="13"/>
  <c r="AK173" i="13"/>
  <c r="AK174" i="13"/>
  <c r="AK175" i="13"/>
  <c r="AP175" i="13" s="1"/>
  <c r="AK176" i="13"/>
  <c r="AK177" i="13"/>
  <c r="AK178" i="13"/>
  <c r="AK179" i="13"/>
  <c r="AK180" i="13"/>
  <c r="AK181" i="13"/>
  <c r="AK182" i="13"/>
  <c r="AK183" i="13"/>
  <c r="AP183" i="13" s="1"/>
  <c r="AK184" i="13"/>
  <c r="AK185" i="13"/>
  <c r="AK186" i="13"/>
  <c r="AK187" i="13"/>
  <c r="AK188" i="13"/>
  <c r="AK189" i="13"/>
  <c r="AK190" i="13"/>
  <c r="AK191" i="13"/>
  <c r="AP191" i="13" s="1"/>
  <c r="AK192" i="13"/>
  <c r="AK193" i="13"/>
  <c r="AK194" i="13"/>
  <c r="AK195" i="13"/>
  <c r="AK196" i="13"/>
  <c r="AK197" i="13"/>
  <c r="AK198" i="13"/>
  <c r="AK199" i="13"/>
  <c r="AP199" i="13" s="1"/>
  <c r="AK200" i="13"/>
  <c r="AK201" i="13"/>
  <c r="AK202" i="13"/>
  <c r="AK203" i="13"/>
  <c r="AK204" i="13"/>
  <c r="AK205" i="13"/>
  <c r="AK206" i="13"/>
  <c r="AK207" i="13"/>
  <c r="AP207" i="13" s="1"/>
  <c r="AK208" i="13"/>
  <c r="AK209" i="13"/>
  <c r="AK210" i="13"/>
  <c r="AK211" i="13"/>
  <c r="AK212" i="13"/>
  <c r="AK213" i="13"/>
  <c r="AK214" i="13"/>
  <c r="AK215" i="13"/>
  <c r="AP215" i="13" s="1"/>
  <c r="AK216" i="13"/>
  <c r="AK217" i="13"/>
  <c r="AK218" i="13"/>
  <c r="AK219" i="13"/>
  <c r="AK220" i="13"/>
  <c r="AK221" i="13"/>
  <c r="AK222" i="13"/>
  <c r="AK223" i="13"/>
  <c r="AP223" i="13" s="1"/>
  <c r="AK224" i="13"/>
  <c r="AK225" i="13"/>
  <c r="AK226" i="13"/>
  <c r="AK227" i="13"/>
  <c r="AK228" i="13"/>
  <c r="AK229" i="13"/>
  <c r="AK230" i="13"/>
  <c r="AK231" i="13"/>
  <c r="AP231" i="13" s="1"/>
  <c r="AI4" i="13"/>
  <c r="AI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67" i="13"/>
  <c r="AI68" i="13"/>
  <c r="AI69" i="13"/>
  <c r="AI70" i="13"/>
  <c r="AI71" i="13"/>
  <c r="AI72" i="13"/>
  <c r="AI73" i="13"/>
  <c r="AI74" i="13"/>
  <c r="AI75" i="13"/>
  <c r="AI76" i="13"/>
  <c r="AI77" i="13"/>
  <c r="AI78" i="13"/>
  <c r="AI79" i="13"/>
  <c r="AI80" i="13"/>
  <c r="AI81" i="13"/>
  <c r="AI82" i="13"/>
  <c r="AI83" i="13"/>
  <c r="AI84" i="13"/>
  <c r="AI85" i="13"/>
  <c r="AI86" i="13"/>
  <c r="AI87" i="13"/>
  <c r="AI88" i="13"/>
  <c r="AI89" i="13"/>
  <c r="AI90" i="13"/>
  <c r="AI91" i="13"/>
  <c r="AI92" i="13"/>
  <c r="AI93" i="13"/>
  <c r="AI94" i="13"/>
  <c r="AI95" i="13"/>
  <c r="AI96" i="13"/>
  <c r="AI97" i="13"/>
  <c r="AI98" i="13"/>
  <c r="AI99" i="13"/>
  <c r="AI100" i="13"/>
  <c r="AI101" i="13"/>
  <c r="AI102" i="13"/>
  <c r="AI103" i="13"/>
  <c r="AI104" i="13"/>
  <c r="AI105" i="13"/>
  <c r="AI106" i="13"/>
  <c r="AI107" i="13"/>
  <c r="AI108" i="13"/>
  <c r="AI109" i="13"/>
  <c r="AI110" i="13"/>
  <c r="AI111" i="13"/>
  <c r="AI112" i="13"/>
  <c r="AI113" i="13"/>
  <c r="AI114" i="13"/>
  <c r="AI115" i="13"/>
  <c r="AI116" i="13"/>
  <c r="AI117" i="13"/>
  <c r="AI118" i="13"/>
  <c r="AI119" i="13"/>
  <c r="AI120" i="13"/>
  <c r="AI121" i="13"/>
  <c r="AI122" i="13"/>
  <c r="AI123" i="13"/>
  <c r="AI124" i="13"/>
  <c r="AI125" i="13"/>
  <c r="AI126" i="13"/>
  <c r="AI127" i="13"/>
  <c r="AI128" i="13"/>
  <c r="AI129" i="13"/>
  <c r="AI130" i="13"/>
  <c r="AI131" i="13"/>
  <c r="AI132" i="13"/>
  <c r="AI133" i="13"/>
  <c r="AI134" i="13"/>
  <c r="AI135" i="13"/>
  <c r="AI136" i="13"/>
  <c r="AI137" i="13"/>
  <c r="AI138" i="13"/>
  <c r="AI139" i="13"/>
  <c r="AI140" i="13"/>
  <c r="AI141" i="13"/>
  <c r="AI142" i="13"/>
  <c r="AI143" i="13"/>
  <c r="AI144" i="13"/>
  <c r="AI145" i="13"/>
  <c r="AI146" i="13"/>
  <c r="AI147" i="13"/>
  <c r="AI148" i="13"/>
  <c r="AI149" i="13"/>
  <c r="AI150" i="13"/>
  <c r="AI151" i="13"/>
  <c r="AI152" i="13"/>
  <c r="AI153" i="13"/>
  <c r="AI154" i="13"/>
  <c r="AI155" i="13"/>
  <c r="AI156" i="13"/>
  <c r="AI157" i="13"/>
  <c r="AI158" i="13"/>
  <c r="AI159" i="13"/>
  <c r="AI160" i="13"/>
  <c r="AI161" i="13"/>
  <c r="AI162" i="13"/>
  <c r="AI163" i="13"/>
  <c r="AI164" i="13"/>
  <c r="AI165" i="13"/>
  <c r="AI166" i="13"/>
  <c r="AI167" i="13"/>
  <c r="AI168" i="13"/>
  <c r="AI169" i="13"/>
  <c r="AI170" i="13"/>
  <c r="AI171" i="13"/>
  <c r="AI172" i="13"/>
  <c r="AI173" i="13"/>
  <c r="AI174" i="13"/>
  <c r="AI175" i="13"/>
  <c r="AI176" i="13"/>
  <c r="AI177" i="13"/>
  <c r="AI178" i="13"/>
  <c r="AI179" i="13"/>
  <c r="AI180" i="13"/>
  <c r="AI181" i="13"/>
  <c r="AI182" i="13"/>
  <c r="AI183" i="13"/>
  <c r="AI184" i="13"/>
  <c r="AI185" i="13"/>
  <c r="AI186" i="13"/>
  <c r="AI187" i="13"/>
  <c r="AI188" i="13"/>
  <c r="AI189" i="13"/>
  <c r="AI190" i="13"/>
  <c r="AI191" i="13"/>
  <c r="AI192" i="13"/>
  <c r="AI193" i="13"/>
  <c r="AI194" i="13"/>
  <c r="AI195" i="13"/>
  <c r="AI196" i="13"/>
  <c r="AI197" i="13"/>
  <c r="AI198" i="13"/>
  <c r="AI200" i="13"/>
  <c r="AI201" i="13"/>
  <c r="AI202" i="13"/>
  <c r="AI203" i="13"/>
  <c r="AI204" i="13"/>
  <c r="AI205" i="13"/>
  <c r="AI206" i="13"/>
  <c r="AI207" i="13"/>
  <c r="AI208" i="13"/>
  <c r="AI209" i="13"/>
  <c r="AI210" i="13"/>
  <c r="AI211" i="13"/>
  <c r="AI212" i="13"/>
  <c r="AI213" i="13"/>
  <c r="AI214" i="13"/>
  <c r="AI215" i="13"/>
  <c r="AI216" i="13"/>
  <c r="AI217" i="13"/>
  <c r="AI218" i="13"/>
  <c r="AI219" i="13"/>
  <c r="AI220" i="13"/>
  <c r="AI221" i="13"/>
  <c r="AI222" i="13"/>
  <c r="AI223" i="13"/>
  <c r="AI224" i="13"/>
  <c r="AI225" i="13"/>
  <c r="AI226" i="13"/>
  <c r="AI227" i="13"/>
  <c r="AI228" i="13"/>
  <c r="AI229" i="13"/>
  <c r="AI230" i="13"/>
  <c r="AI231" i="13"/>
  <c r="AH4" i="13"/>
  <c r="AH5" i="13"/>
  <c r="AH6" i="13"/>
  <c r="AH7" i="13"/>
  <c r="AH8" i="13"/>
  <c r="AH9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AH23" i="13"/>
  <c r="AH24" i="13"/>
  <c r="AH25" i="13"/>
  <c r="AH26" i="13"/>
  <c r="AH27" i="13"/>
  <c r="AH28" i="13"/>
  <c r="AH29" i="13"/>
  <c r="AH30" i="13"/>
  <c r="AH31" i="13"/>
  <c r="AH32" i="13"/>
  <c r="AH33" i="13"/>
  <c r="AH34" i="13"/>
  <c r="AH35" i="13"/>
  <c r="AH36" i="13"/>
  <c r="AH37" i="13"/>
  <c r="AH38" i="13"/>
  <c r="AH39" i="13"/>
  <c r="AH40" i="13"/>
  <c r="AH41" i="13"/>
  <c r="AH42" i="13"/>
  <c r="AH43" i="13"/>
  <c r="AH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AH65" i="13"/>
  <c r="AH66" i="13"/>
  <c r="AH67" i="13"/>
  <c r="AH68" i="13"/>
  <c r="AH69" i="13"/>
  <c r="AH70" i="13"/>
  <c r="AH71" i="13"/>
  <c r="AH72" i="13"/>
  <c r="AH73" i="13"/>
  <c r="AH74" i="13"/>
  <c r="AH75" i="13"/>
  <c r="AH76" i="13"/>
  <c r="AH77" i="13"/>
  <c r="AH78" i="13"/>
  <c r="AH79" i="13"/>
  <c r="AH80" i="13"/>
  <c r="AH81" i="13"/>
  <c r="AH82" i="13"/>
  <c r="AH83" i="13"/>
  <c r="AH84" i="13"/>
  <c r="AH85" i="13"/>
  <c r="AH86" i="13"/>
  <c r="AH87" i="13"/>
  <c r="AH88" i="13"/>
  <c r="AH89" i="13"/>
  <c r="AH90" i="13"/>
  <c r="AH91" i="13"/>
  <c r="AH92" i="13"/>
  <c r="AH93" i="13"/>
  <c r="AH94" i="13"/>
  <c r="AH95" i="13"/>
  <c r="AH96" i="13"/>
  <c r="AH97" i="13"/>
  <c r="AH98" i="13"/>
  <c r="AH99" i="13"/>
  <c r="AH100" i="13"/>
  <c r="AH101" i="13"/>
  <c r="AH102" i="13"/>
  <c r="AH103" i="13"/>
  <c r="AH104" i="13"/>
  <c r="AH105" i="13"/>
  <c r="AH106" i="13"/>
  <c r="AH107" i="13"/>
  <c r="AH108" i="13"/>
  <c r="AH109" i="13"/>
  <c r="AH110" i="13"/>
  <c r="AH111" i="13"/>
  <c r="AH112" i="13"/>
  <c r="AH113" i="13"/>
  <c r="AH114" i="13"/>
  <c r="AH115" i="13"/>
  <c r="AH116" i="13"/>
  <c r="AH117" i="13"/>
  <c r="AH118" i="13"/>
  <c r="AH119" i="13"/>
  <c r="AH120" i="13"/>
  <c r="AH121" i="13"/>
  <c r="AH122" i="13"/>
  <c r="AH123" i="13"/>
  <c r="AH124" i="13"/>
  <c r="AH125" i="13"/>
  <c r="AH126" i="13"/>
  <c r="AH127" i="13"/>
  <c r="AH128" i="13"/>
  <c r="AH129" i="13"/>
  <c r="AH130" i="13"/>
  <c r="AH131" i="13"/>
  <c r="AH132" i="13"/>
  <c r="AH133" i="13"/>
  <c r="AH134" i="13"/>
  <c r="AH135" i="13"/>
  <c r="AH136" i="13"/>
  <c r="AH137" i="13"/>
  <c r="AH138" i="13"/>
  <c r="AH139" i="13"/>
  <c r="AH140" i="13"/>
  <c r="AH141" i="13"/>
  <c r="AH142" i="13"/>
  <c r="AH143" i="13"/>
  <c r="AH144" i="13"/>
  <c r="AH145" i="13"/>
  <c r="AH146" i="13"/>
  <c r="AH147" i="13"/>
  <c r="AH148" i="13"/>
  <c r="AH149" i="13"/>
  <c r="AH150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2" i="13"/>
  <c r="AH163" i="13"/>
  <c r="AH164" i="13"/>
  <c r="AH165" i="13"/>
  <c r="AH166" i="13"/>
  <c r="AH167" i="13"/>
  <c r="AH168" i="13"/>
  <c r="AH169" i="13"/>
  <c r="AH170" i="13"/>
  <c r="AH171" i="13"/>
  <c r="AH172" i="13"/>
  <c r="AH173" i="13"/>
  <c r="AH174" i="13"/>
  <c r="AH175" i="13"/>
  <c r="AH176" i="13"/>
  <c r="AH177" i="13"/>
  <c r="AH178" i="13"/>
  <c r="AH179" i="13"/>
  <c r="AH180" i="13"/>
  <c r="AH181" i="13"/>
  <c r="AH182" i="13"/>
  <c r="AH183" i="13"/>
  <c r="AH184" i="13"/>
  <c r="AH185" i="13"/>
  <c r="AH186" i="13"/>
  <c r="AH187" i="13"/>
  <c r="AH188" i="13"/>
  <c r="AH189" i="13"/>
  <c r="AH190" i="13"/>
  <c r="AH191" i="13"/>
  <c r="AH192" i="13"/>
  <c r="AH193" i="13"/>
  <c r="AH194" i="13"/>
  <c r="AH195" i="13"/>
  <c r="AH196" i="13"/>
  <c r="AH197" i="13"/>
  <c r="AH198" i="13"/>
  <c r="AH199" i="13"/>
  <c r="AH200" i="13"/>
  <c r="AH201" i="13"/>
  <c r="AH202" i="13"/>
  <c r="AH203" i="13"/>
  <c r="AH204" i="13"/>
  <c r="AH205" i="13"/>
  <c r="AH206" i="13"/>
  <c r="AH207" i="13"/>
  <c r="AH208" i="13"/>
  <c r="AH209" i="13"/>
  <c r="AH210" i="13"/>
  <c r="AH211" i="13"/>
  <c r="AH212" i="13"/>
  <c r="AH213" i="13"/>
  <c r="AH214" i="13"/>
  <c r="AH215" i="13"/>
  <c r="AH216" i="13"/>
  <c r="AH217" i="13"/>
  <c r="AH218" i="13"/>
  <c r="AH219" i="13"/>
  <c r="AH220" i="13"/>
  <c r="AH221" i="13"/>
  <c r="AH222" i="13"/>
  <c r="AH223" i="13"/>
  <c r="AH224" i="13"/>
  <c r="AH225" i="13"/>
  <c r="AH226" i="13"/>
  <c r="AH227" i="13"/>
  <c r="AH228" i="13"/>
  <c r="AH229" i="13"/>
  <c r="AH230" i="13"/>
  <c r="AH231" i="13"/>
  <c r="AG4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G103" i="13"/>
  <c r="AG104" i="13"/>
  <c r="AG105" i="13"/>
  <c r="AG106" i="13"/>
  <c r="AG107" i="13"/>
  <c r="AG108" i="13"/>
  <c r="AG109" i="13"/>
  <c r="AG110" i="13"/>
  <c r="AG111" i="13"/>
  <c r="AG112" i="13"/>
  <c r="AG113" i="13"/>
  <c r="AG114" i="13"/>
  <c r="AG115" i="13"/>
  <c r="AG116" i="13"/>
  <c r="AG117" i="13"/>
  <c r="AG118" i="13"/>
  <c r="AG119" i="13"/>
  <c r="AG120" i="13"/>
  <c r="AG121" i="13"/>
  <c r="AG122" i="13"/>
  <c r="AG123" i="13"/>
  <c r="AG124" i="13"/>
  <c r="AG125" i="13"/>
  <c r="AG126" i="13"/>
  <c r="AG127" i="13"/>
  <c r="AG128" i="13"/>
  <c r="AG129" i="13"/>
  <c r="AG130" i="13"/>
  <c r="AG131" i="13"/>
  <c r="AG132" i="13"/>
  <c r="AG133" i="13"/>
  <c r="AG134" i="13"/>
  <c r="AG135" i="13"/>
  <c r="AG136" i="13"/>
  <c r="AG137" i="13"/>
  <c r="AG138" i="13"/>
  <c r="AG139" i="13"/>
  <c r="AG140" i="13"/>
  <c r="AG141" i="13"/>
  <c r="AG142" i="13"/>
  <c r="AG143" i="13"/>
  <c r="AG144" i="13"/>
  <c r="AG145" i="13"/>
  <c r="AG146" i="13"/>
  <c r="AG147" i="13"/>
  <c r="AG148" i="13"/>
  <c r="AG149" i="13"/>
  <c r="AG150" i="13"/>
  <c r="AG151" i="13"/>
  <c r="AG152" i="13"/>
  <c r="AG153" i="13"/>
  <c r="AG154" i="13"/>
  <c r="AG155" i="13"/>
  <c r="AG156" i="13"/>
  <c r="AG157" i="13"/>
  <c r="AG158" i="13"/>
  <c r="AG159" i="13"/>
  <c r="AG160" i="13"/>
  <c r="AG161" i="13"/>
  <c r="AG162" i="13"/>
  <c r="AG163" i="13"/>
  <c r="AG164" i="13"/>
  <c r="AG165" i="13"/>
  <c r="AG166" i="13"/>
  <c r="AG167" i="13"/>
  <c r="AG168" i="13"/>
  <c r="AG169" i="13"/>
  <c r="AG170" i="13"/>
  <c r="AG171" i="13"/>
  <c r="AG172" i="13"/>
  <c r="AG173" i="13"/>
  <c r="AG174" i="13"/>
  <c r="AG175" i="13"/>
  <c r="AG176" i="13"/>
  <c r="AG177" i="13"/>
  <c r="AG178" i="13"/>
  <c r="AG179" i="13"/>
  <c r="AG180" i="13"/>
  <c r="AG181" i="13"/>
  <c r="AG182" i="13"/>
  <c r="AG183" i="13"/>
  <c r="AG184" i="13"/>
  <c r="AG185" i="13"/>
  <c r="AG186" i="13"/>
  <c r="AG187" i="13"/>
  <c r="AG188" i="13"/>
  <c r="AG189" i="13"/>
  <c r="AG190" i="13"/>
  <c r="AG191" i="13"/>
  <c r="AG192" i="13"/>
  <c r="AG193" i="13"/>
  <c r="AG194" i="13"/>
  <c r="AG195" i="13"/>
  <c r="AG196" i="13"/>
  <c r="AG197" i="13"/>
  <c r="AG198" i="13"/>
  <c r="AG199" i="13"/>
  <c r="AG200" i="13"/>
  <c r="AG201" i="13"/>
  <c r="AG202" i="13"/>
  <c r="AG203" i="13"/>
  <c r="AG204" i="13"/>
  <c r="AG205" i="13"/>
  <c r="AG206" i="13"/>
  <c r="AG207" i="13"/>
  <c r="AG208" i="13"/>
  <c r="AG209" i="13"/>
  <c r="AG210" i="13"/>
  <c r="AG211" i="13"/>
  <c r="AG212" i="13"/>
  <c r="AG213" i="13"/>
  <c r="AG214" i="13"/>
  <c r="AG215" i="13"/>
  <c r="AG216" i="13"/>
  <c r="AG217" i="13"/>
  <c r="AG218" i="13"/>
  <c r="AG219" i="13"/>
  <c r="AG220" i="13"/>
  <c r="AG221" i="13"/>
  <c r="AG222" i="13"/>
  <c r="AG223" i="13"/>
  <c r="AG224" i="13"/>
  <c r="AG225" i="13"/>
  <c r="AG226" i="13"/>
  <c r="AG227" i="13"/>
  <c r="AG228" i="13"/>
  <c r="AG229" i="13"/>
  <c r="AG230" i="13"/>
  <c r="AG231" i="13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180" i="13"/>
  <c r="AF181" i="13"/>
  <c r="AF182" i="13"/>
  <c r="AF183" i="13"/>
  <c r="AF184" i="13"/>
  <c r="AF185" i="13"/>
  <c r="AF186" i="13"/>
  <c r="AF187" i="13"/>
  <c r="AF188" i="13"/>
  <c r="AF189" i="13"/>
  <c r="AF190" i="13"/>
  <c r="AF191" i="13"/>
  <c r="AF192" i="13"/>
  <c r="AF193" i="13"/>
  <c r="AF194" i="13"/>
  <c r="AF195" i="13"/>
  <c r="AF196" i="13"/>
  <c r="AF197" i="13"/>
  <c r="AF198" i="13"/>
  <c r="AF200" i="13"/>
  <c r="AF201" i="13"/>
  <c r="AF202" i="13"/>
  <c r="AF203" i="13"/>
  <c r="AF204" i="13"/>
  <c r="AF205" i="13"/>
  <c r="AF206" i="13"/>
  <c r="AF207" i="13"/>
  <c r="AF208" i="13"/>
  <c r="AF209" i="13"/>
  <c r="AF210" i="13"/>
  <c r="AF211" i="13"/>
  <c r="AF212" i="13"/>
  <c r="AF213" i="13"/>
  <c r="AF214" i="13"/>
  <c r="AF215" i="13"/>
  <c r="AF216" i="13"/>
  <c r="AF217" i="13"/>
  <c r="AF218" i="13"/>
  <c r="AF219" i="13"/>
  <c r="AF220" i="13"/>
  <c r="AF221" i="13"/>
  <c r="AF222" i="13"/>
  <c r="AF223" i="13"/>
  <c r="AF224" i="13"/>
  <c r="AF225" i="13"/>
  <c r="AF226" i="13"/>
  <c r="AF227" i="13"/>
  <c r="AF228" i="13"/>
  <c r="AF229" i="13"/>
  <c r="AF230" i="13"/>
  <c r="AF231" i="13"/>
  <c r="AE4" i="13"/>
  <c r="AE5" i="13"/>
  <c r="AE6" i="13"/>
  <c r="AE7" i="13"/>
  <c r="AE8" i="13"/>
  <c r="AE9" i="13"/>
  <c r="AE10" i="13"/>
  <c r="AE11" i="13"/>
  <c r="AE12" i="13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0" i="13"/>
  <c r="AE31" i="13"/>
  <c r="AE32" i="13"/>
  <c r="AE33" i="13"/>
  <c r="AE34" i="13"/>
  <c r="AE35" i="13"/>
  <c r="AE36" i="13"/>
  <c r="AE37" i="13"/>
  <c r="AE38" i="13"/>
  <c r="AE39" i="13"/>
  <c r="AE40" i="13"/>
  <c r="AE41" i="13"/>
  <c r="AE42" i="13"/>
  <c r="AE43" i="13"/>
  <c r="AE44" i="13"/>
  <c r="AE45" i="13"/>
  <c r="AE46" i="13"/>
  <c r="AE47" i="13"/>
  <c r="AE48" i="13"/>
  <c r="AE49" i="13"/>
  <c r="AE50" i="13"/>
  <c r="AE51" i="13"/>
  <c r="AE52" i="13"/>
  <c r="AE53" i="13"/>
  <c r="AE54" i="13"/>
  <c r="AE55" i="13"/>
  <c r="AE56" i="13"/>
  <c r="AE57" i="13"/>
  <c r="AE58" i="13"/>
  <c r="AE59" i="13"/>
  <c r="AE60" i="13"/>
  <c r="AE61" i="13"/>
  <c r="AE62" i="13"/>
  <c r="AE63" i="13"/>
  <c r="AE64" i="13"/>
  <c r="AE65" i="13"/>
  <c r="AE66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0" i="13"/>
  <c r="AE91" i="13"/>
  <c r="AE92" i="13"/>
  <c r="AE93" i="13"/>
  <c r="AE94" i="13"/>
  <c r="AE95" i="13"/>
  <c r="AE96" i="13"/>
  <c r="AE97" i="13"/>
  <c r="AE98" i="13"/>
  <c r="AE99" i="13"/>
  <c r="AE100" i="13"/>
  <c r="AE101" i="13"/>
  <c r="AE102" i="13"/>
  <c r="AE103" i="13"/>
  <c r="AE104" i="13"/>
  <c r="AE105" i="13"/>
  <c r="AE106" i="13"/>
  <c r="AE107" i="13"/>
  <c r="AE108" i="13"/>
  <c r="AE109" i="13"/>
  <c r="AE110" i="13"/>
  <c r="AE111" i="13"/>
  <c r="AE112" i="13"/>
  <c r="AE113" i="13"/>
  <c r="AE114" i="13"/>
  <c r="AE115" i="13"/>
  <c r="AE116" i="13"/>
  <c r="AE117" i="13"/>
  <c r="AE118" i="13"/>
  <c r="AE119" i="13"/>
  <c r="AE120" i="13"/>
  <c r="AE121" i="13"/>
  <c r="AE122" i="13"/>
  <c r="AE123" i="13"/>
  <c r="AE124" i="13"/>
  <c r="AE125" i="13"/>
  <c r="AE126" i="13"/>
  <c r="AE127" i="13"/>
  <c r="AE128" i="13"/>
  <c r="AE129" i="13"/>
  <c r="AE130" i="13"/>
  <c r="AE131" i="13"/>
  <c r="AE132" i="13"/>
  <c r="AE133" i="13"/>
  <c r="AE134" i="13"/>
  <c r="AE135" i="13"/>
  <c r="AE136" i="13"/>
  <c r="AE137" i="13"/>
  <c r="AE138" i="13"/>
  <c r="AE139" i="13"/>
  <c r="AE140" i="13"/>
  <c r="AE141" i="13"/>
  <c r="AE142" i="13"/>
  <c r="AE143" i="13"/>
  <c r="AE144" i="13"/>
  <c r="AE145" i="13"/>
  <c r="AE146" i="13"/>
  <c r="AE147" i="13"/>
  <c r="AE148" i="13"/>
  <c r="AE149" i="13"/>
  <c r="AE150" i="13"/>
  <c r="AE151" i="13"/>
  <c r="AE152" i="13"/>
  <c r="AE153" i="13"/>
  <c r="AE154" i="13"/>
  <c r="AE155" i="13"/>
  <c r="AE156" i="13"/>
  <c r="AE157" i="13"/>
  <c r="AE158" i="13"/>
  <c r="AE159" i="13"/>
  <c r="AE160" i="13"/>
  <c r="AE161" i="13"/>
  <c r="AE162" i="13"/>
  <c r="AE163" i="13"/>
  <c r="AE164" i="13"/>
  <c r="AE165" i="13"/>
  <c r="AE166" i="13"/>
  <c r="AE167" i="13"/>
  <c r="AE168" i="13"/>
  <c r="AE169" i="13"/>
  <c r="AE170" i="13"/>
  <c r="AE171" i="13"/>
  <c r="AE172" i="13"/>
  <c r="AE173" i="13"/>
  <c r="AE174" i="13"/>
  <c r="AE175" i="13"/>
  <c r="AE176" i="13"/>
  <c r="AE177" i="13"/>
  <c r="AE178" i="13"/>
  <c r="AE179" i="13"/>
  <c r="AE180" i="13"/>
  <c r="AE181" i="13"/>
  <c r="AE182" i="13"/>
  <c r="AE183" i="13"/>
  <c r="AE184" i="13"/>
  <c r="AE185" i="13"/>
  <c r="AE186" i="13"/>
  <c r="AE187" i="13"/>
  <c r="AE188" i="13"/>
  <c r="AE189" i="13"/>
  <c r="AE190" i="13"/>
  <c r="AE191" i="13"/>
  <c r="AE192" i="13"/>
  <c r="AE193" i="13"/>
  <c r="AE194" i="13"/>
  <c r="AE195" i="13"/>
  <c r="AE196" i="13"/>
  <c r="AE197" i="13"/>
  <c r="AE198" i="13"/>
  <c r="AE200" i="13"/>
  <c r="AJ200" i="13" s="1"/>
  <c r="AE201" i="13"/>
  <c r="AE202" i="13"/>
  <c r="AE203" i="13"/>
  <c r="AE204" i="13"/>
  <c r="AE205" i="13"/>
  <c r="AE206" i="13"/>
  <c r="AE207" i="13"/>
  <c r="AE208" i="13"/>
  <c r="AJ208" i="13" s="1"/>
  <c r="AE209" i="13"/>
  <c r="AE210" i="13"/>
  <c r="AE211" i="13"/>
  <c r="AE212" i="13"/>
  <c r="AE213" i="13"/>
  <c r="AE214" i="13"/>
  <c r="AE215" i="13"/>
  <c r="AE216" i="13"/>
  <c r="AJ216" i="13" s="1"/>
  <c r="AE217" i="13"/>
  <c r="AE218" i="13"/>
  <c r="AE219" i="13"/>
  <c r="AE220" i="13"/>
  <c r="AE221" i="13"/>
  <c r="AE222" i="13"/>
  <c r="AE223" i="13"/>
  <c r="AE224" i="13"/>
  <c r="AJ224" i="13" s="1"/>
  <c r="AE225" i="13"/>
  <c r="AE226" i="13"/>
  <c r="AE227" i="13"/>
  <c r="AE228" i="13"/>
  <c r="AE229" i="13"/>
  <c r="AE230" i="13"/>
  <c r="AE231" i="13"/>
  <c r="S4" i="13"/>
  <c r="X4" i="13" s="1"/>
  <c r="S5" i="13"/>
  <c r="X5" i="13" s="1"/>
  <c r="S6" i="13"/>
  <c r="X6" i="13" s="1"/>
  <c r="S7" i="13"/>
  <c r="X7" i="13" s="1"/>
  <c r="S8" i="13"/>
  <c r="X8" i="13" s="1"/>
  <c r="S9" i="13"/>
  <c r="X9" i="13" s="1"/>
  <c r="S10" i="13"/>
  <c r="X10" i="13" s="1"/>
  <c r="S11" i="13"/>
  <c r="X11" i="13" s="1"/>
  <c r="S12" i="13"/>
  <c r="X12" i="13" s="1"/>
  <c r="S13" i="13"/>
  <c r="X13" i="13" s="1"/>
  <c r="S14" i="13"/>
  <c r="X14" i="13" s="1"/>
  <c r="S15" i="13"/>
  <c r="X15" i="13" s="1"/>
  <c r="S16" i="13"/>
  <c r="X16" i="13" s="1"/>
  <c r="S17" i="13"/>
  <c r="X17" i="13" s="1"/>
  <c r="S18" i="13"/>
  <c r="X18" i="13" s="1"/>
  <c r="S19" i="13"/>
  <c r="X19" i="13" s="1"/>
  <c r="S20" i="13"/>
  <c r="X20" i="13" s="1"/>
  <c r="S21" i="13"/>
  <c r="X21" i="13" s="1"/>
  <c r="S22" i="13"/>
  <c r="X22" i="13" s="1"/>
  <c r="S23" i="13"/>
  <c r="X23" i="13" s="1"/>
  <c r="S24" i="13"/>
  <c r="X24" i="13" s="1"/>
  <c r="S25" i="13"/>
  <c r="X25" i="13" s="1"/>
  <c r="S26" i="13"/>
  <c r="X26" i="13" s="1"/>
  <c r="S27" i="13"/>
  <c r="X27" i="13" s="1"/>
  <c r="S28" i="13"/>
  <c r="X28" i="13" s="1"/>
  <c r="S29" i="13"/>
  <c r="X29" i="13" s="1"/>
  <c r="S30" i="13"/>
  <c r="X30" i="13" s="1"/>
  <c r="S31" i="13"/>
  <c r="X31" i="13" s="1"/>
  <c r="S32" i="13"/>
  <c r="X32" i="13" s="1"/>
  <c r="S33" i="13"/>
  <c r="X33" i="13" s="1"/>
  <c r="S34" i="13"/>
  <c r="X34" i="13" s="1"/>
  <c r="S35" i="13"/>
  <c r="X35" i="13" s="1"/>
  <c r="S36" i="13"/>
  <c r="X36" i="13" s="1"/>
  <c r="S37" i="13"/>
  <c r="X37" i="13" s="1"/>
  <c r="S38" i="13"/>
  <c r="X38" i="13" s="1"/>
  <c r="S39" i="13"/>
  <c r="X39" i="13" s="1"/>
  <c r="S40" i="13"/>
  <c r="X40" i="13" s="1"/>
  <c r="S41" i="13"/>
  <c r="X41" i="13" s="1"/>
  <c r="S42" i="13"/>
  <c r="X42" i="13" s="1"/>
  <c r="S43" i="13"/>
  <c r="X43" i="13" s="1"/>
  <c r="S44" i="13"/>
  <c r="X44" i="13" s="1"/>
  <c r="S45" i="13"/>
  <c r="X45" i="13" s="1"/>
  <c r="S46" i="13"/>
  <c r="X46" i="13" s="1"/>
  <c r="S47" i="13"/>
  <c r="X47" i="13" s="1"/>
  <c r="S48" i="13"/>
  <c r="X48" i="13" s="1"/>
  <c r="S49" i="13"/>
  <c r="X49" i="13" s="1"/>
  <c r="S50" i="13"/>
  <c r="X50" i="13" s="1"/>
  <c r="S51" i="13"/>
  <c r="X51" i="13" s="1"/>
  <c r="S52" i="13"/>
  <c r="X52" i="13" s="1"/>
  <c r="S53" i="13"/>
  <c r="X53" i="13" s="1"/>
  <c r="S54" i="13"/>
  <c r="X54" i="13" s="1"/>
  <c r="S55" i="13"/>
  <c r="X55" i="13" s="1"/>
  <c r="S56" i="13"/>
  <c r="X56" i="13" s="1"/>
  <c r="S57" i="13"/>
  <c r="X57" i="13" s="1"/>
  <c r="S58" i="13"/>
  <c r="X58" i="13" s="1"/>
  <c r="S59" i="13"/>
  <c r="X59" i="13" s="1"/>
  <c r="S60" i="13"/>
  <c r="X60" i="13" s="1"/>
  <c r="S61" i="13"/>
  <c r="X61" i="13" s="1"/>
  <c r="S62" i="13"/>
  <c r="X62" i="13" s="1"/>
  <c r="S63" i="13"/>
  <c r="X63" i="13" s="1"/>
  <c r="S64" i="13"/>
  <c r="X64" i="13" s="1"/>
  <c r="S65" i="13"/>
  <c r="X65" i="13" s="1"/>
  <c r="S66" i="13"/>
  <c r="X66" i="13" s="1"/>
  <c r="S67" i="13"/>
  <c r="X67" i="13" s="1"/>
  <c r="S68" i="13"/>
  <c r="X68" i="13" s="1"/>
  <c r="S69" i="13"/>
  <c r="X69" i="13" s="1"/>
  <c r="S70" i="13"/>
  <c r="X70" i="13" s="1"/>
  <c r="S71" i="13"/>
  <c r="X71" i="13" s="1"/>
  <c r="S72" i="13"/>
  <c r="X72" i="13" s="1"/>
  <c r="S73" i="13"/>
  <c r="X73" i="13" s="1"/>
  <c r="S74" i="13"/>
  <c r="X74" i="13" s="1"/>
  <c r="S75" i="13"/>
  <c r="X75" i="13" s="1"/>
  <c r="S76" i="13"/>
  <c r="X76" i="13" s="1"/>
  <c r="S77" i="13"/>
  <c r="X77" i="13" s="1"/>
  <c r="S78" i="13"/>
  <c r="X78" i="13" s="1"/>
  <c r="S79" i="13"/>
  <c r="X79" i="13" s="1"/>
  <c r="S80" i="13"/>
  <c r="X80" i="13" s="1"/>
  <c r="S81" i="13"/>
  <c r="X81" i="13" s="1"/>
  <c r="S82" i="13"/>
  <c r="X82" i="13" s="1"/>
  <c r="S83" i="13"/>
  <c r="X83" i="13" s="1"/>
  <c r="S84" i="13"/>
  <c r="X84" i="13" s="1"/>
  <c r="S85" i="13"/>
  <c r="X85" i="13" s="1"/>
  <c r="S86" i="13"/>
  <c r="X86" i="13" s="1"/>
  <c r="S87" i="13"/>
  <c r="X87" i="13" s="1"/>
  <c r="S88" i="13"/>
  <c r="X88" i="13" s="1"/>
  <c r="S89" i="13"/>
  <c r="X89" i="13" s="1"/>
  <c r="S90" i="13"/>
  <c r="X90" i="13" s="1"/>
  <c r="S91" i="13"/>
  <c r="X91" i="13" s="1"/>
  <c r="S92" i="13"/>
  <c r="X92" i="13" s="1"/>
  <c r="S93" i="13"/>
  <c r="X93" i="13" s="1"/>
  <c r="S94" i="13"/>
  <c r="X94" i="13" s="1"/>
  <c r="S95" i="13"/>
  <c r="X95" i="13" s="1"/>
  <c r="S96" i="13"/>
  <c r="X96" i="13" s="1"/>
  <c r="S97" i="13"/>
  <c r="X97" i="13" s="1"/>
  <c r="S98" i="13"/>
  <c r="X98" i="13" s="1"/>
  <c r="S99" i="13"/>
  <c r="X99" i="13" s="1"/>
  <c r="S100" i="13"/>
  <c r="X100" i="13" s="1"/>
  <c r="S101" i="13"/>
  <c r="X101" i="13" s="1"/>
  <c r="S102" i="13"/>
  <c r="X102" i="13" s="1"/>
  <c r="S103" i="13"/>
  <c r="X103" i="13" s="1"/>
  <c r="S104" i="13"/>
  <c r="X104" i="13" s="1"/>
  <c r="S105" i="13"/>
  <c r="X105" i="13" s="1"/>
  <c r="S106" i="13"/>
  <c r="X106" i="13" s="1"/>
  <c r="S107" i="13"/>
  <c r="X107" i="13" s="1"/>
  <c r="S108" i="13"/>
  <c r="X108" i="13" s="1"/>
  <c r="S109" i="13"/>
  <c r="X109" i="13" s="1"/>
  <c r="S110" i="13"/>
  <c r="X110" i="13" s="1"/>
  <c r="S111" i="13"/>
  <c r="X111" i="13" s="1"/>
  <c r="S112" i="13"/>
  <c r="X112" i="13" s="1"/>
  <c r="S113" i="13"/>
  <c r="X113" i="13" s="1"/>
  <c r="S114" i="13"/>
  <c r="X114" i="13" s="1"/>
  <c r="S115" i="13"/>
  <c r="X115" i="13" s="1"/>
  <c r="S116" i="13"/>
  <c r="X116" i="13" s="1"/>
  <c r="S117" i="13"/>
  <c r="X117" i="13" s="1"/>
  <c r="S118" i="13"/>
  <c r="X118" i="13" s="1"/>
  <c r="S119" i="13"/>
  <c r="X119" i="13" s="1"/>
  <c r="S120" i="13"/>
  <c r="X120" i="13" s="1"/>
  <c r="S121" i="13"/>
  <c r="X121" i="13" s="1"/>
  <c r="S122" i="13"/>
  <c r="X122" i="13" s="1"/>
  <c r="S123" i="13"/>
  <c r="X123" i="13" s="1"/>
  <c r="S124" i="13"/>
  <c r="X124" i="13" s="1"/>
  <c r="S125" i="13"/>
  <c r="X125" i="13" s="1"/>
  <c r="S126" i="13"/>
  <c r="X126" i="13" s="1"/>
  <c r="S127" i="13"/>
  <c r="X127" i="13" s="1"/>
  <c r="S128" i="13"/>
  <c r="X128" i="13" s="1"/>
  <c r="S129" i="13"/>
  <c r="X129" i="13" s="1"/>
  <c r="S130" i="13"/>
  <c r="X130" i="13" s="1"/>
  <c r="S131" i="13"/>
  <c r="X131" i="13" s="1"/>
  <c r="S132" i="13"/>
  <c r="X132" i="13" s="1"/>
  <c r="S133" i="13"/>
  <c r="X133" i="13" s="1"/>
  <c r="S134" i="13"/>
  <c r="X134" i="13" s="1"/>
  <c r="S135" i="13"/>
  <c r="X135" i="13" s="1"/>
  <c r="S136" i="13"/>
  <c r="X136" i="13" s="1"/>
  <c r="S137" i="13"/>
  <c r="X137" i="13" s="1"/>
  <c r="S138" i="13"/>
  <c r="X138" i="13" s="1"/>
  <c r="S139" i="13"/>
  <c r="X139" i="13" s="1"/>
  <c r="S140" i="13"/>
  <c r="X140" i="13" s="1"/>
  <c r="S141" i="13"/>
  <c r="X141" i="13" s="1"/>
  <c r="S142" i="13"/>
  <c r="X142" i="13" s="1"/>
  <c r="S143" i="13"/>
  <c r="X143" i="13" s="1"/>
  <c r="S144" i="13"/>
  <c r="X144" i="13" s="1"/>
  <c r="S145" i="13"/>
  <c r="X145" i="13" s="1"/>
  <c r="S146" i="13"/>
  <c r="X146" i="13" s="1"/>
  <c r="S147" i="13"/>
  <c r="X147" i="13" s="1"/>
  <c r="S148" i="13"/>
  <c r="X148" i="13" s="1"/>
  <c r="S149" i="13"/>
  <c r="X149" i="13" s="1"/>
  <c r="S150" i="13"/>
  <c r="X150" i="13" s="1"/>
  <c r="S151" i="13"/>
  <c r="X151" i="13" s="1"/>
  <c r="S152" i="13"/>
  <c r="X152" i="13" s="1"/>
  <c r="S153" i="13"/>
  <c r="X153" i="13" s="1"/>
  <c r="S154" i="13"/>
  <c r="X154" i="13" s="1"/>
  <c r="S155" i="13"/>
  <c r="X155" i="13" s="1"/>
  <c r="S156" i="13"/>
  <c r="X156" i="13" s="1"/>
  <c r="S157" i="13"/>
  <c r="X157" i="13" s="1"/>
  <c r="S158" i="13"/>
  <c r="X158" i="13" s="1"/>
  <c r="S159" i="13"/>
  <c r="X159" i="13" s="1"/>
  <c r="S160" i="13"/>
  <c r="X160" i="13" s="1"/>
  <c r="S161" i="13"/>
  <c r="X161" i="13" s="1"/>
  <c r="S162" i="13"/>
  <c r="X162" i="13" s="1"/>
  <c r="S163" i="13"/>
  <c r="X163" i="13" s="1"/>
  <c r="S164" i="13"/>
  <c r="X164" i="13" s="1"/>
  <c r="S165" i="13"/>
  <c r="X165" i="13" s="1"/>
  <c r="S166" i="13"/>
  <c r="X166" i="13" s="1"/>
  <c r="S167" i="13"/>
  <c r="X167" i="13" s="1"/>
  <c r="S168" i="13"/>
  <c r="X168" i="13" s="1"/>
  <c r="S169" i="13"/>
  <c r="X169" i="13" s="1"/>
  <c r="S170" i="13"/>
  <c r="X170" i="13" s="1"/>
  <c r="S171" i="13"/>
  <c r="X171" i="13" s="1"/>
  <c r="S172" i="13"/>
  <c r="X172" i="13" s="1"/>
  <c r="S173" i="13"/>
  <c r="X173" i="13" s="1"/>
  <c r="S174" i="13"/>
  <c r="X174" i="13" s="1"/>
  <c r="S175" i="13"/>
  <c r="X175" i="13" s="1"/>
  <c r="S176" i="13"/>
  <c r="X176" i="13" s="1"/>
  <c r="S177" i="13"/>
  <c r="X177" i="13" s="1"/>
  <c r="S178" i="13"/>
  <c r="X178" i="13" s="1"/>
  <c r="S179" i="13"/>
  <c r="X179" i="13" s="1"/>
  <c r="S180" i="13"/>
  <c r="X180" i="13" s="1"/>
  <c r="S181" i="13"/>
  <c r="X181" i="13" s="1"/>
  <c r="S182" i="13"/>
  <c r="X182" i="13" s="1"/>
  <c r="S183" i="13"/>
  <c r="X183" i="13" s="1"/>
  <c r="S184" i="13"/>
  <c r="X184" i="13" s="1"/>
  <c r="S185" i="13"/>
  <c r="X185" i="13" s="1"/>
  <c r="S186" i="13"/>
  <c r="X186" i="13" s="1"/>
  <c r="S187" i="13"/>
  <c r="X187" i="13" s="1"/>
  <c r="S188" i="13"/>
  <c r="X188" i="13" s="1"/>
  <c r="S189" i="13"/>
  <c r="X189" i="13" s="1"/>
  <c r="S190" i="13"/>
  <c r="X190" i="13" s="1"/>
  <c r="S191" i="13"/>
  <c r="X191" i="13" s="1"/>
  <c r="S192" i="13"/>
  <c r="X192" i="13" s="1"/>
  <c r="S193" i="13"/>
  <c r="X193" i="13" s="1"/>
  <c r="S194" i="13"/>
  <c r="X194" i="13" s="1"/>
  <c r="S195" i="13"/>
  <c r="X195" i="13" s="1"/>
  <c r="S196" i="13"/>
  <c r="X196" i="13" s="1"/>
  <c r="S197" i="13"/>
  <c r="X197" i="13" s="1"/>
  <c r="S198" i="13"/>
  <c r="X198" i="13" s="1"/>
  <c r="S199" i="13"/>
  <c r="X199" i="13" s="1"/>
  <c r="S200" i="13"/>
  <c r="X200" i="13" s="1"/>
  <c r="S201" i="13"/>
  <c r="X201" i="13" s="1"/>
  <c r="S202" i="13"/>
  <c r="X202" i="13" s="1"/>
  <c r="S203" i="13"/>
  <c r="X203" i="13" s="1"/>
  <c r="S204" i="13"/>
  <c r="X204" i="13" s="1"/>
  <c r="S205" i="13"/>
  <c r="X205" i="13" s="1"/>
  <c r="S206" i="13"/>
  <c r="X206" i="13" s="1"/>
  <c r="S207" i="13"/>
  <c r="X207" i="13" s="1"/>
  <c r="S208" i="13"/>
  <c r="X208" i="13" s="1"/>
  <c r="S209" i="13"/>
  <c r="X209" i="13" s="1"/>
  <c r="S210" i="13"/>
  <c r="X210" i="13" s="1"/>
  <c r="S211" i="13"/>
  <c r="X211" i="13" s="1"/>
  <c r="S212" i="13"/>
  <c r="X212" i="13" s="1"/>
  <c r="S213" i="13"/>
  <c r="X213" i="13" s="1"/>
  <c r="S214" i="13"/>
  <c r="X214" i="13" s="1"/>
  <c r="S215" i="13"/>
  <c r="X215" i="13" s="1"/>
  <c r="S216" i="13"/>
  <c r="X216" i="13" s="1"/>
  <c r="S217" i="13"/>
  <c r="X217" i="13" s="1"/>
  <c r="S218" i="13"/>
  <c r="X218" i="13" s="1"/>
  <c r="S219" i="13"/>
  <c r="X219" i="13" s="1"/>
  <c r="S220" i="13"/>
  <c r="X220" i="13" s="1"/>
  <c r="S221" i="13"/>
  <c r="X221" i="13" s="1"/>
  <c r="S222" i="13"/>
  <c r="X222" i="13" s="1"/>
  <c r="S223" i="13"/>
  <c r="X223" i="13" s="1"/>
  <c r="S224" i="13"/>
  <c r="X224" i="13" s="1"/>
  <c r="S225" i="13"/>
  <c r="X225" i="13" s="1"/>
  <c r="S226" i="13"/>
  <c r="X226" i="13" s="1"/>
  <c r="S227" i="13"/>
  <c r="X227" i="13" s="1"/>
  <c r="S228" i="13"/>
  <c r="X228" i="13" s="1"/>
  <c r="S229" i="13"/>
  <c r="X229" i="13" s="1"/>
  <c r="S230" i="13"/>
  <c r="X230" i="13" s="1"/>
  <c r="S231" i="13"/>
  <c r="X231" i="13" s="1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N4" i="13"/>
  <c r="N5" i="13"/>
  <c r="N6" i="13"/>
  <c r="N7" i="13"/>
  <c r="N8" i="13"/>
  <c r="R8" i="13" s="1"/>
  <c r="N9" i="13"/>
  <c r="N10" i="13"/>
  <c r="N11" i="13"/>
  <c r="N12" i="13"/>
  <c r="N13" i="13"/>
  <c r="N14" i="13"/>
  <c r="N15" i="13"/>
  <c r="N16" i="13"/>
  <c r="R16" i="13" s="1"/>
  <c r="N17" i="13"/>
  <c r="N18" i="13"/>
  <c r="N19" i="13"/>
  <c r="N20" i="13"/>
  <c r="N21" i="13"/>
  <c r="N22" i="13"/>
  <c r="N23" i="13"/>
  <c r="N24" i="13"/>
  <c r="R24" i="13" s="1"/>
  <c r="N25" i="13"/>
  <c r="N26" i="13"/>
  <c r="N27" i="13"/>
  <c r="N28" i="13"/>
  <c r="N29" i="13"/>
  <c r="N30" i="13"/>
  <c r="N31" i="13"/>
  <c r="N32" i="13"/>
  <c r="R32" i="13" s="1"/>
  <c r="N33" i="13"/>
  <c r="N34" i="13"/>
  <c r="N35" i="13"/>
  <c r="N36" i="13"/>
  <c r="N37" i="13"/>
  <c r="N38" i="13"/>
  <c r="N39" i="13"/>
  <c r="N40" i="13"/>
  <c r="R40" i="13" s="1"/>
  <c r="N41" i="13"/>
  <c r="N42" i="13"/>
  <c r="N43" i="13"/>
  <c r="N44" i="13"/>
  <c r="N45" i="13"/>
  <c r="N46" i="13"/>
  <c r="N47" i="13"/>
  <c r="N48" i="13"/>
  <c r="R48" i="13" s="1"/>
  <c r="N49" i="13"/>
  <c r="N50" i="13"/>
  <c r="N51" i="13"/>
  <c r="N52" i="13"/>
  <c r="N53" i="13"/>
  <c r="N54" i="13"/>
  <c r="N55" i="13"/>
  <c r="N56" i="13"/>
  <c r="R56" i="13" s="1"/>
  <c r="N57" i="13"/>
  <c r="N58" i="13"/>
  <c r="N59" i="13"/>
  <c r="N60" i="13"/>
  <c r="N61" i="13"/>
  <c r="N62" i="13"/>
  <c r="N63" i="13"/>
  <c r="N64" i="13"/>
  <c r="R64" i="13" s="1"/>
  <c r="N65" i="13"/>
  <c r="N66" i="13"/>
  <c r="N67" i="13"/>
  <c r="N68" i="13"/>
  <c r="N69" i="13"/>
  <c r="N70" i="13"/>
  <c r="N71" i="13"/>
  <c r="N72" i="13"/>
  <c r="R72" i="13" s="1"/>
  <c r="N73" i="13"/>
  <c r="N74" i="13"/>
  <c r="N75" i="13"/>
  <c r="N76" i="13"/>
  <c r="N77" i="13"/>
  <c r="N78" i="13"/>
  <c r="N79" i="13"/>
  <c r="N80" i="13"/>
  <c r="R80" i="13" s="1"/>
  <c r="N81" i="13"/>
  <c r="N82" i="13"/>
  <c r="N83" i="13"/>
  <c r="N84" i="13"/>
  <c r="N85" i="13"/>
  <c r="N86" i="13"/>
  <c r="N87" i="13"/>
  <c r="N88" i="13"/>
  <c r="R88" i="13" s="1"/>
  <c r="N89" i="13"/>
  <c r="N90" i="13"/>
  <c r="N91" i="13"/>
  <c r="N92" i="13"/>
  <c r="N93" i="13"/>
  <c r="N94" i="13"/>
  <c r="N95" i="13"/>
  <c r="N96" i="13"/>
  <c r="R96" i="13" s="1"/>
  <c r="N97" i="13"/>
  <c r="N98" i="13"/>
  <c r="N99" i="13"/>
  <c r="N100" i="13"/>
  <c r="N101" i="13"/>
  <c r="N102" i="13"/>
  <c r="N103" i="13"/>
  <c r="N104" i="13"/>
  <c r="R104" i="13" s="1"/>
  <c r="N105" i="13"/>
  <c r="N106" i="13"/>
  <c r="N107" i="13"/>
  <c r="N108" i="13"/>
  <c r="N109" i="13"/>
  <c r="N110" i="13"/>
  <c r="N111" i="13"/>
  <c r="N112" i="13"/>
  <c r="R112" i="13" s="1"/>
  <c r="N113" i="13"/>
  <c r="N114" i="13"/>
  <c r="N115" i="13"/>
  <c r="N116" i="13"/>
  <c r="N117" i="13"/>
  <c r="N118" i="13"/>
  <c r="N119" i="13"/>
  <c r="N120" i="13"/>
  <c r="R120" i="13" s="1"/>
  <c r="N121" i="13"/>
  <c r="N122" i="13"/>
  <c r="N123" i="13"/>
  <c r="N124" i="13"/>
  <c r="N125" i="13"/>
  <c r="N126" i="13"/>
  <c r="N127" i="13"/>
  <c r="N128" i="13"/>
  <c r="R128" i="13" s="1"/>
  <c r="N129" i="13"/>
  <c r="N130" i="13"/>
  <c r="N131" i="13"/>
  <c r="N132" i="13"/>
  <c r="N133" i="13"/>
  <c r="N134" i="13"/>
  <c r="N135" i="13"/>
  <c r="N136" i="13"/>
  <c r="R136" i="13" s="1"/>
  <c r="N137" i="13"/>
  <c r="N138" i="13"/>
  <c r="N139" i="13"/>
  <c r="N140" i="13"/>
  <c r="N141" i="13"/>
  <c r="N142" i="13"/>
  <c r="N143" i="13"/>
  <c r="N144" i="13"/>
  <c r="R144" i="13" s="1"/>
  <c r="N145" i="13"/>
  <c r="N146" i="13"/>
  <c r="N147" i="13"/>
  <c r="N148" i="13"/>
  <c r="N149" i="13"/>
  <c r="N150" i="13"/>
  <c r="N151" i="13"/>
  <c r="N152" i="13"/>
  <c r="R152" i="13" s="1"/>
  <c r="N153" i="13"/>
  <c r="N154" i="13"/>
  <c r="N155" i="13"/>
  <c r="N156" i="13"/>
  <c r="N157" i="13"/>
  <c r="N158" i="13"/>
  <c r="N159" i="13"/>
  <c r="N160" i="13"/>
  <c r="R160" i="13" s="1"/>
  <c r="N161" i="13"/>
  <c r="N162" i="13"/>
  <c r="N163" i="13"/>
  <c r="N164" i="13"/>
  <c r="N165" i="13"/>
  <c r="N166" i="13"/>
  <c r="N167" i="13"/>
  <c r="N168" i="13"/>
  <c r="R168" i="13" s="1"/>
  <c r="N169" i="13"/>
  <c r="N170" i="13"/>
  <c r="N171" i="13"/>
  <c r="N172" i="13"/>
  <c r="N173" i="13"/>
  <c r="N174" i="13"/>
  <c r="N175" i="13"/>
  <c r="N176" i="13"/>
  <c r="R176" i="13" s="1"/>
  <c r="N177" i="13"/>
  <c r="N178" i="13"/>
  <c r="N179" i="13"/>
  <c r="N180" i="13"/>
  <c r="N181" i="13"/>
  <c r="N182" i="13"/>
  <c r="N183" i="13"/>
  <c r="N184" i="13"/>
  <c r="R184" i="13" s="1"/>
  <c r="N185" i="13"/>
  <c r="N186" i="13"/>
  <c r="N187" i="13"/>
  <c r="N188" i="13"/>
  <c r="N189" i="13"/>
  <c r="N190" i="13"/>
  <c r="N191" i="13"/>
  <c r="N192" i="13"/>
  <c r="R192" i="13" s="1"/>
  <c r="N193" i="13"/>
  <c r="N194" i="13"/>
  <c r="N195" i="13"/>
  <c r="N196" i="13"/>
  <c r="N197" i="13"/>
  <c r="N198" i="13"/>
  <c r="N199" i="13"/>
  <c r="N200" i="13"/>
  <c r="R200" i="13" s="1"/>
  <c r="N201" i="13"/>
  <c r="N202" i="13"/>
  <c r="N203" i="13"/>
  <c r="N204" i="13"/>
  <c r="N205" i="13"/>
  <c r="N206" i="13"/>
  <c r="N207" i="13"/>
  <c r="N208" i="13"/>
  <c r="R208" i="13" s="1"/>
  <c r="N209" i="13"/>
  <c r="N210" i="13"/>
  <c r="N211" i="13"/>
  <c r="N212" i="13"/>
  <c r="N213" i="13"/>
  <c r="N214" i="13"/>
  <c r="N215" i="13"/>
  <c r="N216" i="13"/>
  <c r="R216" i="13" s="1"/>
  <c r="N217" i="13"/>
  <c r="N218" i="13"/>
  <c r="N219" i="13"/>
  <c r="N220" i="13"/>
  <c r="N221" i="13"/>
  <c r="N222" i="13"/>
  <c r="N223" i="13"/>
  <c r="N224" i="13"/>
  <c r="R224" i="13" s="1"/>
  <c r="N225" i="13"/>
  <c r="N226" i="13"/>
  <c r="N227" i="13"/>
  <c r="N228" i="13"/>
  <c r="N229" i="13"/>
  <c r="N230" i="13"/>
  <c r="N231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I4" i="13"/>
  <c r="I5" i="13"/>
  <c r="L5" i="13" s="1"/>
  <c r="I6" i="13"/>
  <c r="L6" i="13" s="1"/>
  <c r="I7" i="13"/>
  <c r="L7" i="13" s="1"/>
  <c r="I8" i="13"/>
  <c r="L8" i="13" s="1"/>
  <c r="I9" i="13"/>
  <c r="L9" i="13" s="1"/>
  <c r="I10" i="13"/>
  <c r="L10" i="13" s="1"/>
  <c r="I11" i="13"/>
  <c r="L11" i="13" s="1"/>
  <c r="I12" i="13"/>
  <c r="L12" i="13" s="1"/>
  <c r="I13" i="13"/>
  <c r="L13" i="13" s="1"/>
  <c r="I14" i="13"/>
  <c r="L14" i="13" s="1"/>
  <c r="I15" i="13"/>
  <c r="L15" i="13" s="1"/>
  <c r="I16" i="13"/>
  <c r="L16" i="13" s="1"/>
  <c r="I17" i="13"/>
  <c r="L17" i="13" s="1"/>
  <c r="I18" i="13"/>
  <c r="L18" i="13" s="1"/>
  <c r="I19" i="13"/>
  <c r="L19" i="13" s="1"/>
  <c r="I20" i="13"/>
  <c r="L20" i="13" s="1"/>
  <c r="I21" i="13"/>
  <c r="L21" i="13" s="1"/>
  <c r="I22" i="13"/>
  <c r="L22" i="13" s="1"/>
  <c r="I23" i="13"/>
  <c r="L23" i="13" s="1"/>
  <c r="I24" i="13"/>
  <c r="L24" i="13" s="1"/>
  <c r="I25" i="13"/>
  <c r="L25" i="13" s="1"/>
  <c r="I26" i="13"/>
  <c r="L26" i="13" s="1"/>
  <c r="I27" i="13"/>
  <c r="L27" i="13" s="1"/>
  <c r="I28" i="13"/>
  <c r="L28" i="13" s="1"/>
  <c r="I29" i="13"/>
  <c r="L29" i="13" s="1"/>
  <c r="I30" i="13"/>
  <c r="L30" i="13" s="1"/>
  <c r="I31" i="13"/>
  <c r="L31" i="13" s="1"/>
  <c r="I32" i="13"/>
  <c r="L32" i="13" s="1"/>
  <c r="I33" i="13"/>
  <c r="L33" i="13" s="1"/>
  <c r="I34" i="13"/>
  <c r="L34" i="13" s="1"/>
  <c r="I35" i="13"/>
  <c r="L35" i="13" s="1"/>
  <c r="I36" i="13"/>
  <c r="L36" i="13" s="1"/>
  <c r="I37" i="13"/>
  <c r="L37" i="13" s="1"/>
  <c r="I38" i="13"/>
  <c r="L38" i="13" s="1"/>
  <c r="I39" i="13"/>
  <c r="L39" i="13" s="1"/>
  <c r="I40" i="13"/>
  <c r="L40" i="13" s="1"/>
  <c r="I41" i="13"/>
  <c r="L41" i="13" s="1"/>
  <c r="I42" i="13"/>
  <c r="L42" i="13" s="1"/>
  <c r="I43" i="13"/>
  <c r="L43" i="13" s="1"/>
  <c r="I44" i="13"/>
  <c r="L44" i="13" s="1"/>
  <c r="I45" i="13"/>
  <c r="L45" i="13" s="1"/>
  <c r="I46" i="13"/>
  <c r="L46" i="13" s="1"/>
  <c r="I47" i="13"/>
  <c r="L47" i="13" s="1"/>
  <c r="I48" i="13"/>
  <c r="L48" i="13" s="1"/>
  <c r="I49" i="13"/>
  <c r="L49" i="13" s="1"/>
  <c r="I50" i="13"/>
  <c r="L50" i="13" s="1"/>
  <c r="I51" i="13"/>
  <c r="L51" i="13" s="1"/>
  <c r="I52" i="13"/>
  <c r="L52" i="13" s="1"/>
  <c r="I53" i="13"/>
  <c r="L53" i="13" s="1"/>
  <c r="I54" i="13"/>
  <c r="L54" i="13" s="1"/>
  <c r="I55" i="13"/>
  <c r="L55" i="13" s="1"/>
  <c r="I56" i="13"/>
  <c r="L56" i="13" s="1"/>
  <c r="I57" i="13"/>
  <c r="L57" i="13" s="1"/>
  <c r="I58" i="13"/>
  <c r="L58" i="13" s="1"/>
  <c r="I59" i="13"/>
  <c r="L59" i="13" s="1"/>
  <c r="I60" i="13"/>
  <c r="L60" i="13" s="1"/>
  <c r="I61" i="13"/>
  <c r="L61" i="13" s="1"/>
  <c r="I62" i="13"/>
  <c r="L62" i="13" s="1"/>
  <c r="I63" i="13"/>
  <c r="L63" i="13" s="1"/>
  <c r="I64" i="13"/>
  <c r="L64" i="13" s="1"/>
  <c r="I65" i="13"/>
  <c r="L65" i="13" s="1"/>
  <c r="I66" i="13"/>
  <c r="L66" i="13" s="1"/>
  <c r="I67" i="13"/>
  <c r="L67" i="13" s="1"/>
  <c r="I68" i="13"/>
  <c r="L68" i="13" s="1"/>
  <c r="I69" i="13"/>
  <c r="L69" i="13" s="1"/>
  <c r="I70" i="13"/>
  <c r="L70" i="13" s="1"/>
  <c r="I71" i="13"/>
  <c r="L71" i="13" s="1"/>
  <c r="I72" i="13"/>
  <c r="L72" i="13" s="1"/>
  <c r="I73" i="13"/>
  <c r="L73" i="13" s="1"/>
  <c r="I74" i="13"/>
  <c r="L74" i="13" s="1"/>
  <c r="I75" i="13"/>
  <c r="L75" i="13" s="1"/>
  <c r="I76" i="13"/>
  <c r="L76" i="13" s="1"/>
  <c r="I77" i="13"/>
  <c r="L77" i="13" s="1"/>
  <c r="I78" i="13"/>
  <c r="L78" i="13" s="1"/>
  <c r="I79" i="13"/>
  <c r="L79" i="13" s="1"/>
  <c r="I80" i="13"/>
  <c r="L80" i="13" s="1"/>
  <c r="I81" i="13"/>
  <c r="L81" i="13" s="1"/>
  <c r="I82" i="13"/>
  <c r="L82" i="13" s="1"/>
  <c r="I83" i="13"/>
  <c r="L83" i="13" s="1"/>
  <c r="I84" i="13"/>
  <c r="L84" i="13" s="1"/>
  <c r="I85" i="13"/>
  <c r="L85" i="13" s="1"/>
  <c r="I86" i="13"/>
  <c r="L86" i="13" s="1"/>
  <c r="I87" i="13"/>
  <c r="L87" i="13" s="1"/>
  <c r="I88" i="13"/>
  <c r="L88" i="13" s="1"/>
  <c r="I89" i="13"/>
  <c r="L89" i="13" s="1"/>
  <c r="I90" i="13"/>
  <c r="L90" i="13" s="1"/>
  <c r="I91" i="13"/>
  <c r="L91" i="13" s="1"/>
  <c r="I92" i="13"/>
  <c r="L92" i="13" s="1"/>
  <c r="I93" i="13"/>
  <c r="L93" i="13" s="1"/>
  <c r="I94" i="13"/>
  <c r="L94" i="13" s="1"/>
  <c r="I95" i="13"/>
  <c r="L95" i="13" s="1"/>
  <c r="I96" i="13"/>
  <c r="L96" i="13" s="1"/>
  <c r="I97" i="13"/>
  <c r="L97" i="13" s="1"/>
  <c r="I98" i="13"/>
  <c r="L98" i="13" s="1"/>
  <c r="I99" i="13"/>
  <c r="L99" i="13" s="1"/>
  <c r="I100" i="13"/>
  <c r="L100" i="13" s="1"/>
  <c r="I101" i="13"/>
  <c r="L101" i="13" s="1"/>
  <c r="I102" i="13"/>
  <c r="L102" i="13" s="1"/>
  <c r="I103" i="13"/>
  <c r="L103" i="13" s="1"/>
  <c r="I104" i="13"/>
  <c r="L104" i="13" s="1"/>
  <c r="I105" i="13"/>
  <c r="L105" i="13" s="1"/>
  <c r="I106" i="13"/>
  <c r="L106" i="13" s="1"/>
  <c r="I107" i="13"/>
  <c r="L107" i="13" s="1"/>
  <c r="I108" i="13"/>
  <c r="L108" i="13" s="1"/>
  <c r="I109" i="13"/>
  <c r="L109" i="13" s="1"/>
  <c r="I110" i="13"/>
  <c r="L110" i="13" s="1"/>
  <c r="I111" i="13"/>
  <c r="L111" i="13" s="1"/>
  <c r="I112" i="13"/>
  <c r="L112" i="13" s="1"/>
  <c r="I113" i="13"/>
  <c r="L113" i="13" s="1"/>
  <c r="I114" i="13"/>
  <c r="L114" i="13" s="1"/>
  <c r="I115" i="13"/>
  <c r="L115" i="13" s="1"/>
  <c r="I116" i="13"/>
  <c r="L116" i="13" s="1"/>
  <c r="I117" i="13"/>
  <c r="L117" i="13" s="1"/>
  <c r="I118" i="13"/>
  <c r="L118" i="13" s="1"/>
  <c r="I119" i="13"/>
  <c r="L119" i="13" s="1"/>
  <c r="I120" i="13"/>
  <c r="L120" i="13" s="1"/>
  <c r="I121" i="13"/>
  <c r="L121" i="13" s="1"/>
  <c r="I122" i="13"/>
  <c r="L122" i="13" s="1"/>
  <c r="I123" i="13"/>
  <c r="L123" i="13" s="1"/>
  <c r="I124" i="13"/>
  <c r="L124" i="13" s="1"/>
  <c r="I125" i="13"/>
  <c r="L125" i="13" s="1"/>
  <c r="I126" i="13"/>
  <c r="L126" i="13" s="1"/>
  <c r="I127" i="13"/>
  <c r="L127" i="13" s="1"/>
  <c r="I128" i="13"/>
  <c r="L128" i="13" s="1"/>
  <c r="I129" i="13"/>
  <c r="L129" i="13" s="1"/>
  <c r="I130" i="13"/>
  <c r="L130" i="13" s="1"/>
  <c r="I131" i="13"/>
  <c r="L131" i="13" s="1"/>
  <c r="I132" i="13"/>
  <c r="L132" i="13" s="1"/>
  <c r="I133" i="13"/>
  <c r="L133" i="13" s="1"/>
  <c r="I134" i="13"/>
  <c r="L134" i="13" s="1"/>
  <c r="I135" i="13"/>
  <c r="L135" i="13" s="1"/>
  <c r="I136" i="13"/>
  <c r="L136" i="13" s="1"/>
  <c r="I137" i="13"/>
  <c r="L137" i="13" s="1"/>
  <c r="I138" i="13"/>
  <c r="L138" i="13" s="1"/>
  <c r="I139" i="13"/>
  <c r="L139" i="13" s="1"/>
  <c r="I140" i="13"/>
  <c r="L140" i="13" s="1"/>
  <c r="I141" i="13"/>
  <c r="L141" i="13" s="1"/>
  <c r="I142" i="13"/>
  <c r="L142" i="13" s="1"/>
  <c r="I143" i="13"/>
  <c r="L143" i="13" s="1"/>
  <c r="I144" i="13"/>
  <c r="L144" i="13" s="1"/>
  <c r="I145" i="13"/>
  <c r="L145" i="13" s="1"/>
  <c r="I146" i="13"/>
  <c r="L146" i="13" s="1"/>
  <c r="I147" i="13"/>
  <c r="L147" i="13" s="1"/>
  <c r="I148" i="13"/>
  <c r="L148" i="13" s="1"/>
  <c r="I149" i="13"/>
  <c r="L149" i="13" s="1"/>
  <c r="I150" i="13"/>
  <c r="L150" i="13" s="1"/>
  <c r="I151" i="13"/>
  <c r="L151" i="13" s="1"/>
  <c r="I152" i="13"/>
  <c r="L152" i="13" s="1"/>
  <c r="I153" i="13"/>
  <c r="L153" i="13" s="1"/>
  <c r="I154" i="13"/>
  <c r="L154" i="13" s="1"/>
  <c r="I155" i="13"/>
  <c r="L155" i="13" s="1"/>
  <c r="I156" i="13"/>
  <c r="L156" i="13" s="1"/>
  <c r="I157" i="13"/>
  <c r="L157" i="13" s="1"/>
  <c r="I158" i="13"/>
  <c r="L158" i="13" s="1"/>
  <c r="I159" i="13"/>
  <c r="L159" i="13" s="1"/>
  <c r="I160" i="13"/>
  <c r="L160" i="13" s="1"/>
  <c r="I161" i="13"/>
  <c r="L161" i="13" s="1"/>
  <c r="I162" i="13"/>
  <c r="L162" i="13" s="1"/>
  <c r="I163" i="13"/>
  <c r="L163" i="13" s="1"/>
  <c r="I164" i="13"/>
  <c r="L164" i="13" s="1"/>
  <c r="I165" i="13"/>
  <c r="L165" i="13" s="1"/>
  <c r="I166" i="13"/>
  <c r="L166" i="13" s="1"/>
  <c r="I167" i="13"/>
  <c r="L167" i="13" s="1"/>
  <c r="I168" i="13"/>
  <c r="L168" i="13" s="1"/>
  <c r="I169" i="13"/>
  <c r="L169" i="13" s="1"/>
  <c r="I170" i="13"/>
  <c r="L170" i="13" s="1"/>
  <c r="I171" i="13"/>
  <c r="L171" i="13" s="1"/>
  <c r="I172" i="13"/>
  <c r="L172" i="13" s="1"/>
  <c r="I173" i="13"/>
  <c r="L173" i="13" s="1"/>
  <c r="I174" i="13"/>
  <c r="L174" i="13" s="1"/>
  <c r="I175" i="13"/>
  <c r="L175" i="13" s="1"/>
  <c r="I176" i="13"/>
  <c r="L176" i="13" s="1"/>
  <c r="I177" i="13"/>
  <c r="L177" i="13" s="1"/>
  <c r="I178" i="13"/>
  <c r="L178" i="13" s="1"/>
  <c r="I179" i="13"/>
  <c r="L179" i="13" s="1"/>
  <c r="I180" i="13"/>
  <c r="L180" i="13" s="1"/>
  <c r="I181" i="13"/>
  <c r="L181" i="13" s="1"/>
  <c r="I182" i="13"/>
  <c r="L182" i="13" s="1"/>
  <c r="I183" i="13"/>
  <c r="L183" i="13" s="1"/>
  <c r="I184" i="13"/>
  <c r="L184" i="13" s="1"/>
  <c r="I185" i="13"/>
  <c r="L185" i="13" s="1"/>
  <c r="I186" i="13"/>
  <c r="L186" i="13" s="1"/>
  <c r="I187" i="13"/>
  <c r="L187" i="13" s="1"/>
  <c r="I188" i="13"/>
  <c r="L188" i="13" s="1"/>
  <c r="I189" i="13"/>
  <c r="L189" i="13" s="1"/>
  <c r="I190" i="13"/>
  <c r="L190" i="13" s="1"/>
  <c r="I191" i="13"/>
  <c r="L191" i="13" s="1"/>
  <c r="I192" i="13"/>
  <c r="L192" i="13" s="1"/>
  <c r="I193" i="13"/>
  <c r="L193" i="13" s="1"/>
  <c r="I194" i="13"/>
  <c r="L194" i="13" s="1"/>
  <c r="I195" i="13"/>
  <c r="L195" i="13" s="1"/>
  <c r="I196" i="13"/>
  <c r="L196" i="13" s="1"/>
  <c r="I197" i="13"/>
  <c r="L197" i="13" s="1"/>
  <c r="I198" i="13"/>
  <c r="L198" i="13" s="1"/>
  <c r="I199" i="13"/>
  <c r="L199" i="13" s="1"/>
  <c r="I200" i="13"/>
  <c r="L200" i="13" s="1"/>
  <c r="I201" i="13"/>
  <c r="L201" i="13" s="1"/>
  <c r="I202" i="13"/>
  <c r="L202" i="13" s="1"/>
  <c r="I203" i="13"/>
  <c r="L203" i="13" s="1"/>
  <c r="I204" i="13"/>
  <c r="L204" i="13" s="1"/>
  <c r="I205" i="13"/>
  <c r="L205" i="13" s="1"/>
  <c r="I206" i="13"/>
  <c r="L206" i="13" s="1"/>
  <c r="I207" i="13"/>
  <c r="L207" i="13" s="1"/>
  <c r="I208" i="13"/>
  <c r="L208" i="13" s="1"/>
  <c r="I209" i="13"/>
  <c r="L209" i="13" s="1"/>
  <c r="I210" i="13"/>
  <c r="L210" i="13" s="1"/>
  <c r="I211" i="13"/>
  <c r="L211" i="13" s="1"/>
  <c r="I212" i="13"/>
  <c r="L212" i="13" s="1"/>
  <c r="I213" i="13"/>
  <c r="L213" i="13" s="1"/>
  <c r="I214" i="13"/>
  <c r="L214" i="13" s="1"/>
  <c r="I215" i="13"/>
  <c r="L215" i="13" s="1"/>
  <c r="I216" i="13"/>
  <c r="L216" i="13" s="1"/>
  <c r="I217" i="13"/>
  <c r="L217" i="13" s="1"/>
  <c r="I218" i="13"/>
  <c r="L218" i="13" s="1"/>
  <c r="I219" i="13"/>
  <c r="L219" i="13" s="1"/>
  <c r="I220" i="13"/>
  <c r="L220" i="13" s="1"/>
  <c r="I221" i="13"/>
  <c r="L221" i="13" s="1"/>
  <c r="I222" i="13"/>
  <c r="L222" i="13" s="1"/>
  <c r="I223" i="13"/>
  <c r="L223" i="13" s="1"/>
  <c r="I224" i="13"/>
  <c r="L224" i="13" s="1"/>
  <c r="I225" i="13"/>
  <c r="L225" i="13" s="1"/>
  <c r="I226" i="13"/>
  <c r="L226" i="13" s="1"/>
  <c r="I227" i="13"/>
  <c r="L227" i="13" s="1"/>
  <c r="I228" i="13"/>
  <c r="L228" i="13" s="1"/>
  <c r="I229" i="13"/>
  <c r="L229" i="13" s="1"/>
  <c r="I230" i="13"/>
  <c r="L230" i="13" s="1"/>
  <c r="I231" i="13"/>
  <c r="L231" i="13" s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5" i="3"/>
  <c r="CI130" i="15" l="1"/>
  <c r="CJ130" i="15" s="1"/>
  <c r="CI81" i="15"/>
  <c r="CJ81" i="15" s="1"/>
  <c r="CI145" i="15"/>
  <c r="CJ145" i="15" s="1"/>
  <c r="CI217" i="15"/>
  <c r="CJ217" i="15" s="1"/>
  <c r="CI203" i="15"/>
  <c r="CJ203" i="15" s="1"/>
  <c r="CI74" i="15"/>
  <c r="CJ74" i="15" s="1"/>
  <c r="CI146" i="15"/>
  <c r="CJ146" i="15" s="1"/>
  <c r="CI218" i="15"/>
  <c r="CJ218" i="15" s="1"/>
  <c r="CI147" i="15"/>
  <c r="CJ147" i="15" s="1"/>
  <c r="CI211" i="15"/>
  <c r="CJ211" i="15" s="1"/>
  <c r="CI68" i="15"/>
  <c r="CJ68" i="15" s="1"/>
  <c r="CI140" i="15"/>
  <c r="CJ140" i="15" s="1"/>
  <c r="CI204" i="15"/>
  <c r="CJ204" i="15" s="1"/>
  <c r="CI21" i="15"/>
  <c r="CJ21" i="15" s="1"/>
  <c r="CI109" i="15"/>
  <c r="CJ109" i="15" s="1"/>
  <c r="CI197" i="15"/>
  <c r="CJ197" i="15" s="1"/>
  <c r="CI6" i="15"/>
  <c r="CJ6" i="15" s="1"/>
  <c r="CI142" i="15"/>
  <c r="CJ142" i="15" s="1"/>
  <c r="CI152" i="15"/>
  <c r="CJ152" i="15" s="1"/>
  <c r="CI71" i="15"/>
  <c r="CJ71" i="15" s="1"/>
  <c r="CI175" i="15"/>
  <c r="CJ175" i="15" s="1"/>
  <c r="CI136" i="15"/>
  <c r="CJ136" i="15" s="1"/>
  <c r="CI4" i="15"/>
  <c r="CJ4" i="15" s="1"/>
  <c r="CI86" i="15"/>
  <c r="CJ86" i="15" s="1"/>
  <c r="CI200" i="15"/>
  <c r="CJ200" i="15" s="1"/>
  <c r="CI176" i="15"/>
  <c r="CJ176" i="15" s="1"/>
  <c r="CI110" i="15"/>
  <c r="CJ110" i="15" s="1"/>
  <c r="CI30" i="15"/>
  <c r="CJ30" i="15" s="1"/>
  <c r="CI189" i="15"/>
  <c r="CJ189" i="15" s="1"/>
  <c r="CI55" i="15"/>
  <c r="CJ55" i="15" s="1"/>
  <c r="CI94" i="15"/>
  <c r="CJ94" i="15" s="1"/>
  <c r="CI9" i="15"/>
  <c r="CJ9" i="15" s="1"/>
  <c r="CI89" i="15"/>
  <c r="CJ89" i="15" s="1"/>
  <c r="CI161" i="15"/>
  <c r="CJ161" i="15" s="1"/>
  <c r="CI225" i="15"/>
  <c r="CJ225" i="15" s="1"/>
  <c r="CI10" i="15"/>
  <c r="CJ10" i="15" s="1"/>
  <c r="CI82" i="15"/>
  <c r="CJ82" i="15" s="1"/>
  <c r="CI162" i="15"/>
  <c r="CJ162" i="15" s="1"/>
  <c r="CI226" i="15"/>
  <c r="CJ226" i="15" s="1"/>
  <c r="CI195" i="15"/>
  <c r="CJ195" i="15" s="1"/>
  <c r="CI12" i="15"/>
  <c r="CJ12" i="15" s="1"/>
  <c r="CI76" i="15"/>
  <c r="CJ76" i="15" s="1"/>
  <c r="CI148" i="15"/>
  <c r="CJ148" i="15" s="1"/>
  <c r="CI212" i="15"/>
  <c r="CJ212" i="15" s="1"/>
  <c r="CI29" i="15"/>
  <c r="CJ29" i="15" s="1"/>
  <c r="CI117" i="15"/>
  <c r="CJ117" i="15" s="1"/>
  <c r="CI22" i="15"/>
  <c r="CJ22" i="15" s="1"/>
  <c r="CI150" i="15"/>
  <c r="CJ150" i="15" s="1"/>
  <c r="CI184" i="15"/>
  <c r="CJ184" i="15" s="1"/>
  <c r="CI87" i="15"/>
  <c r="CJ87" i="15" s="1"/>
  <c r="CI183" i="15"/>
  <c r="CJ183" i="15" s="1"/>
  <c r="CI96" i="15"/>
  <c r="CJ96" i="15" s="1"/>
  <c r="CI198" i="15"/>
  <c r="CJ198" i="15" s="1"/>
  <c r="CI174" i="15"/>
  <c r="CJ174" i="15" s="1"/>
  <c r="CI209" i="15"/>
  <c r="CJ209" i="15" s="1"/>
  <c r="CI123" i="15"/>
  <c r="CJ123" i="15" s="1"/>
  <c r="CI13" i="15"/>
  <c r="CJ13" i="15" s="1"/>
  <c r="CI40" i="15"/>
  <c r="CJ40" i="15" s="1"/>
  <c r="CI17" i="15"/>
  <c r="CJ17" i="15" s="1"/>
  <c r="CI97" i="15"/>
  <c r="CJ97" i="15" s="1"/>
  <c r="CI169" i="15"/>
  <c r="CJ169" i="15" s="1"/>
  <c r="CI43" i="15"/>
  <c r="CJ43" i="15" s="1"/>
  <c r="CI18" i="15"/>
  <c r="CJ18" i="15" s="1"/>
  <c r="CI90" i="15"/>
  <c r="CJ90" i="15" s="1"/>
  <c r="CI170" i="15"/>
  <c r="CJ170" i="15" s="1"/>
  <c r="CI19" i="15"/>
  <c r="CJ19" i="15" s="1"/>
  <c r="CI27" i="15"/>
  <c r="CJ27" i="15" s="1"/>
  <c r="CI20" i="15"/>
  <c r="CJ20" i="15" s="1"/>
  <c r="CI84" i="15"/>
  <c r="CJ84" i="15" s="1"/>
  <c r="CI156" i="15"/>
  <c r="CJ156" i="15" s="1"/>
  <c r="CI220" i="15"/>
  <c r="CJ220" i="15" s="1"/>
  <c r="CI45" i="15"/>
  <c r="CJ45" i="15" s="1"/>
  <c r="CI125" i="15"/>
  <c r="CJ125" i="15" s="1"/>
  <c r="CI213" i="15"/>
  <c r="CJ213" i="15" s="1"/>
  <c r="CI38" i="15"/>
  <c r="CJ38" i="15" s="1"/>
  <c r="CI182" i="15"/>
  <c r="CJ182" i="15" s="1"/>
  <c r="CI216" i="15"/>
  <c r="CJ216" i="15" s="1"/>
  <c r="CI103" i="15"/>
  <c r="CJ103" i="15" s="1"/>
  <c r="CI199" i="15"/>
  <c r="CJ199" i="15" s="1"/>
  <c r="CI88" i="15"/>
  <c r="CJ88" i="15" s="1"/>
  <c r="CI166" i="15"/>
  <c r="CJ166" i="15" s="1"/>
  <c r="CI179" i="15"/>
  <c r="CJ179" i="15" s="1"/>
  <c r="CI163" i="15"/>
  <c r="CJ163" i="15" s="1"/>
  <c r="CI93" i="15"/>
  <c r="CJ93" i="15" s="1"/>
  <c r="CI208" i="15"/>
  <c r="CJ208" i="15" s="1"/>
  <c r="CI151" i="15"/>
  <c r="CJ151" i="15" s="1"/>
  <c r="CI25" i="15"/>
  <c r="CJ25" i="15" s="1"/>
  <c r="CI105" i="15"/>
  <c r="CJ105" i="15" s="1"/>
  <c r="CI177" i="15"/>
  <c r="CJ177" i="15" s="1"/>
  <c r="CI67" i="15"/>
  <c r="CJ67" i="15" s="1"/>
  <c r="CI26" i="15"/>
  <c r="CJ26" i="15" s="1"/>
  <c r="CI98" i="15"/>
  <c r="CJ98" i="15" s="1"/>
  <c r="CI178" i="15"/>
  <c r="CJ178" i="15" s="1"/>
  <c r="CI35" i="15"/>
  <c r="CJ35" i="15" s="1"/>
  <c r="CI51" i="15"/>
  <c r="CJ51" i="15" s="1"/>
  <c r="CI28" i="15"/>
  <c r="CJ28" i="15" s="1"/>
  <c r="CI92" i="15"/>
  <c r="CJ92" i="15" s="1"/>
  <c r="CI164" i="15"/>
  <c r="CJ164" i="15" s="1"/>
  <c r="CI228" i="15"/>
  <c r="CJ228" i="15" s="1"/>
  <c r="CI53" i="15"/>
  <c r="CJ53" i="15" s="1"/>
  <c r="CI141" i="15"/>
  <c r="CJ141" i="15" s="1"/>
  <c r="CI221" i="15"/>
  <c r="CJ221" i="15" s="1"/>
  <c r="CI46" i="15"/>
  <c r="CJ46" i="15" s="1"/>
  <c r="CI190" i="15"/>
  <c r="CJ190" i="15" s="1"/>
  <c r="CI7" i="15"/>
  <c r="CJ7" i="15" s="1"/>
  <c r="CI111" i="15"/>
  <c r="CJ111" i="15" s="1"/>
  <c r="CI207" i="15"/>
  <c r="CJ207" i="15" s="1"/>
  <c r="CI159" i="15"/>
  <c r="CJ159" i="15" s="1"/>
  <c r="CI79" i="15"/>
  <c r="CJ79" i="15" s="1"/>
  <c r="CI134" i="15"/>
  <c r="CJ134" i="15" s="1"/>
  <c r="CI137" i="15"/>
  <c r="CJ137" i="15" s="1"/>
  <c r="CI210" i="15"/>
  <c r="CJ210" i="15" s="1"/>
  <c r="CI196" i="15"/>
  <c r="CJ196" i="15" s="1"/>
  <c r="CI102" i="15"/>
  <c r="CJ102" i="15" s="1"/>
  <c r="CI33" i="15"/>
  <c r="CJ33" i="15" s="1"/>
  <c r="CI113" i="15"/>
  <c r="CJ113" i="15" s="1"/>
  <c r="CI185" i="15"/>
  <c r="CJ185" i="15" s="1"/>
  <c r="CI91" i="15"/>
  <c r="CJ91" i="15" s="1"/>
  <c r="CI42" i="15"/>
  <c r="CJ42" i="15" s="1"/>
  <c r="CI106" i="15"/>
  <c r="CJ106" i="15" s="1"/>
  <c r="CI186" i="15"/>
  <c r="CJ186" i="15" s="1"/>
  <c r="CI59" i="15"/>
  <c r="CJ59" i="15" s="1"/>
  <c r="CI75" i="15"/>
  <c r="CJ75" i="15" s="1"/>
  <c r="CI36" i="15"/>
  <c r="CJ36" i="15" s="1"/>
  <c r="CI100" i="15"/>
  <c r="CJ100" i="15" s="1"/>
  <c r="CI172" i="15"/>
  <c r="CJ172" i="15" s="1"/>
  <c r="CI16" i="15"/>
  <c r="CJ16" i="15" s="1"/>
  <c r="CI61" i="15"/>
  <c r="CJ61" i="15" s="1"/>
  <c r="CI157" i="15"/>
  <c r="CJ157" i="15" s="1"/>
  <c r="CI230" i="15"/>
  <c r="CJ230" i="15" s="1"/>
  <c r="CI54" i="15"/>
  <c r="CJ54" i="15" s="1"/>
  <c r="CI206" i="15"/>
  <c r="CJ206" i="15" s="1"/>
  <c r="CI15" i="15"/>
  <c r="CJ15" i="15" s="1"/>
  <c r="CI119" i="15"/>
  <c r="CJ119" i="15" s="1"/>
  <c r="CI215" i="15"/>
  <c r="CJ215" i="15" s="1"/>
  <c r="CI229" i="15"/>
  <c r="CJ229" i="15" s="1"/>
  <c r="CI47" i="15"/>
  <c r="CJ47" i="15" s="1"/>
  <c r="CI65" i="15"/>
  <c r="CJ65" i="15" s="1"/>
  <c r="CI124" i="15"/>
  <c r="CJ124" i="15" s="1"/>
  <c r="CI49" i="15"/>
  <c r="CJ49" i="15" s="1"/>
  <c r="CI121" i="15"/>
  <c r="CJ121" i="15" s="1"/>
  <c r="CI193" i="15"/>
  <c r="CJ193" i="15" s="1"/>
  <c r="CI131" i="15"/>
  <c r="CJ131" i="15" s="1"/>
  <c r="CI50" i="15"/>
  <c r="CJ50" i="15" s="1"/>
  <c r="CI114" i="15"/>
  <c r="CJ114" i="15" s="1"/>
  <c r="CI194" i="15"/>
  <c r="CJ194" i="15" s="1"/>
  <c r="CI83" i="15"/>
  <c r="CJ83" i="15" s="1"/>
  <c r="CI107" i="15"/>
  <c r="CJ107" i="15" s="1"/>
  <c r="CI44" i="15"/>
  <c r="CJ44" i="15" s="1"/>
  <c r="CI108" i="15"/>
  <c r="CJ108" i="15" s="1"/>
  <c r="CI180" i="15"/>
  <c r="CJ180" i="15" s="1"/>
  <c r="CI112" i="15"/>
  <c r="CJ112" i="15" s="1"/>
  <c r="CI77" i="15"/>
  <c r="CJ77" i="15" s="1"/>
  <c r="CI173" i="15"/>
  <c r="CJ173" i="15" s="1"/>
  <c r="CI80" i="15"/>
  <c r="CJ80" i="15" s="1"/>
  <c r="CI62" i="15"/>
  <c r="CJ62" i="15" s="1"/>
  <c r="CI214" i="15"/>
  <c r="CJ214" i="15" s="1"/>
  <c r="CI23" i="15"/>
  <c r="CJ23" i="15" s="1"/>
  <c r="CI135" i="15"/>
  <c r="CJ135" i="15" s="1"/>
  <c r="CI223" i="15"/>
  <c r="CJ223" i="15" s="1"/>
  <c r="CI95" i="15"/>
  <c r="CJ95" i="15" s="1"/>
  <c r="CI158" i="15"/>
  <c r="CJ158" i="15" s="1"/>
  <c r="CI66" i="15"/>
  <c r="CJ66" i="15" s="1"/>
  <c r="CI118" i="15"/>
  <c r="CJ118" i="15" s="1"/>
  <c r="CI57" i="15"/>
  <c r="CJ57" i="15" s="1"/>
  <c r="CI129" i="15"/>
  <c r="CJ129" i="15" s="1"/>
  <c r="CI201" i="15"/>
  <c r="CJ201" i="15" s="1"/>
  <c r="CI155" i="15"/>
  <c r="CJ155" i="15" s="1"/>
  <c r="CI58" i="15"/>
  <c r="CJ58" i="15" s="1"/>
  <c r="CI122" i="15"/>
  <c r="CJ122" i="15" s="1"/>
  <c r="CI202" i="15"/>
  <c r="CJ202" i="15" s="1"/>
  <c r="CI99" i="15"/>
  <c r="CJ99" i="15" s="1"/>
  <c r="CI139" i="15"/>
  <c r="CJ139" i="15" s="1"/>
  <c r="CI52" i="15"/>
  <c r="CJ52" i="15" s="1"/>
  <c r="CI116" i="15"/>
  <c r="CJ116" i="15" s="1"/>
  <c r="CI144" i="15"/>
  <c r="CJ144" i="15" s="1"/>
  <c r="CI85" i="15"/>
  <c r="CJ85" i="15" s="1"/>
  <c r="CI181" i="15"/>
  <c r="CJ181" i="15" s="1"/>
  <c r="CI120" i="15"/>
  <c r="CJ120" i="15" s="1"/>
  <c r="CI70" i="15"/>
  <c r="CJ70" i="15" s="1"/>
  <c r="CI222" i="15"/>
  <c r="CJ222" i="15" s="1"/>
  <c r="CI143" i="15"/>
  <c r="CJ143" i="15" s="1"/>
  <c r="CI192" i="15"/>
  <c r="CJ192" i="15" s="1"/>
  <c r="CI126" i="15"/>
  <c r="CJ126" i="15" s="1"/>
  <c r="CI60" i="15"/>
  <c r="CJ60" i="15" s="1"/>
  <c r="CI205" i="15"/>
  <c r="CJ205" i="15" s="1"/>
  <c r="CI188" i="15"/>
  <c r="CJ188" i="15" s="1"/>
  <c r="CI39" i="15"/>
  <c r="CJ39" i="15" s="1"/>
  <c r="CI231" i="15"/>
  <c r="CJ231" i="15" s="1"/>
  <c r="CI63" i="15"/>
  <c r="CJ63" i="15" s="1"/>
  <c r="CI48" i="15"/>
  <c r="CJ48" i="15" s="1"/>
  <c r="CI31" i="15"/>
  <c r="CJ31" i="15" s="1"/>
  <c r="CI160" i="15"/>
  <c r="CJ160" i="15" s="1"/>
  <c r="CI167" i="15"/>
  <c r="CJ167" i="15" s="1"/>
  <c r="CI154" i="15"/>
  <c r="CJ154" i="15" s="1"/>
  <c r="CI153" i="15"/>
  <c r="CJ153" i="15" s="1"/>
  <c r="CI128" i="15"/>
  <c r="CJ128" i="15" s="1"/>
  <c r="CI5" i="15"/>
  <c r="CJ5" i="15" s="1"/>
  <c r="CI227" i="15"/>
  <c r="CJ227" i="15" s="1"/>
  <c r="CI168" i="15"/>
  <c r="CJ168" i="15" s="1"/>
  <c r="CI132" i="15"/>
  <c r="CJ132" i="15" s="1"/>
  <c r="CI219" i="15"/>
  <c r="CJ219" i="15" s="1"/>
  <c r="CI191" i="15"/>
  <c r="CJ191" i="15" s="1"/>
  <c r="CI104" i="15"/>
  <c r="CJ104" i="15" s="1"/>
  <c r="CI64" i="15"/>
  <c r="CJ64" i="15" s="1"/>
  <c r="CI171" i="15"/>
  <c r="CJ171" i="15" s="1"/>
  <c r="CI138" i="15"/>
  <c r="CJ138" i="15" s="1"/>
  <c r="CI72" i="15"/>
  <c r="CJ72" i="15" s="1"/>
  <c r="CI32" i="15"/>
  <c r="CJ32" i="15" s="1"/>
  <c r="CI56" i="15"/>
  <c r="CJ56" i="15" s="1"/>
  <c r="CI78" i="15"/>
  <c r="CJ78" i="15" s="1"/>
  <c r="CI127" i="15"/>
  <c r="CJ127" i="15" s="1"/>
  <c r="CI8" i="15"/>
  <c r="CJ8" i="15" s="1"/>
  <c r="CI24" i="15"/>
  <c r="CJ24" i="15" s="1"/>
  <c r="CI34" i="15"/>
  <c r="CJ34" i="15" s="1"/>
  <c r="CI14" i="15"/>
  <c r="CJ14" i="15" s="1"/>
  <c r="CI224" i="15"/>
  <c r="CJ224" i="15" s="1"/>
  <c r="CI165" i="15"/>
  <c r="CJ165" i="15" s="1"/>
  <c r="CI73" i="15"/>
  <c r="CJ73" i="15" s="1"/>
  <c r="CI11" i="15"/>
  <c r="CJ11" i="15" s="1"/>
  <c r="CI187" i="15"/>
  <c r="CJ187" i="15" s="1"/>
  <c r="CI133" i="15"/>
  <c r="CJ133" i="15" s="1"/>
  <c r="CI41" i="15"/>
  <c r="CJ41" i="15" s="1"/>
  <c r="CI149" i="15"/>
  <c r="CJ149" i="15" s="1"/>
  <c r="CI115" i="15"/>
  <c r="CJ115" i="15" s="1"/>
  <c r="CC37" i="15"/>
  <c r="CC101" i="15"/>
  <c r="CC69" i="15"/>
  <c r="R225" i="13"/>
  <c r="R217" i="13"/>
  <c r="R209" i="13"/>
  <c r="R201" i="13"/>
  <c r="R193" i="13"/>
  <c r="R185" i="13"/>
  <c r="R177" i="13"/>
  <c r="R169" i="13"/>
  <c r="R161" i="13"/>
  <c r="R153" i="13"/>
  <c r="R145" i="13"/>
  <c r="R137" i="13"/>
  <c r="R129" i="13"/>
  <c r="R121" i="13"/>
  <c r="R113" i="13"/>
  <c r="R105" i="13"/>
  <c r="R97" i="13"/>
  <c r="R89" i="13"/>
  <c r="R81" i="13"/>
  <c r="R73" i="13"/>
  <c r="R65" i="13"/>
  <c r="R57" i="13"/>
  <c r="R49" i="13"/>
  <c r="R41" i="13"/>
  <c r="R33" i="13"/>
  <c r="R25" i="13"/>
  <c r="R17" i="13"/>
  <c r="R9" i="13"/>
  <c r="AJ192" i="13"/>
  <c r="AJ184" i="13"/>
  <c r="AJ176" i="13"/>
  <c r="AJ168" i="13"/>
  <c r="AJ160" i="13"/>
  <c r="AJ152" i="13"/>
  <c r="AJ144" i="13"/>
  <c r="AJ136" i="13"/>
  <c r="AJ128" i="13"/>
  <c r="AJ120" i="13"/>
  <c r="AJ112" i="13"/>
  <c r="AJ104" i="13"/>
  <c r="AJ96" i="13"/>
  <c r="AJ88" i="13"/>
  <c r="AJ80" i="13"/>
  <c r="AJ72" i="13"/>
  <c r="AJ64" i="13"/>
  <c r="AJ56" i="13"/>
  <c r="AJ48" i="13"/>
  <c r="AJ40" i="13"/>
  <c r="AJ32" i="13"/>
  <c r="AJ24" i="13"/>
  <c r="AJ16" i="13"/>
  <c r="AJ8" i="13"/>
  <c r="BB230" i="13"/>
  <c r="AP229" i="13"/>
  <c r="AP221" i="13"/>
  <c r="AP213" i="13"/>
  <c r="AP205" i="13"/>
  <c r="AP197" i="13"/>
  <c r="AP189" i="13"/>
  <c r="AP181" i="13"/>
  <c r="AP173" i="13"/>
  <c r="AP165" i="13"/>
  <c r="AP157" i="13"/>
  <c r="AP149" i="13"/>
  <c r="AP141" i="13"/>
  <c r="AP133" i="13"/>
  <c r="AP125" i="13"/>
  <c r="AP117" i="13"/>
  <c r="AP109" i="13"/>
  <c r="AP101" i="13"/>
  <c r="AP93" i="13"/>
  <c r="AP85" i="13"/>
  <c r="AP77" i="13"/>
  <c r="AP69" i="13"/>
  <c r="AP61" i="13"/>
  <c r="AP53" i="13"/>
  <c r="AP45" i="13"/>
  <c r="AP37" i="13"/>
  <c r="AP29" i="13"/>
  <c r="AP21" i="13"/>
  <c r="AP13" i="13"/>
  <c r="AP5" i="13"/>
  <c r="R227" i="13"/>
  <c r="R219" i="13"/>
  <c r="R211" i="13"/>
  <c r="R203" i="13"/>
  <c r="R195" i="13"/>
  <c r="R187" i="13"/>
  <c r="R179" i="13"/>
  <c r="R171" i="13"/>
  <c r="R163" i="13"/>
  <c r="R155" i="13"/>
  <c r="R147" i="13"/>
  <c r="R139" i="13"/>
  <c r="R131" i="13"/>
  <c r="R123" i="13"/>
  <c r="R115" i="13"/>
  <c r="R107" i="13"/>
  <c r="R99" i="13"/>
  <c r="R91" i="13"/>
  <c r="R83" i="13"/>
  <c r="R75" i="13"/>
  <c r="R67" i="13"/>
  <c r="R59" i="13"/>
  <c r="R51" i="13"/>
  <c r="R43" i="13"/>
  <c r="R35" i="13"/>
  <c r="R27" i="13"/>
  <c r="R19" i="13"/>
  <c r="R11" i="13"/>
  <c r="AP228" i="13"/>
  <c r="AP220" i="13"/>
  <c r="AP212" i="13"/>
  <c r="AP204" i="13"/>
  <c r="AP196" i="13"/>
  <c r="AP188" i="13"/>
  <c r="AP180" i="13"/>
  <c r="AP172" i="13"/>
  <c r="AP164" i="13"/>
  <c r="AP156" i="13"/>
  <c r="AP148" i="13"/>
  <c r="AP140" i="13"/>
  <c r="AP132" i="13"/>
  <c r="AP124" i="13"/>
  <c r="AP116" i="13"/>
  <c r="AP108" i="13"/>
  <c r="AP100" i="13"/>
  <c r="AP92" i="13"/>
  <c r="AP84" i="13"/>
  <c r="AP76" i="13"/>
  <c r="AP68" i="13"/>
  <c r="AP60" i="13"/>
  <c r="AP52" i="13"/>
  <c r="AP44" i="13"/>
  <c r="AP36" i="13"/>
  <c r="AP28" i="13"/>
  <c r="AP20" i="13"/>
  <c r="AP12" i="13"/>
  <c r="AE199" i="13"/>
  <c r="R228" i="13"/>
  <c r="R220" i="13"/>
  <c r="R212" i="13"/>
  <c r="R204" i="13"/>
  <c r="R196" i="13"/>
  <c r="R188" i="13"/>
  <c r="R180" i="13"/>
  <c r="R172" i="13"/>
  <c r="R164" i="13"/>
  <c r="R156" i="13"/>
  <c r="R148" i="13"/>
  <c r="R140" i="13"/>
  <c r="R132" i="13"/>
  <c r="R124" i="13"/>
  <c r="R116" i="13"/>
  <c r="R108" i="13"/>
  <c r="R100" i="13"/>
  <c r="R92" i="13"/>
  <c r="R84" i="13"/>
  <c r="R76" i="13"/>
  <c r="R68" i="13"/>
  <c r="R60" i="13"/>
  <c r="R52" i="13"/>
  <c r="R44" i="13"/>
  <c r="R36" i="13"/>
  <c r="R28" i="13"/>
  <c r="AP224" i="13"/>
  <c r="AP216" i="13"/>
  <c r="AP208" i="13"/>
  <c r="AP200" i="13"/>
  <c r="AP192" i="13"/>
  <c r="AP184" i="13"/>
  <c r="AP176" i="13"/>
  <c r="AP168" i="13"/>
  <c r="AP160" i="13"/>
  <c r="AP152" i="13"/>
  <c r="AP144" i="13"/>
  <c r="AP136" i="13"/>
  <c r="AP128" i="13"/>
  <c r="AP120" i="13"/>
  <c r="AP112" i="13"/>
  <c r="AP104" i="13"/>
  <c r="AP96" i="13"/>
  <c r="AP88" i="13"/>
  <c r="AP80" i="13"/>
  <c r="AP72" i="13"/>
  <c r="AP64" i="13"/>
  <c r="AP56" i="13"/>
  <c r="AP48" i="13"/>
  <c r="AP40" i="13"/>
  <c r="AP32" i="13"/>
  <c r="AP24" i="13"/>
  <c r="AP16" i="13"/>
  <c r="AP8" i="13"/>
  <c r="R226" i="13"/>
  <c r="R218" i="13"/>
  <c r="R210" i="13"/>
  <c r="R202" i="13"/>
  <c r="R194" i="13"/>
  <c r="R186" i="13"/>
  <c r="R178" i="13"/>
  <c r="R170" i="13"/>
  <c r="R162" i="13"/>
  <c r="R154" i="13"/>
  <c r="R146" i="13"/>
  <c r="R138" i="13"/>
  <c r="R130" i="13"/>
  <c r="R122" i="13"/>
  <c r="R114" i="13"/>
  <c r="R106" i="13"/>
  <c r="R98" i="13"/>
  <c r="R90" i="13"/>
  <c r="R82" i="13"/>
  <c r="R74" i="13"/>
  <c r="R66" i="13"/>
  <c r="R58" i="13"/>
  <c r="R50" i="13"/>
  <c r="R42" i="13"/>
  <c r="R34" i="13"/>
  <c r="R26" i="13"/>
  <c r="R18" i="13"/>
  <c r="R10" i="13"/>
  <c r="AP230" i="13"/>
  <c r="AP222" i="13"/>
  <c r="AP214" i="13"/>
  <c r="AP206" i="13"/>
  <c r="AP198" i="13"/>
  <c r="AP190" i="13"/>
  <c r="AP182" i="13"/>
  <c r="AP174" i="13"/>
  <c r="AP166" i="13"/>
  <c r="AP158" i="13"/>
  <c r="AP150" i="13"/>
  <c r="AP142" i="13"/>
  <c r="AP134" i="13"/>
  <c r="AP126" i="13"/>
  <c r="AP118" i="13"/>
  <c r="AP110" i="13"/>
  <c r="AP102" i="13"/>
  <c r="AP94" i="13"/>
  <c r="AP86" i="13"/>
  <c r="AP78" i="13"/>
  <c r="AP70" i="13"/>
  <c r="AP62" i="13"/>
  <c r="AP54" i="13"/>
  <c r="AP46" i="13"/>
  <c r="AP38" i="13"/>
  <c r="AP30" i="13"/>
  <c r="AP22" i="13"/>
  <c r="AP14" i="13"/>
  <c r="AP6" i="13"/>
  <c r="BB231" i="13"/>
  <c r="AP227" i="13"/>
  <c r="AP219" i="13"/>
  <c r="AP211" i="13"/>
  <c r="AP203" i="13"/>
  <c r="AP195" i="13"/>
  <c r="AP187" i="13"/>
  <c r="AP179" i="13"/>
  <c r="AP171" i="13"/>
  <c r="AP163" i="13"/>
  <c r="AP155" i="13"/>
  <c r="AP147" i="13"/>
  <c r="AP139" i="13"/>
  <c r="AP131" i="13"/>
  <c r="AP123" i="13"/>
  <c r="AP115" i="13"/>
  <c r="AP107" i="13"/>
  <c r="AP99" i="13"/>
  <c r="AP91" i="13"/>
  <c r="AP83" i="13"/>
  <c r="AP75" i="13"/>
  <c r="AP67" i="13"/>
  <c r="AP59" i="13"/>
  <c r="AP51" i="13"/>
  <c r="AP43" i="13"/>
  <c r="AP35" i="13"/>
  <c r="AP27" i="13"/>
  <c r="AP19" i="13"/>
  <c r="AP11" i="13"/>
  <c r="R231" i="13"/>
  <c r="R223" i="13"/>
  <c r="R215" i="13"/>
  <c r="R207" i="13"/>
  <c r="R199" i="13"/>
  <c r="R191" i="13"/>
  <c r="R183" i="13"/>
  <c r="R175" i="13"/>
  <c r="R167" i="13"/>
  <c r="R159" i="13"/>
  <c r="R151" i="13"/>
  <c r="R143" i="13"/>
  <c r="R135" i="13"/>
  <c r="R127" i="13"/>
  <c r="R119" i="13"/>
  <c r="R111" i="13"/>
  <c r="R103" i="13"/>
  <c r="R95" i="13"/>
  <c r="R87" i="13"/>
  <c r="R79" i="13"/>
  <c r="R71" i="13"/>
  <c r="R63" i="13"/>
  <c r="R55" i="13"/>
  <c r="R47" i="13"/>
  <c r="R39" i="13"/>
  <c r="R31" i="13"/>
  <c r="R23" i="13"/>
  <c r="R15" i="13"/>
  <c r="R7" i="13"/>
  <c r="R230" i="13"/>
  <c r="R222" i="13"/>
  <c r="R214" i="13"/>
  <c r="R206" i="13"/>
  <c r="R198" i="13"/>
  <c r="R190" i="13"/>
  <c r="R182" i="13"/>
  <c r="R174" i="13"/>
  <c r="R166" i="13"/>
  <c r="R158" i="13"/>
  <c r="R150" i="13"/>
  <c r="R142" i="13"/>
  <c r="R134" i="13"/>
  <c r="R126" i="13"/>
  <c r="R118" i="13"/>
  <c r="R110" i="13"/>
  <c r="R102" i="13"/>
  <c r="R94" i="13"/>
  <c r="R86" i="13"/>
  <c r="R78" i="13"/>
  <c r="R70" i="13"/>
  <c r="R62" i="13"/>
  <c r="R54" i="13"/>
  <c r="R46" i="13"/>
  <c r="R38" i="13"/>
  <c r="R30" i="13"/>
  <c r="R22" i="13"/>
  <c r="R14" i="13"/>
  <c r="R6" i="13"/>
  <c r="AP226" i="13"/>
  <c r="AP202" i="13"/>
  <c r="AP186" i="13"/>
  <c r="AP170" i="13"/>
  <c r="AP154" i="13"/>
  <c r="AP106" i="13"/>
  <c r="AP98" i="13"/>
  <c r="AP82" i="13"/>
  <c r="AP34" i="13"/>
  <c r="AP26" i="13"/>
  <c r="R229" i="13"/>
  <c r="R221" i="13"/>
  <c r="R213" i="13"/>
  <c r="R205" i="13"/>
  <c r="R197" i="13"/>
  <c r="R189" i="13"/>
  <c r="R181" i="13"/>
  <c r="R173" i="13"/>
  <c r="R165" i="13"/>
  <c r="R157" i="13"/>
  <c r="R149" i="13"/>
  <c r="R141" i="13"/>
  <c r="R133" i="13"/>
  <c r="R125" i="13"/>
  <c r="R117" i="13"/>
  <c r="R109" i="13"/>
  <c r="R101" i="13"/>
  <c r="R93" i="13"/>
  <c r="R85" i="13"/>
  <c r="R77" i="13"/>
  <c r="R69" i="13"/>
  <c r="R61" i="13"/>
  <c r="R53" i="13"/>
  <c r="R45" i="13"/>
  <c r="R37" i="13"/>
  <c r="R29" i="13"/>
  <c r="R21" i="13"/>
  <c r="R13" i="13"/>
  <c r="R5" i="13"/>
  <c r="AP225" i="13"/>
  <c r="AP217" i="13"/>
  <c r="AP209" i="13"/>
  <c r="AP201" i="13"/>
  <c r="AP193" i="13"/>
  <c r="AP185" i="13"/>
  <c r="AP177" i="13"/>
  <c r="AP169" i="13"/>
  <c r="AP161" i="13"/>
  <c r="AP153" i="13"/>
  <c r="R20" i="13"/>
  <c r="R12" i="13"/>
  <c r="BA10" i="13"/>
  <c r="AP218" i="13"/>
  <c r="AP210" i="13"/>
  <c r="AP194" i="13"/>
  <c r="AP178" i="13"/>
  <c r="AP162" i="13"/>
  <c r="AP146" i="13"/>
  <c r="AP138" i="13"/>
  <c r="AP130" i="13"/>
  <c r="AP122" i="13"/>
  <c r="AP114" i="13"/>
  <c r="AP90" i="13"/>
  <c r="AP74" i="13"/>
  <c r="AP66" i="13"/>
  <c r="AP58" i="13"/>
  <c r="AP50" i="13"/>
  <c r="AP42" i="13"/>
  <c r="AP18" i="13"/>
  <c r="AP10" i="13"/>
  <c r="AP145" i="13"/>
  <c r="AP137" i="13"/>
  <c r="AP129" i="13"/>
  <c r="AP121" i="13"/>
  <c r="AP113" i="13"/>
  <c r="AP105" i="13"/>
  <c r="AP97" i="13"/>
  <c r="AP89" i="13"/>
  <c r="AP81" i="13"/>
  <c r="AP73" i="13"/>
  <c r="AP65" i="13"/>
  <c r="AP57" i="13"/>
  <c r="AP49" i="13"/>
  <c r="AP41" i="13"/>
  <c r="AP33" i="13"/>
  <c r="AP25" i="13"/>
  <c r="AP17" i="13"/>
  <c r="AP9" i="13"/>
  <c r="Y228" i="13"/>
  <c r="AD228" i="13" s="1"/>
  <c r="AZ15" i="13"/>
  <c r="BB15" i="13" s="1"/>
  <c r="AZ225" i="13"/>
  <c r="BB225" i="13" s="1"/>
  <c r="AJ227" i="13"/>
  <c r="AJ219" i="13"/>
  <c r="AJ211" i="13"/>
  <c r="AJ203" i="13"/>
  <c r="AJ195" i="13"/>
  <c r="AJ187" i="13"/>
  <c r="AJ179" i="13"/>
  <c r="AJ171" i="13"/>
  <c r="AJ163" i="13"/>
  <c r="AJ155" i="13"/>
  <c r="AJ147" i="13"/>
  <c r="AJ139" i="13"/>
  <c r="AJ131" i="13"/>
  <c r="AJ123" i="13"/>
  <c r="AJ115" i="13"/>
  <c r="AJ107" i="13"/>
  <c r="AJ99" i="13"/>
  <c r="AJ91" i="13"/>
  <c r="AJ83" i="13"/>
  <c r="AJ75" i="13"/>
  <c r="AJ67" i="13"/>
  <c r="AJ59" i="13"/>
  <c r="AJ51" i="13"/>
  <c r="AJ43" i="13"/>
  <c r="AJ35" i="13"/>
  <c r="AJ27" i="13"/>
  <c r="AJ19" i="13"/>
  <c r="AJ11" i="13"/>
  <c r="BB147" i="13"/>
  <c r="BB155" i="13"/>
  <c r="BB163" i="13"/>
  <c r="BB171" i="13"/>
  <c r="BB99" i="13"/>
  <c r="BB107" i="13"/>
  <c r="BB115" i="13"/>
  <c r="BB123" i="13"/>
  <c r="BB131" i="13"/>
  <c r="BB139" i="13"/>
  <c r="BB180" i="13"/>
  <c r="BB188" i="13"/>
  <c r="BB196" i="13"/>
  <c r="BB204" i="13"/>
  <c r="BB212" i="13"/>
  <c r="BB11" i="13"/>
  <c r="BB19" i="13"/>
  <c r="BB27" i="13"/>
  <c r="BB35" i="13"/>
  <c r="BB43" i="13"/>
  <c r="BB51" i="13"/>
  <c r="BB59" i="13"/>
  <c r="BB67" i="13"/>
  <c r="BB75" i="13"/>
  <c r="BB83" i="13"/>
  <c r="BB91" i="13"/>
  <c r="BB221" i="13"/>
  <c r="AJ226" i="13"/>
  <c r="AJ218" i="13"/>
  <c r="AJ210" i="13"/>
  <c r="AJ202" i="13"/>
  <c r="AJ194" i="13"/>
  <c r="AJ186" i="13"/>
  <c r="AJ178" i="13"/>
  <c r="AJ170" i="13"/>
  <c r="AJ162" i="13"/>
  <c r="AJ154" i="13"/>
  <c r="AJ146" i="13"/>
  <c r="AJ138" i="13"/>
  <c r="AJ130" i="13"/>
  <c r="AJ122" i="13"/>
  <c r="AJ114" i="13"/>
  <c r="AJ106" i="13"/>
  <c r="AJ98" i="13"/>
  <c r="AJ90" i="13"/>
  <c r="AJ82" i="13"/>
  <c r="AJ74" i="13"/>
  <c r="AJ66" i="13"/>
  <c r="AJ58" i="13"/>
  <c r="AJ50" i="13"/>
  <c r="AJ42" i="13"/>
  <c r="AJ34" i="13"/>
  <c r="AJ26" i="13"/>
  <c r="AJ18" i="13"/>
  <c r="AJ10" i="13"/>
  <c r="AJ231" i="13"/>
  <c r="AJ223" i="13"/>
  <c r="AJ215" i="13"/>
  <c r="AJ207" i="13"/>
  <c r="AJ199" i="13"/>
  <c r="AJ191" i="13"/>
  <c r="AJ183" i="13"/>
  <c r="AJ175" i="13"/>
  <c r="AJ167" i="13"/>
  <c r="AJ159" i="13"/>
  <c r="AJ151" i="13"/>
  <c r="AJ143" i="13"/>
  <c r="AJ135" i="13"/>
  <c r="AJ127" i="13"/>
  <c r="AJ119" i="13"/>
  <c r="AJ111" i="13"/>
  <c r="AJ103" i="13"/>
  <c r="AJ95" i="13"/>
  <c r="AJ87" i="13"/>
  <c r="AJ79" i="13"/>
  <c r="AJ71" i="13"/>
  <c r="AJ63" i="13"/>
  <c r="AJ55" i="13"/>
  <c r="AJ47" i="13"/>
  <c r="AJ39" i="13"/>
  <c r="AJ31" i="13"/>
  <c r="AJ23" i="13"/>
  <c r="AJ15" i="13"/>
  <c r="AJ7" i="13"/>
  <c r="AJ230" i="13"/>
  <c r="AJ222" i="13"/>
  <c r="AJ214" i="13"/>
  <c r="AJ206" i="13"/>
  <c r="AJ198" i="13"/>
  <c r="AJ190" i="13"/>
  <c r="AJ182" i="13"/>
  <c r="AJ174" i="13"/>
  <c r="AJ166" i="13"/>
  <c r="AJ158" i="13"/>
  <c r="AJ150" i="13"/>
  <c r="AJ142" i="13"/>
  <c r="AJ134" i="13"/>
  <c r="AJ126" i="13"/>
  <c r="AJ118" i="13"/>
  <c r="AJ110" i="13"/>
  <c r="AJ102" i="13"/>
  <c r="AJ94" i="13"/>
  <c r="AJ86" i="13"/>
  <c r="AJ78" i="13"/>
  <c r="AJ70" i="13"/>
  <c r="AJ62" i="13"/>
  <c r="AJ54" i="13"/>
  <c r="AJ46" i="13"/>
  <c r="AJ38" i="13"/>
  <c r="AJ30" i="13"/>
  <c r="AJ22" i="13"/>
  <c r="AJ14" i="13"/>
  <c r="AJ6" i="13"/>
  <c r="AJ229" i="13"/>
  <c r="AJ221" i="13"/>
  <c r="AJ213" i="13"/>
  <c r="AJ205" i="13"/>
  <c r="AJ197" i="13"/>
  <c r="AJ189" i="13"/>
  <c r="AJ181" i="13"/>
  <c r="AJ173" i="13"/>
  <c r="AJ165" i="13"/>
  <c r="AJ157" i="13"/>
  <c r="AJ149" i="13"/>
  <c r="AJ141" i="13"/>
  <c r="AJ133" i="13"/>
  <c r="AJ125" i="13"/>
  <c r="AJ117" i="13"/>
  <c r="AJ109" i="13"/>
  <c r="AJ101" i="13"/>
  <c r="AJ93" i="13"/>
  <c r="AJ85" i="13"/>
  <c r="AJ77" i="13"/>
  <c r="AJ69" i="13"/>
  <c r="AJ61" i="13"/>
  <c r="AJ53" i="13"/>
  <c r="AJ45" i="13"/>
  <c r="AJ37" i="13"/>
  <c r="AJ29" i="13"/>
  <c r="AJ21" i="13"/>
  <c r="AJ13" i="13"/>
  <c r="AJ5" i="13"/>
  <c r="AJ228" i="13"/>
  <c r="AJ220" i="13"/>
  <c r="AJ212" i="13"/>
  <c r="AJ204" i="13"/>
  <c r="AJ196" i="13"/>
  <c r="AJ188" i="13"/>
  <c r="AJ180" i="13"/>
  <c r="AJ172" i="13"/>
  <c r="AJ164" i="13"/>
  <c r="AJ156" i="13"/>
  <c r="AJ148" i="13"/>
  <c r="AJ140" i="13"/>
  <c r="AJ132" i="13"/>
  <c r="AJ124" i="13"/>
  <c r="AJ116" i="13"/>
  <c r="AJ108" i="13"/>
  <c r="AJ100" i="13"/>
  <c r="AJ92" i="13"/>
  <c r="AJ84" i="13"/>
  <c r="AJ76" i="13"/>
  <c r="AJ68" i="13"/>
  <c r="AJ60" i="13"/>
  <c r="AJ52" i="13"/>
  <c r="AJ44" i="13"/>
  <c r="AJ36" i="13"/>
  <c r="AJ28" i="13"/>
  <c r="AJ20" i="13"/>
  <c r="AJ12" i="13"/>
  <c r="AJ4" i="13"/>
  <c r="AJ225" i="13"/>
  <c r="AJ217" i="13"/>
  <c r="AJ209" i="13"/>
  <c r="AJ201" i="13"/>
  <c r="AJ193" i="13"/>
  <c r="AJ185" i="13"/>
  <c r="AJ177" i="13"/>
  <c r="AJ169" i="13"/>
  <c r="AJ161" i="13"/>
  <c r="AJ153" i="13"/>
  <c r="AJ145" i="13"/>
  <c r="AJ137" i="13"/>
  <c r="AJ129" i="13"/>
  <c r="AJ121" i="13"/>
  <c r="AJ113" i="13"/>
  <c r="AJ105" i="13"/>
  <c r="AJ97" i="13"/>
  <c r="AJ89" i="13"/>
  <c r="AJ81" i="13"/>
  <c r="AJ73" i="13"/>
  <c r="AJ65" i="13"/>
  <c r="AJ57" i="13"/>
  <c r="AJ49" i="13"/>
  <c r="AJ41" i="13"/>
  <c r="AJ33" i="13"/>
  <c r="AJ25" i="13"/>
  <c r="AJ17" i="13"/>
  <c r="AJ9" i="13"/>
  <c r="BB6" i="13"/>
  <c r="BB14" i="13"/>
  <c r="BB22" i="13"/>
  <c r="BB30" i="13"/>
  <c r="BB38" i="13"/>
  <c r="BB46" i="13"/>
  <c r="BB54" i="13"/>
  <c r="BB62" i="13"/>
  <c r="BB70" i="13"/>
  <c r="BB78" i="13"/>
  <c r="BB86" i="13"/>
  <c r="BB95" i="13"/>
  <c r="BB103" i="13"/>
  <c r="BB111" i="13"/>
  <c r="BB119" i="13"/>
  <c r="BB127" i="13"/>
  <c r="BB135" i="13"/>
  <c r="BB143" i="13"/>
  <c r="BB184" i="13"/>
  <c r="BB192" i="13"/>
  <c r="BB200" i="13"/>
  <c r="BB208" i="13"/>
  <c r="BB216" i="13"/>
  <c r="BB224" i="13"/>
  <c r="BB7" i="13"/>
  <c r="BB23" i="13"/>
  <c r="BB31" i="13"/>
  <c r="BB39" i="13"/>
  <c r="BB47" i="13"/>
  <c r="BB55" i="13"/>
  <c r="BB63" i="13"/>
  <c r="BB71" i="13"/>
  <c r="BB79" i="13"/>
  <c r="BB87" i="13"/>
  <c r="BB174" i="13"/>
  <c r="BB94" i="13"/>
  <c r="BB151" i="13"/>
  <c r="BB159" i="13"/>
  <c r="BB167" i="13"/>
  <c r="BB175" i="13"/>
  <c r="BB183" i="13"/>
  <c r="BB191" i="13"/>
  <c r="BB199" i="13"/>
  <c r="BB207" i="13"/>
  <c r="BB215" i="13"/>
  <c r="BB206" i="13"/>
  <c r="BB214" i="13"/>
  <c r="BB223" i="13"/>
  <c r="BB9" i="13"/>
  <c r="BB17" i="13"/>
  <c r="BB25" i="13"/>
  <c r="BB33" i="13"/>
  <c r="BB41" i="13"/>
  <c r="BB49" i="13"/>
  <c r="BB57" i="13"/>
  <c r="BB65" i="13"/>
  <c r="BB73" i="13"/>
  <c r="BB81" i="13"/>
  <c r="BB89" i="13"/>
  <c r="BB226" i="13"/>
  <c r="BB100" i="13"/>
  <c r="BB108" i="13"/>
  <c r="BB116" i="13"/>
  <c r="BB124" i="13"/>
  <c r="BB132" i="13"/>
  <c r="BB140" i="13"/>
  <c r="BB181" i="13"/>
  <c r="BB189" i="13"/>
  <c r="BB197" i="13"/>
  <c r="BB205" i="13"/>
  <c r="BB213" i="13"/>
  <c r="BB12" i="13"/>
  <c r="BB20" i="13"/>
  <c r="BB28" i="13"/>
  <c r="BB36" i="13"/>
  <c r="BB44" i="13"/>
  <c r="BB52" i="13"/>
  <c r="BB60" i="13"/>
  <c r="BB68" i="13"/>
  <c r="BB76" i="13"/>
  <c r="BB84" i="13"/>
  <c r="BB222" i="13"/>
  <c r="BB161" i="13"/>
  <c r="BB169" i="13"/>
  <c r="BB178" i="13"/>
  <c r="BB186" i="13"/>
  <c r="BB194" i="13"/>
  <c r="BB202" i="13"/>
  <c r="BB210" i="13"/>
  <c r="BB218" i="13"/>
  <c r="BB149" i="13"/>
  <c r="BB157" i="13"/>
  <c r="BB165" i="13"/>
  <c r="BB173" i="13"/>
  <c r="BB93" i="13"/>
  <c r="BB101" i="13"/>
  <c r="BB109" i="13"/>
  <c r="BB117" i="13"/>
  <c r="BB125" i="13"/>
  <c r="BB133" i="13"/>
  <c r="BB141" i="13"/>
  <c r="BB150" i="13"/>
  <c r="BB158" i="13"/>
  <c r="BB166" i="13"/>
  <c r="BB182" i="13"/>
  <c r="BB190" i="13"/>
  <c r="BB198" i="13"/>
  <c r="BB5" i="13"/>
  <c r="BB13" i="13"/>
  <c r="BB21" i="13"/>
  <c r="BB29" i="13"/>
  <c r="BB37" i="13"/>
  <c r="BB45" i="13"/>
  <c r="BB53" i="13"/>
  <c r="BB61" i="13"/>
  <c r="BB69" i="13"/>
  <c r="BB77" i="13"/>
  <c r="BB85" i="13"/>
  <c r="BB102" i="13"/>
  <c r="BB110" i="13"/>
  <c r="BB118" i="13"/>
  <c r="BB126" i="13"/>
  <c r="BB134" i="13"/>
  <c r="BB142" i="13"/>
  <c r="BB10" i="13"/>
  <c r="BB18" i="13"/>
  <c r="BB26" i="13"/>
  <c r="BB34" i="13"/>
  <c r="BB42" i="13"/>
  <c r="BB50" i="13"/>
  <c r="BB58" i="13"/>
  <c r="BB66" i="13"/>
  <c r="BB74" i="13"/>
  <c r="BB82" i="13"/>
  <c r="BB90" i="13"/>
  <c r="BB98" i="13"/>
  <c r="BB106" i="13"/>
  <c r="BB114" i="13"/>
  <c r="BB122" i="13"/>
  <c r="BB130" i="13"/>
  <c r="BB138" i="13"/>
  <c r="BB146" i="13"/>
  <c r="BB154" i="13"/>
  <c r="BB162" i="13"/>
  <c r="BB170" i="13"/>
  <c r="BB177" i="13"/>
  <c r="BB152" i="13"/>
  <c r="BB160" i="13"/>
  <c r="BB168" i="13"/>
  <c r="BB176" i="13"/>
  <c r="BB96" i="13"/>
  <c r="BB104" i="13"/>
  <c r="BB112" i="13"/>
  <c r="BB120" i="13"/>
  <c r="BB128" i="13"/>
  <c r="BB136" i="13"/>
  <c r="BB145" i="13"/>
  <c r="BB153" i="13"/>
  <c r="BB185" i="13"/>
  <c r="BB193" i="13"/>
  <c r="BB201" i="13"/>
  <c r="BB209" i="13"/>
  <c r="BB217" i="13"/>
  <c r="BB8" i="13"/>
  <c r="BB16" i="13"/>
  <c r="BB24" i="13"/>
  <c r="BB32" i="13"/>
  <c r="BB40" i="13"/>
  <c r="BB48" i="13"/>
  <c r="BB56" i="13"/>
  <c r="BB64" i="13"/>
  <c r="BB72" i="13"/>
  <c r="BB80" i="13"/>
  <c r="BB88" i="13"/>
  <c r="BB97" i="13"/>
  <c r="BB105" i="13"/>
  <c r="BB113" i="13"/>
  <c r="BB121" i="13"/>
  <c r="BB129" i="13"/>
  <c r="BB137" i="13"/>
  <c r="BB179" i="13"/>
  <c r="BB187" i="13"/>
  <c r="BB195" i="13"/>
  <c r="BB203" i="13"/>
  <c r="BB211" i="13"/>
  <c r="BB219" i="13"/>
  <c r="BB227" i="13"/>
  <c r="BB148" i="13"/>
  <c r="BB156" i="13"/>
  <c r="BB164" i="13"/>
  <c r="BB172" i="13"/>
  <c r="BB220" i="13"/>
  <c r="AZ228" i="13"/>
  <c r="BB228" i="13" s="1"/>
  <c r="BB229" i="13"/>
  <c r="AZ144" i="13"/>
  <c r="BB144" i="13" s="1"/>
  <c r="AZ92" i="13"/>
  <c r="BB92" i="13" s="1"/>
  <c r="CI37" i="15" l="1"/>
  <c r="CJ37" i="15" s="1"/>
  <c r="CI69" i="15"/>
  <c r="CJ69" i="15" s="1"/>
  <c r="CI101" i="15"/>
  <c r="CJ101" i="15" s="1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</calcChain>
</file>

<file path=xl/sharedStrings.xml><?xml version="1.0" encoding="utf-8"?>
<sst xmlns="http://schemas.openxmlformats.org/spreadsheetml/2006/main" count="26564" uniqueCount="715">
  <si>
    <t>Sr#</t>
  </si>
  <si>
    <t>Program Level</t>
  </si>
  <si>
    <t>Activity / Workshops Name</t>
  </si>
  <si>
    <t>Interventions (Name)</t>
  </si>
  <si>
    <t>Institution</t>
  </si>
  <si>
    <t>Program / Course</t>
  </si>
  <si>
    <t>Batch</t>
  </si>
  <si>
    <t>Term / Semester</t>
  </si>
  <si>
    <t>No: of Session Planned</t>
  </si>
  <si>
    <t>No: of Session Conducted</t>
  </si>
  <si>
    <t>Micro - Competencies</t>
  </si>
  <si>
    <t>JAGSoM</t>
  </si>
  <si>
    <t>PGDM</t>
  </si>
  <si>
    <t>2024 -26</t>
  </si>
  <si>
    <t>D4</t>
  </si>
  <si>
    <t>D5</t>
  </si>
  <si>
    <t>T1</t>
  </si>
  <si>
    <t>C2</t>
  </si>
  <si>
    <t>C3</t>
  </si>
  <si>
    <t>A4</t>
  </si>
  <si>
    <t>C5</t>
  </si>
  <si>
    <t>L1</t>
  </si>
  <si>
    <t>P4</t>
  </si>
  <si>
    <t>Intervention Name :</t>
  </si>
  <si>
    <t>Section</t>
  </si>
  <si>
    <t>Roll Number</t>
  </si>
  <si>
    <t>Name</t>
  </si>
  <si>
    <t xml:space="preserve">Total </t>
  </si>
  <si>
    <t>Discipline</t>
  </si>
  <si>
    <t>D 1</t>
  </si>
  <si>
    <t>D 2</t>
  </si>
  <si>
    <t>D 3</t>
  </si>
  <si>
    <t>D 4</t>
  </si>
  <si>
    <t>D 5</t>
  </si>
  <si>
    <t>A</t>
  </si>
  <si>
    <t>2024JULB00001</t>
  </si>
  <si>
    <t>A Divya Sree</t>
  </si>
  <si>
    <t>2024JULB00110</t>
  </si>
  <si>
    <t>Prachi Chauhan</t>
  </si>
  <si>
    <t>2024JULB00037</t>
  </si>
  <si>
    <t>Bhavik Puri</t>
  </si>
  <si>
    <t>2024JULB00075</t>
  </si>
  <si>
    <t>Kartheek Surya Devarapalli</t>
  </si>
  <si>
    <t>2024JULB00221</t>
  </si>
  <si>
    <t>Dhruban Talukdar</t>
  </si>
  <si>
    <t>2024JULB00184</t>
  </si>
  <si>
    <t>Yash Sen</t>
  </si>
  <si>
    <t>2024JULB00201</t>
  </si>
  <si>
    <t>Varun Thampi</t>
  </si>
  <si>
    <t>2024JULB00024</t>
  </si>
  <si>
    <t>Apoorwa Mishra</t>
  </si>
  <si>
    <t>2024JULB00216</t>
  </si>
  <si>
    <t>Vanshita Bali</t>
  </si>
  <si>
    <t>2024JULB00152</t>
  </si>
  <si>
    <t>Snehith Samala</t>
  </si>
  <si>
    <t>2024JULB00158</t>
  </si>
  <si>
    <t>Sree Nithish</t>
  </si>
  <si>
    <t>2024JULB00027</t>
  </si>
  <si>
    <t>Aryan Atreya</t>
  </si>
  <si>
    <t>2024JULB00078</t>
  </si>
  <si>
    <t>Keshav Dhoot</t>
  </si>
  <si>
    <t>2024JULB00109</t>
  </si>
  <si>
    <t>Poulami Sarkar</t>
  </si>
  <si>
    <t>2024JULB00003</t>
  </si>
  <si>
    <t>Aanchal Sapra</t>
  </si>
  <si>
    <t>2024JULB00033</t>
  </si>
  <si>
    <t>Ashwin Bhaskar</t>
  </si>
  <si>
    <t>2024JULB00012</t>
  </si>
  <si>
    <t>Akarsh Narain</t>
  </si>
  <si>
    <t>2024JULB00103</t>
  </si>
  <si>
    <t>Nishant Mishra</t>
  </si>
  <si>
    <t>2024JULB00007</t>
  </si>
  <si>
    <t>Adarsh G</t>
  </si>
  <si>
    <t>2024JULB00251</t>
  </si>
  <si>
    <t>2024JULB00002</t>
  </si>
  <si>
    <t>Aaditya K</t>
  </si>
  <si>
    <t>2024JULB00129</t>
  </si>
  <si>
    <t>Prithviraj Srinivasan</t>
  </si>
  <si>
    <t>2024JULB00160</t>
  </si>
  <si>
    <t>Srishti</t>
  </si>
  <si>
    <t>2024JULB00102</t>
  </si>
  <si>
    <t>Niranjana Hari</t>
  </si>
  <si>
    <t>2024JULB00185</t>
  </si>
  <si>
    <t>Souvik Biswas</t>
  </si>
  <si>
    <t>2024JULB00161</t>
  </si>
  <si>
    <t>Subham Kumar Sahana</t>
  </si>
  <si>
    <t>2024JULB00017</t>
  </si>
  <si>
    <t>Anamitra Dutta</t>
  </si>
  <si>
    <t>2024JULB00049</t>
  </si>
  <si>
    <t>Deepak Birthare</t>
  </si>
  <si>
    <t>2024JULB00081</t>
  </si>
  <si>
    <t>Krish Chakraborty</t>
  </si>
  <si>
    <t>2024JULB00187</t>
  </si>
  <si>
    <t>Sejal Negi</t>
  </si>
  <si>
    <t>2024JULB00041</t>
  </si>
  <si>
    <t>C Divyashree</t>
  </si>
  <si>
    <t>2024JULB00116</t>
  </si>
  <si>
    <t>Pushkar Dey</t>
  </si>
  <si>
    <t>2024JULB00004</t>
  </si>
  <si>
    <t>Abhinav B</t>
  </si>
  <si>
    <t>2024JULB00006</t>
  </si>
  <si>
    <t>Abhyuday Tripathi</t>
  </si>
  <si>
    <t>2024JULB00009</t>
  </si>
  <si>
    <t>Aditi Kumari</t>
  </si>
  <si>
    <t>2024JULB00021</t>
  </si>
  <si>
    <t>Aniket Inani</t>
  </si>
  <si>
    <t>2024JULB00023</t>
  </si>
  <si>
    <t>Anushk Goel</t>
  </si>
  <si>
    <t>Aryan Trivedi</t>
  </si>
  <si>
    <t>2024JULB00038</t>
  </si>
  <si>
    <t>Bibek Kumar Muduli</t>
  </si>
  <si>
    <t>2024JULB00044</t>
  </si>
  <si>
    <t>Chirag Bhardwaj</t>
  </si>
  <si>
    <t>2024JULB00055</t>
  </si>
  <si>
    <t>Divyam Sood</t>
  </si>
  <si>
    <t>2024JULB00056</t>
  </si>
  <si>
    <t>Elina Mahanta</t>
  </si>
  <si>
    <t>2024JULB00059</t>
  </si>
  <si>
    <t>G Tharnath Reddy</t>
  </si>
  <si>
    <t>2024JULB00212</t>
  </si>
  <si>
    <t>Rajnish Kumar</t>
  </si>
  <si>
    <t>2024JULB00062</t>
  </si>
  <si>
    <t>Harish Kumar R</t>
  </si>
  <si>
    <t>2024JULB00071</t>
  </si>
  <si>
    <t>Jyoti Sahoo</t>
  </si>
  <si>
    <t>2024JULB00074</t>
  </si>
  <si>
    <t>Karan Kashyap</t>
  </si>
  <si>
    <t>2024JULB00076</t>
  </si>
  <si>
    <t>Karthik Gr</t>
  </si>
  <si>
    <t>2024JULB00086</t>
  </si>
  <si>
    <t>Lakshita Chandak</t>
  </si>
  <si>
    <t>2024JULB00088</t>
  </si>
  <si>
    <t>Leena D</t>
  </si>
  <si>
    <t>2024JULB00105</t>
  </si>
  <si>
    <t>Nithish Yuvaraj</t>
  </si>
  <si>
    <t>2024JULB00108</t>
  </si>
  <si>
    <t>Pooja . S</t>
  </si>
  <si>
    <t>2024JULB00113</t>
  </si>
  <si>
    <t>Prajwal P Kulkarni</t>
  </si>
  <si>
    <t>2024JULB00123</t>
  </si>
  <si>
    <t>Rishik Chandra Pasupuleti</t>
  </si>
  <si>
    <t>2024JULB00126</t>
  </si>
  <si>
    <t>Riya Rose</t>
  </si>
  <si>
    <t>2024JULB00130</t>
  </si>
  <si>
    <t>Sadya Anwar</t>
  </si>
  <si>
    <t>2024JULB00138</t>
  </si>
  <si>
    <t>Shankar Vyas</t>
  </si>
  <si>
    <t>2024JULB00230</t>
  </si>
  <si>
    <t>Jaladi Blessy Susanthika</t>
  </si>
  <si>
    <t>2024JULB00148</t>
  </si>
  <si>
    <t>Shubham Goel</t>
  </si>
  <si>
    <t>2024JULB00171</t>
  </si>
  <si>
    <t>Thribhuvan Gowda</t>
  </si>
  <si>
    <t>2024JULB00179</t>
  </si>
  <si>
    <t>Veeraj Vasu Poojari</t>
  </si>
  <si>
    <t>2024JULB00182</t>
  </si>
  <si>
    <t>2024JULB00195</t>
  </si>
  <si>
    <t>Nikhitha Sriya Pottangi</t>
  </si>
  <si>
    <t>2024JULB00202</t>
  </si>
  <si>
    <t>Arnav Rastogi</t>
  </si>
  <si>
    <t>B</t>
  </si>
  <si>
    <t>2024JULB00013</t>
  </si>
  <si>
    <t>Akshat Singh</t>
  </si>
  <si>
    <t>2024JULB00085</t>
  </si>
  <si>
    <t>Kushal Srivastav</t>
  </si>
  <si>
    <t>2024JULB00090</t>
  </si>
  <si>
    <t>M Maureen Mandy</t>
  </si>
  <si>
    <t>2024JULB00134</t>
  </si>
  <si>
    <t>Sanjay Baliga</t>
  </si>
  <si>
    <t>2024JULB00174</t>
  </si>
  <si>
    <t>Urvi Verma</t>
  </si>
  <si>
    <t>2024JULB00176</t>
  </si>
  <si>
    <t>Vaibhav Pandey</t>
  </si>
  <si>
    <t>2024JULB00189</t>
  </si>
  <si>
    <t>Rahul Kumar Mallick</t>
  </si>
  <si>
    <t>2024JULB00241</t>
  </si>
  <si>
    <t>Anu Kumari</t>
  </si>
  <si>
    <t>2024JULB00014</t>
  </si>
  <si>
    <t>Amal Shibu Balan</t>
  </si>
  <si>
    <t>2024JULB00057</t>
  </si>
  <si>
    <t>Faizulhusen A Niaz</t>
  </si>
  <si>
    <t>2024JULB00091</t>
  </si>
  <si>
    <t>Madhav Sharma</t>
  </si>
  <si>
    <t>2024JULB00120</t>
  </si>
  <si>
    <t>Ramya H</t>
  </si>
  <si>
    <t>2024JULB00135</t>
  </si>
  <si>
    <t>Saqib Kalandar Attar</t>
  </si>
  <si>
    <t>2024JULB00188</t>
  </si>
  <si>
    <t>Jigyasa Singh</t>
  </si>
  <si>
    <t>2024JULB00194</t>
  </si>
  <si>
    <t>Aditya Yuvraj Singh Ranawat</t>
  </si>
  <si>
    <t>2024JULB00203</t>
  </si>
  <si>
    <t>Anshumann Singh Sisodiya</t>
  </si>
  <si>
    <t>2024JULB00019</t>
  </si>
  <si>
    <t>Anantaa Paul</t>
  </si>
  <si>
    <t>2024JULB00025</t>
  </si>
  <si>
    <t>2024JULB00060</t>
  </si>
  <si>
    <t>Gagan C S</t>
  </si>
  <si>
    <t>2024JULB00099</t>
  </si>
  <si>
    <t>Nandan Ganapati Bhat</t>
  </si>
  <si>
    <t>2024JULB00139</t>
  </si>
  <si>
    <t>Shaswat Mishra</t>
  </si>
  <si>
    <t>2024JULB00145</t>
  </si>
  <si>
    <t>Shruti Rajale</t>
  </si>
  <si>
    <t>2024JULB00190</t>
  </si>
  <si>
    <t>Himanshu Mall</t>
  </si>
  <si>
    <t>2024JULB00200</t>
  </si>
  <si>
    <t>Meghana Jaya Satuluri</t>
  </si>
  <si>
    <t>2024JULB00026</t>
  </si>
  <si>
    <t>Arush Mangal</t>
  </si>
  <si>
    <t>2024JULB00040</t>
  </si>
  <si>
    <t>Bonula Pravallika</t>
  </si>
  <si>
    <t>2024JULB00064</t>
  </si>
  <si>
    <t>Hemant Prajapat</t>
  </si>
  <si>
    <t>2024JULB00106</t>
  </si>
  <si>
    <t>O K Srivyshnu</t>
  </si>
  <si>
    <t>2024JULB00140</t>
  </si>
  <si>
    <t>Shatabarta Chanda</t>
  </si>
  <si>
    <t>2024JULB00153</t>
  </si>
  <si>
    <t>Sofia Do Carmo Rodrigues</t>
  </si>
  <si>
    <t>2024JULB00198</t>
  </si>
  <si>
    <t>Suvam Basak</t>
  </si>
  <si>
    <t>2024JULB00205</t>
  </si>
  <si>
    <t>Archa S Lal</t>
  </si>
  <si>
    <t>2024JULB00028</t>
  </si>
  <si>
    <t>Aryan Balapure</t>
  </si>
  <si>
    <t>2024JULB00047</t>
  </si>
  <si>
    <t>Debotree Roy</t>
  </si>
  <si>
    <t>2024JULB00065</t>
  </si>
  <si>
    <t>Himanshu Chahar</t>
  </si>
  <si>
    <t>2024JULB00114</t>
  </si>
  <si>
    <t>Prince Kumar</t>
  </si>
  <si>
    <t>2024JULB00137</t>
  </si>
  <si>
    <t>Saurav Kumar</t>
  </si>
  <si>
    <t>2024JULB00142</t>
  </si>
  <si>
    <t>Shivang Mishra</t>
  </si>
  <si>
    <t>2024JULB00154</t>
  </si>
  <si>
    <t>Somya Sahoo</t>
  </si>
  <si>
    <t>2024JULB00217</t>
  </si>
  <si>
    <t>Vittika Dnyaneshwar Chavhan</t>
  </si>
  <si>
    <t>2024JULB00030</t>
  </si>
  <si>
    <t>Ashish Abraham John</t>
  </si>
  <si>
    <t>2024JULB00039</t>
  </si>
  <si>
    <t>Bipasha Mandal</t>
  </si>
  <si>
    <t>2024JULB00054</t>
  </si>
  <si>
    <t>Divya Ashok</t>
  </si>
  <si>
    <t>2024JULB00069</t>
  </si>
  <si>
    <t>Jay Dwivedi</t>
  </si>
  <si>
    <t>2024JULB00118</t>
  </si>
  <si>
    <t>Rahul Ghosh</t>
  </si>
  <si>
    <t>2024JULB00157</t>
  </si>
  <si>
    <t>Spandana Chandragiri</t>
  </si>
  <si>
    <t>2024JULB00162</t>
  </si>
  <si>
    <t>Subhrojit Ghosh</t>
  </si>
  <si>
    <t>2024JULB00218</t>
  </si>
  <si>
    <t>Yash Kataruka</t>
  </si>
  <si>
    <t>2024JULB00032</t>
  </si>
  <si>
    <t>Ashutosh Sharan</t>
  </si>
  <si>
    <t>2024JULB00063</t>
  </si>
  <si>
    <t>Harshavarthni K S</t>
  </si>
  <si>
    <t>2024JULB00083</t>
  </si>
  <si>
    <t>Kunal Khurana</t>
  </si>
  <si>
    <t>2024JULB00122</t>
  </si>
  <si>
    <t>Riddhiman Saha</t>
  </si>
  <si>
    <t>2024JULB00159</t>
  </si>
  <si>
    <t>Sreya Sivadas</t>
  </si>
  <si>
    <t>2024JULB00167</t>
  </si>
  <si>
    <t>Sukhman Sandhu</t>
  </si>
  <si>
    <t>2024JULB00173</t>
  </si>
  <si>
    <t>Tushar Kant Panda</t>
  </si>
  <si>
    <t>2024JULB00215</t>
  </si>
  <si>
    <t>Sanjib Kumar Bhagabati</t>
  </si>
  <si>
    <t>2024JULB00042</t>
  </si>
  <si>
    <t>Chaitya Swaroop Sahu</t>
  </si>
  <si>
    <t>2024JULB00077</t>
  </si>
  <si>
    <t>V L S Kavya Devarapalli</t>
  </si>
  <si>
    <t>2024JULB00084</t>
  </si>
  <si>
    <t>Kushal Badalia</t>
  </si>
  <si>
    <t>2024JULB00133</t>
  </si>
  <si>
    <t>S Sandeep</t>
  </si>
  <si>
    <t>2024JULB00169</t>
  </si>
  <si>
    <t>Syed Sofia Mehazabeen</t>
  </si>
  <si>
    <t>2024JULB00175</t>
  </si>
  <si>
    <t>Vaibhav Laldas</t>
  </si>
  <si>
    <t>2024JULB00208</t>
  </si>
  <si>
    <t>Garima Sarraf</t>
  </si>
  <si>
    <t>2024JULB00224</t>
  </si>
  <si>
    <t>Aniket Raj</t>
  </si>
  <si>
    <t>D</t>
  </si>
  <si>
    <t>2024JULB00005</t>
  </si>
  <si>
    <t>2024JULB00008</t>
  </si>
  <si>
    <t>Adarsh Raj Barman</t>
  </si>
  <si>
    <t>2024JULB00020</t>
  </si>
  <si>
    <t>Ananya Das</t>
  </si>
  <si>
    <t>2024JULB00022</t>
  </si>
  <si>
    <t>Anupa Maheshwari</t>
  </si>
  <si>
    <t>2024JULB00029</t>
  </si>
  <si>
    <t>2024JULB00031</t>
  </si>
  <si>
    <t xml:space="preserve">Ashita Roshan Kumar </t>
  </si>
  <si>
    <t>2024JULB00034</t>
  </si>
  <si>
    <t>Ayush Anand</t>
  </si>
  <si>
    <t>2024JULB00046</t>
  </si>
  <si>
    <t>Darsh Nimesh Shah</t>
  </si>
  <si>
    <t>2024JULB00048</t>
  </si>
  <si>
    <t>Deekshitha S</t>
  </si>
  <si>
    <t>2024JULB00053</t>
  </si>
  <si>
    <t>Disha Baid</t>
  </si>
  <si>
    <t>2024JULB00058</t>
  </si>
  <si>
    <t>Farheena Taskin Jamadar</t>
  </si>
  <si>
    <t>2024JULB00061</t>
  </si>
  <si>
    <t>Gaurav Gaur</t>
  </si>
  <si>
    <t>2024JULB00066</t>
  </si>
  <si>
    <t>Himanshu Upadhyay</t>
  </si>
  <si>
    <t>2024JULB00072</t>
  </si>
  <si>
    <t>Kajal Choudhary</t>
  </si>
  <si>
    <t>2024JULB00073</t>
  </si>
  <si>
    <t>K Balaji Reddy</t>
  </si>
  <si>
    <t>2024JULB00080</t>
  </si>
  <si>
    <t>Koustav  Biswas</t>
  </si>
  <si>
    <t>2024JULB00087</t>
  </si>
  <si>
    <t>Laxmi Poorvaja S</t>
  </si>
  <si>
    <t>2024JULB00093</t>
  </si>
  <si>
    <t>Akhileswaradu Manikireddy</t>
  </si>
  <si>
    <t>2024JULB00094</t>
  </si>
  <si>
    <t>Megha Prajapati</t>
  </si>
  <si>
    <t>2024JULB00095</t>
  </si>
  <si>
    <t>Melvin Roche. A</t>
  </si>
  <si>
    <t>2024JULB00096</t>
  </si>
  <si>
    <t>Milan Krishna N E</t>
  </si>
  <si>
    <t>2024JULB00098</t>
  </si>
  <si>
    <t>Naitik Roy</t>
  </si>
  <si>
    <t>2024JULB00100</t>
  </si>
  <si>
    <t>Nihal Poojary</t>
  </si>
  <si>
    <t>2024JULB00101</t>
  </si>
  <si>
    <t>Nimisha Baruah</t>
  </si>
  <si>
    <t>2024JULB00104</t>
  </si>
  <si>
    <t>Nitesh Ramniwas Saini</t>
  </si>
  <si>
    <t>2024JULB00107</t>
  </si>
  <si>
    <t>Pavitra V</t>
  </si>
  <si>
    <t>2024JULB00115</t>
  </si>
  <si>
    <t>Pujarchana Nayak</t>
  </si>
  <si>
    <t>2024JULB00119</t>
  </si>
  <si>
    <t>RAHUL LAL P. P</t>
  </si>
  <si>
    <t>2024JULB00121</t>
  </si>
  <si>
    <t>Renukha S</t>
  </si>
  <si>
    <t>2024JULB00124</t>
  </si>
  <si>
    <t>Ritaban Roy</t>
  </si>
  <si>
    <t>2024JULB00125</t>
  </si>
  <si>
    <t>Riya Guliya</t>
  </si>
  <si>
    <t>2024JULB00131</t>
  </si>
  <si>
    <t>Sai Krishna Kaveti</t>
  </si>
  <si>
    <t>2024JULB00132</t>
  </si>
  <si>
    <t>Sakchi Suryavanshi</t>
  </si>
  <si>
    <t>2024JULB00143</t>
  </si>
  <si>
    <t>Shreya Bohre</t>
  </si>
  <si>
    <t>2024JULB00146</t>
  </si>
  <si>
    <t>Shruti Sharma</t>
  </si>
  <si>
    <t>2024JULB00147</t>
  </si>
  <si>
    <t>Shruti Vishamber Buchasia</t>
  </si>
  <si>
    <t>2024JULB00149</t>
  </si>
  <si>
    <t>Shubham  Kumar</t>
  </si>
  <si>
    <t>2024JULB00150</t>
  </si>
  <si>
    <t>Siddharth Singh</t>
  </si>
  <si>
    <t>2024JULB00151</t>
  </si>
  <si>
    <t>Sivaraman S</t>
  </si>
  <si>
    <t>2024JULB00155</t>
  </si>
  <si>
    <t>Sonali Agarwal</t>
  </si>
  <si>
    <t>2024JULB00156</t>
  </si>
  <si>
    <t>Souvik Roy</t>
  </si>
  <si>
    <t>2024JULB00163</t>
  </si>
  <si>
    <t>Sudharsan B</t>
  </si>
  <si>
    <t>2024JULB00165</t>
  </si>
  <si>
    <t>Shristi Prakash</t>
  </si>
  <si>
    <t>2024JULB00172</t>
  </si>
  <si>
    <t>Trinanjan Purkait</t>
  </si>
  <si>
    <t>2024JULB00177</t>
  </si>
  <si>
    <t>Vanshika Bihani</t>
  </si>
  <si>
    <t>2024JULB00178</t>
  </si>
  <si>
    <t>Varsha Saji</t>
  </si>
  <si>
    <t>2024JULB00181</t>
  </si>
  <si>
    <t>Vishal Bhagat</t>
  </si>
  <si>
    <t>Weslin Raj</t>
  </si>
  <si>
    <t>2024JULB00183</t>
  </si>
  <si>
    <t>Yasaswini Reddy Sagili</t>
  </si>
  <si>
    <t>2024JULB00186</t>
  </si>
  <si>
    <t>Pasumurty Vineeth Kumar</t>
  </si>
  <si>
    <t>2024JULB00191</t>
  </si>
  <si>
    <t>Jayant Pal</t>
  </si>
  <si>
    <t>2024JULB00196</t>
  </si>
  <si>
    <t>Piyush Kumar</t>
  </si>
  <si>
    <t>2024JULB00197</t>
  </si>
  <si>
    <t>Deewanshu Ukey</t>
  </si>
  <si>
    <t>2024JULB00206</t>
  </si>
  <si>
    <t>Arpit Katiyar</t>
  </si>
  <si>
    <t>2024JULB00207</t>
  </si>
  <si>
    <t>Ayushi Mohanty</t>
  </si>
  <si>
    <t>2024JULB00209</t>
  </si>
  <si>
    <t>2024JULB00210</t>
  </si>
  <si>
    <t>Nikita Soni</t>
  </si>
  <si>
    <t>2024JULB00211</t>
  </si>
  <si>
    <t>Purnita Gupta</t>
  </si>
  <si>
    <t>2024JULB00213</t>
  </si>
  <si>
    <t>Govinda Rajulu Boya</t>
  </si>
  <si>
    <t>2024JULB00220</t>
  </si>
  <si>
    <t>Rohan Agrawal</t>
  </si>
  <si>
    <t>2024JULB00223</t>
  </si>
  <si>
    <t>Preethish Mesa</t>
  </si>
  <si>
    <t>2024JULB00225</t>
  </si>
  <si>
    <t>Abhishek KumarNema</t>
  </si>
  <si>
    <t>2024JULB00227</t>
  </si>
  <si>
    <t>Sumit Sharma</t>
  </si>
  <si>
    <t>2024JULB00229</t>
  </si>
  <si>
    <t>Malvika</t>
  </si>
  <si>
    <t>2024JULB00231</t>
  </si>
  <si>
    <t>Sanskar Dixit</t>
  </si>
  <si>
    <t>2024JULB00232</t>
  </si>
  <si>
    <t>Ankita Anand</t>
  </si>
  <si>
    <t>2024JULB00233</t>
  </si>
  <si>
    <t>Riya Batra</t>
  </si>
  <si>
    <t>2024JULB00234</t>
  </si>
  <si>
    <t>Pratheek Bhat</t>
  </si>
  <si>
    <t>2024JULB00235</t>
  </si>
  <si>
    <t>Abhinav  Dubey</t>
  </si>
  <si>
    <t>2024JULB00236</t>
  </si>
  <si>
    <t>Prachi Pandey</t>
  </si>
  <si>
    <t>2024JULB00238</t>
  </si>
  <si>
    <t>Krishna Kumar Singh</t>
  </si>
  <si>
    <t>2024JULB00239</t>
  </si>
  <si>
    <t>Abhishek Nanda</t>
  </si>
  <si>
    <t>2024JULB00240</t>
  </si>
  <si>
    <t>Prabhansha Vyas</t>
  </si>
  <si>
    <t>2024JULB00242</t>
  </si>
  <si>
    <t>Shreya Sethi</t>
  </si>
  <si>
    <t>2024JULB00243</t>
  </si>
  <si>
    <t>Sahil Gupta</t>
  </si>
  <si>
    <t>2024JULB00244</t>
  </si>
  <si>
    <t>Harshita Chauhan</t>
  </si>
  <si>
    <t>2024JULB00245</t>
  </si>
  <si>
    <t>Harshvardhan Patidar</t>
  </si>
  <si>
    <t>2024JULB00246</t>
  </si>
  <si>
    <t>Badhul B Pillai</t>
  </si>
  <si>
    <t>2024JULB00247</t>
  </si>
  <si>
    <t>Md ArsalanSiddiqui</t>
  </si>
  <si>
    <t>2024JULB00248</t>
  </si>
  <si>
    <t>Shivam Ratnani</t>
  </si>
  <si>
    <t>2024JULB00249</t>
  </si>
  <si>
    <t>Kartik Garg</t>
  </si>
  <si>
    <t>2024JULB00250</t>
  </si>
  <si>
    <t>Sanjana ManishkumarKapadia</t>
  </si>
  <si>
    <t>Male</t>
  </si>
  <si>
    <t>2024JULB00252</t>
  </si>
  <si>
    <t>Ronak  Agarwal</t>
  </si>
  <si>
    <t>2024JULB00253</t>
  </si>
  <si>
    <t>Pritam RajuShet</t>
  </si>
  <si>
    <t>2024JULB00254</t>
  </si>
  <si>
    <t>Reshu Sharma</t>
  </si>
  <si>
    <t>2024JULB00255</t>
  </si>
  <si>
    <t>Saisrita Rao</t>
  </si>
  <si>
    <t>2024JULB00256</t>
  </si>
  <si>
    <t>Riya Kumari</t>
  </si>
  <si>
    <t>2024JULB00257</t>
  </si>
  <si>
    <t>Saurav Singh</t>
  </si>
  <si>
    <t>2024JULB00258</t>
  </si>
  <si>
    <t>Animesh Tiwari</t>
  </si>
  <si>
    <t>2024JULB00260</t>
  </si>
  <si>
    <t>Vishal Durga RaoGandu</t>
  </si>
  <si>
    <t>2024JULB00261</t>
  </si>
  <si>
    <t>Ananya Raj</t>
  </si>
  <si>
    <t>2024JULB00262</t>
  </si>
  <si>
    <t>Aman Kumar</t>
  </si>
  <si>
    <t>2024JULB00263</t>
  </si>
  <si>
    <t>Soumya  Roy</t>
  </si>
  <si>
    <t>2024JULB00264</t>
  </si>
  <si>
    <t>Nikita Sehgal</t>
  </si>
  <si>
    <t>2024JULB00265</t>
  </si>
  <si>
    <t>Srijan Dobhal</t>
  </si>
  <si>
    <t>2024JULB00266</t>
  </si>
  <si>
    <t>Musaddik Kurundwad</t>
  </si>
  <si>
    <t>2024JULB00267</t>
  </si>
  <si>
    <t>Kushal Raj</t>
  </si>
  <si>
    <t>2024JULB00268</t>
  </si>
  <si>
    <t xml:space="preserve">Soumya </t>
  </si>
  <si>
    <t>2024JULB00269</t>
  </si>
  <si>
    <t>2024JULB00270</t>
  </si>
  <si>
    <t>Rahul Gupta</t>
  </si>
  <si>
    <t>2024JULB00272</t>
  </si>
  <si>
    <t>Vikash Kumar</t>
  </si>
  <si>
    <t>Harshit  Gopawat</t>
  </si>
  <si>
    <t>Gender</t>
  </si>
  <si>
    <t>Column1</t>
  </si>
  <si>
    <t>Column11</t>
  </si>
  <si>
    <t>Story Telling</t>
  </si>
  <si>
    <t>C</t>
  </si>
  <si>
    <t>Rishi Raj Yadav</t>
  </si>
  <si>
    <t>Analytical &amp; Critical Thinking ( A )</t>
  </si>
  <si>
    <t>Communication ( C )</t>
  </si>
  <si>
    <t>Empathy  ( E )</t>
  </si>
  <si>
    <t xml:space="preserve"> Leadership(  L )</t>
  </si>
  <si>
    <t>Negotiation ( N )</t>
  </si>
  <si>
    <t>Problem Solving ( P )</t>
  </si>
  <si>
    <t>Team Work ( T)</t>
  </si>
  <si>
    <t>A 1</t>
  </si>
  <si>
    <t>A 2</t>
  </si>
  <si>
    <t>A 3</t>
  </si>
  <si>
    <t>A 4</t>
  </si>
  <si>
    <t>A 5</t>
  </si>
  <si>
    <t>C 1</t>
  </si>
  <si>
    <t>C 2</t>
  </si>
  <si>
    <t>C 3</t>
  </si>
  <si>
    <t>C 4</t>
  </si>
  <si>
    <t>C 5</t>
  </si>
  <si>
    <t>E  1</t>
  </si>
  <si>
    <t>E  2</t>
  </si>
  <si>
    <t>E  3</t>
  </si>
  <si>
    <t>E  4</t>
  </si>
  <si>
    <t>E  5</t>
  </si>
  <si>
    <t>L 1</t>
  </si>
  <si>
    <t>L 2</t>
  </si>
  <si>
    <t>L 3</t>
  </si>
  <si>
    <t>L 4</t>
  </si>
  <si>
    <t>L 5</t>
  </si>
  <si>
    <t>N 1</t>
  </si>
  <si>
    <t>N 2</t>
  </si>
  <si>
    <t>N 3</t>
  </si>
  <si>
    <t>N 4</t>
  </si>
  <si>
    <t>N 5</t>
  </si>
  <si>
    <t>P 1</t>
  </si>
  <si>
    <t>P 2</t>
  </si>
  <si>
    <t>P 3</t>
  </si>
  <si>
    <t>P 4</t>
  </si>
  <si>
    <t>P 5</t>
  </si>
  <si>
    <t>T  1</t>
  </si>
  <si>
    <t>T  2</t>
  </si>
  <si>
    <t>T  3</t>
  </si>
  <si>
    <t>T  4</t>
  </si>
  <si>
    <t>T  5</t>
  </si>
  <si>
    <t>Arit Roy</t>
  </si>
  <si>
    <t>Abhirup Choudhury</t>
  </si>
  <si>
    <t>Isha Gera</t>
  </si>
  <si>
    <t>Vrijendra Balaji</t>
  </si>
  <si>
    <t xml:space="preserve">2024JULB00273 </t>
  </si>
  <si>
    <t>Female</t>
  </si>
  <si>
    <t>MALE</t>
  </si>
  <si>
    <t>FEMALE</t>
  </si>
  <si>
    <t>MAle</t>
  </si>
  <si>
    <t>Column2</t>
  </si>
  <si>
    <t>Column3</t>
  </si>
  <si>
    <t>Column4</t>
  </si>
  <si>
    <t>Column5</t>
  </si>
  <si>
    <t>Column6</t>
  </si>
  <si>
    <t>Column7</t>
  </si>
  <si>
    <t>C1</t>
  </si>
  <si>
    <t>E1</t>
  </si>
  <si>
    <t>A1</t>
  </si>
  <si>
    <t>A2</t>
  </si>
  <si>
    <t>A3</t>
  </si>
  <si>
    <t>P1</t>
  </si>
  <si>
    <t>P2</t>
  </si>
  <si>
    <t>C4</t>
  </si>
  <si>
    <t>D3</t>
  </si>
  <si>
    <t>Column8</t>
  </si>
  <si>
    <t>Column9</t>
  </si>
  <si>
    <t>Column10</t>
  </si>
  <si>
    <t>0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</si>
  <si>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</si>
  <si>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</si>
  <si>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</si>
  <si>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</si>
  <si>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</si>
  <si>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</si>
  <si>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</si>
  <si>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</si>
  <si>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</si>
  <si>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</si>
  <si>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</si>
  <si>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</si>
  <si>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</si>
  <si>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</si>
  <si>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</si>
  <si>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</si>
  <si>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</si>
  <si>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</si>
  <si>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</si>
  <si>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</si>
  <si>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</si>
  <si>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</si>
  <si>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</si>
  <si>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</si>
  <si>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</si>
  <si>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</si>
  <si>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</si>
  <si>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</si>
  <si>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</si>
  <si>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</si>
  <si>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</si>
  <si>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</si>
  <si>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</si>
  <si>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</si>
  <si>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</si>
  <si>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</si>
  <si>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</si>
  <si>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</si>
  <si>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</si>
  <si>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</si>
  <si>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</si>
  <si>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</si>
  <si>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</si>
  <si>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N1</t>
  </si>
  <si>
    <t>N3</t>
  </si>
  <si>
    <t>E</t>
  </si>
  <si>
    <t>L</t>
  </si>
  <si>
    <t>N</t>
  </si>
  <si>
    <t>P</t>
  </si>
  <si>
    <t>T</t>
  </si>
  <si>
    <t>Term Rating (Internal)</t>
  </si>
  <si>
    <t>Level 2</t>
  </si>
  <si>
    <t>Review Presentation 1</t>
  </si>
  <si>
    <t>Reflective Notes 1</t>
  </si>
  <si>
    <t>E2</t>
  </si>
  <si>
    <t>E4</t>
  </si>
  <si>
    <t>T2</t>
  </si>
  <si>
    <t>T3</t>
  </si>
  <si>
    <t>L2</t>
  </si>
  <si>
    <t>B1</t>
  </si>
  <si>
    <t>B2</t>
  </si>
  <si>
    <t>Department Work 1</t>
  </si>
  <si>
    <t>Department Work 2</t>
  </si>
  <si>
    <t>Department Work 3</t>
  </si>
  <si>
    <t>L3</t>
  </si>
  <si>
    <t>L4</t>
  </si>
  <si>
    <t>Behavior</t>
  </si>
  <si>
    <t>B 2</t>
  </si>
  <si>
    <t>B 3</t>
  </si>
  <si>
    <t>B 4</t>
  </si>
  <si>
    <t>B 5</t>
  </si>
  <si>
    <t>Review Presentation 2</t>
  </si>
  <si>
    <t>Review Presentation 3</t>
  </si>
  <si>
    <t>Review Presentation 4</t>
  </si>
  <si>
    <t>Department Works -3</t>
  </si>
  <si>
    <t>Department Works -2</t>
  </si>
  <si>
    <t>Reflection 1</t>
  </si>
  <si>
    <t>Reflection 2</t>
  </si>
  <si>
    <t>Reflection 3</t>
  </si>
  <si>
    <t>Reflection 4</t>
  </si>
  <si>
    <t xml:space="preserve">Department Works -1 </t>
  </si>
  <si>
    <t>Department Works - 4</t>
  </si>
  <si>
    <t>          A</t>
  </si>
  <si>
    <t>          D</t>
  </si>
  <si>
    <t>          C</t>
  </si>
  <si>
    <t>          B</t>
  </si>
  <si>
    <t>Rajnish</t>
  </si>
  <si>
    <t>Kartik Surya</t>
  </si>
  <si>
    <t>Pooja .S</t>
  </si>
  <si>
    <t>Jaladi BlessySusanthika</t>
  </si>
  <si>
    <t>Veeraj VasuPoojari</t>
  </si>
  <si>
    <t>G Tharnath reddy</t>
  </si>
  <si>
    <t>Rishik ChandraPasupuleti</t>
  </si>
  <si>
    <t>Bibek KUMar Muduli</t>
  </si>
  <si>
    <t>Weslinraj WeslinRaj</t>
  </si>
  <si>
    <t>Elina mahanta</t>
  </si>
  <si>
    <t>Nandan Ganpati Bhatt</t>
  </si>
  <si>
    <t xml:space="preserve">Bipasha Mandal </t>
  </si>
  <si>
    <t xml:space="preserve">Gagan C S </t>
  </si>
  <si>
    <t>Vaibahv Laldas</t>
  </si>
  <si>
    <t>Shatabrata Chandra</t>
  </si>
  <si>
    <t>Anshuman Singh Sisodiya</t>
  </si>
  <si>
    <t>Jigyasa singh</t>
  </si>
  <si>
    <t>Vittika Dnyaeshwar Chavhan</t>
  </si>
  <si>
    <t>Garima Saraf</t>
  </si>
  <si>
    <t>Anantaa paul</t>
  </si>
  <si>
    <t>Faizul</t>
  </si>
  <si>
    <t>Aditya yuvraj Singh Ranawat</t>
  </si>
  <si>
    <t>Shaswat mishra</t>
  </si>
  <si>
    <t>Melvin Roche</t>
  </si>
  <si>
    <t>Shruti Buchasia</t>
  </si>
  <si>
    <t>Koustav Biswas</t>
  </si>
  <si>
    <t>Siddhart Singh</t>
  </si>
  <si>
    <t>2024JULB00</t>
  </si>
  <si>
    <t>Milan Krishna</t>
  </si>
  <si>
    <t>Shubham Kumar</t>
  </si>
  <si>
    <t>Rohan Agarwal</t>
  </si>
  <si>
    <t>Nimisha Baruha</t>
  </si>
  <si>
    <t>Nitesh Saini</t>
  </si>
  <si>
    <t>Darsh Shah</t>
  </si>
  <si>
    <t>Ashita</t>
  </si>
  <si>
    <t>Renuka S</t>
  </si>
  <si>
    <t>Prateek Bhat</t>
  </si>
  <si>
    <t>Shrishti Prakash</t>
  </si>
  <si>
    <t>Ronak Agarwal</t>
  </si>
  <si>
    <t>Abhinav Dubey</t>
  </si>
  <si>
    <t>Laxmi Poorvaja</t>
  </si>
  <si>
    <t>M. Preethish</t>
  </si>
  <si>
    <t>Pasumurty Vineet Kumar</t>
  </si>
  <si>
    <t>Kajal Chaudhary</t>
  </si>
  <si>
    <t>Abhishek Nema</t>
  </si>
  <si>
    <t>Farheen Jamadar</t>
  </si>
  <si>
    <t>Rahul Lal</t>
  </si>
  <si>
    <t>Sudarshan B</t>
  </si>
  <si>
    <t>Yasaswini Reddy</t>
  </si>
  <si>
    <t>Pujacharna Nayak</t>
  </si>
  <si>
    <t>Abhirup Chowdhary</t>
  </si>
  <si>
    <t>Vishal Durga Rao</t>
  </si>
  <si>
    <t>Pritam Seth</t>
  </si>
  <si>
    <t xml:space="preserve">Soumya Roy </t>
  </si>
  <si>
    <t xml:space="preserve">Srijan Dhobal </t>
  </si>
  <si>
    <t>Vijendra Balaji</t>
  </si>
  <si>
    <t>2023JULB01384</t>
  </si>
  <si>
    <t>Armaan Chouksey</t>
  </si>
  <si>
    <t>MD Arslaan Siddiqui</t>
  </si>
  <si>
    <t xml:space="preserve">2024JULB00250 </t>
  </si>
  <si>
    <t>Sanjana Kapadia</t>
  </si>
  <si>
    <t>Srita Rao</t>
  </si>
  <si>
    <t>Soumya</t>
  </si>
  <si>
    <t>2024JULB00273</t>
  </si>
  <si>
    <t>Harshit Gopawat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</si>
</sst>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1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Aptos Narrow"/>
      <family val="2"/>
      <scheme val="minor"/>
    </font>
    <font>
      <b/>
      <sz val="11"/>
      <color theme="0" tint="-4.9989318521683403E-2"/>
      <name val="Aptos Narrow"/>
      <family val="2"/>
      <scheme val="minor"/>
    </font>
    <font>
      <b/>
      <sz val="12"/>
      <color theme="0" tint="-4.9989318521683403E-2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sz val="11"/>
      <color theme="0"/>
      <name val="Aptos Narrow"/>
      <family val="2"/>
      <scheme val="minor"/>
    </font>
    <font>
      <b/>
      <sz val="11"/>
      <name val="Calibri"/>
      <family val="2"/>
    </font>
    <font>
      <sz val="11"/>
      <color rgb="FF000000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1"/>
        <bgColor theme="0" tint="-0.1499984740745262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9E1F2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2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5" borderId="5" xfId="0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6" fillId="0" borderId="1" xfId="0" applyFont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5" fillId="7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0" fillId="12" borderId="5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12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/>
    </xf>
    <xf numFmtId="0" fontId="10" fillId="11" borderId="5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0" fillId="5" borderId="6" xfId="0" applyFill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1" fontId="13" fillId="9" borderId="1" xfId="0" applyNumberFormat="1" applyFont="1" applyFill="1" applyBorder="1" applyAlignment="1">
      <alignment horizontal="center" vertical="center"/>
    </xf>
    <xf numFmtId="0" fontId="13" fillId="9" borderId="0" xfId="0" applyFont="1" applyFill="1" applyAlignment="1">
      <alignment horizontal="center"/>
    </xf>
    <xf numFmtId="0" fontId="12" fillId="9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/>
    </xf>
    <xf numFmtId="0" fontId="5" fillId="14" borderId="1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 wrapText="1"/>
    </xf>
    <xf numFmtId="0" fontId="2" fillId="17" borderId="1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16" fillId="11" borderId="1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11" borderId="5" xfId="0" applyFont="1" applyFill="1" applyBorder="1" applyAlignment="1">
      <alignment horizontal="center" vertical="center"/>
    </xf>
    <xf numFmtId="0" fontId="16" fillId="12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12" borderId="5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3" fillId="9" borderId="10" xfId="0" applyFont="1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0" xfId="0" applyFill="1" applyBorder="1" applyAlignment="1">
      <alignment vertical="center"/>
    </xf>
    <xf numFmtId="0" fontId="10" fillId="11" borderId="10" xfId="0" applyFont="1" applyFill="1" applyBorder="1" applyAlignment="1">
      <alignment horizontal="center" vertical="center"/>
    </xf>
    <xf numFmtId="0" fontId="6" fillId="11" borderId="10" xfId="0" applyFont="1" applyFill="1" applyBorder="1" applyAlignment="1">
      <alignment horizontal="center" vertical="center"/>
    </xf>
    <xf numFmtId="1" fontId="13" fillId="9" borderId="10" xfId="0" applyNumberFormat="1" applyFont="1" applyFill="1" applyBorder="1" applyAlignment="1">
      <alignment horizontal="center" vertical="center"/>
    </xf>
    <xf numFmtId="0" fontId="14" fillId="11" borderId="10" xfId="0" applyFont="1" applyFill="1" applyBorder="1" applyAlignment="1">
      <alignment horizontal="center" vertical="center"/>
    </xf>
    <xf numFmtId="0" fontId="10" fillId="11" borderId="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6" fillId="0" borderId="10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4" fillId="12" borderId="10" xfId="0" applyFont="1" applyFill="1" applyBorder="1" applyAlignment="1">
      <alignment horizontal="center" vertical="center"/>
    </xf>
    <xf numFmtId="0" fontId="10" fillId="12" borderId="2" xfId="0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15" fillId="12" borderId="10" xfId="0" applyFont="1" applyFill="1" applyBorder="1" applyAlignment="1">
      <alignment horizontal="center" vertical="center"/>
    </xf>
    <xf numFmtId="0" fontId="9" fillId="1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" fontId="13" fillId="9" borderId="3" xfId="0" applyNumberFormat="1" applyFont="1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3" fillId="9" borderId="2" xfId="0" applyFont="1" applyFill="1" applyBorder="1" applyAlignment="1">
      <alignment horizontal="center" vertical="center"/>
    </xf>
    <xf numFmtId="0" fontId="9" fillId="12" borderId="11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vertical="center" wrapText="1"/>
    </xf>
    <xf numFmtId="0" fontId="6" fillId="7" borderId="10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2" fillId="9" borderId="3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11" borderId="10" xfId="0" applyFont="1" applyFill="1" applyBorder="1" applyAlignment="1">
      <alignment horizontal="center" vertical="center"/>
    </xf>
    <xf numFmtId="0" fontId="0" fillId="18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0" fillId="4" borderId="0" xfId="0" applyFill="1"/>
    <xf numFmtId="2" fontId="6" fillId="11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8" borderId="1" xfId="0" applyNumberFormat="1" applyFont="1" applyFill="1" applyBorder="1" applyAlignment="1">
      <alignment horizontal="center" vertical="center"/>
    </xf>
    <xf numFmtId="2" fontId="6" fillId="0" borderId="5" xfId="0" applyNumberFormat="1" applyFont="1" applyBorder="1" applyAlignment="1">
      <alignment horizontal="center" vertical="center"/>
    </xf>
    <xf numFmtId="2" fontId="6" fillId="4" borderId="5" xfId="0" applyNumberFormat="1" applyFont="1" applyFill="1" applyBorder="1" applyAlignment="1">
      <alignment horizontal="center" vertical="center"/>
    </xf>
    <xf numFmtId="2" fontId="6" fillId="11" borderId="5" xfId="0" applyNumberFormat="1" applyFont="1" applyFill="1" applyBorder="1" applyAlignment="1">
      <alignment horizontal="center" vertical="center"/>
    </xf>
    <xf numFmtId="2" fontId="6" fillId="8" borderId="5" xfId="0" applyNumberFormat="1" applyFont="1" applyFill="1" applyBorder="1" applyAlignment="1">
      <alignment horizontal="center" vertical="center"/>
    </xf>
    <xf numFmtId="2" fontId="6" fillId="12" borderId="5" xfId="0" applyNumberFormat="1" applyFont="1" applyFill="1" applyBorder="1" applyAlignment="1">
      <alignment horizontal="center" vertical="center"/>
    </xf>
    <xf numFmtId="2" fontId="6" fillId="19" borderId="5" xfId="0" applyNumberFormat="1" applyFont="1" applyFill="1" applyBorder="1" applyAlignment="1">
      <alignment horizontal="center" vertical="center"/>
    </xf>
    <xf numFmtId="2" fontId="6" fillId="4" borderId="1" xfId="0" applyNumberFormat="1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/>
    </xf>
    <xf numFmtId="2" fontId="13" fillId="9" borderId="10" xfId="0" applyNumberFormat="1" applyFont="1" applyFill="1" applyBorder="1" applyAlignment="1">
      <alignment horizontal="center" vertical="center"/>
    </xf>
    <xf numFmtId="2" fontId="6" fillId="0" borderId="2" xfId="0" applyNumberFormat="1" applyFont="1" applyBorder="1" applyAlignment="1">
      <alignment horizontal="center" vertical="center"/>
    </xf>
    <xf numFmtId="2" fontId="6" fillId="19" borderId="1" xfId="0" applyNumberFormat="1" applyFont="1" applyFill="1" applyBorder="1" applyAlignment="1">
      <alignment horizontal="center" vertical="center"/>
    </xf>
    <xf numFmtId="2" fontId="6" fillId="12" borderId="1" xfId="0" applyNumberFormat="1" applyFont="1" applyFill="1" applyBorder="1" applyAlignment="1">
      <alignment horizontal="center" vertical="center"/>
    </xf>
    <xf numFmtId="2" fontId="6" fillId="4" borderId="2" xfId="0" applyNumberFormat="1" applyFont="1" applyFill="1" applyBorder="1" applyAlignment="1">
      <alignment horizontal="center" vertical="center"/>
    </xf>
    <xf numFmtId="2" fontId="6" fillId="11" borderId="2" xfId="0" applyNumberFormat="1" applyFont="1" applyFill="1" applyBorder="1" applyAlignment="1">
      <alignment horizontal="center" vertical="center"/>
    </xf>
    <xf numFmtId="0" fontId="2" fillId="10" borderId="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2" fontId="2" fillId="8" borderId="10" xfId="0" applyNumberFormat="1" applyFont="1" applyFill="1" applyBorder="1" applyAlignment="1">
      <alignment horizontal="center" vertical="center"/>
    </xf>
    <xf numFmtId="2" fontId="2" fillId="4" borderId="10" xfId="0" applyNumberFormat="1" applyFont="1" applyFill="1" applyBorder="1" applyAlignment="1">
      <alignment horizontal="center" vertical="center"/>
    </xf>
    <xf numFmtId="2" fontId="2" fillId="19" borderId="10" xfId="0" applyNumberFormat="1" applyFont="1" applyFill="1" applyBorder="1" applyAlignment="1">
      <alignment horizontal="center" vertical="center"/>
    </xf>
    <xf numFmtId="2" fontId="2" fillId="4" borderId="3" xfId="0" applyNumberFormat="1" applyFont="1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0" xfId="0" applyFill="1" applyBorder="1" applyAlignment="1">
      <alignment vertical="center"/>
    </xf>
    <xf numFmtId="2" fontId="2" fillId="8" borderId="2" xfId="0" applyNumberFormat="1" applyFont="1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0" xfId="0" applyFill="1" applyBorder="1" applyAlignment="1">
      <alignment vertical="center"/>
    </xf>
    <xf numFmtId="2" fontId="2" fillId="4" borderId="2" xfId="0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3" xfId="0" applyFill="1" applyBorder="1" applyAlignment="1">
      <alignment vertical="center"/>
    </xf>
    <xf numFmtId="2" fontId="2" fillId="8" borderId="3" xfId="0" applyNumberFormat="1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2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10" borderId="7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11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13" fillId="9" borderId="5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vertical="center" wrapText="1"/>
    </xf>
    <xf numFmtId="0" fontId="4" fillId="3" borderId="8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 wrapText="1"/>
    </xf>
    <xf numFmtId="0" fontId="1" fillId="9" borderId="11" xfId="0" applyFont="1" applyFill="1" applyBorder="1" applyAlignment="1">
      <alignment horizontal="center" vertical="center" wrapText="1"/>
    </xf>
    <xf numFmtId="0" fontId="1" fillId="9" borderId="5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2" fontId="18" fillId="20" borderId="1" xfId="0" applyNumberFormat="1" applyFont="1" applyFill="1" applyBorder="1" applyAlignment="1">
      <alignment horizontal="center" vertical="center"/>
    </xf>
    <xf numFmtId="2" fontId="1" fillId="9" borderId="1" xfId="0" applyNumberFormat="1" applyFont="1" applyFill="1" applyBorder="1" applyAlignment="1">
      <alignment horizontal="center"/>
    </xf>
    <xf numFmtId="2" fontId="1" fillId="20" borderId="1" xfId="0" applyNumberFormat="1" applyFont="1" applyFill="1" applyBorder="1" applyAlignment="1">
      <alignment horizontal="center" vertical="center"/>
    </xf>
    <xf numFmtId="2" fontId="1" fillId="20" borderId="9" xfId="0" applyNumberFormat="1" applyFont="1" applyFill="1" applyBorder="1" applyAlignment="1">
      <alignment horizontal="center" vertical="center"/>
    </xf>
    <xf numFmtId="0" fontId="10" fillId="11" borderId="9" xfId="0" applyFont="1" applyFill="1" applyBorder="1" applyAlignment="1">
      <alignment horizontal="center" vertical="center"/>
    </xf>
    <xf numFmtId="0" fontId="5" fillId="21" borderId="4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/>
    </xf>
    <xf numFmtId="0" fontId="5" fillId="21" borderId="1" xfId="0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wrapText="1"/>
    </xf>
    <xf numFmtId="2" fontId="18" fillId="9" borderId="1" xfId="0" applyNumberFormat="1" applyFont="1" applyFill="1" applyBorder="1" applyAlignment="1">
      <alignment horizontal="center" vertical="center"/>
    </xf>
    <xf numFmtId="2" fontId="1" fillId="9" borderId="1" xfId="0" applyNumberFormat="1" applyFont="1" applyFill="1" applyBorder="1" applyAlignment="1">
      <alignment horizontal="center" vertical="center"/>
    </xf>
    <xf numFmtId="2" fontId="1" fillId="9" borderId="9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2" fillId="21" borderId="4" xfId="0" applyFont="1" applyFill="1" applyBorder="1" applyAlignment="1">
      <alignment horizontal="center" vertical="center" wrapText="1"/>
    </xf>
    <xf numFmtId="0" fontId="0" fillId="22" borderId="1" xfId="0" applyFill="1" applyBorder="1" applyAlignment="1">
      <alignment horizontal="left" wrapText="1"/>
    </xf>
    <xf numFmtId="0" fontId="2" fillId="21" borderId="4" xfId="0" applyFont="1" applyFill="1" applyBorder="1" applyAlignment="1">
      <alignment horizontal="center" vertical="center"/>
    </xf>
    <xf numFmtId="0" fontId="2" fillId="21" borderId="0" xfId="0" applyFont="1" applyFill="1" applyAlignment="1">
      <alignment horizontal="center" vertical="center"/>
    </xf>
    <xf numFmtId="2" fontId="18" fillId="9" borderId="1" xfId="0" applyNumberFormat="1" applyFont="1" applyFill="1" applyBorder="1"/>
    <xf numFmtId="2" fontId="1" fillId="9" borderId="1" xfId="0" applyNumberFormat="1" applyFont="1" applyFill="1" applyBorder="1"/>
    <xf numFmtId="2" fontId="1" fillId="9" borderId="0" xfId="0" applyNumberFormat="1" applyFont="1" applyFill="1"/>
    <xf numFmtId="0" fontId="10" fillId="11" borderId="15" xfId="0" applyFont="1" applyFill="1" applyBorder="1" applyAlignment="1">
      <alignment horizontal="center" vertical="center"/>
    </xf>
    <xf numFmtId="0" fontId="10" fillId="11" borderId="16" xfId="0" applyFont="1" applyFill="1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2" fontId="13" fillId="9" borderId="16" xfId="0" applyNumberFormat="1" applyFont="1" applyFill="1" applyBorder="1" applyAlignment="1">
      <alignment horizontal="center" vertical="center"/>
    </xf>
    <xf numFmtId="0" fontId="16" fillId="11" borderId="16" xfId="0" applyFont="1" applyFill="1" applyBorder="1" applyAlignment="1">
      <alignment horizontal="center" vertical="center"/>
    </xf>
    <xf numFmtId="0" fontId="2" fillId="11" borderId="16" xfId="0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" fillId="21" borderId="17" xfId="0" applyFont="1" applyFill="1" applyBorder="1" applyAlignment="1">
      <alignment horizontal="center" vertical="center"/>
    </xf>
    <xf numFmtId="0" fontId="0" fillId="22" borderId="1" xfId="0" applyFill="1" applyBorder="1" applyAlignment="1">
      <alignment horizontal="left" vertical="center" wrapText="1"/>
    </xf>
    <xf numFmtId="0" fontId="2" fillId="23" borderId="1" xfId="0" applyFont="1" applyFill="1" applyBorder="1" applyAlignment="1">
      <alignment horizontal="center" vertical="center" wrapText="1"/>
    </xf>
    <xf numFmtId="0" fontId="19" fillId="11" borderId="16" xfId="0" applyFont="1" applyFill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2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2" fontId="1" fillId="20" borderId="4" xfId="0" applyNumberFormat="1" applyFont="1" applyFill="1" applyBorder="1" applyAlignment="1">
      <alignment horizontal="center" vertical="center"/>
    </xf>
    <xf numFmtId="0" fontId="10" fillId="11" borderId="4" xfId="0" applyFont="1" applyFill="1" applyBorder="1" applyAlignment="1">
      <alignment horizontal="center" vertical="center"/>
    </xf>
    <xf numFmtId="2" fontId="13" fillId="9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2" fontId="1" fillId="9" borderId="4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2" fontId="1" fillId="9" borderId="4" xfId="0" applyNumberFormat="1" applyFont="1" applyFill="1" applyBorder="1"/>
    <xf numFmtId="0" fontId="0" fillId="0" borderId="4" xfId="0" applyBorder="1"/>
  </cellXfs>
  <cellStyles count="1">
    <cellStyle name="Normal" xfId="0" builtinId="0"/>
  </cellStyles>
  <dxfs count="1862"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0" tint="-0.14999847407452621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0" tint="-0.14999847407452621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0" tint="-0.14999847407452621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none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none"/>
      </font>
      <numFmt numFmtId="2" formatCode="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none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none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2" formatCode="0.0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 tint="-4.9989318521683403E-2"/>
        <name val="Aptos Narrow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1"/>
        </patternFill>
      </fill>
    </dxf>
    <dxf>
      <font>
        <b/>
        <i val="0"/>
        <sz val="14"/>
        <color theme="0"/>
        <name val="Aptos Display"/>
        <family val="2"/>
        <scheme val="major"/>
      </font>
      <fill>
        <patternFill>
          <bgColor theme="8" tint="-0.24994659260841701"/>
        </patternFill>
      </fill>
    </dxf>
    <dxf>
      <font>
        <b/>
        <color theme="1"/>
      </font>
      <border>
        <bottom style="thin">
          <color rgb="FF4F81BD"/>
        </bottom>
        <vertical/>
        <horizontal/>
      </border>
    </dxf>
    <dxf>
      <font>
        <b/>
        <i val="0"/>
        <sz val="16"/>
        <color theme="1"/>
      </font>
      <fill>
        <patternFill>
          <bgColor theme="1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/>
      </border>
    </dxf>
  </dxfs>
  <tableStyles count="2" defaultTableStyle="TableStyleMedium2" defaultPivotStyle="PivotStyleLight16">
    <tableStyle name="Custom 1" pivot="0" table="0" count="10" xr9:uid="{4F7AEEC9-936F-450F-8311-0B007933BCBB}">
      <tableStyleElement type="wholeTable" dxfId="1861"/>
      <tableStyleElement type="headerRow" dxfId="1860"/>
    </tableStyle>
    <tableStyle name="Slicer Style 1" pivot="0" table="0" count="3" xr9:uid="{FCB1411C-06F7-418B-9E23-186AD969D8E3}">
      <tableStyleElement type="wholeTable" dxfId="1859"/>
      <tableStyleElement type="headerRow" dxfId="1858"/>
    </tableStyle>
  </tableStyles>
  <extLst>
    <ext xmlns:x14="http://schemas.microsoft.com/office/spreadsheetml/2009/9/main" uri="{46F421CA-312F-682f-3DD2-61675219B42D}">
      <x14:dxfs count="9">
        <dxf>
          <fill>
            <patternFill>
              <bgColor theme="9" tint="-0.24994659260841701"/>
            </patternFill>
          </fill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FFC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Custom 1">
          <x14:slicerStyleElements>
            <x14:slicerStyleElement type="unselectedItemWithData" dxfId="8"/>
            <x14:slicerStyleElement type="unselectedItemWithNoData" dxfId="7"/>
            <x14:slicerStyleElement type="selectedItemWithData" dxfId="6"/>
            <x14:slicerStyleElement type="selectedItemWithNoData" dxfId="5"/>
            <x14:slicerStyleElement type="hoveredUnselectedItemWithData" dxfId="4"/>
            <x14:slicerStyleElement type="hoveredSelectedItemWithData" dxfId="3"/>
            <x14:slicerStyleElement type="hoveredUnselectedItemWithNoData" dxfId="2"/>
            <x14:slicerStyleElement type="hoveredSelectedItemWithNoData" dxfId="1"/>
          </x14:slicerStyleElements>
        </x14:slicerStyle>
        <x14:slicerStyle name="Slicer Style 1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F81F3B-C07B-4562-A149-10E0DE417EE5}" name="Table12" displayName="Table12" ref="A4:BB232" totalsRowShown="0" tableBorderDxfId="1857">
  <autoFilter ref="A4:BB232" xr:uid="{60F81F3B-C07B-4562-A149-10E0DE417EE5}"/>
  <tableColumns count="54">
    <tableColumn id="1" xr3:uid="{B54EBAF0-009D-4232-A154-4FB7199A6998}" name="Column1" dataDxfId="1856"/>
    <tableColumn id="2" xr3:uid="{8556817A-C7F9-4CA0-8645-99E3FD9C1A71}" name="Column2" dataDxfId="1855"/>
    <tableColumn id="3" xr3:uid="{784CBA96-7C37-4866-A223-C18F1F02DF3B}" name="Column3" dataDxfId="1854"/>
    <tableColumn id="4" xr3:uid="{B0F4F612-7D13-489F-854B-6A701CC2827F}" name="Column4" dataDxfId="1853"/>
    <tableColumn id="5" xr3:uid="{C84D0906-B332-4783-B764-F094F47D72EB}" name="Column5" dataDxfId="1852"/>
    <tableColumn id="6" xr3:uid="{5E092FC5-E363-4DC0-8A7C-D722326F68FA}" name="Column6" dataDxfId="1851">
      <calculatedColumnFormula>REPT(CHAR(160),10)&amp;Working!$E5</calculatedColumnFormula>
    </tableColumn>
    <tableColumn id="7" xr3:uid="{03C7900B-8AFB-4E9C-BC18-711A1A6E4DA6}" name="Column7" dataDxfId="1850"/>
    <tableColumn id="8" xr3:uid="{2AF304D9-D628-446E-AC72-E4239AA0A268}" name="Column8" dataDxfId="1849"/>
    <tableColumn id="9" xr3:uid="{8243B10B-7844-4A3D-AFE7-330B446B89E3}" name="Column9" dataDxfId="1848"/>
    <tableColumn id="10" xr3:uid="{EEA502D9-6051-4CEC-BEF2-68792677EB34}" name="Column10" dataDxfId="1847"/>
    <tableColumn id="11" xr3:uid="{E3BD5360-A409-4CC8-9F15-D924505DD359}" name="Column11" dataDxfId="1846"/>
    <tableColumn id="12" xr3:uid="{69BB0B50-28D6-4E4B-9A96-DCB6DD09B55C}" name="Column12" dataDxfId="1845"/>
    <tableColumn id="13" xr3:uid="{27AB8E2F-38C2-411C-BBFE-69E58A4CAFC3}" name="Column13" dataDxfId="1844"/>
    <tableColumn id="14" xr3:uid="{A1B655D3-2810-47F2-BBCC-93384BE11F31}" name="Column14" dataDxfId="1843"/>
    <tableColumn id="15" xr3:uid="{963E3A0C-AA6B-459B-AC0B-4F057CB62D1F}" name="Column15" dataDxfId="1842"/>
    <tableColumn id="16" xr3:uid="{03480696-0039-422A-9208-E2E2E947CBFD}" name="Column16"/>
    <tableColumn id="17" xr3:uid="{AEB814D7-BAC9-4809-BBCB-C57E51D4FE0B}" name="Column17"/>
    <tableColumn id="18" xr3:uid="{E93D94EF-6666-4E23-92D7-2F5CF9D4AAF7}" name="Column18" dataDxfId="1841"/>
    <tableColumn id="19" xr3:uid="{8E2A2719-8DE0-4A6F-887F-27CC4C7AF1A3}" name="Column19" dataDxfId="1840"/>
    <tableColumn id="20" xr3:uid="{37A4DDE5-56CD-4984-A64E-C59A3AA2752A}" name="Column20" dataDxfId="1839"/>
    <tableColumn id="21" xr3:uid="{37E1028B-FA34-4447-8EDF-B03047DF49CF}" name="Column21"/>
    <tableColumn id="22" xr3:uid="{DDA4D9F0-5FCC-48DE-A187-08E25C92AE8F}" name="Column22" dataDxfId="1838"/>
    <tableColumn id="23" xr3:uid="{ADC0798E-634C-47ED-B39B-52CD0DDC74F9}" name="Column23" dataDxfId="1837"/>
    <tableColumn id="24" xr3:uid="{8ECCBCA2-464F-4221-B8A2-EE2BA5469BA0}" name="Column24" dataDxfId="1836"/>
    <tableColumn id="25" xr3:uid="{7A1B94E5-0327-4073-9480-1FA172B082F1}" name="Column25" dataDxfId="1835"/>
    <tableColumn id="26" xr3:uid="{EC622CC3-F52E-4638-829A-5057D2DF7060}" name="Column26" dataDxfId="1834"/>
    <tableColumn id="27" xr3:uid="{D0D8F2DC-54A4-42A5-B2E0-DD76423D61EC}" name="Column27" dataDxfId="1833"/>
    <tableColumn id="28" xr3:uid="{1260B3C0-7F88-445A-BF6F-C08424A926F8}" name="Column28" dataDxfId="1832"/>
    <tableColumn id="29" xr3:uid="{24E2FCD1-0A87-4035-B276-11E6ABBBD089}" name="Column29" dataDxfId="1831"/>
    <tableColumn id="30" xr3:uid="{B7D26A37-4303-4B7E-9D17-7D90DC9038B4}" name="Column30" dataDxfId="1830"/>
    <tableColumn id="31" xr3:uid="{E0AFD206-A035-4FA3-B73B-ACCEE2ABA35F}" name="Column31" dataDxfId="1829"/>
    <tableColumn id="32" xr3:uid="{CB40B812-4C4D-403B-83FC-31A99D578A2D}" name="Column32" dataDxfId="1828"/>
    <tableColumn id="33" xr3:uid="{0AE76675-7804-4248-A1B8-35CC685EAD97}" name="Column33" dataDxfId="1827"/>
    <tableColumn id="34" xr3:uid="{297806DC-7199-4172-97FA-06EA9FDCA712}" name="Column34" dataDxfId="1826"/>
    <tableColumn id="35" xr3:uid="{6B9541B5-CF52-4700-A3FE-DB3D85F9F834}" name="Column35" dataDxfId="1825"/>
    <tableColumn id="36" xr3:uid="{2A073D3E-B0FD-4576-9A98-6AE17E35841B}" name="Column36" dataDxfId="1824"/>
    <tableColumn id="37" xr3:uid="{829D8C0F-15AE-4D5F-A9CA-1BAD929A18F1}" name="Column37"/>
    <tableColumn id="38" xr3:uid="{FDEDA4D3-FF7F-46AE-B05F-8FDFC11609B9}" name="Column38"/>
    <tableColumn id="39" xr3:uid="{5EA96100-D20A-47BD-B275-B5680D599563}" name="Column39"/>
    <tableColumn id="40" xr3:uid="{654C9A4A-0A8A-4049-9917-06B16341D17D}" name="Column40"/>
    <tableColumn id="41" xr3:uid="{720170FA-5F3E-4E88-9C99-727205073356}" name="Column41" dataDxfId="1823"/>
    <tableColumn id="42" xr3:uid="{2DB44771-CCF0-4396-8D2A-340ADB7E4711}" name="Column42" dataDxfId="1822"/>
    <tableColumn id="43" xr3:uid="{64A83597-4AE8-40A2-A6A0-E16334913679}" name="Column43" dataDxfId="1821"/>
    <tableColumn id="44" xr3:uid="{C790E9A7-4F7F-49BA-B380-5C928A6A3423}" name="Column44" dataDxfId="1820"/>
    <tableColumn id="45" xr3:uid="{FEC02759-39FB-4CD9-B271-71CBF1D1E1BE}" name="Column45"/>
    <tableColumn id="46" xr3:uid="{278BDB8E-CF26-4A40-B2A7-6EF2B616ABAE}" name="Column46" dataDxfId="1819"/>
    <tableColumn id="47" xr3:uid="{CCDED007-F67B-484A-A056-E08869FEA0C8}" name="Column47" dataDxfId="1818"/>
    <tableColumn id="48" xr3:uid="{F1DB528B-E697-4BD1-883B-6899DCFA9ACC}" name="Column48" dataDxfId="1817"/>
    <tableColumn id="49" xr3:uid="{6C44CA68-4E5F-4F2C-AF3F-33F7A4AA7A7A}" name="Column49" dataDxfId="1816"/>
    <tableColumn id="50" xr3:uid="{B05CDF65-1F58-4341-A4D2-EEB13984D7AA}" name="Column50" dataDxfId="1815"/>
    <tableColumn id="51" xr3:uid="{AAD3BEAF-2DF8-4BD9-965A-C554EC4E0421}" name="Column51" dataDxfId="1814"/>
    <tableColumn id="52" xr3:uid="{6EB20A7D-A0EC-4881-BB40-204D32B4838A}" name="Column52" dataDxfId="1813"/>
    <tableColumn id="53" xr3:uid="{2B31051D-1F91-4CF5-BAA2-633C92E4AB27}" name="Column53" dataDxfId="1812"/>
    <tableColumn id="54" xr3:uid="{58637CC3-A797-45AF-B113-77419BAEAD13}" name="Column54" dataDxfId="18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89168F7-171D-4B06-B38E-8AF610AAB9D7}" name="Table1215" displayName="Table1215" ref="A4:BB231" headerRowCount="0" totalsRowShown="0" tableBorderDxfId="1810">
  <tableColumns count="54">
    <tableColumn id="1" xr3:uid="{E9EA9B0D-25FE-4E79-8240-06349C8E6B14}" name="Column1" headerRowDxfId="1809" dataDxfId="1808"/>
    <tableColumn id="2" xr3:uid="{72992594-651A-43DD-A464-837CD3EE4BC8}" name="Column2" headerRowDxfId="1807" dataDxfId="1806"/>
    <tableColumn id="3" xr3:uid="{C711EE01-77D8-4F18-9016-E78B26EF6F9D}" name="Column3" headerRowDxfId="1805" dataDxfId="1804"/>
    <tableColumn id="4" xr3:uid="{AE96C249-F62C-4F16-BE04-A10105770642}" name="Column4" headerRowDxfId="1803" dataDxfId="1802"/>
    <tableColumn id="5" xr3:uid="{2E4CF2EF-9062-4B35-9F32-35EF3699686D}" name="Column5" headerRowDxfId="1801" dataDxfId="1800"/>
    <tableColumn id="6" xr3:uid="{6934C686-FE13-4FDF-AE88-AC70140E47FF}" name="Column6" headerRowDxfId="1799" dataDxfId="1798">
      <calculatedColumnFormula>REPT(CHAR(160),10)&amp;Working!$E5</calculatedColumnFormula>
    </tableColumn>
    <tableColumn id="7" xr3:uid="{23793982-4C0D-4D69-9C77-CD5C51E55E0C}" name="Column7" headerRowDxfId="1797" dataDxfId="1796">
      <calculatedColumnFormula>IFERROR(VLOOKUP(Table1215[[#This Row],[Column2]],Table12[[Column2]:[Column54]],6,FALSE),"0")</calculatedColumnFormula>
    </tableColumn>
    <tableColumn id="8" xr3:uid="{C0701E64-F561-4EDF-8BE1-FEAE87912112}" name="Column8" headerRowDxfId="1795" dataDxfId="1794">
      <calculatedColumnFormula>IFERROR(VLOOKUP(Table1215[[#This Row],[Column2]],Table12[[Column2]:[Column54]],7,FALSE),"0")</calculatedColumnFormula>
    </tableColumn>
    <tableColumn id="9" xr3:uid="{4A3DFEEE-E042-4181-9DCC-3AD0545AB118}" name="Column9" headerRowDxfId="1793" dataDxfId="1792">
      <calculatedColumnFormula>IFERROR(VLOOKUP(Table1215[[#This Row],[Column2]],Table12[[Column2]:[Column54]],8,FALSE),"0")</calculatedColumnFormula>
    </tableColumn>
    <tableColumn id="10" xr3:uid="{A9EAACCF-E087-46E7-92EE-858F626EE22A}" name="Column10" headerRowDxfId="1791" dataDxfId="1790">
      <calculatedColumnFormula>IFERROR(VLOOKUP(Table1215[[#This Row],[Column2]],Table12[[Column2]:[Column54]],9,FALSE),"0")</calculatedColumnFormula>
    </tableColumn>
    <tableColumn id="11" xr3:uid="{47A9B7B9-1491-4498-A7A3-1599E7137033}" name="Column11" headerRowDxfId="1789" dataDxfId="1788">
      <calculatedColumnFormula>IFERROR(VLOOKUP(Table1215[[#This Row],[Column2]],Table12[[Column2]:[Column54]],10,FALSE),"0")</calculatedColumnFormula>
    </tableColumn>
    <tableColumn id="12" xr3:uid="{0855C7EC-C136-470F-9808-7221B4B79D2B}" name="Column12" headerRowDxfId="1787" dataDxfId="1786">
      <calculatedColumnFormula>Table1215[[#This Row],[Column9]]</calculatedColumnFormula>
    </tableColumn>
    <tableColumn id="13" xr3:uid="{A8B472AC-F015-41C8-959C-783BA48A8290}" name="Column13" headerRowDxfId="1785" dataDxfId="1784">
      <calculatedColumnFormula>IFERROR(VLOOKUP(Table1215[[#This Row],[Column2]],Table12[[Column2]:[Column54]],12,FALSE),"0")</calculatedColumnFormula>
    </tableColumn>
    <tableColumn id="14" xr3:uid="{1C5F3A9E-7067-4302-8C70-F992C719D755}" name="Column14" headerRowDxfId="1783" dataDxfId="1782">
      <calculatedColumnFormula>IFERROR(VLOOKUP(Table1215[[#This Row],[Column2]],Table12[[Column2]:[Column54]],13,FALSE),"0")</calculatedColumnFormula>
    </tableColumn>
    <tableColumn id="15" xr3:uid="{6954F36A-5549-4262-94D4-4B3600DFDAC5}" name="Column15" headerRowDxfId="1781" dataDxfId="1780">
      <calculatedColumnFormula>IFERROR(VLOOKUP(Table1215[[#This Row],[Column2]],Table12[[Column2]:[Column54]],14,FALSE),"0")</calculatedColumnFormula>
    </tableColumn>
    <tableColumn id="16" xr3:uid="{10B3FBDA-FDFB-4D03-853D-3A4559B72139}" name="Column16" headerRowDxfId="1779" dataDxfId="1778">
      <calculatedColumnFormula>IFERROR(VLOOKUP(Table1215[[#This Row],[Column2]],Table12[[Column2]:[Column54]],10,FALSE),"0")</calculatedColumnFormula>
    </tableColumn>
    <tableColumn id="17" xr3:uid="{902EEEBE-AEDD-46CF-820A-1B913FC396E1}" name="Column17" headerRowDxfId="1777" dataDxfId="1776">
      <calculatedColumnFormula>IFERROR(VLOOKUP(Table1215[[#This Row],[Column2]],Table12[[Column2]:[Column54]],16,FALSE),"0")</calculatedColumnFormula>
    </tableColumn>
    <tableColumn id="18" xr3:uid="{7473679F-ECC1-4171-B87B-7FA3D9A9041A}" name="Column18" headerRowDxfId="1775" dataDxfId="1774">
      <calculatedColumnFormula>AVERAGE(Table1215[[#This Row],[Column14]],Table1215[[#This Row],[Column15]],Table1215[[#This Row],[Column17]])</calculatedColumnFormula>
    </tableColumn>
    <tableColumn id="19" xr3:uid="{8E22DDC5-D11B-4CA3-812C-DC1F77FA3976}" name="Column19" headerRowDxfId="1773" dataDxfId="1772">
      <calculatedColumnFormula>IFERROR(VLOOKUP(Table1215[[#This Row],[Column2]],Table12[[Column2]:[Column54]],18,FALSE),"0")</calculatedColumnFormula>
    </tableColumn>
    <tableColumn id="20" xr3:uid="{2AA62DE0-65BB-4065-BCD8-625A01EB8ED6}" name="Column20" headerRowDxfId="1771" dataDxfId="1770">
      <calculatedColumnFormula>IFERROR(VLOOKUP(Table1215[[#This Row],[Column2]],Table12[[Column2]:[Column54]],19,FALSE),"0")</calculatedColumnFormula>
    </tableColumn>
    <tableColumn id="21" xr3:uid="{268F52E9-AA81-4191-A96B-D8902EBB2F14}" name="Column21" headerRowDxfId="1769" dataDxfId="1768">
      <calculatedColumnFormula>IFERROR(VLOOKUP(Table1215[[#This Row],[Column2]],Table12[[Column2]:[Column54]],20,FALSE),"0")</calculatedColumnFormula>
    </tableColumn>
    <tableColumn id="22" xr3:uid="{5CDE5926-150C-4930-AC97-AEB569D84C0A}" name="Column22" headerRowDxfId="1767" dataDxfId="1766">
      <calculatedColumnFormula>IFERROR(VLOOKUP(Table1215[[#This Row],[Column2]],Table12[[Column2]:[Column54]],21,FALSE),"0")</calculatedColumnFormula>
    </tableColumn>
    <tableColumn id="23" xr3:uid="{1A4FF297-1D18-4FC9-BB2B-758907F959E2}" name="Column23" headerRowDxfId="1765" dataDxfId="1764">
      <calculatedColumnFormula>IFERROR(VLOOKUP(Table1215[[#This Row],[Column2]],Table12[[Column2]:[Column54]],22,FALSE),"0")</calculatedColumnFormula>
    </tableColumn>
    <tableColumn id="24" xr3:uid="{DC67741E-E3B9-4938-BD00-2C276B7DBC49}" name="Column24" headerRowDxfId="1763" dataDxfId="1762">
      <calculatedColumnFormula>Table1215[[#This Row],[Column19]]</calculatedColumnFormula>
    </tableColumn>
    <tableColumn id="25" xr3:uid="{E60BF953-CDBB-461E-9F89-5DE503626954}" name="Column25" headerRowDxfId="1761" dataDxfId="1760">
      <calculatedColumnFormula>IFERROR(VLOOKUP(Table1215[[#This Row],[Column2]],Table12[[Column2]:[Column54]],24,FALSE),"0")</calculatedColumnFormula>
    </tableColumn>
    <tableColumn id="26" xr3:uid="{C1D80860-34AB-4256-8BB7-4D015E147749}" name="Column26" headerRowDxfId="1759" dataDxfId="1758">
      <calculatedColumnFormula>IFERROR(VLOOKUP(Table1215[[#This Row],[Column2]],Table12[[Column2]:[Column54]],25,FALSE),"0")</calculatedColumnFormula>
    </tableColumn>
    <tableColumn id="27" xr3:uid="{0FEF6F58-4417-4B8F-8E36-1AF727CF08D0}" name="Column27" headerRowDxfId="1757" dataDxfId="1756">
      <calculatedColumnFormula>IFERROR(VLOOKUP(Table1215[[#This Row],[Column2]],Table12[[Column2]:[Column54]],26,FALSE),"0")</calculatedColumnFormula>
    </tableColumn>
    <tableColumn id="28" xr3:uid="{A617DEE8-B0BE-49F5-A2AC-1165AB5A606B}" name="Column28" headerRowDxfId="1755" dataDxfId="1754">
      <calculatedColumnFormula>IFERROR(VLOOKUP(Table1215[[#This Row],[Column2]],Table12[[Column2]:[Column54]],27,FALSE),"0")</calculatedColumnFormula>
    </tableColumn>
    <tableColumn id="29" xr3:uid="{5B4C8C5B-4431-4EF6-A67F-CCF4CFFC4738}" name="Column29" headerRowDxfId="1753" dataDxfId="1752">
      <calculatedColumnFormula>IFERROR(VLOOKUP(Table1215[[#This Row],[Column2]],Table12[[Column2]:[Column54]],28,FALSE),"0")</calculatedColumnFormula>
    </tableColumn>
    <tableColumn id="30" xr3:uid="{F9778F56-8DDD-4C85-A1A9-1B076088726D}" name="Column30" headerRowDxfId="1751" dataDxfId="1750">
      <calculatedColumnFormula>Table1215[[#This Row],[Column25]]</calculatedColumnFormula>
    </tableColumn>
    <tableColumn id="31" xr3:uid="{889F2D47-04F3-40C9-AFA9-3BF2F55111A8}" name="Column31" headerRowDxfId="1749" dataDxfId="1748">
      <calculatedColumnFormula>IFERROR(VLOOKUP(Table1215[[#This Row],[Column2]],Table12[[Column2]:[Column54]],30,FALSE),"0")</calculatedColumnFormula>
    </tableColumn>
    <tableColumn id="32" xr3:uid="{4B8A9C0A-9634-403B-897E-4C7F645C7042}" name="Column32" headerRowDxfId="1747" dataDxfId="1746">
      <calculatedColumnFormula>IFERROR(VLOOKUP(Table1215[[#This Row],[Column2]],Table12[[Column2]:[Column54]],31,FALSE),"0")</calculatedColumnFormula>
    </tableColumn>
    <tableColumn id="33" xr3:uid="{BD1B6C09-5006-436D-A086-53C453A1A36A}" name="Column33" headerRowDxfId="1745" dataDxfId="1744">
      <calculatedColumnFormula>IFERROR(VLOOKUP(Table1215[[#This Row],[Column2]],Table12[[Column2]:[Column54]],32,FALSE),"0")</calculatedColumnFormula>
    </tableColumn>
    <tableColumn id="34" xr3:uid="{E31823FD-6A99-440B-B5A0-ABC28A95D7FE}" name="Column34" headerRowDxfId="1743" dataDxfId="1742">
      <calculatedColumnFormula>IFERROR(VLOOKUP(Table1215[[#This Row],[Column2]],Table12[[Column2]:[Column54]],33,FALSE),"0")</calculatedColumnFormula>
    </tableColumn>
    <tableColumn id="35" xr3:uid="{D5488D73-6AA0-4DC9-AE6B-2B8E3ADF6A43}" name="Column35" headerRowDxfId="1741" dataDxfId="1740">
      <calculatedColumnFormula>IFERROR(VLOOKUP(Table1215[[#This Row],[Column2]],Table12[[Column2]:[Column54]],34,FALSE),"0")</calculatedColumnFormula>
    </tableColumn>
    <tableColumn id="36" xr3:uid="{9D8E6948-02BF-42C4-A8FD-80A14E77E02A}" name="Column36" headerRowDxfId="1739" dataDxfId="1738">
      <calculatedColumnFormula>AVERAGE(Table1215[[#This Row],[Column31]],Table1215[[#This Row],[Column32]],Table1215[[#This Row],[Column33]])</calculatedColumnFormula>
    </tableColumn>
    <tableColumn id="37" xr3:uid="{E908292B-B3EA-45D0-B82D-40F268D996F3}" name="Column37" headerRowDxfId="1737" dataDxfId="1736">
      <calculatedColumnFormula>IFERROR(VLOOKUP(Table1215[[#This Row],[Column2]],Table12[[Column2]:[Column54]],36,FALSE),"0")</calculatedColumnFormula>
    </tableColumn>
    <tableColumn id="38" xr3:uid="{EC4B4777-ED1A-40A4-9349-667D29231315}" name="Column38" headerRowDxfId="1735" dataDxfId="1734">
      <calculatedColumnFormula>IFERROR(VLOOKUP(Table1215[[#This Row],[Column2]],Table12[[Column2]:[Column54]],37,FALSE),"0")</calculatedColumnFormula>
    </tableColumn>
    <tableColumn id="39" xr3:uid="{CD322653-479C-4605-A92E-26642A403331}" name="Column39" headerRowDxfId="1733" dataDxfId="1732">
      <calculatedColumnFormula>IFERROR(VLOOKUP(Table1215[[#This Row],[Column2]],Table12[[Column2]:[Column54]],38,FALSE),"0")</calculatedColumnFormula>
    </tableColumn>
    <tableColumn id="40" xr3:uid="{C44C475C-97C0-4EAC-A24D-B87F65DF6294}" name="Column40" headerRowDxfId="1731" dataDxfId="1730">
      <calculatedColumnFormula>IFERROR(VLOOKUP(Table1215[[#This Row],[Column2]],Table12[[Column2]:[Column54]],39,FALSE),"0")</calculatedColumnFormula>
    </tableColumn>
    <tableColumn id="41" xr3:uid="{CC8F8642-F48D-4F09-8256-5ECFC255733B}" name="Column41" headerRowDxfId="1729" dataDxfId="1728">
      <calculatedColumnFormula>IFERROR(VLOOKUP(Table1215[[#This Row],[Column2]],Table12[[Column2]:[Column54]],40,FALSE),"0")</calculatedColumnFormula>
    </tableColumn>
    <tableColumn id="42" xr3:uid="{885CEC16-20F3-40FD-8896-2800D1959493}" name="Column42" headerRowDxfId="1727" dataDxfId="1726">
      <calculatedColumnFormula>AVERAGE(Table1215[[#This Row],[Column37]],Table1215[[#This Row],[Column38]],Table1215[[#This Row],[Column40]])</calculatedColumnFormula>
    </tableColumn>
    <tableColumn id="43" xr3:uid="{B0808D6C-312F-4692-9976-03BA9545E43A}" name="Column43" headerRowDxfId="1725" dataDxfId="1724">
      <calculatedColumnFormula>IFERROR(VLOOKUP(Table1215[[#This Row],[Column2]],Table12[[Column2]:[Column54]],42,FALSE),"0")</calculatedColumnFormula>
    </tableColumn>
    <tableColumn id="44" xr3:uid="{E9BB857A-6BF2-4FA9-ADD5-AE99AABEA748}" name="Column44" headerRowDxfId="1723" dataDxfId="1722">
      <calculatedColumnFormula>IFERROR(VLOOKUP(Table1215[[#This Row],[Column2]],Table12[[Column2]:[Column54]],43,FALSE),"0")</calculatedColumnFormula>
    </tableColumn>
    <tableColumn id="45" xr3:uid="{0A1833B8-BD52-447F-B11F-40A7E9108A57}" name="Column45" headerRowDxfId="1721" dataDxfId="1720">
      <calculatedColumnFormula>IFERROR(VLOOKUP(Table1215[[#This Row],[Column2]],Table12[[Column2]:[Column54]],44,FALSE),"0")</calculatedColumnFormula>
    </tableColumn>
    <tableColumn id="46" xr3:uid="{8B387C50-C1F4-462D-B758-9D96C9A9DB32}" name="Column46" headerRowDxfId="1719" dataDxfId="1718">
      <calculatedColumnFormula>IFERROR(VLOOKUP(Table1215[[#This Row],[Column2]],Table12[[Column2]:[Column54]],45,FALSE),"0")</calculatedColumnFormula>
    </tableColumn>
    <tableColumn id="47" xr3:uid="{EE3BD0C0-545D-4039-B61F-191490D8E156}" name="Column47" headerRowDxfId="1717" dataDxfId="1716">
      <calculatedColumnFormula>IFERROR(VLOOKUP(Table1215[[#This Row],[Column2]],Table12[[Column2]:[Column54]],46,FALSE),"0")</calculatedColumnFormula>
    </tableColumn>
    <tableColumn id="48" xr3:uid="{42C0EE9F-1AFA-4BAF-A822-414D74DF42E7}" name="Column48" headerRowDxfId="1715" dataDxfId="1714">
      <calculatedColumnFormula>Table1215[[#This Row],[Column43]]</calculatedColumnFormula>
    </tableColumn>
    <tableColumn id="49" xr3:uid="{A08A8B1E-82D6-4129-B9E0-EE1D6454C743}" name="Column49" headerRowDxfId="1713" dataDxfId="1712">
      <calculatedColumnFormula>IFERROR(VLOOKUP(Table1215[[#This Row],[Column2]],Table12[[Column2]:[Column54]],48,FALSE),"0")</calculatedColumnFormula>
    </tableColumn>
    <tableColumn id="50" xr3:uid="{9CC67929-3C55-4348-B412-2434D62694C5}" name="Column50" headerRowDxfId="1711" dataDxfId="1710">
      <calculatedColumnFormula>IFERROR(VLOOKUP(Table1215[[#This Row],[Column2]],Table12[[Column2]:[Column54]],49,FALSE),"0")</calculatedColumnFormula>
    </tableColumn>
    <tableColumn id="51" xr3:uid="{5EE7C8EE-BE66-4376-BAC5-71D9BD066BA8}" name="Column51" headerRowDxfId="1709" dataDxfId="1708">
      <calculatedColumnFormula>IFERROR(VLOOKUP(Table1215[[#This Row],[Column2]],Table12[[Column2]:[Column54]],50,FALSE),"0")</calculatedColumnFormula>
    </tableColumn>
    <tableColumn id="52" xr3:uid="{F073918C-1E8D-4893-A717-7206958549A7}" name="Column52" headerRowDxfId="1707" dataDxfId="1706">
      <calculatedColumnFormula>IFERROR(VLOOKUP(Table1215[[#This Row],[Column2]],Table12[[Column2]:[Column54]],51,FALSE),"0")</calculatedColumnFormula>
    </tableColumn>
    <tableColumn id="53" xr3:uid="{74D2C1C9-6CDC-4B81-A107-C7FD373B7F5C}" name="Column53" headerRowDxfId="1705" dataDxfId="1704">
      <calculatedColumnFormula>IFERROR(VLOOKUP(Table1215[[#This Row],[Column2]],Table12[[Column2]:[Column54]],52,FALSE),"0")</calculatedColumnFormula>
    </tableColumn>
    <tableColumn id="54" xr3:uid="{7CC68837-AAC4-4259-88A1-680FD2D216E6}" name="Column54" headerRowDxfId="1703" dataDxfId="1702">
      <calculatedColumnFormula>AVERAGE(Table1215[[#This Row],[Column52]],Table1215[[#This Row],[Column53]])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96F625C-3E4E-49A3-92A8-CA98831E5CBE}" name="Table121516419" displayName="Table121516419" ref="A3:BG230" headerRowCount="0" totalsRowShown="0" tableBorderDxfId="1701">
  <tableColumns count="59">
    <tableColumn id="1" xr3:uid="{6B572866-CB12-4750-ACC6-147C5257DE43}" name="Column1" headerRowDxfId="1700" dataDxfId="1699"/>
    <tableColumn id="2" xr3:uid="{20ADE86B-EB1F-4E5D-B682-53FEF63460DB}" name="Column2" headerRowDxfId="1698" dataDxfId="1697"/>
    <tableColumn id="3" xr3:uid="{94A87A96-4D5A-4705-9FCE-B0A64763DE90}" name="Column3" headerRowDxfId="1696" dataDxfId="1695"/>
    <tableColumn id="4" xr3:uid="{07D763D2-8625-4172-AB8C-1DE7D0CECF2A}" name="Column4" headerRowDxfId="1694" dataDxfId="1693"/>
    <tableColumn id="5" xr3:uid="{2EFEF236-1374-4DD7-8125-91B17CFC3A9F}" name="Column5" headerRowDxfId="1692" dataDxfId="1691"/>
    <tableColumn id="7" xr3:uid="{5FAF56FD-0560-45C6-8E23-0A0BA35F258E}" name="Column7" headerRowDxfId="1690" dataDxfId="1689"/>
    <tableColumn id="8" xr3:uid="{57A3AFCD-57DC-4171-9B2A-0A887A2A70CD}" name="Column8" headerRowDxfId="1688" dataDxfId="1687"/>
    <tableColumn id="9" xr3:uid="{BCC130D5-5E63-4DBD-9035-DAE365453B17}" name="Column9" headerRowDxfId="1686" dataDxfId="1685"/>
    <tableColumn id="10" xr3:uid="{D018A9D3-5F9C-4B81-B0DC-C63DE0C1429E}" name="Column10" headerRowDxfId="1684" dataDxfId="1683"/>
    <tableColumn id="11" xr3:uid="{E38F1B6F-FD0C-4FE6-944E-BF298812B12D}" name="Column11" headerRowDxfId="1682" dataDxfId="1681"/>
    <tableColumn id="12" xr3:uid="{AA0832BC-732B-4911-9BB4-22E949A11FD9}" name="Column12" headerRowDxfId="1680" dataDxfId="1679">
      <calculatedColumnFormula>IFERROR(AVERAGE(Table121516419[[#This Row],[Column7]],Table121516419[[#This Row],[Column8]],_FV(Table121516419[[#This Row],[Column9]],"@Column10",TRUE)),"0")</calculatedColumnFormula>
    </tableColumn>
    <tableColumn id="13" xr3:uid="{FAA0D746-5C7A-4985-B32A-9447647C1BE0}" name="Column13" headerRowDxfId="1678" dataDxfId="1677"/>
    <tableColumn id="14" xr3:uid="{C6C524A5-7B77-45E3-9EEC-7EBA9B99C5FB}" name="Column14" headerRowDxfId="1676" dataDxfId="1675"/>
    <tableColumn id="15" xr3:uid="{F83F77D2-AC33-414B-9706-A1D2E677353E}" name="Column15" headerRowDxfId="1674" dataDxfId="1673"/>
    <tableColumn id="16" xr3:uid="{6271AA1C-7FDE-4E1F-BB08-2FE2DC0A7B40}" name="Column16" headerRowDxfId="1672" dataDxfId="1671"/>
    <tableColumn id="17" xr3:uid="{770A37BA-7F92-4C2D-B1F7-FB6752AF6746}" name="Column17" headerRowDxfId="1670" dataDxfId="1669"/>
    <tableColumn id="18" xr3:uid="{437C67B6-1769-4D2A-8876-3462C921DF98}" name="Column18" headerRowDxfId="1668" dataDxfId="1667">
      <calculatedColumnFormula>IFERROR(AVERAGE(Table121516419[[#This Row],[Column13]],Table121516419[[#This Row],[Column14]],Table121516419[[#This Row],[Column15]],Table121516419[[#This Row],[Column16]],Table121516419[[#This Row],[Column17]]),"0")</calculatedColumnFormula>
    </tableColumn>
    <tableColumn id="19" xr3:uid="{49A50A17-BDBD-4AAC-B398-E8975B548548}" name="Column19" headerRowDxfId="1666" dataDxfId="1665"/>
    <tableColumn id="20" xr3:uid="{12AA6688-1A6C-4A28-B4D6-1DCDA44B770B}" name="Column20" headerRowDxfId="1664" dataDxfId="1663"/>
    <tableColumn id="21" xr3:uid="{863828A9-0AF1-4BE9-9153-85C11F241DE9}" name="Column21" headerRowDxfId="1662" dataDxfId="1661"/>
    <tableColumn id="22" xr3:uid="{A937C5FE-A9CC-48CB-893D-AB75F0ED0811}" name="Column22" headerRowDxfId="1660" dataDxfId="1659"/>
    <tableColumn id="23" xr3:uid="{27385575-73F1-42A7-9AAB-F86222FA1DC7}" name="Column23" headerRowDxfId="1658" dataDxfId="1657"/>
    <tableColumn id="24" xr3:uid="{5597ECEA-BE44-4190-AAF3-37E0AA6D5420}" name="Column24" headerRowDxfId="1656" dataDxfId="1655">
      <calculatedColumnFormula>Table121516419[[#This Row],[Column20]]</calculatedColumnFormula>
    </tableColumn>
    <tableColumn id="25" xr3:uid="{DB246993-3BE4-476B-BAD9-CA3E6201BBAB}" name="Column6" headerRowDxfId="1654" dataDxfId="1653"/>
    <tableColumn id="26" xr3:uid="{B745E772-524A-4C06-88F9-D16950AED0C4}" name="Column25" headerRowDxfId="1652" dataDxfId="1651"/>
    <tableColumn id="27" xr3:uid="{E00E0346-64F7-4E76-8FBF-63CFA84E57EF}" name="Column26" headerRowDxfId="1650" dataDxfId="1649"/>
    <tableColumn id="28" xr3:uid="{6F9B3B54-F813-4A76-8D55-135A2A4712B8}" name="Column27" headerRowDxfId="1648" dataDxfId="1647"/>
    <tableColumn id="29" xr3:uid="{C6A020C5-05EF-44CF-A005-A1B0BD651501}" name="Column28" headerRowDxfId="1646" dataDxfId="1645"/>
    <tableColumn id="30" xr3:uid="{78F16295-9869-4AB5-930E-8BBCC486B282}" name="Column29" headerRowDxfId="1644" dataDxfId="1643">
      <calculatedColumnFormula>IFERROR(AVERAGE(Table121516418[[#This Row],[Column25]],Table121516418[[#This Row],[Column26]]),"0")</calculatedColumnFormula>
    </tableColumn>
    <tableColumn id="31" xr3:uid="{9C09511C-06A5-4A40-91DB-FD38677F1578}" name="Column30" headerRowDxfId="1642" dataDxfId="1641"/>
    <tableColumn id="32" xr3:uid="{F0704434-BB9C-41FA-89CA-9D4B8E2C0FD8}" name="Column31" headerRowDxfId="1640" dataDxfId="1639"/>
    <tableColumn id="33" xr3:uid="{E9C18BA6-36CB-48AD-9C4D-096851DF3B9D}" name="Column32" headerRowDxfId="1638" dataDxfId="1637"/>
    <tableColumn id="34" xr3:uid="{68E470C1-9D34-4B70-BF93-8363E5B73F3A}" name="Column33" headerRowDxfId="1636" dataDxfId="1635"/>
    <tableColumn id="35" xr3:uid="{CB382612-73EC-4BA3-8409-5F30C83641E5}" name="Column34" headerRowDxfId="1634" dataDxfId="1633"/>
    <tableColumn id="36" xr3:uid="{5368494F-65FA-44EA-9A20-2AC8D9DCC389}" name="Column35" headerRowDxfId="1632" dataDxfId="1631">
      <calculatedColumnFormula>IFERROR(AVERAGE(Table121516418[[#This Row],[Column31]],Table121516418[[#This Row],[Column33]]),"0")</calculatedColumnFormula>
    </tableColumn>
    <tableColumn id="37" xr3:uid="{10E16659-1469-41B1-8C3F-84628AE7C153}" name="Column37" headerRowDxfId="1630" dataDxfId="1629"/>
    <tableColumn id="38" xr3:uid="{D65BB1AB-DEED-4D59-97B5-C08FC85CBCCB}" name="Column38" headerRowDxfId="1628" dataDxfId="1627"/>
    <tableColumn id="39" xr3:uid="{3F369B84-BD54-43FC-A580-A640F1367F3B}" name="Column39" headerRowDxfId="1626" dataDxfId="1625"/>
    <tableColumn id="40" xr3:uid="{1E4F3D85-7606-4036-8254-A9268B2A6083}" name="Column40" headerRowDxfId="1624" dataDxfId="1623"/>
    <tableColumn id="41" xr3:uid="{90C4A7FE-4C91-4F56-A2F5-A21F0E1B4D20}" name="Column41" headerRowDxfId="1622" dataDxfId="1621"/>
    <tableColumn id="42" xr3:uid="{5873BD5D-FF28-4713-8E15-3AAB53CD1222}" name="Column42" headerRowDxfId="1620" dataDxfId="1619">
      <calculatedColumnFormula>IFERROR(AVERAGE(Table121516419[[#This Row],[Column37]],Table121516419[[#This Row],[Column38]],Table121516419[[#This Row],[Column40]]),"0")</calculatedColumnFormula>
    </tableColumn>
    <tableColumn id="43" xr3:uid="{2F8E9FCA-D303-45E6-9CE1-0FB71805F857}" name="Column43" headerRowDxfId="1618" dataDxfId="1617"/>
    <tableColumn id="44" xr3:uid="{17438A82-7756-44F5-A725-5EA23624E50D}" name="Column44" headerRowDxfId="1616" dataDxfId="1615"/>
    <tableColumn id="45" xr3:uid="{D8AFAF6D-2AD0-4F78-A920-E0F7A9371DA2}" name="Column45" headerRowDxfId="1614" dataDxfId="1613"/>
    <tableColumn id="46" xr3:uid="{E034F871-E59E-4E79-9C40-80B0D6B1867D}" name="Column46" headerRowDxfId="1612" dataDxfId="1611"/>
    <tableColumn id="47" xr3:uid="{29C724FB-96D8-4651-9D45-211EE260D27F}" name="Column47" headerRowDxfId="1610" dataDxfId="1609"/>
    <tableColumn id="48" xr3:uid="{AE4F7E83-1051-4FA1-8A41-403C6708BC25}" name="Column48" headerRowDxfId="1608" dataDxfId="1607">
      <calculatedColumnFormula>Table121516419[[#This Row],[Column43]]</calculatedColumnFormula>
    </tableColumn>
    <tableColumn id="49" xr3:uid="{026A8D19-E8A9-45B7-A8F0-417181CB1B48}" name="Column49" headerRowDxfId="1606" dataDxfId="1605"/>
    <tableColumn id="50" xr3:uid="{A99F030C-4FBF-4611-B61E-36EA2888BD28}" name="Column50" headerRowDxfId="1604" dataDxfId="1603"/>
    <tableColumn id="51" xr3:uid="{B123E144-CD9C-4105-8082-96FD3DAE5008}" name="Column51" headerRowDxfId="1602" dataDxfId="1601"/>
    <tableColumn id="52" xr3:uid="{90B7CE3A-C7B2-46E2-A2E8-B31759D96484}" name="Column52" headerRowDxfId="1600" dataDxfId="1599"/>
    <tableColumn id="53" xr3:uid="{5E5E0130-A15E-4FDA-AB1A-6EC27BEA3DBD}" name="Column53" headerRowDxfId="1598" dataDxfId="1597"/>
    <tableColumn id="54" xr3:uid="{40FEE9A7-4F5D-4AD6-9AE3-36BCD9A3FFAC}" name="Column54" headerRowDxfId="1596" dataDxfId="1595">
      <calculatedColumnFormula>IFERROR(AVERAGE(Table121516419[[#This Row],[Column52]],,Table121516419[[#This Row],[Column53]]),"0")</calculatedColumnFormula>
    </tableColumn>
    <tableColumn id="55" xr3:uid="{CAA925D7-E764-4FE3-90E5-30635C18BD49}" name="Column55" dataDxfId="1594"/>
    <tableColumn id="56" xr3:uid="{FF98828D-0D88-40AA-A076-ECCE9CB47082}" name="Column56" dataDxfId="1593"/>
    <tableColumn id="57" xr3:uid="{FB6AF5FB-C6B7-4EA9-B12F-B6C525312DE2}" name="Column57" dataDxfId="1592"/>
    <tableColumn id="58" xr3:uid="{003C7406-DE16-487D-8F44-C6DF58D0DDC3}" name="Column58" dataDxfId="1591"/>
    <tableColumn id="59" xr3:uid="{6DBC61B0-5758-4AFC-BF79-EF0EF4E3DE0B}" name="Column59" dataDxfId="1590"/>
    <tableColumn id="60" xr3:uid="{0107CC0C-994E-445B-99B8-89CE9E2631CC}" name="Column60" dataDxfId="1589">
      <calculatedColumnFormula>IFERROR(AVERAGE(Table121516419[[#This Row],[Column55]],Table121516419[[#This Row],[Column56]]),"0")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EFE2DDC-B1B0-43AE-82C0-78F25A3AFF3B}" name="Table121516418" displayName="Table121516418" ref="A3:BG230" headerRowCount="0" totalsRowShown="0" tableBorderDxfId="1588">
  <tableColumns count="59">
    <tableColumn id="1" xr3:uid="{91950FC7-50E1-4740-9AAE-84117B565F00}" name="Column1" headerRowDxfId="1587" dataDxfId="1586"/>
    <tableColumn id="2" xr3:uid="{99C01B77-E8D9-43CD-BED6-55023E6A813E}" name="Column2" headerRowDxfId="1585" dataDxfId="1584"/>
    <tableColumn id="3" xr3:uid="{FF3A6F35-D809-4139-8529-DC1E91B0B8BF}" name="Column3" headerRowDxfId="1583" dataDxfId="1582"/>
    <tableColumn id="4" xr3:uid="{B4EC00D7-AF30-4C32-A0C5-37C007AB3C74}" name="Column4" headerRowDxfId="1581" dataDxfId="1580"/>
    <tableColumn id="5" xr3:uid="{18E7AA49-3C21-4B20-9C67-00329A953BAE}" name="Column5" headerRowDxfId="1579" dataDxfId="1578"/>
    <tableColumn id="7" xr3:uid="{D1122A8F-FD21-4597-B749-5AF3D7D1100B}" name="Column7" headerRowDxfId="1577" dataDxfId="1576"/>
    <tableColumn id="8" xr3:uid="{FE2C8E2D-540E-4210-8FDB-DD7E57F4F1E5}" name="Column8" headerRowDxfId="1575" dataDxfId="1574"/>
    <tableColumn id="9" xr3:uid="{1E98A37F-B6F4-4577-BF70-B1ACC3DBE0C4}" name="Column9" headerRowDxfId="1573" dataDxfId="1572"/>
    <tableColumn id="10" xr3:uid="{42F3187C-6D06-4C54-8621-C62DA6165BD9}" name="Column10" headerRowDxfId="1571" dataDxfId="1570"/>
    <tableColumn id="11" xr3:uid="{8BC0FAFC-6A6F-43C0-A5BA-A2B6A21582CD}" name="Column11" headerRowDxfId="1569" dataDxfId="1568"/>
    <tableColumn id="12" xr3:uid="{A4B3135A-68BE-4922-BF37-F57A9319FEE0}" name="Column12" headerRowDxfId="1567" dataDxfId="1566"/>
    <tableColumn id="13" xr3:uid="{A25D47B8-2F4E-4C7F-A929-554356A495C1}" name="Column13" headerRowDxfId="1565" dataDxfId="1564"/>
    <tableColumn id="14" xr3:uid="{22574F36-2C2D-48CF-B5AC-C5BD25B21315}" name="Column14" headerRowDxfId="1563" dataDxfId="1562"/>
    <tableColumn id="15" xr3:uid="{9922B962-1291-4CAD-875F-0533E74D53BE}" name="Column15" headerRowDxfId="1561" dataDxfId="1560"/>
    <tableColumn id="16" xr3:uid="{1CFA9A5D-CB21-4AA9-BE5B-7845D96974CA}" name="Column16" headerRowDxfId="1559" dataDxfId="1558"/>
    <tableColumn id="17" xr3:uid="{5A5F4EC1-28D4-445E-9F85-E681C2230DB0}" name="Column17" headerRowDxfId="1557" dataDxfId="1556"/>
    <tableColumn id="18" xr3:uid="{244C35F5-D426-482E-BB6C-234290DC6B0B}" name="Column18" headerRowDxfId="1555" dataDxfId="1554"/>
    <tableColumn id="19" xr3:uid="{855FFED4-C998-4A19-B81E-78520E8E2948}" name="Column19" headerRowDxfId="1553" dataDxfId="1552"/>
    <tableColumn id="20" xr3:uid="{727965FD-3711-4744-A3DB-F5733FE0E505}" name="Column20" headerRowDxfId="1551" dataDxfId="1550"/>
    <tableColumn id="21" xr3:uid="{43A1C6D8-0657-4E37-B578-BD55B707136F}" name="Column21" headerRowDxfId="1549" dataDxfId="1548"/>
    <tableColumn id="22" xr3:uid="{F36A4A6E-E670-4383-93F5-391C93D9A544}" name="Column22" headerRowDxfId="1547" dataDxfId="1546"/>
    <tableColumn id="23" xr3:uid="{58A1E8E7-DFB8-4D41-8F88-8A5B69870BB8}" name="Column23" headerRowDxfId="1545" dataDxfId="1544"/>
    <tableColumn id="24" xr3:uid="{104FE3A0-BB02-4D61-AE8A-2EDCB10B5219}" name="Column24" headerRowDxfId="1543" dataDxfId="1542"/>
    <tableColumn id="25" xr3:uid="{780D148C-5E3D-4E0B-B0D3-CA2EBEB172C1}" name="Column25" headerRowDxfId="1541" dataDxfId="1540"/>
    <tableColumn id="26" xr3:uid="{827FDDD9-3289-4ED9-B4DF-2C449B2D2E34}" name="Column26" headerRowDxfId="1539" dataDxfId="1538"/>
    <tableColumn id="27" xr3:uid="{F0BC75CF-E02B-4864-A4CC-C6D661875DB1}" name="Column27" headerRowDxfId="1537" dataDxfId="1536"/>
    <tableColumn id="28" xr3:uid="{ABEE5A60-D633-4454-87A6-F49D3363F7A8}" name="Column28" headerRowDxfId="1535" dataDxfId="1534"/>
    <tableColumn id="29" xr3:uid="{33BF50F9-3A48-4EAD-B1BB-EDEE66ACBB88}" name="Column29" headerRowDxfId="1533" dataDxfId="1532"/>
    <tableColumn id="30" xr3:uid="{4E4E42D0-15D9-47B6-8B1B-EE154218ACE5}" name="Column30" headerRowDxfId="1531" dataDxfId="1530"/>
    <tableColumn id="31" xr3:uid="{7EC94C3B-E176-4F2E-BEE6-2A1D33FEA1E9}" name="Column31" headerRowDxfId="1529" dataDxfId="1528"/>
    <tableColumn id="32" xr3:uid="{0BDDEF5D-7110-4E02-8915-521CBF84D160}" name="Column32" headerRowDxfId="1527" dataDxfId="1526"/>
    <tableColumn id="33" xr3:uid="{D01F0FD2-7980-4F09-8FE7-6C4B3EE26822}" name="Column33" headerRowDxfId="1525" dataDxfId="1524"/>
    <tableColumn id="34" xr3:uid="{A887967E-C1A5-42B9-950D-DD1F558D0F70}" name="Column34" headerRowDxfId="1523" dataDxfId="1522"/>
    <tableColumn id="35" xr3:uid="{B4E923A3-F2A6-4214-8B0F-09CB2D7CF64D}" name="Column35" headerRowDxfId="1521" dataDxfId="1520"/>
    <tableColumn id="36" xr3:uid="{AC732B44-BA13-4727-A218-D72ACCDF1051}" name="Column36" headerRowDxfId="1519" dataDxfId="1518"/>
    <tableColumn id="37" xr3:uid="{18C2CE81-85A2-4595-AEDC-79A25743BAC3}" name="Column37" headerRowDxfId="1517" dataDxfId="1516"/>
    <tableColumn id="38" xr3:uid="{450455F8-5E10-4AF1-9A40-25A8BC0BC886}" name="Column38" headerRowDxfId="1515" dataDxfId="1514"/>
    <tableColumn id="39" xr3:uid="{F57E910E-EBC2-46C1-8EC4-1CE9E11D2C94}" name="Column39" headerRowDxfId="1513" dataDxfId="1512"/>
    <tableColumn id="40" xr3:uid="{80E09C99-93DA-4DC8-880B-409C9362830D}" name="Column40" headerRowDxfId="1511" dataDxfId="1510"/>
    <tableColumn id="41" xr3:uid="{CE60ACC0-BBCA-4F85-98CD-25CEE1A35AC9}" name="Column41" headerRowDxfId="1509" dataDxfId="1508"/>
    <tableColumn id="42" xr3:uid="{C2C6B490-8443-4854-89B9-A741477D427D}" name="Column42" headerRowDxfId="1507" dataDxfId="1506"/>
    <tableColumn id="43" xr3:uid="{C7BF6438-CE2F-4772-908B-0BF3964E030B}" name="Column43" headerRowDxfId="1505" dataDxfId="1504"/>
    <tableColumn id="44" xr3:uid="{94676755-A0BD-4D08-9D08-A4DC5352E4DA}" name="Column44" headerRowDxfId="1503" dataDxfId="1502"/>
    <tableColumn id="45" xr3:uid="{AEA3484D-2128-4CB5-9020-071CEAEE93DC}" name="Column45" headerRowDxfId="1501" dataDxfId="1500"/>
    <tableColumn id="46" xr3:uid="{E386DF86-1DA7-49D6-9F26-CB0D636ADC2C}" name="Column46" headerRowDxfId="1499" dataDxfId="1498"/>
    <tableColumn id="47" xr3:uid="{CA16C569-E39A-4E96-8A92-2B704826AF1B}" name="Column47" headerRowDxfId="1497" dataDxfId="1496"/>
    <tableColumn id="48" xr3:uid="{308C1E46-DFA1-4409-93E9-1F1B254B7998}" name="Column48" headerRowDxfId="1495" dataDxfId="1494"/>
    <tableColumn id="49" xr3:uid="{D2A6DD5F-FA35-4A72-9B47-4361B3B9BA80}" name="Column49" headerRowDxfId="1493" dataDxfId="1492"/>
    <tableColumn id="50" xr3:uid="{2AB0FC8B-FE6E-4958-BCD5-39AD58F90BBB}" name="Column50" headerRowDxfId="1491" dataDxfId="1490"/>
    <tableColumn id="51" xr3:uid="{B79AFCDA-09BC-4CA8-8853-9FE5B45FC566}" name="Column51" headerRowDxfId="1489" dataDxfId="1488"/>
    <tableColumn id="52" xr3:uid="{89842BC8-576F-437D-BD1E-F55E481FC1E6}" name="Column52" headerRowDxfId="1487" dataDxfId="1486"/>
    <tableColumn id="53" xr3:uid="{AE472D7F-8680-4CF7-8512-93D6B79CC2DA}" name="Column53" headerRowDxfId="1485" dataDxfId="1484"/>
    <tableColumn id="54" xr3:uid="{1FDA4FEA-C8D5-49D8-A3B4-4B363358BA55}" name="Column54" headerRowDxfId="1483" dataDxfId="1482"/>
    <tableColumn id="55" xr3:uid="{0450685C-3366-4084-82FB-D8BF1E30E13C}" name="Column55" dataDxfId="1481"/>
    <tableColumn id="56" xr3:uid="{2EE35FDE-B4E1-41F3-A849-9BF8A857EFDB}" name="Column56" dataDxfId="1480"/>
    <tableColumn id="57" xr3:uid="{DF80DAE7-9573-4496-ACBD-600C813015EA}" name="Column57" dataDxfId="1479"/>
    <tableColumn id="58" xr3:uid="{A5EA17B2-00CF-476F-8F7A-D0D7F382C5C1}" name="Column58" dataDxfId="1478"/>
    <tableColumn id="59" xr3:uid="{ABE23E6D-6410-47C0-89B3-F63F654C9724}" name="Column59" dataDxfId="1477"/>
    <tableColumn id="60" xr3:uid="{F78AC0F9-F0D1-4B40-9238-7C6FD6C30C35}" name="Column60" dataDxfId="147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E5C9CF-5D00-4F1A-8BB1-D1A4C4A5223B}" name="Table121516411" displayName="Table121516411" ref="A3:BG230" headerRowCount="0" totalsRowShown="0" tableBorderDxfId="1475">
  <tableColumns count="59">
    <tableColumn id="1" xr3:uid="{F43CADAF-1A5B-4CAB-8A60-A0C8C4C073F0}" name="Column1" headerRowDxfId="1474" dataDxfId="1473"/>
    <tableColumn id="2" xr3:uid="{120F1FA5-EDCD-4EE2-8890-E6BDEBD959A4}" name="Column2" headerRowDxfId="1472" dataDxfId="1471"/>
    <tableColumn id="3" xr3:uid="{96EB5DF4-AE5C-4F32-97F8-E2203BB73551}" name="Column3" headerRowDxfId="1470" dataDxfId="1469"/>
    <tableColumn id="4" xr3:uid="{E3F56656-3ADF-43EB-BD82-C80F5C732B9B}" name="Column4" headerRowDxfId="1468" dataDxfId="1467"/>
    <tableColumn id="5" xr3:uid="{8D3F3655-357C-4B0D-AC03-DA10F458AD55}" name="Column5" headerRowDxfId="1466" dataDxfId="1465"/>
    <tableColumn id="7" xr3:uid="{0F228298-39AB-45B2-AE1C-581021067BB3}" name="Column7" headerRowDxfId="1464" dataDxfId="1463"/>
    <tableColumn id="8" xr3:uid="{053ECAC4-BB2F-4C01-800E-8073268F0690}" name="Column8" headerRowDxfId="1462" dataDxfId="1461"/>
    <tableColumn id="9" xr3:uid="{87E9ED38-4C7A-4AEF-BE6E-FC1A09581D3A}" name="Column9" headerRowDxfId="1460" dataDxfId="1459"/>
    <tableColumn id="10" xr3:uid="{ADBE08EA-8964-467A-BE7A-04A2C140EBD2}" name="Column10" headerRowDxfId="1458" dataDxfId="1457"/>
    <tableColumn id="11" xr3:uid="{DE79CA2C-3D56-4FD8-B60E-B8D17CEC205D}" name="Column11" headerRowDxfId="1456" dataDxfId="1455"/>
    <tableColumn id="12" xr3:uid="{1B13A83F-29B8-4F37-A5E2-367BE6CBE557}" name="Column12" headerRowDxfId="1454" dataDxfId="1453"/>
    <tableColumn id="13" xr3:uid="{06AD420E-E44B-4AD0-9ABD-6A15AB672015}" name="Column13" headerRowDxfId="1452" dataDxfId="1451"/>
    <tableColumn id="14" xr3:uid="{A24BD0A6-8A3E-43A6-8A11-CA3093D0BCD9}" name="Column14" headerRowDxfId="1450" dataDxfId="1449"/>
    <tableColumn id="15" xr3:uid="{D387213D-268D-49D8-9FA8-0B19B0B13D02}" name="Column15" headerRowDxfId="1448" dataDxfId="1447"/>
    <tableColumn id="16" xr3:uid="{116C76D9-3028-41C3-BF9D-380BE0A2B1D2}" name="Column16" headerRowDxfId="1446" dataDxfId="1445"/>
    <tableColumn id="17" xr3:uid="{B7B6444F-57AC-4278-83E6-78342861AD8D}" name="Column17" headerRowDxfId="1444" dataDxfId="1443"/>
    <tableColumn id="18" xr3:uid="{9383D6C6-B132-4911-89E5-FCA12F703237}" name="Column18" headerRowDxfId="1442" dataDxfId="1441"/>
    <tableColumn id="19" xr3:uid="{AC4346DB-B1BC-4EF7-B263-BC2802C4991C}" name="Column19" headerRowDxfId="1440" dataDxfId="1439"/>
    <tableColumn id="20" xr3:uid="{D02D5F3C-CBDF-4E38-A9C2-087BA892913E}" name="Column20" headerRowDxfId="1438" dataDxfId="1437"/>
    <tableColumn id="21" xr3:uid="{24FA0E5A-88D6-47CA-ABD8-0B18964FE9E7}" name="Column21" headerRowDxfId="1436" dataDxfId="1435"/>
    <tableColumn id="22" xr3:uid="{35F7B2B3-0D58-48F4-A5E5-A400BF0C2275}" name="Column22" headerRowDxfId="1434" dataDxfId="1433"/>
    <tableColumn id="23" xr3:uid="{24F3227D-69C0-4BBB-9B4B-86F6B98676FF}" name="Column23" headerRowDxfId="1432" dataDxfId="1431"/>
    <tableColumn id="24" xr3:uid="{E001DF31-F29D-48F9-95B6-402FF85AED94}" name="Column24" headerRowDxfId="1430" dataDxfId="1429"/>
    <tableColumn id="25" xr3:uid="{1A560CCA-B841-4E3E-96FE-40E94C9F5537}" name="Column25" headerRowDxfId="1428" dataDxfId="1427"/>
    <tableColumn id="26" xr3:uid="{25DF1B0D-A73A-495F-BCA2-4AC8BAFA65B1}" name="Column26" headerRowDxfId="1426" dataDxfId="1425"/>
    <tableColumn id="27" xr3:uid="{DD9ABBA6-F8A7-4113-83CB-DA9C6953D861}" name="Column27" headerRowDxfId="1424" dataDxfId="1423"/>
    <tableColumn id="28" xr3:uid="{4E2969D6-06D5-40B4-A5B8-8BD92ED0C7A5}" name="Column28" headerRowDxfId="1422" dataDxfId="1421"/>
    <tableColumn id="29" xr3:uid="{7B5F176F-43FE-46FC-9B17-72FD80C6B81A}" name="Column29" headerRowDxfId="1420" dataDxfId="1419"/>
    <tableColumn id="30" xr3:uid="{FE14C8DC-52F8-4BCB-BA1A-9FA508E115C3}" name="Column30" headerRowDxfId="1418" dataDxfId="1417"/>
    <tableColumn id="31" xr3:uid="{848E2CF6-3512-4341-81B5-5DA995549F83}" name="Column31" headerRowDxfId="1416" dataDxfId="1415"/>
    <tableColumn id="32" xr3:uid="{27C56C8B-BE28-44AE-BDF8-56B6FBA96DAE}" name="Column32" headerRowDxfId="1414" dataDxfId="1413"/>
    <tableColumn id="33" xr3:uid="{A62B8C36-D617-437B-A8D5-9D7D01553D5E}" name="Column33" headerRowDxfId="1412" dataDxfId="1411"/>
    <tableColumn id="34" xr3:uid="{DDE1A22F-10AD-4CB3-9A94-7F896671EEF5}" name="Column34" headerRowDxfId="1410" dataDxfId="1409"/>
    <tableColumn id="35" xr3:uid="{B1486F96-0AF1-4DE9-AF01-E59BBFEFE742}" name="Column35" headerRowDxfId="1408" dataDxfId="1407"/>
    <tableColumn id="36" xr3:uid="{82AED789-C3A2-4B2C-B235-3706A16C776D}" name="Column36" headerRowDxfId="1406" dataDxfId="1405"/>
    <tableColumn id="37" xr3:uid="{74F8699D-3EEF-4566-A72D-A8CDED528FB6}" name="Column37" headerRowDxfId="1404" dataDxfId="1403"/>
    <tableColumn id="38" xr3:uid="{170F0D8A-02BF-4EE2-ADB8-9719C69665A2}" name="Column38" headerRowDxfId="1402" dataDxfId="1401"/>
    <tableColumn id="39" xr3:uid="{1C6FCECE-926D-44FE-89CE-3ED9C379F00A}" name="Column39" headerRowDxfId="1400" dataDxfId="1399"/>
    <tableColumn id="40" xr3:uid="{86F41589-0FF2-417C-9C97-E14D27221AF5}" name="Column40" headerRowDxfId="1398" dataDxfId="1397"/>
    <tableColumn id="41" xr3:uid="{1C2D5B08-E485-4FA7-90E0-BE85B48E7C85}" name="Column41" headerRowDxfId="1396" dataDxfId="1395"/>
    <tableColumn id="42" xr3:uid="{0D7F20CA-2D4F-4BCE-8A84-7C54FC05979C}" name="Column42" headerRowDxfId="1394" dataDxfId="1393"/>
    <tableColumn id="43" xr3:uid="{94289C07-1D04-4D00-B15D-12837A3BF393}" name="Column43" headerRowDxfId="1392" dataDxfId="1391"/>
    <tableColumn id="44" xr3:uid="{392C0724-DF0D-4FEB-9465-E5423E6D5B73}" name="Column44" headerRowDxfId="1390" dataDxfId="1389"/>
    <tableColumn id="45" xr3:uid="{02FD3258-EE41-45B3-8508-C4EF51F737C5}" name="Column45" headerRowDxfId="1388" dataDxfId="1387"/>
    <tableColumn id="46" xr3:uid="{E125BE93-4936-4378-8D69-C8B2B9065FDA}" name="Column46" headerRowDxfId="1386" dataDxfId="1385"/>
    <tableColumn id="47" xr3:uid="{AEBCE0D0-8D58-4218-A705-6D57F35D3907}" name="Column47" headerRowDxfId="1384" dataDxfId="1383"/>
    <tableColumn id="48" xr3:uid="{184463C2-B2BE-4ABF-84D9-50BA7BBEE02D}" name="Column48" headerRowDxfId="1382" dataDxfId="1381"/>
    <tableColumn id="49" xr3:uid="{C07CD434-E5F7-4015-943F-996E0CB79DF9}" name="Column49" headerRowDxfId="1380" dataDxfId="1379"/>
    <tableColumn id="50" xr3:uid="{9CDB4751-15F9-4BC5-A074-D59C68F39491}" name="Column50" headerRowDxfId="1378" dataDxfId="1377"/>
    <tableColumn id="51" xr3:uid="{F6291041-009A-4B6C-8374-3FC578ED5A32}" name="Column51" headerRowDxfId="1376" dataDxfId="1375"/>
    <tableColumn id="52" xr3:uid="{77551395-3CF2-4B61-BEEF-FD2D732D7481}" name="Column52" headerRowDxfId="1374" dataDxfId="1373"/>
    <tableColumn id="53" xr3:uid="{AE61F9F4-11B4-4019-A6D8-B31E89DAE04D}" name="Column53" headerRowDxfId="1372" dataDxfId="1371"/>
    <tableColumn id="54" xr3:uid="{70063088-0B49-4418-847A-0FAB67CCCF1F}" name="Column54" headerRowDxfId="1370" dataDxfId="1369"/>
    <tableColumn id="55" xr3:uid="{6CE7ED8D-4F42-40E6-A720-7F090989CA9C}" name="Column55" dataDxfId="1368"/>
    <tableColumn id="56" xr3:uid="{7C6A28EA-CC13-4AD8-B9E9-C340C89E4422}" name="Column56" dataDxfId="1367"/>
    <tableColumn id="57" xr3:uid="{3E79B02D-E64A-43B4-8575-0B34F2E5B3A4}" name="Column57" dataDxfId="1366"/>
    <tableColumn id="58" xr3:uid="{1615BDFE-B82E-4893-A8AD-1D31DE813063}" name="Column58" dataDxfId="1365"/>
    <tableColumn id="59" xr3:uid="{8463495D-B652-48EE-BBC3-CB99647EBE0E}" name="Column59" dataDxfId="1364"/>
    <tableColumn id="60" xr3:uid="{904E32F2-847A-4B9E-A608-4AFC9AC0239F}" name="Column60" dataDxfId="136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0AC395B-1178-4F47-A509-1B8E7673468C}" name="Table1215164" displayName="Table1215164" ref="A3:BG230" headerRowCount="0" totalsRowShown="0" tableBorderDxfId="1362">
  <tableColumns count="59">
    <tableColumn id="1" xr3:uid="{FD1D9F4D-1C56-4A25-8B25-ECE836C10745}" name="Column1" headerRowDxfId="1361" dataDxfId="1360"/>
    <tableColumn id="2" xr3:uid="{2377FBEF-B087-4AA0-9F04-BBBBB37F3430}" name="Column2" headerRowDxfId="1359" dataDxfId="1358"/>
    <tableColumn id="3" xr3:uid="{2CD8099D-E14A-478F-81A6-24316245B39A}" name="Column3" headerRowDxfId="1357" dataDxfId="1356"/>
    <tableColumn id="4" xr3:uid="{473EB37B-A667-456F-BE3D-C5813A2046DF}" name="Column4" headerRowDxfId="1355" dataDxfId="1354"/>
    <tableColumn id="5" xr3:uid="{049C1AF7-E811-4421-8849-C67A9E9F0EF9}" name="Column5" headerRowDxfId="1353" dataDxfId="1352"/>
    <tableColumn id="7" xr3:uid="{6FB842B6-1A7A-4299-B574-E3B100AEEE10}" name="Column7" headerRowDxfId="1351" dataDxfId="1350"/>
    <tableColumn id="8" xr3:uid="{5A4FEACC-C9EC-4AB9-B490-60689EB2D380}" name="Column8" headerRowDxfId="1349" dataDxfId="1348"/>
    <tableColumn id="9" xr3:uid="{F8D9C2AB-4705-40C7-BA3F-B26836A6AB7C}" name="Column9" headerRowDxfId="1347" dataDxfId="1346"/>
    <tableColumn id="10" xr3:uid="{97580C00-7DCA-4339-B6EB-92577306215A}" name="Column10" headerRowDxfId="1345" dataDxfId="1344"/>
    <tableColumn id="11" xr3:uid="{693A964D-3A76-43C3-ABF9-CC593F894464}" name="Column11" headerRowDxfId="1343" dataDxfId="1342"/>
    <tableColumn id="12" xr3:uid="{F4CF71CD-F67E-4B65-A2A5-F993E89BE65B}" name="Column12" headerRowDxfId="1341" dataDxfId="1340"/>
    <tableColumn id="13" xr3:uid="{75FCB4D2-EC8C-4B27-AA4A-1FE08CB1E055}" name="Column13" headerRowDxfId="1339" dataDxfId="1338"/>
    <tableColumn id="14" xr3:uid="{9974E150-7B89-4EFF-9388-5D9BF4E531F2}" name="Column14" headerRowDxfId="1337" dataDxfId="1336"/>
    <tableColumn id="15" xr3:uid="{BB826C34-F74A-40B3-AED2-1B3273625D43}" name="Column15" headerRowDxfId="1335" dataDxfId="1334"/>
    <tableColumn id="16" xr3:uid="{D3580B57-32C4-4453-A569-42A9BCA99543}" name="Column16" headerRowDxfId="1333" dataDxfId="1332"/>
    <tableColumn id="17" xr3:uid="{9AB19100-D773-4D35-BF2E-B4F461FBA6A3}" name="Column17" headerRowDxfId="1331" dataDxfId="1330"/>
    <tableColumn id="18" xr3:uid="{A5128561-F69D-4A98-B73E-90835759186F}" name="Column18" headerRowDxfId="1329" dataDxfId="1328"/>
    <tableColumn id="19" xr3:uid="{7B1624CD-F8B7-420A-8A6C-709C51C5A205}" name="Column19" headerRowDxfId="1327" dataDxfId="1326"/>
    <tableColumn id="20" xr3:uid="{9D817ADB-2328-4E74-8EC7-3F3D60C8A6D8}" name="Column20" headerRowDxfId="1325" dataDxfId="1324"/>
    <tableColumn id="21" xr3:uid="{92D3A80F-1D77-459F-8992-6997EBCA28B0}" name="Column21" headerRowDxfId="1323" dataDxfId="1322"/>
    <tableColumn id="22" xr3:uid="{F3D32940-580B-4E70-BE30-79F45FC7FF6A}" name="Column22" headerRowDxfId="1321" dataDxfId="1320"/>
    <tableColumn id="23" xr3:uid="{7BF2D081-8E9F-4F63-A111-8E194A634670}" name="Column23" headerRowDxfId="1319" dataDxfId="1318"/>
    <tableColumn id="24" xr3:uid="{9FB455A0-ACB4-4F87-AB06-B291CE10049F}" name="Column24" headerRowDxfId="1317" dataDxfId="1316"/>
    <tableColumn id="25" xr3:uid="{B3F33F46-1DD3-4155-9E76-948428875E56}" name="Column25" headerRowDxfId="1315" dataDxfId="1314"/>
    <tableColumn id="26" xr3:uid="{ACF4CA26-6C19-4EBA-83FB-4A29D69B33BB}" name="Column26" headerRowDxfId="1313" dataDxfId="1312"/>
    <tableColumn id="27" xr3:uid="{23D0A2F9-63EF-4DFC-A597-ACFB9E17AF72}" name="Column27" headerRowDxfId="1311" dataDxfId="1310"/>
    <tableColumn id="28" xr3:uid="{49AFD4D6-ADE4-4537-9C9C-32899DBFDC30}" name="Column28" headerRowDxfId="1309" dataDxfId="1308"/>
    <tableColumn id="29" xr3:uid="{6CA79693-BB27-48C4-BEB0-4C50BB95D860}" name="Column29" headerRowDxfId="1307" dataDxfId="1306"/>
    <tableColumn id="30" xr3:uid="{675EDAB7-23A3-48A9-8469-25AB155913B7}" name="Column30" headerRowDxfId="1305" dataDxfId="1304"/>
    <tableColumn id="31" xr3:uid="{11CCFB7F-7F36-433A-8833-5B867E26AE06}" name="Column31" headerRowDxfId="1303" dataDxfId="1302"/>
    <tableColumn id="32" xr3:uid="{17FFF79E-448A-44EC-9958-8F7D3082D0AE}" name="Column32" headerRowDxfId="1301" dataDxfId="1300"/>
    <tableColumn id="33" xr3:uid="{91DA6227-0874-432F-859F-E706859F30FC}" name="Column33" headerRowDxfId="1299" dataDxfId="1298"/>
    <tableColumn id="34" xr3:uid="{DE6B6D63-41B3-44CC-A4A9-934117EADD18}" name="Column34" headerRowDxfId="1297" dataDxfId="1296"/>
    <tableColumn id="35" xr3:uid="{A4D9D38F-7ADB-433E-B2CF-23DAE669808E}" name="Column35" headerRowDxfId="1295" dataDxfId="1294"/>
    <tableColumn id="36" xr3:uid="{BCB7A54A-FB38-4019-ADC6-25F2187C974A}" name="Column36" headerRowDxfId="1293" dataDxfId="1292"/>
    <tableColumn id="37" xr3:uid="{D1B0BA26-8A43-4D7B-8BB5-196B4FFFDE2E}" name="Column37" headerRowDxfId="1291" dataDxfId="1290"/>
    <tableColumn id="38" xr3:uid="{3A5B0FFF-D02F-4758-BDE6-F434EF1A1854}" name="Column38" headerRowDxfId="1289" dataDxfId="1288"/>
    <tableColumn id="39" xr3:uid="{FE8C7F4C-9006-433F-9E46-436C49715B00}" name="Column39" headerRowDxfId="1287" dataDxfId="1286"/>
    <tableColumn id="40" xr3:uid="{4DBD6CFD-1A79-4CE2-9799-CB3C55CD431C}" name="Column40" headerRowDxfId="1285" dataDxfId="1284"/>
    <tableColumn id="41" xr3:uid="{E6F81BFB-3CDC-4D8A-8F12-08DFDFBCEB16}" name="Column41" headerRowDxfId="1283" dataDxfId="1282"/>
    <tableColumn id="42" xr3:uid="{AFA7C628-EDA6-4BF6-9669-4C8AC9077DD9}" name="Column42" headerRowDxfId="1281" dataDxfId="1280"/>
    <tableColumn id="43" xr3:uid="{FCE93D12-A5CC-46B5-B860-82441E5BF4E2}" name="Column43" headerRowDxfId="1279" dataDxfId="1278"/>
    <tableColumn id="44" xr3:uid="{E8973DB8-BCAF-4946-9E22-7EC038C75BF2}" name="Column44" headerRowDxfId="1277" dataDxfId="1276"/>
    <tableColumn id="45" xr3:uid="{7C97BAA9-EAC1-4508-93AC-2E2C6EF63410}" name="Column45" headerRowDxfId="1275" dataDxfId="1274"/>
    <tableColumn id="46" xr3:uid="{4C3FF320-A86D-47B1-AEF4-7AEFDE6D84FB}" name="Column46" headerRowDxfId="1273" dataDxfId="1272"/>
    <tableColumn id="47" xr3:uid="{4833CD0B-BB30-46CD-9187-D3D25C994DAE}" name="Column47" headerRowDxfId="1271" dataDxfId="1270"/>
    <tableColumn id="48" xr3:uid="{A94BA8DE-A2B0-436B-835C-48CC97D5294F}" name="Column48" headerRowDxfId="1269" dataDxfId="1268"/>
    <tableColumn id="49" xr3:uid="{C68AE853-1AD7-47C8-AA90-D55DCA877B11}" name="Column49" headerRowDxfId="1267" dataDxfId="1266"/>
    <tableColumn id="50" xr3:uid="{A5E83901-F102-43F6-8A1D-1EDB34FAC468}" name="Column50" headerRowDxfId="1265" dataDxfId="1264"/>
    <tableColumn id="51" xr3:uid="{3E49F211-C9D5-4B2C-8D5B-310582938E4B}" name="Column51" headerRowDxfId="1263" dataDxfId="1262"/>
    <tableColumn id="52" xr3:uid="{CCF2D98B-1D88-4FC3-A528-693988C25C9F}" name="Column52" headerRowDxfId="1261" dataDxfId="1260"/>
    <tableColumn id="53" xr3:uid="{184118B9-A9A9-4147-8F33-CECD2E8FF863}" name="Column53" headerRowDxfId="1259" dataDxfId="1258"/>
    <tableColumn id="54" xr3:uid="{A063B2B3-610D-4ECE-93CE-3650705DBE84}" name="Column54" headerRowDxfId="1257" dataDxfId="1256"/>
    <tableColumn id="55" xr3:uid="{C6862638-46F1-4211-9F38-73A00DD747EC}" name="Column55" dataDxfId="1255"/>
    <tableColumn id="56" xr3:uid="{0AA8EDFD-E112-4552-8AA1-DD5795316D9A}" name="Column56" dataDxfId="1254"/>
    <tableColumn id="57" xr3:uid="{B6FE19F0-A604-4CC8-AB14-2B0A13D0C886}" name="Column57" dataDxfId="1253"/>
    <tableColumn id="58" xr3:uid="{3C3AE602-6DE7-4D5E-9BEE-4B3618C6DBA3}" name="Column58" dataDxfId="1252"/>
    <tableColumn id="59" xr3:uid="{BC32C7C6-C490-446F-AE20-A13A14724552}" name="Column59" dataDxfId="1251"/>
    <tableColumn id="60" xr3:uid="{59F3C324-6C88-4F71-A4AC-CCAF706BB0F7}" name="Column60" dataDxfId="125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CFB212-3776-487F-9A0E-D159C45BD5C1}" name="Table1215165" displayName="Table1215165" ref="A3:BH230" headerRowCount="0" totalsRowShown="0" tableBorderDxfId="1249">
  <tableColumns count="60">
    <tableColumn id="1" xr3:uid="{AC57CC98-0AE2-4148-946D-442298BE17D4}" name="Column1" headerRowDxfId="1248" dataDxfId="1247"/>
    <tableColumn id="2" xr3:uid="{53F3DCBB-A98A-4CFE-9DD7-27B76D8875E9}" name="Column2" headerRowDxfId="1246" dataDxfId="1245"/>
    <tableColumn id="3" xr3:uid="{CD7B8CF0-1AA2-4F52-BFFC-8E28EB4D01FA}" name="Column3" headerRowDxfId="1244" dataDxfId="1243"/>
    <tableColumn id="4" xr3:uid="{E0891050-6A06-4119-A2DA-B6C3DF5B6B68}" name="Column4" headerRowDxfId="1242" dataDxfId="1241"/>
    <tableColumn id="5" xr3:uid="{F849F934-211B-4F58-89DE-C1E27E01F347}" name="Column5" headerRowDxfId="1240" dataDxfId="1239"/>
    <tableColumn id="6" xr3:uid="{5C815E43-F116-4EBF-930C-0856F59860B7}" name="Column6" headerRowDxfId="1238" dataDxfId="1237"/>
    <tableColumn id="7" xr3:uid="{67A95925-7814-45CD-A106-5AC6566A8C9B}" name="Column7" headerRowDxfId="1236" dataDxfId="1235"/>
    <tableColumn id="8" xr3:uid="{1C557154-282D-4D0A-A5B3-B4AACEA0AA8A}" name="Column8" headerRowDxfId="1234" dataDxfId="1233"/>
    <tableColumn id="9" xr3:uid="{511FFCAC-2E84-4B72-B11B-2D37FC271084}" name="Column9" headerRowDxfId="1232" dataDxfId="1231"/>
    <tableColumn id="10" xr3:uid="{D65EDC1B-B4F9-4986-A912-D84A7D5D42F9}" name="Column10" headerRowDxfId="1230" dataDxfId="1229"/>
    <tableColumn id="11" xr3:uid="{778D254F-29C5-42A2-B037-85AC30047B66}" name="Column11" headerRowDxfId="1228" dataDxfId="1227"/>
    <tableColumn id="12" xr3:uid="{3210E962-4564-442E-9589-1815E8DEE134}" name="Column12" headerRowDxfId="1226" dataDxfId="1225"/>
    <tableColumn id="13" xr3:uid="{536DAB78-37EB-4A54-8496-33670CC981F9}" name="Column13" headerRowDxfId="1224" dataDxfId="1223"/>
    <tableColumn id="14" xr3:uid="{55AEFD8F-55FD-4639-8D8E-EF3FDB480193}" name="Column14" headerRowDxfId="1222" dataDxfId="1221"/>
    <tableColumn id="15" xr3:uid="{05723CB4-0509-4ACD-805A-70EB2E169691}" name="Column15" headerRowDxfId="1220" dataDxfId="1219"/>
    <tableColumn id="16" xr3:uid="{47FDD408-3BBE-4AC4-87F2-8CC1C9B9330A}" name="Column16" headerRowDxfId="1218" dataDxfId="1217"/>
    <tableColumn id="17" xr3:uid="{208C22A4-0183-4A73-9BB9-5FF4C6E837EB}" name="Column17" headerRowDxfId="1216" dataDxfId="1215"/>
    <tableColumn id="18" xr3:uid="{7CBAFA73-D23B-48AB-902D-49F6C3527255}" name="Column18" headerRowDxfId="1214" dataDxfId="1213"/>
    <tableColumn id="19" xr3:uid="{F7A21225-8711-4EB5-AAE5-E076E1E7D969}" name="Column19" headerRowDxfId="1212" dataDxfId="1211"/>
    <tableColumn id="20" xr3:uid="{492B97E6-68D2-4211-A954-7C4924D7A4E8}" name="Column20" headerRowDxfId="1210" dataDxfId="1209"/>
    <tableColumn id="21" xr3:uid="{E7512B24-9EF8-4921-A988-14251CCAD047}" name="Column21" headerRowDxfId="1208" dataDxfId="1207"/>
    <tableColumn id="22" xr3:uid="{B1DAFE5E-293C-43EE-8DD7-476700A7CD19}" name="Column22" headerRowDxfId="1206" dataDxfId="1205"/>
    <tableColumn id="23" xr3:uid="{51B62850-A273-43A4-93CB-F19E183631A0}" name="Column23" headerRowDxfId="1204" dataDxfId="1203"/>
    <tableColumn id="24" xr3:uid="{3AFD5EBF-E8F6-4B63-8198-4936A9772251}" name="Column24" headerRowDxfId="1202" dataDxfId="1201"/>
    <tableColumn id="25" xr3:uid="{28ABD124-F1B4-42F3-88A2-3DFC061B6415}" name="Column25" headerRowDxfId="1200" dataDxfId="1199"/>
    <tableColumn id="26" xr3:uid="{7C9B0C2A-9063-4CCC-819C-0A8C23BBBBB3}" name="Column26" headerRowDxfId="1198" dataDxfId="1197"/>
    <tableColumn id="27" xr3:uid="{1EC79F27-AF6A-451D-A49F-EE9B4909A1A2}" name="Column27" headerRowDxfId="1196" dataDxfId="1195"/>
    <tableColumn id="28" xr3:uid="{9C6B229B-E096-4CA5-9ED5-779E7F8C282D}" name="Column28" headerRowDxfId="1194" dataDxfId="1193"/>
    <tableColumn id="29" xr3:uid="{740BF0AC-7991-4CC6-9CE8-882A27698318}" name="Column29" headerRowDxfId="1192" dataDxfId="1191"/>
    <tableColumn id="30" xr3:uid="{32836D5C-38DD-4B9C-AA34-ACE4890C2AA2}" name="Column30" headerRowDxfId="1190" dataDxfId="1189"/>
    <tableColumn id="31" xr3:uid="{E1524114-3727-494C-8FCC-BE58584DF244}" name="Column31" headerRowDxfId="1188" dataDxfId="1187"/>
    <tableColumn id="32" xr3:uid="{56FE4BB5-4F54-49C9-BDEA-702DE4ECB0BD}" name="Column32" headerRowDxfId="1186" dataDxfId="1185"/>
    <tableColumn id="33" xr3:uid="{CD2FD781-6655-4B36-B666-84DCA2AD519A}" name="Column33" headerRowDxfId="1184" dataDxfId="1183"/>
    <tableColumn id="34" xr3:uid="{BB73047A-2473-43D8-9569-40A35A432FC4}" name="Column34" headerRowDxfId="1182" dataDxfId="1181"/>
    <tableColumn id="35" xr3:uid="{13D4A538-774B-43C0-A0BC-C18F3EC34474}" name="Column35" headerRowDxfId="1180" dataDxfId="1179"/>
    <tableColumn id="36" xr3:uid="{3547035E-3A11-452B-B1F8-29A73065F7E9}" name="Column36" headerRowDxfId="1178" dataDxfId="1177"/>
    <tableColumn id="37" xr3:uid="{664B4168-8DDE-42EC-8EBC-3F1073B5C154}" name="Column37" headerRowDxfId="1176" dataDxfId="1175"/>
    <tableColumn id="38" xr3:uid="{3B1F0050-3986-445A-B8AE-11E6BBD168A4}" name="Column38" headerRowDxfId="1174" dataDxfId="1173"/>
    <tableColumn id="39" xr3:uid="{906B5AC1-33A3-418B-A003-615A0722ED6B}" name="Column39" headerRowDxfId="1172" dataDxfId="1171"/>
    <tableColumn id="40" xr3:uid="{3E47FAFA-528C-447B-9F63-9DBDB5E5C904}" name="Column40" headerRowDxfId="1170" dataDxfId="1169"/>
    <tableColumn id="41" xr3:uid="{8ABEF5F2-C104-49AE-8C18-542B258F5898}" name="Column41" headerRowDxfId="1168" dataDxfId="1167"/>
    <tableColumn id="42" xr3:uid="{541D5610-F2C5-47CC-B675-5AF1A640E6CF}" name="Column42" headerRowDxfId="1166" dataDxfId="1165"/>
    <tableColumn id="43" xr3:uid="{C330955A-8356-43F2-AFDB-0E93E2C75812}" name="Column43" headerRowDxfId="1164" dataDxfId="1163"/>
    <tableColumn id="44" xr3:uid="{3A4DAF34-B292-48D6-ABB1-DB198C23E0E4}" name="Column44" headerRowDxfId="1162" dataDxfId="1161"/>
    <tableColumn id="45" xr3:uid="{16501263-271E-4127-8133-6B68C02AC5F8}" name="Column45" headerRowDxfId="1160" dataDxfId="1159"/>
    <tableColumn id="46" xr3:uid="{4C45580A-4F03-4A4B-A613-0FDA434B632E}" name="Column46" headerRowDxfId="1158" dataDxfId="1157"/>
    <tableColumn id="47" xr3:uid="{B2E26C87-DAF4-4516-A185-EB94625548A0}" name="Column47" headerRowDxfId="1156" dataDxfId="1155"/>
    <tableColumn id="48" xr3:uid="{D9190FA7-F82A-41C5-996F-4887AFC5894A}" name="Column48" headerRowDxfId="1154" dataDxfId="1153"/>
    <tableColumn id="49" xr3:uid="{A2639813-9E83-4B53-9155-0FA95C140BA0}" name="Column49" headerRowDxfId="1152" dataDxfId="1151"/>
    <tableColumn id="50" xr3:uid="{B3D13FB7-DC48-4320-8910-0FC6457007DB}" name="Column50" headerRowDxfId="1150" dataDxfId="1149"/>
    <tableColumn id="51" xr3:uid="{A76993CE-8349-47AD-8295-61BEE035E2B7}" name="Column51" headerRowDxfId="1148" dataDxfId="1147"/>
    <tableColumn id="52" xr3:uid="{36C32DF5-4131-4208-A392-71C5A411D247}" name="Column52" headerRowDxfId="1146" dataDxfId="1145"/>
    <tableColumn id="53" xr3:uid="{E3BD92B1-E391-407A-A824-79BC035761FA}" name="Column53" headerRowDxfId="1144" dataDxfId="1143"/>
    <tableColumn id="54" xr3:uid="{EAF95814-5553-44CB-8F59-5EE583FBF1B5}" name="Column54" headerRowDxfId="1142" dataDxfId="1141"/>
    <tableColumn id="55" xr3:uid="{DB760582-2F83-4155-9B25-9A56B833C805}" name="Column55" dataDxfId="1140"/>
    <tableColumn id="56" xr3:uid="{835310B9-0BB2-48D3-A9DD-2B3C42AE388B}" name="Column56" dataDxfId="1139"/>
    <tableColumn id="57" xr3:uid="{684B5F58-708A-48D7-8409-C245B5BCAEB4}" name="Column57" dataDxfId="1138"/>
    <tableColumn id="58" xr3:uid="{CD8C24C2-F756-4F56-A457-CDAF6837C1F0}" name="Column58" dataDxfId="1137"/>
    <tableColumn id="59" xr3:uid="{B8BFF194-C694-4D35-B9A4-E3E13A157324}" name="Column59" dataDxfId="1136"/>
    <tableColumn id="60" xr3:uid="{7364D3CD-8EAF-4751-8F5F-E095C16EF30F}" name="Column60" dataDxfId="1135">
      <calculatedColumnFormula>AVERAGE(Table1215165[[#This Row],[Column55]],Table1215165[[#This Row],[Column56]])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5336B91-0CBF-47A8-81BA-CFE715BD1C63}" name="Table12151656" displayName="Table12151656" ref="A3:BA230" headerRowCount="0" totalsRowShown="0" tableBorderDxfId="1134">
  <tableColumns count="53">
    <tableColumn id="1" xr3:uid="{7A2A69E5-F983-4AB2-BDB4-B9C50977465C}" name="Column1" headerRowDxfId="1133" dataDxfId="1132"/>
    <tableColumn id="2" xr3:uid="{B4E53EF2-F871-4FD8-8DEC-7E5096D57A81}" name="Column2" headerRowDxfId="1131" dataDxfId="1130"/>
    <tableColumn id="3" xr3:uid="{932E8B01-E4E1-4EA4-B098-D83B75D7EA1E}" name="Column3" headerRowDxfId="1129" dataDxfId="1128"/>
    <tableColumn id="4" xr3:uid="{48B6716B-0E31-4AB0-B5F3-28DA1B00F817}" name="Column4" headerRowDxfId="1127" dataDxfId="1126"/>
    <tableColumn id="5" xr3:uid="{3429E0CE-28F3-42EF-B4F3-F0D2E00CBEA3}" name="Column5" headerRowDxfId="1125" dataDxfId="1124"/>
    <tableColumn id="7" xr3:uid="{5E901B65-FE53-494E-B276-44EDDC0300E9}" name="Column7" headerRowDxfId="1123" dataDxfId="1122"/>
    <tableColumn id="8" xr3:uid="{C98A881D-02F2-492F-86CA-1073489894D9}" name="Column8" headerRowDxfId="1121" dataDxfId="1120"/>
    <tableColumn id="9" xr3:uid="{5BC664EF-B826-4ABD-9058-DD348F0092C8}" name="Column9" headerRowDxfId="1119" dataDxfId="1118"/>
    <tableColumn id="10" xr3:uid="{B59A42F0-BC72-4EFD-9981-4344B8DC3FB7}" name="Column10" headerRowDxfId="1117" dataDxfId="1116"/>
    <tableColumn id="11" xr3:uid="{B2EE1F5C-7ECD-4856-9613-B47CE7ACC96F}" name="Column11" headerRowDxfId="1115" dataDxfId="1114"/>
    <tableColumn id="12" xr3:uid="{D5426D8B-6EA6-4766-81E7-24E92968680B}" name="Column12" headerRowDxfId="1113" dataDxfId="1112"/>
    <tableColumn id="13" xr3:uid="{903AABA5-9FA0-48D6-83C9-784ACACCDF94}" name="Column13" headerRowDxfId="1111" dataDxfId="1110"/>
    <tableColumn id="14" xr3:uid="{E70EBCA9-CB14-487B-B048-CDE38944F6AD}" name="Column14" headerRowDxfId="1109" dataDxfId="1108"/>
    <tableColumn id="15" xr3:uid="{0567FCB1-FE7F-43FB-A7D2-4FA193F6C11E}" name="Column15" headerRowDxfId="1107" dataDxfId="1106"/>
    <tableColumn id="16" xr3:uid="{4A9BFF12-155F-4212-A05E-50B6AFD6A2B9}" name="Column16" headerRowDxfId="1105" dataDxfId="1104"/>
    <tableColumn id="17" xr3:uid="{D5239A88-628A-4225-9F69-406E0D6F5A92}" name="Column17" headerRowDxfId="1103" dataDxfId="1102"/>
    <tableColumn id="18" xr3:uid="{0C2368C4-D229-40CA-A4A3-68FC77C305A8}" name="Column18" headerRowDxfId="1101" dataDxfId="1100"/>
    <tableColumn id="19" xr3:uid="{77443EAF-C913-4945-A999-64DE1B05EFB5}" name="Column19" headerRowDxfId="1099" dataDxfId="1098"/>
    <tableColumn id="20" xr3:uid="{108E4FC2-8845-4DDA-A3C8-3A1E5224D8BF}" name="Column20" headerRowDxfId="1097" dataDxfId="1096"/>
    <tableColumn id="21" xr3:uid="{23E3E4A2-65FF-482A-97F5-B0E4ED860CFD}" name="Column21" headerRowDxfId="1095" dataDxfId="1094"/>
    <tableColumn id="22" xr3:uid="{EDD72BE7-FA88-415B-A3B2-E0867CCAE6B4}" name="Column22" headerRowDxfId="1093" dataDxfId="1092"/>
    <tableColumn id="23" xr3:uid="{504FAED1-F703-4288-9262-A858397B95F1}" name="Column23" headerRowDxfId="1091" dataDxfId="1090"/>
    <tableColumn id="24" xr3:uid="{FD56DFCB-359B-4560-B23F-E1C5BC09170B}" name="Column24" headerRowDxfId="1089" dataDxfId="1088"/>
    <tableColumn id="25" xr3:uid="{A3F09BAA-8C55-4198-ACA9-760D3033DF88}" name="Column25" headerRowDxfId="1087" dataDxfId="1086"/>
    <tableColumn id="26" xr3:uid="{FC0A4F69-CF0C-4C9B-8502-0E177430EC5C}" name="Column26" headerRowDxfId="1085" dataDxfId="1084"/>
    <tableColumn id="27" xr3:uid="{7D90F27E-50F7-4BB3-B9A1-A0BFA5860785}" name="Column27" headerRowDxfId="1083" dataDxfId="1082"/>
    <tableColumn id="28" xr3:uid="{AC275DF5-CD4A-49C8-B989-206FE7475EDA}" name="Column28" headerRowDxfId="1081" dataDxfId="1080"/>
    <tableColumn id="29" xr3:uid="{FC38AF50-2D45-4006-92AC-D8D717344450}" name="Column29" headerRowDxfId="1079" dataDxfId="1078"/>
    <tableColumn id="30" xr3:uid="{A6181326-0E16-4AFD-B6B7-F57BB8B15A58}" name="Column30" headerRowDxfId="1077" dataDxfId="1076"/>
    <tableColumn id="31" xr3:uid="{FB4BFE29-CCB3-49FC-A337-3D5C8393E287}" name="Column31" headerRowDxfId="1075" dataDxfId="1074"/>
    <tableColumn id="32" xr3:uid="{9E77C4C5-C1A4-4EBD-A526-32254BE23864}" name="Column32" headerRowDxfId="1073" dataDxfId="1072"/>
    <tableColumn id="33" xr3:uid="{FCE8DBBD-C7E3-48D9-95BB-61E9EE0AE191}" name="Column33" headerRowDxfId="1071" dataDxfId="1070"/>
    <tableColumn id="34" xr3:uid="{7A19BD71-FC87-41B8-962E-19FD0B80BE89}" name="Column34" headerRowDxfId="1069" dataDxfId="1068"/>
    <tableColumn id="35" xr3:uid="{1ADB5AE9-5608-48E2-9A56-000FB6814D8B}" name="Column35" headerRowDxfId="1067" dataDxfId="1066"/>
    <tableColumn id="36" xr3:uid="{8920622E-A48F-49CF-BCF0-82B8489B6074}" name="Column36" headerRowDxfId="1065" dataDxfId="1064"/>
    <tableColumn id="37" xr3:uid="{C15FB2E2-5055-4758-8967-9DC95A3B1FB7}" name="Column37" headerRowDxfId="1063" dataDxfId="1062"/>
    <tableColumn id="38" xr3:uid="{D552ACF9-EEF4-4542-BB6C-96C4CFBBEB60}" name="Column38" headerRowDxfId="1061" dataDxfId="1060"/>
    <tableColumn id="39" xr3:uid="{A007FA36-F243-4D73-B13F-F0E116798F40}" name="Column39" headerRowDxfId="1059" dataDxfId="1058"/>
    <tableColumn id="40" xr3:uid="{05869FA2-26CC-49CA-87D1-C25616492F3A}" name="Column40" headerRowDxfId="1057" dataDxfId="1056"/>
    <tableColumn id="41" xr3:uid="{69CC8530-D79D-41DA-9467-48A272DD5996}" name="Column41" headerRowDxfId="1055" dataDxfId="1054"/>
    <tableColumn id="42" xr3:uid="{EAD04CCC-9C33-4D92-A70F-A3888E7D2ACF}" name="Column42" headerRowDxfId="1053" dataDxfId="1052"/>
    <tableColumn id="43" xr3:uid="{9E7C287E-65B8-4EF8-976C-5EAC8BAC9DE0}" name="Column43" headerRowDxfId="1051" dataDxfId="1050"/>
    <tableColumn id="44" xr3:uid="{5D9E9FB1-8768-456F-B8A4-E18256798DB4}" name="Column44" headerRowDxfId="1049" dataDxfId="1048"/>
    <tableColumn id="45" xr3:uid="{C2C7E366-03C1-44EF-92BB-B536C97ACF98}" name="Column45" headerRowDxfId="1047" dataDxfId="1046"/>
    <tableColumn id="46" xr3:uid="{4B79F453-EB0E-48F2-ADAD-BE626FACF591}" name="Column46" headerRowDxfId="1045" dataDxfId="1044"/>
    <tableColumn id="47" xr3:uid="{8C059F19-E8AA-43BD-8FDD-B30BB352D7D1}" name="Column47" headerRowDxfId="1043" dataDxfId="1042"/>
    <tableColumn id="48" xr3:uid="{4E0D7BAD-2AA7-4D93-9597-4141FBA42128}" name="Column48" headerRowDxfId="1041" dataDxfId="1040"/>
    <tableColumn id="49" xr3:uid="{C99C2048-6C8A-4D76-9BC9-61E275611F06}" name="Column49" headerRowDxfId="1039" dataDxfId="1038"/>
    <tableColumn id="50" xr3:uid="{03A7D6D6-DB0C-4AB1-998E-3AE7F29F290E}" name="Column50" headerRowDxfId="1037" dataDxfId="1036"/>
    <tableColumn id="51" xr3:uid="{03973830-A401-4DF6-9E98-79E10B252089}" name="Column51" headerRowDxfId="1035" dataDxfId="1034"/>
    <tableColumn id="52" xr3:uid="{B1F86B69-501A-4068-BBC7-69A1927B251B}" name="Column52" headerRowDxfId="1033" dataDxfId="1032"/>
    <tableColumn id="53" xr3:uid="{1B25B455-3831-4E89-832F-7B93D13CCEE4}" name="Column53" headerRowDxfId="1031" dataDxfId="1030"/>
    <tableColumn id="54" xr3:uid="{E9E73A5B-A39C-4B07-8B59-F9B7362ECE33}" name="Column54" headerRowDxfId="1029" dataDxfId="10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0BC6A0-8459-49E2-910F-09F6F08BEEFF}" name="Table12151657" displayName="Table12151657" ref="A3:BA230" headerRowCount="0" totalsRowShown="0" tableBorderDxfId="1027">
  <tableColumns count="53">
    <tableColumn id="1" xr3:uid="{124D10A0-59D8-4517-9208-44EE7B119E71}" name="Column1" headerRowDxfId="1026" dataDxfId="1025"/>
    <tableColumn id="2" xr3:uid="{196C0B3F-8728-49D4-A912-7F389A7092AB}" name="Column2" headerRowDxfId="1024" dataDxfId="1023"/>
    <tableColumn id="3" xr3:uid="{3A9A57CD-E91A-4F4F-996E-A04822F068D7}" name="Column3" headerRowDxfId="1022" dataDxfId="1021"/>
    <tableColumn id="4" xr3:uid="{ACBCD683-47FB-4F44-8EF1-F43CB03BCF0D}" name="Column4" headerRowDxfId="1020" dataDxfId="1019"/>
    <tableColumn id="5" xr3:uid="{758F639D-25BA-4C6E-AF7C-DFB5111AB1C0}" name="Column5" headerRowDxfId="1018" dataDxfId="1017"/>
    <tableColumn id="7" xr3:uid="{2B854CA8-3C2A-4316-8FE6-169575F84342}" name="Column7" headerRowDxfId="1016" dataDxfId="1015"/>
    <tableColumn id="8" xr3:uid="{7D404FD1-66C7-4530-BCE1-3DAEEFC1CA9E}" name="Column8" headerRowDxfId="1014" dataDxfId="1013"/>
    <tableColumn id="9" xr3:uid="{F233DB8D-4067-4AC1-8A08-3C0709C5EC6B}" name="Column9" headerRowDxfId="1012" dataDxfId="1011"/>
    <tableColumn id="10" xr3:uid="{40875A93-FE82-4B5D-99EB-32A726E57703}" name="Column10" headerRowDxfId="1010" dataDxfId="1009"/>
    <tableColumn id="11" xr3:uid="{CFE9573D-0E26-4F4F-B24E-73C1C99C82F2}" name="Column11" headerRowDxfId="1008" dataDxfId="1007"/>
    <tableColumn id="12" xr3:uid="{F099611C-D634-4F63-87B3-21EB2B81AF85}" name="Column12" headerRowDxfId="1006" dataDxfId="1005"/>
    <tableColumn id="13" xr3:uid="{3ECA31A0-5F34-43C7-AEDE-19635287D50F}" name="Column13" headerRowDxfId="1004" dataDxfId="1003"/>
    <tableColumn id="14" xr3:uid="{26FC0FAE-4EEA-4AC9-A425-4841E28943F5}" name="Column14" headerRowDxfId="1002" dataDxfId="1001"/>
    <tableColumn id="15" xr3:uid="{BB1635A4-5BD8-46C6-B6D2-DAFB08A1ED23}" name="Column15" headerRowDxfId="1000" dataDxfId="999"/>
    <tableColumn id="16" xr3:uid="{41E1C0F3-6D4E-4D5A-9D68-883CE34837DC}" name="Column16" headerRowDxfId="998" dataDxfId="997"/>
    <tableColumn id="17" xr3:uid="{09B2A7D4-187A-4E68-AE25-250505E04202}" name="Column17" headerRowDxfId="996" dataDxfId="995"/>
    <tableColumn id="18" xr3:uid="{246C0F19-83DC-44A6-AD9E-2DB4BAC4E568}" name="Column18" headerRowDxfId="994" dataDxfId="993"/>
    <tableColumn id="19" xr3:uid="{2B3B1B6E-5851-414A-BD3F-926C22D06A8C}" name="Column19" headerRowDxfId="992" dataDxfId="991"/>
    <tableColumn id="20" xr3:uid="{3F37D1FA-6B24-4ADC-983F-B2BFCDF2A9CD}" name="Column20" headerRowDxfId="990" dataDxfId="989"/>
    <tableColumn id="21" xr3:uid="{0DA078BE-9DD0-4812-8336-D50FA7AC3C26}" name="Column21" headerRowDxfId="988" dataDxfId="987"/>
    <tableColumn id="22" xr3:uid="{A5EC431F-82A6-48B2-8E03-A7DBB434ED8E}" name="Column22" headerRowDxfId="986" dataDxfId="985"/>
    <tableColumn id="23" xr3:uid="{E72B3683-E55E-4CD1-ADA0-B16597D65AC9}" name="Column23" headerRowDxfId="984" dataDxfId="983"/>
    <tableColumn id="24" xr3:uid="{829A43BD-4ED1-4098-AAD6-5310A44053A2}" name="Column24" headerRowDxfId="982" dataDxfId="981"/>
    <tableColumn id="25" xr3:uid="{D7BDA333-1729-412E-BB5F-14BB9617888F}" name="Column25" headerRowDxfId="980" dataDxfId="979"/>
    <tableColumn id="26" xr3:uid="{BE19929A-4E90-46BC-B378-2D2C0702EE26}" name="Column26" headerRowDxfId="978" dataDxfId="977"/>
    <tableColumn id="27" xr3:uid="{62DEBB37-9734-4401-8DEA-EAB261E34AB6}" name="Column27" headerRowDxfId="976" dataDxfId="975"/>
    <tableColumn id="28" xr3:uid="{AD46C281-F45D-4082-9329-4CBAADF49F3D}" name="Column28" headerRowDxfId="974" dataDxfId="973"/>
    <tableColumn id="29" xr3:uid="{F9B1E0E3-3BE7-42AA-AECB-AC5883D912E3}" name="Column29" headerRowDxfId="972" dataDxfId="971"/>
    <tableColumn id="30" xr3:uid="{3C7614C7-4214-420B-8064-A3287C09AAA2}" name="Column30" headerRowDxfId="970" dataDxfId="969"/>
    <tableColumn id="31" xr3:uid="{82C4C355-B126-40B7-BB96-4D829391A079}" name="Column31" headerRowDxfId="968" dataDxfId="967"/>
    <tableColumn id="32" xr3:uid="{9C8D1A73-1009-4676-9506-59FD209EE2CA}" name="Column32" headerRowDxfId="966" dataDxfId="965"/>
    <tableColumn id="33" xr3:uid="{651C3923-0659-4741-AECC-0F8D873F90D7}" name="Column33" headerRowDxfId="964" dataDxfId="963"/>
    <tableColumn id="34" xr3:uid="{032926FF-6B46-406E-8970-C54BDDCDED74}" name="Column34" headerRowDxfId="962" dataDxfId="961"/>
    <tableColumn id="35" xr3:uid="{BC794DEA-38B9-4098-8102-EDE30ADFA506}" name="Column35" headerRowDxfId="960" dataDxfId="959"/>
    <tableColumn id="36" xr3:uid="{56E00894-2784-4606-A487-61DE946DAB95}" name="Column36" headerRowDxfId="958" dataDxfId="957"/>
    <tableColumn id="37" xr3:uid="{73B098CE-5433-4A35-8846-B28C09CEF21F}" name="Column37" headerRowDxfId="956" dataDxfId="955"/>
    <tableColumn id="38" xr3:uid="{6C348234-AD61-4F58-AF14-B02CD3DC2A63}" name="Column38" headerRowDxfId="954" dataDxfId="953"/>
    <tableColumn id="39" xr3:uid="{A59AC2AC-8B4F-4451-87B9-50ADA4B8632C}" name="Column39" headerRowDxfId="952" dataDxfId="951"/>
    <tableColumn id="40" xr3:uid="{AF302578-A246-4BDF-AA38-099FD42E46FE}" name="Column40" headerRowDxfId="950" dataDxfId="949"/>
    <tableColumn id="41" xr3:uid="{9FB4C158-AF4C-47E4-8090-6EAE881D53F9}" name="Column41" headerRowDxfId="948" dataDxfId="947"/>
    <tableColumn id="42" xr3:uid="{E458CE82-0F22-43C1-A53C-34B26D9AD01C}" name="Column42" headerRowDxfId="946" dataDxfId="945"/>
    <tableColumn id="43" xr3:uid="{D887F6C2-C5DD-4606-ACF7-EDE35B996DA8}" name="Column43" headerRowDxfId="944" dataDxfId="943"/>
    <tableColumn id="44" xr3:uid="{5329ADF2-5FF2-48A5-8D03-F4C3DCF6C26F}" name="Column44" headerRowDxfId="942" dataDxfId="941"/>
    <tableColumn id="45" xr3:uid="{565CE569-D2A4-4659-8083-1970FDA4284E}" name="Column45" headerRowDxfId="940" dataDxfId="939"/>
    <tableColumn id="46" xr3:uid="{AF71E0FB-0767-458C-B9A9-C01CD0C04D46}" name="Column46" headerRowDxfId="938" dataDxfId="937"/>
    <tableColumn id="47" xr3:uid="{07962A9C-1DFE-44C8-B3AE-A312A5CF5900}" name="Column47" headerRowDxfId="936" dataDxfId="935"/>
    <tableColumn id="48" xr3:uid="{8F8390E5-4242-475E-9FED-F1333E27282F}" name="Column48" headerRowDxfId="934" dataDxfId="933"/>
    <tableColumn id="49" xr3:uid="{1F96FAED-9F92-4EC4-A86C-2A95FF58E688}" name="Column49" headerRowDxfId="932" dataDxfId="931"/>
    <tableColumn id="50" xr3:uid="{C3FCA67D-3FF7-4FCA-8DCA-FB609CF8F6AD}" name="Column50" headerRowDxfId="930" dataDxfId="929"/>
    <tableColumn id="51" xr3:uid="{650BDD10-FEB7-470A-8EB4-AE16923C3E8A}" name="Column51" headerRowDxfId="928" dataDxfId="927"/>
    <tableColumn id="52" xr3:uid="{75EEF10D-CDDA-4E81-A55C-439FB9E7354A}" name="Column52" headerRowDxfId="926" dataDxfId="925"/>
    <tableColumn id="53" xr3:uid="{F27231CA-2D85-4F5C-B388-F9ABC190D843}" name="Column53" headerRowDxfId="924" dataDxfId="923"/>
    <tableColumn id="54" xr3:uid="{1C28BB71-26B6-4230-A9F1-2E317DCF3A35}" name="Column54" headerRowDxfId="922" dataDxfId="92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74BCC4A-FF93-47E5-B71D-4D0E97F2FF1A}" name="Table12151658" displayName="Table12151658" ref="A3:BA230" headerRowCount="0" totalsRowShown="0" tableBorderDxfId="920">
  <tableColumns count="53">
    <tableColumn id="1" xr3:uid="{19F2BA7B-7EB0-4F6E-9B45-6C1298871D47}" name="Column1" headerRowDxfId="919" dataDxfId="918"/>
    <tableColumn id="2" xr3:uid="{A8096AB5-5343-44CD-8E1D-652EB9EEDD2B}" name="Column2" headerRowDxfId="917" dataDxfId="916"/>
    <tableColumn id="3" xr3:uid="{2B4AFAB2-122F-4901-97B3-58490499484D}" name="Column3" headerRowDxfId="915" dataDxfId="914"/>
    <tableColumn id="4" xr3:uid="{CF1DA337-6210-44A9-8C8F-0076306FC4EC}" name="Column4" headerRowDxfId="913" dataDxfId="912"/>
    <tableColumn id="5" xr3:uid="{1040041A-AA80-471C-8DFC-115AFDE82FFF}" name="Column5" headerRowDxfId="911" dataDxfId="910"/>
    <tableColumn id="7" xr3:uid="{DEBA4820-DA67-4235-A6A3-385CF9BDC897}" name="Column7" headerRowDxfId="909" dataDxfId="908"/>
    <tableColumn id="8" xr3:uid="{FD1ECEF0-B63B-4292-B5A9-CA3380D6CD66}" name="Column8" headerRowDxfId="907" dataDxfId="906"/>
    <tableColumn id="9" xr3:uid="{95C9DD9C-CF38-41B7-B32F-338641066BA6}" name="Column9" headerRowDxfId="905" dataDxfId="904"/>
    <tableColumn id="10" xr3:uid="{B964A4CB-43AA-41C6-9EEC-5A8FA225CE05}" name="Column10" headerRowDxfId="903" dataDxfId="902"/>
    <tableColumn id="11" xr3:uid="{212D70D2-620F-4D64-87C3-A3C016A4ECC4}" name="Column11" headerRowDxfId="901" dataDxfId="900"/>
    <tableColumn id="12" xr3:uid="{ABBDC65D-937B-468D-9FB0-475C9479101C}" name="Column12" headerRowDxfId="899" dataDxfId="898"/>
    <tableColumn id="13" xr3:uid="{A016C423-588E-4747-85FD-0D4CCAD8B25F}" name="Column13" headerRowDxfId="897" dataDxfId="896"/>
    <tableColumn id="14" xr3:uid="{ED32F01F-6189-4651-9D66-B312D3C504E7}" name="Column14" headerRowDxfId="895" dataDxfId="894"/>
    <tableColumn id="15" xr3:uid="{490368AB-9DCA-4B78-85CE-BBC03214FBD7}" name="Column15" headerRowDxfId="893" dataDxfId="892"/>
    <tableColumn id="16" xr3:uid="{BECEAA38-FF50-4B3D-AAA4-CA5B2513B260}" name="Column16" headerRowDxfId="891" dataDxfId="890"/>
    <tableColumn id="17" xr3:uid="{13EBEEEE-DB6E-41D3-A2F1-B92DA583B650}" name="Column17" headerRowDxfId="889" dataDxfId="888"/>
    <tableColumn id="18" xr3:uid="{381A7B69-3B92-429B-974D-0506BFCB08A5}" name="Column18" headerRowDxfId="887" dataDxfId="886">
      <calculatedColumnFormula>IFERROR(AVERAGE(Table12151658[[#This Row],[Column13]],Table12151658[[#This Row],[Column15]],Table12151658[[#This Row],[Column16]]),"0")</calculatedColumnFormula>
    </tableColumn>
    <tableColumn id="19" xr3:uid="{115B183C-D020-41ED-9B7B-E7EAC0572679}" name="Column19" headerRowDxfId="885" dataDxfId="884"/>
    <tableColumn id="20" xr3:uid="{64ECFE7D-6781-4DE8-A543-2CBB66319231}" name="Column20" headerRowDxfId="883" dataDxfId="882"/>
    <tableColumn id="21" xr3:uid="{B4125BCC-A75B-45FD-AE1C-04C8897E1A54}" name="Column21" headerRowDxfId="881" dataDxfId="880"/>
    <tableColumn id="22" xr3:uid="{D378AA80-4971-4EC0-90B1-2662CA944B1C}" name="Column22" headerRowDxfId="879" dataDxfId="878"/>
    <tableColumn id="23" xr3:uid="{057155C3-128B-42DC-AA34-03E99F1081FC}" name="Column23" headerRowDxfId="877" dataDxfId="876"/>
    <tableColumn id="24" xr3:uid="{EF0F1501-F84A-42EE-A8FA-AFF175005BB7}" name="Column24" headerRowDxfId="875" dataDxfId="874">
      <calculatedColumnFormula>AVERAGE(Table12151658[[#This Row],[Column19]],Table12151658[[#This Row],[Column20]],Table12151658[[#This Row],[Column22]])</calculatedColumnFormula>
    </tableColumn>
    <tableColumn id="25" xr3:uid="{3D9F3670-1D1C-4DC2-8F7D-CFB0D35E7DDD}" name="Column25" headerRowDxfId="873" dataDxfId="872"/>
    <tableColumn id="26" xr3:uid="{F9D6812C-1CAC-4EC3-A537-E60DD38189B6}" name="Column26" headerRowDxfId="871" dataDxfId="870"/>
    <tableColumn id="27" xr3:uid="{EBA4AC7C-0D6B-462F-B0F2-A4E560F5F1B8}" name="Column27" headerRowDxfId="869" dataDxfId="868"/>
    <tableColumn id="28" xr3:uid="{A3D787E8-230D-41D3-B0DC-7C30B1658068}" name="Column28" headerRowDxfId="867" dataDxfId="866"/>
    <tableColumn id="29" xr3:uid="{AD497F7F-EAA8-4B90-8DE3-0A18501A0095}" name="Column29" headerRowDxfId="865" dataDxfId="864"/>
    <tableColumn id="30" xr3:uid="{AA327ED0-18A4-4139-9678-44BBA0C15A47}" name="Column30" headerRowDxfId="863" dataDxfId="862">
      <calculatedColumnFormula>AVERAGE(Table12151658[[#This Row],[Column25]],Table12151658[[#This Row],[Column26]])</calculatedColumnFormula>
    </tableColumn>
    <tableColumn id="31" xr3:uid="{30BB3E48-9C87-4B35-997E-6C70BDE388AA}" name="Column31" headerRowDxfId="861" dataDxfId="860"/>
    <tableColumn id="32" xr3:uid="{A91001D8-7243-43E6-AF76-323F153D645C}" name="Column32" headerRowDxfId="859" dataDxfId="858"/>
    <tableColumn id="33" xr3:uid="{FAE0F95F-B87C-437B-B790-C8BDEE687390}" name="Column33" headerRowDxfId="857" dataDxfId="856"/>
    <tableColumn id="34" xr3:uid="{C7CBCF9B-1587-4E36-AF5F-B18F307DCB57}" name="Column34" headerRowDxfId="855" dataDxfId="854"/>
    <tableColumn id="35" xr3:uid="{8FCA9B11-89D9-416F-B444-F941C5F1D669}" name="Column35" headerRowDxfId="853" dataDxfId="852"/>
    <tableColumn id="36" xr3:uid="{B1402876-8ACB-4EDC-B566-32664184DD21}" name="Column36" headerRowDxfId="851" dataDxfId="850">
      <calculatedColumnFormula>AVERAGE(Table12151658[[#This Row],[Column33]],Table12151658[[#This Row],[Column32]],Table12151658[[#This Row],[Column31]])</calculatedColumnFormula>
    </tableColumn>
    <tableColumn id="37" xr3:uid="{91C6253F-4273-4590-B61C-1F849F25F5C2}" name="Column37" headerRowDxfId="849" dataDxfId="848"/>
    <tableColumn id="38" xr3:uid="{21EECBB5-13AE-4F22-B0BE-32E68CEAC9DC}" name="Column38" headerRowDxfId="847" dataDxfId="846"/>
    <tableColumn id="39" xr3:uid="{A11FD30D-5AAC-437C-9109-4A5D7C4174DF}" name="Column39" headerRowDxfId="845" dataDxfId="844"/>
    <tableColumn id="40" xr3:uid="{67D03CBA-8951-403F-B4F6-B263CBA22B35}" name="Column40" headerRowDxfId="843" dataDxfId="842"/>
    <tableColumn id="41" xr3:uid="{50492963-51A8-4F2F-99B5-9D9B58885287}" name="Column41" headerRowDxfId="841" dataDxfId="840"/>
    <tableColumn id="42" xr3:uid="{C22B99A3-62D9-4916-8917-E40A34EA18DF}" name="Column42" headerRowDxfId="839" dataDxfId="838"/>
    <tableColumn id="43" xr3:uid="{F837A4A9-C854-40B2-8235-B8FF256DD6C6}" name="Column43" headerRowDxfId="837" dataDxfId="836"/>
    <tableColumn id="44" xr3:uid="{B55FE4F9-5949-4F10-B6B0-A0CBBA588BC7}" name="Column44" headerRowDxfId="835" dataDxfId="834"/>
    <tableColumn id="45" xr3:uid="{230B2799-CC00-42FC-AEB2-CC9BAA13BB3E}" name="Column45" headerRowDxfId="833" dataDxfId="832"/>
    <tableColumn id="46" xr3:uid="{B53C3602-AB25-46CB-B0CD-BD53C0AFD18C}" name="Column46" headerRowDxfId="831" dataDxfId="830"/>
    <tableColumn id="47" xr3:uid="{D36BF1DC-252E-47F1-977B-6162284A4F78}" name="Column47" headerRowDxfId="829" dataDxfId="828"/>
    <tableColumn id="48" xr3:uid="{D16D216B-71EF-424F-9550-53F466468930}" name="Column48" headerRowDxfId="827" dataDxfId="826">
      <calculatedColumnFormula>AVERAGE(Table12151658[[#This Row],[Column45]],Table12151658[[#This Row],[Column44]],Table12151658[[#This Row],[Column43]])</calculatedColumnFormula>
    </tableColumn>
    <tableColumn id="49" xr3:uid="{AFEA8B2E-0230-4E3B-B90B-9787B62CBDF1}" name="Column49" headerRowDxfId="825" dataDxfId="824"/>
    <tableColumn id="50" xr3:uid="{EEA9F793-D73E-4B2C-8680-0C7DE51F0282}" name="Column50" headerRowDxfId="823" dataDxfId="822"/>
    <tableColumn id="51" xr3:uid="{2F988A92-8CAE-4D58-9723-7D8F525732D7}" name="Column51" headerRowDxfId="821" dataDxfId="820"/>
    <tableColumn id="52" xr3:uid="{D6AB63F2-0032-4219-BC1C-EFF05699FA51}" name="Column52" headerRowDxfId="819" dataDxfId="818"/>
    <tableColumn id="53" xr3:uid="{1E5B8236-4A42-4B84-B54D-D838881D5F6B}" name="Column53" headerRowDxfId="817" dataDxfId="816"/>
    <tableColumn id="54" xr3:uid="{A973D5ED-DB39-4BE2-AA5C-8FA5B65D7EEA}" name="Column54" headerRowDxfId="815" dataDxfId="814">
      <calculatedColumnFormula>IFERROR(AVERAGE(Table12151658[[#This Row],[Column52]],Table12151658[[#This Row],[Column53]]),"0")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B49877-D8C7-476D-8C3D-222B85B44863}" name="Table121516589" displayName="Table121516589" ref="A3:BA230" headerRowCount="0" totalsRowShown="0" tableBorderDxfId="813">
  <tableColumns count="53">
    <tableColumn id="1" xr3:uid="{40B58CD4-5432-459E-8D45-CB9A707AD921}" name="Column1" headerRowDxfId="812" dataDxfId="811"/>
    <tableColumn id="2" xr3:uid="{7529398D-C6A6-4D12-97DD-B607070EA006}" name="Column2" headerRowDxfId="810" dataDxfId="809"/>
    <tableColumn id="3" xr3:uid="{EBE536F8-9DF8-4B68-833B-AF279F05AB39}" name="Column3" headerRowDxfId="808" dataDxfId="807"/>
    <tableColumn id="4" xr3:uid="{2E7C2D68-5AF4-4B1D-8B04-E8A45F18096C}" name="Column4" headerRowDxfId="806" dataDxfId="805"/>
    <tableColumn id="5" xr3:uid="{94E100FB-E7B9-4C38-89CF-0B0E53FBF003}" name="Column5" headerRowDxfId="804" dataDxfId="803"/>
    <tableColumn id="7" xr3:uid="{0C16A0B7-90C0-4667-B738-6468EE7F5E66}" name="Column7" headerRowDxfId="802" dataDxfId="801"/>
    <tableColumn id="8" xr3:uid="{9B17F7FD-0318-4C10-AE74-E7BE3F1444A6}" name="Column8" headerRowDxfId="800" dataDxfId="799"/>
    <tableColumn id="9" xr3:uid="{4BFF9FB4-B667-476E-8613-2498A4AF6CF6}" name="Column9" headerRowDxfId="798" dataDxfId="797"/>
    <tableColumn id="10" xr3:uid="{8252505B-BB7A-424E-8FB2-906094BB856E}" name="Column10" headerRowDxfId="796" dataDxfId="795"/>
    <tableColumn id="11" xr3:uid="{E876043B-C5E1-48E5-BAE8-F27E08EDCCF5}" name="Column11" headerRowDxfId="794" dataDxfId="793"/>
    <tableColumn id="12" xr3:uid="{0D094FA7-6617-45B1-85C5-8C63BD97C3CB}" name="Column12" headerRowDxfId="792" dataDxfId="791"/>
    <tableColumn id="13" xr3:uid="{139A4576-0A7C-4BC9-9752-212DE74F86A2}" name="Column13" headerRowDxfId="790" dataDxfId="789"/>
    <tableColumn id="14" xr3:uid="{34C97C5F-2E44-4FF6-AB41-2FD66C9EB728}" name="Column14" headerRowDxfId="788" dataDxfId="787"/>
    <tableColumn id="15" xr3:uid="{F449E0D8-9D47-47A1-8E4D-24B3CFF2E811}" name="Column15" headerRowDxfId="786" dataDxfId="785"/>
    <tableColumn id="16" xr3:uid="{00DA6161-44E1-4DCA-B97A-7A9B5999DDDE}" name="Column16" headerRowDxfId="784" dataDxfId="783"/>
    <tableColumn id="17" xr3:uid="{7C0ED6E0-0506-47EF-9041-C00CA6B6C5A4}" name="Column17" headerRowDxfId="782" dataDxfId="781"/>
    <tableColumn id="18" xr3:uid="{960938B4-3E65-48BC-8D11-9FAFC66BD9C4}" name="Column18" headerRowDxfId="780" dataDxfId="779">
      <calculatedColumnFormula>AVERAGE(Table121516589[[#This Row],[Column13]],Table121516589[[#This Row],[Column14]],Table121516589[[#This Row],[Column15]],Table121516589[[#This Row],[Column16]],Table121516589[[#This Row],[Column17]])</calculatedColumnFormula>
    </tableColumn>
    <tableColumn id="19" xr3:uid="{130F1183-D64D-4E73-B33B-CD628F07335A}" name="Column19" headerRowDxfId="778" dataDxfId="777"/>
    <tableColumn id="20" xr3:uid="{1B185487-EC93-4DFE-B60F-4D7E8B375819}" name="Column20" headerRowDxfId="776" dataDxfId="775"/>
    <tableColumn id="21" xr3:uid="{9AB8E24A-6B83-469E-A04F-8C4E10E2D857}" name="Column21" headerRowDxfId="774" dataDxfId="773"/>
    <tableColumn id="22" xr3:uid="{9BEB8E6C-74BD-481F-BCF4-3FBA16B945AB}" name="Column22" headerRowDxfId="772" dataDxfId="771"/>
    <tableColumn id="23" xr3:uid="{44FD89F1-7009-4022-BA39-BA0D5CE70556}" name="Column23" headerRowDxfId="770" dataDxfId="769"/>
    <tableColumn id="24" xr3:uid="{29C18AD2-2C05-4B6C-94AB-8AC411D07EB7}" name="Column24" headerRowDxfId="768" dataDxfId="767">
      <calculatedColumnFormula>AVERAGE(Table121516589[[#This Row],[Column19]],Table121516589[[#This Row],[Column20]],Table121516589[[#This Row],[Column22]])</calculatedColumnFormula>
    </tableColumn>
    <tableColumn id="25" xr3:uid="{7E2B607B-7777-4CCA-9881-EE0BCE7D9972}" name="Column25" headerRowDxfId="766" dataDxfId="765"/>
    <tableColumn id="26" xr3:uid="{D76A6634-3A0D-4B86-B3DF-85E4C701CF0F}" name="Column26" headerRowDxfId="764" dataDxfId="763"/>
    <tableColumn id="27" xr3:uid="{7CDC9A0A-EF2A-4AF2-BD2C-C27BCEF86EFE}" name="Column27" headerRowDxfId="762" dataDxfId="761"/>
    <tableColumn id="28" xr3:uid="{4F8EF686-9EEA-4B15-A3DE-BAAA8086B36D}" name="Column28" headerRowDxfId="760" dataDxfId="759"/>
    <tableColumn id="29" xr3:uid="{85E2140C-F631-498C-A058-08CEC60521E9}" name="Column29" headerRowDxfId="758" dataDxfId="757"/>
    <tableColumn id="30" xr3:uid="{A184572A-98D9-4D35-A14E-7829CBC55ADA}" name="Column30" headerRowDxfId="756" dataDxfId="755">
      <calculatedColumnFormula>AVERAGE(Table121516589[[#This Row],[Column25]],Table121516589[[#This Row],[Column26]],Table121516589[[#This Row],[Column27]])</calculatedColumnFormula>
    </tableColumn>
    <tableColumn id="31" xr3:uid="{2B8F5BA9-4C22-404A-9B20-C1162D455AA3}" name="Column31" headerRowDxfId="754" dataDxfId="753"/>
    <tableColumn id="32" xr3:uid="{73510314-8C87-4C04-8517-5AB7CCFE59C3}" name="Column32" headerRowDxfId="752" dataDxfId="751"/>
    <tableColumn id="33" xr3:uid="{54F246C6-6603-42F2-8301-8FDB1EF48CAE}" name="Column33" headerRowDxfId="750" dataDxfId="749"/>
    <tableColumn id="34" xr3:uid="{69800841-DC4D-47A1-8FBC-3BEFDA7453E4}" name="Column34" headerRowDxfId="748" dataDxfId="747"/>
    <tableColumn id="35" xr3:uid="{559E625E-99A9-4D39-B70B-43DF442F8614}" name="Column35" headerRowDxfId="746" dataDxfId="745"/>
    <tableColumn id="36" xr3:uid="{4BF851A3-81CE-46A7-923D-4CEA3CFC4C48}" name="Column36" headerRowDxfId="744" dataDxfId="743">
      <calculatedColumnFormula>AVERAGE(Table121516589[[#This Row],[Column33]],Table121516589[[#This Row],[Column32]],Table121516589[[#This Row],[Column31]])</calculatedColumnFormula>
    </tableColumn>
    <tableColumn id="37" xr3:uid="{48D5FDD8-9A85-4CCA-8381-8DB6DEDCDF42}" name="Column37" headerRowDxfId="742" dataDxfId="741"/>
    <tableColumn id="38" xr3:uid="{4601EA22-8121-42C1-9311-988F1AD64ED7}" name="Column38" headerRowDxfId="740" dataDxfId="739"/>
    <tableColumn id="39" xr3:uid="{54A26460-B50F-4831-8FFC-C859EFBE75FB}" name="Column39" headerRowDxfId="738" dataDxfId="737"/>
    <tableColumn id="40" xr3:uid="{957E9654-3E62-402B-9348-D2161B0098C0}" name="Column40" headerRowDxfId="736" dataDxfId="735"/>
    <tableColumn id="41" xr3:uid="{27EDD891-F4DB-404C-911B-76526E7A08DB}" name="Column41" headerRowDxfId="734" dataDxfId="733"/>
    <tableColumn id="42" xr3:uid="{36DE6E8A-D784-48FD-B839-85B102332709}" name="Column42" headerRowDxfId="732" dataDxfId="731"/>
    <tableColumn id="43" xr3:uid="{82EA6F58-8E34-4FB0-A75C-89C2F62DB176}" name="Column43" headerRowDxfId="730" dataDxfId="729"/>
    <tableColumn id="44" xr3:uid="{37375EC7-37A9-4F09-A975-79C28C5EE09E}" name="Column44" headerRowDxfId="728" dataDxfId="727"/>
    <tableColumn id="45" xr3:uid="{3313D30A-826C-4A19-A260-65C669ACD009}" name="Column45" headerRowDxfId="726" dataDxfId="725"/>
    <tableColumn id="46" xr3:uid="{375CC8CD-2A4F-40F2-AD73-D7E287AD18ED}" name="Column46" headerRowDxfId="724" dataDxfId="723"/>
    <tableColumn id="47" xr3:uid="{D9AB53BD-EA32-4996-B406-F2BFBC639C29}" name="Column47" headerRowDxfId="722" dataDxfId="721"/>
    <tableColumn id="48" xr3:uid="{DB2557CD-9F9A-4BFD-9CE0-C0C50BA83F68}" name="Column48" headerRowDxfId="720" dataDxfId="719">
      <calculatedColumnFormula>AVERAGE(Table121516589[[#This Row],[Column45]],Table121516589[[#This Row],[Column44]],Table121516589[[#This Row],[Column43]])</calculatedColumnFormula>
    </tableColumn>
    <tableColumn id="49" xr3:uid="{94A746DC-B474-4121-9D93-0B5859CFC6CB}" name="Column49" headerRowDxfId="718" dataDxfId="717"/>
    <tableColumn id="50" xr3:uid="{76255882-F50A-4EDD-AD10-FE92CE09A145}" name="Column50" headerRowDxfId="716" dataDxfId="715"/>
    <tableColumn id="51" xr3:uid="{71645833-1A1D-4B36-AF36-E52709506AB1}" name="Column51" headerRowDxfId="714" dataDxfId="713"/>
    <tableColumn id="52" xr3:uid="{54091782-7F89-4E5E-96AD-88904C97D4AA}" name="Column52" headerRowDxfId="712" dataDxfId="711"/>
    <tableColumn id="53" xr3:uid="{43AFD4A8-38BF-40E2-9854-C755E332CAE7}" name="Column53" headerRowDxfId="710" dataDxfId="709"/>
    <tableColumn id="54" xr3:uid="{94311EF8-FDEC-4768-B76D-8D59780634A3}" name="Column54" headerRowDxfId="708" dataDxfId="707">
      <calculatedColumnFormula>AVERAGE(Table121516589[[#This Row],[Column49]],Table121516589[[#This Row],[Column50]],Table121516589[[#This Row],[Column51]],Table121516589[[#This Row],[Column52]],Table121516589[[#This Row],[Column53]])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1435B94-82C6-44AE-8E8C-4D4EDD24BCAB}" name="Table12151658920" displayName="Table12151658920" ref="A3:BA230" headerRowCount="0" totalsRowShown="0" tableBorderDxfId="706">
  <tableColumns count="53">
    <tableColumn id="1" xr3:uid="{D6C756F0-0D95-4CD1-A70E-53E45ED44E5E}" name="Column1" headerRowDxfId="705" dataDxfId="704"/>
    <tableColumn id="2" xr3:uid="{7C1C531A-DBB7-4D4E-9521-9BCC1D5FF066}" name="Column2" headerRowDxfId="703" dataDxfId="702"/>
    <tableColumn id="3" xr3:uid="{A3F61CC3-CB73-46EF-89BE-EC42CCD0A99C}" name="Column3" headerRowDxfId="701" dataDxfId="700"/>
    <tableColumn id="4" xr3:uid="{9D0C8128-BE7B-40E7-BD0A-48841BB4548B}" name="Column4" headerRowDxfId="699" dataDxfId="698"/>
    <tableColumn id="5" xr3:uid="{830206D4-8FDA-45B1-8DF6-6253D4E6425D}" name="Column5" headerRowDxfId="697" dataDxfId="696"/>
    <tableColumn id="7" xr3:uid="{2271F7A0-C568-4376-B880-E938B9AF52D1}" name="Column7" headerRowDxfId="695" dataDxfId="694"/>
    <tableColumn id="8" xr3:uid="{17DF178B-1A4F-4CE3-9024-F4C26362CA64}" name="Column8" headerRowDxfId="693" dataDxfId="692"/>
    <tableColumn id="9" xr3:uid="{2FE047E5-E637-4A3A-A6F5-2930B169192C}" name="Column9" headerRowDxfId="691" dataDxfId="690"/>
    <tableColumn id="10" xr3:uid="{B1991FED-9A2A-4B1B-B524-7906B73F6E40}" name="Column10" headerRowDxfId="689" dataDxfId="688"/>
    <tableColumn id="11" xr3:uid="{622CAFDD-BBCE-4986-85BA-223C16017503}" name="Column11" headerRowDxfId="687" dataDxfId="686"/>
    <tableColumn id="12" xr3:uid="{7D48D27B-6B4C-4761-A5E1-B46976D85343}" name="Column12" headerRowDxfId="685" dataDxfId="684"/>
    <tableColumn id="13" xr3:uid="{3E293BC0-1718-457A-8EE5-B2D22B1FE208}" name="Column13" headerRowDxfId="683" dataDxfId="682"/>
    <tableColumn id="14" xr3:uid="{99C32923-699C-4278-A9F5-1267F92172AA}" name="Column14" headerRowDxfId="681" dataDxfId="680"/>
    <tableColumn id="15" xr3:uid="{77812818-BD61-4C50-9CD0-99439178B739}" name="Column15" headerRowDxfId="679" dataDxfId="678"/>
    <tableColumn id="16" xr3:uid="{27984FBA-76E0-4E18-BE08-B4A7596A907C}" name="Column16" headerRowDxfId="677" dataDxfId="676"/>
    <tableColumn id="17" xr3:uid="{B9154D2B-1629-4155-A1DE-B4BF77F0B892}" name="Column17" headerRowDxfId="675" dataDxfId="674"/>
    <tableColumn id="18" xr3:uid="{3E54618F-3134-4841-8DFF-F2B0CD93FAEA}" name="Column18" headerRowDxfId="673" dataDxfId="672">
      <calculatedColumnFormula>AVERAGE(Table12151658920[[#This Row],[Column13]],Table12151658920[[#This Row],[Column14]],Table12151658920[[#This Row],[Column15]],Table12151658920[[#This Row],[Column16]],Table12151658920[[#This Row],[Column17]])</calculatedColumnFormula>
    </tableColumn>
    <tableColumn id="19" xr3:uid="{02971E5A-EDC9-42B9-A5C8-92D5C9783EB9}" name="Column19" headerRowDxfId="671" dataDxfId="670"/>
    <tableColumn id="20" xr3:uid="{2F2B1F51-D9E3-4C8B-A37E-A72FB43063C1}" name="Column20" headerRowDxfId="669" dataDxfId="668"/>
    <tableColumn id="21" xr3:uid="{30EA24A4-647C-4525-8567-016942E69714}" name="Column21" headerRowDxfId="667" dataDxfId="666"/>
    <tableColumn id="22" xr3:uid="{1A0A8A1E-D110-4EFE-95D7-A7633E7A0185}" name="Column22" headerRowDxfId="665" dataDxfId="664"/>
    <tableColumn id="23" xr3:uid="{3F1BC1C2-5EB8-400F-B609-BDCEFF91EB27}" name="Column23" headerRowDxfId="663" dataDxfId="662"/>
    <tableColumn id="24" xr3:uid="{F8EFF303-83F4-48FB-A00E-8B009F8EE587}" name="Column24" headerRowDxfId="661" dataDxfId="660">
      <calculatedColumnFormula>AVERAGE(Table12151658920[[#This Row],[Column19]],Table12151658920[[#This Row],[Column20]],Table12151658920[[#This Row],[Column22]])</calculatedColumnFormula>
    </tableColumn>
    <tableColumn id="25" xr3:uid="{C1F20239-DE83-48E9-A3D1-5E807932AB93}" name="Column25" headerRowDxfId="659" dataDxfId="658"/>
    <tableColumn id="26" xr3:uid="{88BF71AA-34AC-4924-9C8C-5BAD8690E22C}" name="Column26" headerRowDxfId="657" dataDxfId="656"/>
    <tableColumn id="27" xr3:uid="{3BB30D6B-2081-4BD1-9EAB-B76A183FCC4E}" name="Column27" headerRowDxfId="655" dataDxfId="654"/>
    <tableColumn id="28" xr3:uid="{C1ECAE78-6B19-4801-8911-AAB8D736E07E}" name="Column28" headerRowDxfId="653" dataDxfId="652"/>
    <tableColumn id="29" xr3:uid="{132F7FC2-BB92-4127-9945-97A25DB6C5E6}" name="Column29" headerRowDxfId="651" dataDxfId="650"/>
    <tableColumn id="30" xr3:uid="{98DE2069-02A3-4452-A5E9-1A31A0AF375C}" name="Column30" headerRowDxfId="649" dataDxfId="648">
      <calculatedColumnFormula>AVERAGE(Table12151658920[[#This Row],[Column25]],Table12151658920[[#This Row],[Column26]],Table12151658920[[#This Row],[Column27]])</calculatedColumnFormula>
    </tableColumn>
    <tableColumn id="31" xr3:uid="{3648D985-9993-4FB8-B2C3-1C77B0A622D7}" name="Column31" headerRowDxfId="647" dataDxfId="646"/>
    <tableColumn id="32" xr3:uid="{5CBC4479-4FEC-43B1-A17C-8E0D1BD355E3}" name="Column32" headerRowDxfId="645" dataDxfId="644"/>
    <tableColumn id="33" xr3:uid="{B4110746-03A5-43F2-AA5C-A9BDB5E72C12}" name="Column33" headerRowDxfId="643" dataDxfId="642"/>
    <tableColumn id="34" xr3:uid="{4F0DE5A5-8B2D-49A2-86FE-22E8B208AD56}" name="Column34" headerRowDxfId="641" dataDxfId="640"/>
    <tableColumn id="35" xr3:uid="{EF509DBA-A007-4C4B-9195-0F3EC098B4E9}" name="Column35" headerRowDxfId="639" dataDxfId="638"/>
    <tableColumn id="36" xr3:uid="{AB45672A-8313-4FD5-A490-FBBEB2261C96}" name="Column36" headerRowDxfId="637" dataDxfId="636">
      <calculatedColumnFormula>AVERAGE(Table12151658920[[#This Row],[Column33]],Table12151658920[[#This Row],[Column32]],Table12151658920[[#This Row],[Column31]])</calculatedColumnFormula>
    </tableColumn>
    <tableColumn id="37" xr3:uid="{3E28A326-C4F5-4B92-A4EB-E6D3A4577810}" name="Column37" headerRowDxfId="635" dataDxfId="634"/>
    <tableColumn id="38" xr3:uid="{A0E43A5C-C9F9-45CA-B63C-1FD8DEB4979B}" name="Column38" headerRowDxfId="633" dataDxfId="632"/>
    <tableColumn id="39" xr3:uid="{D08ACAA9-C61B-4ACB-8389-D9E68E655B3C}" name="Column39" headerRowDxfId="631" dataDxfId="630"/>
    <tableColumn id="40" xr3:uid="{CA27FB99-E55D-4D8D-BDD1-F3174A15DBE7}" name="Column40" headerRowDxfId="629" dataDxfId="628"/>
    <tableColumn id="41" xr3:uid="{319801F4-4E15-438C-A161-4A65686184B4}" name="Column41" headerRowDxfId="627" dataDxfId="626"/>
    <tableColumn id="42" xr3:uid="{B16B6657-ECAF-4622-A6C7-7A6DC10E2F09}" name="Column42" headerRowDxfId="625" dataDxfId="624"/>
    <tableColumn id="43" xr3:uid="{DE54E5CC-51D0-44B0-8EEA-344AFA5D5F05}" name="Column43" headerRowDxfId="623" dataDxfId="622"/>
    <tableColumn id="44" xr3:uid="{8F5CAEDD-4182-42E8-8683-DA0246880ED5}" name="Column44" headerRowDxfId="621" dataDxfId="620"/>
    <tableColumn id="45" xr3:uid="{A582E05E-A4A8-4678-A829-B02491208697}" name="Column45" headerRowDxfId="619" dataDxfId="618"/>
    <tableColumn id="46" xr3:uid="{8A10BBED-DD96-41AB-BE38-F100C4069507}" name="Column46" headerRowDxfId="617" dataDxfId="616"/>
    <tableColumn id="47" xr3:uid="{326BEE2A-F9B1-420C-875F-2E3D594D0D41}" name="Column47" headerRowDxfId="615" dataDxfId="614"/>
    <tableColumn id="48" xr3:uid="{EFBEDF2A-E2BD-4890-8D1B-2B7E47C4BDFF}" name="Column48" headerRowDxfId="613" dataDxfId="612">
      <calculatedColumnFormula>AVERAGE(Table12151658920[[#This Row],[Column45]],Table12151658920[[#This Row],[Column44]],Table12151658920[[#This Row],[Column43]])</calculatedColumnFormula>
    </tableColumn>
    <tableColumn id="49" xr3:uid="{BAB4DE3C-7057-47C5-844A-FE5DA3CA2C48}" name="Column49" headerRowDxfId="611" dataDxfId="610"/>
    <tableColumn id="50" xr3:uid="{55A9AA17-C8E9-45E6-9BD5-AF5FF3C32FA4}" name="Column50" headerRowDxfId="609" dataDxfId="608"/>
    <tableColumn id="51" xr3:uid="{258B059C-E3B2-47CD-BD62-1DE4A76A361A}" name="Column51" headerRowDxfId="607" dataDxfId="606"/>
    <tableColumn id="52" xr3:uid="{AFA2A152-483E-4264-8886-18FB4E1FF8B1}" name="Column52" headerRowDxfId="605" dataDxfId="604"/>
    <tableColumn id="53" xr3:uid="{BFE6C9B6-F19B-4725-B55B-6A9BC57FD6C9}" name="Column53" headerRowDxfId="603" dataDxfId="602"/>
    <tableColumn id="54" xr3:uid="{808F8BCE-7ADB-4F05-87EF-89FBC25AC311}" name="Column54" headerRowDxfId="601" dataDxfId="600">
      <calculatedColumnFormula>AVERAGE(Table12151658920[[#This Row],[Column49]],Table12151658920[[#This Row],[Column50]],Table12151658920[[#This Row],[Column51]],Table12151658920[[#This Row],[Column52]],Table12151658920[[#This Row],[Column53]])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35B4A24-E624-43FA-AE34-8B0CB81DB233}" name="Table12151658921" displayName="Table12151658921" ref="A3:BA230" headerRowCount="0" totalsRowShown="0" tableBorderDxfId="599">
  <tableColumns count="53">
    <tableColumn id="1" xr3:uid="{6B393691-BFDF-40E7-A2FF-E2091DA528CF}" name="Column1" headerRowDxfId="598" dataDxfId="597"/>
    <tableColumn id="2" xr3:uid="{4364DFD3-6BB1-4A5B-8354-6ED7AB8A008B}" name="Column2" headerRowDxfId="596" dataDxfId="595"/>
    <tableColumn id="3" xr3:uid="{D056D3A2-8128-4160-82D2-7CDDFE0CE5B0}" name="Column3" headerRowDxfId="594" dataDxfId="593"/>
    <tableColumn id="4" xr3:uid="{AABCDA3F-78CD-4DDF-8B1A-8911FF9F4303}" name="Column4" headerRowDxfId="592" dataDxfId="591"/>
    <tableColumn id="5" xr3:uid="{D773E489-8F9D-4291-80D9-386A137FF63F}" name="Column5" headerRowDxfId="590" dataDxfId="589"/>
    <tableColumn id="7" xr3:uid="{BD979322-AC1A-44C1-81D9-D0DEC312D6F5}" name="Column7" headerRowDxfId="588" dataDxfId="587"/>
    <tableColumn id="8" xr3:uid="{E455ED63-F572-4CB1-A4A2-3BE8A0E8050C}" name="Column8" headerRowDxfId="586" dataDxfId="585"/>
    <tableColumn id="9" xr3:uid="{FFB09871-F5CB-46A0-A04E-074299C0069E}" name="Column9" headerRowDxfId="584" dataDxfId="583"/>
    <tableColumn id="10" xr3:uid="{90B9059D-1ADF-4BF4-A16E-5A717C4AF121}" name="Column10" headerRowDxfId="582" dataDxfId="581"/>
    <tableColumn id="11" xr3:uid="{D41CFA61-3213-4795-8BF6-5E5CBE353E0F}" name="Column11" headerRowDxfId="580" dataDxfId="579"/>
    <tableColumn id="12" xr3:uid="{5CA013AF-A963-4014-B53C-89815C6D40FF}" name="Column12" headerRowDxfId="578" dataDxfId="577"/>
    <tableColumn id="13" xr3:uid="{A9C0C27A-EE3F-43B0-AC1C-D7264D6331BC}" name="Column13" headerRowDxfId="576" dataDxfId="575"/>
    <tableColumn id="14" xr3:uid="{3CD39485-EDF3-40D2-8B1C-FDFF7B85A786}" name="Column14" headerRowDxfId="574" dataDxfId="573"/>
    <tableColumn id="15" xr3:uid="{771555F3-A440-4D94-86E8-ABC3EEBEF046}" name="Column15" headerRowDxfId="572" dataDxfId="571"/>
    <tableColumn id="16" xr3:uid="{82A9A3FA-F898-4CD4-A8E1-93E8CB1B82CD}" name="Column16" headerRowDxfId="570" dataDxfId="569"/>
    <tableColumn id="17" xr3:uid="{614976A2-355A-402D-9514-7C2ECB63814F}" name="Column17" headerRowDxfId="568" dataDxfId="567"/>
    <tableColumn id="18" xr3:uid="{E93D05A0-A89D-43A2-98A3-62D8E506E336}" name="Column18" headerRowDxfId="566" dataDxfId="565">
      <calculatedColumnFormula>AVERAGE(Table12151658921[[#This Row],[Column13]],Table12151658921[[#This Row],[Column14]],Table12151658921[[#This Row],[Column15]],Table12151658921[[#This Row],[Column16]],Table12151658921[[#This Row],[Column17]])</calculatedColumnFormula>
    </tableColumn>
    <tableColumn id="19" xr3:uid="{4B462D8A-BBB3-4313-A963-AB6167E53C9C}" name="Column19" headerRowDxfId="564" dataDxfId="563"/>
    <tableColumn id="20" xr3:uid="{25B218B4-8F79-487E-B3EB-692603153A42}" name="Column20" headerRowDxfId="562" dataDxfId="561"/>
    <tableColumn id="21" xr3:uid="{A4640B54-2AB1-4012-9697-9E6382A64833}" name="Column21" headerRowDxfId="560" dataDxfId="559"/>
    <tableColumn id="22" xr3:uid="{8E8ADF2E-77B6-4238-A940-4103333A62A9}" name="Column22" headerRowDxfId="558" dataDxfId="557"/>
    <tableColumn id="23" xr3:uid="{D7F6A019-8D3B-4DC3-9CB5-4E500DA53302}" name="Column23" headerRowDxfId="556" dataDxfId="555"/>
    <tableColumn id="24" xr3:uid="{8BE51C8C-20C7-4DDE-98BC-EDCB2F781047}" name="Column24" headerRowDxfId="554" dataDxfId="553">
      <calculatedColumnFormula>AVERAGE(Table12151658921[[#This Row],[Column19]],Table12151658921[[#This Row],[Column20]],Table12151658921[[#This Row],[Column22]])</calculatedColumnFormula>
    </tableColumn>
    <tableColumn id="25" xr3:uid="{84ED4364-5312-415B-9411-A46A7DCC9E9F}" name="Column25" headerRowDxfId="552" dataDxfId="551"/>
    <tableColumn id="26" xr3:uid="{55901173-2027-4FC1-921D-497D76A43DE5}" name="Column26" headerRowDxfId="550" dataDxfId="549"/>
    <tableColumn id="27" xr3:uid="{A2655FE2-1186-4876-B27C-6B026BCA2E4F}" name="Column27" headerRowDxfId="548" dataDxfId="547"/>
    <tableColumn id="28" xr3:uid="{598FC2D0-E927-47C2-9617-8501B80A3875}" name="Column28" headerRowDxfId="546" dataDxfId="545"/>
    <tableColumn id="29" xr3:uid="{3FABC19A-1D8C-4971-942F-BE589C509547}" name="Column29" headerRowDxfId="544" dataDxfId="543"/>
    <tableColumn id="30" xr3:uid="{4FB04392-E209-45D3-98FF-84CF236A6DFE}" name="Column30" headerRowDxfId="542" dataDxfId="541">
      <calculatedColumnFormula>AVERAGE(Table12151658921[[#This Row],[Column25]],Table12151658921[[#This Row],[Column26]],Table12151658921[[#This Row],[Column27]])</calculatedColumnFormula>
    </tableColumn>
    <tableColumn id="31" xr3:uid="{7507A28D-7EEC-4D06-BCE1-A566DC97C343}" name="Column31" headerRowDxfId="540" dataDxfId="539"/>
    <tableColumn id="32" xr3:uid="{E00AD210-8DC0-48FB-BC35-8839FE4C642C}" name="Column32" headerRowDxfId="538" dataDxfId="537"/>
    <tableColumn id="33" xr3:uid="{B3DCA0E6-F0E2-428E-8FFC-1FFC839DA9D2}" name="Column33" headerRowDxfId="536" dataDxfId="535"/>
    <tableColumn id="34" xr3:uid="{ED6D1753-2905-4271-973F-5F7FFBE19425}" name="Column34" headerRowDxfId="534" dataDxfId="533"/>
    <tableColumn id="35" xr3:uid="{E8AF8301-2AC4-4A52-8AFF-3BFB7140AF41}" name="Column35" headerRowDxfId="532" dataDxfId="531"/>
    <tableColumn id="36" xr3:uid="{F0D734EC-0DD2-4D36-9416-35FD78768608}" name="Column36" headerRowDxfId="530" dataDxfId="529">
      <calculatedColumnFormula>AVERAGE(Table12151658921[[#This Row],[Column33]],Table12151658921[[#This Row],[Column32]],Table12151658921[[#This Row],[Column31]])</calculatedColumnFormula>
    </tableColumn>
    <tableColumn id="37" xr3:uid="{42A94B1A-2677-474A-A2DC-D738EC108302}" name="Column37" headerRowDxfId="528" dataDxfId="527"/>
    <tableColumn id="38" xr3:uid="{10D01F61-7B5B-4697-927C-47DEAB2C7AF8}" name="Column38" headerRowDxfId="526" dataDxfId="525"/>
    <tableColumn id="39" xr3:uid="{625B8D72-A311-4722-A1F4-0D3BA4C691EB}" name="Column39" headerRowDxfId="524" dataDxfId="523"/>
    <tableColumn id="40" xr3:uid="{7B4ED840-00F6-444A-9ED7-656BA45E55C6}" name="Column40" headerRowDxfId="522" dataDxfId="521"/>
    <tableColumn id="41" xr3:uid="{31B58A13-8A78-461F-A00F-18C8A1CAF490}" name="Column41" headerRowDxfId="520" dataDxfId="519"/>
    <tableColumn id="42" xr3:uid="{C4699502-44D0-4146-9B1B-0E2C8C249C4B}" name="Column42" headerRowDxfId="518" dataDxfId="517"/>
    <tableColumn id="43" xr3:uid="{9F6E4D41-E5F1-4987-9B2C-7A19798C316B}" name="Column43" headerRowDxfId="516" dataDxfId="515"/>
    <tableColumn id="44" xr3:uid="{3F150666-6EC3-4EAA-95BA-347B1BE80DF0}" name="Column44" headerRowDxfId="514" dataDxfId="513"/>
    <tableColumn id="45" xr3:uid="{BBCFA63C-2426-4B3E-842A-295FE791CFC1}" name="Column45" headerRowDxfId="512" dataDxfId="511"/>
    <tableColumn id="46" xr3:uid="{4CC00DD2-B175-44F2-822E-AC9D38593D36}" name="Column46" headerRowDxfId="510" dataDxfId="509"/>
    <tableColumn id="47" xr3:uid="{67F820F3-98FE-48F5-B388-B0C602420C08}" name="Column47" headerRowDxfId="508" dataDxfId="507"/>
    <tableColumn id="48" xr3:uid="{C43528E3-1AA9-4A64-B17A-E02D49D78E46}" name="Column48" headerRowDxfId="506" dataDxfId="505">
      <calculatedColumnFormula>AVERAGE(Table12151658921[[#This Row],[Column45]],Table12151658921[[#This Row],[Column44]],Table12151658921[[#This Row],[Column43]])</calculatedColumnFormula>
    </tableColumn>
    <tableColumn id="49" xr3:uid="{8316A588-4BB6-4B04-A5AF-E82D8AB181F7}" name="Column49" headerRowDxfId="504" dataDxfId="503"/>
    <tableColumn id="50" xr3:uid="{295F5A76-E1B4-4C93-8B3D-CB6DBDD57E6B}" name="Column50" headerRowDxfId="502" dataDxfId="501"/>
    <tableColumn id="51" xr3:uid="{2B57A3EB-C5A2-4357-B8D2-0F6EA3C9C04B}" name="Column51" headerRowDxfId="500" dataDxfId="499"/>
    <tableColumn id="52" xr3:uid="{F7401EA8-6E17-4C35-80C2-E224B5E29D71}" name="Column52" headerRowDxfId="498" dataDxfId="497"/>
    <tableColumn id="53" xr3:uid="{9E512609-0DA6-41EE-A535-BFD8B14F3406}" name="Column53" headerRowDxfId="496" dataDxfId="495"/>
    <tableColumn id="54" xr3:uid="{B28F51F8-32C7-49AD-9E3A-82F1EA228224}" name="Column54" headerRowDxfId="494" dataDxfId="493">
      <calculatedColumnFormula>AVERAGE(Table12151658921[[#This Row],[Column49]],Table12151658921[[#This Row],[Column50]],Table12151658921[[#This Row],[Column51]],Table12151658921[[#This Row],[Column52]],Table12151658921[[#This Row],[Column53]])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387821D-EC3F-495A-910C-AC7D9A709F45}" name="Table12151658922" displayName="Table12151658922" ref="A3:BA230" headerRowCount="0" totalsRowShown="0" tableBorderDxfId="492">
  <tableColumns count="53">
    <tableColumn id="1" xr3:uid="{4AC5AA38-363D-450A-AF43-06AB7CE6FCA3}" name="Column1" headerRowDxfId="491" dataDxfId="490"/>
    <tableColumn id="2" xr3:uid="{0823EB16-4AEC-4A55-A733-4F2086F4552C}" name="Column2" headerRowDxfId="489" dataDxfId="488"/>
    <tableColumn id="3" xr3:uid="{92772DBC-8E90-4DC2-BC63-C2697E077E17}" name="Column3" headerRowDxfId="487" dataDxfId="486"/>
    <tableColumn id="4" xr3:uid="{F744D6CE-6CB1-44CB-A0B2-CC97E255A0BE}" name="Column4" headerRowDxfId="485" dataDxfId="484"/>
    <tableColumn id="5" xr3:uid="{006F40C3-3F4F-4918-A3FA-EF2CAF1B36A9}" name="Column5" headerRowDxfId="483" dataDxfId="482"/>
    <tableColumn id="7" xr3:uid="{8F807695-8808-4E93-826A-842DD835A149}" name="Column7" headerRowDxfId="481" dataDxfId="480"/>
    <tableColumn id="8" xr3:uid="{2B247DA2-E0B4-4DF3-8DE5-3891FD28F491}" name="Column8" headerRowDxfId="479" dataDxfId="478"/>
    <tableColumn id="9" xr3:uid="{C06956D9-ABA7-41D5-B103-71AB3E73E803}" name="Column9" headerRowDxfId="477" dataDxfId="476"/>
    <tableColumn id="10" xr3:uid="{8962A591-FC88-4CB6-A13D-C50D081B24FF}" name="Column10" headerRowDxfId="475" dataDxfId="474"/>
    <tableColumn id="11" xr3:uid="{655D5760-A63A-4460-8D19-61F2422BA928}" name="Column11" headerRowDxfId="473" dataDxfId="472"/>
    <tableColumn id="12" xr3:uid="{189E7004-1F72-492F-B610-0F13C869A053}" name="Column12" headerRowDxfId="471" dataDxfId="470"/>
    <tableColumn id="13" xr3:uid="{4506F1A1-463E-4B35-A0AC-C201A34AD133}" name="Column13" headerRowDxfId="469" dataDxfId="468"/>
    <tableColumn id="14" xr3:uid="{A018C9DA-6CE2-4ED1-86B6-D6F2E6883989}" name="Column14" headerRowDxfId="467" dataDxfId="466"/>
    <tableColumn id="15" xr3:uid="{A991CFAA-131A-4760-BEB4-3CDCCB1B7E47}" name="Column15" headerRowDxfId="465" dataDxfId="464"/>
    <tableColumn id="16" xr3:uid="{C7BEE415-F32F-4CD6-8A2F-15E139931E77}" name="Column16" headerRowDxfId="463" dataDxfId="462"/>
    <tableColumn id="17" xr3:uid="{F38CAB88-43AE-45C0-BB0D-77DB97401831}" name="Column17" headerRowDxfId="461" dataDxfId="460"/>
    <tableColumn id="18" xr3:uid="{5A762B04-003E-4DF7-80DF-A6B1BF6DA58A}" name="Column18" headerRowDxfId="459" dataDxfId="458">
      <calculatedColumnFormula>AVERAGE(Table12151658922[[#This Row],[Column13]],Table12151658922[[#This Row],[Column14]],Table12151658922[[#This Row],[Column15]],Table12151658922[[#This Row],[Column16]],Table12151658922[[#This Row],[Column17]])</calculatedColumnFormula>
    </tableColumn>
    <tableColumn id="19" xr3:uid="{FDAE4781-2B66-43E4-8A7F-A4705FDE83FC}" name="Column19" headerRowDxfId="457" dataDxfId="456"/>
    <tableColumn id="20" xr3:uid="{1FA755ED-D3B4-4A2D-9D3A-F4EF746954F2}" name="Column20" headerRowDxfId="455" dataDxfId="454"/>
    <tableColumn id="21" xr3:uid="{B7AB58EA-830B-434F-AC98-2DB18BFBB884}" name="Column21" headerRowDxfId="453" dataDxfId="452"/>
    <tableColumn id="22" xr3:uid="{70D953A9-F583-4F32-899C-3FFF8AF80391}" name="Column22" headerRowDxfId="451" dataDxfId="450"/>
    <tableColumn id="23" xr3:uid="{CEEED0F0-F159-4DDF-B8F0-C0199321987E}" name="Column23" headerRowDxfId="449" dataDxfId="448"/>
    <tableColumn id="24" xr3:uid="{53EB87C3-EB6E-475E-8983-F69D10CE82A8}" name="Column24" headerRowDxfId="447" dataDxfId="446">
      <calculatedColumnFormula>AVERAGE(Table12151658922[[#This Row],[Column19]],Table12151658922[[#This Row],[Column20]],Table12151658922[[#This Row],[Column22]])</calculatedColumnFormula>
    </tableColumn>
    <tableColumn id="25" xr3:uid="{3FB89753-80EA-4980-A4BB-52945512715C}" name="Column25" headerRowDxfId="445" dataDxfId="444"/>
    <tableColumn id="26" xr3:uid="{A58D78FB-1E97-4004-90FF-28C2F4818E9E}" name="Column26" headerRowDxfId="443" dataDxfId="442"/>
    <tableColumn id="27" xr3:uid="{578735E1-2CEA-4923-9FB6-1774828813F0}" name="Column27" headerRowDxfId="441" dataDxfId="440"/>
    <tableColumn id="28" xr3:uid="{7F48AF5E-8AEB-4710-8D25-9A5753C2B8CB}" name="Column28" headerRowDxfId="439" dataDxfId="438"/>
    <tableColumn id="29" xr3:uid="{C96D2D3F-2220-4185-B383-F3DC49F221A0}" name="Column29" headerRowDxfId="437" dataDxfId="436"/>
    <tableColumn id="30" xr3:uid="{5FB2806A-CDD3-4B39-81A7-8D04D8F4777C}" name="Column30" headerRowDxfId="435" dataDxfId="434">
      <calculatedColumnFormula>AVERAGE(Table12151658922[[#This Row],[Column25]],Table12151658922[[#This Row],[Column26]],Table12151658922[[#This Row],[Column27]])</calculatedColumnFormula>
    </tableColumn>
    <tableColumn id="31" xr3:uid="{2B3E5CC4-F229-461A-BB51-BC90571A7D92}" name="Column31" headerRowDxfId="433" dataDxfId="432"/>
    <tableColumn id="32" xr3:uid="{7FC2FB46-451A-4817-8BCA-7E86E3F8670A}" name="Column32" headerRowDxfId="431" dataDxfId="430"/>
    <tableColumn id="33" xr3:uid="{5E1D11BB-EF62-442D-8AA1-E31C879DB434}" name="Column33" headerRowDxfId="429" dataDxfId="428"/>
    <tableColumn id="34" xr3:uid="{1C6D34CD-2854-4800-BC86-5ADA5C998376}" name="Column34" headerRowDxfId="427" dataDxfId="426"/>
    <tableColumn id="35" xr3:uid="{B98B4972-83EE-4CF7-8E9C-E7BC492E0AB6}" name="Column35" headerRowDxfId="425" dataDxfId="424"/>
    <tableColumn id="36" xr3:uid="{EEA0D8A9-17E0-41F8-9453-08452F6ACAED}" name="Column36" headerRowDxfId="423" dataDxfId="422">
      <calculatedColumnFormula>AVERAGE(Table12151658922[[#This Row],[Column33]],Table12151658922[[#This Row],[Column32]],Table12151658922[[#This Row],[Column31]])</calculatedColumnFormula>
    </tableColumn>
    <tableColumn id="37" xr3:uid="{86DE6E40-F85C-4348-87AA-4A07029B70F6}" name="Column37" headerRowDxfId="421" dataDxfId="420"/>
    <tableColumn id="38" xr3:uid="{25D55737-6BB9-4CB7-BF77-69C55D9255CF}" name="Column38" headerRowDxfId="419" dataDxfId="418"/>
    <tableColumn id="39" xr3:uid="{F7904BF6-9BBF-43B2-BAB5-4168D456D0BC}" name="Column39" headerRowDxfId="417" dataDxfId="416"/>
    <tableColumn id="40" xr3:uid="{F2DE1ED6-974A-46A0-82CA-604D96B082FA}" name="Column40" headerRowDxfId="415" dataDxfId="414"/>
    <tableColumn id="41" xr3:uid="{A1E06FB0-E8B8-4FD9-8BEF-89ABE76A1780}" name="Column41" headerRowDxfId="413" dataDxfId="412"/>
    <tableColumn id="42" xr3:uid="{37C7288B-843C-4A99-88F8-FC2492D8BADF}" name="Column42" headerRowDxfId="411" dataDxfId="410"/>
    <tableColumn id="43" xr3:uid="{C9AC8F86-4390-4FED-9DE1-72991C4E0598}" name="Column43" headerRowDxfId="409" dataDxfId="408"/>
    <tableColumn id="44" xr3:uid="{EC2C3F88-4E02-49C2-8BEA-22FE730BFCD9}" name="Column44" headerRowDxfId="407" dataDxfId="406"/>
    <tableColumn id="45" xr3:uid="{B502F938-9730-4A61-9D77-B9F1A82429B3}" name="Column45" headerRowDxfId="405" dataDxfId="404"/>
    <tableColumn id="46" xr3:uid="{4DD51F25-B269-4357-B0B3-2C483BA55765}" name="Column46" headerRowDxfId="403" dataDxfId="402"/>
    <tableColumn id="47" xr3:uid="{FA44F116-BD4C-4043-B650-B56F36CAC375}" name="Column47" headerRowDxfId="401" dataDxfId="400"/>
    <tableColumn id="48" xr3:uid="{6B767CAE-EDF3-493C-87B3-EBAE0B527EBF}" name="Column48" headerRowDxfId="399" dataDxfId="398">
      <calculatedColumnFormula>AVERAGE(Table12151658922[[#This Row],[Column45]],Table12151658922[[#This Row],[Column44]],Table12151658922[[#This Row],[Column43]])</calculatedColumnFormula>
    </tableColumn>
    <tableColumn id="49" xr3:uid="{C1567AF6-525E-4556-9147-3E9714C33D58}" name="Column49" headerRowDxfId="397" dataDxfId="396"/>
    <tableColumn id="50" xr3:uid="{ACD1A279-4A4F-4D81-8FFA-25C7B14ABA18}" name="Column50" headerRowDxfId="395" dataDxfId="394"/>
    <tableColumn id="51" xr3:uid="{CBD679DF-22CE-4144-8D46-715ECA354151}" name="Column51" headerRowDxfId="393" dataDxfId="392"/>
    <tableColumn id="52" xr3:uid="{D2A4572D-66F5-44CA-A8E3-2F38F1CE04B3}" name="Column52" headerRowDxfId="391" dataDxfId="390"/>
    <tableColumn id="53" xr3:uid="{18EFD65C-A799-4D0A-900E-26FBF4698047}" name="Column53" headerRowDxfId="389" dataDxfId="388"/>
    <tableColumn id="54" xr3:uid="{7D996CFE-826E-436A-A31D-06043547CFDB}" name="Column54" headerRowDxfId="387" dataDxfId="386">
      <calculatedColumnFormula>AVERAGE(Table12151658922[[#This Row],[Column49]],Table12151658922[[#This Row],[Column50]],Table12151658922[[#This Row],[Column51]],Table12151658922[[#This Row],[Column52]],Table12151658922[[#This Row],[Column53]])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5CA41A-59E7-4618-BF3A-A99FB324D6C5}" name="Table1104611172" displayName="Table1104611172" ref="A4:DZ231" headerRowCount="0" headerRowDxfId="385" dataDxfId="383" headerRowBorderDxfId="384" tableBorderDxfId="382">
  <tableColumns count="130">
    <tableColumn id="1" xr3:uid="{22D6A03C-B9F6-4DAB-A6FA-E3B6BB012E8E}" name="Sr#" totalsRowLabel="Total" headerRowDxfId="381" dataDxfId="380" totalsRowDxfId="379"/>
    <tableColumn id="2" xr3:uid="{22A64CEE-8D9C-469D-BBAA-F5E3F0FD093D}" name="Roll Number" headerRowDxfId="378" dataDxfId="377" totalsRowDxfId="376"/>
    <tableColumn id="3" xr3:uid="{B63580CB-5BBE-4B24-A42D-102C70BDE6E3}" name="Name" headerRowDxfId="375" dataDxfId="374" totalsRowDxfId="373"/>
    <tableColumn id="4" xr3:uid="{AA73C102-95C5-4124-8AF5-68F6AB458D81}" name="Gender" headerRowDxfId="372" dataDxfId="371" totalsRowDxfId="370"/>
    <tableColumn id="12" xr3:uid="{DA68C285-EE94-4B7A-B664-BC49BDE3156D}" name="Column1" headerRowDxfId="369" dataDxfId="368" totalsRowDxfId="367"/>
    <tableColumn id="5" xr3:uid="{6F471815-D146-4B86-BAC9-BE4A79D5CA0D}" name="Sections" headerRowDxfId="366" dataDxfId="365">
      <calculatedColumnFormula>REPT(CHAR(160),10)&amp;Table1104611172[[#This Row],[Column1]]</calculatedColumnFormula>
    </tableColumn>
    <tableColumn id="6" xr3:uid="{3314F5FE-35CC-4F98-B10B-210FD1F01CEB}" name="Column2" headerRowDxfId="364" dataDxfId="363" totalsRowDxfId="362">
      <calculatedColumnFormula>#REF!</calculatedColumnFormula>
    </tableColumn>
    <tableColumn id="7" xr3:uid="{CA6A285B-D57B-4EEF-A35E-51615B926F5D}" name="Column3" headerRowDxfId="361" dataDxfId="360" totalsRowDxfId="359">
      <calculatedColumnFormula>'RP 1'!Q3</calculatedColumnFormula>
    </tableColumn>
    <tableColumn id="8" xr3:uid="{780C22C5-75AE-4839-8173-8958B84D70B2}" name="Column4" headerRowDxfId="358" dataDxfId="357" totalsRowDxfId="356">
      <calculatedColumnFormula>'RP 1'!W3</calculatedColumnFormula>
    </tableColumn>
    <tableColumn id="9" xr3:uid="{93A7002D-C834-4110-9B98-A41A3FC3F5C5}" name="Column5" headerRowDxfId="355" dataDxfId="354" totalsRowDxfId="353">
      <calculatedColumnFormula>'RP 1'!#REF!</calculatedColumnFormula>
    </tableColumn>
    <tableColumn id="10" xr3:uid="{60DB3E9A-73ED-452D-BB9E-B8C20A3D9CBF}" name="Column6" headerRowDxfId="352" dataDxfId="351" totalsRowDxfId="350">
      <calculatedColumnFormula>'RP 1'!#REF!</calculatedColumnFormula>
    </tableColumn>
    <tableColumn id="11" xr3:uid="{A6E9AC7D-60A1-4423-B443-C93BA9848AD1}" name="Column7" headerRowDxfId="349" dataDxfId="348" totalsRowDxfId="347"/>
    <tableColumn id="13" xr3:uid="{770CB7B4-481D-481E-BEB9-CEB5753719F7}" name="Column8" headerRowDxfId="346" dataDxfId="345" totalsRowDxfId="344">
      <calculatedColumnFormula>'RP 1'!AU3</calculatedColumnFormula>
    </tableColumn>
    <tableColumn id="78" xr3:uid="{D17D2FF6-C2E8-4196-85A6-59F2E34A1D98}" name="Column122" headerRowDxfId="343" dataDxfId="342" totalsRowDxfId="341">
      <calculatedColumnFormula>'RP 1'!AZ3</calculatedColumnFormula>
    </tableColumn>
    <tableColumn id="14" xr3:uid="{DDD3AB05-B53A-4AE1-93BF-6E55396A73D3}" name="Column9" headerRowDxfId="340" dataDxfId="339" totalsRowDxfId="338">
      <calculatedColumnFormula>'RP 1'!BG3</calculatedColumnFormula>
    </tableColumn>
    <tableColumn id="15" xr3:uid="{3ADE1C83-2B1F-4FAB-A162-66502BAE634C}" name="Column10" headerRowDxfId="337" dataDxfId="336" totalsRowDxfId="335"/>
    <tableColumn id="16" xr3:uid="{528B352C-AE36-4F70-9165-350150E1D729}" name="Column11" headerRowDxfId="334" dataDxfId="333" totalsRowDxfId="332"/>
    <tableColumn id="17" xr3:uid="{8DD36970-0522-4753-901E-192475E842BD}" name="Column12" headerRowDxfId="331" dataDxfId="330" totalsRowDxfId="329">
      <calculatedColumnFormula>'R P- 2'!Q3</calculatedColumnFormula>
    </tableColumn>
    <tableColumn id="18" xr3:uid="{210492FD-4DF5-413B-9F26-22DE9C3591A5}" name="Column13" headerRowDxfId="328" dataDxfId="327" totalsRowDxfId="326">
      <calculatedColumnFormula>'R P- 2'!W3</calculatedColumnFormula>
    </tableColumn>
    <tableColumn id="19" xr3:uid="{B4EF6CB4-9320-4E4C-8D67-8F9550439FE7}" name="Column14" headerRowDxfId="325" dataDxfId="324" totalsRowDxfId="323">
      <calculatedColumnFormula>'R P- 2'!AC3</calculatedColumnFormula>
    </tableColumn>
    <tableColumn id="20" xr3:uid="{487B0EB7-39F0-4167-8561-FBB48D335A3B}" name="Column15" headerRowDxfId="322" dataDxfId="321" totalsRowDxfId="320">
      <calculatedColumnFormula>'R P- 2'!AI3</calculatedColumnFormula>
    </tableColumn>
    <tableColumn id="21" xr3:uid="{20E413CD-83F4-4EC5-98B9-B2194CBBA471}" name="Column16" headerRowDxfId="319" dataDxfId="318" totalsRowDxfId="317"/>
    <tableColumn id="22" xr3:uid="{04E683F6-C302-4EA5-B474-55FF6BC2B441}" name="Column17" headerRowDxfId="316" dataDxfId="315" totalsRowDxfId="314">
      <calculatedColumnFormula>'R P- 2'!AU3</calculatedColumnFormula>
    </tableColumn>
    <tableColumn id="92" xr3:uid="{C5D5BA84-6F16-440D-AE3A-41F1642F911E}" name="Column123" headerRowDxfId="313" dataDxfId="312" totalsRowDxfId="311">
      <calculatedColumnFormula>'R P- 2'!BA3</calculatedColumnFormula>
    </tableColumn>
    <tableColumn id="23" xr3:uid="{C322825F-AE87-4405-AC17-BDF6C8EFE0A2}" name="Column18" headerRowDxfId="310" dataDxfId="309" totalsRowDxfId="308">
      <calculatedColumnFormula>'R P- 2'!BG3</calculatedColumnFormula>
    </tableColumn>
    <tableColumn id="24" xr3:uid="{DDB61722-7BC2-4542-84D8-56E51538F644}" name="Column19" headerRowDxfId="307" dataDxfId="306" totalsRowDxfId="305"/>
    <tableColumn id="25" xr3:uid="{7DB2DC1F-98EC-4410-9BC0-5FB7954C91C0}" name="Column20" headerRowDxfId="304" dataDxfId="303"/>
    <tableColumn id="26" xr3:uid="{0C0A4C0A-D228-4AC3-B740-D8E6B8A4E63F}" name="Column21" headerRowDxfId="302" dataDxfId="301" totalsRowDxfId="300">
      <calculatedColumnFormula>'R P - 3'!Q3</calculatedColumnFormula>
    </tableColumn>
    <tableColumn id="27" xr3:uid="{A6009ADA-004F-43F8-84B6-D37B1A4E7A89}" name="Column22" headerRowDxfId="299" dataDxfId="298" totalsRowDxfId="297">
      <calculatedColumnFormula>'R P - 3'!W3</calculatedColumnFormula>
    </tableColumn>
    <tableColumn id="28" xr3:uid="{FEF76B19-23FF-4975-A25C-2FD144464DE1}" name="Column23" headerRowDxfId="296" dataDxfId="295" totalsRowDxfId="294">
      <calculatedColumnFormula>'R P - 3'!AC3</calculatedColumnFormula>
    </tableColumn>
    <tableColumn id="29" xr3:uid="{010C55E1-A911-49C2-9EDB-9C2F0150F420}" name="Column24" headerRowDxfId="293" dataDxfId="292" totalsRowDxfId="291">
      <calculatedColumnFormula>'R P - 3'!AI3</calculatedColumnFormula>
    </tableColumn>
    <tableColumn id="30" xr3:uid="{70A4049B-85AD-4CCF-B296-D6D1EFC5D85C}" name="Column25" headerRowDxfId="290" dataDxfId="289" totalsRowDxfId="288"/>
    <tableColumn id="31" xr3:uid="{03FF9DE3-E5CD-4075-9056-BAA0493D12A2}" name="Column26" headerRowDxfId="287" dataDxfId="286" totalsRowDxfId="285">
      <calculatedColumnFormula>'R P - 3'!AU3</calculatedColumnFormula>
    </tableColumn>
    <tableColumn id="93" xr3:uid="{0842341B-2C2C-421E-BBBE-3910459CBB5F}" name="Column124" headerRowDxfId="284" dataDxfId="283" totalsRowDxfId="282">
      <calculatedColumnFormula>'R P - 3'!BA3</calculatedColumnFormula>
    </tableColumn>
    <tableColumn id="32" xr3:uid="{1D265B5B-10B8-4CAB-AFEF-3FC9AC10121D}" name="Column27" headerRowDxfId="281" dataDxfId="280" totalsRowDxfId="279">
      <calculatedColumnFormula>'R P - 3'!BG3</calculatedColumnFormula>
    </tableColumn>
    <tableColumn id="33" xr3:uid="{087EC502-B346-49F7-9CB0-08C5DEBB2F88}" name="Column28" headerRowDxfId="278" dataDxfId="277" totalsRowDxfId="276"/>
    <tableColumn id="34" xr3:uid="{FB57DD20-9534-4C24-90F5-6D1E23F009FB}" name="Column29" headerRowDxfId="275" dataDxfId="274" totalsRowDxfId="273"/>
    <tableColumn id="35" xr3:uid="{31D6CD65-B4C9-4212-82E7-A4D6C660E230}" name="Column30" headerRowDxfId="272" dataDxfId="271">
      <calculatedColumnFormula>'R P -4'!Q3</calculatedColumnFormula>
    </tableColumn>
    <tableColumn id="36" xr3:uid="{EFC755B6-9563-4931-A752-AAF029CC637E}" name="Column31" headerRowDxfId="270" dataDxfId="269">
      <calculatedColumnFormula>'R P -4'!W3</calculatedColumnFormula>
    </tableColumn>
    <tableColumn id="37" xr3:uid="{9879841E-26FF-481F-813B-866F81329F10}" name="Column32" headerRowDxfId="268" dataDxfId="267">
      <calculatedColumnFormula>'R P -4'!AC3</calculatedColumnFormula>
    </tableColumn>
    <tableColumn id="38" xr3:uid="{37BBAB7C-5C4B-4E14-8312-0140D61D7BAF}" name="Column33" headerRowDxfId="266" dataDxfId="265">
      <calculatedColumnFormula>'R P -4'!AI3</calculatedColumnFormula>
    </tableColumn>
    <tableColumn id="39" xr3:uid="{AAD6FA52-40B7-44C4-8DEC-14DFAC7BEBDA}" name="Column34" headerRowDxfId="264" dataDxfId="263" totalsRowDxfId="262"/>
    <tableColumn id="40" xr3:uid="{E122F72B-7627-443E-8120-119BBF199542}" name="Column35" headerRowDxfId="261" dataDxfId="260" totalsRowDxfId="259">
      <calculatedColumnFormula>'R P -4'!AU3</calculatedColumnFormula>
    </tableColumn>
    <tableColumn id="130" xr3:uid="{1A345A31-9349-4555-9AA2-B09911A254BC}" name="Column125" headerRowDxfId="258" dataDxfId="257" totalsRowDxfId="256">
      <calculatedColumnFormula>'R P -4'!BA3</calculatedColumnFormula>
    </tableColumn>
    <tableColumn id="41" xr3:uid="{EFA28E6F-EF5D-4AD5-B74E-8988423EBBC6}" name="Column36" headerRowDxfId="255" dataDxfId="254" totalsRowDxfId="253">
      <calculatedColumnFormula>'R P -4'!BG3</calculatedColumnFormula>
    </tableColumn>
    <tableColumn id="42" xr3:uid="{D436A452-6153-4C65-8673-CCB590103C99}" name="Column37" headerRowDxfId="252" dataDxfId="251" totalsRowDxfId="250"/>
    <tableColumn id="43" xr3:uid="{D80F9F42-7A72-4417-96F2-8F1CF2C3AA6D}" name="Column38" headerRowDxfId="249" dataDxfId="248" totalsRowDxfId="247"/>
    <tableColumn id="44" xr3:uid="{88BBEC72-5120-4CAC-862B-AF036CF5B230}" name="Column39" headerRowDxfId="246" dataDxfId="245" totalsRowDxfId="244">
      <calculatedColumnFormula>'Reflection -1 '!R3</calculatedColumnFormula>
    </tableColumn>
    <tableColumn id="45" xr3:uid="{C2B80107-2315-424B-80A4-CAC773F57359}" name="Column40" headerRowDxfId="243" dataDxfId="242" totalsRowDxfId="241"/>
    <tableColumn id="46" xr3:uid="{C9E35053-4943-47F1-A851-4C9ACEC92A82}" name="Column41" headerRowDxfId="240" dataDxfId="239" totalsRowDxfId="238"/>
    <tableColumn id="47" xr3:uid="{B6151FE8-EE51-40EF-88D1-1C53F1F99231}" name="Column42" headerRowDxfId="237" dataDxfId="236" totalsRowDxfId="235"/>
    <tableColumn id="48" xr3:uid="{73DAD0B0-CD2E-4928-B965-78E1FE050D59}" name="Column43" headerRowDxfId="234" dataDxfId="233" totalsRowDxfId="232"/>
    <tableColumn id="49" xr3:uid="{84DB0A1B-B1A2-4305-A716-CDF2B91C21C7}" name="Column44" headerRowDxfId="231" dataDxfId="230" totalsRowDxfId="229"/>
    <tableColumn id="50" xr3:uid="{0389A162-B1A3-4D7F-A379-0895A8DE93E0}" name="Column45" headerRowDxfId="228" dataDxfId="227" totalsRowDxfId="226">
      <calculatedColumnFormula>'Reflection -1 '!BB3</calculatedColumnFormula>
    </tableColumn>
    <tableColumn id="51" xr3:uid="{E1327EC5-EFEE-4344-A78E-8F9029C37C1E}" name="Column46" headerRowDxfId="225" dataDxfId="224" totalsRowDxfId="223"/>
    <tableColumn id="52" xr3:uid="{FF34DF1B-F922-4CAA-ADA2-795C0CC0C6D4}" name="Column47" headerRowDxfId="222" dataDxfId="221" totalsRowDxfId="220"/>
    <tableColumn id="53" xr3:uid="{36A89718-7B35-42CB-B3A8-CCD7A3A8D4D3}" name="Column48" headerRowDxfId="219" dataDxfId="218" totalsRowDxfId="217">
      <calculatedColumnFormula>'Reflection -2'!Q3</calculatedColumnFormula>
    </tableColumn>
    <tableColumn id="54" xr3:uid="{DA5E5DCD-D354-4505-91E4-10EF71623AD4}" name="Column49" headerRowDxfId="216" dataDxfId="215" totalsRowDxfId="214"/>
    <tableColumn id="55" xr3:uid="{FC0190F7-7328-4D01-91E7-208FC7F9FC17}" name="Column50" headerRowDxfId="213" dataDxfId="212" totalsRowDxfId="211"/>
    <tableColumn id="56" xr3:uid="{928A3D86-8526-494B-9718-A584688EE0D7}" name="Column51" headerRowDxfId="210" dataDxfId="209" totalsRowDxfId="208"/>
    <tableColumn id="57" xr3:uid="{DDFF03BE-F9E9-40B0-B61E-8C034F970D64}" name="Column52" headerRowDxfId="207" dataDxfId="206" totalsRowDxfId="205"/>
    <tableColumn id="58" xr3:uid="{6A5DCF88-BDEE-4781-A6C2-12389837C5CD}" name="Column53" headerRowDxfId="204" dataDxfId="203" totalsRowDxfId="202"/>
    <tableColumn id="59" xr3:uid="{E3BDDB6A-10F3-447B-9A9A-5C27C74DD400}" name="Column54" headerRowDxfId="201" dataDxfId="200" totalsRowDxfId="199">
      <calculatedColumnFormula>'Reflection -2'!BA3</calculatedColumnFormula>
    </tableColumn>
    <tableColumn id="60" xr3:uid="{51CCF8F5-594E-4F14-AD40-D92671895D19}" name="Column55" headerRowDxfId="198" dataDxfId="197" totalsRowDxfId="196"/>
    <tableColumn id="61" xr3:uid="{E0CA230B-32E9-49B9-9357-CA4DEB3D7CE6}" name="Column56" headerRowDxfId="195" dataDxfId="194" totalsRowDxfId="193"/>
    <tableColumn id="62" xr3:uid="{4AC2287E-1724-4014-BBC5-0B57955C2369}" name="Column57" headerRowDxfId="192" dataDxfId="191" totalsRowDxfId="190">
      <calculatedColumnFormula>'Reflection -3'!Q3</calculatedColumnFormula>
    </tableColumn>
    <tableColumn id="63" xr3:uid="{E1EA84C3-2602-489F-B25B-D4BBBDCD60F6}" name="Column58" headerRowDxfId="189" dataDxfId="188"/>
    <tableColumn id="64" xr3:uid="{26BA55C5-4867-49DF-8B2B-36B3AE073FF0}" name="Column59" headerRowDxfId="187" dataDxfId="186"/>
    <tableColumn id="65" xr3:uid="{530C60B2-47C5-44B3-AA8A-9F0F72BD9EB4}" name="Column60" headerRowDxfId="185" dataDxfId="184" totalsRowDxfId="183"/>
    <tableColumn id="66" xr3:uid="{99C0B394-EC96-4098-8C90-BBF469BF8F09}" name="Column61" headerRowDxfId="182" dataDxfId="181" totalsRowDxfId="180"/>
    <tableColumn id="67" xr3:uid="{466F9F60-59C9-4BA9-874F-22B23F2306BF}" name="Column62" headerRowDxfId="179" dataDxfId="178" totalsRowDxfId="177"/>
    <tableColumn id="68" xr3:uid="{3048BF05-D002-4EDF-9F50-FE6A39CB7F2E}" name="Column63" headerRowDxfId="176" dataDxfId="175" totalsRowDxfId="174">
      <calculatedColumnFormula>'Reflection -3'!BA3</calculatedColumnFormula>
    </tableColumn>
    <tableColumn id="69" xr3:uid="{E68F75EE-5EE4-4D5B-BEE9-11EF2EECD08D}" name="Column64" headerRowDxfId="173" dataDxfId="172" totalsRowDxfId="171"/>
    <tableColumn id="70" xr3:uid="{D347ED49-4468-47C6-9D55-A57E96D26EED}" name="Column65" headerRowDxfId="170" dataDxfId="169" totalsRowDxfId="168"/>
    <tableColumn id="71" xr3:uid="{75D67BBC-4ADC-4B1D-894F-ACBA03BC1E19}" name="Column66" headerRowDxfId="167" dataDxfId="166" totalsRowDxfId="165">
      <calculatedColumnFormula>'Reflection -3'!Q3</calculatedColumnFormula>
    </tableColumn>
    <tableColumn id="72" xr3:uid="{08006D03-354F-4242-BAD3-22239E93BB41}" name="Column67" headerRowDxfId="164" dataDxfId="163" totalsRowDxfId="162"/>
    <tableColumn id="73" xr3:uid="{791184FA-ED1C-4CD0-85E9-170C437BE962}" name="Column68" headerRowDxfId="161" dataDxfId="160" totalsRowDxfId="159"/>
    <tableColumn id="74" xr3:uid="{B2BB6B1F-FC8F-4B6D-9A07-CA96D9F8C370}" name="Column69" headerRowDxfId="158" dataDxfId="157" totalsRowDxfId="156"/>
    <tableColumn id="75" xr3:uid="{763F42C1-F4BE-4450-82C4-6F04050AA95D}" name="Column70" headerRowDxfId="155" dataDxfId="154" totalsRowDxfId="153"/>
    <tableColumn id="76" xr3:uid="{184D53FC-8F8B-46B7-B435-25028D458168}" name="Column71" headerRowDxfId="152" dataDxfId="151" totalsRowDxfId="150"/>
    <tableColumn id="77" xr3:uid="{AB23DBF8-F898-488C-8532-B56A481BA4DD}" name="Column72" headerRowDxfId="149" dataDxfId="148" totalsRowDxfId="147">
      <calculatedColumnFormula>'Reflection -4'!BA3</calculatedColumnFormula>
    </tableColumn>
    <tableColumn id="91" xr3:uid="{28262903-DA8F-4D30-BBC5-03ACD5424E22}" name="Column86" headerRowDxfId="146" totalsRowDxfId="145"/>
    <tableColumn id="79" xr3:uid="{0878F075-BB22-40D0-982B-A85C15AD08B3}" name="Column74" headerRowDxfId="144" dataDxfId="143" totalsRowDxfId="142"/>
    <tableColumn id="80" xr3:uid="{BBE50FBE-B716-48E2-8906-FB556571BC69}" name="Column75" headerRowDxfId="141" dataDxfId="140" totalsRowDxfId="139"/>
    <tableColumn id="81" xr3:uid="{1D0AEBD8-D77E-4C8C-9804-433FD9F32C86}" name="Column76" headerRowDxfId="138" dataDxfId="137" totalsRowDxfId="136"/>
    <tableColumn id="82" xr3:uid="{2FD800DF-B990-4B8E-BC63-2367DB44F9BE}" name="Column77" headerRowDxfId="135" dataDxfId="134" totalsRowDxfId="133">
      <calculatedColumnFormula>Table121516589[[#This Row],[Column30]]</calculatedColumnFormula>
    </tableColumn>
    <tableColumn id="83" xr3:uid="{BED69281-A764-460E-8969-F06AA1853679}" name="Column78" headerRowDxfId="132" dataDxfId="131" totalsRowDxfId="130"/>
    <tableColumn id="84" xr3:uid="{EEB9B6CA-4A39-4273-97AA-BEB03FCEAF57}" name="Column79" headerRowDxfId="129" dataDxfId="128" totalsRowDxfId="127"/>
    <tableColumn id="85" xr3:uid="{DB152849-8D8A-448A-A664-3BF7A41B4FCA}" name="Column80" headerRowDxfId="126" dataDxfId="125" totalsRowDxfId="124">
      <calculatedColumnFormula>Table121516589[[#This Row],[Column48]]</calculatedColumnFormula>
    </tableColumn>
    <tableColumn id="86" xr3:uid="{170D5D24-36F0-45F9-A4E0-A36C6DE72D17}" name="Column81" headerRowDxfId="123" dataDxfId="122" totalsRowDxfId="121">
      <calculatedColumnFormula>Table121516589[[#This Row],[Column54]]</calculatedColumnFormula>
    </tableColumn>
    <tableColumn id="87" xr3:uid="{70710033-95BE-48BB-8745-204E6DD7682F}" name="Column82" headerRowDxfId="120" dataDxfId="119" totalsRowDxfId="118"/>
    <tableColumn id="90" xr3:uid="{CE8D9CB5-7A28-4386-B6AD-B0683460C24A}" name="Column85" headerRowDxfId="117" dataDxfId="116" totalsRowDxfId="115"/>
    <tableColumn id="88" xr3:uid="{D4CBACDC-35A1-4662-9C85-582196BA21EA}" name="Column83" headerRowDxfId="114" dataDxfId="113" totalsRowDxfId="112"/>
    <tableColumn id="89" xr3:uid="{50369588-AB17-4047-ABA9-FD7AB56176D7}" name="Column84" headerRowDxfId="111" dataDxfId="110" totalsRowDxfId="109"/>
    <tableColumn id="94" xr3:uid="{3C7F8463-4F04-40DE-9471-1658F663DEEB}" name="Column73" headerRowDxfId="108" dataDxfId="107" totalsRowDxfId="106">
      <calculatedColumnFormula>#REF!</calculatedColumnFormula>
    </tableColumn>
    <tableColumn id="95" xr3:uid="{C22DDF85-85FF-4937-BC0B-ABF1F3847A75}" name="Column87" headerRowDxfId="105" dataDxfId="104" totalsRowDxfId="103"/>
    <tableColumn id="96" xr3:uid="{72243438-AC55-4313-B597-7931C97B4D99}" name="Column88" headerRowDxfId="102" dataDxfId="101" totalsRowDxfId="100"/>
    <tableColumn id="97" xr3:uid="{ABD02351-2C52-43C8-929A-CA1A78F9975B}" name="Column89" headerRowDxfId="99" dataDxfId="98" totalsRowDxfId="97">
      <calculatedColumnFormula>#REF!</calculatedColumnFormula>
    </tableColumn>
    <tableColumn id="98" xr3:uid="{30A15379-AE0D-43E2-8884-CA3D92868698}" name="Column90" headerRowDxfId="96" dataDxfId="95" totalsRowDxfId="94">
      <calculatedColumnFormula>#REF!</calculatedColumnFormula>
    </tableColumn>
    <tableColumn id="99" xr3:uid="{998DD0D0-CBD7-4E27-9518-3CF5F01C17AE}" name="Column91" headerRowDxfId="93" dataDxfId="92" totalsRowDxfId="91"/>
    <tableColumn id="100" xr3:uid="{6786E4E4-496E-4A44-93E5-AC8D4FAC721B}" name="Column92" headerRowDxfId="90" dataDxfId="89" totalsRowDxfId="88"/>
    <tableColumn id="101" xr3:uid="{F278F3DE-5727-4438-8D6A-3FEB18B7B47F}" name="Column93" headerRowDxfId="87" dataDxfId="86" totalsRowDxfId="85"/>
    <tableColumn id="102" xr3:uid="{E8E9BEBD-FA03-49DF-B014-478F232A04D8}" name="Column94" headerRowDxfId="84" dataDxfId="83" totalsRowDxfId="82"/>
    <tableColumn id="103" xr3:uid="{C5DA927B-9846-405F-8E98-8E6BD262F0EF}" name="Column95" headerRowDxfId="81" dataDxfId="80" totalsRowDxfId="79">
      <calculatedColumnFormula>#REF!</calculatedColumnFormula>
    </tableColumn>
    <tableColumn id="104" xr3:uid="{715A21C8-191D-4F5F-99D8-0F2A23E7B08B}" name="Column96" headerRowDxfId="78" dataDxfId="77" totalsRowDxfId="76"/>
    <tableColumn id="105" xr3:uid="{D333FDE3-93C4-4A7F-8387-BA975EA6955C}" name="Column97" headerRowDxfId="75" dataDxfId="74" totalsRowDxfId="73"/>
    <tableColumn id="106" xr3:uid="{79981970-D287-4B4C-B5AB-312EA86A0632}" name="Column98" headerRowDxfId="72" dataDxfId="71" totalsRowDxfId="70">
      <calculatedColumnFormula>#REF!</calculatedColumnFormula>
    </tableColumn>
    <tableColumn id="107" xr3:uid="{85DD0B71-C4F9-43E6-A859-A9EBD3BE9E4C}" name="Column99" headerRowDxfId="69" dataDxfId="68" totalsRowDxfId="67">
      <calculatedColumnFormula>#REF!</calculatedColumnFormula>
    </tableColumn>
    <tableColumn id="108" xr3:uid="{C5B4D9D9-0554-4D3D-AEA6-C55E3420262D}" name="Column100" headerRowDxfId="66" dataDxfId="65" totalsRowDxfId="64"/>
    <tableColumn id="109" xr3:uid="{C384CC5D-912F-4FFE-B72E-F2B9F5BFC3F7}" name="Column101" headerRowDxfId="63" dataDxfId="62" totalsRowDxfId="61"/>
    <tableColumn id="110" xr3:uid="{8A099BC9-677A-434C-B759-F9665BEC1956}" name="Column102" headerRowDxfId="60" dataDxfId="59" totalsRowDxfId="58"/>
    <tableColumn id="111" xr3:uid="{4750B696-5478-4503-942B-F3945B524B4E}" name="Column103" headerRowDxfId="57" dataDxfId="56" totalsRowDxfId="55"/>
    <tableColumn id="112" xr3:uid="{B02E13B8-5E6E-49AF-8F29-7F73B3705D58}" name="Column104" headerRowDxfId="54" dataDxfId="53" totalsRowDxfId="52">
      <calculatedColumnFormula>'D W-4'!AS2</calculatedColumnFormula>
    </tableColumn>
    <tableColumn id="113" xr3:uid="{65A4FC44-2CF1-49B0-8E4E-1B4A76D002AF}" name="Column105" headerRowDxfId="51" dataDxfId="50" totalsRowDxfId="49"/>
    <tableColumn id="114" xr3:uid="{5B7E669E-933C-4872-B97E-1E882138BE2C}" name="Column106" headerRowDxfId="48" dataDxfId="47" totalsRowDxfId="46"/>
    <tableColumn id="115" xr3:uid="{0F54AF57-4DAE-43F5-85EF-843A9B5DBB86}" name="Column107" headerRowDxfId="45" dataDxfId="44" totalsRowDxfId="43"/>
    <tableColumn id="116" xr3:uid="{0F3E12A3-5EE3-47B7-8DFD-F42772E185D8}" name="Column108" headerRowDxfId="42" dataDxfId="41" totalsRowDxfId="40">
      <calculatedColumnFormula>#REF!</calculatedColumnFormula>
    </tableColumn>
    <tableColumn id="117" xr3:uid="{6B9ABE82-A614-4D7F-B2E9-BF8A1410913B}" name="Column109" headerRowDxfId="39" dataDxfId="38" totalsRowDxfId="37"/>
    <tableColumn id="118" xr3:uid="{6ABC67D4-7114-48EF-B8BB-D84B3919C955}" name="Column110" headerRowDxfId="36" dataDxfId="35" totalsRowDxfId="34">
      <calculatedColumnFormula>AVERAGE(Table1104611172[[#This Row],[Column2]],Table1104611172[[#This Row],[Column11]],Table1104611172[[#This Row],[Column56]])</calculatedColumnFormula>
    </tableColumn>
    <tableColumn id="119" xr3:uid="{494E4B66-2C9B-4031-8FE6-D8FF109A0123}" name="Column111" headerRowDxfId="33" dataDxfId="32" totalsRowDxfId="31">
      <calculatedColumnFormula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calculatedColumnFormula>
    </tableColumn>
    <tableColumn id="120" xr3:uid="{05FF29DA-1E1A-4FEF-8883-89140EEE7FAE}" name="Column112" headerRowDxfId="30" dataDxfId="29" totalsRowDxfId="28">
      <calculatedColumnFormula>AVERAGE(Table1104611172[[#This Row],[Column4]],Table1104611172[[#This Row],[Column13]],Table1104611172[[#This Row],[Column22]],Table1104611172[[#This Row],[Column31]])</calculatedColumnFormula>
    </tableColumn>
    <tableColumn id="121" xr3:uid="{8A96BBA5-668B-45B6-AE12-DCC3F89660CD}" name="Column113" headerRowDxfId="27" dataDxfId="26" totalsRowDxfId="25">
      <calculatedColumnFormula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calculatedColumnFormula>
    </tableColumn>
    <tableColumn id="122" xr3:uid="{B5DD3BFC-926F-4597-BC39-B8CA69E52531}" name="Column114" headerRowDxfId="24" dataDxfId="23" totalsRowDxfId="22">
      <calculatedColumnFormula>AVERAGE(Table1104611172[[#This Row],[Column6]],Table1104611172[[#This Row],[Column15]],Table1104611172[[#This Row],[Column24]],Table1104611172[[#This Row],[Column33]])</calculatedColumnFormula>
    </tableColumn>
    <tableColumn id="123" xr3:uid="{9BA71C86-FE83-45F1-8DAA-AA18AF926C39}" name="Column115" headerRowDxfId="21" dataDxfId="20" totalsRowDxfId="19"/>
    <tableColumn id="124" xr3:uid="{B3C8BF4D-C2A8-44FE-B9EA-A17572246440}" name="Column116" headerRowDxfId="18" dataDxfId="17" totalsRowDxfId="16">
      <calculatedColumnFormula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calculatedColumnFormula>
    </tableColumn>
    <tableColumn id="125" xr3:uid="{6283E317-8394-4FE7-9094-060C4BA14405}" name="Column117" headerRowDxfId="15" dataDxfId="14" totalsRowDxfId="13">
      <calculatedColumnFormula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calculatedColumnFormula>
    </tableColumn>
    <tableColumn id="126" xr3:uid="{398AFE08-B52B-4582-AAD5-825FE0D54D39}" name="Column118" headerRowDxfId="12" dataDxfId="11" totalsRowDxfId="10"/>
    <tableColumn id="127" xr3:uid="{40BA6EE5-D29D-4610-A827-FE25B8FBD6E8}" name="Column119" headerRowDxfId="9" dataDxfId="8" totalsRowDxfId="7">
      <calculatedColumnFormula>'R P -4'!CT4</calculatedColumnFormula>
    </tableColumn>
    <tableColumn id="128" xr3:uid="{41774599-66BE-42DD-A236-692B397AFC40}" name="Column120" headerRowDxfId="6" dataDxfId="5" totalsRowDxfId="4">
      <calculatedColumnFormula>AVERAGE('Reflection -3'!CO4,'Reflection -2'!CN4,'R P -4'!CT4,'R P - 3'!CS4,'R P- 2'!CS4,#REF!)</calculatedColumnFormula>
    </tableColumn>
    <tableColumn id="129" xr3:uid="{E7982824-8808-43A6-832E-C37BAD9A069B}" name="Column121" headerRowDxfId="3" dataDxfId="2" totalsRow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62D00-BC75-4C03-B237-31C34B279B7E}">
  <dimension ref="A1:AD24"/>
  <sheetViews>
    <sheetView zoomScale="90" workbookViewId="0">
      <pane xSplit="4" ySplit="1" topLeftCell="H2" activePane="bottomRight" state="frozen"/>
      <selection pane="topRight" activeCell="E1" sqref="E1"/>
      <selection pane="bottomLeft" activeCell="A2" sqref="A2"/>
      <selection pane="bottomRight" activeCell="K10" sqref="K10:V10"/>
    </sheetView>
  </sheetViews>
  <sheetFormatPr defaultRowHeight="14.4" x14ac:dyDescent="0.3"/>
  <cols>
    <col min="1" max="1" width="6.5546875" customWidth="1"/>
    <col min="2" max="2" width="19.109375" style="9" customWidth="1"/>
    <col min="3" max="3" width="31.109375" style="9" customWidth="1"/>
    <col min="4" max="4" width="21.88671875" style="9" bestFit="1" customWidth="1"/>
    <col min="5" max="7" width="16.88671875" customWidth="1"/>
    <col min="8" max="8" width="16.88671875" style="10" customWidth="1"/>
    <col min="9" max="9" width="14.88671875" style="10" customWidth="1"/>
    <col min="10" max="10" width="17.109375" style="9" customWidth="1"/>
    <col min="11" max="29" width="8.88671875" style="10"/>
  </cols>
  <sheetData>
    <row r="1" spans="1:30" s="2" customFormat="1" ht="35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1" t="s">
        <v>10</v>
      </c>
      <c r="L1" s="141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</row>
    <row r="2" spans="1:30" ht="23.1" customHeight="1" x14ac:dyDescent="0.3">
      <c r="A2" s="3"/>
      <c r="B2" s="4" t="s">
        <v>615</v>
      </c>
      <c r="C2" s="6" t="s">
        <v>616</v>
      </c>
      <c r="D2" s="6"/>
      <c r="E2" s="27" t="s">
        <v>11</v>
      </c>
      <c r="F2" s="8" t="s">
        <v>12</v>
      </c>
      <c r="G2" s="8" t="s">
        <v>13</v>
      </c>
      <c r="H2" s="20">
        <v>3</v>
      </c>
      <c r="I2" s="20"/>
      <c r="J2" s="28"/>
      <c r="K2" s="74" t="s">
        <v>551</v>
      </c>
      <c r="L2" s="74" t="s">
        <v>17</v>
      </c>
      <c r="M2" s="74" t="s">
        <v>18</v>
      </c>
      <c r="N2" s="74" t="s">
        <v>558</v>
      </c>
      <c r="O2" s="74" t="s">
        <v>20</v>
      </c>
      <c r="P2" s="74" t="s">
        <v>552</v>
      </c>
      <c r="Q2" s="74" t="s">
        <v>618</v>
      </c>
      <c r="R2" s="74" t="s">
        <v>619</v>
      </c>
      <c r="S2" s="74" t="s">
        <v>607</v>
      </c>
      <c r="T2" s="74" t="s">
        <v>608</v>
      </c>
      <c r="U2" s="74" t="s">
        <v>16</v>
      </c>
      <c r="V2" s="74" t="s">
        <v>620</v>
      </c>
      <c r="W2" s="74" t="s">
        <v>621</v>
      </c>
      <c r="X2" s="74" t="s">
        <v>21</v>
      </c>
      <c r="Y2" s="74" t="s">
        <v>622</v>
      </c>
      <c r="Z2" s="74" t="s">
        <v>559</v>
      </c>
      <c r="AA2" s="74" t="s">
        <v>14</v>
      </c>
      <c r="AB2" s="74" t="s">
        <v>15</v>
      </c>
      <c r="AC2" s="74" t="s">
        <v>623</v>
      </c>
      <c r="AD2" s="74" t="s">
        <v>624</v>
      </c>
    </row>
    <row r="3" spans="1:30" ht="23.1" customHeight="1" x14ac:dyDescent="0.3">
      <c r="A3" s="3"/>
      <c r="B3" s="4" t="s">
        <v>615</v>
      </c>
      <c r="C3" s="6" t="s">
        <v>616</v>
      </c>
      <c r="D3" s="6"/>
      <c r="E3" s="27" t="s">
        <v>11</v>
      </c>
      <c r="F3" s="8" t="s">
        <v>12</v>
      </c>
      <c r="G3" s="8" t="s">
        <v>13</v>
      </c>
      <c r="H3" s="20">
        <v>3</v>
      </c>
      <c r="I3" s="28"/>
      <c r="J3" s="28"/>
      <c r="K3" s="74" t="s">
        <v>551</v>
      </c>
      <c r="L3" s="74" t="s">
        <v>17</v>
      </c>
      <c r="M3" s="74" t="s">
        <v>18</v>
      </c>
      <c r="N3" s="74" t="s">
        <v>558</v>
      </c>
      <c r="O3" s="74" t="s">
        <v>20</v>
      </c>
      <c r="P3" s="74" t="s">
        <v>552</v>
      </c>
      <c r="Q3" s="74" t="s">
        <v>618</v>
      </c>
      <c r="R3" s="74" t="s">
        <v>619</v>
      </c>
      <c r="S3" s="74" t="s">
        <v>607</v>
      </c>
      <c r="T3" s="74" t="s">
        <v>608</v>
      </c>
      <c r="U3" s="74" t="s">
        <v>16</v>
      </c>
      <c r="V3" s="74" t="s">
        <v>620</v>
      </c>
      <c r="W3" s="74" t="s">
        <v>621</v>
      </c>
      <c r="X3" s="74" t="s">
        <v>21</v>
      </c>
      <c r="Y3" s="74" t="s">
        <v>622</v>
      </c>
      <c r="Z3" s="74" t="s">
        <v>559</v>
      </c>
      <c r="AA3" s="74" t="s">
        <v>14</v>
      </c>
      <c r="AB3" s="74" t="s">
        <v>15</v>
      </c>
      <c r="AC3" s="74" t="s">
        <v>623</v>
      </c>
      <c r="AD3" s="74" t="s">
        <v>624</v>
      </c>
    </row>
    <row r="4" spans="1:30" ht="23.1" customHeight="1" x14ac:dyDescent="0.3">
      <c r="A4" s="3"/>
      <c r="B4" s="4" t="s">
        <v>615</v>
      </c>
      <c r="C4" s="6" t="s">
        <v>616</v>
      </c>
      <c r="D4" s="4"/>
      <c r="E4" s="27" t="s">
        <v>11</v>
      </c>
      <c r="F4" s="8" t="s">
        <v>12</v>
      </c>
      <c r="G4" s="8" t="s">
        <v>13</v>
      </c>
      <c r="H4" s="20">
        <v>3</v>
      </c>
      <c r="I4" s="28"/>
      <c r="J4" s="30"/>
      <c r="K4" s="74" t="s">
        <v>551</v>
      </c>
      <c r="L4" s="74" t="s">
        <v>17</v>
      </c>
      <c r="M4" s="74" t="s">
        <v>18</v>
      </c>
      <c r="N4" s="74" t="s">
        <v>558</v>
      </c>
      <c r="O4" s="74" t="s">
        <v>20</v>
      </c>
      <c r="P4" s="74" t="s">
        <v>552</v>
      </c>
      <c r="Q4" s="74" t="s">
        <v>618</v>
      </c>
      <c r="R4" s="74" t="s">
        <v>619</v>
      </c>
      <c r="S4" s="74" t="s">
        <v>607</v>
      </c>
      <c r="T4" s="74" t="s">
        <v>608</v>
      </c>
      <c r="U4" s="74" t="s">
        <v>16</v>
      </c>
      <c r="V4" s="74" t="s">
        <v>620</v>
      </c>
      <c r="W4" s="74" t="s">
        <v>621</v>
      </c>
      <c r="X4" s="74" t="s">
        <v>21</v>
      </c>
      <c r="Y4" s="74" t="s">
        <v>622</v>
      </c>
      <c r="Z4" s="74" t="s">
        <v>559</v>
      </c>
      <c r="AA4" s="74" t="s">
        <v>14</v>
      </c>
      <c r="AB4" s="74" t="s">
        <v>15</v>
      </c>
      <c r="AC4" s="74" t="s">
        <v>623</v>
      </c>
      <c r="AD4" s="74" t="s">
        <v>624</v>
      </c>
    </row>
    <row r="5" spans="1:30" ht="23.1" customHeight="1" x14ac:dyDescent="0.3">
      <c r="A5" s="3"/>
      <c r="B5" s="4" t="s">
        <v>615</v>
      </c>
      <c r="C5" s="6" t="s">
        <v>616</v>
      </c>
      <c r="D5" s="29"/>
      <c r="E5" s="27" t="s">
        <v>11</v>
      </c>
      <c r="F5" s="8" t="s">
        <v>12</v>
      </c>
      <c r="G5" s="8" t="s">
        <v>13</v>
      </c>
      <c r="H5" s="20">
        <v>3</v>
      </c>
      <c r="I5" s="28"/>
      <c r="J5" s="28"/>
      <c r="K5" s="74" t="s">
        <v>551</v>
      </c>
      <c r="L5" s="74" t="s">
        <v>17</v>
      </c>
      <c r="M5" s="74" t="s">
        <v>18</v>
      </c>
      <c r="N5" s="74" t="s">
        <v>558</v>
      </c>
      <c r="O5" s="74" t="s">
        <v>20</v>
      </c>
      <c r="P5" s="74" t="s">
        <v>552</v>
      </c>
      <c r="Q5" s="74" t="s">
        <v>618</v>
      </c>
      <c r="R5" s="74" t="s">
        <v>619</v>
      </c>
      <c r="S5" s="74" t="s">
        <v>607</v>
      </c>
      <c r="T5" s="74" t="s">
        <v>608</v>
      </c>
      <c r="U5" s="74" t="s">
        <v>16</v>
      </c>
      <c r="V5" s="74" t="s">
        <v>620</v>
      </c>
      <c r="W5" s="74" t="s">
        <v>621</v>
      </c>
      <c r="X5" s="74" t="s">
        <v>21</v>
      </c>
      <c r="Y5" s="74" t="s">
        <v>622</v>
      </c>
      <c r="Z5" s="74" t="s">
        <v>559</v>
      </c>
      <c r="AA5" s="74" t="s">
        <v>14</v>
      </c>
      <c r="AB5" s="74" t="s">
        <v>15</v>
      </c>
      <c r="AC5" s="74" t="s">
        <v>623</v>
      </c>
      <c r="AD5" s="74" t="s">
        <v>624</v>
      </c>
    </row>
    <row r="6" spans="1:30" ht="23.1" customHeight="1" x14ac:dyDescent="0.3">
      <c r="A6" s="3"/>
      <c r="B6" s="4" t="s">
        <v>615</v>
      </c>
      <c r="C6" s="6" t="s">
        <v>617</v>
      </c>
      <c r="D6" s="29"/>
      <c r="E6" s="27" t="s">
        <v>11</v>
      </c>
      <c r="F6" s="8" t="s">
        <v>12</v>
      </c>
      <c r="G6" s="8" t="s">
        <v>13</v>
      </c>
      <c r="H6" s="20">
        <v>3</v>
      </c>
      <c r="I6" s="28"/>
      <c r="J6" s="28"/>
      <c r="K6" s="6" t="s">
        <v>551</v>
      </c>
      <c r="L6" s="6" t="s">
        <v>18</v>
      </c>
      <c r="M6" s="6" t="s">
        <v>558</v>
      </c>
      <c r="N6" s="6" t="s">
        <v>559</v>
      </c>
      <c r="O6" s="6" t="s">
        <v>15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3"/>
    </row>
    <row r="7" spans="1:30" ht="23.1" customHeight="1" x14ac:dyDescent="0.3">
      <c r="A7" s="3"/>
      <c r="B7" s="4" t="s">
        <v>615</v>
      </c>
      <c r="C7" s="6" t="s">
        <v>617</v>
      </c>
      <c r="D7" s="6"/>
      <c r="E7" s="27" t="s">
        <v>11</v>
      </c>
      <c r="F7" s="8" t="s">
        <v>12</v>
      </c>
      <c r="G7" s="8" t="s">
        <v>13</v>
      </c>
      <c r="H7" s="20">
        <v>3</v>
      </c>
      <c r="I7" s="20"/>
      <c r="J7" s="28"/>
      <c r="K7" s="6" t="s">
        <v>551</v>
      </c>
      <c r="L7" s="6" t="s">
        <v>18</v>
      </c>
      <c r="M7" s="6" t="s">
        <v>558</v>
      </c>
      <c r="N7" s="6" t="s">
        <v>559</v>
      </c>
      <c r="O7" s="6" t="s">
        <v>15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3"/>
    </row>
    <row r="8" spans="1:30" ht="23.1" customHeight="1" x14ac:dyDescent="0.3">
      <c r="A8" s="3"/>
      <c r="B8" s="4" t="s">
        <v>615</v>
      </c>
      <c r="C8" s="6" t="s">
        <v>617</v>
      </c>
      <c r="D8" s="29"/>
      <c r="E8" s="27" t="s">
        <v>11</v>
      </c>
      <c r="F8" s="8" t="s">
        <v>12</v>
      </c>
      <c r="G8" s="8" t="s">
        <v>13</v>
      </c>
      <c r="H8" s="20">
        <v>3</v>
      </c>
      <c r="I8" s="28"/>
      <c r="J8" s="28"/>
      <c r="K8" s="6" t="s">
        <v>551</v>
      </c>
      <c r="L8" s="6" t="s">
        <v>18</v>
      </c>
      <c r="M8" s="6" t="s">
        <v>558</v>
      </c>
      <c r="N8" s="6" t="s">
        <v>559</v>
      </c>
      <c r="O8" s="6" t="s">
        <v>15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3"/>
    </row>
    <row r="9" spans="1:30" ht="23.1" customHeight="1" x14ac:dyDescent="0.3">
      <c r="A9" s="3"/>
      <c r="B9" s="4" t="s">
        <v>615</v>
      </c>
      <c r="C9" s="6" t="s">
        <v>617</v>
      </c>
      <c r="D9" s="6"/>
      <c r="E9" s="27" t="s">
        <v>11</v>
      </c>
      <c r="F9" s="8" t="s">
        <v>12</v>
      </c>
      <c r="G9" s="8" t="s">
        <v>13</v>
      </c>
      <c r="H9" s="20">
        <v>3</v>
      </c>
      <c r="I9" s="28"/>
      <c r="J9" s="28"/>
      <c r="K9" s="6" t="s">
        <v>551</v>
      </c>
      <c r="L9" s="6" t="s">
        <v>18</v>
      </c>
      <c r="M9" s="6" t="s">
        <v>558</v>
      </c>
      <c r="N9" s="6" t="s">
        <v>559</v>
      </c>
      <c r="O9" s="6" t="s">
        <v>15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3"/>
    </row>
    <row r="10" spans="1:30" ht="23.1" customHeight="1" x14ac:dyDescent="0.3">
      <c r="A10" s="3"/>
      <c r="B10" s="4" t="s">
        <v>615</v>
      </c>
      <c r="C10" s="11" t="s">
        <v>625</v>
      </c>
      <c r="D10" s="11"/>
      <c r="E10" s="12"/>
      <c r="F10" s="12"/>
      <c r="G10" s="8" t="s">
        <v>13</v>
      </c>
      <c r="H10" s="20">
        <v>3</v>
      </c>
      <c r="I10" s="28"/>
      <c r="J10" s="28"/>
      <c r="K10" s="6" t="s">
        <v>516</v>
      </c>
      <c r="L10" s="6" t="s">
        <v>622</v>
      </c>
      <c r="M10" s="6" t="s">
        <v>628</v>
      </c>
      <c r="N10" s="6" t="s">
        <v>629</v>
      </c>
      <c r="O10" s="6" t="s">
        <v>16</v>
      </c>
      <c r="P10" s="6" t="s">
        <v>620</v>
      </c>
      <c r="Q10" s="6" t="s">
        <v>621</v>
      </c>
      <c r="R10" s="6" t="s">
        <v>29</v>
      </c>
      <c r="S10" s="6" t="s">
        <v>30</v>
      </c>
      <c r="T10" s="6" t="s">
        <v>31</v>
      </c>
      <c r="U10" s="6" t="s">
        <v>32</v>
      </c>
      <c r="V10" s="6" t="s">
        <v>33</v>
      </c>
      <c r="W10" s="7"/>
      <c r="X10" s="7"/>
      <c r="Y10" s="7"/>
      <c r="Z10" s="7"/>
      <c r="AA10" s="7"/>
      <c r="AB10" s="7"/>
      <c r="AC10" s="7"/>
      <c r="AD10" s="3"/>
    </row>
    <row r="11" spans="1:30" ht="23.1" customHeight="1" x14ac:dyDescent="0.3">
      <c r="A11" s="3"/>
      <c r="B11" s="4" t="s">
        <v>615</v>
      </c>
      <c r="C11" s="11" t="s">
        <v>626</v>
      </c>
      <c r="D11" s="6"/>
      <c r="E11" s="3"/>
      <c r="F11" s="3"/>
      <c r="G11" s="8" t="s">
        <v>13</v>
      </c>
      <c r="H11" s="20">
        <v>3</v>
      </c>
      <c r="I11" s="28"/>
      <c r="J11" s="28"/>
      <c r="K11" s="6" t="s">
        <v>516</v>
      </c>
      <c r="L11" s="6" t="s">
        <v>622</v>
      </c>
      <c r="M11" s="6" t="s">
        <v>628</v>
      </c>
      <c r="N11" s="6" t="s">
        <v>629</v>
      </c>
      <c r="O11" s="6" t="s">
        <v>16</v>
      </c>
      <c r="P11" s="6" t="s">
        <v>620</v>
      </c>
      <c r="Q11" s="6" t="s">
        <v>621</v>
      </c>
      <c r="R11" s="6" t="s">
        <v>29</v>
      </c>
      <c r="S11" s="6" t="s">
        <v>30</v>
      </c>
      <c r="T11" s="6" t="s">
        <v>31</v>
      </c>
      <c r="U11" s="6" t="s">
        <v>32</v>
      </c>
      <c r="V11" s="6" t="s">
        <v>33</v>
      </c>
      <c r="W11" s="7"/>
      <c r="X11" s="7"/>
      <c r="Y11" s="7"/>
      <c r="Z11" s="7"/>
      <c r="AA11" s="7"/>
      <c r="AB11" s="7"/>
      <c r="AC11" s="7"/>
      <c r="AD11" s="3"/>
    </row>
    <row r="12" spans="1:30" ht="23.1" customHeight="1" x14ac:dyDescent="0.3">
      <c r="A12" s="3"/>
      <c r="B12" s="4" t="s">
        <v>615</v>
      </c>
      <c r="C12" s="11" t="s">
        <v>627</v>
      </c>
      <c r="D12" s="6"/>
      <c r="E12" s="3"/>
      <c r="F12" s="3"/>
      <c r="G12" s="8" t="s">
        <v>13</v>
      </c>
      <c r="H12" s="20">
        <v>3</v>
      </c>
      <c r="I12" s="28"/>
      <c r="J12" s="28"/>
      <c r="K12" s="6" t="s">
        <v>516</v>
      </c>
      <c r="L12" s="6" t="s">
        <v>622</v>
      </c>
      <c r="M12" s="6" t="s">
        <v>628</v>
      </c>
      <c r="N12" s="6" t="s">
        <v>629</v>
      </c>
      <c r="O12" s="6" t="s">
        <v>16</v>
      </c>
      <c r="P12" s="6" t="s">
        <v>620</v>
      </c>
      <c r="Q12" s="6" t="s">
        <v>621</v>
      </c>
      <c r="R12" s="6" t="s">
        <v>29</v>
      </c>
      <c r="S12" s="6" t="s">
        <v>30</v>
      </c>
      <c r="T12" s="6" t="s">
        <v>31</v>
      </c>
      <c r="U12" s="6" t="s">
        <v>32</v>
      </c>
      <c r="V12" s="6" t="s">
        <v>33</v>
      </c>
      <c r="W12" s="7"/>
      <c r="X12" s="7"/>
      <c r="Y12" s="7"/>
      <c r="Z12" s="7"/>
      <c r="AA12" s="7"/>
      <c r="AB12" s="7"/>
      <c r="AC12" s="7"/>
      <c r="AD12" s="3"/>
    </row>
    <row r="13" spans="1:30" ht="23.1" customHeight="1" x14ac:dyDescent="0.3">
      <c r="A13" s="3"/>
      <c r="B13" s="4" t="s">
        <v>615</v>
      </c>
      <c r="C13" s="11" t="s">
        <v>627</v>
      </c>
      <c r="D13" s="6"/>
      <c r="E13" s="3"/>
      <c r="F13" s="3"/>
      <c r="G13" s="8" t="s">
        <v>13</v>
      </c>
      <c r="H13" s="20">
        <v>3</v>
      </c>
      <c r="I13" s="28"/>
      <c r="J13" s="28"/>
      <c r="K13" s="6" t="s">
        <v>516</v>
      </c>
      <c r="L13" s="6" t="s">
        <v>622</v>
      </c>
      <c r="M13" s="6" t="s">
        <v>628</v>
      </c>
      <c r="N13" s="6" t="s">
        <v>629</v>
      </c>
      <c r="O13" s="6" t="s">
        <v>16</v>
      </c>
      <c r="P13" s="6" t="s">
        <v>620</v>
      </c>
      <c r="Q13" s="6" t="s">
        <v>621</v>
      </c>
      <c r="R13" s="6" t="s">
        <v>29</v>
      </c>
      <c r="S13" s="6" t="s">
        <v>30</v>
      </c>
      <c r="T13" s="6" t="s">
        <v>31</v>
      </c>
      <c r="U13" s="6" t="s">
        <v>32</v>
      </c>
      <c r="V13" s="6" t="s">
        <v>33</v>
      </c>
      <c r="W13" s="7"/>
      <c r="X13" s="7"/>
      <c r="Y13" s="7"/>
      <c r="Z13" s="7"/>
      <c r="AA13" s="7"/>
      <c r="AB13" s="7"/>
      <c r="AC13" s="7"/>
      <c r="AD13" s="3"/>
    </row>
    <row r="14" spans="1:30" ht="23.1" customHeight="1" x14ac:dyDescent="0.3">
      <c r="A14" s="3"/>
      <c r="B14" s="6"/>
      <c r="C14" s="6"/>
      <c r="D14" s="6"/>
      <c r="E14" s="3"/>
      <c r="F14" s="3"/>
      <c r="G14" s="3"/>
      <c r="H14" s="7"/>
      <c r="I14" s="7"/>
      <c r="J14" s="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3"/>
    </row>
    <row r="15" spans="1:30" ht="23.1" customHeight="1" x14ac:dyDescent="0.3">
      <c r="A15" s="3"/>
      <c r="B15" s="6"/>
      <c r="C15" s="6"/>
      <c r="D15" s="6"/>
      <c r="E15" s="3"/>
      <c r="F15" s="3"/>
      <c r="G15" s="3"/>
      <c r="H15" s="7"/>
      <c r="I15" s="7"/>
      <c r="J15" s="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3"/>
    </row>
    <row r="16" spans="1:30" ht="23.1" customHeight="1" x14ac:dyDescent="0.3">
      <c r="A16" s="3"/>
      <c r="B16" s="6"/>
      <c r="C16" s="6"/>
      <c r="D16" s="6"/>
      <c r="E16" s="3"/>
      <c r="F16" s="3"/>
      <c r="G16" s="3"/>
      <c r="H16" s="7"/>
      <c r="I16" s="7"/>
      <c r="J16" s="6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3"/>
    </row>
    <row r="17" spans="1:30" ht="23.1" customHeight="1" x14ac:dyDescent="0.3">
      <c r="A17" s="3"/>
      <c r="B17" s="6"/>
      <c r="C17" s="6"/>
      <c r="D17" s="6"/>
      <c r="E17" s="3"/>
      <c r="F17" s="3"/>
      <c r="G17" s="3"/>
      <c r="H17" s="7"/>
      <c r="I17" s="7"/>
      <c r="J17" s="6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3"/>
    </row>
    <row r="18" spans="1:30" ht="23.1" customHeight="1" x14ac:dyDescent="0.3">
      <c r="A18" s="3"/>
      <c r="B18" s="6"/>
      <c r="C18" s="6"/>
      <c r="D18" s="6"/>
      <c r="E18" s="3"/>
      <c r="F18" s="3"/>
      <c r="G18" s="3"/>
      <c r="H18" s="7"/>
      <c r="I18" s="7"/>
      <c r="J18" s="6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3"/>
    </row>
    <row r="19" spans="1:30" ht="23.1" customHeight="1" x14ac:dyDescent="0.3">
      <c r="A19" s="3"/>
      <c r="B19" s="6"/>
      <c r="C19" s="6"/>
      <c r="D19" s="6"/>
      <c r="E19" s="3"/>
      <c r="F19" s="3"/>
      <c r="G19" s="3"/>
      <c r="H19" s="7"/>
      <c r="I19" s="7"/>
      <c r="J19" s="6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3"/>
    </row>
    <row r="20" spans="1:30" ht="23.1" customHeight="1" x14ac:dyDescent="0.3">
      <c r="A20" s="3"/>
      <c r="B20" s="6"/>
      <c r="C20" s="6"/>
      <c r="D20" s="6"/>
      <c r="E20" s="3"/>
      <c r="F20" s="3"/>
      <c r="G20" s="3"/>
      <c r="H20" s="7"/>
      <c r="I20" s="7"/>
      <c r="J20" s="6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3"/>
    </row>
    <row r="21" spans="1:30" ht="23.1" customHeight="1" x14ac:dyDescent="0.3">
      <c r="A21" s="3"/>
      <c r="B21" s="6"/>
      <c r="C21" s="6"/>
      <c r="D21" s="6"/>
      <c r="E21" s="3"/>
      <c r="F21" s="3"/>
      <c r="G21" s="3"/>
      <c r="H21" s="7"/>
      <c r="I21" s="7"/>
      <c r="J21" s="6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3"/>
    </row>
    <row r="22" spans="1:30" ht="23.1" customHeight="1" x14ac:dyDescent="0.3">
      <c r="A22" s="3"/>
      <c r="B22" s="6"/>
      <c r="C22" s="6"/>
      <c r="D22" s="6"/>
      <c r="E22" s="3"/>
      <c r="F22" s="3"/>
      <c r="G22" s="3"/>
      <c r="H22" s="7"/>
      <c r="I22" s="7"/>
      <c r="J22" s="6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3"/>
    </row>
    <row r="23" spans="1:30" ht="23.1" customHeight="1" x14ac:dyDescent="0.3">
      <c r="A23" s="3"/>
      <c r="B23" s="6"/>
      <c r="C23" s="6"/>
      <c r="D23" s="6"/>
      <c r="E23" s="3"/>
      <c r="F23" s="3"/>
      <c r="G23" s="3"/>
      <c r="H23" s="7"/>
      <c r="I23" s="7"/>
      <c r="J23" s="6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3"/>
    </row>
    <row r="24" spans="1:30" ht="23.1" customHeight="1" x14ac:dyDescent="0.3">
      <c r="A24" s="3"/>
      <c r="B24" s="6"/>
      <c r="C24" s="6"/>
      <c r="D24" s="6"/>
      <c r="E24" s="3"/>
      <c r="F24" s="3"/>
      <c r="G24" s="3"/>
      <c r="H24" s="7"/>
      <c r="I24" s="7"/>
      <c r="J24" s="6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3"/>
    </row>
  </sheetData>
  <mergeCells count="1">
    <mergeCell ref="K1:AD1"/>
  </mergeCells>
  <phoneticPr fontId="7" type="noConversion"/>
  <dataValidations count="2">
    <dataValidation type="list" allowBlank="1" showInputMessage="1" showErrorMessage="1" sqref="E1:E1048576" xr:uid="{6BCA972C-DE68-4E1D-910A-6B834A7ACBDF}">
      <formula1>"JAGSoM,IFIM College,IFIM Law School,VU"</formula1>
    </dataValidation>
    <dataValidation type="list" allowBlank="1" showInputMessage="1" showErrorMessage="1" sqref="B1:B1048576" xr:uid="{3C55E49D-14E7-46C2-A9F8-B880C40DC0BF}">
      <formula1>"Level 0,Level 1,Level 2,Level 3"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A694-8601-45EA-A30B-1B5C163B944E}">
  <dimension ref="A1:BB380"/>
  <sheetViews>
    <sheetView zoomScale="90" zoomScaleNormal="90" workbookViewId="0">
      <pane xSplit="6" ySplit="3" topLeftCell="P4" activePane="bottomRight" state="frozen"/>
      <selection pane="topRight" activeCell="G1" sqref="G1"/>
      <selection pane="bottomLeft" activeCell="A5" sqref="A5"/>
      <selection pane="bottomRight" activeCell="G15" sqref="G15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6" width="12.109375" style="9" customWidth="1"/>
    <col min="7" max="9" width="11.109375" style="9" customWidth="1"/>
    <col min="10" max="11" width="12.21875" customWidth="1"/>
    <col min="12" max="12" width="12.77734375" style="33" customWidth="1"/>
    <col min="13" max="13" width="13" customWidth="1"/>
    <col min="14" max="54" width="12.21875" customWidth="1"/>
  </cols>
  <sheetData>
    <row r="1" spans="1:54" ht="36.6" customHeight="1" x14ac:dyDescent="0.3">
      <c r="A1" s="148" t="s">
        <v>23</v>
      </c>
      <c r="B1" s="148"/>
      <c r="C1" s="149" t="s">
        <v>491</v>
      </c>
      <c r="D1" s="149"/>
      <c r="E1" s="15"/>
      <c r="F1" s="150"/>
      <c r="G1" s="150"/>
      <c r="H1" s="150"/>
      <c r="I1" s="150"/>
      <c r="J1" s="150"/>
      <c r="K1" s="150"/>
      <c r="L1" s="150"/>
      <c r="M1" s="16"/>
      <c r="O1" s="35" t="s">
        <v>551</v>
      </c>
      <c r="P1" s="35" t="s">
        <v>17</v>
      </c>
      <c r="Q1" s="35" t="s">
        <v>18</v>
      </c>
      <c r="R1" s="35" t="s">
        <v>20</v>
      </c>
      <c r="S1" s="36" t="s">
        <v>552</v>
      </c>
      <c r="T1" s="37" t="s">
        <v>553</v>
      </c>
      <c r="U1" s="37" t="s">
        <v>554</v>
      </c>
      <c r="V1" s="37" t="s">
        <v>555</v>
      </c>
      <c r="W1" s="37" t="s">
        <v>19</v>
      </c>
      <c r="X1" s="38" t="s">
        <v>556</v>
      </c>
      <c r="Y1" s="38" t="s">
        <v>557</v>
      </c>
      <c r="Z1" s="38" t="s">
        <v>22</v>
      </c>
      <c r="AA1" s="39" t="s">
        <v>16</v>
      </c>
      <c r="AB1" s="40" t="s">
        <v>14</v>
      </c>
      <c r="AC1" s="41" t="s">
        <v>15</v>
      </c>
    </row>
    <row r="2" spans="1:54" s="2" customFormat="1" ht="21.6" customHeight="1" x14ac:dyDescent="0.3">
      <c r="A2" s="151" t="s">
        <v>0</v>
      </c>
      <c r="B2" s="151" t="s">
        <v>25</v>
      </c>
      <c r="C2" s="153" t="s">
        <v>26</v>
      </c>
      <c r="D2" s="151" t="s">
        <v>488</v>
      </c>
      <c r="E2" s="151" t="s">
        <v>24</v>
      </c>
      <c r="F2" s="151" t="s">
        <v>24</v>
      </c>
      <c r="G2" s="145" t="s">
        <v>494</v>
      </c>
      <c r="H2" s="145"/>
      <c r="I2" s="145"/>
      <c r="J2" s="145"/>
      <c r="K2" s="145"/>
      <c r="L2" s="146" t="s">
        <v>27</v>
      </c>
      <c r="M2" s="145" t="s">
        <v>495</v>
      </c>
      <c r="N2" s="145"/>
      <c r="O2" s="145"/>
      <c r="P2" s="145"/>
      <c r="Q2" s="145"/>
      <c r="R2" s="143" t="s">
        <v>27</v>
      </c>
      <c r="S2" s="145" t="s">
        <v>496</v>
      </c>
      <c r="T2" s="145"/>
      <c r="U2" s="145"/>
      <c r="V2" s="145"/>
      <c r="W2" s="145"/>
      <c r="X2" s="143" t="s">
        <v>27</v>
      </c>
      <c r="Y2" s="145" t="s">
        <v>497</v>
      </c>
      <c r="Z2" s="145"/>
      <c r="AA2" s="145"/>
      <c r="AB2" s="145"/>
      <c r="AC2" s="145"/>
      <c r="AD2" s="143" t="s">
        <v>27</v>
      </c>
      <c r="AE2" s="145" t="s">
        <v>498</v>
      </c>
      <c r="AF2" s="145"/>
      <c r="AG2" s="145"/>
      <c r="AH2" s="145"/>
      <c r="AI2" s="145"/>
      <c r="AJ2" s="143" t="s">
        <v>27</v>
      </c>
      <c r="AK2" s="145" t="s">
        <v>499</v>
      </c>
      <c r="AL2" s="145"/>
      <c r="AM2" s="145"/>
      <c r="AN2" s="145"/>
      <c r="AO2" s="145"/>
      <c r="AP2" s="143" t="s">
        <v>27</v>
      </c>
      <c r="AQ2" s="145" t="s">
        <v>500</v>
      </c>
      <c r="AR2" s="145"/>
      <c r="AS2" s="145"/>
      <c r="AT2" s="145"/>
      <c r="AU2" s="145"/>
      <c r="AV2" s="143" t="s">
        <v>27</v>
      </c>
      <c r="AW2" s="145" t="s">
        <v>28</v>
      </c>
      <c r="AX2" s="145"/>
      <c r="AY2" s="145"/>
      <c r="AZ2" s="145"/>
      <c r="BA2" s="145"/>
      <c r="BB2" s="143" t="s">
        <v>27</v>
      </c>
    </row>
    <row r="3" spans="1:54" s="2" customFormat="1" ht="20.100000000000001" customHeight="1" x14ac:dyDescent="0.3">
      <c r="A3" s="152"/>
      <c r="B3" s="152"/>
      <c r="C3" s="154"/>
      <c r="D3" s="152"/>
      <c r="E3" s="152"/>
      <c r="F3" s="152"/>
      <c r="G3" s="92" t="s">
        <v>501</v>
      </c>
      <c r="H3" s="92" t="s">
        <v>502</v>
      </c>
      <c r="I3" s="92" t="s">
        <v>503</v>
      </c>
      <c r="J3" s="92" t="s">
        <v>504</v>
      </c>
      <c r="K3" s="93" t="s">
        <v>505</v>
      </c>
      <c r="L3" s="147"/>
      <c r="M3" s="89" t="s">
        <v>506</v>
      </c>
      <c r="N3" s="89" t="s">
        <v>507</v>
      </c>
      <c r="O3" s="89" t="s">
        <v>508</v>
      </c>
      <c r="P3" s="92" t="s">
        <v>509</v>
      </c>
      <c r="Q3" s="89" t="s">
        <v>510</v>
      </c>
      <c r="R3" s="144"/>
      <c r="S3" s="92" t="s">
        <v>511</v>
      </c>
      <c r="T3" s="93" t="s">
        <v>512</v>
      </c>
      <c r="U3" s="93" t="s">
        <v>513</v>
      </c>
      <c r="V3" s="93" t="s">
        <v>514</v>
      </c>
      <c r="W3" s="93" t="s">
        <v>515</v>
      </c>
      <c r="X3" s="144"/>
      <c r="Y3" s="93" t="s">
        <v>516</v>
      </c>
      <c r="Z3" s="93" t="s">
        <v>517</v>
      </c>
      <c r="AA3" s="93" t="s">
        <v>518</v>
      </c>
      <c r="AB3" s="93" t="s">
        <v>519</v>
      </c>
      <c r="AC3" s="93" t="s">
        <v>520</v>
      </c>
      <c r="AD3" s="144"/>
      <c r="AE3" s="93" t="s">
        <v>521</v>
      </c>
      <c r="AF3" s="93" t="s">
        <v>522</v>
      </c>
      <c r="AG3" s="93" t="s">
        <v>523</v>
      </c>
      <c r="AH3" s="93" t="s">
        <v>524</v>
      </c>
      <c r="AI3" s="93" t="s">
        <v>525</v>
      </c>
      <c r="AJ3" s="144"/>
      <c r="AK3" s="92" t="s">
        <v>526</v>
      </c>
      <c r="AL3" s="92" t="s">
        <v>527</v>
      </c>
      <c r="AM3" s="93" t="s">
        <v>528</v>
      </c>
      <c r="AN3" s="92" t="s">
        <v>529</v>
      </c>
      <c r="AO3" s="93" t="s">
        <v>530</v>
      </c>
      <c r="AP3" s="144"/>
      <c r="AQ3" s="92" t="s">
        <v>531</v>
      </c>
      <c r="AR3" s="93" t="s">
        <v>532</v>
      </c>
      <c r="AS3" s="93" t="s">
        <v>533</v>
      </c>
      <c r="AT3" s="93" t="s">
        <v>534</v>
      </c>
      <c r="AU3" s="93" t="s">
        <v>535</v>
      </c>
      <c r="AV3" s="144"/>
      <c r="AW3" s="93" t="s">
        <v>29</v>
      </c>
      <c r="AX3" s="93" t="s">
        <v>30</v>
      </c>
      <c r="AY3" s="93" t="s">
        <v>31</v>
      </c>
      <c r="AZ3" s="92" t="s">
        <v>32</v>
      </c>
      <c r="BA3" s="92" t="s">
        <v>33</v>
      </c>
      <c r="BB3" s="144"/>
    </row>
    <row r="4" spans="1:54" s="2" customFormat="1" ht="20.100000000000001" customHeight="1" x14ac:dyDescent="0.3">
      <c r="A4" s="90" t="s">
        <v>489</v>
      </c>
      <c r="B4" s="84" t="s">
        <v>545</v>
      </c>
      <c r="C4" s="85" t="s">
        <v>546</v>
      </c>
      <c r="D4" s="84" t="s">
        <v>547</v>
      </c>
      <c r="E4" s="84" t="s">
        <v>548</v>
      </c>
      <c r="F4" s="84" t="s">
        <v>549</v>
      </c>
      <c r="G4" s="86" t="s">
        <v>550</v>
      </c>
      <c r="H4" s="86" t="s">
        <v>560</v>
      </c>
      <c r="I4" s="86" t="s">
        <v>561</v>
      </c>
      <c r="J4" s="86" t="s">
        <v>562</v>
      </c>
      <c r="K4" s="87" t="s">
        <v>490</v>
      </c>
      <c r="L4" s="55" t="s">
        <v>564</v>
      </c>
      <c r="M4" s="88" t="s">
        <v>565</v>
      </c>
      <c r="N4" s="88" t="s">
        <v>566</v>
      </c>
      <c r="O4" s="88" t="s">
        <v>567</v>
      </c>
      <c r="P4" s="86" t="s">
        <v>568</v>
      </c>
      <c r="Q4" s="89" t="s">
        <v>569</v>
      </c>
      <c r="R4" s="34" t="s">
        <v>570</v>
      </c>
      <c r="S4" s="42" t="s">
        <v>571</v>
      </c>
      <c r="T4" s="17" t="s">
        <v>572</v>
      </c>
      <c r="U4" s="17" t="s">
        <v>573</v>
      </c>
      <c r="V4" s="17" t="s">
        <v>574</v>
      </c>
      <c r="W4" s="17" t="s">
        <v>575</v>
      </c>
      <c r="X4" s="34" t="s">
        <v>576</v>
      </c>
      <c r="Y4" s="17" t="s">
        <v>577</v>
      </c>
      <c r="Z4" s="17" t="s">
        <v>578</v>
      </c>
      <c r="AA4" s="17" t="s">
        <v>579</v>
      </c>
      <c r="AB4" s="17" t="s">
        <v>580</v>
      </c>
      <c r="AC4" s="17" t="s">
        <v>581</v>
      </c>
      <c r="AD4" s="34" t="s">
        <v>582</v>
      </c>
      <c r="AE4" s="17" t="s">
        <v>583</v>
      </c>
      <c r="AF4" s="17" t="s">
        <v>584</v>
      </c>
      <c r="AG4" s="17" t="s">
        <v>585</v>
      </c>
      <c r="AH4" s="17" t="s">
        <v>586</v>
      </c>
      <c r="AI4" s="17" t="s">
        <v>587</v>
      </c>
      <c r="AJ4" s="34" t="s">
        <v>588</v>
      </c>
      <c r="AK4" s="42" t="s">
        <v>589</v>
      </c>
      <c r="AL4" s="42" t="s">
        <v>590</v>
      </c>
      <c r="AM4" s="17" t="s">
        <v>591</v>
      </c>
      <c r="AN4" s="42" t="s">
        <v>592</v>
      </c>
      <c r="AO4" s="17" t="s">
        <v>593</v>
      </c>
      <c r="AP4" s="34" t="s">
        <v>594</v>
      </c>
      <c r="AQ4" s="42" t="s">
        <v>595</v>
      </c>
      <c r="AR4" s="17" t="s">
        <v>596</v>
      </c>
      <c r="AS4" s="17" t="s">
        <v>597</v>
      </c>
      <c r="AT4" s="17" t="s">
        <v>598</v>
      </c>
      <c r="AU4" s="17" t="s">
        <v>599</v>
      </c>
      <c r="AV4" s="34" t="s">
        <v>600</v>
      </c>
      <c r="AW4" s="17" t="s">
        <v>601</v>
      </c>
      <c r="AX4" s="17" t="s">
        <v>602</v>
      </c>
      <c r="AY4" s="17" t="s">
        <v>603</v>
      </c>
      <c r="AZ4" s="42" t="s">
        <v>604</v>
      </c>
      <c r="BA4" s="42" t="s">
        <v>605</v>
      </c>
      <c r="BB4" s="91" t="s">
        <v>606</v>
      </c>
    </row>
    <row r="5" spans="1:54" ht="23.1" customHeight="1" x14ac:dyDescent="0.3">
      <c r="A5" s="79">
        <v>1</v>
      </c>
      <c r="B5" s="56" t="s">
        <v>35</v>
      </c>
      <c r="C5" s="57" t="s">
        <v>36</v>
      </c>
      <c r="D5" s="56" t="s">
        <v>541</v>
      </c>
      <c r="E5" s="56" t="s">
        <v>34</v>
      </c>
      <c r="F5" s="56" t="str">
        <f>REPT(CHAR(160),10)&amp;Working!$E5</f>
        <v>          A</v>
      </c>
      <c r="G5" s="58">
        <v>0</v>
      </c>
      <c r="H5" s="58">
        <v>0</v>
      </c>
      <c r="I5" s="58">
        <v>5</v>
      </c>
      <c r="J5" s="58">
        <v>0</v>
      </c>
      <c r="K5" s="59">
        <v>0</v>
      </c>
      <c r="L5" s="60">
        <v>5</v>
      </c>
      <c r="M5" s="58">
        <v>0</v>
      </c>
      <c r="N5" s="58">
        <v>4</v>
      </c>
      <c r="O5" s="58">
        <v>4</v>
      </c>
      <c r="P5" s="61">
        <v>0</v>
      </c>
      <c r="Q5" s="62">
        <v>4</v>
      </c>
      <c r="R5" s="32">
        <v>4</v>
      </c>
      <c r="S5" s="24">
        <v>0</v>
      </c>
      <c r="T5" s="26">
        <v>0</v>
      </c>
      <c r="U5" s="44">
        <v>0</v>
      </c>
      <c r="V5" s="26">
        <v>0</v>
      </c>
      <c r="W5" s="26">
        <v>0</v>
      </c>
      <c r="X5" s="31">
        <v>0</v>
      </c>
      <c r="Y5" s="26">
        <v>4</v>
      </c>
      <c r="Z5" s="26">
        <v>0</v>
      </c>
      <c r="AA5" s="26">
        <v>0</v>
      </c>
      <c r="AB5" s="26">
        <v>0</v>
      </c>
      <c r="AC5" s="26">
        <v>0</v>
      </c>
      <c r="AD5" s="31">
        <v>4</v>
      </c>
      <c r="AE5" s="26">
        <v>0</v>
      </c>
      <c r="AF5" s="26">
        <v>0</v>
      </c>
      <c r="AG5" s="26">
        <v>0</v>
      </c>
      <c r="AH5" s="26">
        <v>0</v>
      </c>
      <c r="AI5" s="26">
        <v>4</v>
      </c>
      <c r="AJ5" s="31">
        <v>0</v>
      </c>
      <c r="AK5" s="24">
        <v>5</v>
      </c>
      <c r="AL5" s="24">
        <v>5</v>
      </c>
      <c r="AM5" s="44">
        <v>0</v>
      </c>
      <c r="AN5" s="24">
        <v>5</v>
      </c>
      <c r="AO5" s="26">
        <v>0</v>
      </c>
      <c r="AP5" s="32">
        <v>5</v>
      </c>
      <c r="AQ5" s="24">
        <v>5</v>
      </c>
      <c r="AR5" s="26">
        <v>0</v>
      </c>
      <c r="AS5" s="26">
        <v>0</v>
      </c>
      <c r="AT5" s="26">
        <v>0</v>
      </c>
      <c r="AU5" s="26">
        <v>0</v>
      </c>
      <c r="AV5" s="31">
        <v>5</v>
      </c>
      <c r="AW5" s="26">
        <v>0</v>
      </c>
      <c r="AX5" s="26">
        <v>0</v>
      </c>
      <c r="AY5" s="26">
        <v>0</v>
      </c>
      <c r="AZ5" s="24">
        <v>4</v>
      </c>
      <c r="BA5" s="51">
        <v>5</v>
      </c>
      <c r="BB5" s="78">
        <v>4.5</v>
      </c>
    </row>
    <row r="6" spans="1:54" ht="23.1" customHeight="1" x14ac:dyDescent="0.3">
      <c r="A6" s="80">
        <v>2</v>
      </c>
      <c r="B6" s="63" t="s">
        <v>74</v>
      </c>
      <c r="C6" s="64" t="s">
        <v>75</v>
      </c>
      <c r="D6" s="63" t="s">
        <v>449</v>
      </c>
      <c r="E6" s="63" t="s">
        <v>34</v>
      </c>
      <c r="F6" s="63" t="str">
        <f>REPT(CHAR(160),10)&amp;Working!$E6</f>
        <v>          A</v>
      </c>
      <c r="G6" s="54">
        <v>0</v>
      </c>
      <c r="H6" s="54">
        <v>0</v>
      </c>
      <c r="I6" s="54">
        <v>4</v>
      </c>
      <c r="J6" s="54">
        <v>0</v>
      </c>
      <c r="K6" s="65">
        <v>0</v>
      </c>
      <c r="L6" s="60">
        <v>4</v>
      </c>
      <c r="M6" s="54">
        <v>0</v>
      </c>
      <c r="N6" s="54">
        <v>4</v>
      </c>
      <c r="O6" s="54">
        <v>4</v>
      </c>
      <c r="P6" s="66">
        <v>0</v>
      </c>
      <c r="Q6" s="67">
        <v>4</v>
      </c>
      <c r="R6" s="32">
        <v>4</v>
      </c>
      <c r="S6" s="24">
        <v>0</v>
      </c>
      <c r="T6" s="13">
        <v>0</v>
      </c>
      <c r="U6" s="45">
        <v>0</v>
      </c>
      <c r="V6" s="13">
        <v>0</v>
      </c>
      <c r="W6" s="13">
        <v>0</v>
      </c>
      <c r="X6" s="31">
        <v>0</v>
      </c>
      <c r="Y6" s="13">
        <v>5</v>
      </c>
      <c r="Z6" s="13">
        <v>0</v>
      </c>
      <c r="AA6" s="13">
        <v>0</v>
      </c>
      <c r="AB6" s="13">
        <v>0</v>
      </c>
      <c r="AC6" s="13">
        <v>0</v>
      </c>
      <c r="AD6" s="31">
        <v>5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31">
        <v>0</v>
      </c>
      <c r="AK6" s="19">
        <v>4</v>
      </c>
      <c r="AL6" s="19">
        <v>4</v>
      </c>
      <c r="AM6" s="45">
        <v>0</v>
      </c>
      <c r="AN6" s="19">
        <v>4</v>
      </c>
      <c r="AO6" s="13">
        <v>0</v>
      </c>
      <c r="AP6" s="32">
        <v>4</v>
      </c>
      <c r="AQ6" s="24">
        <v>4</v>
      </c>
      <c r="AR6" s="13">
        <v>0</v>
      </c>
      <c r="AS6" s="13">
        <v>0</v>
      </c>
      <c r="AT6" s="13">
        <v>0</v>
      </c>
      <c r="AU6" s="13">
        <v>0</v>
      </c>
      <c r="AV6" s="31">
        <v>4</v>
      </c>
      <c r="AW6" s="13">
        <v>0</v>
      </c>
      <c r="AX6" s="13">
        <v>0</v>
      </c>
      <c r="AY6" s="26">
        <v>0</v>
      </c>
      <c r="AZ6" s="24">
        <v>4</v>
      </c>
      <c r="BA6" s="51">
        <v>4</v>
      </c>
      <c r="BB6" s="78">
        <v>4</v>
      </c>
    </row>
    <row r="7" spans="1:54" ht="23.1" customHeight="1" x14ac:dyDescent="0.3">
      <c r="A7" s="79">
        <v>3</v>
      </c>
      <c r="B7" s="56" t="s">
        <v>63</v>
      </c>
      <c r="C7" s="57" t="s">
        <v>64</v>
      </c>
      <c r="D7" s="56" t="s">
        <v>541</v>
      </c>
      <c r="E7" s="56" t="s">
        <v>34</v>
      </c>
      <c r="F7" s="56" t="str">
        <f>REPT(CHAR(160),10)&amp;Working!$E7</f>
        <v>          A</v>
      </c>
      <c r="G7" s="58">
        <v>0</v>
      </c>
      <c r="H7" s="58">
        <v>0</v>
      </c>
      <c r="I7" s="58">
        <v>4</v>
      </c>
      <c r="J7" s="58">
        <v>0</v>
      </c>
      <c r="K7" s="59">
        <v>0</v>
      </c>
      <c r="L7" s="60">
        <v>4</v>
      </c>
      <c r="M7" s="58">
        <v>0</v>
      </c>
      <c r="N7" s="58">
        <v>4</v>
      </c>
      <c r="O7" s="58">
        <v>4</v>
      </c>
      <c r="P7" s="61">
        <v>0</v>
      </c>
      <c r="Q7" s="62">
        <v>4</v>
      </c>
      <c r="R7" s="32">
        <v>4</v>
      </c>
      <c r="S7" s="24">
        <v>0</v>
      </c>
      <c r="T7" s="26">
        <v>0</v>
      </c>
      <c r="U7" s="46">
        <v>0</v>
      </c>
      <c r="V7" s="26">
        <v>0</v>
      </c>
      <c r="W7" s="26">
        <v>0</v>
      </c>
      <c r="X7" s="31">
        <v>0</v>
      </c>
      <c r="Y7" s="26">
        <v>4</v>
      </c>
      <c r="Z7" s="26">
        <v>0</v>
      </c>
      <c r="AA7" s="26">
        <v>0</v>
      </c>
      <c r="AB7" s="26">
        <v>0</v>
      </c>
      <c r="AC7" s="26">
        <v>0</v>
      </c>
      <c r="AD7" s="31">
        <v>4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31">
        <v>0</v>
      </c>
      <c r="AK7" s="25">
        <v>4</v>
      </c>
      <c r="AL7" s="25">
        <v>4</v>
      </c>
      <c r="AM7" s="46">
        <v>0</v>
      </c>
      <c r="AN7" s="25">
        <v>4</v>
      </c>
      <c r="AO7" s="26">
        <v>0</v>
      </c>
      <c r="AP7" s="32">
        <v>4</v>
      </c>
      <c r="AQ7" s="24">
        <v>4</v>
      </c>
      <c r="AR7" s="26">
        <v>0</v>
      </c>
      <c r="AS7" s="51">
        <v>0</v>
      </c>
      <c r="AT7" s="26">
        <v>0</v>
      </c>
      <c r="AU7" s="26">
        <v>0</v>
      </c>
      <c r="AV7" s="31">
        <v>4</v>
      </c>
      <c r="AW7" s="26">
        <v>0</v>
      </c>
      <c r="AX7" s="26">
        <v>0</v>
      </c>
      <c r="AY7" s="26">
        <v>0</v>
      </c>
      <c r="AZ7" s="24">
        <v>4</v>
      </c>
      <c r="BA7" s="51">
        <v>4</v>
      </c>
      <c r="BB7" s="78">
        <v>4</v>
      </c>
    </row>
    <row r="8" spans="1:54" ht="23.1" customHeight="1" x14ac:dyDescent="0.3">
      <c r="A8" s="80">
        <v>4</v>
      </c>
      <c r="B8" s="63" t="s">
        <v>98</v>
      </c>
      <c r="C8" s="64" t="s">
        <v>99</v>
      </c>
      <c r="D8" s="63" t="s">
        <v>449</v>
      </c>
      <c r="E8" s="63" t="s">
        <v>34</v>
      </c>
      <c r="F8" s="63" t="str">
        <f>REPT(CHAR(160),10)&amp;Working!$E8</f>
        <v>          A</v>
      </c>
      <c r="G8" s="54">
        <v>0</v>
      </c>
      <c r="H8" s="54">
        <v>0</v>
      </c>
      <c r="I8" s="54">
        <v>4</v>
      </c>
      <c r="J8" s="54">
        <v>0</v>
      </c>
      <c r="K8" s="65">
        <v>0</v>
      </c>
      <c r="L8" s="60">
        <v>4</v>
      </c>
      <c r="M8" s="54">
        <v>0</v>
      </c>
      <c r="N8" s="54">
        <v>4</v>
      </c>
      <c r="O8" s="54">
        <v>5</v>
      </c>
      <c r="P8" s="68">
        <v>0</v>
      </c>
      <c r="Q8" s="69">
        <v>5</v>
      </c>
      <c r="R8" s="32">
        <v>4.666666666666667</v>
      </c>
      <c r="S8" s="24">
        <v>0</v>
      </c>
      <c r="T8" s="13">
        <v>0</v>
      </c>
      <c r="U8" s="47">
        <v>0</v>
      </c>
      <c r="V8" s="13">
        <v>0</v>
      </c>
      <c r="W8" s="13">
        <v>0</v>
      </c>
      <c r="X8" s="31">
        <v>0</v>
      </c>
      <c r="Y8" s="13">
        <v>4</v>
      </c>
      <c r="Z8" s="13">
        <v>0</v>
      </c>
      <c r="AA8" s="13">
        <v>0</v>
      </c>
      <c r="AB8" s="13">
        <v>0</v>
      </c>
      <c r="AC8" s="13">
        <v>0</v>
      </c>
      <c r="AD8" s="31">
        <v>4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31">
        <v>0</v>
      </c>
      <c r="AK8" s="21">
        <v>5</v>
      </c>
      <c r="AL8" s="21">
        <v>4</v>
      </c>
      <c r="AM8" s="47">
        <v>0</v>
      </c>
      <c r="AN8" s="21">
        <v>4</v>
      </c>
      <c r="AO8" s="13">
        <v>0</v>
      </c>
      <c r="AP8" s="32">
        <v>4.333333333333333</v>
      </c>
      <c r="AQ8" s="24">
        <v>5</v>
      </c>
      <c r="AR8" s="13">
        <v>0</v>
      </c>
      <c r="AS8" s="22">
        <v>0</v>
      </c>
      <c r="AT8" s="13">
        <v>0</v>
      </c>
      <c r="AU8" s="13">
        <v>0</v>
      </c>
      <c r="AV8" s="31">
        <v>5</v>
      </c>
      <c r="AW8" s="13">
        <v>0</v>
      </c>
      <c r="AX8" s="13">
        <v>0</v>
      </c>
      <c r="AY8" s="26">
        <v>0</v>
      </c>
      <c r="AZ8" s="24">
        <v>4</v>
      </c>
      <c r="BA8" s="51">
        <v>4</v>
      </c>
      <c r="BB8" s="78">
        <v>4</v>
      </c>
    </row>
    <row r="9" spans="1:54" ht="23.1" customHeight="1" x14ac:dyDescent="0.3">
      <c r="A9" s="79">
        <v>5</v>
      </c>
      <c r="B9" s="56" t="s">
        <v>289</v>
      </c>
      <c r="C9" s="57" t="s">
        <v>537</v>
      </c>
      <c r="D9" s="56" t="s">
        <v>449</v>
      </c>
      <c r="E9" s="56" t="s">
        <v>288</v>
      </c>
      <c r="F9" s="56" t="str">
        <f>REPT(CHAR(160),10)&amp;Working!$E9</f>
        <v>          D</v>
      </c>
      <c r="G9" s="58">
        <v>0</v>
      </c>
      <c r="H9" s="58">
        <v>0</v>
      </c>
      <c r="I9" s="58" t="s">
        <v>34</v>
      </c>
      <c r="J9" s="58">
        <v>0</v>
      </c>
      <c r="K9" s="59">
        <v>0</v>
      </c>
      <c r="L9" s="60" t="s">
        <v>34</v>
      </c>
      <c r="M9" s="58">
        <v>0</v>
      </c>
      <c r="N9" s="58" t="s">
        <v>563</v>
      </c>
      <c r="O9" s="58" t="s">
        <v>563</v>
      </c>
      <c r="P9" s="61">
        <v>0</v>
      </c>
      <c r="Q9" s="62" t="s">
        <v>563</v>
      </c>
      <c r="R9" s="32">
        <v>0</v>
      </c>
      <c r="S9" s="24">
        <v>0</v>
      </c>
      <c r="T9" s="26">
        <v>0</v>
      </c>
      <c r="U9" s="46">
        <v>0</v>
      </c>
      <c r="V9" s="26">
        <v>0</v>
      </c>
      <c r="W9" s="26">
        <v>0</v>
      </c>
      <c r="X9" s="31">
        <v>0</v>
      </c>
      <c r="Y9" s="26" t="s">
        <v>563</v>
      </c>
      <c r="Z9" s="26">
        <v>0</v>
      </c>
      <c r="AA9" s="26">
        <v>0</v>
      </c>
      <c r="AB9" s="26">
        <v>0</v>
      </c>
      <c r="AC9" s="26">
        <v>0</v>
      </c>
      <c r="AD9" s="31" t="s">
        <v>563</v>
      </c>
      <c r="AE9" s="26">
        <v>0</v>
      </c>
      <c r="AF9" s="26">
        <v>0</v>
      </c>
      <c r="AG9" s="26">
        <v>0</v>
      </c>
      <c r="AH9" s="26">
        <v>0</v>
      </c>
      <c r="AI9" s="26">
        <v>0</v>
      </c>
      <c r="AJ9" s="31">
        <v>0</v>
      </c>
      <c r="AK9" s="25" t="s">
        <v>563</v>
      </c>
      <c r="AL9" s="25" t="s">
        <v>563</v>
      </c>
      <c r="AM9" s="46">
        <v>0</v>
      </c>
      <c r="AN9" s="25" t="s">
        <v>563</v>
      </c>
      <c r="AO9" s="26">
        <v>0</v>
      </c>
      <c r="AP9" s="32" t="e">
        <v>#DIV/0!</v>
      </c>
      <c r="AQ9" s="24" t="s">
        <v>563</v>
      </c>
      <c r="AR9" s="26">
        <v>0</v>
      </c>
      <c r="AS9" s="52">
        <v>0</v>
      </c>
      <c r="AT9" s="26">
        <v>0</v>
      </c>
      <c r="AU9" s="26">
        <v>0</v>
      </c>
      <c r="AV9" s="31" t="s">
        <v>563</v>
      </c>
      <c r="AW9" s="26">
        <v>0</v>
      </c>
      <c r="AX9" s="26">
        <v>0</v>
      </c>
      <c r="AY9" s="26">
        <v>0</v>
      </c>
      <c r="AZ9" s="24" t="s">
        <v>563</v>
      </c>
      <c r="BA9" s="51" t="s">
        <v>563</v>
      </c>
      <c r="BB9" s="78" t="e">
        <v>#DIV/0!</v>
      </c>
    </row>
    <row r="10" spans="1:54" ht="23.1" customHeight="1" x14ac:dyDescent="0.3">
      <c r="A10" s="80">
        <v>6</v>
      </c>
      <c r="B10" s="63" t="s">
        <v>100</v>
      </c>
      <c r="C10" s="64" t="s">
        <v>101</v>
      </c>
      <c r="D10" s="63" t="s">
        <v>449</v>
      </c>
      <c r="E10" s="63" t="s">
        <v>34</v>
      </c>
      <c r="F10" s="63" t="str">
        <f>REPT(CHAR(160),10)&amp;Working!$E10</f>
        <v>          A</v>
      </c>
      <c r="G10" s="54">
        <v>0</v>
      </c>
      <c r="H10" s="54">
        <v>0</v>
      </c>
      <c r="I10" s="54">
        <v>4</v>
      </c>
      <c r="J10" s="54">
        <v>0</v>
      </c>
      <c r="K10" s="65">
        <v>0</v>
      </c>
      <c r="L10" s="60">
        <v>4</v>
      </c>
      <c r="M10" s="54">
        <v>0</v>
      </c>
      <c r="N10" s="54">
        <v>5</v>
      </c>
      <c r="O10" s="54">
        <v>4</v>
      </c>
      <c r="P10" s="66">
        <v>0</v>
      </c>
      <c r="Q10" s="67">
        <v>4</v>
      </c>
      <c r="R10" s="32">
        <v>4.333333333333333</v>
      </c>
      <c r="S10" s="24">
        <v>0</v>
      </c>
      <c r="T10" s="13">
        <v>0</v>
      </c>
      <c r="U10" s="45">
        <v>0</v>
      </c>
      <c r="V10" s="13">
        <v>0</v>
      </c>
      <c r="W10" s="13">
        <v>0</v>
      </c>
      <c r="X10" s="31">
        <v>0</v>
      </c>
      <c r="Y10" s="13">
        <v>5</v>
      </c>
      <c r="Z10" s="13">
        <v>0</v>
      </c>
      <c r="AA10" s="13">
        <v>0</v>
      </c>
      <c r="AB10" s="13">
        <v>0</v>
      </c>
      <c r="AC10" s="13">
        <v>0</v>
      </c>
      <c r="AD10" s="31">
        <v>5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31">
        <v>0</v>
      </c>
      <c r="AK10" s="19">
        <v>5</v>
      </c>
      <c r="AL10" s="19">
        <v>5</v>
      </c>
      <c r="AM10" s="45">
        <v>0</v>
      </c>
      <c r="AN10" s="19">
        <v>5</v>
      </c>
      <c r="AO10" s="13">
        <v>0</v>
      </c>
      <c r="AP10" s="32">
        <v>5</v>
      </c>
      <c r="AQ10" s="24">
        <v>5</v>
      </c>
      <c r="AR10" s="13">
        <v>0</v>
      </c>
      <c r="AS10" s="23">
        <v>0</v>
      </c>
      <c r="AT10" s="13">
        <v>0</v>
      </c>
      <c r="AU10" s="13">
        <v>0</v>
      </c>
      <c r="AV10" s="31">
        <v>5</v>
      </c>
      <c r="AW10" s="13">
        <v>0</v>
      </c>
      <c r="AX10" s="13">
        <v>0</v>
      </c>
      <c r="AY10" s="26">
        <v>0</v>
      </c>
      <c r="AZ10" s="24">
        <v>5</v>
      </c>
      <c r="BA10" s="51">
        <v>5</v>
      </c>
      <c r="BB10" s="78">
        <v>5</v>
      </c>
    </row>
    <row r="11" spans="1:54" ht="23.1" customHeight="1" x14ac:dyDescent="0.3">
      <c r="A11" s="79">
        <v>7</v>
      </c>
      <c r="B11" s="56" t="s">
        <v>71</v>
      </c>
      <c r="C11" s="57" t="s">
        <v>72</v>
      </c>
      <c r="D11" s="56" t="s">
        <v>449</v>
      </c>
      <c r="E11" s="56" t="s">
        <v>34</v>
      </c>
      <c r="F11" s="56" t="str">
        <f>REPT(CHAR(160),10)&amp;Working!$E11</f>
        <v>          A</v>
      </c>
      <c r="G11" s="58">
        <v>0</v>
      </c>
      <c r="H11" s="58">
        <v>0</v>
      </c>
      <c r="I11" s="58">
        <v>5</v>
      </c>
      <c r="J11" s="58">
        <v>0</v>
      </c>
      <c r="K11" s="59">
        <v>0</v>
      </c>
      <c r="L11" s="60">
        <v>5</v>
      </c>
      <c r="M11" s="58">
        <v>0</v>
      </c>
      <c r="N11" s="58">
        <v>5</v>
      </c>
      <c r="O11" s="58">
        <v>5</v>
      </c>
      <c r="P11" s="61">
        <v>0</v>
      </c>
      <c r="Q11" s="62">
        <v>5</v>
      </c>
      <c r="R11" s="32">
        <v>5</v>
      </c>
      <c r="S11" s="24">
        <v>0</v>
      </c>
      <c r="T11" s="26">
        <v>0</v>
      </c>
      <c r="U11" s="46">
        <v>0</v>
      </c>
      <c r="V11" s="26">
        <v>0</v>
      </c>
      <c r="W11" s="26">
        <v>0</v>
      </c>
      <c r="X11" s="31">
        <v>0</v>
      </c>
      <c r="Y11" s="26">
        <v>5</v>
      </c>
      <c r="Z11" s="26">
        <v>0</v>
      </c>
      <c r="AA11" s="26">
        <v>0</v>
      </c>
      <c r="AB11" s="26">
        <v>0</v>
      </c>
      <c r="AC11" s="26">
        <v>0</v>
      </c>
      <c r="AD11" s="31">
        <v>5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31">
        <v>0</v>
      </c>
      <c r="AK11" s="25">
        <v>4</v>
      </c>
      <c r="AL11" s="25">
        <v>5</v>
      </c>
      <c r="AM11" s="46">
        <v>0</v>
      </c>
      <c r="AN11" s="25">
        <v>5</v>
      </c>
      <c r="AO11" s="26">
        <v>0</v>
      </c>
      <c r="AP11" s="32">
        <v>4.666666666666667</v>
      </c>
      <c r="AQ11" s="24">
        <v>5</v>
      </c>
      <c r="AR11" s="26">
        <v>0</v>
      </c>
      <c r="AS11" s="52">
        <v>0</v>
      </c>
      <c r="AT11" s="26">
        <v>0</v>
      </c>
      <c r="AU11" s="26">
        <v>0</v>
      </c>
      <c r="AV11" s="31">
        <v>5</v>
      </c>
      <c r="AW11" s="26">
        <v>0</v>
      </c>
      <c r="AX11" s="26">
        <v>0</v>
      </c>
      <c r="AY11" s="26">
        <v>0</v>
      </c>
      <c r="AZ11" s="24">
        <v>5</v>
      </c>
      <c r="BA11" s="51">
        <v>4</v>
      </c>
      <c r="BB11" s="78">
        <v>4.5</v>
      </c>
    </row>
    <row r="12" spans="1:54" ht="23.1" customHeight="1" x14ac:dyDescent="0.3">
      <c r="A12" s="80">
        <v>8</v>
      </c>
      <c r="B12" s="63" t="s">
        <v>290</v>
      </c>
      <c r="C12" s="64" t="s">
        <v>291</v>
      </c>
      <c r="D12" s="63" t="s">
        <v>449</v>
      </c>
      <c r="E12" s="63" t="s">
        <v>492</v>
      </c>
      <c r="F12" s="63" t="str">
        <f>REPT(CHAR(160),10)&amp;Working!$E12</f>
        <v>          C</v>
      </c>
      <c r="G12" s="54">
        <v>0</v>
      </c>
      <c r="H12" s="54">
        <v>0</v>
      </c>
      <c r="I12" s="54">
        <v>4</v>
      </c>
      <c r="J12" s="54">
        <v>0</v>
      </c>
      <c r="K12" s="65">
        <v>0</v>
      </c>
      <c r="L12" s="60">
        <v>4</v>
      </c>
      <c r="M12" s="54">
        <v>0</v>
      </c>
      <c r="N12" s="54">
        <v>4</v>
      </c>
      <c r="O12" s="54">
        <v>4</v>
      </c>
      <c r="P12" s="66">
        <v>0</v>
      </c>
      <c r="Q12" s="67">
        <v>4</v>
      </c>
      <c r="R12" s="32">
        <v>4</v>
      </c>
      <c r="S12" s="24">
        <v>0</v>
      </c>
      <c r="T12" s="13">
        <v>0</v>
      </c>
      <c r="U12" s="45">
        <v>0</v>
      </c>
      <c r="V12" s="13">
        <v>0</v>
      </c>
      <c r="W12" s="13">
        <v>0</v>
      </c>
      <c r="X12" s="31">
        <v>0</v>
      </c>
      <c r="Y12" s="13">
        <v>4</v>
      </c>
      <c r="Z12" s="13">
        <v>0</v>
      </c>
      <c r="AA12" s="13">
        <v>0</v>
      </c>
      <c r="AB12" s="13">
        <v>0</v>
      </c>
      <c r="AC12" s="13">
        <v>0</v>
      </c>
      <c r="AD12" s="31">
        <v>4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31">
        <v>0</v>
      </c>
      <c r="AK12" s="19">
        <v>4</v>
      </c>
      <c r="AL12" s="19">
        <v>5</v>
      </c>
      <c r="AM12" s="45">
        <v>0</v>
      </c>
      <c r="AN12" s="19">
        <v>5</v>
      </c>
      <c r="AO12" s="13">
        <v>0</v>
      </c>
      <c r="AP12" s="32">
        <v>4.666666666666667</v>
      </c>
      <c r="AQ12" s="24">
        <v>4</v>
      </c>
      <c r="AR12" s="13">
        <v>0</v>
      </c>
      <c r="AS12" s="22">
        <v>0</v>
      </c>
      <c r="AT12" s="13">
        <v>0</v>
      </c>
      <c r="AU12" s="13">
        <v>0</v>
      </c>
      <c r="AV12" s="31">
        <v>4</v>
      </c>
      <c r="AW12" s="13">
        <v>0</v>
      </c>
      <c r="AX12" s="13">
        <v>0</v>
      </c>
      <c r="AY12" s="26">
        <v>0</v>
      </c>
      <c r="AZ12" s="24">
        <v>4</v>
      </c>
      <c r="BA12" s="51">
        <v>4</v>
      </c>
      <c r="BB12" s="78">
        <v>4</v>
      </c>
    </row>
    <row r="13" spans="1:54" ht="23.1" customHeight="1" x14ac:dyDescent="0.3">
      <c r="A13" s="79">
        <v>9</v>
      </c>
      <c r="B13" s="56" t="s">
        <v>102</v>
      </c>
      <c r="C13" s="57" t="s">
        <v>103</v>
      </c>
      <c r="D13" s="56" t="s">
        <v>541</v>
      </c>
      <c r="E13" s="56" t="s">
        <v>34</v>
      </c>
      <c r="F13" s="56" t="str">
        <f>REPT(CHAR(160),10)&amp;Working!$E13</f>
        <v>          A</v>
      </c>
      <c r="G13" s="58">
        <v>0</v>
      </c>
      <c r="H13" s="58">
        <v>0</v>
      </c>
      <c r="I13" s="58">
        <v>4</v>
      </c>
      <c r="J13" s="58">
        <v>0</v>
      </c>
      <c r="K13" s="59">
        <v>0</v>
      </c>
      <c r="L13" s="60">
        <v>4</v>
      </c>
      <c r="M13" s="58">
        <v>0</v>
      </c>
      <c r="N13" s="58">
        <v>4</v>
      </c>
      <c r="O13" s="58">
        <v>4</v>
      </c>
      <c r="P13" s="61">
        <v>0</v>
      </c>
      <c r="Q13" s="62">
        <v>4</v>
      </c>
      <c r="R13" s="32">
        <v>4</v>
      </c>
      <c r="S13" s="24">
        <v>0</v>
      </c>
      <c r="T13" s="26">
        <v>0</v>
      </c>
      <c r="U13" s="46">
        <v>0</v>
      </c>
      <c r="V13" s="26">
        <v>0</v>
      </c>
      <c r="W13" s="26">
        <v>0</v>
      </c>
      <c r="X13" s="31">
        <v>0</v>
      </c>
      <c r="Y13" s="26">
        <v>4</v>
      </c>
      <c r="Z13" s="26">
        <v>0</v>
      </c>
      <c r="AA13" s="26">
        <v>0</v>
      </c>
      <c r="AB13" s="26">
        <v>0</v>
      </c>
      <c r="AC13" s="26">
        <v>0</v>
      </c>
      <c r="AD13" s="31">
        <v>4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31">
        <v>0</v>
      </c>
      <c r="AK13" s="25">
        <v>4</v>
      </c>
      <c r="AL13" s="25">
        <v>5</v>
      </c>
      <c r="AM13" s="46">
        <v>0</v>
      </c>
      <c r="AN13" s="25">
        <v>4</v>
      </c>
      <c r="AO13" s="26">
        <v>0</v>
      </c>
      <c r="AP13" s="32">
        <v>4.333333333333333</v>
      </c>
      <c r="AQ13" s="24">
        <v>5</v>
      </c>
      <c r="AR13" s="26">
        <v>0</v>
      </c>
      <c r="AS13" s="52">
        <v>0</v>
      </c>
      <c r="AT13" s="26">
        <v>0</v>
      </c>
      <c r="AU13" s="26">
        <v>0</v>
      </c>
      <c r="AV13" s="31">
        <v>5</v>
      </c>
      <c r="AW13" s="26">
        <v>0</v>
      </c>
      <c r="AX13" s="26">
        <v>0</v>
      </c>
      <c r="AY13" s="26">
        <v>0</v>
      </c>
      <c r="AZ13" s="24">
        <v>4</v>
      </c>
      <c r="BA13" s="51">
        <v>4</v>
      </c>
      <c r="BB13" s="78">
        <v>4</v>
      </c>
    </row>
    <row r="14" spans="1:54" ht="23.1" customHeight="1" x14ac:dyDescent="0.3">
      <c r="A14" s="80">
        <v>10</v>
      </c>
      <c r="B14" s="63" t="s">
        <v>67</v>
      </c>
      <c r="C14" s="64" t="s">
        <v>68</v>
      </c>
      <c r="D14" s="63" t="s">
        <v>449</v>
      </c>
      <c r="E14" s="63" t="s">
        <v>34</v>
      </c>
      <c r="F14" s="63" t="str">
        <f>REPT(CHAR(160),10)&amp;Working!$E14</f>
        <v>          A</v>
      </c>
      <c r="G14" s="54">
        <v>0</v>
      </c>
      <c r="H14" s="54">
        <v>0</v>
      </c>
      <c r="I14" s="54">
        <v>4</v>
      </c>
      <c r="J14" s="54">
        <v>0</v>
      </c>
      <c r="K14" s="65">
        <v>0</v>
      </c>
      <c r="L14" s="60">
        <v>4</v>
      </c>
      <c r="M14" s="54">
        <v>0</v>
      </c>
      <c r="N14" s="54">
        <v>4</v>
      </c>
      <c r="O14" s="54">
        <v>5</v>
      </c>
      <c r="P14" s="66">
        <v>0</v>
      </c>
      <c r="Q14" s="67">
        <v>5</v>
      </c>
      <c r="R14" s="32">
        <v>4.666666666666667</v>
      </c>
      <c r="S14" s="24">
        <v>0</v>
      </c>
      <c r="T14" s="13">
        <v>0</v>
      </c>
      <c r="U14" s="45">
        <v>0</v>
      </c>
      <c r="V14" s="13">
        <v>0</v>
      </c>
      <c r="W14" s="13">
        <v>0</v>
      </c>
      <c r="X14" s="31">
        <v>0</v>
      </c>
      <c r="Y14" s="13">
        <v>4</v>
      </c>
      <c r="Z14" s="13">
        <v>0</v>
      </c>
      <c r="AA14" s="13">
        <v>0</v>
      </c>
      <c r="AB14" s="13">
        <v>0</v>
      </c>
      <c r="AC14" s="13">
        <v>0</v>
      </c>
      <c r="AD14" s="31">
        <v>4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31">
        <v>0</v>
      </c>
      <c r="AK14" s="19">
        <v>5</v>
      </c>
      <c r="AL14" s="19">
        <v>4</v>
      </c>
      <c r="AM14" s="45">
        <v>0</v>
      </c>
      <c r="AN14" s="19">
        <v>5</v>
      </c>
      <c r="AO14" s="13">
        <v>0</v>
      </c>
      <c r="AP14" s="32">
        <v>4.666666666666667</v>
      </c>
      <c r="AQ14" s="24">
        <v>5</v>
      </c>
      <c r="AR14" s="13">
        <v>0</v>
      </c>
      <c r="AS14" s="22">
        <v>0</v>
      </c>
      <c r="AT14" s="13">
        <v>0</v>
      </c>
      <c r="AU14" s="13">
        <v>0</v>
      </c>
      <c r="AV14" s="31">
        <v>5</v>
      </c>
      <c r="AW14" s="13">
        <v>0</v>
      </c>
      <c r="AX14" s="13">
        <v>0</v>
      </c>
      <c r="AY14" s="26">
        <v>0</v>
      </c>
      <c r="AZ14" s="24">
        <v>4</v>
      </c>
      <c r="BA14" s="51">
        <v>5</v>
      </c>
      <c r="BB14" s="78">
        <v>4.5</v>
      </c>
    </row>
    <row r="15" spans="1:54" ht="23.1" customHeight="1" x14ac:dyDescent="0.3">
      <c r="A15" s="79">
        <v>11</v>
      </c>
      <c r="B15" s="56" t="s">
        <v>161</v>
      </c>
      <c r="C15" s="57" t="s">
        <v>162</v>
      </c>
      <c r="D15" s="56" t="s">
        <v>449</v>
      </c>
      <c r="E15" s="56" t="s">
        <v>160</v>
      </c>
      <c r="F15" s="56" t="str">
        <f>REPT(CHAR(160),10)&amp;Working!$E15</f>
        <v>          B</v>
      </c>
      <c r="G15" s="58">
        <v>0</v>
      </c>
      <c r="H15" s="58">
        <v>0</v>
      </c>
      <c r="I15" s="58">
        <v>4</v>
      </c>
      <c r="J15" s="58">
        <v>0</v>
      </c>
      <c r="K15" s="59">
        <v>0</v>
      </c>
      <c r="L15" s="60">
        <v>4</v>
      </c>
      <c r="M15" s="58">
        <v>0</v>
      </c>
      <c r="N15" s="58">
        <v>4</v>
      </c>
      <c r="O15" s="58">
        <v>5</v>
      </c>
      <c r="P15" s="61">
        <v>0</v>
      </c>
      <c r="Q15" s="62">
        <v>5</v>
      </c>
      <c r="R15" s="32">
        <v>4.666666666666667</v>
      </c>
      <c r="S15" s="24">
        <v>0</v>
      </c>
      <c r="T15" s="26">
        <v>0</v>
      </c>
      <c r="U15" s="46">
        <v>0</v>
      </c>
      <c r="V15" s="26">
        <v>0</v>
      </c>
      <c r="W15" s="26">
        <v>0</v>
      </c>
      <c r="X15" s="31">
        <v>0</v>
      </c>
      <c r="Y15" s="26">
        <v>5</v>
      </c>
      <c r="Z15" s="26">
        <v>0</v>
      </c>
      <c r="AA15" s="26">
        <v>0</v>
      </c>
      <c r="AB15" s="26">
        <v>0</v>
      </c>
      <c r="AC15" s="26">
        <v>0</v>
      </c>
      <c r="AD15" s="31">
        <v>5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31">
        <v>0</v>
      </c>
      <c r="AK15" s="25">
        <v>4</v>
      </c>
      <c r="AL15" s="25">
        <v>4</v>
      </c>
      <c r="AM15" s="46">
        <v>0</v>
      </c>
      <c r="AN15" s="25">
        <v>4</v>
      </c>
      <c r="AO15" s="26">
        <v>0</v>
      </c>
      <c r="AP15" s="32">
        <v>4</v>
      </c>
      <c r="AQ15" s="24">
        <v>3</v>
      </c>
      <c r="AR15" s="26">
        <v>0</v>
      </c>
      <c r="AS15" s="52">
        <v>0</v>
      </c>
      <c r="AT15" s="26">
        <v>0</v>
      </c>
      <c r="AU15" s="26">
        <v>0</v>
      </c>
      <c r="AV15" s="31">
        <v>3</v>
      </c>
      <c r="AW15" s="26">
        <v>0</v>
      </c>
      <c r="AX15" s="26">
        <v>0</v>
      </c>
      <c r="AY15" s="26">
        <v>0</v>
      </c>
      <c r="AZ15" s="24">
        <v>4</v>
      </c>
      <c r="BA15" s="51">
        <v>4</v>
      </c>
      <c r="BB15" s="78">
        <v>4</v>
      </c>
    </row>
    <row r="16" spans="1:54" ht="23.1" customHeight="1" x14ac:dyDescent="0.3">
      <c r="A16" s="80">
        <v>12</v>
      </c>
      <c r="B16" s="63" t="s">
        <v>177</v>
      </c>
      <c r="C16" s="64" t="s">
        <v>178</v>
      </c>
      <c r="D16" s="63" t="s">
        <v>449</v>
      </c>
      <c r="E16" s="63" t="s">
        <v>160</v>
      </c>
      <c r="F16" s="63" t="str">
        <f>REPT(CHAR(160),10)&amp;Working!$E16</f>
        <v>          B</v>
      </c>
      <c r="G16" s="54">
        <v>0</v>
      </c>
      <c r="H16" s="54">
        <v>0</v>
      </c>
      <c r="I16" s="54">
        <v>5</v>
      </c>
      <c r="J16" s="54">
        <v>0</v>
      </c>
      <c r="K16" s="65">
        <v>0</v>
      </c>
      <c r="L16" s="60">
        <v>5</v>
      </c>
      <c r="M16" s="54">
        <v>0</v>
      </c>
      <c r="N16" s="54">
        <v>4</v>
      </c>
      <c r="O16" s="54">
        <v>5</v>
      </c>
      <c r="P16" s="66">
        <v>0</v>
      </c>
      <c r="Q16" s="67">
        <v>5</v>
      </c>
      <c r="R16" s="32">
        <v>4.666666666666667</v>
      </c>
      <c r="S16" s="24">
        <v>0</v>
      </c>
      <c r="T16" s="13">
        <v>0</v>
      </c>
      <c r="U16" s="45">
        <v>0</v>
      </c>
      <c r="V16" s="13">
        <v>0</v>
      </c>
      <c r="W16" s="13">
        <v>0</v>
      </c>
      <c r="X16" s="31">
        <v>0</v>
      </c>
      <c r="Y16" s="13">
        <v>4</v>
      </c>
      <c r="Z16" s="13">
        <v>0</v>
      </c>
      <c r="AA16" s="13">
        <v>0</v>
      </c>
      <c r="AB16" s="13">
        <v>0</v>
      </c>
      <c r="AC16" s="13">
        <v>0</v>
      </c>
      <c r="AD16" s="31">
        <v>4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31">
        <v>0</v>
      </c>
      <c r="AK16" s="19">
        <v>4</v>
      </c>
      <c r="AL16" s="19">
        <v>3</v>
      </c>
      <c r="AM16" s="45">
        <v>0</v>
      </c>
      <c r="AN16" s="19">
        <v>4</v>
      </c>
      <c r="AO16" s="13">
        <v>0</v>
      </c>
      <c r="AP16" s="32">
        <v>3.6666666666666665</v>
      </c>
      <c r="AQ16" s="24">
        <v>4</v>
      </c>
      <c r="AR16" s="13">
        <v>0</v>
      </c>
      <c r="AS16" s="22">
        <v>0</v>
      </c>
      <c r="AT16" s="13">
        <v>0</v>
      </c>
      <c r="AU16" s="13">
        <v>0</v>
      </c>
      <c r="AV16" s="31">
        <v>4</v>
      </c>
      <c r="AW16" s="13">
        <v>0</v>
      </c>
      <c r="AX16" s="13">
        <v>0</v>
      </c>
      <c r="AY16" s="26">
        <v>0</v>
      </c>
      <c r="AZ16" s="24">
        <v>4</v>
      </c>
      <c r="BA16" s="51">
        <v>4</v>
      </c>
      <c r="BB16" s="78">
        <v>4</v>
      </c>
    </row>
    <row r="17" spans="1:54" ht="23.1" customHeight="1" x14ac:dyDescent="0.3">
      <c r="A17" s="79">
        <v>13</v>
      </c>
      <c r="B17" s="56" t="s">
        <v>86</v>
      </c>
      <c r="C17" s="57" t="s">
        <v>87</v>
      </c>
      <c r="D17" s="56" t="s">
        <v>449</v>
      </c>
      <c r="E17" s="56" t="s">
        <v>34</v>
      </c>
      <c r="F17" s="56" t="str">
        <f>REPT(CHAR(160),10)&amp;Working!$E17</f>
        <v>          A</v>
      </c>
      <c r="G17" s="58">
        <v>0</v>
      </c>
      <c r="H17" s="58">
        <v>0</v>
      </c>
      <c r="I17" s="58">
        <v>4</v>
      </c>
      <c r="J17" s="58">
        <v>0</v>
      </c>
      <c r="K17" s="59">
        <v>0</v>
      </c>
      <c r="L17" s="60">
        <v>4</v>
      </c>
      <c r="M17" s="58">
        <v>0</v>
      </c>
      <c r="N17" s="58">
        <v>4</v>
      </c>
      <c r="O17" s="58">
        <v>4</v>
      </c>
      <c r="P17" s="61">
        <v>0</v>
      </c>
      <c r="Q17" s="62">
        <v>4</v>
      </c>
      <c r="R17" s="32">
        <v>4</v>
      </c>
      <c r="S17" s="24">
        <v>0</v>
      </c>
      <c r="T17" s="26">
        <v>0</v>
      </c>
      <c r="U17" s="46">
        <v>0</v>
      </c>
      <c r="V17" s="26">
        <v>0</v>
      </c>
      <c r="W17" s="26">
        <v>0</v>
      </c>
      <c r="X17" s="31">
        <v>0</v>
      </c>
      <c r="Y17" s="26">
        <v>4</v>
      </c>
      <c r="Z17" s="26">
        <v>0</v>
      </c>
      <c r="AA17" s="26">
        <v>0</v>
      </c>
      <c r="AB17" s="26">
        <v>0</v>
      </c>
      <c r="AC17" s="26">
        <v>0</v>
      </c>
      <c r="AD17" s="31">
        <v>4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31">
        <v>0</v>
      </c>
      <c r="AK17" s="25">
        <v>4</v>
      </c>
      <c r="AL17" s="25">
        <v>4</v>
      </c>
      <c r="AM17" s="46">
        <v>0</v>
      </c>
      <c r="AN17" s="25">
        <v>4</v>
      </c>
      <c r="AO17" s="26">
        <v>0</v>
      </c>
      <c r="AP17" s="32">
        <v>4</v>
      </c>
      <c r="AQ17" s="24">
        <v>4</v>
      </c>
      <c r="AR17" s="26">
        <v>0</v>
      </c>
      <c r="AS17" s="52">
        <v>0</v>
      </c>
      <c r="AT17" s="26">
        <v>0</v>
      </c>
      <c r="AU17" s="26">
        <v>0</v>
      </c>
      <c r="AV17" s="31">
        <v>4</v>
      </c>
      <c r="AW17" s="26">
        <v>0</v>
      </c>
      <c r="AX17" s="26">
        <v>0</v>
      </c>
      <c r="AY17" s="26">
        <v>0</v>
      </c>
      <c r="AZ17" s="24">
        <v>4</v>
      </c>
      <c r="BA17" s="51">
        <v>4</v>
      </c>
      <c r="BB17" s="78">
        <v>4</v>
      </c>
    </row>
    <row r="18" spans="1:54" ht="23.1" customHeight="1" x14ac:dyDescent="0.3">
      <c r="A18" s="80">
        <v>14</v>
      </c>
      <c r="B18" s="63" t="s">
        <v>193</v>
      </c>
      <c r="C18" s="64" t="s">
        <v>194</v>
      </c>
      <c r="D18" s="63" t="s">
        <v>541</v>
      </c>
      <c r="E18" s="63" t="s">
        <v>160</v>
      </c>
      <c r="F18" s="63" t="str">
        <f>REPT(CHAR(160),10)&amp;Working!$E18</f>
        <v>          B</v>
      </c>
      <c r="G18" s="54">
        <v>0</v>
      </c>
      <c r="H18" s="54">
        <v>0</v>
      </c>
      <c r="I18" s="54">
        <v>4</v>
      </c>
      <c r="J18" s="54">
        <v>0</v>
      </c>
      <c r="K18" s="65">
        <v>0</v>
      </c>
      <c r="L18" s="60">
        <v>4</v>
      </c>
      <c r="M18" s="54">
        <v>0</v>
      </c>
      <c r="N18" s="54">
        <v>4</v>
      </c>
      <c r="O18" s="54">
        <v>4</v>
      </c>
      <c r="P18" s="66">
        <v>0</v>
      </c>
      <c r="Q18" s="67">
        <v>4</v>
      </c>
      <c r="R18" s="32">
        <v>4</v>
      </c>
      <c r="S18" s="24">
        <v>0</v>
      </c>
      <c r="T18" s="13">
        <v>0</v>
      </c>
      <c r="U18" s="45">
        <v>0</v>
      </c>
      <c r="V18" s="13">
        <v>0</v>
      </c>
      <c r="W18" s="13">
        <v>0</v>
      </c>
      <c r="X18" s="31">
        <v>0</v>
      </c>
      <c r="Y18" s="13">
        <v>5</v>
      </c>
      <c r="Z18" s="13">
        <v>0</v>
      </c>
      <c r="AA18" s="13">
        <v>0</v>
      </c>
      <c r="AB18" s="13">
        <v>0</v>
      </c>
      <c r="AC18" s="13">
        <v>0</v>
      </c>
      <c r="AD18" s="31">
        <v>5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31">
        <v>0</v>
      </c>
      <c r="AK18" s="19">
        <v>5</v>
      </c>
      <c r="AL18" s="19">
        <v>5</v>
      </c>
      <c r="AM18" s="45">
        <v>0</v>
      </c>
      <c r="AN18" s="19">
        <v>5</v>
      </c>
      <c r="AO18" s="13">
        <v>0</v>
      </c>
      <c r="AP18" s="32">
        <v>5</v>
      </c>
      <c r="AQ18" s="24">
        <v>0</v>
      </c>
      <c r="AR18" s="13">
        <v>0</v>
      </c>
      <c r="AS18" s="22">
        <v>0</v>
      </c>
      <c r="AT18" s="13">
        <v>0</v>
      </c>
      <c r="AU18" s="13">
        <v>0</v>
      </c>
      <c r="AV18" s="31">
        <v>0</v>
      </c>
      <c r="AW18" s="13">
        <v>0</v>
      </c>
      <c r="AX18" s="13">
        <v>0</v>
      </c>
      <c r="AY18" s="26">
        <v>0</v>
      </c>
      <c r="AZ18" s="24">
        <v>4</v>
      </c>
      <c r="BA18" s="51">
        <v>4</v>
      </c>
      <c r="BB18" s="78">
        <v>4</v>
      </c>
    </row>
    <row r="19" spans="1:54" ht="23.1" customHeight="1" x14ac:dyDescent="0.3">
      <c r="A19" s="79">
        <v>15</v>
      </c>
      <c r="B19" s="56" t="s">
        <v>292</v>
      </c>
      <c r="C19" s="57" t="s">
        <v>293</v>
      </c>
      <c r="D19" s="56" t="s">
        <v>541</v>
      </c>
      <c r="E19" s="56" t="s">
        <v>492</v>
      </c>
      <c r="F19" s="56" t="str">
        <f>REPT(CHAR(160),10)&amp;Working!$E19</f>
        <v>          C</v>
      </c>
      <c r="G19" s="58">
        <v>0</v>
      </c>
      <c r="H19" s="58">
        <v>0</v>
      </c>
      <c r="I19" s="58">
        <v>4</v>
      </c>
      <c r="J19" s="58">
        <v>0</v>
      </c>
      <c r="K19" s="59">
        <v>0</v>
      </c>
      <c r="L19" s="60">
        <v>4</v>
      </c>
      <c r="M19" s="58">
        <v>0</v>
      </c>
      <c r="N19" s="58">
        <v>4</v>
      </c>
      <c r="O19" s="58">
        <v>4</v>
      </c>
      <c r="P19" s="61">
        <v>0</v>
      </c>
      <c r="Q19" s="62">
        <v>4</v>
      </c>
      <c r="R19" s="32">
        <v>4</v>
      </c>
      <c r="S19" s="24">
        <v>0</v>
      </c>
      <c r="T19" s="26">
        <v>0</v>
      </c>
      <c r="U19" s="46">
        <v>0</v>
      </c>
      <c r="V19" s="26">
        <v>0</v>
      </c>
      <c r="W19" s="26">
        <v>0</v>
      </c>
      <c r="X19" s="31">
        <v>0</v>
      </c>
      <c r="Y19" s="26">
        <v>4</v>
      </c>
      <c r="Z19" s="26">
        <v>0</v>
      </c>
      <c r="AA19" s="26">
        <v>0</v>
      </c>
      <c r="AB19" s="26">
        <v>0</v>
      </c>
      <c r="AC19" s="26">
        <v>0</v>
      </c>
      <c r="AD19" s="31">
        <v>4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31">
        <v>0</v>
      </c>
      <c r="AK19" s="25">
        <v>4</v>
      </c>
      <c r="AL19" s="25">
        <v>4</v>
      </c>
      <c r="AM19" s="46">
        <v>0</v>
      </c>
      <c r="AN19" s="25">
        <v>4</v>
      </c>
      <c r="AO19" s="26">
        <v>0</v>
      </c>
      <c r="AP19" s="32">
        <v>4</v>
      </c>
      <c r="AQ19" s="24">
        <v>3</v>
      </c>
      <c r="AR19" s="26">
        <v>0</v>
      </c>
      <c r="AS19" s="52">
        <v>0</v>
      </c>
      <c r="AT19" s="26">
        <v>0</v>
      </c>
      <c r="AU19" s="26">
        <v>0</v>
      </c>
      <c r="AV19" s="31">
        <v>3</v>
      </c>
      <c r="AW19" s="26">
        <v>0</v>
      </c>
      <c r="AX19" s="26">
        <v>0</v>
      </c>
      <c r="AY19" s="26">
        <v>0</v>
      </c>
      <c r="AZ19" s="24">
        <v>4</v>
      </c>
      <c r="BA19" s="51">
        <v>4</v>
      </c>
      <c r="BB19" s="78">
        <v>4</v>
      </c>
    </row>
    <row r="20" spans="1:54" ht="23.1" customHeight="1" x14ac:dyDescent="0.3">
      <c r="A20" s="80">
        <v>16</v>
      </c>
      <c r="B20" s="63" t="s">
        <v>104</v>
      </c>
      <c r="C20" s="64" t="s">
        <v>105</v>
      </c>
      <c r="D20" s="63" t="s">
        <v>449</v>
      </c>
      <c r="E20" s="63" t="s">
        <v>34</v>
      </c>
      <c r="F20" s="63" t="str">
        <f>REPT(CHAR(160),10)&amp;Working!$E20</f>
        <v>          A</v>
      </c>
      <c r="G20" s="54">
        <v>0</v>
      </c>
      <c r="H20" s="54">
        <v>0</v>
      </c>
      <c r="I20" s="54">
        <v>4</v>
      </c>
      <c r="J20" s="54">
        <v>0</v>
      </c>
      <c r="K20" s="65">
        <v>0</v>
      </c>
      <c r="L20" s="60">
        <v>4</v>
      </c>
      <c r="M20" s="54">
        <v>0</v>
      </c>
      <c r="N20" s="54">
        <v>4</v>
      </c>
      <c r="O20" s="54">
        <v>4</v>
      </c>
      <c r="P20" s="66">
        <v>0</v>
      </c>
      <c r="Q20" s="67">
        <v>4</v>
      </c>
      <c r="R20" s="32">
        <v>4</v>
      </c>
      <c r="S20" s="24">
        <v>0</v>
      </c>
      <c r="T20" s="13">
        <v>0</v>
      </c>
      <c r="U20" s="45">
        <v>0</v>
      </c>
      <c r="V20" s="13">
        <v>0</v>
      </c>
      <c r="W20" s="13">
        <v>0</v>
      </c>
      <c r="X20" s="31">
        <v>0</v>
      </c>
      <c r="Y20" s="13">
        <v>3</v>
      </c>
      <c r="Z20" s="13">
        <v>0</v>
      </c>
      <c r="AA20" s="13">
        <v>0</v>
      </c>
      <c r="AB20" s="13">
        <v>0</v>
      </c>
      <c r="AC20" s="13">
        <v>0</v>
      </c>
      <c r="AD20" s="31">
        <v>3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31">
        <v>0</v>
      </c>
      <c r="AK20" s="19">
        <v>4</v>
      </c>
      <c r="AL20" s="19">
        <v>3</v>
      </c>
      <c r="AM20" s="45">
        <v>0</v>
      </c>
      <c r="AN20" s="19">
        <v>4</v>
      </c>
      <c r="AO20" s="13">
        <v>0</v>
      </c>
      <c r="AP20" s="32">
        <v>3.6666666666666665</v>
      </c>
      <c r="AQ20" s="24">
        <v>4</v>
      </c>
      <c r="AR20" s="13">
        <v>0</v>
      </c>
      <c r="AS20" s="22">
        <v>0</v>
      </c>
      <c r="AT20" s="13">
        <v>0</v>
      </c>
      <c r="AU20" s="13">
        <v>0</v>
      </c>
      <c r="AV20" s="31">
        <v>4</v>
      </c>
      <c r="AW20" s="13">
        <v>0</v>
      </c>
      <c r="AX20" s="13">
        <v>0</v>
      </c>
      <c r="AY20" s="26">
        <v>0</v>
      </c>
      <c r="AZ20" s="24">
        <v>4</v>
      </c>
      <c r="BA20" s="51">
        <v>4</v>
      </c>
      <c r="BB20" s="78">
        <v>4</v>
      </c>
    </row>
    <row r="21" spans="1:54" ht="23.1" customHeight="1" x14ac:dyDescent="0.3">
      <c r="A21" s="79">
        <v>17</v>
      </c>
      <c r="B21" s="56" t="s">
        <v>294</v>
      </c>
      <c r="C21" s="57" t="s">
        <v>295</v>
      </c>
      <c r="D21" s="56" t="s">
        <v>541</v>
      </c>
      <c r="E21" s="56" t="s">
        <v>492</v>
      </c>
      <c r="F21" s="56" t="str">
        <f>REPT(CHAR(160),10)&amp;Working!$E21</f>
        <v>          C</v>
      </c>
      <c r="G21" s="58">
        <v>0</v>
      </c>
      <c r="H21" s="58">
        <v>0</v>
      </c>
      <c r="I21" s="58">
        <v>4</v>
      </c>
      <c r="J21" s="58">
        <v>0</v>
      </c>
      <c r="K21" s="59">
        <v>0</v>
      </c>
      <c r="L21" s="60">
        <v>4</v>
      </c>
      <c r="M21" s="58">
        <v>0</v>
      </c>
      <c r="N21" s="58">
        <v>4</v>
      </c>
      <c r="O21" s="58">
        <v>4</v>
      </c>
      <c r="P21" s="61">
        <v>0</v>
      </c>
      <c r="Q21" s="62">
        <v>4</v>
      </c>
      <c r="R21" s="32">
        <v>4</v>
      </c>
      <c r="S21" s="24">
        <v>0</v>
      </c>
      <c r="T21" s="26">
        <v>0</v>
      </c>
      <c r="U21" s="46">
        <v>0</v>
      </c>
      <c r="V21" s="26">
        <v>0</v>
      </c>
      <c r="W21" s="26">
        <v>0</v>
      </c>
      <c r="X21" s="31">
        <v>0</v>
      </c>
      <c r="Y21" s="26">
        <v>4</v>
      </c>
      <c r="Z21" s="26">
        <v>0</v>
      </c>
      <c r="AA21" s="26">
        <v>0</v>
      </c>
      <c r="AB21" s="26">
        <v>0</v>
      </c>
      <c r="AC21" s="26">
        <v>0</v>
      </c>
      <c r="AD21" s="31">
        <v>4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31">
        <v>0</v>
      </c>
      <c r="AK21" s="25">
        <v>4</v>
      </c>
      <c r="AL21" s="25">
        <v>5</v>
      </c>
      <c r="AM21" s="46">
        <v>0</v>
      </c>
      <c r="AN21" s="25">
        <v>5</v>
      </c>
      <c r="AO21" s="26">
        <v>0</v>
      </c>
      <c r="AP21" s="32">
        <v>4.666666666666667</v>
      </c>
      <c r="AQ21" s="24">
        <v>5</v>
      </c>
      <c r="AR21" s="26">
        <v>0</v>
      </c>
      <c r="AS21" s="52">
        <v>0</v>
      </c>
      <c r="AT21" s="26">
        <v>0</v>
      </c>
      <c r="AU21" s="26">
        <v>0</v>
      </c>
      <c r="AV21" s="31">
        <v>5</v>
      </c>
      <c r="AW21" s="26">
        <v>0</v>
      </c>
      <c r="AX21" s="26">
        <v>0</v>
      </c>
      <c r="AY21" s="26">
        <v>0</v>
      </c>
      <c r="AZ21" s="24">
        <v>4</v>
      </c>
      <c r="BA21" s="51">
        <v>4</v>
      </c>
      <c r="BB21" s="78">
        <v>4</v>
      </c>
    </row>
    <row r="22" spans="1:54" ht="23.1" customHeight="1" x14ac:dyDescent="0.3">
      <c r="A22" s="80">
        <v>18</v>
      </c>
      <c r="B22" s="63" t="s">
        <v>106</v>
      </c>
      <c r="C22" s="64" t="s">
        <v>107</v>
      </c>
      <c r="D22" s="63" t="s">
        <v>542</v>
      </c>
      <c r="E22" s="63" t="s">
        <v>34</v>
      </c>
      <c r="F22" s="63" t="str">
        <f>REPT(CHAR(160),10)&amp;Working!$E22</f>
        <v>          A</v>
      </c>
      <c r="G22" s="54">
        <v>0</v>
      </c>
      <c r="H22" s="54">
        <v>0</v>
      </c>
      <c r="I22" s="54">
        <v>4</v>
      </c>
      <c r="J22" s="54">
        <v>0</v>
      </c>
      <c r="K22" s="65">
        <v>0</v>
      </c>
      <c r="L22" s="60">
        <v>4</v>
      </c>
      <c r="M22" s="54">
        <v>0</v>
      </c>
      <c r="N22" s="54">
        <v>5</v>
      </c>
      <c r="O22" s="54">
        <v>4</v>
      </c>
      <c r="P22" s="66">
        <v>0</v>
      </c>
      <c r="Q22" s="67">
        <v>4</v>
      </c>
      <c r="R22" s="32">
        <v>4.333333333333333</v>
      </c>
      <c r="S22" s="24">
        <v>0</v>
      </c>
      <c r="T22" s="13">
        <v>0</v>
      </c>
      <c r="U22" s="45">
        <v>0</v>
      </c>
      <c r="V22" s="13">
        <v>0</v>
      </c>
      <c r="W22" s="13">
        <v>0</v>
      </c>
      <c r="X22" s="31">
        <v>0</v>
      </c>
      <c r="Y22" s="13">
        <v>4</v>
      </c>
      <c r="Z22" s="13">
        <v>0</v>
      </c>
      <c r="AA22" s="13">
        <v>0</v>
      </c>
      <c r="AB22" s="13">
        <v>0</v>
      </c>
      <c r="AC22" s="13">
        <v>0</v>
      </c>
      <c r="AD22" s="31">
        <v>4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31">
        <v>0</v>
      </c>
      <c r="AK22" s="19">
        <v>4</v>
      </c>
      <c r="AL22" s="19">
        <v>4</v>
      </c>
      <c r="AM22" s="45">
        <v>0</v>
      </c>
      <c r="AN22" s="19">
        <v>4</v>
      </c>
      <c r="AO22" s="13">
        <v>0</v>
      </c>
      <c r="AP22" s="32">
        <v>4</v>
      </c>
      <c r="AQ22" s="24">
        <v>4</v>
      </c>
      <c r="AR22" s="13">
        <v>0</v>
      </c>
      <c r="AS22" s="22">
        <v>0</v>
      </c>
      <c r="AT22" s="13">
        <v>0</v>
      </c>
      <c r="AU22" s="13">
        <v>0</v>
      </c>
      <c r="AV22" s="31">
        <v>4</v>
      </c>
      <c r="AW22" s="13">
        <v>0</v>
      </c>
      <c r="AX22" s="13">
        <v>0</v>
      </c>
      <c r="AY22" s="26">
        <v>0</v>
      </c>
      <c r="AZ22" s="24">
        <v>4</v>
      </c>
      <c r="BA22" s="51">
        <v>4</v>
      </c>
      <c r="BB22" s="78">
        <v>4</v>
      </c>
    </row>
    <row r="23" spans="1:54" ht="23.1" customHeight="1" x14ac:dyDescent="0.3">
      <c r="A23" s="79">
        <v>19</v>
      </c>
      <c r="B23" s="56" t="s">
        <v>49</v>
      </c>
      <c r="C23" s="57" t="s">
        <v>50</v>
      </c>
      <c r="D23" s="56" t="s">
        <v>541</v>
      </c>
      <c r="E23" s="56" t="s">
        <v>34</v>
      </c>
      <c r="F23" s="56" t="str">
        <f>REPT(CHAR(160),10)&amp;Working!$E23</f>
        <v>          A</v>
      </c>
      <c r="G23" s="58">
        <v>0</v>
      </c>
      <c r="H23" s="58">
        <v>0</v>
      </c>
      <c r="I23" s="58">
        <v>5</v>
      </c>
      <c r="J23" s="58">
        <v>0</v>
      </c>
      <c r="K23" s="59">
        <v>0</v>
      </c>
      <c r="L23" s="60">
        <v>5</v>
      </c>
      <c r="M23" s="58">
        <v>0</v>
      </c>
      <c r="N23" s="58">
        <v>4</v>
      </c>
      <c r="O23" s="58">
        <v>5</v>
      </c>
      <c r="P23" s="61">
        <v>0</v>
      </c>
      <c r="Q23" s="62">
        <v>5</v>
      </c>
      <c r="R23" s="32">
        <v>4.666666666666667</v>
      </c>
      <c r="S23" s="24">
        <v>0</v>
      </c>
      <c r="T23" s="26">
        <v>0</v>
      </c>
      <c r="U23" s="46">
        <v>0</v>
      </c>
      <c r="V23" s="26">
        <v>0</v>
      </c>
      <c r="W23" s="26">
        <v>0</v>
      </c>
      <c r="X23" s="31">
        <v>0</v>
      </c>
      <c r="Y23" s="26">
        <v>5</v>
      </c>
      <c r="Z23" s="26">
        <v>0</v>
      </c>
      <c r="AA23" s="26">
        <v>0</v>
      </c>
      <c r="AB23" s="26">
        <v>0</v>
      </c>
      <c r="AC23" s="26">
        <v>0</v>
      </c>
      <c r="AD23" s="31">
        <v>5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31">
        <v>0</v>
      </c>
      <c r="AK23" s="25">
        <v>4</v>
      </c>
      <c r="AL23" s="25">
        <v>5</v>
      </c>
      <c r="AM23" s="46">
        <v>0</v>
      </c>
      <c r="AN23" s="25">
        <v>5</v>
      </c>
      <c r="AO23" s="26">
        <v>0</v>
      </c>
      <c r="AP23" s="32">
        <v>4.666666666666667</v>
      </c>
      <c r="AQ23" s="24">
        <v>5</v>
      </c>
      <c r="AR23" s="26">
        <v>0</v>
      </c>
      <c r="AS23" s="52">
        <v>0</v>
      </c>
      <c r="AT23" s="26">
        <v>0</v>
      </c>
      <c r="AU23" s="26">
        <v>0</v>
      </c>
      <c r="AV23" s="31">
        <v>5</v>
      </c>
      <c r="AW23" s="26">
        <v>0</v>
      </c>
      <c r="AX23" s="26">
        <v>0</v>
      </c>
      <c r="AY23" s="26">
        <v>0</v>
      </c>
      <c r="AZ23" s="24">
        <v>5</v>
      </c>
      <c r="BA23" s="51">
        <v>4</v>
      </c>
      <c r="BB23" s="78">
        <v>4.5</v>
      </c>
    </row>
    <row r="24" spans="1:54" ht="23.1" customHeight="1" x14ac:dyDescent="0.3">
      <c r="A24" s="80">
        <v>20</v>
      </c>
      <c r="B24" s="63" t="s">
        <v>195</v>
      </c>
      <c r="C24" s="64" t="s">
        <v>536</v>
      </c>
      <c r="D24" s="63" t="s">
        <v>449</v>
      </c>
      <c r="E24" s="63" t="s">
        <v>160</v>
      </c>
      <c r="F24" s="63" t="str">
        <f>REPT(CHAR(160),10)&amp;Working!$E24</f>
        <v>          B</v>
      </c>
      <c r="G24" s="54">
        <v>0</v>
      </c>
      <c r="H24" s="54">
        <v>0</v>
      </c>
      <c r="I24" s="54">
        <v>4</v>
      </c>
      <c r="J24" s="54">
        <v>0</v>
      </c>
      <c r="K24" s="65">
        <v>0</v>
      </c>
      <c r="L24" s="60">
        <v>4</v>
      </c>
      <c r="M24" s="54">
        <v>0</v>
      </c>
      <c r="N24" s="54">
        <v>4</v>
      </c>
      <c r="O24" s="54">
        <v>4</v>
      </c>
      <c r="P24" s="66">
        <v>0</v>
      </c>
      <c r="Q24" s="67">
        <v>4</v>
      </c>
      <c r="R24" s="32">
        <v>4</v>
      </c>
      <c r="S24" s="24">
        <v>0</v>
      </c>
      <c r="T24" s="13">
        <v>0</v>
      </c>
      <c r="U24" s="45">
        <v>0</v>
      </c>
      <c r="V24" s="13">
        <v>0</v>
      </c>
      <c r="W24" s="13">
        <v>0</v>
      </c>
      <c r="X24" s="31">
        <v>0</v>
      </c>
      <c r="Y24" s="13">
        <v>4</v>
      </c>
      <c r="Z24" s="13">
        <v>0</v>
      </c>
      <c r="AA24" s="13">
        <v>0</v>
      </c>
      <c r="AB24" s="13">
        <v>0</v>
      </c>
      <c r="AC24" s="13">
        <v>0</v>
      </c>
      <c r="AD24" s="31">
        <v>4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31">
        <v>0</v>
      </c>
      <c r="AK24" s="19">
        <v>5</v>
      </c>
      <c r="AL24" s="19">
        <v>4</v>
      </c>
      <c r="AM24" s="45">
        <v>0</v>
      </c>
      <c r="AN24" s="19">
        <v>5</v>
      </c>
      <c r="AO24" s="13">
        <v>0</v>
      </c>
      <c r="AP24" s="32">
        <v>4.666666666666667</v>
      </c>
      <c r="AQ24" s="24">
        <v>4</v>
      </c>
      <c r="AR24" s="13">
        <v>0</v>
      </c>
      <c r="AS24" s="22">
        <v>0</v>
      </c>
      <c r="AT24" s="13">
        <v>0</v>
      </c>
      <c r="AU24" s="13">
        <v>0</v>
      </c>
      <c r="AV24" s="31">
        <v>4</v>
      </c>
      <c r="AW24" s="13">
        <v>0</v>
      </c>
      <c r="AX24" s="13">
        <v>0</v>
      </c>
      <c r="AY24" s="26">
        <v>0</v>
      </c>
      <c r="AZ24" s="24">
        <v>4</v>
      </c>
      <c r="BA24" s="51">
        <v>4</v>
      </c>
      <c r="BB24" s="78">
        <v>4</v>
      </c>
    </row>
    <row r="25" spans="1:54" ht="23.1" customHeight="1" x14ac:dyDescent="0.3">
      <c r="A25" s="79">
        <v>21</v>
      </c>
      <c r="B25" s="56" t="s">
        <v>208</v>
      </c>
      <c r="C25" s="57" t="s">
        <v>209</v>
      </c>
      <c r="D25" s="56" t="s">
        <v>449</v>
      </c>
      <c r="E25" s="56" t="s">
        <v>160</v>
      </c>
      <c r="F25" s="56" t="str">
        <f>REPT(CHAR(160),10)&amp;Working!$E25</f>
        <v>          B</v>
      </c>
      <c r="G25" s="58">
        <v>0</v>
      </c>
      <c r="H25" s="58">
        <v>0</v>
      </c>
      <c r="I25" s="58">
        <v>4</v>
      </c>
      <c r="J25" s="58">
        <v>0</v>
      </c>
      <c r="K25" s="59">
        <v>0</v>
      </c>
      <c r="L25" s="60">
        <v>4</v>
      </c>
      <c r="M25" s="58">
        <v>0</v>
      </c>
      <c r="N25" s="58">
        <v>4</v>
      </c>
      <c r="O25" s="58">
        <v>4</v>
      </c>
      <c r="P25" s="61">
        <v>0</v>
      </c>
      <c r="Q25" s="62">
        <v>4</v>
      </c>
      <c r="R25" s="32">
        <v>4</v>
      </c>
      <c r="S25" s="24">
        <v>0</v>
      </c>
      <c r="T25" s="26">
        <v>0</v>
      </c>
      <c r="U25" s="46">
        <v>0</v>
      </c>
      <c r="V25" s="26">
        <v>0</v>
      </c>
      <c r="W25" s="26">
        <v>0</v>
      </c>
      <c r="X25" s="31">
        <v>0</v>
      </c>
      <c r="Y25" s="26">
        <v>4</v>
      </c>
      <c r="Z25" s="26">
        <v>0</v>
      </c>
      <c r="AA25" s="26">
        <v>0</v>
      </c>
      <c r="AB25" s="26">
        <v>0</v>
      </c>
      <c r="AC25" s="26">
        <v>0</v>
      </c>
      <c r="AD25" s="31">
        <v>4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31">
        <v>0</v>
      </c>
      <c r="AK25" s="25">
        <v>4</v>
      </c>
      <c r="AL25" s="25">
        <v>5</v>
      </c>
      <c r="AM25" s="46">
        <v>0</v>
      </c>
      <c r="AN25" s="25">
        <v>5</v>
      </c>
      <c r="AO25" s="26">
        <v>0</v>
      </c>
      <c r="AP25" s="32">
        <v>4.666666666666667</v>
      </c>
      <c r="AQ25" s="24">
        <v>4</v>
      </c>
      <c r="AR25" s="26">
        <v>0</v>
      </c>
      <c r="AS25" s="52">
        <v>0</v>
      </c>
      <c r="AT25" s="26">
        <v>0</v>
      </c>
      <c r="AU25" s="26">
        <v>0</v>
      </c>
      <c r="AV25" s="31">
        <v>4</v>
      </c>
      <c r="AW25" s="26">
        <v>0</v>
      </c>
      <c r="AX25" s="26">
        <v>0</v>
      </c>
      <c r="AY25" s="26">
        <v>0</v>
      </c>
      <c r="AZ25" s="24">
        <v>4</v>
      </c>
      <c r="BA25" s="51">
        <v>4</v>
      </c>
      <c r="BB25" s="78">
        <v>4</v>
      </c>
    </row>
    <row r="26" spans="1:54" ht="23.1" customHeight="1" x14ac:dyDescent="0.3">
      <c r="A26" s="80">
        <v>22</v>
      </c>
      <c r="B26" s="63" t="s">
        <v>57</v>
      </c>
      <c r="C26" s="64" t="s">
        <v>58</v>
      </c>
      <c r="D26" s="63" t="s">
        <v>449</v>
      </c>
      <c r="E26" s="63" t="s">
        <v>34</v>
      </c>
      <c r="F26" s="63" t="str">
        <f>REPT(CHAR(160),10)&amp;Working!$E26</f>
        <v>          A</v>
      </c>
      <c r="G26" s="54">
        <v>0</v>
      </c>
      <c r="H26" s="54">
        <v>0</v>
      </c>
      <c r="I26" s="54">
        <v>5</v>
      </c>
      <c r="J26" s="54">
        <v>0</v>
      </c>
      <c r="K26" s="65">
        <v>0</v>
      </c>
      <c r="L26" s="60">
        <v>5</v>
      </c>
      <c r="M26" s="54">
        <v>0</v>
      </c>
      <c r="N26" s="54">
        <v>4</v>
      </c>
      <c r="O26" s="54">
        <v>4</v>
      </c>
      <c r="P26" s="66">
        <v>0</v>
      </c>
      <c r="Q26" s="67">
        <v>4</v>
      </c>
      <c r="R26" s="32">
        <v>4</v>
      </c>
      <c r="S26" s="24">
        <v>0</v>
      </c>
      <c r="T26" s="13">
        <v>0</v>
      </c>
      <c r="U26" s="45">
        <v>0</v>
      </c>
      <c r="V26" s="13">
        <v>0</v>
      </c>
      <c r="W26" s="13">
        <v>0</v>
      </c>
      <c r="X26" s="31">
        <v>0</v>
      </c>
      <c r="Y26" s="13">
        <v>4</v>
      </c>
      <c r="Z26" s="13">
        <v>0</v>
      </c>
      <c r="AA26" s="13">
        <v>0</v>
      </c>
      <c r="AB26" s="13">
        <v>0</v>
      </c>
      <c r="AC26" s="13">
        <v>0</v>
      </c>
      <c r="AD26" s="31">
        <v>4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31">
        <v>0</v>
      </c>
      <c r="AK26" s="19">
        <v>4</v>
      </c>
      <c r="AL26" s="19">
        <v>4</v>
      </c>
      <c r="AM26" s="45">
        <v>0</v>
      </c>
      <c r="AN26" s="19">
        <v>4</v>
      </c>
      <c r="AO26" s="13">
        <v>0</v>
      </c>
      <c r="AP26" s="32">
        <v>4</v>
      </c>
      <c r="AQ26" s="24">
        <v>5</v>
      </c>
      <c r="AR26" s="13">
        <v>0</v>
      </c>
      <c r="AS26" s="22">
        <v>0</v>
      </c>
      <c r="AT26" s="13">
        <v>0</v>
      </c>
      <c r="AU26" s="13">
        <v>0</v>
      </c>
      <c r="AV26" s="31">
        <v>5</v>
      </c>
      <c r="AW26" s="13">
        <v>0</v>
      </c>
      <c r="AX26" s="13">
        <v>0</v>
      </c>
      <c r="AY26" s="26">
        <v>0</v>
      </c>
      <c r="AZ26" s="24">
        <v>4</v>
      </c>
      <c r="BA26" s="51">
        <v>4</v>
      </c>
      <c r="BB26" s="78">
        <v>4</v>
      </c>
    </row>
    <row r="27" spans="1:54" ht="23.1" customHeight="1" x14ac:dyDescent="0.3">
      <c r="A27" s="79">
        <v>23</v>
      </c>
      <c r="B27" s="56" t="s">
        <v>224</v>
      </c>
      <c r="C27" s="57" t="s">
        <v>225</v>
      </c>
      <c r="D27" s="56" t="s">
        <v>449</v>
      </c>
      <c r="E27" s="56" t="s">
        <v>160</v>
      </c>
      <c r="F27" s="56" t="str">
        <f>REPT(CHAR(160),10)&amp;Working!$E27</f>
        <v>          B</v>
      </c>
      <c r="G27" s="58">
        <v>0</v>
      </c>
      <c r="H27" s="58">
        <v>0</v>
      </c>
      <c r="I27" s="58">
        <v>3</v>
      </c>
      <c r="J27" s="58">
        <v>0</v>
      </c>
      <c r="K27" s="59">
        <v>0</v>
      </c>
      <c r="L27" s="60">
        <v>3</v>
      </c>
      <c r="M27" s="58">
        <v>0</v>
      </c>
      <c r="N27" s="58">
        <v>3</v>
      </c>
      <c r="O27" s="58">
        <v>3</v>
      </c>
      <c r="P27" s="61">
        <v>0</v>
      </c>
      <c r="Q27" s="62">
        <v>3</v>
      </c>
      <c r="R27" s="32">
        <v>3</v>
      </c>
      <c r="S27" s="24">
        <v>0</v>
      </c>
      <c r="T27" s="26">
        <v>0</v>
      </c>
      <c r="U27" s="46">
        <v>0</v>
      </c>
      <c r="V27" s="26">
        <v>0</v>
      </c>
      <c r="W27" s="26">
        <v>0</v>
      </c>
      <c r="X27" s="31">
        <v>0</v>
      </c>
      <c r="Y27" s="26">
        <v>3</v>
      </c>
      <c r="Z27" s="26">
        <v>0</v>
      </c>
      <c r="AA27" s="26">
        <v>0</v>
      </c>
      <c r="AB27" s="26">
        <v>0</v>
      </c>
      <c r="AC27" s="26">
        <v>0</v>
      </c>
      <c r="AD27" s="31">
        <v>3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31">
        <v>0</v>
      </c>
      <c r="AK27" s="25">
        <v>3</v>
      </c>
      <c r="AL27" s="25">
        <v>3</v>
      </c>
      <c r="AM27" s="46">
        <v>0</v>
      </c>
      <c r="AN27" s="25">
        <v>3</v>
      </c>
      <c r="AO27" s="26">
        <v>0</v>
      </c>
      <c r="AP27" s="32">
        <v>3</v>
      </c>
      <c r="AQ27" s="24">
        <v>3</v>
      </c>
      <c r="AR27" s="26">
        <v>0</v>
      </c>
      <c r="AS27" s="52">
        <v>0</v>
      </c>
      <c r="AT27" s="26">
        <v>0</v>
      </c>
      <c r="AU27" s="26">
        <v>0</v>
      </c>
      <c r="AV27" s="31">
        <v>3</v>
      </c>
      <c r="AW27" s="26">
        <v>0</v>
      </c>
      <c r="AX27" s="26">
        <v>0</v>
      </c>
      <c r="AY27" s="26">
        <v>0</v>
      </c>
      <c r="AZ27" s="24">
        <v>3</v>
      </c>
      <c r="BA27" s="51">
        <v>3</v>
      </c>
      <c r="BB27" s="78">
        <v>3</v>
      </c>
    </row>
    <row r="28" spans="1:54" ht="23.1" customHeight="1" x14ac:dyDescent="0.3">
      <c r="A28" s="80">
        <v>24</v>
      </c>
      <c r="B28" s="63" t="s">
        <v>296</v>
      </c>
      <c r="C28" s="64" t="s">
        <v>108</v>
      </c>
      <c r="D28" s="63" t="s">
        <v>449</v>
      </c>
      <c r="E28" s="63" t="s">
        <v>34</v>
      </c>
      <c r="F28" s="63" t="str">
        <f>REPT(CHAR(160),10)&amp;Working!$E28</f>
        <v>          A</v>
      </c>
      <c r="G28" s="54">
        <v>0</v>
      </c>
      <c r="H28" s="54">
        <v>0</v>
      </c>
      <c r="I28" s="54">
        <v>4</v>
      </c>
      <c r="J28" s="54">
        <v>0</v>
      </c>
      <c r="K28" s="65">
        <v>0</v>
      </c>
      <c r="L28" s="60">
        <v>4</v>
      </c>
      <c r="M28" s="54">
        <v>0</v>
      </c>
      <c r="N28" s="54">
        <v>4</v>
      </c>
      <c r="O28" s="54">
        <v>4</v>
      </c>
      <c r="P28" s="66">
        <v>0</v>
      </c>
      <c r="Q28" s="67">
        <v>4</v>
      </c>
      <c r="R28" s="32">
        <v>4</v>
      </c>
      <c r="S28" s="24">
        <v>0</v>
      </c>
      <c r="T28" s="13">
        <v>0</v>
      </c>
      <c r="U28" s="45">
        <v>0</v>
      </c>
      <c r="V28" s="13">
        <v>0</v>
      </c>
      <c r="W28" s="13">
        <v>0</v>
      </c>
      <c r="X28" s="31">
        <v>0</v>
      </c>
      <c r="Y28" s="13">
        <v>4</v>
      </c>
      <c r="Z28" s="13">
        <v>0</v>
      </c>
      <c r="AA28" s="13">
        <v>0</v>
      </c>
      <c r="AB28" s="13">
        <v>0</v>
      </c>
      <c r="AC28" s="13">
        <v>0</v>
      </c>
      <c r="AD28" s="31">
        <v>4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31">
        <v>0</v>
      </c>
      <c r="AK28" s="19">
        <v>5</v>
      </c>
      <c r="AL28" s="19">
        <v>4</v>
      </c>
      <c r="AM28" s="45">
        <v>0</v>
      </c>
      <c r="AN28" s="19">
        <v>4</v>
      </c>
      <c r="AO28" s="13">
        <v>0</v>
      </c>
      <c r="AP28" s="32">
        <v>4.333333333333333</v>
      </c>
      <c r="AQ28" s="24">
        <v>4</v>
      </c>
      <c r="AR28" s="13">
        <v>0</v>
      </c>
      <c r="AS28" s="22">
        <v>0</v>
      </c>
      <c r="AT28" s="13">
        <v>0</v>
      </c>
      <c r="AU28" s="13">
        <v>0</v>
      </c>
      <c r="AV28" s="31">
        <v>4</v>
      </c>
      <c r="AW28" s="13">
        <v>0</v>
      </c>
      <c r="AX28" s="13">
        <v>0</v>
      </c>
      <c r="AY28" s="26">
        <v>0</v>
      </c>
      <c r="AZ28" s="24">
        <v>4</v>
      </c>
      <c r="BA28" s="51">
        <v>4</v>
      </c>
      <c r="BB28" s="78">
        <v>4</v>
      </c>
    </row>
    <row r="29" spans="1:54" ht="23.1" customHeight="1" x14ac:dyDescent="0.3">
      <c r="A29" s="79">
        <v>25</v>
      </c>
      <c r="B29" s="56" t="s">
        <v>240</v>
      </c>
      <c r="C29" s="57" t="s">
        <v>241</v>
      </c>
      <c r="D29" s="56" t="s">
        <v>449</v>
      </c>
      <c r="E29" s="56" t="s">
        <v>160</v>
      </c>
      <c r="F29" s="56" t="str">
        <f>REPT(CHAR(160),10)&amp;Working!$E29</f>
        <v>          B</v>
      </c>
      <c r="G29" s="58">
        <v>0</v>
      </c>
      <c r="H29" s="58">
        <v>0</v>
      </c>
      <c r="I29" s="58">
        <v>4</v>
      </c>
      <c r="J29" s="58">
        <v>0</v>
      </c>
      <c r="K29" s="59">
        <v>0</v>
      </c>
      <c r="L29" s="60">
        <v>4</v>
      </c>
      <c r="M29" s="58">
        <v>0</v>
      </c>
      <c r="N29" s="58">
        <v>4</v>
      </c>
      <c r="O29" s="58">
        <v>4</v>
      </c>
      <c r="P29" s="61">
        <v>0</v>
      </c>
      <c r="Q29" s="62">
        <v>4</v>
      </c>
      <c r="R29" s="32">
        <v>4</v>
      </c>
      <c r="S29" s="24">
        <v>0</v>
      </c>
      <c r="T29" s="26">
        <v>0</v>
      </c>
      <c r="U29" s="46">
        <v>0</v>
      </c>
      <c r="V29" s="26">
        <v>0</v>
      </c>
      <c r="W29" s="26">
        <v>0</v>
      </c>
      <c r="X29" s="31">
        <v>0</v>
      </c>
      <c r="Y29" s="26">
        <v>4</v>
      </c>
      <c r="Z29" s="26">
        <v>0</v>
      </c>
      <c r="AA29" s="26">
        <v>0</v>
      </c>
      <c r="AB29" s="26">
        <v>0</v>
      </c>
      <c r="AC29" s="26">
        <v>0</v>
      </c>
      <c r="AD29" s="31">
        <v>4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31">
        <v>0</v>
      </c>
      <c r="AK29" s="25">
        <v>4</v>
      </c>
      <c r="AL29" s="25">
        <v>4</v>
      </c>
      <c r="AM29" s="46">
        <v>0</v>
      </c>
      <c r="AN29" s="25">
        <v>4</v>
      </c>
      <c r="AO29" s="26">
        <v>0</v>
      </c>
      <c r="AP29" s="32">
        <v>4</v>
      </c>
      <c r="AQ29" s="24">
        <v>4</v>
      </c>
      <c r="AR29" s="26">
        <v>0</v>
      </c>
      <c r="AS29" s="52">
        <v>0</v>
      </c>
      <c r="AT29" s="26">
        <v>0</v>
      </c>
      <c r="AU29" s="26">
        <v>0</v>
      </c>
      <c r="AV29" s="31">
        <v>4</v>
      </c>
      <c r="AW29" s="26">
        <v>0</v>
      </c>
      <c r="AX29" s="26">
        <v>0</v>
      </c>
      <c r="AY29" s="26">
        <v>0</v>
      </c>
      <c r="AZ29" s="24">
        <v>4</v>
      </c>
      <c r="BA29" s="51">
        <v>4</v>
      </c>
      <c r="BB29" s="78">
        <v>4</v>
      </c>
    </row>
    <row r="30" spans="1:54" ht="23.1" customHeight="1" x14ac:dyDescent="0.3">
      <c r="A30" s="80">
        <v>26</v>
      </c>
      <c r="B30" s="63" t="s">
        <v>297</v>
      </c>
      <c r="C30" s="64" t="s">
        <v>298</v>
      </c>
      <c r="D30" s="63" t="s">
        <v>541</v>
      </c>
      <c r="E30" s="63" t="s">
        <v>492</v>
      </c>
      <c r="F30" s="63" t="str">
        <f>REPT(CHAR(160),10)&amp;Working!$E30</f>
        <v>          C</v>
      </c>
      <c r="G30" s="54">
        <v>0</v>
      </c>
      <c r="H30" s="54">
        <v>0</v>
      </c>
      <c r="I30" s="54">
        <v>4</v>
      </c>
      <c r="J30" s="54">
        <v>0</v>
      </c>
      <c r="K30" s="65">
        <v>0</v>
      </c>
      <c r="L30" s="60">
        <v>4</v>
      </c>
      <c r="M30" s="54">
        <v>0</v>
      </c>
      <c r="N30" s="54">
        <v>5</v>
      </c>
      <c r="O30" s="54">
        <v>5</v>
      </c>
      <c r="P30" s="66">
        <v>0</v>
      </c>
      <c r="Q30" s="67">
        <v>5</v>
      </c>
      <c r="R30" s="32">
        <v>5</v>
      </c>
      <c r="S30" s="24">
        <v>0</v>
      </c>
      <c r="T30" s="13">
        <v>0</v>
      </c>
      <c r="U30" s="45">
        <v>0</v>
      </c>
      <c r="V30" s="13">
        <v>0</v>
      </c>
      <c r="W30" s="13">
        <v>0</v>
      </c>
      <c r="X30" s="31">
        <v>0</v>
      </c>
      <c r="Y30" s="13">
        <v>5</v>
      </c>
      <c r="Z30" s="13">
        <v>0</v>
      </c>
      <c r="AA30" s="13">
        <v>0</v>
      </c>
      <c r="AB30" s="13">
        <v>0</v>
      </c>
      <c r="AC30" s="13">
        <v>0</v>
      </c>
      <c r="AD30" s="31">
        <v>5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31">
        <v>0</v>
      </c>
      <c r="AK30" s="19">
        <v>5</v>
      </c>
      <c r="AL30" s="19">
        <v>4</v>
      </c>
      <c r="AM30" s="45">
        <v>0</v>
      </c>
      <c r="AN30" s="19">
        <v>4</v>
      </c>
      <c r="AO30" s="13">
        <v>0</v>
      </c>
      <c r="AP30" s="32">
        <v>4.333333333333333</v>
      </c>
      <c r="AQ30" s="24">
        <v>4</v>
      </c>
      <c r="AR30" s="13">
        <v>0</v>
      </c>
      <c r="AS30" s="22">
        <v>0</v>
      </c>
      <c r="AT30" s="13">
        <v>0</v>
      </c>
      <c r="AU30" s="13">
        <v>0</v>
      </c>
      <c r="AV30" s="31">
        <v>4</v>
      </c>
      <c r="AW30" s="13">
        <v>0</v>
      </c>
      <c r="AX30" s="13">
        <v>0</v>
      </c>
      <c r="AY30" s="26">
        <v>0</v>
      </c>
      <c r="AZ30" s="24">
        <v>5</v>
      </c>
      <c r="BA30" s="51">
        <v>4</v>
      </c>
      <c r="BB30" s="78">
        <v>4.5</v>
      </c>
    </row>
    <row r="31" spans="1:54" ht="23.1" customHeight="1" x14ac:dyDescent="0.3">
      <c r="A31" s="79">
        <v>27</v>
      </c>
      <c r="B31" s="56" t="s">
        <v>256</v>
      </c>
      <c r="C31" s="57" t="s">
        <v>257</v>
      </c>
      <c r="D31" s="56" t="s">
        <v>449</v>
      </c>
      <c r="E31" s="56" t="s">
        <v>160</v>
      </c>
      <c r="F31" s="56" t="str">
        <f>REPT(CHAR(160),10)&amp;Working!$E31</f>
        <v>          B</v>
      </c>
      <c r="G31" s="58">
        <v>0</v>
      </c>
      <c r="H31" s="58">
        <v>0</v>
      </c>
      <c r="I31" s="58">
        <v>4</v>
      </c>
      <c r="J31" s="58">
        <v>0</v>
      </c>
      <c r="K31" s="59">
        <v>0</v>
      </c>
      <c r="L31" s="60">
        <v>4</v>
      </c>
      <c r="M31" s="58">
        <v>0</v>
      </c>
      <c r="N31" s="58">
        <v>5</v>
      </c>
      <c r="O31" s="58">
        <v>4</v>
      </c>
      <c r="P31" s="61">
        <v>0</v>
      </c>
      <c r="Q31" s="62">
        <v>4</v>
      </c>
      <c r="R31" s="32">
        <v>4.333333333333333</v>
      </c>
      <c r="S31" s="24">
        <v>0</v>
      </c>
      <c r="T31" s="26">
        <v>0</v>
      </c>
      <c r="U31" s="46">
        <v>0</v>
      </c>
      <c r="V31" s="26">
        <v>0</v>
      </c>
      <c r="W31" s="26">
        <v>0</v>
      </c>
      <c r="X31" s="31">
        <v>0</v>
      </c>
      <c r="Y31" s="26">
        <v>5</v>
      </c>
      <c r="Z31" s="26">
        <v>0</v>
      </c>
      <c r="AA31" s="26">
        <v>0</v>
      </c>
      <c r="AB31" s="26">
        <v>0</v>
      </c>
      <c r="AC31" s="26">
        <v>0</v>
      </c>
      <c r="AD31" s="31">
        <v>5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31">
        <v>0</v>
      </c>
      <c r="AK31" s="25">
        <v>5</v>
      </c>
      <c r="AL31" s="25">
        <v>5</v>
      </c>
      <c r="AM31" s="46">
        <v>0</v>
      </c>
      <c r="AN31" s="25">
        <v>5</v>
      </c>
      <c r="AO31" s="26">
        <v>0</v>
      </c>
      <c r="AP31" s="32">
        <v>5</v>
      </c>
      <c r="AQ31" s="24">
        <v>5</v>
      </c>
      <c r="AR31" s="26">
        <v>0</v>
      </c>
      <c r="AS31" s="52">
        <v>0</v>
      </c>
      <c r="AT31" s="26">
        <v>0</v>
      </c>
      <c r="AU31" s="26">
        <v>0</v>
      </c>
      <c r="AV31" s="31">
        <v>5</v>
      </c>
      <c r="AW31" s="26">
        <v>0</v>
      </c>
      <c r="AX31" s="26">
        <v>0</v>
      </c>
      <c r="AY31" s="26">
        <v>0</v>
      </c>
      <c r="AZ31" s="24">
        <v>5</v>
      </c>
      <c r="BA31" s="51">
        <v>4</v>
      </c>
      <c r="BB31" s="78">
        <v>4.5</v>
      </c>
    </row>
    <row r="32" spans="1:54" ht="23.1" customHeight="1" x14ac:dyDescent="0.3">
      <c r="A32" s="80">
        <v>28</v>
      </c>
      <c r="B32" s="63" t="s">
        <v>65</v>
      </c>
      <c r="C32" s="64" t="s">
        <v>66</v>
      </c>
      <c r="D32" s="63" t="s">
        <v>449</v>
      </c>
      <c r="E32" s="63" t="s">
        <v>34</v>
      </c>
      <c r="F32" s="63" t="str">
        <f>REPT(CHAR(160),10)&amp;Working!$E32</f>
        <v>          A</v>
      </c>
      <c r="G32" s="54">
        <v>0</v>
      </c>
      <c r="H32" s="54">
        <v>0</v>
      </c>
      <c r="I32" s="54">
        <v>5</v>
      </c>
      <c r="J32" s="54">
        <v>0</v>
      </c>
      <c r="K32" s="65">
        <v>0</v>
      </c>
      <c r="L32" s="60">
        <v>5</v>
      </c>
      <c r="M32" s="54">
        <v>0</v>
      </c>
      <c r="N32" s="54">
        <v>4</v>
      </c>
      <c r="O32" s="54">
        <v>4</v>
      </c>
      <c r="P32" s="66">
        <v>0</v>
      </c>
      <c r="Q32" s="67">
        <v>4</v>
      </c>
      <c r="R32" s="32">
        <v>4</v>
      </c>
      <c r="S32" s="24">
        <v>0</v>
      </c>
      <c r="T32" s="13">
        <v>0</v>
      </c>
      <c r="U32" s="45">
        <v>0</v>
      </c>
      <c r="V32" s="13">
        <v>0</v>
      </c>
      <c r="W32" s="13">
        <v>0</v>
      </c>
      <c r="X32" s="31">
        <v>0</v>
      </c>
      <c r="Y32" s="13">
        <v>4</v>
      </c>
      <c r="Z32" s="13">
        <v>0</v>
      </c>
      <c r="AA32" s="13">
        <v>0</v>
      </c>
      <c r="AB32" s="13">
        <v>0</v>
      </c>
      <c r="AC32" s="13">
        <v>0</v>
      </c>
      <c r="AD32" s="31">
        <v>4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31">
        <v>0</v>
      </c>
      <c r="AK32" s="19">
        <v>3</v>
      </c>
      <c r="AL32" s="19">
        <v>4</v>
      </c>
      <c r="AM32" s="45">
        <v>0</v>
      </c>
      <c r="AN32" s="19">
        <v>5</v>
      </c>
      <c r="AO32" s="13">
        <v>0</v>
      </c>
      <c r="AP32" s="32">
        <v>4</v>
      </c>
      <c r="AQ32" s="24">
        <v>4</v>
      </c>
      <c r="AR32" s="13">
        <v>0</v>
      </c>
      <c r="AS32" s="22">
        <v>0</v>
      </c>
      <c r="AT32" s="13">
        <v>0</v>
      </c>
      <c r="AU32" s="13">
        <v>0</v>
      </c>
      <c r="AV32" s="31">
        <v>4</v>
      </c>
      <c r="AW32" s="13">
        <v>0</v>
      </c>
      <c r="AX32" s="13">
        <v>0</v>
      </c>
      <c r="AY32" s="26">
        <v>0</v>
      </c>
      <c r="AZ32" s="24">
        <v>4</v>
      </c>
      <c r="BA32" s="51">
        <v>5</v>
      </c>
      <c r="BB32" s="78">
        <v>4.5</v>
      </c>
    </row>
    <row r="33" spans="1:54" ht="23.1" customHeight="1" x14ac:dyDescent="0.3">
      <c r="A33" s="79">
        <v>29</v>
      </c>
      <c r="B33" s="56" t="s">
        <v>299</v>
      </c>
      <c r="C33" s="57" t="s">
        <v>300</v>
      </c>
      <c r="D33" s="56" t="s">
        <v>449</v>
      </c>
      <c r="E33" s="56" t="s">
        <v>492</v>
      </c>
      <c r="F33" s="56" t="str">
        <f>REPT(CHAR(160),10)&amp;Working!$E33</f>
        <v>          C</v>
      </c>
      <c r="G33" s="58">
        <v>0</v>
      </c>
      <c r="H33" s="58">
        <v>0</v>
      </c>
      <c r="I33" s="58">
        <v>2</v>
      </c>
      <c r="J33" s="58">
        <v>0</v>
      </c>
      <c r="K33" s="59">
        <v>0</v>
      </c>
      <c r="L33" s="60">
        <v>2</v>
      </c>
      <c r="M33" s="58">
        <v>0</v>
      </c>
      <c r="N33" s="58">
        <v>3</v>
      </c>
      <c r="O33" s="58">
        <v>3</v>
      </c>
      <c r="P33" s="61">
        <v>0</v>
      </c>
      <c r="Q33" s="62">
        <v>3</v>
      </c>
      <c r="R33" s="32">
        <v>3</v>
      </c>
      <c r="S33" s="24">
        <v>0</v>
      </c>
      <c r="T33" s="26">
        <v>0</v>
      </c>
      <c r="U33" s="46">
        <v>0</v>
      </c>
      <c r="V33" s="26">
        <v>0</v>
      </c>
      <c r="W33" s="26">
        <v>0</v>
      </c>
      <c r="X33" s="31">
        <v>0</v>
      </c>
      <c r="Y33" s="26">
        <v>2</v>
      </c>
      <c r="Z33" s="26">
        <v>0</v>
      </c>
      <c r="AA33" s="26">
        <v>0</v>
      </c>
      <c r="AB33" s="26">
        <v>0</v>
      </c>
      <c r="AC33" s="26">
        <v>0</v>
      </c>
      <c r="AD33" s="31">
        <v>2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31">
        <v>0</v>
      </c>
      <c r="AK33" s="25">
        <v>2</v>
      </c>
      <c r="AL33" s="25">
        <v>2</v>
      </c>
      <c r="AM33" s="46">
        <v>0</v>
      </c>
      <c r="AN33" s="25">
        <v>3</v>
      </c>
      <c r="AO33" s="26">
        <v>0</v>
      </c>
      <c r="AP33" s="32">
        <v>2.3333333333333335</v>
      </c>
      <c r="AQ33" s="24">
        <v>3</v>
      </c>
      <c r="AR33" s="26">
        <v>0</v>
      </c>
      <c r="AS33" s="52">
        <v>0</v>
      </c>
      <c r="AT33" s="26">
        <v>0</v>
      </c>
      <c r="AU33" s="26">
        <v>0</v>
      </c>
      <c r="AV33" s="31">
        <v>3</v>
      </c>
      <c r="AW33" s="26">
        <v>0</v>
      </c>
      <c r="AX33" s="26">
        <v>0</v>
      </c>
      <c r="AY33" s="26">
        <v>0</v>
      </c>
      <c r="AZ33" s="24">
        <v>3</v>
      </c>
      <c r="BA33" s="51">
        <v>3</v>
      </c>
      <c r="BB33" s="78">
        <v>3</v>
      </c>
    </row>
    <row r="34" spans="1:54" ht="23.1" customHeight="1" x14ac:dyDescent="0.3">
      <c r="A34" s="80">
        <v>30</v>
      </c>
      <c r="B34" s="63" t="s">
        <v>39</v>
      </c>
      <c r="C34" s="64" t="s">
        <v>40</v>
      </c>
      <c r="D34" s="63" t="s">
        <v>449</v>
      </c>
      <c r="E34" s="63" t="s">
        <v>34</v>
      </c>
      <c r="F34" s="63" t="str">
        <f>REPT(CHAR(160),10)&amp;Working!$E34</f>
        <v>          A</v>
      </c>
      <c r="G34" s="54">
        <v>0</v>
      </c>
      <c r="H34" s="54">
        <v>0</v>
      </c>
      <c r="I34" s="54">
        <v>4</v>
      </c>
      <c r="J34" s="54">
        <v>0</v>
      </c>
      <c r="K34" s="65">
        <v>0</v>
      </c>
      <c r="L34" s="60">
        <v>4</v>
      </c>
      <c r="M34" s="54">
        <v>0</v>
      </c>
      <c r="N34" s="54">
        <v>4</v>
      </c>
      <c r="O34" s="54">
        <v>4</v>
      </c>
      <c r="P34" s="66">
        <v>0</v>
      </c>
      <c r="Q34" s="67">
        <v>4</v>
      </c>
      <c r="R34" s="32">
        <v>4</v>
      </c>
      <c r="S34" s="24">
        <v>0</v>
      </c>
      <c r="T34" s="13">
        <v>0</v>
      </c>
      <c r="U34" s="45">
        <v>0</v>
      </c>
      <c r="V34" s="13">
        <v>0</v>
      </c>
      <c r="W34" s="13">
        <v>0</v>
      </c>
      <c r="X34" s="31">
        <v>0</v>
      </c>
      <c r="Y34" s="13">
        <v>4</v>
      </c>
      <c r="Z34" s="13">
        <v>0</v>
      </c>
      <c r="AA34" s="13">
        <v>0</v>
      </c>
      <c r="AB34" s="13">
        <v>0</v>
      </c>
      <c r="AC34" s="13">
        <v>0</v>
      </c>
      <c r="AD34" s="31">
        <v>4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31">
        <v>0</v>
      </c>
      <c r="AK34" s="19">
        <v>4</v>
      </c>
      <c r="AL34" s="19">
        <v>4</v>
      </c>
      <c r="AM34" s="45">
        <v>0</v>
      </c>
      <c r="AN34" s="19">
        <v>4</v>
      </c>
      <c r="AO34" s="13">
        <v>0</v>
      </c>
      <c r="AP34" s="32">
        <v>4</v>
      </c>
      <c r="AQ34" s="24">
        <v>3</v>
      </c>
      <c r="AR34" s="13">
        <v>0</v>
      </c>
      <c r="AS34" s="22">
        <v>0</v>
      </c>
      <c r="AT34" s="13">
        <v>0</v>
      </c>
      <c r="AU34" s="13">
        <v>0</v>
      </c>
      <c r="AV34" s="31">
        <v>3</v>
      </c>
      <c r="AW34" s="13">
        <v>0</v>
      </c>
      <c r="AX34" s="13">
        <v>0</v>
      </c>
      <c r="AY34" s="26">
        <v>0</v>
      </c>
      <c r="AZ34" s="24">
        <v>4</v>
      </c>
      <c r="BA34" s="51">
        <v>4</v>
      </c>
      <c r="BB34" s="78">
        <v>4</v>
      </c>
    </row>
    <row r="35" spans="1:54" ht="23.1" customHeight="1" x14ac:dyDescent="0.3">
      <c r="A35" s="79">
        <v>31</v>
      </c>
      <c r="B35" s="56" t="s">
        <v>109</v>
      </c>
      <c r="C35" s="57" t="s">
        <v>110</v>
      </c>
      <c r="D35" s="56" t="s">
        <v>449</v>
      </c>
      <c r="E35" s="56" t="s">
        <v>34</v>
      </c>
      <c r="F35" s="56" t="str">
        <f>REPT(CHAR(160),10)&amp;Working!$E35</f>
        <v>          A</v>
      </c>
      <c r="G35" s="58">
        <v>0</v>
      </c>
      <c r="H35" s="58">
        <v>0</v>
      </c>
      <c r="I35" s="58">
        <v>4</v>
      </c>
      <c r="J35" s="58">
        <v>0</v>
      </c>
      <c r="K35" s="59">
        <v>0</v>
      </c>
      <c r="L35" s="60">
        <v>4</v>
      </c>
      <c r="M35" s="58">
        <v>0</v>
      </c>
      <c r="N35" s="58">
        <v>4</v>
      </c>
      <c r="O35" s="58">
        <v>4</v>
      </c>
      <c r="P35" s="61">
        <v>0</v>
      </c>
      <c r="Q35" s="62">
        <v>4</v>
      </c>
      <c r="R35" s="32">
        <v>4</v>
      </c>
      <c r="S35" s="24">
        <v>0</v>
      </c>
      <c r="T35" s="26">
        <v>0</v>
      </c>
      <c r="U35" s="46">
        <v>0</v>
      </c>
      <c r="V35" s="26">
        <v>0</v>
      </c>
      <c r="W35" s="26">
        <v>0</v>
      </c>
      <c r="X35" s="31">
        <v>0</v>
      </c>
      <c r="Y35" s="26">
        <v>4</v>
      </c>
      <c r="Z35" s="26">
        <v>0</v>
      </c>
      <c r="AA35" s="26">
        <v>0</v>
      </c>
      <c r="AB35" s="26">
        <v>0</v>
      </c>
      <c r="AC35" s="26">
        <v>0</v>
      </c>
      <c r="AD35" s="31">
        <v>4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31">
        <v>0</v>
      </c>
      <c r="AK35" s="25">
        <v>4</v>
      </c>
      <c r="AL35" s="25">
        <v>4</v>
      </c>
      <c r="AM35" s="46">
        <v>0</v>
      </c>
      <c r="AN35" s="25">
        <v>4</v>
      </c>
      <c r="AO35" s="26">
        <v>0</v>
      </c>
      <c r="AP35" s="32">
        <v>4</v>
      </c>
      <c r="AQ35" s="24">
        <v>3</v>
      </c>
      <c r="AR35" s="26">
        <v>0</v>
      </c>
      <c r="AS35" s="52">
        <v>0</v>
      </c>
      <c r="AT35" s="26">
        <v>0</v>
      </c>
      <c r="AU35" s="26">
        <v>0</v>
      </c>
      <c r="AV35" s="31">
        <v>3</v>
      </c>
      <c r="AW35" s="26">
        <v>0</v>
      </c>
      <c r="AX35" s="26">
        <v>0</v>
      </c>
      <c r="AY35" s="26">
        <v>0</v>
      </c>
      <c r="AZ35" s="24">
        <v>4</v>
      </c>
      <c r="BA35" s="51">
        <v>4</v>
      </c>
      <c r="BB35" s="78">
        <v>4</v>
      </c>
    </row>
    <row r="36" spans="1:54" ht="23.1" customHeight="1" x14ac:dyDescent="0.3">
      <c r="A36" s="80">
        <v>32</v>
      </c>
      <c r="B36" s="63" t="s">
        <v>242</v>
      </c>
      <c r="C36" s="64" t="s">
        <v>243</v>
      </c>
      <c r="D36" s="63" t="s">
        <v>541</v>
      </c>
      <c r="E36" s="63" t="s">
        <v>160</v>
      </c>
      <c r="F36" s="63" t="str">
        <f>REPT(CHAR(160),10)&amp;Working!$E36</f>
        <v>          B</v>
      </c>
      <c r="G36" s="54">
        <v>0</v>
      </c>
      <c r="H36" s="54">
        <v>0</v>
      </c>
      <c r="I36" s="54">
        <v>4</v>
      </c>
      <c r="J36" s="54">
        <v>0</v>
      </c>
      <c r="K36" s="65">
        <v>0</v>
      </c>
      <c r="L36" s="60">
        <v>4</v>
      </c>
      <c r="M36" s="54">
        <v>0</v>
      </c>
      <c r="N36" s="54">
        <v>4</v>
      </c>
      <c r="O36" s="54">
        <v>4</v>
      </c>
      <c r="P36" s="66">
        <v>0</v>
      </c>
      <c r="Q36" s="67">
        <v>4</v>
      </c>
      <c r="R36" s="32">
        <v>4</v>
      </c>
      <c r="S36" s="24">
        <v>0</v>
      </c>
      <c r="T36" s="13">
        <v>0</v>
      </c>
      <c r="U36" s="45">
        <v>0</v>
      </c>
      <c r="V36" s="13">
        <v>0</v>
      </c>
      <c r="W36" s="13">
        <v>0</v>
      </c>
      <c r="X36" s="31">
        <v>0</v>
      </c>
      <c r="Y36" s="13">
        <v>4</v>
      </c>
      <c r="Z36" s="13">
        <v>0</v>
      </c>
      <c r="AA36" s="13">
        <v>0</v>
      </c>
      <c r="AB36" s="13">
        <v>0</v>
      </c>
      <c r="AC36" s="13">
        <v>0</v>
      </c>
      <c r="AD36" s="31">
        <v>4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31">
        <v>0</v>
      </c>
      <c r="AK36" s="19">
        <v>5</v>
      </c>
      <c r="AL36" s="19">
        <v>4</v>
      </c>
      <c r="AM36" s="45">
        <v>0</v>
      </c>
      <c r="AN36" s="19">
        <v>5</v>
      </c>
      <c r="AO36" s="13">
        <v>0</v>
      </c>
      <c r="AP36" s="32">
        <v>4.666666666666667</v>
      </c>
      <c r="AQ36" s="24">
        <v>4</v>
      </c>
      <c r="AR36" s="13">
        <v>0</v>
      </c>
      <c r="AS36" s="22">
        <v>0</v>
      </c>
      <c r="AT36" s="13">
        <v>0</v>
      </c>
      <c r="AU36" s="13">
        <v>0</v>
      </c>
      <c r="AV36" s="31">
        <v>4</v>
      </c>
      <c r="AW36" s="13">
        <v>0</v>
      </c>
      <c r="AX36" s="13">
        <v>0</v>
      </c>
      <c r="AY36" s="26">
        <v>0</v>
      </c>
      <c r="AZ36" s="24">
        <v>5</v>
      </c>
      <c r="BA36" s="51">
        <v>4</v>
      </c>
      <c r="BB36" s="78">
        <v>4.5</v>
      </c>
    </row>
    <row r="37" spans="1:54" ht="23.1" customHeight="1" x14ac:dyDescent="0.3">
      <c r="A37" s="79">
        <v>33</v>
      </c>
      <c r="B37" s="56" t="s">
        <v>210</v>
      </c>
      <c r="C37" s="57" t="s">
        <v>211</v>
      </c>
      <c r="D37" s="56" t="s">
        <v>541</v>
      </c>
      <c r="E37" s="56" t="s">
        <v>160</v>
      </c>
      <c r="F37" s="56" t="str">
        <f>REPT(CHAR(160),10)&amp;Working!$E37</f>
        <v>          B</v>
      </c>
      <c r="G37" s="58">
        <v>0</v>
      </c>
      <c r="H37" s="58">
        <v>0</v>
      </c>
      <c r="I37" s="58">
        <v>4</v>
      </c>
      <c r="J37" s="58">
        <v>0</v>
      </c>
      <c r="K37" s="59">
        <v>0</v>
      </c>
      <c r="L37" s="60">
        <v>4</v>
      </c>
      <c r="M37" s="58">
        <v>0</v>
      </c>
      <c r="N37" s="58">
        <v>4</v>
      </c>
      <c r="O37" s="58">
        <v>4</v>
      </c>
      <c r="P37" s="61">
        <v>0</v>
      </c>
      <c r="Q37" s="62">
        <v>4</v>
      </c>
      <c r="R37" s="32">
        <v>4</v>
      </c>
      <c r="S37" s="24">
        <v>0</v>
      </c>
      <c r="T37" s="26">
        <v>0</v>
      </c>
      <c r="U37" s="46">
        <v>0</v>
      </c>
      <c r="V37" s="26">
        <v>0</v>
      </c>
      <c r="W37" s="26">
        <v>0</v>
      </c>
      <c r="X37" s="31">
        <v>0</v>
      </c>
      <c r="Y37" s="26">
        <v>4</v>
      </c>
      <c r="Z37" s="26">
        <v>0</v>
      </c>
      <c r="AA37" s="26">
        <v>0</v>
      </c>
      <c r="AB37" s="26">
        <v>0</v>
      </c>
      <c r="AC37" s="26">
        <v>0</v>
      </c>
      <c r="AD37" s="31">
        <v>4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31">
        <v>0</v>
      </c>
      <c r="AK37" s="25">
        <v>4</v>
      </c>
      <c r="AL37" s="25">
        <v>4</v>
      </c>
      <c r="AM37" s="46">
        <v>0</v>
      </c>
      <c r="AN37" s="25">
        <v>4</v>
      </c>
      <c r="AO37" s="26">
        <v>0</v>
      </c>
      <c r="AP37" s="32">
        <v>4</v>
      </c>
      <c r="AQ37" s="24">
        <v>4</v>
      </c>
      <c r="AR37" s="26">
        <v>0</v>
      </c>
      <c r="AS37" s="52">
        <v>0</v>
      </c>
      <c r="AT37" s="26">
        <v>0</v>
      </c>
      <c r="AU37" s="26">
        <v>0</v>
      </c>
      <c r="AV37" s="31">
        <v>4</v>
      </c>
      <c r="AW37" s="26">
        <v>0</v>
      </c>
      <c r="AX37" s="26">
        <v>0</v>
      </c>
      <c r="AY37" s="26">
        <v>0</v>
      </c>
      <c r="AZ37" s="24">
        <v>4</v>
      </c>
      <c r="BA37" s="51">
        <v>4</v>
      </c>
      <c r="BB37" s="78">
        <v>4</v>
      </c>
    </row>
    <row r="38" spans="1:54" ht="23.1" customHeight="1" x14ac:dyDescent="0.3">
      <c r="A38" s="80">
        <v>34</v>
      </c>
      <c r="B38" s="63" t="s">
        <v>94</v>
      </c>
      <c r="C38" s="64" t="s">
        <v>95</v>
      </c>
      <c r="D38" s="63" t="s">
        <v>541</v>
      </c>
      <c r="E38" s="63" t="s">
        <v>34</v>
      </c>
      <c r="F38" s="63" t="str">
        <f>REPT(CHAR(160),10)&amp;Working!$E38</f>
        <v>          A</v>
      </c>
      <c r="G38" s="54">
        <v>0</v>
      </c>
      <c r="H38" s="54">
        <v>0</v>
      </c>
      <c r="I38" s="54">
        <v>4</v>
      </c>
      <c r="J38" s="54">
        <v>0</v>
      </c>
      <c r="K38" s="65">
        <v>0</v>
      </c>
      <c r="L38" s="60">
        <v>4</v>
      </c>
      <c r="M38" s="54">
        <v>0</v>
      </c>
      <c r="N38" s="54">
        <v>5</v>
      </c>
      <c r="O38" s="54">
        <v>4</v>
      </c>
      <c r="P38" s="66">
        <v>0</v>
      </c>
      <c r="Q38" s="67">
        <v>4</v>
      </c>
      <c r="R38" s="32">
        <v>4.333333333333333</v>
      </c>
      <c r="S38" s="24">
        <v>0</v>
      </c>
      <c r="T38" s="13">
        <v>0</v>
      </c>
      <c r="U38" s="45">
        <v>0</v>
      </c>
      <c r="V38" s="13">
        <v>0</v>
      </c>
      <c r="W38" s="13">
        <v>0</v>
      </c>
      <c r="X38" s="31">
        <v>0</v>
      </c>
      <c r="Y38" s="13">
        <v>5</v>
      </c>
      <c r="Z38" s="13">
        <v>0</v>
      </c>
      <c r="AA38" s="13">
        <v>0</v>
      </c>
      <c r="AB38" s="13">
        <v>0</v>
      </c>
      <c r="AC38" s="13">
        <v>0</v>
      </c>
      <c r="AD38" s="31">
        <v>5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31">
        <v>0</v>
      </c>
      <c r="AK38" s="19">
        <v>5</v>
      </c>
      <c r="AL38" s="19">
        <v>5</v>
      </c>
      <c r="AM38" s="45">
        <v>0</v>
      </c>
      <c r="AN38" s="19">
        <v>5</v>
      </c>
      <c r="AO38" s="13">
        <v>0</v>
      </c>
      <c r="AP38" s="32">
        <v>5</v>
      </c>
      <c r="AQ38" s="24">
        <v>5</v>
      </c>
      <c r="AR38" s="13">
        <v>0</v>
      </c>
      <c r="AS38" s="22">
        <v>0</v>
      </c>
      <c r="AT38" s="13">
        <v>0</v>
      </c>
      <c r="AU38" s="13">
        <v>0</v>
      </c>
      <c r="AV38" s="31">
        <v>5</v>
      </c>
      <c r="AW38" s="13">
        <v>0</v>
      </c>
      <c r="AX38" s="13">
        <v>0</v>
      </c>
      <c r="AY38" s="26">
        <v>0</v>
      </c>
      <c r="AZ38" s="24">
        <v>5</v>
      </c>
      <c r="BA38" s="51">
        <v>5</v>
      </c>
      <c r="BB38" s="78">
        <v>5</v>
      </c>
    </row>
    <row r="39" spans="1:54" ht="23.1" customHeight="1" x14ac:dyDescent="0.3">
      <c r="A39" s="79">
        <v>35</v>
      </c>
      <c r="B39" s="56" t="s">
        <v>272</v>
      </c>
      <c r="C39" s="57" t="s">
        <v>273</v>
      </c>
      <c r="D39" s="56" t="s">
        <v>449</v>
      </c>
      <c r="E39" s="56" t="s">
        <v>160</v>
      </c>
      <c r="F39" s="56" t="str">
        <f>REPT(CHAR(160),10)&amp;Working!$E39</f>
        <v>          B</v>
      </c>
      <c r="G39" s="58">
        <v>0</v>
      </c>
      <c r="H39" s="58">
        <v>0</v>
      </c>
      <c r="I39" s="58">
        <v>4</v>
      </c>
      <c r="J39" s="58">
        <v>0</v>
      </c>
      <c r="K39" s="59">
        <v>0</v>
      </c>
      <c r="L39" s="60">
        <v>4</v>
      </c>
      <c r="M39" s="58">
        <v>0</v>
      </c>
      <c r="N39" s="58">
        <v>4</v>
      </c>
      <c r="O39" s="58">
        <v>4</v>
      </c>
      <c r="P39" s="61">
        <v>0</v>
      </c>
      <c r="Q39" s="62">
        <v>4</v>
      </c>
      <c r="R39" s="32">
        <v>4</v>
      </c>
      <c r="S39" s="24">
        <v>0</v>
      </c>
      <c r="T39" s="26">
        <v>0</v>
      </c>
      <c r="U39" s="46">
        <v>0</v>
      </c>
      <c r="V39" s="26">
        <v>0</v>
      </c>
      <c r="W39" s="26">
        <v>0</v>
      </c>
      <c r="X39" s="31">
        <v>0</v>
      </c>
      <c r="Y39" s="26">
        <v>4</v>
      </c>
      <c r="Z39" s="26">
        <v>0</v>
      </c>
      <c r="AA39" s="26">
        <v>0</v>
      </c>
      <c r="AB39" s="26">
        <v>0</v>
      </c>
      <c r="AC39" s="26">
        <v>0</v>
      </c>
      <c r="AD39" s="31">
        <v>4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31">
        <v>0</v>
      </c>
      <c r="AK39" s="25">
        <v>5</v>
      </c>
      <c r="AL39" s="25">
        <v>4</v>
      </c>
      <c r="AM39" s="46">
        <v>0</v>
      </c>
      <c r="AN39" s="25">
        <v>4</v>
      </c>
      <c r="AO39" s="26">
        <v>0</v>
      </c>
      <c r="AP39" s="32">
        <v>4.333333333333333</v>
      </c>
      <c r="AQ39" s="24">
        <v>4</v>
      </c>
      <c r="AR39" s="26">
        <v>0</v>
      </c>
      <c r="AS39" s="52">
        <v>0</v>
      </c>
      <c r="AT39" s="26">
        <v>0</v>
      </c>
      <c r="AU39" s="26">
        <v>0</v>
      </c>
      <c r="AV39" s="31">
        <v>4</v>
      </c>
      <c r="AW39" s="26">
        <v>0</v>
      </c>
      <c r="AX39" s="26">
        <v>0</v>
      </c>
      <c r="AY39" s="26">
        <v>0</v>
      </c>
      <c r="AZ39" s="24">
        <v>4</v>
      </c>
      <c r="BA39" s="51">
        <v>4</v>
      </c>
      <c r="BB39" s="78">
        <v>4</v>
      </c>
    </row>
    <row r="40" spans="1:54" ht="23.1" customHeight="1" x14ac:dyDescent="0.3">
      <c r="A40" s="80">
        <v>36</v>
      </c>
      <c r="B40" s="63" t="s">
        <v>111</v>
      </c>
      <c r="C40" s="64" t="s">
        <v>112</v>
      </c>
      <c r="D40" s="63" t="s">
        <v>449</v>
      </c>
      <c r="E40" s="63" t="s">
        <v>34</v>
      </c>
      <c r="F40" s="63" t="str">
        <f>REPT(CHAR(160),10)&amp;Working!$E40</f>
        <v>          A</v>
      </c>
      <c r="G40" s="54">
        <v>0</v>
      </c>
      <c r="H40" s="54">
        <v>0</v>
      </c>
      <c r="I40" s="54">
        <v>2</v>
      </c>
      <c r="J40" s="54">
        <v>0</v>
      </c>
      <c r="K40" s="65">
        <v>0</v>
      </c>
      <c r="L40" s="60">
        <v>2</v>
      </c>
      <c r="M40" s="54">
        <v>0</v>
      </c>
      <c r="N40" s="54">
        <v>2</v>
      </c>
      <c r="O40" s="54">
        <v>3</v>
      </c>
      <c r="P40" s="66">
        <v>0</v>
      </c>
      <c r="Q40" s="67">
        <v>3</v>
      </c>
      <c r="R40" s="32">
        <v>2.6666666666666665</v>
      </c>
      <c r="S40" s="24">
        <v>0</v>
      </c>
      <c r="T40" s="13">
        <v>0</v>
      </c>
      <c r="U40" s="45">
        <v>0</v>
      </c>
      <c r="V40" s="13">
        <v>0</v>
      </c>
      <c r="W40" s="13">
        <v>0</v>
      </c>
      <c r="X40" s="31">
        <v>0</v>
      </c>
      <c r="Y40" s="13">
        <v>3</v>
      </c>
      <c r="Z40" s="13">
        <v>0</v>
      </c>
      <c r="AA40" s="13">
        <v>0</v>
      </c>
      <c r="AB40" s="13">
        <v>0</v>
      </c>
      <c r="AC40" s="13">
        <v>0</v>
      </c>
      <c r="AD40" s="31">
        <v>3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31">
        <v>0</v>
      </c>
      <c r="AK40" s="19">
        <v>3</v>
      </c>
      <c r="AL40" s="19">
        <v>3</v>
      </c>
      <c r="AM40" s="45">
        <v>0</v>
      </c>
      <c r="AN40" s="19">
        <v>3</v>
      </c>
      <c r="AO40" s="13">
        <v>0</v>
      </c>
      <c r="AP40" s="32">
        <v>3</v>
      </c>
      <c r="AQ40" s="24">
        <v>3</v>
      </c>
      <c r="AR40" s="13">
        <v>0</v>
      </c>
      <c r="AS40" s="22">
        <v>0</v>
      </c>
      <c r="AT40" s="13">
        <v>0</v>
      </c>
      <c r="AU40" s="13">
        <v>0</v>
      </c>
      <c r="AV40" s="31">
        <v>3</v>
      </c>
      <c r="AW40" s="13">
        <v>0</v>
      </c>
      <c r="AX40" s="13">
        <v>0</v>
      </c>
      <c r="AY40" s="26">
        <v>0</v>
      </c>
      <c r="AZ40" s="24">
        <v>2</v>
      </c>
      <c r="BA40" s="51">
        <v>3</v>
      </c>
      <c r="BB40" s="78">
        <v>2.5</v>
      </c>
    </row>
    <row r="41" spans="1:54" ht="23.1" customHeight="1" x14ac:dyDescent="0.3">
      <c r="A41" s="79">
        <v>37</v>
      </c>
      <c r="B41" s="56" t="s">
        <v>301</v>
      </c>
      <c r="C41" s="57" t="s">
        <v>302</v>
      </c>
      <c r="D41" s="56" t="s">
        <v>449</v>
      </c>
      <c r="E41" s="56" t="s">
        <v>492</v>
      </c>
      <c r="F41" s="56" t="str">
        <f>REPT(CHAR(160),10)&amp;Working!$E41</f>
        <v>          C</v>
      </c>
      <c r="G41" s="58">
        <v>0</v>
      </c>
      <c r="H41" s="58">
        <v>0</v>
      </c>
      <c r="I41" s="58">
        <v>4</v>
      </c>
      <c r="J41" s="58">
        <v>0</v>
      </c>
      <c r="K41" s="59">
        <v>0</v>
      </c>
      <c r="L41" s="60">
        <v>4</v>
      </c>
      <c r="M41" s="58">
        <v>0</v>
      </c>
      <c r="N41" s="58">
        <v>4</v>
      </c>
      <c r="O41" s="58">
        <v>4</v>
      </c>
      <c r="P41" s="61">
        <v>0</v>
      </c>
      <c r="Q41" s="62">
        <v>4</v>
      </c>
      <c r="R41" s="32">
        <v>4</v>
      </c>
      <c r="S41" s="24">
        <v>0</v>
      </c>
      <c r="T41" s="26">
        <v>0</v>
      </c>
      <c r="U41" s="46">
        <v>0</v>
      </c>
      <c r="V41" s="26">
        <v>0</v>
      </c>
      <c r="W41" s="26">
        <v>0</v>
      </c>
      <c r="X41" s="31">
        <v>0</v>
      </c>
      <c r="Y41" s="26">
        <v>4</v>
      </c>
      <c r="Z41" s="26">
        <v>0</v>
      </c>
      <c r="AA41" s="26">
        <v>0</v>
      </c>
      <c r="AB41" s="26">
        <v>0</v>
      </c>
      <c r="AC41" s="26">
        <v>0</v>
      </c>
      <c r="AD41" s="31">
        <v>4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31">
        <v>0</v>
      </c>
      <c r="AK41" s="25">
        <v>4</v>
      </c>
      <c r="AL41" s="25">
        <v>4</v>
      </c>
      <c r="AM41" s="46">
        <v>0</v>
      </c>
      <c r="AN41" s="25">
        <v>4</v>
      </c>
      <c r="AO41" s="26">
        <v>0</v>
      </c>
      <c r="AP41" s="32">
        <v>4</v>
      </c>
      <c r="AQ41" s="24">
        <v>4</v>
      </c>
      <c r="AR41" s="26">
        <v>0</v>
      </c>
      <c r="AS41" s="52">
        <v>0</v>
      </c>
      <c r="AT41" s="26">
        <v>0</v>
      </c>
      <c r="AU41" s="26">
        <v>0</v>
      </c>
      <c r="AV41" s="31">
        <v>4</v>
      </c>
      <c r="AW41" s="26">
        <v>0</v>
      </c>
      <c r="AX41" s="26">
        <v>0</v>
      </c>
      <c r="AY41" s="26">
        <v>0</v>
      </c>
      <c r="AZ41" s="24">
        <v>4</v>
      </c>
      <c r="BA41" s="51">
        <v>5</v>
      </c>
      <c r="BB41" s="78">
        <v>4.5</v>
      </c>
    </row>
    <row r="42" spans="1:54" ht="23.1" customHeight="1" x14ac:dyDescent="0.3">
      <c r="A42" s="80">
        <v>38</v>
      </c>
      <c r="B42" s="63" t="s">
        <v>226</v>
      </c>
      <c r="C42" s="64" t="s">
        <v>227</v>
      </c>
      <c r="D42" s="63" t="s">
        <v>541</v>
      </c>
      <c r="E42" s="63" t="s">
        <v>160</v>
      </c>
      <c r="F42" s="63" t="str">
        <f>REPT(CHAR(160),10)&amp;Working!$E42</f>
        <v>          B</v>
      </c>
      <c r="G42" s="54">
        <v>0</v>
      </c>
      <c r="H42" s="54">
        <v>0</v>
      </c>
      <c r="I42" s="54">
        <v>4</v>
      </c>
      <c r="J42" s="54">
        <v>0</v>
      </c>
      <c r="K42" s="65">
        <v>0</v>
      </c>
      <c r="L42" s="60">
        <v>4</v>
      </c>
      <c r="M42" s="54">
        <v>0</v>
      </c>
      <c r="N42" s="54">
        <v>4</v>
      </c>
      <c r="O42" s="54">
        <v>4</v>
      </c>
      <c r="P42" s="66">
        <v>0</v>
      </c>
      <c r="Q42" s="67">
        <v>4</v>
      </c>
      <c r="R42" s="32">
        <v>4</v>
      </c>
      <c r="S42" s="24">
        <v>0</v>
      </c>
      <c r="T42" s="13">
        <v>0</v>
      </c>
      <c r="U42" s="45">
        <v>0</v>
      </c>
      <c r="V42" s="13">
        <v>0</v>
      </c>
      <c r="W42" s="13">
        <v>0</v>
      </c>
      <c r="X42" s="31">
        <v>0</v>
      </c>
      <c r="Y42" s="13">
        <v>4</v>
      </c>
      <c r="Z42" s="13">
        <v>0</v>
      </c>
      <c r="AA42" s="13">
        <v>0</v>
      </c>
      <c r="AB42" s="13">
        <v>0</v>
      </c>
      <c r="AC42" s="13">
        <v>0</v>
      </c>
      <c r="AD42" s="31">
        <v>4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31">
        <v>0</v>
      </c>
      <c r="AK42" s="19">
        <v>4</v>
      </c>
      <c r="AL42" s="19">
        <v>4</v>
      </c>
      <c r="AM42" s="45">
        <v>0</v>
      </c>
      <c r="AN42" s="19">
        <v>4</v>
      </c>
      <c r="AO42" s="13">
        <v>0</v>
      </c>
      <c r="AP42" s="32">
        <v>4</v>
      </c>
      <c r="AQ42" s="24">
        <v>4</v>
      </c>
      <c r="AR42" s="13">
        <v>0</v>
      </c>
      <c r="AS42" s="22">
        <v>0</v>
      </c>
      <c r="AT42" s="13">
        <v>0</v>
      </c>
      <c r="AU42" s="13">
        <v>0</v>
      </c>
      <c r="AV42" s="31">
        <v>4</v>
      </c>
      <c r="AW42" s="13">
        <v>0</v>
      </c>
      <c r="AX42" s="13">
        <v>0</v>
      </c>
      <c r="AY42" s="26">
        <v>0</v>
      </c>
      <c r="AZ42" s="24">
        <v>4</v>
      </c>
      <c r="BA42" s="51">
        <v>5</v>
      </c>
      <c r="BB42" s="78">
        <v>4.5</v>
      </c>
    </row>
    <row r="43" spans="1:54" ht="23.1" customHeight="1" x14ac:dyDescent="0.3">
      <c r="A43" s="79">
        <v>39</v>
      </c>
      <c r="B43" s="56" t="s">
        <v>303</v>
      </c>
      <c r="C43" s="57" t="s">
        <v>304</v>
      </c>
      <c r="D43" s="56" t="s">
        <v>541</v>
      </c>
      <c r="E43" s="56" t="s">
        <v>492</v>
      </c>
      <c r="F43" s="56" t="str">
        <f>REPT(CHAR(160),10)&amp;Working!$E43</f>
        <v>          C</v>
      </c>
      <c r="G43" s="58">
        <v>0</v>
      </c>
      <c r="H43" s="58">
        <v>0</v>
      </c>
      <c r="I43" s="58">
        <v>4</v>
      </c>
      <c r="J43" s="58">
        <v>0</v>
      </c>
      <c r="K43" s="59">
        <v>0</v>
      </c>
      <c r="L43" s="60">
        <v>4</v>
      </c>
      <c r="M43" s="58">
        <v>0</v>
      </c>
      <c r="N43" s="58">
        <v>4</v>
      </c>
      <c r="O43" s="58">
        <v>4</v>
      </c>
      <c r="P43" s="61">
        <v>0</v>
      </c>
      <c r="Q43" s="62">
        <v>4</v>
      </c>
      <c r="R43" s="32">
        <v>4</v>
      </c>
      <c r="S43" s="24">
        <v>0</v>
      </c>
      <c r="T43" s="26">
        <v>0</v>
      </c>
      <c r="U43" s="46">
        <v>0</v>
      </c>
      <c r="V43" s="26">
        <v>0</v>
      </c>
      <c r="W43" s="26">
        <v>0</v>
      </c>
      <c r="X43" s="31">
        <v>0</v>
      </c>
      <c r="Y43" s="26">
        <v>4</v>
      </c>
      <c r="Z43" s="26">
        <v>0</v>
      </c>
      <c r="AA43" s="26">
        <v>0</v>
      </c>
      <c r="AB43" s="26">
        <v>0</v>
      </c>
      <c r="AC43" s="26">
        <v>0</v>
      </c>
      <c r="AD43" s="31">
        <v>4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31">
        <v>0</v>
      </c>
      <c r="AK43" s="25">
        <v>4</v>
      </c>
      <c r="AL43" s="25">
        <v>4</v>
      </c>
      <c r="AM43" s="46">
        <v>0</v>
      </c>
      <c r="AN43" s="25">
        <v>4</v>
      </c>
      <c r="AO43" s="26">
        <v>0</v>
      </c>
      <c r="AP43" s="32">
        <v>4</v>
      </c>
      <c r="AQ43" s="24">
        <v>5</v>
      </c>
      <c r="AR43" s="26">
        <v>0</v>
      </c>
      <c r="AS43" s="52">
        <v>0</v>
      </c>
      <c r="AT43" s="26">
        <v>0</v>
      </c>
      <c r="AU43" s="26">
        <v>0</v>
      </c>
      <c r="AV43" s="31">
        <v>5</v>
      </c>
      <c r="AW43" s="26">
        <v>0</v>
      </c>
      <c r="AX43" s="26">
        <v>0</v>
      </c>
      <c r="AY43" s="26">
        <v>0</v>
      </c>
      <c r="AZ43" s="24">
        <v>4</v>
      </c>
      <c r="BA43" s="51">
        <v>5</v>
      </c>
      <c r="BB43" s="78">
        <v>4.5</v>
      </c>
    </row>
    <row r="44" spans="1:54" ht="23.1" customHeight="1" x14ac:dyDescent="0.3">
      <c r="A44" s="80">
        <v>40</v>
      </c>
      <c r="B44" s="63" t="s">
        <v>88</v>
      </c>
      <c r="C44" s="64" t="s">
        <v>89</v>
      </c>
      <c r="D44" s="63" t="s">
        <v>449</v>
      </c>
      <c r="E44" s="63" t="s">
        <v>34</v>
      </c>
      <c r="F44" s="63" t="str">
        <f>REPT(CHAR(160),10)&amp;Working!$E44</f>
        <v>          A</v>
      </c>
      <c r="G44" s="54">
        <v>0</v>
      </c>
      <c r="H44" s="54">
        <v>0</v>
      </c>
      <c r="I44" s="54">
        <v>4</v>
      </c>
      <c r="J44" s="54">
        <v>0</v>
      </c>
      <c r="K44" s="65">
        <v>0</v>
      </c>
      <c r="L44" s="60">
        <v>4</v>
      </c>
      <c r="M44" s="54">
        <v>0</v>
      </c>
      <c r="N44" s="54">
        <v>4</v>
      </c>
      <c r="O44" s="54">
        <v>4</v>
      </c>
      <c r="P44" s="66">
        <v>0</v>
      </c>
      <c r="Q44" s="67">
        <v>4</v>
      </c>
      <c r="R44" s="32">
        <v>4</v>
      </c>
      <c r="S44" s="24">
        <v>0</v>
      </c>
      <c r="T44" s="13">
        <v>0</v>
      </c>
      <c r="U44" s="45">
        <v>0</v>
      </c>
      <c r="V44" s="13">
        <v>0</v>
      </c>
      <c r="W44" s="13">
        <v>0</v>
      </c>
      <c r="X44" s="31">
        <v>0</v>
      </c>
      <c r="Y44" s="13">
        <v>4</v>
      </c>
      <c r="Z44" s="13">
        <v>0</v>
      </c>
      <c r="AA44" s="13">
        <v>0</v>
      </c>
      <c r="AB44" s="13">
        <v>0</v>
      </c>
      <c r="AC44" s="13">
        <v>0</v>
      </c>
      <c r="AD44" s="31">
        <v>4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31">
        <v>0</v>
      </c>
      <c r="AK44" s="19">
        <v>4</v>
      </c>
      <c r="AL44" s="19">
        <v>4</v>
      </c>
      <c r="AM44" s="45">
        <v>0</v>
      </c>
      <c r="AN44" s="19">
        <v>5</v>
      </c>
      <c r="AO44" s="13">
        <v>0</v>
      </c>
      <c r="AP44" s="32">
        <v>4.333333333333333</v>
      </c>
      <c r="AQ44" s="24">
        <v>4</v>
      </c>
      <c r="AR44" s="13">
        <v>0</v>
      </c>
      <c r="AS44" s="22">
        <v>0</v>
      </c>
      <c r="AT44" s="13">
        <v>0</v>
      </c>
      <c r="AU44" s="13">
        <v>0</v>
      </c>
      <c r="AV44" s="31">
        <v>4</v>
      </c>
      <c r="AW44" s="13">
        <v>0</v>
      </c>
      <c r="AX44" s="13">
        <v>0</v>
      </c>
      <c r="AY44" s="26">
        <v>0</v>
      </c>
      <c r="AZ44" s="24">
        <v>4</v>
      </c>
      <c r="BA44" s="51">
        <v>5</v>
      </c>
      <c r="BB44" s="78">
        <v>4.5</v>
      </c>
    </row>
    <row r="45" spans="1:54" ht="23.1" customHeight="1" x14ac:dyDescent="0.3">
      <c r="A45" s="79">
        <v>41</v>
      </c>
      <c r="B45" s="56" t="s">
        <v>305</v>
      </c>
      <c r="C45" s="57" t="s">
        <v>306</v>
      </c>
      <c r="D45" s="56" t="s">
        <v>541</v>
      </c>
      <c r="E45" s="56" t="s">
        <v>492</v>
      </c>
      <c r="F45" s="56" t="str">
        <f>REPT(CHAR(160),10)&amp;Working!$E45</f>
        <v>          C</v>
      </c>
      <c r="G45" s="58">
        <v>0</v>
      </c>
      <c r="H45" s="58">
        <v>0</v>
      </c>
      <c r="I45" s="58">
        <v>4</v>
      </c>
      <c r="J45" s="58">
        <v>0</v>
      </c>
      <c r="K45" s="59">
        <v>0</v>
      </c>
      <c r="L45" s="60">
        <v>4</v>
      </c>
      <c r="M45" s="58">
        <v>0</v>
      </c>
      <c r="N45" s="58">
        <v>4</v>
      </c>
      <c r="O45" s="58">
        <v>4</v>
      </c>
      <c r="P45" s="61">
        <v>0</v>
      </c>
      <c r="Q45" s="62">
        <v>4</v>
      </c>
      <c r="R45" s="32">
        <v>4</v>
      </c>
      <c r="S45" s="24">
        <v>0</v>
      </c>
      <c r="T45" s="26">
        <v>0</v>
      </c>
      <c r="U45" s="46">
        <v>0</v>
      </c>
      <c r="V45" s="26">
        <v>0</v>
      </c>
      <c r="W45" s="26">
        <v>0</v>
      </c>
      <c r="X45" s="31">
        <v>0</v>
      </c>
      <c r="Y45" s="26">
        <v>4</v>
      </c>
      <c r="Z45" s="26">
        <v>0</v>
      </c>
      <c r="AA45" s="26">
        <v>0</v>
      </c>
      <c r="AB45" s="26">
        <v>0</v>
      </c>
      <c r="AC45" s="26">
        <v>0</v>
      </c>
      <c r="AD45" s="31">
        <v>4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31">
        <v>0</v>
      </c>
      <c r="AK45" s="25">
        <v>4</v>
      </c>
      <c r="AL45" s="25">
        <v>4</v>
      </c>
      <c r="AM45" s="46">
        <v>0</v>
      </c>
      <c r="AN45" s="25">
        <v>4</v>
      </c>
      <c r="AO45" s="26">
        <v>0</v>
      </c>
      <c r="AP45" s="32">
        <v>4</v>
      </c>
      <c r="AQ45" s="24">
        <v>4</v>
      </c>
      <c r="AR45" s="26">
        <v>0</v>
      </c>
      <c r="AS45" s="52">
        <v>0</v>
      </c>
      <c r="AT45" s="26">
        <v>0</v>
      </c>
      <c r="AU45" s="26">
        <v>0</v>
      </c>
      <c r="AV45" s="31">
        <v>4</v>
      </c>
      <c r="AW45" s="26">
        <v>0</v>
      </c>
      <c r="AX45" s="26">
        <v>0</v>
      </c>
      <c r="AY45" s="26">
        <v>0</v>
      </c>
      <c r="AZ45" s="24">
        <v>4</v>
      </c>
      <c r="BA45" s="51">
        <v>5</v>
      </c>
      <c r="BB45" s="78">
        <v>4.5</v>
      </c>
    </row>
    <row r="46" spans="1:54" ht="23.1" customHeight="1" x14ac:dyDescent="0.3">
      <c r="A46" s="80">
        <v>42</v>
      </c>
      <c r="B46" s="63" t="s">
        <v>244</v>
      </c>
      <c r="C46" s="64" t="s">
        <v>245</v>
      </c>
      <c r="D46" s="63" t="s">
        <v>541</v>
      </c>
      <c r="E46" s="63" t="s">
        <v>160</v>
      </c>
      <c r="F46" s="63" t="str">
        <f>REPT(CHAR(160),10)&amp;Working!$E46</f>
        <v>          B</v>
      </c>
      <c r="G46" s="54">
        <v>0</v>
      </c>
      <c r="H46" s="54">
        <v>0</v>
      </c>
      <c r="I46" s="54">
        <v>4</v>
      </c>
      <c r="J46" s="54">
        <v>0</v>
      </c>
      <c r="K46" s="65">
        <v>0</v>
      </c>
      <c r="L46" s="60">
        <v>4</v>
      </c>
      <c r="M46" s="54">
        <v>0</v>
      </c>
      <c r="N46" s="54">
        <v>4</v>
      </c>
      <c r="O46" s="54">
        <v>4</v>
      </c>
      <c r="P46" s="66">
        <v>0</v>
      </c>
      <c r="Q46" s="67">
        <v>4</v>
      </c>
      <c r="R46" s="32">
        <v>4</v>
      </c>
      <c r="S46" s="24">
        <v>0</v>
      </c>
      <c r="T46" s="13">
        <v>0</v>
      </c>
      <c r="U46" s="45">
        <v>0</v>
      </c>
      <c r="V46" s="13">
        <v>0</v>
      </c>
      <c r="W46" s="13">
        <v>0</v>
      </c>
      <c r="X46" s="31">
        <v>0</v>
      </c>
      <c r="Y46" s="13">
        <v>4</v>
      </c>
      <c r="Z46" s="13">
        <v>0</v>
      </c>
      <c r="AA46" s="13">
        <v>0</v>
      </c>
      <c r="AB46" s="13">
        <v>0</v>
      </c>
      <c r="AC46" s="13">
        <v>0</v>
      </c>
      <c r="AD46" s="31">
        <v>4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31">
        <v>0</v>
      </c>
      <c r="AK46" s="19">
        <v>4</v>
      </c>
      <c r="AL46" s="19">
        <v>4</v>
      </c>
      <c r="AM46" s="45">
        <v>0</v>
      </c>
      <c r="AN46" s="19">
        <v>5</v>
      </c>
      <c r="AO46" s="13">
        <v>0</v>
      </c>
      <c r="AP46" s="32">
        <v>4.333333333333333</v>
      </c>
      <c r="AQ46" s="24">
        <v>4</v>
      </c>
      <c r="AR46" s="13">
        <v>0</v>
      </c>
      <c r="AS46" s="22">
        <v>0</v>
      </c>
      <c r="AT46" s="13">
        <v>0</v>
      </c>
      <c r="AU46" s="13">
        <v>0</v>
      </c>
      <c r="AV46" s="31">
        <v>4</v>
      </c>
      <c r="AW46" s="13">
        <v>0</v>
      </c>
      <c r="AX46" s="13">
        <v>0</v>
      </c>
      <c r="AY46" s="26">
        <v>0</v>
      </c>
      <c r="AZ46" s="24">
        <v>4</v>
      </c>
      <c r="BA46" s="51">
        <v>4</v>
      </c>
      <c r="BB46" s="78">
        <v>4</v>
      </c>
    </row>
    <row r="47" spans="1:54" ht="23.1" customHeight="1" x14ac:dyDescent="0.3">
      <c r="A47" s="79">
        <v>43</v>
      </c>
      <c r="B47" s="56" t="s">
        <v>113</v>
      </c>
      <c r="C47" s="57" t="s">
        <v>114</v>
      </c>
      <c r="D47" s="56" t="s">
        <v>449</v>
      </c>
      <c r="E47" s="56" t="s">
        <v>34</v>
      </c>
      <c r="F47" s="56" t="str">
        <f>REPT(CHAR(160),10)&amp;Working!$E47</f>
        <v>          A</v>
      </c>
      <c r="G47" s="58">
        <v>0</v>
      </c>
      <c r="H47" s="58">
        <v>0</v>
      </c>
      <c r="I47" s="58">
        <v>4</v>
      </c>
      <c r="J47" s="58">
        <v>0</v>
      </c>
      <c r="K47" s="59">
        <v>0</v>
      </c>
      <c r="L47" s="60">
        <v>4</v>
      </c>
      <c r="M47" s="58">
        <v>0</v>
      </c>
      <c r="N47" s="58">
        <v>4</v>
      </c>
      <c r="O47" s="58">
        <v>4</v>
      </c>
      <c r="P47" s="61">
        <v>0</v>
      </c>
      <c r="Q47" s="62">
        <v>4</v>
      </c>
      <c r="R47" s="32">
        <v>4</v>
      </c>
      <c r="S47" s="24">
        <v>0</v>
      </c>
      <c r="T47" s="26">
        <v>0</v>
      </c>
      <c r="U47" s="46">
        <v>0</v>
      </c>
      <c r="V47" s="26">
        <v>0</v>
      </c>
      <c r="W47" s="26">
        <v>0</v>
      </c>
      <c r="X47" s="31">
        <v>0</v>
      </c>
      <c r="Y47" s="26">
        <v>3</v>
      </c>
      <c r="Z47" s="26">
        <v>0</v>
      </c>
      <c r="AA47" s="26">
        <v>0</v>
      </c>
      <c r="AB47" s="26">
        <v>0</v>
      </c>
      <c r="AC47" s="26">
        <v>0</v>
      </c>
      <c r="AD47" s="31">
        <v>3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31">
        <v>0</v>
      </c>
      <c r="AK47" s="25">
        <v>4</v>
      </c>
      <c r="AL47" s="25">
        <v>3</v>
      </c>
      <c r="AM47" s="46">
        <v>0</v>
      </c>
      <c r="AN47" s="25">
        <v>4</v>
      </c>
      <c r="AO47" s="26">
        <v>0</v>
      </c>
      <c r="AP47" s="32">
        <v>3.6666666666666665</v>
      </c>
      <c r="AQ47" s="24">
        <v>4</v>
      </c>
      <c r="AR47" s="26">
        <v>0</v>
      </c>
      <c r="AS47" s="52">
        <v>0</v>
      </c>
      <c r="AT47" s="26">
        <v>0</v>
      </c>
      <c r="AU47" s="26">
        <v>0</v>
      </c>
      <c r="AV47" s="31">
        <v>4</v>
      </c>
      <c r="AW47" s="26">
        <v>0</v>
      </c>
      <c r="AX47" s="26">
        <v>0</v>
      </c>
      <c r="AY47" s="26">
        <v>0</v>
      </c>
      <c r="AZ47" s="24">
        <v>4</v>
      </c>
      <c r="BA47" s="51">
        <v>3</v>
      </c>
      <c r="BB47" s="78">
        <v>3.5</v>
      </c>
    </row>
    <row r="48" spans="1:54" ht="23.1" customHeight="1" x14ac:dyDescent="0.3">
      <c r="A48" s="80">
        <v>44</v>
      </c>
      <c r="B48" s="63" t="s">
        <v>115</v>
      </c>
      <c r="C48" s="64" t="s">
        <v>116</v>
      </c>
      <c r="D48" s="63" t="s">
        <v>541</v>
      </c>
      <c r="E48" s="63" t="s">
        <v>34</v>
      </c>
      <c r="F48" s="63" t="str">
        <f>REPT(CHAR(160),10)&amp;Working!$E48</f>
        <v>          A</v>
      </c>
      <c r="G48" s="54">
        <v>0</v>
      </c>
      <c r="H48" s="54">
        <v>0</v>
      </c>
      <c r="I48" s="54">
        <v>3</v>
      </c>
      <c r="J48" s="54">
        <v>0</v>
      </c>
      <c r="K48" s="65">
        <v>0</v>
      </c>
      <c r="L48" s="60">
        <v>3</v>
      </c>
      <c r="M48" s="54">
        <v>0</v>
      </c>
      <c r="N48" s="54">
        <v>3</v>
      </c>
      <c r="O48" s="54">
        <v>3</v>
      </c>
      <c r="P48" s="66">
        <v>0</v>
      </c>
      <c r="Q48" s="67">
        <v>3</v>
      </c>
      <c r="R48" s="32">
        <v>3</v>
      </c>
      <c r="S48" s="24">
        <v>0</v>
      </c>
      <c r="T48" s="13">
        <v>0</v>
      </c>
      <c r="U48" s="45">
        <v>0</v>
      </c>
      <c r="V48" s="13">
        <v>0</v>
      </c>
      <c r="W48" s="13">
        <v>0</v>
      </c>
      <c r="X48" s="31">
        <v>0</v>
      </c>
      <c r="Y48" s="13">
        <v>4</v>
      </c>
      <c r="Z48" s="13">
        <v>0</v>
      </c>
      <c r="AA48" s="13">
        <v>0</v>
      </c>
      <c r="AB48" s="13">
        <v>0</v>
      </c>
      <c r="AC48" s="13">
        <v>0</v>
      </c>
      <c r="AD48" s="31">
        <v>4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31">
        <v>0</v>
      </c>
      <c r="AK48" s="19">
        <v>3</v>
      </c>
      <c r="AL48" s="19">
        <v>4</v>
      </c>
      <c r="AM48" s="45">
        <v>0</v>
      </c>
      <c r="AN48" s="19">
        <v>3</v>
      </c>
      <c r="AO48" s="13">
        <v>0</v>
      </c>
      <c r="AP48" s="32">
        <v>3.3333333333333335</v>
      </c>
      <c r="AQ48" s="24">
        <v>3</v>
      </c>
      <c r="AR48" s="13">
        <v>0</v>
      </c>
      <c r="AS48" s="22">
        <v>0</v>
      </c>
      <c r="AT48" s="13">
        <v>0</v>
      </c>
      <c r="AU48" s="13">
        <v>0</v>
      </c>
      <c r="AV48" s="31">
        <v>3</v>
      </c>
      <c r="AW48" s="13">
        <v>0</v>
      </c>
      <c r="AX48" s="13">
        <v>0</v>
      </c>
      <c r="AY48" s="26">
        <v>0</v>
      </c>
      <c r="AZ48" s="24">
        <v>3</v>
      </c>
      <c r="BA48" s="51">
        <v>4</v>
      </c>
      <c r="BB48" s="78">
        <v>3.5</v>
      </c>
    </row>
    <row r="49" spans="1:54" ht="23.1" customHeight="1" x14ac:dyDescent="0.3">
      <c r="A49" s="79">
        <v>45</v>
      </c>
      <c r="B49" s="56" t="s">
        <v>179</v>
      </c>
      <c r="C49" s="57" t="s">
        <v>180</v>
      </c>
      <c r="D49" s="56" t="s">
        <v>449</v>
      </c>
      <c r="E49" s="56" t="s">
        <v>160</v>
      </c>
      <c r="F49" s="56" t="str">
        <f>REPT(CHAR(160),10)&amp;Working!$E49</f>
        <v>          B</v>
      </c>
      <c r="G49" s="58">
        <v>0</v>
      </c>
      <c r="H49" s="58">
        <v>0</v>
      </c>
      <c r="I49" s="58">
        <v>3</v>
      </c>
      <c r="J49" s="58">
        <v>0</v>
      </c>
      <c r="K49" s="59">
        <v>0</v>
      </c>
      <c r="L49" s="60">
        <v>3</v>
      </c>
      <c r="M49" s="58">
        <v>0</v>
      </c>
      <c r="N49" s="58">
        <v>3</v>
      </c>
      <c r="O49" s="58">
        <v>4</v>
      </c>
      <c r="P49" s="61">
        <v>0</v>
      </c>
      <c r="Q49" s="62">
        <v>4</v>
      </c>
      <c r="R49" s="32">
        <v>3.6666666666666665</v>
      </c>
      <c r="S49" s="24">
        <v>0</v>
      </c>
      <c r="T49" s="26">
        <v>0</v>
      </c>
      <c r="U49" s="46">
        <v>0</v>
      </c>
      <c r="V49" s="26">
        <v>0</v>
      </c>
      <c r="W49" s="26">
        <v>0</v>
      </c>
      <c r="X49" s="31">
        <v>0</v>
      </c>
      <c r="Y49" s="26">
        <v>4</v>
      </c>
      <c r="Z49" s="26">
        <v>0</v>
      </c>
      <c r="AA49" s="26">
        <v>0</v>
      </c>
      <c r="AB49" s="26">
        <v>0</v>
      </c>
      <c r="AC49" s="26">
        <v>0</v>
      </c>
      <c r="AD49" s="31">
        <v>4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31">
        <v>0</v>
      </c>
      <c r="AK49" s="25">
        <v>4</v>
      </c>
      <c r="AL49" s="25">
        <v>3</v>
      </c>
      <c r="AM49" s="46">
        <v>0</v>
      </c>
      <c r="AN49" s="25">
        <v>4</v>
      </c>
      <c r="AO49" s="26">
        <v>0</v>
      </c>
      <c r="AP49" s="32">
        <v>3.6666666666666665</v>
      </c>
      <c r="AQ49" s="24">
        <v>4</v>
      </c>
      <c r="AR49" s="26">
        <v>0</v>
      </c>
      <c r="AS49" s="52">
        <v>0</v>
      </c>
      <c r="AT49" s="26">
        <v>0</v>
      </c>
      <c r="AU49" s="26">
        <v>0</v>
      </c>
      <c r="AV49" s="31">
        <v>4</v>
      </c>
      <c r="AW49" s="26">
        <v>0</v>
      </c>
      <c r="AX49" s="26">
        <v>0</v>
      </c>
      <c r="AY49" s="26">
        <v>0</v>
      </c>
      <c r="AZ49" s="24">
        <v>4</v>
      </c>
      <c r="BA49" s="51">
        <v>4</v>
      </c>
      <c r="BB49" s="78">
        <v>4</v>
      </c>
    </row>
    <row r="50" spans="1:54" ht="23.1" customHeight="1" x14ac:dyDescent="0.3">
      <c r="A50" s="80">
        <v>46</v>
      </c>
      <c r="B50" s="63" t="s">
        <v>307</v>
      </c>
      <c r="C50" s="64" t="s">
        <v>308</v>
      </c>
      <c r="D50" s="63" t="s">
        <v>541</v>
      </c>
      <c r="E50" s="63" t="s">
        <v>492</v>
      </c>
      <c r="F50" s="63" t="str">
        <f>REPT(CHAR(160),10)&amp;Working!$E50</f>
        <v>          C</v>
      </c>
      <c r="G50" s="54">
        <v>0</v>
      </c>
      <c r="H50" s="54">
        <v>0</v>
      </c>
      <c r="I50" s="54">
        <v>4</v>
      </c>
      <c r="J50" s="54">
        <v>0</v>
      </c>
      <c r="K50" s="65">
        <v>0</v>
      </c>
      <c r="L50" s="60">
        <v>4</v>
      </c>
      <c r="M50" s="54">
        <v>0</v>
      </c>
      <c r="N50" s="54">
        <v>4</v>
      </c>
      <c r="O50" s="54">
        <v>4</v>
      </c>
      <c r="P50" s="66">
        <v>0</v>
      </c>
      <c r="Q50" s="67">
        <v>4</v>
      </c>
      <c r="R50" s="32">
        <v>4</v>
      </c>
      <c r="S50" s="24">
        <v>0</v>
      </c>
      <c r="T50" s="13">
        <v>0</v>
      </c>
      <c r="U50" s="45">
        <v>0</v>
      </c>
      <c r="V50" s="13">
        <v>0</v>
      </c>
      <c r="W50" s="13">
        <v>0</v>
      </c>
      <c r="X50" s="31">
        <v>0</v>
      </c>
      <c r="Y50" s="13">
        <v>4</v>
      </c>
      <c r="Z50" s="13">
        <v>0</v>
      </c>
      <c r="AA50" s="13">
        <v>0</v>
      </c>
      <c r="AB50" s="13">
        <v>0</v>
      </c>
      <c r="AC50" s="13">
        <v>0</v>
      </c>
      <c r="AD50" s="31">
        <v>4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31">
        <v>0</v>
      </c>
      <c r="AK50" s="19">
        <v>4</v>
      </c>
      <c r="AL50" s="19">
        <v>4</v>
      </c>
      <c r="AM50" s="45">
        <v>0</v>
      </c>
      <c r="AN50" s="19">
        <v>4</v>
      </c>
      <c r="AO50" s="13">
        <v>0</v>
      </c>
      <c r="AP50" s="32">
        <v>4</v>
      </c>
      <c r="AQ50" s="24">
        <v>4</v>
      </c>
      <c r="AR50" s="13">
        <v>0</v>
      </c>
      <c r="AS50" s="22">
        <v>0</v>
      </c>
      <c r="AT50" s="13">
        <v>0</v>
      </c>
      <c r="AU50" s="13">
        <v>0</v>
      </c>
      <c r="AV50" s="31">
        <v>4</v>
      </c>
      <c r="AW50" s="13">
        <v>0</v>
      </c>
      <c r="AX50" s="13">
        <v>0</v>
      </c>
      <c r="AY50" s="26">
        <v>0</v>
      </c>
      <c r="AZ50" s="24">
        <v>4</v>
      </c>
      <c r="BA50" s="51">
        <v>4</v>
      </c>
      <c r="BB50" s="78">
        <v>4</v>
      </c>
    </row>
    <row r="51" spans="1:54" ht="23.1" customHeight="1" x14ac:dyDescent="0.3">
      <c r="A51" s="79">
        <v>47</v>
      </c>
      <c r="B51" s="56" t="s">
        <v>117</v>
      </c>
      <c r="C51" s="57" t="s">
        <v>118</v>
      </c>
      <c r="D51" s="56" t="s">
        <v>449</v>
      </c>
      <c r="E51" s="56" t="s">
        <v>34</v>
      </c>
      <c r="F51" s="56" t="str">
        <f>REPT(CHAR(160),10)&amp;Working!$E51</f>
        <v>          A</v>
      </c>
      <c r="G51" s="58">
        <v>0</v>
      </c>
      <c r="H51" s="58">
        <v>0</v>
      </c>
      <c r="I51" s="58">
        <v>4</v>
      </c>
      <c r="J51" s="58">
        <v>0</v>
      </c>
      <c r="K51" s="59">
        <v>0</v>
      </c>
      <c r="L51" s="60">
        <v>4</v>
      </c>
      <c r="M51" s="58">
        <v>0</v>
      </c>
      <c r="N51" s="58">
        <v>4</v>
      </c>
      <c r="O51" s="58">
        <v>4</v>
      </c>
      <c r="P51" s="61">
        <v>0</v>
      </c>
      <c r="Q51" s="62">
        <v>4</v>
      </c>
      <c r="R51" s="32">
        <v>4</v>
      </c>
      <c r="S51" s="24">
        <v>0</v>
      </c>
      <c r="T51" s="26">
        <v>0</v>
      </c>
      <c r="U51" s="46">
        <v>0</v>
      </c>
      <c r="V51" s="26">
        <v>0</v>
      </c>
      <c r="W51" s="26">
        <v>0</v>
      </c>
      <c r="X51" s="31">
        <v>0</v>
      </c>
      <c r="Y51" s="26">
        <v>4</v>
      </c>
      <c r="Z51" s="26">
        <v>0</v>
      </c>
      <c r="AA51" s="26">
        <v>0</v>
      </c>
      <c r="AB51" s="26">
        <v>0</v>
      </c>
      <c r="AC51" s="26">
        <v>0</v>
      </c>
      <c r="AD51" s="31">
        <v>4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31">
        <v>0</v>
      </c>
      <c r="AK51" s="25">
        <v>4</v>
      </c>
      <c r="AL51" s="25">
        <v>4</v>
      </c>
      <c r="AM51" s="46">
        <v>0</v>
      </c>
      <c r="AN51" s="25">
        <v>4</v>
      </c>
      <c r="AO51" s="26">
        <v>0</v>
      </c>
      <c r="AP51" s="32">
        <v>4</v>
      </c>
      <c r="AQ51" s="24">
        <v>4</v>
      </c>
      <c r="AR51" s="26">
        <v>0</v>
      </c>
      <c r="AS51" s="52">
        <v>0</v>
      </c>
      <c r="AT51" s="26">
        <v>0</v>
      </c>
      <c r="AU51" s="26">
        <v>0</v>
      </c>
      <c r="AV51" s="31">
        <v>4</v>
      </c>
      <c r="AW51" s="26">
        <v>0</v>
      </c>
      <c r="AX51" s="26">
        <v>0</v>
      </c>
      <c r="AY51" s="26">
        <v>0</v>
      </c>
      <c r="AZ51" s="24">
        <v>4</v>
      </c>
      <c r="BA51" s="51">
        <v>4</v>
      </c>
      <c r="BB51" s="78">
        <v>4</v>
      </c>
    </row>
    <row r="52" spans="1:54" ht="23.1" customHeight="1" x14ac:dyDescent="0.3">
      <c r="A52" s="80">
        <v>48</v>
      </c>
      <c r="B52" s="63" t="s">
        <v>196</v>
      </c>
      <c r="C52" s="64" t="s">
        <v>197</v>
      </c>
      <c r="D52" s="63" t="s">
        <v>449</v>
      </c>
      <c r="E52" s="63" t="s">
        <v>160</v>
      </c>
      <c r="F52" s="63" t="str">
        <f>REPT(CHAR(160),10)&amp;Working!$E52</f>
        <v>          B</v>
      </c>
      <c r="G52" s="54">
        <v>0</v>
      </c>
      <c r="H52" s="54">
        <v>0</v>
      </c>
      <c r="I52" s="54">
        <v>4</v>
      </c>
      <c r="J52" s="54">
        <v>0</v>
      </c>
      <c r="K52" s="65">
        <v>0</v>
      </c>
      <c r="L52" s="60">
        <v>4</v>
      </c>
      <c r="M52" s="54">
        <v>0</v>
      </c>
      <c r="N52" s="54">
        <v>4</v>
      </c>
      <c r="O52" s="54">
        <v>4</v>
      </c>
      <c r="P52" s="66">
        <v>0</v>
      </c>
      <c r="Q52" s="67">
        <v>4</v>
      </c>
      <c r="R52" s="32">
        <v>4</v>
      </c>
      <c r="S52" s="24">
        <v>0</v>
      </c>
      <c r="T52" s="13">
        <v>0</v>
      </c>
      <c r="U52" s="45">
        <v>0</v>
      </c>
      <c r="V52" s="13">
        <v>0</v>
      </c>
      <c r="W52" s="13">
        <v>0</v>
      </c>
      <c r="X52" s="31">
        <v>0</v>
      </c>
      <c r="Y52" s="13">
        <v>4</v>
      </c>
      <c r="Z52" s="13">
        <v>0</v>
      </c>
      <c r="AA52" s="13">
        <v>0</v>
      </c>
      <c r="AB52" s="13">
        <v>0</v>
      </c>
      <c r="AC52" s="13">
        <v>0</v>
      </c>
      <c r="AD52" s="31">
        <v>4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31">
        <v>0</v>
      </c>
      <c r="AK52" s="19">
        <v>4</v>
      </c>
      <c r="AL52" s="19">
        <v>3</v>
      </c>
      <c r="AM52" s="45">
        <v>0</v>
      </c>
      <c r="AN52" s="19">
        <v>4</v>
      </c>
      <c r="AO52" s="13">
        <v>0</v>
      </c>
      <c r="AP52" s="32">
        <v>3.6666666666666665</v>
      </c>
      <c r="AQ52" s="24">
        <v>3</v>
      </c>
      <c r="AR52" s="13">
        <v>0</v>
      </c>
      <c r="AS52" s="22">
        <v>0</v>
      </c>
      <c r="AT52" s="13">
        <v>0</v>
      </c>
      <c r="AU52" s="13">
        <v>0</v>
      </c>
      <c r="AV52" s="31">
        <v>3</v>
      </c>
      <c r="AW52" s="13">
        <v>0</v>
      </c>
      <c r="AX52" s="13">
        <v>0</v>
      </c>
      <c r="AY52" s="26">
        <v>0</v>
      </c>
      <c r="AZ52" s="24">
        <v>4</v>
      </c>
      <c r="BA52" s="51">
        <v>4</v>
      </c>
      <c r="BB52" s="78">
        <v>4</v>
      </c>
    </row>
    <row r="53" spans="1:54" ht="23.1" customHeight="1" x14ac:dyDescent="0.3">
      <c r="A53" s="79">
        <v>49</v>
      </c>
      <c r="B53" s="56" t="s">
        <v>309</v>
      </c>
      <c r="C53" s="57" t="s">
        <v>310</v>
      </c>
      <c r="D53" s="56" t="s">
        <v>449</v>
      </c>
      <c r="E53" s="56" t="s">
        <v>492</v>
      </c>
      <c r="F53" s="56" t="str">
        <f>REPT(CHAR(160),10)&amp;Working!$E53</f>
        <v>          C</v>
      </c>
      <c r="G53" s="58">
        <v>0</v>
      </c>
      <c r="H53" s="58">
        <v>0</v>
      </c>
      <c r="I53" s="58">
        <v>4</v>
      </c>
      <c r="J53" s="58">
        <v>0</v>
      </c>
      <c r="K53" s="59">
        <v>0</v>
      </c>
      <c r="L53" s="60">
        <v>4</v>
      </c>
      <c r="M53" s="58">
        <v>0</v>
      </c>
      <c r="N53" s="58">
        <v>5</v>
      </c>
      <c r="O53" s="58">
        <v>4</v>
      </c>
      <c r="P53" s="61">
        <v>0</v>
      </c>
      <c r="Q53" s="62">
        <v>4</v>
      </c>
      <c r="R53" s="32">
        <v>4.333333333333333</v>
      </c>
      <c r="S53" s="24">
        <v>0</v>
      </c>
      <c r="T53" s="26">
        <v>0</v>
      </c>
      <c r="U53" s="46">
        <v>0</v>
      </c>
      <c r="V53" s="26">
        <v>0</v>
      </c>
      <c r="W53" s="26">
        <v>0</v>
      </c>
      <c r="X53" s="31">
        <v>0</v>
      </c>
      <c r="Y53" s="26">
        <v>4</v>
      </c>
      <c r="Z53" s="26">
        <v>0</v>
      </c>
      <c r="AA53" s="26">
        <v>0</v>
      </c>
      <c r="AB53" s="26">
        <v>0</v>
      </c>
      <c r="AC53" s="26">
        <v>0</v>
      </c>
      <c r="AD53" s="31">
        <v>4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31">
        <v>0</v>
      </c>
      <c r="AK53" s="25">
        <v>4</v>
      </c>
      <c r="AL53" s="25">
        <v>3</v>
      </c>
      <c r="AM53" s="46">
        <v>0</v>
      </c>
      <c r="AN53" s="25">
        <v>4</v>
      </c>
      <c r="AO53" s="26">
        <v>0</v>
      </c>
      <c r="AP53" s="32">
        <v>3.6666666666666665</v>
      </c>
      <c r="AQ53" s="24">
        <v>5</v>
      </c>
      <c r="AR53" s="26">
        <v>0</v>
      </c>
      <c r="AS53" s="52">
        <v>0</v>
      </c>
      <c r="AT53" s="26">
        <v>0</v>
      </c>
      <c r="AU53" s="26">
        <v>0</v>
      </c>
      <c r="AV53" s="31">
        <v>5</v>
      </c>
      <c r="AW53" s="26">
        <v>0</v>
      </c>
      <c r="AX53" s="26">
        <v>0</v>
      </c>
      <c r="AY53" s="26">
        <v>0</v>
      </c>
      <c r="AZ53" s="24">
        <v>4</v>
      </c>
      <c r="BA53" s="51">
        <v>4</v>
      </c>
      <c r="BB53" s="78">
        <v>4</v>
      </c>
    </row>
    <row r="54" spans="1:54" ht="23.1" customHeight="1" x14ac:dyDescent="0.3">
      <c r="A54" s="80">
        <v>50</v>
      </c>
      <c r="B54" s="63" t="s">
        <v>121</v>
      </c>
      <c r="C54" s="64" t="s">
        <v>122</v>
      </c>
      <c r="D54" s="63" t="s">
        <v>449</v>
      </c>
      <c r="E54" s="63" t="s">
        <v>34</v>
      </c>
      <c r="F54" s="63" t="str">
        <f>REPT(CHAR(160),10)&amp;Working!$E54</f>
        <v>          A</v>
      </c>
      <c r="G54" s="54">
        <v>0</v>
      </c>
      <c r="H54" s="54">
        <v>0</v>
      </c>
      <c r="I54" s="54">
        <v>3</v>
      </c>
      <c r="J54" s="54">
        <v>0</v>
      </c>
      <c r="K54" s="65">
        <v>0</v>
      </c>
      <c r="L54" s="60">
        <v>3</v>
      </c>
      <c r="M54" s="54">
        <v>0</v>
      </c>
      <c r="N54" s="54">
        <v>3</v>
      </c>
      <c r="O54" s="54">
        <v>3</v>
      </c>
      <c r="P54" s="66">
        <v>0</v>
      </c>
      <c r="Q54" s="67">
        <v>3</v>
      </c>
      <c r="R54" s="32">
        <v>3</v>
      </c>
      <c r="S54" s="24">
        <v>0</v>
      </c>
      <c r="T54" s="13">
        <v>0</v>
      </c>
      <c r="U54" s="45">
        <v>0</v>
      </c>
      <c r="V54" s="13">
        <v>0</v>
      </c>
      <c r="W54" s="13">
        <v>0</v>
      </c>
      <c r="X54" s="31">
        <v>0</v>
      </c>
      <c r="Y54" s="13">
        <v>2</v>
      </c>
      <c r="Z54" s="13">
        <v>0</v>
      </c>
      <c r="AA54" s="13">
        <v>0</v>
      </c>
      <c r="AB54" s="13">
        <v>0</v>
      </c>
      <c r="AC54" s="13">
        <v>0</v>
      </c>
      <c r="AD54" s="31">
        <v>2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31">
        <v>0</v>
      </c>
      <c r="AK54" s="19">
        <v>3</v>
      </c>
      <c r="AL54" s="19">
        <v>3</v>
      </c>
      <c r="AM54" s="45">
        <v>0</v>
      </c>
      <c r="AN54" s="19">
        <v>3</v>
      </c>
      <c r="AO54" s="13">
        <v>0</v>
      </c>
      <c r="AP54" s="32">
        <v>3</v>
      </c>
      <c r="AQ54" s="24">
        <v>3</v>
      </c>
      <c r="AR54" s="13">
        <v>0</v>
      </c>
      <c r="AS54" s="22">
        <v>0</v>
      </c>
      <c r="AT54" s="13">
        <v>0</v>
      </c>
      <c r="AU54" s="13">
        <v>0</v>
      </c>
      <c r="AV54" s="31">
        <v>3</v>
      </c>
      <c r="AW54" s="13">
        <v>0</v>
      </c>
      <c r="AX54" s="13">
        <v>0</v>
      </c>
      <c r="AY54" s="26">
        <v>0</v>
      </c>
      <c r="AZ54" s="24">
        <v>2</v>
      </c>
      <c r="BA54" s="51">
        <v>3</v>
      </c>
      <c r="BB54" s="78">
        <v>2.5</v>
      </c>
    </row>
    <row r="55" spans="1:54" ht="23.1" customHeight="1" x14ac:dyDescent="0.3">
      <c r="A55" s="79">
        <v>51</v>
      </c>
      <c r="B55" s="56" t="s">
        <v>258</v>
      </c>
      <c r="C55" s="57" t="s">
        <v>259</v>
      </c>
      <c r="D55" s="56" t="s">
        <v>541</v>
      </c>
      <c r="E55" s="56" t="s">
        <v>160</v>
      </c>
      <c r="F55" s="56" t="str">
        <f>REPT(CHAR(160),10)&amp;Working!$E55</f>
        <v>          B</v>
      </c>
      <c r="G55" s="58">
        <v>0</v>
      </c>
      <c r="H55" s="58">
        <v>0</v>
      </c>
      <c r="I55" s="58">
        <v>2</v>
      </c>
      <c r="J55" s="58">
        <v>0</v>
      </c>
      <c r="K55" s="59">
        <v>0</v>
      </c>
      <c r="L55" s="60">
        <v>2</v>
      </c>
      <c r="M55" s="58">
        <v>0</v>
      </c>
      <c r="N55" s="58">
        <v>2</v>
      </c>
      <c r="O55" s="58">
        <v>2</v>
      </c>
      <c r="P55" s="61">
        <v>0</v>
      </c>
      <c r="Q55" s="62">
        <v>2</v>
      </c>
      <c r="R55" s="32">
        <v>2</v>
      </c>
      <c r="S55" s="24">
        <v>0</v>
      </c>
      <c r="T55" s="26">
        <v>0</v>
      </c>
      <c r="U55" s="46">
        <v>0</v>
      </c>
      <c r="V55" s="26">
        <v>0</v>
      </c>
      <c r="W55" s="26">
        <v>0</v>
      </c>
      <c r="X55" s="31">
        <v>0</v>
      </c>
      <c r="Y55" s="26">
        <v>3</v>
      </c>
      <c r="Z55" s="26">
        <v>0</v>
      </c>
      <c r="AA55" s="26">
        <v>0</v>
      </c>
      <c r="AB55" s="26">
        <v>0</v>
      </c>
      <c r="AC55" s="26">
        <v>0</v>
      </c>
      <c r="AD55" s="31">
        <v>3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31">
        <v>0</v>
      </c>
      <c r="AK55" s="25">
        <v>2</v>
      </c>
      <c r="AL55" s="25">
        <v>3</v>
      </c>
      <c r="AM55" s="46">
        <v>0</v>
      </c>
      <c r="AN55" s="25">
        <v>3</v>
      </c>
      <c r="AO55" s="26">
        <v>0</v>
      </c>
      <c r="AP55" s="32">
        <v>2.6666666666666665</v>
      </c>
      <c r="AQ55" s="24">
        <v>2</v>
      </c>
      <c r="AR55" s="26">
        <v>0</v>
      </c>
      <c r="AS55" s="52">
        <v>0</v>
      </c>
      <c r="AT55" s="26">
        <v>0</v>
      </c>
      <c r="AU55" s="26">
        <v>0</v>
      </c>
      <c r="AV55" s="31">
        <v>2</v>
      </c>
      <c r="AW55" s="26">
        <v>0</v>
      </c>
      <c r="AX55" s="26">
        <v>0</v>
      </c>
      <c r="AY55" s="26">
        <v>0</v>
      </c>
      <c r="AZ55" s="24">
        <v>3</v>
      </c>
      <c r="BA55" s="51">
        <v>2</v>
      </c>
      <c r="BB55" s="78">
        <v>2.5</v>
      </c>
    </row>
    <row r="56" spans="1:54" ht="23.1" customHeight="1" x14ac:dyDescent="0.3">
      <c r="A56" s="80">
        <v>52</v>
      </c>
      <c r="B56" s="63" t="s">
        <v>212</v>
      </c>
      <c r="C56" s="64" t="s">
        <v>213</v>
      </c>
      <c r="D56" s="63" t="s">
        <v>449</v>
      </c>
      <c r="E56" s="63" t="s">
        <v>160</v>
      </c>
      <c r="F56" s="63" t="str">
        <f>REPT(CHAR(160),10)&amp;Working!$E56</f>
        <v>          B</v>
      </c>
      <c r="G56" s="54">
        <v>0</v>
      </c>
      <c r="H56" s="54">
        <v>0</v>
      </c>
      <c r="I56" s="54">
        <v>2</v>
      </c>
      <c r="J56" s="54">
        <v>0</v>
      </c>
      <c r="K56" s="65">
        <v>0</v>
      </c>
      <c r="L56" s="60">
        <v>2</v>
      </c>
      <c r="M56" s="54">
        <v>0</v>
      </c>
      <c r="N56" s="54">
        <v>2</v>
      </c>
      <c r="O56" s="54">
        <v>2</v>
      </c>
      <c r="P56" s="66">
        <v>0</v>
      </c>
      <c r="Q56" s="67">
        <v>2</v>
      </c>
      <c r="R56" s="32">
        <v>2</v>
      </c>
      <c r="S56" s="24">
        <v>0</v>
      </c>
      <c r="T56" s="13">
        <v>0</v>
      </c>
      <c r="U56" s="45">
        <v>0</v>
      </c>
      <c r="V56" s="13">
        <v>0</v>
      </c>
      <c r="W56" s="13">
        <v>0</v>
      </c>
      <c r="X56" s="31">
        <v>0</v>
      </c>
      <c r="Y56" s="13">
        <v>2</v>
      </c>
      <c r="Z56" s="13">
        <v>0</v>
      </c>
      <c r="AA56" s="13">
        <v>0</v>
      </c>
      <c r="AB56" s="13">
        <v>0</v>
      </c>
      <c r="AC56" s="13">
        <v>0</v>
      </c>
      <c r="AD56" s="31">
        <v>2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31">
        <v>0</v>
      </c>
      <c r="AK56" s="19">
        <v>3</v>
      </c>
      <c r="AL56" s="19">
        <v>3</v>
      </c>
      <c r="AM56" s="45">
        <v>0</v>
      </c>
      <c r="AN56" s="19">
        <v>2</v>
      </c>
      <c r="AO56" s="13">
        <v>0</v>
      </c>
      <c r="AP56" s="32">
        <v>2.6666666666666665</v>
      </c>
      <c r="AQ56" s="24">
        <v>3</v>
      </c>
      <c r="AR56" s="13">
        <v>0</v>
      </c>
      <c r="AS56" s="22">
        <v>0</v>
      </c>
      <c r="AT56" s="13">
        <v>0</v>
      </c>
      <c r="AU56" s="13">
        <v>0</v>
      </c>
      <c r="AV56" s="31">
        <v>3</v>
      </c>
      <c r="AW56" s="13">
        <v>0</v>
      </c>
      <c r="AX56" s="13">
        <v>0</v>
      </c>
      <c r="AY56" s="26">
        <v>0</v>
      </c>
      <c r="AZ56" s="24">
        <v>3</v>
      </c>
      <c r="BA56" s="51">
        <v>3</v>
      </c>
      <c r="BB56" s="78">
        <v>3</v>
      </c>
    </row>
    <row r="57" spans="1:54" ht="23.1" customHeight="1" x14ac:dyDescent="0.3">
      <c r="A57" s="79">
        <v>53</v>
      </c>
      <c r="B57" s="56" t="s">
        <v>228</v>
      </c>
      <c r="C57" s="57" t="s">
        <v>229</v>
      </c>
      <c r="D57" s="56" t="s">
        <v>449</v>
      </c>
      <c r="E57" s="56" t="s">
        <v>160</v>
      </c>
      <c r="F57" s="56" t="str">
        <f>REPT(CHAR(160),10)&amp;Working!$E57</f>
        <v>          B</v>
      </c>
      <c r="G57" s="58">
        <v>0</v>
      </c>
      <c r="H57" s="58">
        <v>0</v>
      </c>
      <c r="I57" s="58">
        <v>2</v>
      </c>
      <c r="J57" s="58">
        <v>0</v>
      </c>
      <c r="K57" s="59">
        <v>0</v>
      </c>
      <c r="L57" s="60">
        <v>2</v>
      </c>
      <c r="M57" s="58">
        <v>0</v>
      </c>
      <c r="N57" s="58">
        <v>2</v>
      </c>
      <c r="O57" s="58">
        <v>2</v>
      </c>
      <c r="P57" s="61">
        <v>0</v>
      </c>
      <c r="Q57" s="62">
        <v>2</v>
      </c>
      <c r="R57" s="32">
        <v>2</v>
      </c>
      <c r="S57" s="24">
        <v>0</v>
      </c>
      <c r="T57" s="26">
        <v>0</v>
      </c>
      <c r="U57" s="46">
        <v>0</v>
      </c>
      <c r="V57" s="26">
        <v>0</v>
      </c>
      <c r="W57" s="26">
        <v>0</v>
      </c>
      <c r="X57" s="31">
        <v>0</v>
      </c>
      <c r="Y57" s="26">
        <v>2</v>
      </c>
      <c r="Z57" s="26">
        <v>0</v>
      </c>
      <c r="AA57" s="26">
        <v>0</v>
      </c>
      <c r="AB57" s="26">
        <v>0</v>
      </c>
      <c r="AC57" s="26">
        <v>0</v>
      </c>
      <c r="AD57" s="31">
        <v>2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31">
        <v>0</v>
      </c>
      <c r="AK57" s="25">
        <v>2</v>
      </c>
      <c r="AL57" s="25">
        <v>3</v>
      </c>
      <c r="AM57" s="46">
        <v>0</v>
      </c>
      <c r="AN57" s="25">
        <v>3</v>
      </c>
      <c r="AO57" s="26">
        <v>0</v>
      </c>
      <c r="AP57" s="32">
        <v>2.6666666666666665</v>
      </c>
      <c r="AQ57" s="24">
        <v>3</v>
      </c>
      <c r="AR57" s="26">
        <v>0</v>
      </c>
      <c r="AS57" s="52">
        <v>0</v>
      </c>
      <c r="AT57" s="26">
        <v>0</v>
      </c>
      <c r="AU57" s="26">
        <v>0</v>
      </c>
      <c r="AV57" s="31">
        <v>3</v>
      </c>
      <c r="AW57" s="26">
        <v>0</v>
      </c>
      <c r="AX57" s="26">
        <v>0</v>
      </c>
      <c r="AY57" s="26">
        <v>0</v>
      </c>
      <c r="AZ57" s="24">
        <v>3</v>
      </c>
      <c r="BA57" s="51">
        <v>2</v>
      </c>
      <c r="BB57" s="78">
        <v>2.5</v>
      </c>
    </row>
    <row r="58" spans="1:54" ht="23.1" customHeight="1" x14ac:dyDescent="0.3">
      <c r="A58" s="80">
        <v>54</v>
      </c>
      <c r="B58" s="63" t="s">
        <v>311</v>
      </c>
      <c r="C58" s="64" t="s">
        <v>312</v>
      </c>
      <c r="D58" s="63" t="s">
        <v>449</v>
      </c>
      <c r="E58" s="63" t="s">
        <v>492</v>
      </c>
      <c r="F58" s="63" t="str">
        <f>REPT(CHAR(160),10)&amp;Working!$E58</f>
        <v>          C</v>
      </c>
      <c r="G58" s="54">
        <v>0</v>
      </c>
      <c r="H58" s="54">
        <v>0</v>
      </c>
      <c r="I58" s="54">
        <v>4</v>
      </c>
      <c r="J58" s="54">
        <v>0</v>
      </c>
      <c r="K58" s="65">
        <v>0</v>
      </c>
      <c r="L58" s="60">
        <v>4</v>
      </c>
      <c r="M58" s="54">
        <v>0</v>
      </c>
      <c r="N58" s="54">
        <v>3</v>
      </c>
      <c r="O58" s="54">
        <v>3</v>
      </c>
      <c r="P58" s="68">
        <v>0</v>
      </c>
      <c r="Q58" s="69">
        <v>3</v>
      </c>
      <c r="R58" s="32">
        <v>3</v>
      </c>
      <c r="S58" s="24">
        <v>0</v>
      </c>
      <c r="T58" s="13">
        <v>0</v>
      </c>
      <c r="U58" s="47">
        <v>0</v>
      </c>
      <c r="V58" s="13">
        <v>0</v>
      </c>
      <c r="W58" s="13">
        <v>0</v>
      </c>
      <c r="X58" s="31">
        <v>0</v>
      </c>
      <c r="Y58" s="13">
        <v>3</v>
      </c>
      <c r="Z58" s="13">
        <v>0</v>
      </c>
      <c r="AA58" s="13">
        <v>0</v>
      </c>
      <c r="AB58" s="13">
        <v>0</v>
      </c>
      <c r="AC58" s="13">
        <v>0</v>
      </c>
      <c r="AD58" s="31">
        <v>3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31">
        <v>0</v>
      </c>
      <c r="AK58" s="21">
        <v>3</v>
      </c>
      <c r="AL58" s="21">
        <v>3</v>
      </c>
      <c r="AM58" s="47">
        <v>0</v>
      </c>
      <c r="AN58" s="21">
        <v>3</v>
      </c>
      <c r="AO58" s="13">
        <v>0</v>
      </c>
      <c r="AP58" s="32">
        <v>3</v>
      </c>
      <c r="AQ58" s="24">
        <v>5</v>
      </c>
      <c r="AR58" s="13">
        <v>0</v>
      </c>
      <c r="AS58" s="22">
        <v>0</v>
      </c>
      <c r="AT58" s="13">
        <v>0</v>
      </c>
      <c r="AU58" s="13">
        <v>0</v>
      </c>
      <c r="AV58" s="31">
        <v>5</v>
      </c>
      <c r="AW58" s="13">
        <v>0</v>
      </c>
      <c r="AX58" s="13">
        <v>0</v>
      </c>
      <c r="AY58" s="26">
        <v>0</v>
      </c>
      <c r="AZ58" s="24">
        <v>4</v>
      </c>
      <c r="BA58" s="51">
        <v>3</v>
      </c>
      <c r="BB58" s="78">
        <v>3.5</v>
      </c>
    </row>
    <row r="59" spans="1:54" ht="23.1" customHeight="1" x14ac:dyDescent="0.3">
      <c r="A59" s="79">
        <v>55</v>
      </c>
      <c r="B59" s="56" t="s">
        <v>246</v>
      </c>
      <c r="C59" s="57" t="s">
        <v>247</v>
      </c>
      <c r="D59" s="56" t="s">
        <v>449</v>
      </c>
      <c r="E59" s="56" t="s">
        <v>160</v>
      </c>
      <c r="F59" s="56" t="str">
        <f>REPT(CHAR(160),10)&amp;Working!$E59</f>
        <v>          B</v>
      </c>
      <c r="G59" s="58">
        <v>0</v>
      </c>
      <c r="H59" s="58">
        <v>0</v>
      </c>
      <c r="I59" s="58">
        <v>3</v>
      </c>
      <c r="J59" s="58">
        <v>0</v>
      </c>
      <c r="K59" s="59">
        <v>0</v>
      </c>
      <c r="L59" s="60">
        <v>3</v>
      </c>
      <c r="M59" s="58">
        <v>0</v>
      </c>
      <c r="N59" s="58">
        <v>4</v>
      </c>
      <c r="O59" s="58">
        <v>3</v>
      </c>
      <c r="P59" s="61">
        <v>0</v>
      </c>
      <c r="Q59" s="62">
        <v>3</v>
      </c>
      <c r="R59" s="32">
        <v>3.3333333333333335</v>
      </c>
      <c r="S59" s="24">
        <v>0</v>
      </c>
      <c r="T59" s="26">
        <v>0</v>
      </c>
      <c r="U59" s="46">
        <v>0</v>
      </c>
      <c r="V59" s="26">
        <v>0</v>
      </c>
      <c r="W59" s="26">
        <v>0</v>
      </c>
      <c r="X59" s="31">
        <v>0</v>
      </c>
      <c r="Y59" s="26">
        <v>2</v>
      </c>
      <c r="Z59" s="26">
        <v>0</v>
      </c>
      <c r="AA59" s="26">
        <v>0</v>
      </c>
      <c r="AB59" s="26">
        <v>0</v>
      </c>
      <c r="AC59" s="26">
        <v>0</v>
      </c>
      <c r="AD59" s="31">
        <v>2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31">
        <v>0</v>
      </c>
      <c r="AK59" s="25">
        <v>3</v>
      </c>
      <c r="AL59" s="25">
        <v>3</v>
      </c>
      <c r="AM59" s="46">
        <v>0</v>
      </c>
      <c r="AN59" s="25">
        <v>3</v>
      </c>
      <c r="AO59" s="26">
        <v>0</v>
      </c>
      <c r="AP59" s="32">
        <v>3</v>
      </c>
      <c r="AQ59" s="24">
        <v>3</v>
      </c>
      <c r="AR59" s="26">
        <v>0</v>
      </c>
      <c r="AS59" s="52">
        <v>0</v>
      </c>
      <c r="AT59" s="26">
        <v>0</v>
      </c>
      <c r="AU59" s="26">
        <v>0</v>
      </c>
      <c r="AV59" s="31">
        <v>3</v>
      </c>
      <c r="AW59" s="26">
        <v>0</v>
      </c>
      <c r="AX59" s="26">
        <v>0</v>
      </c>
      <c r="AY59" s="26">
        <v>0</v>
      </c>
      <c r="AZ59" s="24">
        <v>3</v>
      </c>
      <c r="BA59" s="51">
        <v>3</v>
      </c>
      <c r="BB59" s="78">
        <v>3</v>
      </c>
    </row>
    <row r="60" spans="1:54" ht="23.1" customHeight="1" x14ac:dyDescent="0.3">
      <c r="A60" s="80">
        <v>56</v>
      </c>
      <c r="B60" s="63" t="s">
        <v>123</v>
      </c>
      <c r="C60" s="64" t="s">
        <v>124</v>
      </c>
      <c r="D60" s="63" t="s">
        <v>541</v>
      </c>
      <c r="E60" s="63" t="s">
        <v>34</v>
      </c>
      <c r="F60" s="63" t="str">
        <f>REPT(CHAR(160),10)&amp;Working!$E60</f>
        <v>          A</v>
      </c>
      <c r="G60" s="54">
        <v>0</v>
      </c>
      <c r="H60" s="54">
        <v>0</v>
      </c>
      <c r="I60" s="54">
        <v>3</v>
      </c>
      <c r="J60" s="54">
        <v>0</v>
      </c>
      <c r="K60" s="65">
        <v>0</v>
      </c>
      <c r="L60" s="60">
        <v>3</v>
      </c>
      <c r="M60" s="54">
        <v>0</v>
      </c>
      <c r="N60" s="54">
        <v>3</v>
      </c>
      <c r="O60" s="54">
        <v>3</v>
      </c>
      <c r="P60" s="66">
        <v>0</v>
      </c>
      <c r="Q60" s="67">
        <v>3</v>
      </c>
      <c r="R60" s="32">
        <v>3</v>
      </c>
      <c r="S60" s="24">
        <v>0</v>
      </c>
      <c r="T60" s="13">
        <v>0</v>
      </c>
      <c r="U60" s="45">
        <v>0</v>
      </c>
      <c r="V60" s="13">
        <v>0</v>
      </c>
      <c r="W60" s="13">
        <v>0</v>
      </c>
      <c r="X60" s="31">
        <v>0</v>
      </c>
      <c r="Y60" s="13">
        <v>3</v>
      </c>
      <c r="Z60" s="13">
        <v>0</v>
      </c>
      <c r="AA60" s="13">
        <v>0</v>
      </c>
      <c r="AB60" s="13">
        <v>0</v>
      </c>
      <c r="AC60" s="13">
        <v>0</v>
      </c>
      <c r="AD60" s="31">
        <v>3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31">
        <v>0</v>
      </c>
      <c r="AK60" s="19">
        <v>3</v>
      </c>
      <c r="AL60" s="19">
        <v>3</v>
      </c>
      <c r="AM60" s="45">
        <v>0</v>
      </c>
      <c r="AN60" s="19">
        <v>3</v>
      </c>
      <c r="AO60" s="13">
        <v>0</v>
      </c>
      <c r="AP60" s="32">
        <v>3</v>
      </c>
      <c r="AQ60" s="24">
        <v>3</v>
      </c>
      <c r="AR60" s="13">
        <v>0</v>
      </c>
      <c r="AS60" s="23">
        <v>0</v>
      </c>
      <c r="AT60" s="13">
        <v>0</v>
      </c>
      <c r="AU60" s="13">
        <v>0</v>
      </c>
      <c r="AV60" s="31">
        <v>3</v>
      </c>
      <c r="AW60" s="13">
        <v>0</v>
      </c>
      <c r="AX60" s="13">
        <v>0</v>
      </c>
      <c r="AY60" s="26">
        <v>0</v>
      </c>
      <c r="AZ60" s="24">
        <v>3</v>
      </c>
      <c r="BA60" s="51">
        <v>3</v>
      </c>
      <c r="BB60" s="78">
        <v>3</v>
      </c>
    </row>
    <row r="61" spans="1:54" ht="23.1" customHeight="1" x14ac:dyDescent="0.3">
      <c r="A61" s="79">
        <v>57</v>
      </c>
      <c r="B61" s="56" t="s">
        <v>313</v>
      </c>
      <c r="C61" s="57" t="s">
        <v>314</v>
      </c>
      <c r="D61" s="56" t="s">
        <v>541</v>
      </c>
      <c r="E61" s="56" t="s">
        <v>492</v>
      </c>
      <c r="F61" s="56" t="str">
        <f>REPT(CHAR(160),10)&amp;Working!$E61</f>
        <v>          C</v>
      </c>
      <c r="G61" s="58">
        <v>0</v>
      </c>
      <c r="H61" s="58">
        <v>0</v>
      </c>
      <c r="I61" s="58">
        <v>2</v>
      </c>
      <c r="J61" s="58">
        <v>0</v>
      </c>
      <c r="K61" s="59">
        <v>0</v>
      </c>
      <c r="L61" s="60">
        <v>2</v>
      </c>
      <c r="M61" s="58">
        <v>0</v>
      </c>
      <c r="N61" s="58">
        <v>2</v>
      </c>
      <c r="O61" s="58">
        <v>2</v>
      </c>
      <c r="P61" s="61">
        <v>0</v>
      </c>
      <c r="Q61" s="62">
        <v>2</v>
      </c>
      <c r="R61" s="32">
        <v>2</v>
      </c>
      <c r="S61" s="24">
        <v>0</v>
      </c>
      <c r="T61" s="26">
        <v>0</v>
      </c>
      <c r="U61" s="46">
        <v>0</v>
      </c>
      <c r="V61" s="26">
        <v>0</v>
      </c>
      <c r="W61" s="26">
        <v>0</v>
      </c>
      <c r="X61" s="31">
        <v>0</v>
      </c>
      <c r="Y61" s="26">
        <v>2</v>
      </c>
      <c r="Z61" s="26">
        <v>0</v>
      </c>
      <c r="AA61" s="26">
        <v>0</v>
      </c>
      <c r="AB61" s="26">
        <v>0</v>
      </c>
      <c r="AC61" s="26">
        <v>0</v>
      </c>
      <c r="AD61" s="31">
        <v>2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31">
        <v>0</v>
      </c>
      <c r="AK61" s="25">
        <v>2</v>
      </c>
      <c r="AL61" s="25">
        <v>3</v>
      </c>
      <c r="AM61" s="46">
        <v>0</v>
      </c>
      <c r="AN61" s="25">
        <v>3</v>
      </c>
      <c r="AO61" s="26">
        <v>0</v>
      </c>
      <c r="AP61" s="32">
        <v>2.6666666666666665</v>
      </c>
      <c r="AQ61" s="24">
        <v>3</v>
      </c>
      <c r="AR61" s="26">
        <v>0</v>
      </c>
      <c r="AS61" s="52">
        <v>0</v>
      </c>
      <c r="AT61" s="26">
        <v>0</v>
      </c>
      <c r="AU61" s="26">
        <v>0</v>
      </c>
      <c r="AV61" s="31">
        <v>3</v>
      </c>
      <c r="AW61" s="26">
        <v>0</v>
      </c>
      <c r="AX61" s="26">
        <v>0</v>
      </c>
      <c r="AY61" s="26">
        <v>0</v>
      </c>
      <c r="AZ61" s="24">
        <v>3</v>
      </c>
      <c r="BA61" s="51">
        <v>2</v>
      </c>
      <c r="BB61" s="78">
        <v>2.5</v>
      </c>
    </row>
    <row r="62" spans="1:54" ht="23.1" customHeight="1" x14ac:dyDescent="0.3">
      <c r="A62" s="80">
        <v>58</v>
      </c>
      <c r="B62" s="63" t="s">
        <v>315</v>
      </c>
      <c r="C62" s="64" t="s">
        <v>316</v>
      </c>
      <c r="D62" s="63" t="s">
        <v>449</v>
      </c>
      <c r="E62" s="63" t="s">
        <v>492</v>
      </c>
      <c r="F62" s="63" t="str">
        <f>REPT(CHAR(160),10)&amp;Working!$E62</f>
        <v>          C</v>
      </c>
      <c r="G62" s="54">
        <v>0</v>
      </c>
      <c r="H62" s="54">
        <v>0</v>
      </c>
      <c r="I62" s="54">
        <v>1</v>
      </c>
      <c r="J62" s="54">
        <v>0</v>
      </c>
      <c r="K62" s="65">
        <v>0</v>
      </c>
      <c r="L62" s="60">
        <v>1</v>
      </c>
      <c r="M62" s="54">
        <v>0</v>
      </c>
      <c r="N62" s="54">
        <v>1</v>
      </c>
      <c r="O62" s="54">
        <v>1</v>
      </c>
      <c r="P62" s="66">
        <v>0</v>
      </c>
      <c r="Q62" s="67">
        <v>1</v>
      </c>
      <c r="R62" s="32">
        <v>1</v>
      </c>
      <c r="S62" s="24">
        <v>0</v>
      </c>
      <c r="T62" s="13">
        <v>0</v>
      </c>
      <c r="U62" s="45">
        <v>0</v>
      </c>
      <c r="V62" s="13">
        <v>0</v>
      </c>
      <c r="W62" s="13">
        <v>0</v>
      </c>
      <c r="X62" s="31">
        <v>0</v>
      </c>
      <c r="Y62" s="13">
        <v>1</v>
      </c>
      <c r="Z62" s="13">
        <v>0</v>
      </c>
      <c r="AA62" s="13">
        <v>0</v>
      </c>
      <c r="AB62" s="13">
        <v>0</v>
      </c>
      <c r="AC62" s="13">
        <v>0</v>
      </c>
      <c r="AD62" s="31">
        <v>1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31">
        <v>0</v>
      </c>
      <c r="AK62" s="19">
        <v>1</v>
      </c>
      <c r="AL62" s="19">
        <v>1</v>
      </c>
      <c r="AM62" s="45">
        <v>0</v>
      </c>
      <c r="AN62" s="19">
        <v>1</v>
      </c>
      <c r="AO62" s="13">
        <v>0</v>
      </c>
      <c r="AP62" s="32">
        <v>1</v>
      </c>
      <c r="AQ62" s="24">
        <v>1</v>
      </c>
      <c r="AR62" s="13">
        <v>0</v>
      </c>
      <c r="AS62" s="22">
        <v>0</v>
      </c>
      <c r="AT62" s="13">
        <v>0</v>
      </c>
      <c r="AU62" s="13">
        <v>0</v>
      </c>
      <c r="AV62" s="31">
        <v>1</v>
      </c>
      <c r="AW62" s="13">
        <v>0</v>
      </c>
      <c r="AX62" s="13">
        <v>0</v>
      </c>
      <c r="AY62" s="26">
        <v>0</v>
      </c>
      <c r="AZ62" s="24">
        <v>1</v>
      </c>
      <c r="BA62" s="51">
        <v>1</v>
      </c>
      <c r="BB62" s="78">
        <v>1</v>
      </c>
    </row>
    <row r="63" spans="1:54" ht="23.1" customHeight="1" x14ac:dyDescent="0.3">
      <c r="A63" s="79">
        <v>59</v>
      </c>
      <c r="B63" s="56" t="s">
        <v>125</v>
      </c>
      <c r="C63" s="57" t="s">
        <v>126</v>
      </c>
      <c r="D63" s="56" t="s">
        <v>449</v>
      </c>
      <c r="E63" s="56" t="s">
        <v>34</v>
      </c>
      <c r="F63" s="56" t="str">
        <f>REPT(CHAR(160),10)&amp;Working!$E63</f>
        <v>          A</v>
      </c>
      <c r="G63" s="58">
        <v>0</v>
      </c>
      <c r="H63" s="58">
        <v>0</v>
      </c>
      <c r="I63" s="58">
        <v>3</v>
      </c>
      <c r="J63" s="58">
        <v>0</v>
      </c>
      <c r="K63" s="59">
        <v>0</v>
      </c>
      <c r="L63" s="60">
        <v>3</v>
      </c>
      <c r="M63" s="58">
        <v>0</v>
      </c>
      <c r="N63" s="58">
        <v>4</v>
      </c>
      <c r="O63" s="58">
        <v>3</v>
      </c>
      <c r="P63" s="61">
        <v>0</v>
      </c>
      <c r="Q63" s="62">
        <v>3</v>
      </c>
      <c r="R63" s="32">
        <v>3.3333333333333335</v>
      </c>
      <c r="S63" s="24">
        <v>0</v>
      </c>
      <c r="T63" s="26">
        <v>0</v>
      </c>
      <c r="U63" s="46">
        <v>0</v>
      </c>
      <c r="V63" s="26">
        <v>0</v>
      </c>
      <c r="W63" s="26">
        <v>0</v>
      </c>
      <c r="X63" s="31">
        <v>0</v>
      </c>
      <c r="Y63" s="26">
        <v>3</v>
      </c>
      <c r="Z63" s="26">
        <v>0</v>
      </c>
      <c r="AA63" s="26">
        <v>0</v>
      </c>
      <c r="AB63" s="26">
        <v>0</v>
      </c>
      <c r="AC63" s="26">
        <v>0</v>
      </c>
      <c r="AD63" s="31">
        <v>3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31">
        <v>0</v>
      </c>
      <c r="AK63" s="25">
        <v>3</v>
      </c>
      <c r="AL63" s="25">
        <v>3</v>
      </c>
      <c r="AM63" s="46">
        <v>0</v>
      </c>
      <c r="AN63" s="25">
        <v>4</v>
      </c>
      <c r="AO63" s="26">
        <v>0</v>
      </c>
      <c r="AP63" s="32">
        <v>3.3333333333333335</v>
      </c>
      <c r="AQ63" s="24">
        <v>3</v>
      </c>
      <c r="AR63" s="26">
        <v>0</v>
      </c>
      <c r="AS63" s="52">
        <v>0</v>
      </c>
      <c r="AT63" s="26">
        <v>0</v>
      </c>
      <c r="AU63" s="26">
        <v>0</v>
      </c>
      <c r="AV63" s="31">
        <v>3</v>
      </c>
      <c r="AW63" s="26">
        <v>0</v>
      </c>
      <c r="AX63" s="26">
        <v>0</v>
      </c>
      <c r="AY63" s="26">
        <v>0</v>
      </c>
      <c r="AZ63" s="24">
        <v>4</v>
      </c>
      <c r="BA63" s="51">
        <v>4</v>
      </c>
      <c r="BB63" s="78">
        <v>4</v>
      </c>
    </row>
    <row r="64" spans="1:54" ht="23.1" customHeight="1" x14ac:dyDescent="0.3">
      <c r="A64" s="80">
        <v>60</v>
      </c>
      <c r="B64" s="63" t="s">
        <v>41</v>
      </c>
      <c r="C64" s="64" t="s">
        <v>42</v>
      </c>
      <c r="D64" s="63" t="s">
        <v>449</v>
      </c>
      <c r="E64" s="63" t="s">
        <v>34</v>
      </c>
      <c r="F64" s="63" t="str">
        <f>REPT(CHAR(160),10)&amp;Working!$E64</f>
        <v>          A</v>
      </c>
      <c r="G64" s="54">
        <v>0</v>
      </c>
      <c r="H64" s="54">
        <v>0</v>
      </c>
      <c r="I64" s="54">
        <v>4</v>
      </c>
      <c r="J64" s="54">
        <v>0</v>
      </c>
      <c r="K64" s="65">
        <v>0</v>
      </c>
      <c r="L64" s="60">
        <v>4</v>
      </c>
      <c r="M64" s="54">
        <v>0</v>
      </c>
      <c r="N64" s="54">
        <v>4</v>
      </c>
      <c r="O64" s="54">
        <v>4</v>
      </c>
      <c r="P64" s="66">
        <v>0</v>
      </c>
      <c r="Q64" s="67">
        <v>4</v>
      </c>
      <c r="R64" s="32">
        <v>4</v>
      </c>
      <c r="S64" s="24">
        <v>0</v>
      </c>
      <c r="T64" s="13">
        <v>0</v>
      </c>
      <c r="U64" s="45">
        <v>0</v>
      </c>
      <c r="V64" s="13">
        <v>0</v>
      </c>
      <c r="W64" s="13">
        <v>0</v>
      </c>
      <c r="X64" s="31">
        <v>0</v>
      </c>
      <c r="Y64" s="13">
        <v>4</v>
      </c>
      <c r="Z64" s="13">
        <v>0</v>
      </c>
      <c r="AA64" s="13">
        <v>0</v>
      </c>
      <c r="AB64" s="13">
        <v>0</v>
      </c>
      <c r="AC64" s="13">
        <v>0</v>
      </c>
      <c r="AD64" s="31">
        <v>4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31">
        <v>0</v>
      </c>
      <c r="AK64" s="19">
        <v>4</v>
      </c>
      <c r="AL64" s="19">
        <v>4</v>
      </c>
      <c r="AM64" s="45">
        <v>0</v>
      </c>
      <c r="AN64" s="19">
        <v>4</v>
      </c>
      <c r="AO64" s="13">
        <v>0</v>
      </c>
      <c r="AP64" s="32">
        <v>4</v>
      </c>
      <c r="AQ64" s="24">
        <v>4</v>
      </c>
      <c r="AR64" s="13">
        <v>0</v>
      </c>
      <c r="AS64" s="22">
        <v>0</v>
      </c>
      <c r="AT64" s="13">
        <v>0</v>
      </c>
      <c r="AU64" s="13">
        <v>0</v>
      </c>
      <c r="AV64" s="31">
        <v>4</v>
      </c>
      <c r="AW64" s="13">
        <v>0</v>
      </c>
      <c r="AX64" s="13">
        <v>0</v>
      </c>
      <c r="AY64" s="26">
        <v>0</v>
      </c>
      <c r="AZ64" s="24">
        <v>4</v>
      </c>
      <c r="BA64" s="51">
        <v>4</v>
      </c>
      <c r="BB64" s="78">
        <v>4</v>
      </c>
    </row>
    <row r="65" spans="1:54" ht="23.1" customHeight="1" x14ac:dyDescent="0.3">
      <c r="A65" s="79">
        <v>61</v>
      </c>
      <c r="B65" s="56" t="s">
        <v>127</v>
      </c>
      <c r="C65" s="57" t="s">
        <v>128</v>
      </c>
      <c r="D65" s="56" t="s">
        <v>449</v>
      </c>
      <c r="E65" s="56" t="s">
        <v>34</v>
      </c>
      <c r="F65" s="56" t="str">
        <f>REPT(CHAR(160),10)&amp;Working!$E65</f>
        <v>          A</v>
      </c>
      <c r="G65" s="58">
        <v>0</v>
      </c>
      <c r="H65" s="58">
        <v>0</v>
      </c>
      <c r="I65" s="58">
        <v>4</v>
      </c>
      <c r="J65" s="58">
        <v>0</v>
      </c>
      <c r="K65" s="59">
        <v>0</v>
      </c>
      <c r="L65" s="60">
        <v>4</v>
      </c>
      <c r="M65" s="58">
        <v>0</v>
      </c>
      <c r="N65" s="58">
        <v>3</v>
      </c>
      <c r="O65" s="58">
        <v>4</v>
      </c>
      <c r="P65" s="61">
        <v>0</v>
      </c>
      <c r="Q65" s="62">
        <v>4</v>
      </c>
      <c r="R65" s="32">
        <v>3.6666666666666665</v>
      </c>
      <c r="S65" s="24">
        <v>0</v>
      </c>
      <c r="T65" s="26">
        <v>0</v>
      </c>
      <c r="U65" s="46">
        <v>0</v>
      </c>
      <c r="V65" s="26">
        <v>0</v>
      </c>
      <c r="W65" s="26">
        <v>0</v>
      </c>
      <c r="X65" s="31">
        <v>0</v>
      </c>
      <c r="Y65" s="26">
        <v>4</v>
      </c>
      <c r="Z65" s="26">
        <v>0</v>
      </c>
      <c r="AA65" s="26">
        <v>0</v>
      </c>
      <c r="AB65" s="26">
        <v>0</v>
      </c>
      <c r="AC65" s="26">
        <v>0</v>
      </c>
      <c r="AD65" s="31">
        <v>4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31">
        <v>0</v>
      </c>
      <c r="AK65" s="25">
        <v>3</v>
      </c>
      <c r="AL65" s="25">
        <v>4</v>
      </c>
      <c r="AM65" s="46">
        <v>0</v>
      </c>
      <c r="AN65" s="25">
        <v>4</v>
      </c>
      <c r="AO65" s="26">
        <v>0</v>
      </c>
      <c r="AP65" s="32">
        <v>3.6666666666666665</v>
      </c>
      <c r="AQ65" s="24">
        <v>4</v>
      </c>
      <c r="AR65" s="26">
        <v>0</v>
      </c>
      <c r="AS65" s="52">
        <v>0</v>
      </c>
      <c r="AT65" s="26">
        <v>0</v>
      </c>
      <c r="AU65" s="26">
        <v>0</v>
      </c>
      <c r="AV65" s="31">
        <v>4</v>
      </c>
      <c r="AW65" s="26">
        <v>0</v>
      </c>
      <c r="AX65" s="26">
        <v>0</v>
      </c>
      <c r="AY65" s="26">
        <v>0</v>
      </c>
      <c r="AZ65" s="24">
        <v>4</v>
      </c>
      <c r="BA65" s="51">
        <v>4</v>
      </c>
      <c r="BB65" s="78">
        <v>4</v>
      </c>
    </row>
    <row r="66" spans="1:54" ht="23.1" customHeight="1" x14ac:dyDescent="0.3">
      <c r="A66" s="80">
        <v>62</v>
      </c>
      <c r="B66" s="63" t="s">
        <v>274</v>
      </c>
      <c r="C66" s="64" t="s">
        <v>275</v>
      </c>
      <c r="D66" s="63" t="s">
        <v>541</v>
      </c>
      <c r="E66" s="63" t="s">
        <v>160</v>
      </c>
      <c r="F66" s="63" t="str">
        <f>REPT(CHAR(160),10)&amp;Working!$E66</f>
        <v>          B</v>
      </c>
      <c r="G66" s="54">
        <v>0</v>
      </c>
      <c r="H66" s="54">
        <v>0</v>
      </c>
      <c r="I66" s="54">
        <v>3</v>
      </c>
      <c r="J66" s="54">
        <v>0</v>
      </c>
      <c r="K66" s="65">
        <v>0</v>
      </c>
      <c r="L66" s="60">
        <v>3</v>
      </c>
      <c r="M66" s="54">
        <v>0</v>
      </c>
      <c r="N66" s="54">
        <v>3</v>
      </c>
      <c r="O66" s="54">
        <v>3</v>
      </c>
      <c r="P66" s="66">
        <v>0</v>
      </c>
      <c r="Q66" s="67">
        <v>3</v>
      </c>
      <c r="R66" s="32">
        <v>3</v>
      </c>
      <c r="S66" s="24">
        <v>0</v>
      </c>
      <c r="T66" s="13">
        <v>0</v>
      </c>
      <c r="U66" s="45">
        <v>0</v>
      </c>
      <c r="V66" s="13">
        <v>0</v>
      </c>
      <c r="W66" s="13">
        <v>0</v>
      </c>
      <c r="X66" s="31">
        <v>0</v>
      </c>
      <c r="Y66" s="13">
        <v>3</v>
      </c>
      <c r="Z66" s="13">
        <v>0</v>
      </c>
      <c r="AA66" s="13">
        <v>0</v>
      </c>
      <c r="AB66" s="13">
        <v>0</v>
      </c>
      <c r="AC66" s="13">
        <v>0</v>
      </c>
      <c r="AD66" s="31">
        <v>3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31">
        <v>0</v>
      </c>
      <c r="AK66" s="19">
        <v>3</v>
      </c>
      <c r="AL66" s="19">
        <v>4</v>
      </c>
      <c r="AM66" s="45">
        <v>0</v>
      </c>
      <c r="AN66" s="19">
        <v>4</v>
      </c>
      <c r="AO66" s="13">
        <v>0</v>
      </c>
      <c r="AP66" s="32">
        <v>3.6666666666666665</v>
      </c>
      <c r="AQ66" s="24">
        <v>3</v>
      </c>
      <c r="AR66" s="13">
        <v>0</v>
      </c>
      <c r="AS66" s="22">
        <v>0</v>
      </c>
      <c r="AT66" s="13">
        <v>0</v>
      </c>
      <c r="AU66" s="13">
        <v>0</v>
      </c>
      <c r="AV66" s="31">
        <v>3</v>
      </c>
      <c r="AW66" s="13">
        <v>0</v>
      </c>
      <c r="AX66" s="13">
        <v>0</v>
      </c>
      <c r="AY66" s="26">
        <v>0</v>
      </c>
      <c r="AZ66" s="24">
        <v>3</v>
      </c>
      <c r="BA66" s="51">
        <v>4</v>
      </c>
      <c r="BB66" s="78">
        <v>3.5</v>
      </c>
    </row>
    <row r="67" spans="1:54" ht="23.1" customHeight="1" x14ac:dyDescent="0.3">
      <c r="A67" s="79">
        <v>63</v>
      </c>
      <c r="B67" s="56" t="s">
        <v>59</v>
      </c>
      <c r="C67" s="57" t="s">
        <v>60</v>
      </c>
      <c r="D67" s="56" t="s">
        <v>449</v>
      </c>
      <c r="E67" s="56" t="s">
        <v>34</v>
      </c>
      <c r="F67" s="56" t="str">
        <f>REPT(CHAR(160),10)&amp;Working!$E67</f>
        <v>          A</v>
      </c>
      <c r="G67" s="58">
        <v>0</v>
      </c>
      <c r="H67" s="58">
        <v>0</v>
      </c>
      <c r="I67" s="58">
        <v>3</v>
      </c>
      <c r="J67" s="58">
        <v>0</v>
      </c>
      <c r="K67" s="59">
        <v>0</v>
      </c>
      <c r="L67" s="60">
        <v>3</v>
      </c>
      <c r="M67" s="58">
        <v>0</v>
      </c>
      <c r="N67" s="58">
        <v>3</v>
      </c>
      <c r="O67" s="58">
        <v>3</v>
      </c>
      <c r="P67" s="61">
        <v>0</v>
      </c>
      <c r="Q67" s="62">
        <v>3</v>
      </c>
      <c r="R67" s="32">
        <v>3</v>
      </c>
      <c r="S67" s="24">
        <v>0</v>
      </c>
      <c r="T67" s="26">
        <v>0</v>
      </c>
      <c r="U67" s="46">
        <v>0</v>
      </c>
      <c r="V67" s="26">
        <v>0</v>
      </c>
      <c r="W67" s="26">
        <v>0</v>
      </c>
      <c r="X67" s="31">
        <v>0</v>
      </c>
      <c r="Y67" s="26">
        <v>4</v>
      </c>
      <c r="Z67" s="26">
        <v>0</v>
      </c>
      <c r="AA67" s="26">
        <v>0</v>
      </c>
      <c r="AB67" s="26">
        <v>0</v>
      </c>
      <c r="AC67" s="26">
        <v>0</v>
      </c>
      <c r="AD67" s="31">
        <v>4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31">
        <v>0</v>
      </c>
      <c r="AK67" s="25">
        <v>3</v>
      </c>
      <c r="AL67" s="25">
        <v>4</v>
      </c>
      <c r="AM67" s="46">
        <v>0</v>
      </c>
      <c r="AN67" s="25">
        <v>3</v>
      </c>
      <c r="AO67" s="26">
        <v>0</v>
      </c>
      <c r="AP67" s="32">
        <v>3.3333333333333335</v>
      </c>
      <c r="AQ67" s="24">
        <v>3</v>
      </c>
      <c r="AR67" s="26">
        <v>0</v>
      </c>
      <c r="AS67" s="52">
        <v>0</v>
      </c>
      <c r="AT67" s="26">
        <v>0</v>
      </c>
      <c r="AU67" s="26">
        <v>0</v>
      </c>
      <c r="AV67" s="31">
        <v>3</v>
      </c>
      <c r="AW67" s="26">
        <v>0</v>
      </c>
      <c r="AX67" s="26">
        <v>0</v>
      </c>
      <c r="AY67" s="26">
        <v>0</v>
      </c>
      <c r="AZ67" s="24">
        <v>3</v>
      </c>
      <c r="BA67" s="51">
        <v>3</v>
      </c>
      <c r="BB67" s="78">
        <v>3</v>
      </c>
    </row>
    <row r="68" spans="1:54" ht="23.1" customHeight="1" x14ac:dyDescent="0.3">
      <c r="A68" s="80">
        <v>64</v>
      </c>
      <c r="B68" s="63" t="s">
        <v>317</v>
      </c>
      <c r="C68" s="64" t="s">
        <v>318</v>
      </c>
      <c r="D68" s="63" t="s">
        <v>449</v>
      </c>
      <c r="E68" s="63" t="s">
        <v>492</v>
      </c>
      <c r="F68" s="63" t="str">
        <f>REPT(CHAR(160),10)&amp;Working!$E68</f>
        <v>          C</v>
      </c>
      <c r="G68" s="54">
        <v>0</v>
      </c>
      <c r="H68" s="54">
        <v>0</v>
      </c>
      <c r="I68" s="54">
        <v>0</v>
      </c>
      <c r="J68" s="54">
        <v>0</v>
      </c>
      <c r="K68" s="65">
        <v>0</v>
      </c>
      <c r="L68" s="60">
        <v>0</v>
      </c>
      <c r="M68" s="54">
        <v>0</v>
      </c>
      <c r="N68" s="54">
        <v>0</v>
      </c>
      <c r="O68" s="54">
        <v>0</v>
      </c>
      <c r="P68" s="70">
        <v>0</v>
      </c>
      <c r="Q68" s="71">
        <v>0</v>
      </c>
      <c r="R68" s="32">
        <v>0</v>
      </c>
      <c r="S68" s="24">
        <v>0</v>
      </c>
      <c r="T68" s="13">
        <v>0</v>
      </c>
      <c r="U68" s="48">
        <v>0</v>
      </c>
      <c r="V68" s="13">
        <v>0</v>
      </c>
      <c r="W68" s="13">
        <v>0</v>
      </c>
      <c r="X68" s="31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31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31">
        <v>0</v>
      </c>
      <c r="AK68" s="22">
        <v>0</v>
      </c>
      <c r="AL68" s="22">
        <v>0</v>
      </c>
      <c r="AM68" s="48">
        <v>0</v>
      </c>
      <c r="AN68" s="22" t="s">
        <v>34</v>
      </c>
      <c r="AO68" s="13">
        <v>0</v>
      </c>
      <c r="AP68" s="32">
        <v>0</v>
      </c>
      <c r="AQ68" s="24">
        <v>0</v>
      </c>
      <c r="AR68" s="13">
        <v>0</v>
      </c>
      <c r="AS68" s="22">
        <v>0</v>
      </c>
      <c r="AT68" s="13">
        <v>0</v>
      </c>
      <c r="AU68" s="13">
        <v>0</v>
      </c>
      <c r="AV68" s="31">
        <v>0</v>
      </c>
      <c r="AW68" s="13">
        <v>0</v>
      </c>
      <c r="AX68" s="13">
        <v>0</v>
      </c>
      <c r="AY68" s="26">
        <v>0</v>
      </c>
      <c r="AZ68" s="24">
        <v>0</v>
      </c>
      <c r="BA68" s="51">
        <v>0</v>
      </c>
      <c r="BB68" s="78">
        <v>0</v>
      </c>
    </row>
    <row r="69" spans="1:54" ht="23.1" customHeight="1" x14ac:dyDescent="0.3">
      <c r="A69" s="79">
        <v>65</v>
      </c>
      <c r="B69" s="56" t="s">
        <v>90</v>
      </c>
      <c r="C69" s="57" t="s">
        <v>91</v>
      </c>
      <c r="D69" s="56" t="s">
        <v>449</v>
      </c>
      <c r="E69" s="56" t="s">
        <v>34</v>
      </c>
      <c r="F69" s="56" t="str">
        <f>REPT(CHAR(160),10)&amp;Working!$E69</f>
        <v>          A</v>
      </c>
      <c r="G69" s="58">
        <v>0</v>
      </c>
      <c r="H69" s="58">
        <v>0</v>
      </c>
      <c r="I69" s="58">
        <v>3</v>
      </c>
      <c r="J69" s="58">
        <v>0</v>
      </c>
      <c r="K69" s="59">
        <v>0</v>
      </c>
      <c r="L69" s="60">
        <v>3</v>
      </c>
      <c r="M69" s="58">
        <v>0</v>
      </c>
      <c r="N69" s="58">
        <v>3</v>
      </c>
      <c r="O69" s="58">
        <v>3</v>
      </c>
      <c r="P69" s="61">
        <v>0</v>
      </c>
      <c r="Q69" s="62">
        <v>3</v>
      </c>
      <c r="R69" s="32">
        <v>3</v>
      </c>
      <c r="S69" s="24">
        <v>0</v>
      </c>
      <c r="T69" s="26">
        <v>0</v>
      </c>
      <c r="U69" s="46">
        <v>0</v>
      </c>
      <c r="V69" s="26">
        <v>0</v>
      </c>
      <c r="W69" s="26">
        <v>0</v>
      </c>
      <c r="X69" s="31">
        <v>0</v>
      </c>
      <c r="Y69" s="26">
        <v>3</v>
      </c>
      <c r="Z69" s="26">
        <v>0</v>
      </c>
      <c r="AA69" s="26">
        <v>0</v>
      </c>
      <c r="AB69" s="26">
        <v>0</v>
      </c>
      <c r="AC69" s="26">
        <v>0</v>
      </c>
      <c r="AD69" s="31">
        <v>3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31">
        <v>0</v>
      </c>
      <c r="AK69" s="25">
        <v>4</v>
      </c>
      <c r="AL69" s="25">
        <v>4</v>
      </c>
      <c r="AM69" s="46">
        <v>0</v>
      </c>
      <c r="AN69" s="25">
        <v>4</v>
      </c>
      <c r="AO69" s="26">
        <v>0</v>
      </c>
      <c r="AP69" s="32">
        <v>4</v>
      </c>
      <c r="AQ69" s="24">
        <v>4</v>
      </c>
      <c r="AR69" s="26">
        <v>0</v>
      </c>
      <c r="AS69" s="52">
        <v>0</v>
      </c>
      <c r="AT69" s="26">
        <v>0</v>
      </c>
      <c r="AU69" s="26">
        <v>0</v>
      </c>
      <c r="AV69" s="31">
        <v>4</v>
      </c>
      <c r="AW69" s="26">
        <v>0</v>
      </c>
      <c r="AX69" s="26">
        <v>0</v>
      </c>
      <c r="AY69" s="26">
        <v>0</v>
      </c>
      <c r="AZ69" s="24">
        <v>3</v>
      </c>
      <c r="BA69" s="51">
        <v>3</v>
      </c>
      <c r="BB69" s="78">
        <v>3</v>
      </c>
    </row>
    <row r="70" spans="1:54" ht="23.1" customHeight="1" x14ac:dyDescent="0.3">
      <c r="A70" s="80">
        <v>66</v>
      </c>
      <c r="B70" s="63" t="s">
        <v>260</v>
      </c>
      <c r="C70" s="64" t="s">
        <v>261</v>
      </c>
      <c r="D70" s="63" t="s">
        <v>449</v>
      </c>
      <c r="E70" s="63" t="s">
        <v>160</v>
      </c>
      <c r="F70" s="63" t="str">
        <f>REPT(CHAR(160),10)&amp;Working!$E70</f>
        <v>          B</v>
      </c>
      <c r="G70" s="54">
        <v>0</v>
      </c>
      <c r="H70" s="54">
        <v>0</v>
      </c>
      <c r="I70" s="54">
        <v>0</v>
      </c>
      <c r="J70" s="54">
        <v>0</v>
      </c>
      <c r="K70" s="65">
        <v>0</v>
      </c>
      <c r="L70" s="60">
        <v>0</v>
      </c>
      <c r="M70" s="54">
        <v>0</v>
      </c>
      <c r="N70" s="54">
        <v>0</v>
      </c>
      <c r="O70" s="54">
        <v>0</v>
      </c>
      <c r="P70" s="66">
        <v>0</v>
      </c>
      <c r="Q70" s="67">
        <v>0</v>
      </c>
      <c r="R70" s="32">
        <v>0</v>
      </c>
      <c r="S70" s="24">
        <v>0</v>
      </c>
      <c r="T70" s="13">
        <v>0</v>
      </c>
      <c r="U70" s="45">
        <v>0</v>
      </c>
      <c r="V70" s="13">
        <v>0</v>
      </c>
      <c r="W70" s="13">
        <v>0</v>
      </c>
      <c r="X70" s="31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31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31">
        <v>0</v>
      </c>
      <c r="AK70" s="19">
        <v>0</v>
      </c>
      <c r="AL70" s="19">
        <v>0</v>
      </c>
      <c r="AM70" s="45">
        <v>0</v>
      </c>
      <c r="AN70" s="19" t="s">
        <v>34</v>
      </c>
      <c r="AO70" s="13">
        <v>0</v>
      </c>
      <c r="AP70" s="32">
        <v>0</v>
      </c>
      <c r="AQ70" s="24">
        <v>0</v>
      </c>
      <c r="AR70" s="13">
        <v>0</v>
      </c>
      <c r="AS70" s="22">
        <v>0</v>
      </c>
      <c r="AT70" s="13">
        <v>0</v>
      </c>
      <c r="AU70" s="13">
        <v>0</v>
      </c>
      <c r="AV70" s="31">
        <v>0</v>
      </c>
      <c r="AW70" s="13">
        <v>0</v>
      </c>
      <c r="AX70" s="13">
        <v>0</v>
      </c>
      <c r="AY70" s="26">
        <v>0</v>
      </c>
      <c r="AZ70" s="24">
        <v>0</v>
      </c>
      <c r="BA70" s="51">
        <v>0</v>
      </c>
      <c r="BB70" s="78">
        <v>0</v>
      </c>
    </row>
    <row r="71" spans="1:54" ht="23.1" customHeight="1" x14ac:dyDescent="0.3">
      <c r="A71" s="79">
        <v>67</v>
      </c>
      <c r="B71" s="56" t="s">
        <v>276</v>
      </c>
      <c r="C71" s="57" t="s">
        <v>277</v>
      </c>
      <c r="D71" s="56" t="s">
        <v>449</v>
      </c>
      <c r="E71" s="56" t="s">
        <v>160</v>
      </c>
      <c r="F71" s="56" t="str">
        <f>REPT(CHAR(160),10)&amp;Working!$E71</f>
        <v>          B</v>
      </c>
      <c r="G71" s="58">
        <v>0</v>
      </c>
      <c r="H71" s="58">
        <v>0</v>
      </c>
      <c r="I71" s="58">
        <v>3</v>
      </c>
      <c r="J71" s="58">
        <v>0</v>
      </c>
      <c r="K71" s="59">
        <v>0</v>
      </c>
      <c r="L71" s="60">
        <v>3</v>
      </c>
      <c r="M71" s="58">
        <v>0</v>
      </c>
      <c r="N71" s="58">
        <v>3</v>
      </c>
      <c r="O71" s="58">
        <v>3</v>
      </c>
      <c r="P71" s="61">
        <v>0</v>
      </c>
      <c r="Q71" s="62">
        <v>3</v>
      </c>
      <c r="R71" s="32">
        <v>3</v>
      </c>
      <c r="S71" s="24">
        <v>0</v>
      </c>
      <c r="T71" s="26">
        <v>0</v>
      </c>
      <c r="U71" s="46">
        <v>0</v>
      </c>
      <c r="V71" s="26">
        <v>0</v>
      </c>
      <c r="W71" s="26">
        <v>0</v>
      </c>
      <c r="X71" s="31">
        <v>0</v>
      </c>
      <c r="Y71" s="26">
        <v>3</v>
      </c>
      <c r="Z71" s="26">
        <v>0</v>
      </c>
      <c r="AA71" s="26">
        <v>0</v>
      </c>
      <c r="AB71" s="26">
        <v>0</v>
      </c>
      <c r="AC71" s="26">
        <v>0</v>
      </c>
      <c r="AD71" s="31">
        <v>3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31">
        <v>0</v>
      </c>
      <c r="AK71" s="25">
        <v>4</v>
      </c>
      <c r="AL71" s="25">
        <v>3</v>
      </c>
      <c r="AM71" s="46">
        <v>0</v>
      </c>
      <c r="AN71" s="25">
        <v>3</v>
      </c>
      <c r="AO71" s="26">
        <v>0</v>
      </c>
      <c r="AP71" s="32">
        <v>3.3333333333333335</v>
      </c>
      <c r="AQ71" s="24">
        <v>5</v>
      </c>
      <c r="AR71" s="26">
        <v>0</v>
      </c>
      <c r="AS71" s="52">
        <v>0</v>
      </c>
      <c r="AT71" s="26">
        <v>0</v>
      </c>
      <c r="AU71" s="26">
        <v>0</v>
      </c>
      <c r="AV71" s="31">
        <v>5</v>
      </c>
      <c r="AW71" s="26">
        <v>0</v>
      </c>
      <c r="AX71" s="26">
        <v>0</v>
      </c>
      <c r="AY71" s="26">
        <v>0</v>
      </c>
      <c r="AZ71" s="24">
        <v>3</v>
      </c>
      <c r="BA71" s="51">
        <v>3</v>
      </c>
      <c r="BB71" s="78">
        <v>3</v>
      </c>
    </row>
    <row r="72" spans="1:54" ht="23.1" customHeight="1" x14ac:dyDescent="0.3">
      <c r="A72" s="80">
        <v>68</v>
      </c>
      <c r="B72" s="63" t="s">
        <v>163</v>
      </c>
      <c r="C72" s="64" t="s">
        <v>164</v>
      </c>
      <c r="D72" s="63" t="s">
        <v>449</v>
      </c>
      <c r="E72" s="63" t="s">
        <v>160</v>
      </c>
      <c r="F72" s="63" t="str">
        <f>REPT(CHAR(160),10)&amp;Working!$E72</f>
        <v>          B</v>
      </c>
      <c r="G72" s="54">
        <v>0</v>
      </c>
      <c r="H72" s="54">
        <v>0</v>
      </c>
      <c r="I72" s="54">
        <v>4</v>
      </c>
      <c r="J72" s="54">
        <v>0</v>
      </c>
      <c r="K72" s="65">
        <v>0</v>
      </c>
      <c r="L72" s="60">
        <v>4</v>
      </c>
      <c r="M72" s="54">
        <v>0</v>
      </c>
      <c r="N72" s="54">
        <v>4</v>
      </c>
      <c r="O72" s="54">
        <v>4</v>
      </c>
      <c r="P72" s="68">
        <v>0</v>
      </c>
      <c r="Q72" s="69">
        <v>4</v>
      </c>
      <c r="R72" s="32">
        <v>4</v>
      </c>
      <c r="S72" s="24">
        <v>0</v>
      </c>
      <c r="T72" s="13">
        <v>0</v>
      </c>
      <c r="U72" s="47">
        <v>0</v>
      </c>
      <c r="V72" s="13">
        <v>0</v>
      </c>
      <c r="W72" s="13">
        <v>0</v>
      </c>
      <c r="X72" s="31">
        <v>0</v>
      </c>
      <c r="Y72" s="13">
        <v>4</v>
      </c>
      <c r="Z72" s="13">
        <v>0</v>
      </c>
      <c r="AA72" s="13">
        <v>0</v>
      </c>
      <c r="AB72" s="13">
        <v>0</v>
      </c>
      <c r="AC72" s="13">
        <v>0</v>
      </c>
      <c r="AD72" s="31">
        <v>4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31">
        <v>0</v>
      </c>
      <c r="AK72" s="21">
        <v>3</v>
      </c>
      <c r="AL72" s="21">
        <v>5</v>
      </c>
      <c r="AM72" s="47">
        <v>0</v>
      </c>
      <c r="AN72" s="21">
        <v>5</v>
      </c>
      <c r="AO72" s="13">
        <v>0</v>
      </c>
      <c r="AP72" s="32">
        <v>4.333333333333333</v>
      </c>
      <c r="AQ72" s="24">
        <v>4</v>
      </c>
      <c r="AR72" s="13">
        <v>0</v>
      </c>
      <c r="AS72" s="22">
        <v>0</v>
      </c>
      <c r="AT72" s="13">
        <v>0</v>
      </c>
      <c r="AU72" s="13">
        <v>0</v>
      </c>
      <c r="AV72" s="31">
        <v>4</v>
      </c>
      <c r="AW72" s="13">
        <v>0</v>
      </c>
      <c r="AX72" s="13">
        <v>0</v>
      </c>
      <c r="AY72" s="26">
        <v>0</v>
      </c>
      <c r="AZ72" s="24">
        <v>4</v>
      </c>
      <c r="BA72" s="51">
        <v>5</v>
      </c>
      <c r="BB72" s="78">
        <v>4.5</v>
      </c>
    </row>
    <row r="73" spans="1:54" ht="23.1" customHeight="1" x14ac:dyDescent="0.3">
      <c r="A73" s="79">
        <v>69</v>
      </c>
      <c r="B73" s="56" t="s">
        <v>129</v>
      </c>
      <c r="C73" s="57" t="s">
        <v>130</v>
      </c>
      <c r="D73" s="56" t="s">
        <v>541</v>
      </c>
      <c r="E73" s="56" t="s">
        <v>34</v>
      </c>
      <c r="F73" s="56" t="str">
        <f>REPT(CHAR(160),10)&amp;Working!$E73</f>
        <v>          A</v>
      </c>
      <c r="G73" s="58">
        <v>0</v>
      </c>
      <c r="H73" s="58">
        <v>0</v>
      </c>
      <c r="I73" s="58">
        <v>2</v>
      </c>
      <c r="J73" s="58">
        <v>0</v>
      </c>
      <c r="K73" s="59">
        <v>0</v>
      </c>
      <c r="L73" s="60">
        <v>2</v>
      </c>
      <c r="M73" s="58">
        <v>0</v>
      </c>
      <c r="N73" s="58">
        <v>2</v>
      </c>
      <c r="O73" s="58">
        <v>2</v>
      </c>
      <c r="P73" s="61">
        <v>0</v>
      </c>
      <c r="Q73" s="62">
        <v>2</v>
      </c>
      <c r="R73" s="32">
        <v>2</v>
      </c>
      <c r="S73" s="24">
        <v>0</v>
      </c>
      <c r="T73" s="26">
        <v>0</v>
      </c>
      <c r="U73" s="46">
        <v>0</v>
      </c>
      <c r="V73" s="26">
        <v>0</v>
      </c>
      <c r="W73" s="26">
        <v>0</v>
      </c>
      <c r="X73" s="31">
        <v>0</v>
      </c>
      <c r="Y73" s="26">
        <v>2</v>
      </c>
      <c r="Z73" s="26">
        <v>0</v>
      </c>
      <c r="AA73" s="26">
        <v>0</v>
      </c>
      <c r="AB73" s="26">
        <v>0</v>
      </c>
      <c r="AC73" s="26">
        <v>0</v>
      </c>
      <c r="AD73" s="31">
        <v>2</v>
      </c>
      <c r="AE73" s="26">
        <v>0</v>
      </c>
      <c r="AF73" s="26">
        <v>0</v>
      </c>
      <c r="AG73" s="26">
        <v>0</v>
      </c>
      <c r="AH73" s="26">
        <v>0</v>
      </c>
      <c r="AI73" s="26">
        <v>0</v>
      </c>
      <c r="AJ73" s="31">
        <v>0</v>
      </c>
      <c r="AK73" s="25">
        <v>2</v>
      </c>
      <c r="AL73" s="25">
        <v>2</v>
      </c>
      <c r="AM73" s="46">
        <v>0</v>
      </c>
      <c r="AN73" s="25">
        <v>2</v>
      </c>
      <c r="AO73" s="26">
        <v>0</v>
      </c>
      <c r="AP73" s="32">
        <v>2</v>
      </c>
      <c r="AQ73" s="24">
        <v>2</v>
      </c>
      <c r="AR73" s="26">
        <v>0</v>
      </c>
      <c r="AS73" s="52">
        <v>0</v>
      </c>
      <c r="AT73" s="26">
        <v>0</v>
      </c>
      <c r="AU73" s="26">
        <v>0</v>
      </c>
      <c r="AV73" s="31">
        <v>2</v>
      </c>
      <c r="AW73" s="26">
        <v>0</v>
      </c>
      <c r="AX73" s="26">
        <v>0</v>
      </c>
      <c r="AY73" s="26">
        <v>0</v>
      </c>
      <c r="AZ73" s="24">
        <v>2</v>
      </c>
      <c r="BA73" s="51">
        <v>2</v>
      </c>
      <c r="BB73" s="78">
        <v>2</v>
      </c>
    </row>
    <row r="74" spans="1:54" ht="23.1" customHeight="1" x14ac:dyDescent="0.3">
      <c r="A74" s="80">
        <v>70</v>
      </c>
      <c r="B74" s="63" t="s">
        <v>319</v>
      </c>
      <c r="C74" s="64" t="s">
        <v>320</v>
      </c>
      <c r="D74" s="63" t="s">
        <v>541</v>
      </c>
      <c r="E74" s="63" t="s">
        <v>492</v>
      </c>
      <c r="F74" s="63" t="str">
        <f>REPT(CHAR(160),10)&amp;Working!$E74</f>
        <v>          C</v>
      </c>
      <c r="G74" s="54">
        <v>0</v>
      </c>
      <c r="H74" s="54">
        <v>0</v>
      </c>
      <c r="I74" s="54">
        <v>2</v>
      </c>
      <c r="J74" s="54">
        <v>0</v>
      </c>
      <c r="K74" s="65">
        <v>0</v>
      </c>
      <c r="L74" s="60">
        <v>2</v>
      </c>
      <c r="M74" s="54">
        <v>0</v>
      </c>
      <c r="N74" s="54">
        <v>2</v>
      </c>
      <c r="O74" s="54">
        <v>2</v>
      </c>
      <c r="P74" s="66">
        <v>0</v>
      </c>
      <c r="Q74" s="67">
        <v>2</v>
      </c>
      <c r="R74" s="32">
        <v>2</v>
      </c>
      <c r="S74" s="24">
        <v>0</v>
      </c>
      <c r="T74" s="13">
        <v>0</v>
      </c>
      <c r="U74" s="45">
        <v>0</v>
      </c>
      <c r="V74" s="13">
        <v>0</v>
      </c>
      <c r="W74" s="13">
        <v>0</v>
      </c>
      <c r="X74" s="31">
        <v>0</v>
      </c>
      <c r="Y74" s="13">
        <v>2</v>
      </c>
      <c r="Z74" s="13">
        <v>0</v>
      </c>
      <c r="AA74" s="13">
        <v>0</v>
      </c>
      <c r="AB74" s="13">
        <v>0</v>
      </c>
      <c r="AC74" s="13">
        <v>0</v>
      </c>
      <c r="AD74" s="31">
        <v>2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31">
        <v>0</v>
      </c>
      <c r="AK74" s="19">
        <v>2</v>
      </c>
      <c r="AL74" s="19">
        <v>3</v>
      </c>
      <c r="AM74" s="45">
        <v>0</v>
      </c>
      <c r="AN74" s="19">
        <v>3</v>
      </c>
      <c r="AO74" s="13">
        <v>0</v>
      </c>
      <c r="AP74" s="32">
        <v>2.6666666666666665</v>
      </c>
      <c r="AQ74" s="24">
        <v>3</v>
      </c>
      <c r="AR74" s="13">
        <v>0</v>
      </c>
      <c r="AS74" s="23">
        <v>0</v>
      </c>
      <c r="AT74" s="13">
        <v>0</v>
      </c>
      <c r="AU74" s="13">
        <v>0</v>
      </c>
      <c r="AV74" s="31">
        <v>3</v>
      </c>
      <c r="AW74" s="13">
        <v>0</v>
      </c>
      <c r="AX74" s="13">
        <v>0</v>
      </c>
      <c r="AY74" s="26">
        <v>0</v>
      </c>
      <c r="AZ74" s="24">
        <v>3</v>
      </c>
      <c r="BA74" s="51">
        <v>2</v>
      </c>
      <c r="BB74" s="78">
        <v>2.5</v>
      </c>
    </row>
    <row r="75" spans="1:54" ht="23.1" customHeight="1" x14ac:dyDescent="0.3">
      <c r="A75" s="79">
        <v>71</v>
      </c>
      <c r="B75" s="56" t="s">
        <v>131</v>
      </c>
      <c r="C75" s="57" t="s">
        <v>132</v>
      </c>
      <c r="D75" s="56" t="s">
        <v>541</v>
      </c>
      <c r="E75" s="56" t="s">
        <v>34</v>
      </c>
      <c r="F75" s="56" t="str">
        <f>REPT(CHAR(160),10)&amp;Working!$E75</f>
        <v>          A</v>
      </c>
      <c r="G75" s="58">
        <v>0</v>
      </c>
      <c r="H75" s="58">
        <v>0</v>
      </c>
      <c r="I75" s="58">
        <v>3</v>
      </c>
      <c r="J75" s="58">
        <v>0</v>
      </c>
      <c r="K75" s="59">
        <v>0</v>
      </c>
      <c r="L75" s="60">
        <v>3</v>
      </c>
      <c r="M75" s="58">
        <v>0</v>
      </c>
      <c r="N75" s="58">
        <v>2</v>
      </c>
      <c r="O75" s="58">
        <v>2</v>
      </c>
      <c r="P75" s="61">
        <v>0</v>
      </c>
      <c r="Q75" s="62">
        <v>2</v>
      </c>
      <c r="R75" s="32">
        <v>2</v>
      </c>
      <c r="S75" s="24">
        <v>0</v>
      </c>
      <c r="T75" s="26">
        <v>0</v>
      </c>
      <c r="U75" s="46">
        <v>0</v>
      </c>
      <c r="V75" s="26">
        <v>0</v>
      </c>
      <c r="W75" s="26">
        <v>0</v>
      </c>
      <c r="X75" s="31">
        <v>0</v>
      </c>
      <c r="Y75" s="26">
        <v>2</v>
      </c>
      <c r="Z75" s="26">
        <v>0</v>
      </c>
      <c r="AA75" s="26">
        <v>0</v>
      </c>
      <c r="AB75" s="26">
        <v>0</v>
      </c>
      <c r="AC75" s="26">
        <v>0</v>
      </c>
      <c r="AD75" s="31">
        <v>2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31">
        <v>0</v>
      </c>
      <c r="AK75" s="25">
        <v>3</v>
      </c>
      <c r="AL75" s="25">
        <v>3</v>
      </c>
      <c r="AM75" s="46">
        <v>0</v>
      </c>
      <c r="AN75" s="25">
        <v>3</v>
      </c>
      <c r="AO75" s="26">
        <v>0</v>
      </c>
      <c r="AP75" s="32">
        <v>3</v>
      </c>
      <c r="AQ75" s="24">
        <v>3</v>
      </c>
      <c r="AR75" s="26">
        <v>0</v>
      </c>
      <c r="AS75" s="52">
        <v>0</v>
      </c>
      <c r="AT75" s="26">
        <v>0</v>
      </c>
      <c r="AU75" s="26">
        <v>0</v>
      </c>
      <c r="AV75" s="31">
        <v>3</v>
      </c>
      <c r="AW75" s="26">
        <v>0</v>
      </c>
      <c r="AX75" s="26">
        <v>0</v>
      </c>
      <c r="AY75" s="26">
        <v>0</v>
      </c>
      <c r="AZ75" s="24">
        <v>3</v>
      </c>
      <c r="BA75" s="51">
        <v>3</v>
      </c>
      <c r="BB75" s="78">
        <v>3</v>
      </c>
    </row>
    <row r="76" spans="1:54" ht="23.1" customHeight="1" x14ac:dyDescent="0.3">
      <c r="A76" s="80">
        <v>72</v>
      </c>
      <c r="B76" s="63" t="s">
        <v>165</v>
      </c>
      <c r="C76" s="64" t="s">
        <v>166</v>
      </c>
      <c r="D76" s="63" t="s">
        <v>541</v>
      </c>
      <c r="E76" s="63" t="s">
        <v>160</v>
      </c>
      <c r="F76" s="63" t="str">
        <f>REPT(CHAR(160),10)&amp;Working!$E76</f>
        <v>          B</v>
      </c>
      <c r="G76" s="54">
        <v>0</v>
      </c>
      <c r="H76" s="54">
        <v>0</v>
      </c>
      <c r="I76" s="54">
        <v>2</v>
      </c>
      <c r="J76" s="54">
        <v>0</v>
      </c>
      <c r="K76" s="65">
        <v>0</v>
      </c>
      <c r="L76" s="60">
        <v>2</v>
      </c>
      <c r="M76" s="54">
        <v>0</v>
      </c>
      <c r="N76" s="54">
        <v>2</v>
      </c>
      <c r="O76" s="54">
        <v>2</v>
      </c>
      <c r="P76" s="66">
        <v>0</v>
      </c>
      <c r="Q76" s="67">
        <v>2</v>
      </c>
      <c r="R76" s="32">
        <v>2</v>
      </c>
      <c r="S76" s="24">
        <v>0</v>
      </c>
      <c r="T76" s="13">
        <v>0</v>
      </c>
      <c r="U76" s="45">
        <v>0</v>
      </c>
      <c r="V76" s="13">
        <v>0</v>
      </c>
      <c r="W76" s="13">
        <v>0</v>
      </c>
      <c r="X76" s="31">
        <v>0</v>
      </c>
      <c r="Y76" s="13">
        <v>2</v>
      </c>
      <c r="Z76" s="13">
        <v>0</v>
      </c>
      <c r="AA76" s="13">
        <v>0</v>
      </c>
      <c r="AB76" s="13">
        <v>0</v>
      </c>
      <c r="AC76" s="13">
        <v>0</v>
      </c>
      <c r="AD76" s="31">
        <v>2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31">
        <v>0</v>
      </c>
      <c r="AK76" s="19">
        <v>2</v>
      </c>
      <c r="AL76" s="19">
        <v>2</v>
      </c>
      <c r="AM76" s="45">
        <v>0</v>
      </c>
      <c r="AN76" s="19">
        <v>3</v>
      </c>
      <c r="AO76" s="13">
        <v>0</v>
      </c>
      <c r="AP76" s="32">
        <v>2.3333333333333335</v>
      </c>
      <c r="AQ76" s="24">
        <v>2</v>
      </c>
      <c r="AR76" s="13">
        <v>0</v>
      </c>
      <c r="AS76" s="22">
        <v>0</v>
      </c>
      <c r="AT76" s="13">
        <v>0</v>
      </c>
      <c r="AU76" s="13">
        <v>0</v>
      </c>
      <c r="AV76" s="31">
        <v>2</v>
      </c>
      <c r="AW76" s="13">
        <v>0</v>
      </c>
      <c r="AX76" s="13">
        <v>0</v>
      </c>
      <c r="AY76" s="26">
        <v>0</v>
      </c>
      <c r="AZ76" s="24">
        <v>2</v>
      </c>
      <c r="BA76" s="51">
        <v>3</v>
      </c>
      <c r="BB76" s="78">
        <v>2.5</v>
      </c>
    </row>
    <row r="77" spans="1:54" ht="23.1" customHeight="1" x14ac:dyDescent="0.3">
      <c r="A77" s="79">
        <v>73</v>
      </c>
      <c r="B77" s="56" t="s">
        <v>181</v>
      </c>
      <c r="C77" s="57" t="s">
        <v>182</v>
      </c>
      <c r="D77" s="56" t="s">
        <v>449</v>
      </c>
      <c r="E77" s="56" t="s">
        <v>160</v>
      </c>
      <c r="F77" s="56" t="str">
        <f>REPT(CHAR(160),10)&amp;Working!$E77</f>
        <v>          B</v>
      </c>
      <c r="G77" s="58">
        <v>0</v>
      </c>
      <c r="H77" s="58">
        <v>0</v>
      </c>
      <c r="I77" s="58">
        <v>3</v>
      </c>
      <c r="J77" s="58">
        <v>0</v>
      </c>
      <c r="K77" s="59">
        <v>0</v>
      </c>
      <c r="L77" s="60">
        <v>3</v>
      </c>
      <c r="M77" s="58">
        <v>0</v>
      </c>
      <c r="N77" s="58">
        <v>3</v>
      </c>
      <c r="O77" s="58">
        <v>3</v>
      </c>
      <c r="P77" s="61">
        <v>0</v>
      </c>
      <c r="Q77" s="62">
        <v>3</v>
      </c>
      <c r="R77" s="32">
        <v>3</v>
      </c>
      <c r="S77" s="24">
        <v>0</v>
      </c>
      <c r="T77" s="26">
        <v>0</v>
      </c>
      <c r="U77" s="46">
        <v>0</v>
      </c>
      <c r="V77" s="26">
        <v>0</v>
      </c>
      <c r="W77" s="26">
        <v>0</v>
      </c>
      <c r="X77" s="31">
        <v>0</v>
      </c>
      <c r="Y77" s="26">
        <v>3</v>
      </c>
      <c r="Z77" s="26">
        <v>0</v>
      </c>
      <c r="AA77" s="26">
        <v>0</v>
      </c>
      <c r="AB77" s="26">
        <v>0</v>
      </c>
      <c r="AC77" s="26">
        <v>0</v>
      </c>
      <c r="AD77" s="31">
        <v>3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31">
        <v>0</v>
      </c>
      <c r="AK77" s="25">
        <v>3</v>
      </c>
      <c r="AL77" s="25">
        <v>4</v>
      </c>
      <c r="AM77" s="46">
        <v>0</v>
      </c>
      <c r="AN77" s="25">
        <v>4</v>
      </c>
      <c r="AO77" s="26">
        <v>0</v>
      </c>
      <c r="AP77" s="32">
        <v>3.6666666666666665</v>
      </c>
      <c r="AQ77" s="24">
        <v>4</v>
      </c>
      <c r="AR77" s="26">
        <v>0</v>
      </c>
      <c r="AS77" s="52">
        <v>0</v>
      </c>
      <c r="AT77" s="26">
        <v>0</v>
      </c>
      <c r="AU77" s="26">
        <v>0</v>
      </c>
      <c r="AV77" s="31">
        <v>4</v>
      </c>
      <c r="AW77" s="26">
        <v>0</v>
      </c>
      <c r="AX77" s="26">
        <v>0</v>
      </c>
      <c r="AY77" s="26">
        <v>0</v>
      </c>
      <c r="AZ77" s="24">
        <v>3</v>
      </c>
      <c r="BA77" s="51">
        <v>3</v>
      </c>
      <c r="BB77" s="78">
        <v>3</v>
      </c>
    </row>
    <row r="78" spans="1:54" ht="23.1" customHeight="1" x14ac:dyDescent="0.3">
      <c r="A78" s="80">
        <v>74</v>
      </c>
      <c r="B78" s="63" t="s">
        <v>321</v>
      </c>
      <c r="C78" s="64" t="s">
        <v>322</v>
      </c>
      <c r="D78" s="63" t="s">
        <v>449</v>
      </c>
      <c r="E78" s="63" t="s">
        <v>492</v>
      </c>
      <c r="F78" s="63" t="str">
        <f>REPT(CHAR(160),10)&amp;Working!$E78</f>
        <v>          C</v>
      </c>
      <c r="G78" s="54">
        <v>0</v>
      </c>
      <c r="H78" s="54">
        <v>0</v>
      </c>
      <c r="I78" s="54">
        <v>2</v>
      </c>
      <c r="J78" s="54">
        <v>0</v>
      </c>
      <c r="K78" s="65">
        <v>0</v>
      </c>
      <c r="L78" s="60">
        <v>2</v>
      </c>
      <c r="M78" s="54">
        <v>0</v>
      </c>
      <c r="N78" s="54">
        <v>2</v>
      </c>
      <c r="O78" s="54">
        <v>2</v>
      </c>
      <c r="P78" s="66">
        <v>0</v>
      </c>
      <c r="Q78" s="67">
        <v>2</v>
      </c>
      <c r="R78" s="32">
        <v>2</v>
      </c>
      <c r="S78" s="24">
        <v>0</v>
      </c>
      <c r="T78" s="13">
        <v>0</v>
      </c>
      <c r="U78" s="45">
        <v>0</v>
      </c>
      <c r="V78" s="13">
        <v>0</v>
      </c>
      <c r="W78" s="13">
        <v>0</v>
      </c>
      <c r="X78" s="31">
        <v>0</v>
      </c>
      <c r="Y78" s="13">
        <v>2</v>
      </c>
      <c r="Z78" s="13">
        <v>0</v>
      </c>
      <c r="AA78" s="13">
        <v>0</v>
      </c>
      <c r="AB78" s="13">
        <v>0</v>
      </c>
      <c r="AC78" s="13">
        <v>0</v>
      </c>
      <c r="AD78" s="31">
        <v>2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31">
        <v>0</v>
      </c>
      <c r="AK78" s="19">
        <v>3</v>
      </c>
      <c r="AL78" s="19">
        <v>3</v>
      </c>
      <c r="AM78" s="45">
        <v>0</v>
      </c>
      <c r="AN78" s="19">
        <v>3</v>
      </c>
      <c r="AO78" s="13">
        <v>0</v>
      </c>
      <c r="AP78" s="32">
        <v>3</v>
      </c>
      <c r="AQ78" s="24">
        <v>4</v>
      </c>
      <c r="AR78" s="13">
        <v>0</v>
      </c>
      <c r="AS78" s="22">
        <v>0</v>
      </c>
      <c r="AT78" s="13">
        <v>0</v>
      </c>
      <c r="AU78" s="13">
        <v>0</v>
      </c>
      <c r="AV78" s="31">
        <v>4</v>
      </c>
      <c r="AW78" s="13">
        <v>0</v>
      </c>
      <c r="AX78" s="13">
        <v>0</v>
      </c>
      <c r="AY78" s="26">
        <v>0</v>
      </c>
      <c r="AZ78" s="24">
        <v>3</v>
      </c>
      <c r="BA78" s="51">
        <v>3</v>
      </c>
      <c r="BB78" s="78">
        <v>3</v>
      </c>
    </row>
    <row r="79" spans="1:54" ht="23.1" customHeight="1" x14ac:dyDescent="0.3">
      <c r="A79" s="79">
        <v>75</v>
      </c>
      <c r="B79" s="56" t="s">
        <v>323</v>
      </c>
      <c r="C79" s="57" t="s">
        <v>324</v>
      </c>
      <c r="D79" s="56" t="s">
        <v>449</v>
      </c>
      <c r="E79" s="56" t="s">
        <v>492</v>
      </c>
      <c r="F79" s="56" t="str">
        <f>REPT(CHAR(160),10)&amp;Working!$E79</f>
        <v>          C</v>
      </c>
      <c r="G79" s="58">
        <v>0</v>
      </c>
      <c r="H79" s="58">
        <v>0</v>
      </c>
      <c r="I79" s="58">
        <v>2</v>
      </c>
      <c r="J79" s="58">
        <v>0</v>
      </c>
      <c r="K79" s="59">
        <v>0</v>
      </c>
      <c r="L79" s="60">
        <v>2</v>
      </c>
      <c r="M79" s="58">
        <v>0</v>
      </c>
      <c r="N79" s="58">
        <v>2</v>
      </c>
      <c r="O79" s="58">
        <v>2</v>
      </c>
      <c r="P79" s="61">
        <v>0</v>
      </c>
      <c r="Q79" s="62">
        <v>2</v>
      </c>
      <c r="R79" s="32">
        <v>2</v>
      </c>
      <c r="S79" s="24">
        <v>0</v>
      </c>
      <c r="T79" s="26">
        <v>0</v>
      </c>
      <c r="U79" s="46">
        <v>0</v>
      </c>
      <c r="V79" s="26">
        <v>0</v>
      </c>
      <c r="W79" s="26">
        <v>0</v>
      </c>
      <c r="X79" s="31">
        <v>0</v>
      </c>
      <c r="Y79" s="26">
        <v>2</v>
      </c>
      <c r="Z79" s="26">
        <v>0</v>
      </c>
      <c r="AA79" s="26">
        <v>0</v>
      </c>
      <c r="AB79" s="26">
        <v>0</v>
      </c>
      <c r="AC79" s="26">
        <v>0</v>
      </c>
      <c r="AD79" s="31">
        <v>2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31">
        <v>0</v>
      </c>
      <c r="AK79" s="25">
        <v>2</v>
      </c>
      <c r="AL79" s="25">
        <v>2</v>
      </c>
      <c r="AM79" s="46">
        <v>0</v>
      </c>
      <c r="AN79" s="25">
        <v>2</v>
      </c>
      <c r="AO79" s="26">
        <v>0</v>
      </c>
      <c r="AP79" s="32">
        <v>2</v>
      </c>
      <c r="AQ79" s="24">
        <v>2</v>
      </c>
      <c r="AR79" s="26">
        <v>0</v>
      </c>
      <c r="AS79" s="52">
        <v>0</v>
      </c>
      <c r="AT79" s="26">
        <v>0</v>
      </c>
      <c r="AU79" s="26">
        <v>0</v>
      </c>
      <c r="AV79" s="31">
        <v>2</v>
      </c>
      <c r="AW79" s="26">
        <v>0</v>
      </c>
      <c r="AX79" s="26">
        <v>0</v>
      </c>
      <c r="AY79" s="26">
        <v>0</v>
      </c>
      <c r="AZ79" s="24">
        <v>3</v>
      </c>
      <c r="BA79" s="51">
        <v>2</v>
      </c>
      <c r="BB79" s="78">
        <v>2.5</v>
      </c>
    </row>
    <row r="80" spans="1:54" ht="23.1" customHeight="1" x14ac:dyDescent="0.3">
      <c r="A80" s="80">
        <v>76</v>
      </c>
      <c r="B80" s="63" t="s">
        <v>325</v>
      </c>
      <c r="C80" s="64" t="s">
        <v>326</v>
      </c>
      <c r="D80" s="63" t="s">
        <v>449</v>
      </c>
      <c r="E80" s="63" t="s">
        <v>492</v>
      </c>
      <c r="F80" s="63" t="str">
        <f>REPT(CHAR(160),10)&amp;Working!$E80</f>
        <v>          C</v>
      </c>
      <c r="G80" s="54">
        <v>0</v>
      </c>
      <c r="H80" s="54">
        <v>0</v>
      </c>
      <c r="I80" s="54">
        <v>5</v>
      </c>
      <c r="J80" s="54">
        <v>0</v>
      </c>
      <c r="K80" s="65">
        <v>0</v>
      </c>
      <c r="L80" s="60">
        <v>5</v>
      </c>
      <c r="M80" s="54">
        <v>0</v>
      </c>
      <c r="N80" s="54">
        <v>5</v>
      </c>
      <c r="O80" s="54">
        <v>4</v>
      </c>
      <c r="P80" s="66">
        <v>0</v>
      </c>
      <c r="Q80" s="67">
        <v>4</v>
      </c>
      <c r="R80" s="32">
        <v>4.333333333333333</v>
      </c>
      <c r="S80" s="24">
        <v>0</v>
      </c>
      <c r="T80" s="13">
        <v>0</v>
      </c>
      <c r="U80" s="45">
        <v>0</v>
      </c>
      <c r="V80" s="13">
        <v>0</v>
      </c>
      <c r="W80" s="13">
        <v>0</v>
      </c>
      <c r="X80" s="31">
        <v>0</v>
      </c>
      <c r="Y80" s="13">
        <v>5</v>
      </c>
      <c r="Z80" s="13">
        <v>0</v>
      </c>
      <c r="AA80" s="13">
        <v>0</v>
      </c>
      <c r="AB80" s="13">
        <v>0</v>
      </c>
      <c r="AC80" s="13">
        <v>0</v>
      </c>
      <c r="AD80" s="31">
        <v>5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31">
        <v>0</v>
      </c>
      <c r="AK80" s="19">
        <v>5</v>
      </c>
      <c r="AL80" s="19">
        <v>5</v>
      </c>
      <c r="AM80" s="45">
        <v>0</v>
      </c>
      <c r="AN80" s="19">
        <v>5</v>
      </c>
      <c r="AO80" s="13">
        <v>0</v>
      </c>
      <c r="AP80" s="32">
        <v>5</v>
      </c>
      <c r="AQ80" s="24">
        <v>5</v>
      </c>
      <c r="AR80" s="13">
        <v>0</v>
      </c>
      <c r="AS80" s="22">
        <v>0</v>
      </c>
      <c r="AT80" s="13">
        <v>0</v>
      </c>
      <c r="AU80" s="13">
        <v>0</v>
      </c>
      <c r="AV80" s="31">
        <v>5</v>
      </c>
      <c r="AW80" s="13">
        <v>0</v>
      </c>
      <c r="AX80" s="13">
        <v>0</v>
      </c>
      <c r="AY80" s="26">
        <v>0</v>
      </c>
      <c r="AZ80" s="24">
        <v>4</v>
      </c>
      <c r="BA80" s="51">
        <v>5</v>
      </c>
      <c r="BB80" s="78">
        <v>4.5</v>
      </c>
    </row>
    <row r="81" spans="1:54" ht="23.1" customHeight="1" x14ac:dyDescent="0.3">
      <c r="A81" s="79">
        <v>77</v>
      </c>
      <c r="B81" s="56" t="s">
        <v>327</v>
      </c>
      <c r="C81" s="57" t="s">
        <v>328</v>
      </c>
      <c r="D81" s="56" t="s">
        <v>449</v>
      </c>
      <c r="E81" s="56" t="s">
        <v>492</v>
      </c>
      <c r="F81" s="56" t="str">
        <f>REPT(CHAR(160),10)&amp;Working!$E81</f>
        <v>          C</v>
      </c>
      <c r="G81" s="58">
        <v>0</v>
      </c>
      <c r="H81" s="58">
        <v>0</v>
      </c>
      <c r="I81" s="58">
        <v>3</v>
      </c>
      <c r="J81" s="58">
        <v>0</v>
      </c>
      <c r="K81" s="59">
        <v>0</v>
      </c>
      <c r="L81" s="60">
        <v>3</v>
      </c>
      <c r="M81" s="58">
        <v>0</v>
      </c>
      <c r="N81" s="58">
        <v>2</v>
      </c>
      <c r="O81" s="58">
        <v>3</v>
      </c>
      <c r="P81" s="61">
        <v>0</v>
      </c>
      <c r="Q81" s="62">
        <v>3</v>
      </c>
      <c r="R81" s="32">
        <v>2.6666666666666665</v>
      </c>
      <c r="S81" s="24">
        <v>0</v>
      </c>
      <c r="T81" s="26">
        <v>0</v>
      </c>
      <c r="U81" s="46">
        <v>0</v>
      </c>
      <c r="V81" s="26">
        <v>0</v>
      </c>
      <c r="W81" s="26">
        <v>0</v>
      </c>
      <c r="X81" s="31">
        <v>0</v>
      </c>
      <c r="Y81" s="26">
        <v>3</v>
      </c>
      <c r="Z81" s="26">
        <v>0</v>
      </c>
      <c r="AA81" s="26">
        <v>0</v>
      </c>
      <c r="AB81" s="26">
        <v>0</v>
      </c>
      <c r="AC81" s="26">
        <v>0</v>
      </c>
      <c r="AD81" s="31">
        <v>3</v>
      </c>
      <c r="AE81" s="26">
        <v>0</v>
      </c>
      <c r="AF81" s="26">
        <v>0</v>
      </c>
      <c r="AG81" s="26">
        <v>0</v>
      </c>
      <c r="AH81" s="26">
        <v>0</v>
      </c>
      <c r="AI81" s="26">
        <v>0</v>
      </c>
      <c r="AJ81" s="31">
        <v>0</v>
      </c>
      <c r="AK81" s="25">
        <v>2</v>
      </c>
      <c r="AL81" s="25">
        <v>3</v>
      </c>
      <c r="AM81" s="46">
        <v>0</v>
      </c>
      <c r="AN81" s="25">
        <v>3</v>
      </c>
      <c r="AO81" s="26">
        <v>0</v>
      </c>
      <c r="AP81" s="32">
        <v>2.6666666666666665</v>
      </c>
      <c r="AQ81" s="24">
        <v>3</v>
      </c>
      <c r="AR81" s="26">
        <v>0</v>
      </c>
      <c r="AS81" s="52">
        <v>0</v>
      </c>
      <c r="AT81" s="26">
        <v>0</v>
      </c>
      <c r="AU81" s="26">
        <v>0</v>
      </c>
      <c r="AV81" s="31">
        <v>3</v>
      </c>
      <c r="AW81" s="26">
        <v>0</v>
      </c>
      <c r="AX81" s="26">
        <v>0</v>
      </c>
      <c r="AY81" s="26">
        <v>0</v>
      </c>
      <c r="AZ81" s="24">
        <v>3</v>
      </c>
      <c r="BA81" s="51">
        <v>3</v>
      </c>
      <c r="BB81" s="78">
        <v>3</v>
      </c>
    </row>
    <row r="82" spans="1:54" ht="23.1" customHeight="1" x14ac:dyDescent="0.3">
      <c r="A82" s="80">
        <v>78</v>
      </c>
      <c r="B82" s="63" t="s">
        <v>329</v>
      </c>
      <c r="C82" s="64" t="s">
        <v>330</v>
      </c>
      <c r="D82" s="63" t="s">
        <v>449</v>
      </c>
      <c r="E82" s="63" t="s">
        <v>492</v>
      </c>
      <c r="F82" s="63" t="str">
        <f>REPT(CHAR(160),10)&amp;Working!$E82</f>
        <v>          C</v>
      </c>
      <c r="G82" s="54">
        <v>0</v>
      </c>
      <c r="H82" s="54">
        <v>0</v>
      </c>
      <c r="I82" s="54">
        <v>2</v>
      </c>
      <c r="J82" s="54">
        <v>0</v>
      </c>
      <c r="K82" s="65">
        <v>0</v>
      </c>
      <c r="L82" s="60">
        <v>2</v>
      </c>
      <c r="M82" s="54">
        <v>0</v>
      </c>
      <c r="N82" s="54">
        <v>2</v>
      </c>
      <c r="O82" s="54">
        <v>2</v>
      </c>
      <c r="P82" s="72">
        <v>0</v>
      </c>
      <c r="Q82" s="73">
        <v>2</v>
      </c>
      <c r="R82" s="32">
        <v>2</v>
      </c>
      <c r="S82" s="24">
        <v>0</v>
      </c>
      <c r="T82" s="13">
        <v>0</v>
      </c>
      <c r="U82" s="49">
        <v>0</v>
      </c>
      <c r="V82" s="13">
        <v>0</v>
      </c>
      <c r="W82" s="13">
        <v>0</v>
      </c>
      <c r="X82" s="31">
        <v>0</v>
      </c>
      <c r="Y82" s="13">
        <v>2</v>
      </c>
      <c r="Z82" s="13">
        <v>0</v>
      </c>
      <c r="AA82" s="13">
        <v>0</v>
      </c>
      <c r="AB82" s="13">
        <v>0</v>
      </c>
      <c r="AC82" s="13">
        <v>0</v>
      </c>
      <c r="AD82" s="31">
        <v>2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31">
        <v>0</v>
      </c>
      <c r="AK82" s="23">
        <v>2</v>
      </c>
      <c r="AL82" s="23">
        <v>3</v>
      </c>
      <c r="AM82" s="49">
        <v>0</v>
      </c>
      <c r="AN82" s="23">
        <v>3</v>
      </c>
      <c r="AO82" s="13">
        <v>0</v>
      </c>
      <c r="AP82" s="32">
        <v>2.6666666666666665</v>
      </c>
      <c r="AQ82" s="24">
        <v>3</v>
      </c>
      <c r="AR82" s="13">
        <v>0</v>
      </c>
      <c r="AS82" s="22">
        <v>0</v>
      </c>
      <c r="AT82" s="13">
        <v>0</v>
      </c>
      <c r="AU82" s="13">
        <v>0</v>
      </c>
      <c r="AV82" s="31">
        <v>3</v>
      </c>
      <c r="AW82" s="13">
        <v>0</v>
      </c>
      <c r="AX82" s="13">
        <v>0</v>
      </c>
      <c r="AY82" s="26">
        <v>0</v>
      </c>
      <c r="AZ82" s="24">
        <v>3</v>
      </c>
      <c r="BA82" s="51">
        <v>2</v>
      </c>
      <c r="BB82" s="78">
        <v>2.5</v>
      </c>
    </row>
    <row r="83" spans="1:54" ht="23.1" customHeight="1" x14ac:dyDescent="0.3">
      <c r="A83" s="79">
        <v>79</v>
      </c>
      <c r="B83" s="56" t="s">
        <v>198</v>
      </c>
      <c r="C83" s="57" t="s">
        <v>199</v>
      </c>
      <c r="D83" s="56" t="s">
        <v>449</v>
      </c>
      <c r="E83" s="56" t="s">
        <v>160</v>
      </c>
      <c r="F83" s="56" t="str">
        <f>REPT(CHAR(160),10)&amp;Working!$E83</f>
        <v>          B</v>
      </c>
      <c r="G83" s="58">
        <v>0</v>
      </c>
      <c r="H83" s="58">
        <v>0</v>
      </c>
      <c r="I83" s="58">
        <v>3</v>
      </c>
      <c r="J83" s="58">
        <v>0</v>
      </c>
      <c r="K83" s="59">
        <v>0</v>
      </c>
      <c r="L83" s="60">
        <v>3</v>
      </c>
      <c r="M83" s="58">
        <v>0</v>
      </c>
      <c r="N83" s="58">
        <v>2</v>
      </c>
      <c r="O83" s="58">
        <v>2</v>
      </c>
      <c r="P83" s="61">
        <v>0</v>
      </c>
      <c r="Q83" s="62">
        <v>2</v>
      </c>
      <c r="R83" s="32">
        <v>2</v>
      </c>
      <c r="S83" s="24">
        <v>0</v>
      </c>
      <c r="T83" s="26">
        <v>0</v>
      </c>
      <c r="U83" s="46">
        <v>0</v>
      </c>
      <c r="V83" s="26">
        <v>0</v>
      </c>
      <c r="W83" s="26">
        <v>0</v>
      </c>
      <c r="X83" s="31">
        <v>0</v>
      </c>
      <c r="Y83" s="26">
        <v>3</v>
      </c>
      <c r="Z83" s="26">
        <v>0</v>
      </c>
      <c r="AA83" s="26">
        <v>0</v>
      </c>
      <c r="AB83" s="26">
        <v>0</v>
      </c>
      <c r="AC83" s="26">
        <v>0</v>
      </c>
      <c r="AD83" s="31">
        <v>3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31">
        <v>0</v>
      </c>
      <c r="AK83" s="25">
        <v>3</v>
      </c>
      <c r="AL83" s="25">
        <v>3</v>
      </c>
      <c r="AM83" s="46">
        <v>0</v>
      </c>
      <c r="AN83" s="25">
        <v>3</v>
      </c>
      <c r="AO83" s="26">
        <v>0</v>
      </c>
      <c r="AP83" s="32">
        <v>3</v>
      </c>
      <c r="AQ83" s="24">
        <v>3</v>
      </c>
      <c r="AR83" s="26">
        <v>0</v>
      </c>
      <c r="AS83" s="52">
        <v>0</v>
      </c>
      <c r="AT83" s="26">
        <v>0</v>
      </c>
      <c r="AU83" s="26">
        <v>0</v>
      </c>
      <c r="AV83" s="31">
        <v>3</v>
      </c>
      <c r="AW83" s="26">
        <v>0</v>
      </c>
      <c r="AX83" s="26">
        <v>0</v>
      </c>
      <c r="AY83" s="26">
        <v>0</v>
      </c>
      <c r="AZ83" s="24">
        <v>3</v>
      </c>
      <c r="BA83" s="51">
        <v>3</v>
      </c>
      <c r="BB83" s="78">
        <v>3</v>
      </c>
    </row>
    <row r="84" spans="1:54" ht="23.1" customHeight="1" x14ac:dyDescent="0.3">
      <c r="A84" s="80">
        <v>80</v>
      </c>
      <c r="B84" s="63" t="s">
        <v>331</v>
      </c>
      <c r="C84" s="64" t="s">
        <v>332</v>
      </c>
      <c r="D84" s="63" t="s">
        <v>449</v>
      </c>
      <c r="E84" s="63" t="s">
        <v>492</v>
      </c>
      <c r="F84" s="63" t="str">
        <f>REPT(CHAR(160),10)&amp;Working!$E84</f>
        <v>          C</v>
      </c>
      <c r="G84" s="54">
        <v>0</v>
      </c>
      <c r="H84" s="54">
        <v>0</v>
      </c>
      <c r="I84" s="54">
        <v>2</v>
      </c>
      <c r="J84" s="54">
        <v>0</v>
      </c>
      <c r="K84" s="65">
        <v>0</v>
      </c>
      <c r="L84" s="60">
        <v>2</v>
      </c>
      <c r="M84" s="54">
        <v>0</v>
      </c>
      <c r="N84" s="54">
        <v>2</v>
      </c>
      <c r="O84" s="54">
        <v>2</v>
      </c>
      <c r="P84" s="66">
        <v>0</v>
      </c>
      <c r="Q84" s="67">
        <v>2</v>
      </c>
      <c r="R84" s="32">
        <v>2</v>
      </c>
      <c r="S84" s="24">
        <v>0</v>
      </c>
      <c r="T84" s="13">
        <v>0</v>
      </c>
      <c r="U84" s="45">
        <v>0</v>
      </c>
      <c r="V84" s="13">
        <v>0</v>
      </c>
      <c r="W84" s="13">
        <v>0</v>
      </c>
      <c r="X84" s="31">
        <v>0</v>
      </c>
      <c r="Y84" s="13">
        <v>2</v>
      </c>
      <c r="Z84" s="13">
        <v>0</v>
      </c>
      <c r="AA84" s="13">
        <v>0</v>
      </c>
      <c r="AB84" s="13">
        <v>0</v>
      </c>
      <c r="AC84" s="13">
        <v>0</v>
      </c>
      <c r="AD84" s="31">
        <v>2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31">
        <v>0</v>
      </c>
      <c r="AK84" s="19">
        <v>2</v>
      </c>
      <c r="AL84" s="19">
        <v>3</v>
      </c>
      <c r="AM84" s="45">
        <v>0</v>
      </c>
      <c r="AN84" s="19">
        <v>3</v>
      </c>
      <c r="AO84" s="13">
        <v>0</v>
      </c>
      <c r="AP84" s="32">
        <v>2.6666666666666665</v>
      </c>
      <c r="AQ84" s="24">
        <v>3</v>
      </c>
      <c r="AR84" s="13">
        <v>0</v>
      </c>
      <c r="AS84" s="23">
        <v>0</v>
      </c>
      <c r="AT84" s="13">
        <v>0</v>
      </c>
      <c r="AU84" s="13">
        <v>0</v>
      </c>
      <c r="AV84" s="31">
        <v>3</v>
      </c>
      <c r="AW84" s="13">
        <v>0</v>
      </c>
      <c r="AX84" s="13">
        <v>0</v>
      </c>
      <c r="AY84" s="26">
        <v>0</v>
      </c>
      <c r="AZ84" s="24">
        <v>3</v>
      </c>
      <c r="BA84" s="51">
        <v>3</v>
      </c>
      <c r="BB84" s="78">
        <v>3</v>
      </c>
    </row>
    <row r="85" spans="1:54" ht="23.1" customHeight="1" x14ac:dyDescent="0.3">
      <c r="A85" s="79">
        <v>81</v>
      </c>
      <c r="B85" s="56" t="s">
        <v>333</v>
      </c>
      <c r="C85" s="57" t="s">
        <v>334</v>
      </c>
      <c r="D85" s="56" t="s">
        <v>541</v>
      </c>
      <c r="E85" s="56" t="s">
        <v>492</v>
      </c>
      <c r="F85" s="56" t="str">
        <f>REPT(CHAR(160),10)&amp;Working!$E85</f>
        <v>          C</v>
      </c>
      <c r="G85" s="58">
        <v>0</v>
      </c>
      <c r="H85" s="58">
        <v>0</v>
      </c>
      <c r="I85" s="58">
        <v>3</v>
      </c>
      <c r="J85" s="58">
        <v>0</v>
      </c>
      <c r="K85" s="59">
        <v>0</v>
      </c>
      <c r="L85" s="60">
        <v>3</v>
      </c>
      <c r="M85" s="58">
        <v>0</v>
      </c>
      <c r="N85" s="58">
        <v>3</v>
      </c>
      <c r="O85" s="58">
        <v>2</v>
      </c>
      <c r="P85" s="61">
        <v>0</v>
      </c>
      <c r="Q85" s="62">
        <v>2</v>
      </c>
      <c r="R85" s="32">
        <v>2.3333333333333335</v>
      </c>
      <c r="S85" s="24">
        <v>0</v>
      </c>
      <c r="T85" s="26">
        <v>0</v>
      </c>
      <c r="U85" s="46">
        <v>0</v>
      </c>
      <c r="V85" s="26">
        <v>0</v>
      </c>
      <c r="W85" s="26">
        <v>0</v>
      </c>
      <c r="X85" s="31">
        <v>0</v>
      </c>
      <c r="Y85" s="26">
        <v>2</v>
      </c>
      <c r="Z85" s="26">
        <v>0</v>
      </c>
      <c r="AA85" s="26">
        <v>0</v>
      </c>
      <c r="AB85" s="26">
        <v>0</v>
      </c>
      <c r="AC85" s="26">
        <v>0</v>
      </c>
      <c r="AD85" s="31">
        <v>2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31">
        <v>0</v>
      </c>
      <c r="AK85" s="25">
        <v>2</v>
      </c>
      <c r="AL85" s="25">
        <v>3</v>
      </c>
      <c r="AM85" s="46">
        <v>0</v>
      </c>
      <c r="AN85" s="25">
        <v>3</v>
      </c>
      <c r="AO85" s="26">
        <v>0</v>
      </c>
      <c r="AP85" s="32">
        <v>2.6666666666666665</v>
      </c>
      <c r="AQ85" s="24">
        <v>3</v>
      </c>
      <c r="AR85" s="26">
        <v>0</v>
      </c>
      <c r="AS85" s="52">
        <v>0</v>
      </c>
      <c r="AT85" s="26">
        <v>0</v>
      </c>
      <c r="AU85" s="26">
        <v>0</v>
      </c>
      <c r="AV85" s="31">
        <v>3</v>
      </c>
      <c r="AW85" s="26">
        <v>0</v>
      </c>
      <c r="AX85" s="26">
        <v>0</v>
      </c>
      <c r="AY85" s="26">
        <v>0</v>
      </c>
      <c r="AZ85" s="24">
        <v>3</v>
      </c>
      <c r="BA85" s="51">
        <v>3</v>
      </c>
      <c r="BB85" s="78">
        <v>3</v>
      </c>
    </row>
    <row r="86" spans="1:54" ht="23.1" customHeight="1" x14ac:dyDescent="0.3">
      <c r="A86" s="80">
        <v>82</v>
      </c>
      <c r="B86" s="63" t="s">
        <v>80</v>
      </c>
      <c r="C86" s="64" t="s">
        <v>81</v>
      </c>
      <c r="D86" s="63" t="s">
        <v>541</v>
      </c>
      <c r="E86" s="63" t="s">
        <v>34</v>
      </c>
      <c r="F86" s="63" t="str">
        <f>REPT(CHAR(160),10)&amp;Working!$E86</f>
        <v>          A</v>
      </c>
      <c r="G86" s="54">
        <v>0</v>
      </c>
      <c r="H86" s="54">
        <v>0</v>
      </c>
      <c r="I86" s="54">
        <v>4</v>
      </c>
      <c r="J86" s="54">
        <v>0</v>
      </c>
      <c r="K86" s="65">
        <v>0</v>
      </c>
      <c r="L86" s="60">
        <v>4</v>
      </c>
      <c r="M86" s="54">
        <v>0</v>
      </c>
      <c r="N86" s="54">
        <v>4</v>
      </c>
      <c r="O86" s="54">
        <v>4</v>
      </c>
      <c r="P86" s="68">
        <v>0</v>
      </c>
      <c r="Q86" s="69">
        <v>4</v>
      </c>
      <c r="R86" s="32">
        <v>4</v>
      </c>
      <c r="S86" s="24">
        <v>0</v>
      </c>
      <c r="T86" s="13">
        <v>0</v>
      </c>
      <c r="U86" s="47">
        <v>0</v>
      </c>
      <c r="V86" s="13">
        <v>0</v>
      </c>
      <c r="W86" s="13">
        <v>0</v>
      </c>
      <c r="X86" s="31">
        <v>0</v>
      </c>
      <c r="Y86" s="13">
        <v>4</v>
      </c>
      <c r="Z86" s="13">
        <v>0</v>
      </c>
      <c r="AA86" s="13">
        <v>0</v>
      </c>
      <c r="AB86" s="13">
        <v>0</v>
      </c>
      <c r="AC86" s="13">
        <v>0</v>
      </c>
      <c r="AD86" s="31">
        <v>4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31">
        <v>0</v>
      </c>
      <c r="AK86" s="21">
        <v>4</v>
      </c>
      <c r="AL86" s="21">
        <v>5</v>
      </c>
      <c r="AM86" s="47">
        <v>0</v>
      </c>
      <c r="AN86" s="21">
        <v>5</v>
      </c>
      <c r="AO86" s="13">
        <v>0</v>
      </c>
      <c r="AP86" s="32">
        <v>4.666666666666667</v>
      </c>
      <c r="AQ86" s="24">
        <v>5</v>
      </c>
      <c r="AR86" s="13">
        <v>0</v>
      </c>
      <c r="AS86" s="22">
        <v>0</v>
      </c>
      <c r="AT86" s="13">
        <v>0</v>
      </c>
      <c r="AU86" s="13">
        <v>0</v>
      </c>
      <c r="AV86" s="31">
        <v>5</v>
      </c>
      <c r="AW86" s="13">
        <v>0</v>
      </c>
      <c r="AX86" s="13">
        <v>0</v>
      </c>
      <c r="AY86" s="26">
        <v>0</v>
      </c>
      <c r="AZ86" s="24">
        <v>3</v>
      </c>
      <c r="BA86" s="51">
        <v>4</v>
      </c>
      <c r="BB86" s="78">
        <v>3.5</v>
      </c>
    </row>
    <row r="87" spans="1:54" ht="23.1" customHeight="1" x14ac:dyDescent="0.3">
      <c r="A87" s="79">
        <v>83</v>
      </c>
      <c r="B87" s="56" t="s">
        <v>69</v>
      </c>
      <c r="C87" s="57" t="s">
        <v>70</v>
      </c>
      <c r="D87" s="56" t="s">
        <v>449</v>
      </c>
      <c r="E87" s="56" t="s">
        <v>34</v>
      </c>
      <c r="F87" s="56" t="str">
        <f>REPT(CHAR(160),10)&amp;Working!$E87</f>
        <v>          A</v>
      </c>
      <c r="G87" s="58">
        <v>0</v>
      </c>
      <c r="H87" s="58">
        <v>0</v>
      </c>
      <c r="I87" s="58">
        <v>3</v>
      </c>
      <c r="J87" s="58">
        <v>0</v>
      </c>
      <c r="K87" s="59">
        <v>0</v>
      </c>
      <c r="L87" s="60">
        <v>3</v>
      </c>
      <c r="M87" s="58">
        <v>0</v>
      </c>
      <c r="N87" s="58">
        <v>4</v>
      </c>
      <c r="O87" s="58">
        <v>3</v>
      </c>
      <c r="P87" s="61">
        <v>0</v>
      </c>
      <c r="Q87" s="62">
        <v>3</v>
      </c>
      <c r="R87" s="32">
        <v>3.3333333333333335</v>
      </c>
      <c r="S87" s="24">
        <v>0</v>
      </c>
      <c r="T87" s="26">
        <v>0</v>
      </c>
      <c r="U87" s="46">
        <v>0</v>
      </c>
      <c r="V87" s="26">
        <v>0</v>
      </c>
      <c r="W87" s="26">
        <v>0</v>
      </c>
      <c r="X87" s="31">
        <v>0</v>
      </c>
      <c r="Y87" s="26">
        <v>4</v>
      </c>
      <c r="Z87" s="26">
        <v>0</v>
      </c>
      <c r="AA87" s="26">
        <v>0</v>
      </c>
      <c r="AB87" s="26">
        <v>0</v>
      </c>
      <c r="AC87" s="26">
        <v>0</v>
      </c>
      <c r="AD87" s="31">
        <v>4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31">
        <v>0</v>
      </c>
      <c r="AK87" s="25">
        <v>2</v>
      </c>
      <c r="AL87" s="25">
        <v>3</v>
      </c>
      <c r="AM87" s="46">
        <v>0</v>
      </c>
      <c r="AN87" s="25">
        <v>3</v>
      </c>
      <c r="AO87" s="26">
        <v>0</v>
      </c>
      <c r="AP87" s="32">
        <v>2.6666666666666665</v>
      </c>
      <c r="AQ87" s="24">
        <v>3</v>
      </c>
      <c r="AR87" s="26">
        <v>0</v>
      </c>
      <c r="AS87" s="52">
        <v>0</v>
      </c>
      <c r="AT87" s="26">
        <v>0</v>
      </c>
      <c r="AU87" s="26">
        <v>0</v>
      </c>
      <c r="AV87" s="31">
        <v>3</v>
      </c>
      <c r="AW87" s="26">
        <v>0</v>
      </c>
      <c r="AX87" s="26">
        <v>0</v>
      </c>
      <c r="AY87" s="26">
        <v>0</v>
      </c>
      <c r="AZ87" s="24">
        <v>2</v>
      </c>
      <c r="BA87" s="51">
        <v>4</v>
      </c>
      <c r="BB87" s="78">
        <v>3</v>
      </c>
    </row>
    <row r="88" spans="1:54" ht="23.1" customHeight="1" x14ac:dyDescent="0.3">
      <c r="A88" s="80">
        <v>84</v>
      </c>
      <c r="B88" s="63" t="s">
        <v>335</v>
      </c>
      <c r="C88" s="64" t="s">
        <v>336</v>
      </c>
      <c r="D88" s="63" t="s">
        <v>449</v>
      </c>
      <c r="E88" s="63" t="s">
        <v>492</v>
      </c>
      <c r="F88" s="63" t="str">
        <f>REPT(CHAR(160),10)&amp;Working!$E88</f>
        <v>          C</v>
      </c>
      <c r="G88" s="54">
        <v>0</v>
      </c>
      <c r="H88" s="54">
        <v>0</v>
      </c>
      <c r="I88" s="54">
        <v>4</v>
      </c>
      <c r="J88" s="54">
        <v>0</v>
      </c>
      <c r="K88" s="65">
        <v>0</v>
      </c>
      <c r="L88" s="60">
        <v>4</v>
      </c>
      <c r="M88" s="54">
        <v>0</v>
      </c>
      <c r="N88" s="54">
        <v>3</v>
      </c>
      <c r="O88" s="54">
        <v>3</v>
      </c>
      <c r="P88" s="66">
        <v>0</v>
      </c>
      <c r="Q88" s="67">
        <v>3</v>
      </c>
      <c r="R88" s="32">
        <v>3</v>
      </c>
      <c r="S88" s="24">
        <v>0</v>
      </c>
      <c r="T88" s="13">
        <v>0</v>
      </c>
      <c r="U88" s="45">
        <v>0</v>
      </c>
      <c r="V88" s="13">
        <v>0</v>
      </c>
      <c r="W88" s="13">
        <v>0</v>
      </c>
      <c r="X88" s="31">
        <v>0</v>
      </c>
      <c r="Y88" s="13">
        <v>4</v>
      </c>
      <c r="Z88" s="13">
        <v>0</v>
      </c>
      <c r="AA88" s="13">
        <v>0</v>
      </c>
      <c r="AB88" s="13">
        <v>0</v>
      </c>
      <c r="AC88" s="13">
        <v>0</v>
      </c>
      <c r="AD88" s="31">
        <v>4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31">
        <v>0</v>
      </c>
      <c r="AK88" s="19">
        <v>3</v>
      </c>
      <c r="AL88" s="19">
        <v>4</v>
      </c>
      <c r="AM88" s="45">
        <v>0</v>
      </c>
      <c r="AN88" s="19">
        <v>4</v>
      </c>
      <c r="AO88" s="13">
        <v>0</v>
      </c>
      <c r="AP88" s="32">
        <v>3.6666666666666665</v>
      </c>
      <c r="AQ88" s="24">
        <v>3</v>
      </c>
      <c r="AR88" s="13">
        <v>0</v>
      </c>
      <c r="AS88" s="23">
        <v>0</v>
      </c>
      <c r="AT88" s="13">
        <v>0</v>
      </c>
      <c r="AU88" s="13">
        <v>0</v>
      </c>
      <c r="AV88" s="31">
        <v>3</v>
      </c>
      <c r="AW88" s="13">
        <v>0</v>
      </c>
      <c r="AX88" s="13">
        <v>0</v>
      </c>
      <c r="AY88" s="26">
        <v>0</v>
      </c>
      <c r="AZ88" s="24">
        <v>3</v>
      </c>
      <c r="BA88" s="51">
        <v>4</v>
      </c>
      <c r="BB88" s="78">
        <v>3.5</v>
      </c>
    </row>
    <row r="89" spans="1:54" ht="23.1" customHeight="1" x14ac:dyDescent="0.3">
      <c r="A89" s="79">
        <v>85</v>
      </c>
      <c r="B89" s="56" t="s">
        <v>133</v>
      </c>
      <c r="C89" s="57" t="s">
        <v>134</v>
      </c>
      <c r="D89" s="56" t="s">
        <v>449</v>
      </c>
      <c r="E89" s="56" t="s">
        <v>34</v>
      </c>
      <c r="F89" s="56" t="str">
        <f>REPT(CHAR(160),10)&amp;Working!$E89</f>
        <v>          A</v>
      </c>
      <c r="G89" s="58">
        <v>0</v>
      </c>
      <c r="H89" s="58">
        <v>0</v>
      </c>
      <c r="I89" s="58">
        <v>3</v>
      </c>
      <c r="J89" s="58">
        <v>0</v>
      </c>
      <c r="K89" s="59">
        <v>0</v>
      </c>
      <c r="L89" s="60">
        <v>3</v>
      </c>
      <c r="M89" s="58">
        <v>0</v>
      </c>
      <c r="N89" s="58">
        <v>3</v>
      </c>
      <c r="O89" s="58">
        <v>3</v>
      </c>
      <c r="P89" s="61">
        <v>0</v>
      </c>
      <c r="Q89" s="62">
        <v>3</v>
      </c>
      <c r="R89" s="32">
        <v>3</v>
      </c>
      <c r="S89" s="24">
        <v>0</v>
      </c>
      <c r="T89" s="26">
        <v>0</v>
      </c>
      <c r="U89" s="46">
        <v>0</v>
      </c>
      <c r="V89" s="26">
        <v>0</v>
      </c>
      <c r="W89" s="26">
        <v>0</v>
      </c>
      <c r="X89" s="31">
        <v>0</v>
      </c>
      <c r="Y89" s="26">
        <v>3</v>
      </c>
      <c r="Z89" s="26">
        <v>0</v>
      </c>
      <c r="AA89" s="26">
        <v>0</v>
      </c>
      <c r="AB89" s="26">
        <v>0</v>
      </c>
      <c r="AC89" s="26">
        <v>0</v>
      </c>
      <c r="AD89" s="31">
        <v>3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31">
        <v>0</v>
      </c>
      <c r="AK89" s="25">
        <v>3</v>
      </c>
      <c r="AL89" s="25">
        <v>4</v>
      </c>
      <c r="AM89" s="46">
        <v>0</v>
      </c>
      <c r="AN89" s="25">
        <v>4</v>
      </c>
      <c r="AO89" s="26">
        <v>0</v>
      </c>
      <c r="AP89" s="32">
        <v>3.6666666666666665</v>
      </c>
      <c r="AQ89" s="24">
        <v>4</v>
      </c>
      <c r="AR89" s="26">
        <v>0</v>
      </c>
      <c r="AS89" s="52">
        <v>0</v>
      </c>
      <c r="AT89" s="26">
        <v>0</v>
      </c>
      <c r="AU89" s="26">
        <v>0</v>
      </c>
      <c r="AV89" s="31">
        <v>4</v>
      </c>
      <c r="AW89" s="26">
        <v>0</v>
      </c>
      <c r="AX89" s="26">
        <v>0</v>
      </c>
      <c r="AY89" s="26">
        <v>0</v>
      </c>
      <c r="AZ89" s="24">
        <v>3</v>
      </c>
      <c r="BA89" s="51">
        <v>4</v>
      </c>
      <c r="BB89" s="78">
        <v>3.5</v>
      </c>
    </row>
    <row r="90" spans="1:54" ht="23.1" customHeight="1" x14ac:dyDescent="0.3">
      <c r="A90" s="80">
        <v>86</v>
      </c>
      <c r="B90" s="63" t="s">
        <v>214</v>
      </c>
      <c r="C90" s="64" t="s">
        <v>215</v>
      </c>
      <c r="D90" s="63" t="s">
        <v>449</v>
      </c>
      <c r="E90" s="63" t="s">
        <v>160</v>
      </c>
      <c r="F90" s="63" t="str">
        <f>REPT(CHAR(160),10)&amp;Working!$E90</f>
        <v>          B</v>
      </c>
      <c r="G90" s="54">
        <v>0</v>
      </c>
      <c r="H90" s="54">
        <v>0</v>
      </c>
      <c r="I90" s="54">
        <v>2</v>
      </c>
      <c r="J90" s="54">
        <v>0</v>
      </c>
      <c r="K90" s="65">
        <v>0</v>
      </c>
      <c r="L90" s="60">
        <v>2</v>
      </c>
      <c r="M90" s="54">
        <v>0</v>
      </c>
      <c r="N90" s="54">
        <v>2</v>
      </c>
      <c r="O90" s="54">
        <v>2</v>
      </c>
      <c r="P90" s="66">
        <v>0</v>
      </c>
      <c r="Q90" s="67">
        <v>2</v>
      </c>
      <c r="R90" s="32">
        <v>2</v>
      </c>
      <c r="S90" s="24">
        <v>0</v>
      </c>
      <c r="T90" s="13">
        <v>0</v>
      </c>
      <c r="U90" s="45">
        <v>0</v>
      </c>
      <c r="V90" s="13">
        <v>0</v>
      </c>
      <c r="W90" s="13">
        <v>0</v>
      </c>
      <c r="X90" s="31">
        <v>0</v>
      </c>
      <c r="Y90" s="13">
        <v>2</v>
      </c>
      <c r="Z90" s="13">
        <v>0</v>
      </c>
      <c r="AA90" s="13">
        <v>0</v>
      </c>
      <c r="AB90" s="13">
        <v>0</v>
      </c>
      <c r="AC90" s="13">
        <v>0</v>
      </c>
      <c r="AD90" s="31">
        <v>2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31">
        <v>0</v>
      </c>
      <c r="AK90" s="19">
        <v>2</v>
      </c>
      <c r="AL90" s="19">
        <v>3</v>
      </c>
      <c r="AM90" s="45">
        <v>0</v>
      </c>
      <c r="AN90" s="19">
        <v>3</v>
      </c>
      <c r="AO90" s="13">
        <v>0</v>
      </c>
      <c r="AP90" s="32">
        <v>2.6666666666666665</v>
      </c>
      <c r="AQ90" s="24">
        <v>3</v>
      </c>
      <c r="AR90" s="13">
        <v>0</v>
      </c>
      <c r="AS90" s="22">
        <v>0</v>
      </c>
      <c r="AT90" s="13">
        <v>0</v>
      </c>
      <c r="AU90" s="13">
        <v>0</v>
      </c>
      <c r="AV90" s="31">
        <v>3</v>
      </c>
      <c r="AW90" s="13">
        <v>0</v>
      </c>
      <c r="AX90" s="13">
        <v>0</v>
      </c>
      <c r="AY90" s="26">
        <v>0</v>
      </c>
      <c r="AZ90" s="24">
        <v>3</v>
      </c>
      <c r="BA90" s="51">
        <v>2</v>
      </c>
      <c r="BB90" s="78">
        <v>2.5</v>
      </c>
    </row>
    <row r="91" spans="1:54" ht="23.1" customHeight="1" x14ac:dyDescent="0.3">
      <c r="A91" s="79">
        <v>87</v>
      </c>
      <c r="B91" s="56" t="s">
        <v>337</v>
      </c>
      <c r="C91" s="57" t="s">
        <v>338</v>
      </c>
      <c r="D91" s="56" t="s">
        <v>541</v>
      </c>
      <c r="E91" s="56" t="s">
        <v>492</v>
      </c>
      <c r="F91" s="56" t="str">
        <f>REPT(CHAR(160),10)&amp;Working!$E91</f>
        <v>          C</v>
      </c>
      <c r="G91" s="58">
        <v>0</v>
      </c>
      <c r="H91" s="58">
        <v>0</v>
      </c>
      <c r="I91" s="58">
        <v>3</v>
      </c>
      <c r="J91" s="58">
        <v>0</v>
      </c>
      <c r="K91" s="59">
        <v>0</v>
      </c>
      <c r="L91" s="60">
        <v>3</v>
      </c>
      <c r="M91" s="58">
        <v>0</v>
      </c>
      <c r="N91" s="58">
        <v>3</v>
      </c>
      <c r="O91" s="58">
        <v>3</v>
      </c>
      <c r="P91" s="61">
        <v>0</v>
      </c>
      <c r="Q91" s="62">
        <v>3</v>
      </c>
      <c r="R91" s="32">
        <v>3</v>
      </c>
      <c r="S91" s="24">
        <v>0</v>
      </c>
      <c r="T91" s="26">
        <v>0</v>
      </c>
      <c r="U91" s="46">
        <v>0</v>
      </c>
      <c r="V91" s="26">
        <v>0</v>
      </c>
      <c r="W91" s="26">
        <v>0</v>
      </c>
      <c r="X91" s="31">
        <v>0</v>
      </c>
      <c r="Y91" s="26">
        <v>3</v>
      </c>
      <c r="Z91" s="26">
        <v>0</v>
      </c>
      <c r="AA91" s="26">
        <v>0</v>
      </c>
      <c r="AB91" s="26">
        <v>0</v>
      </c>
      <c r="AC91" s="26">
        <v>0</v>
      </c>
      <c r="AD91" s="31">
        <v>3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31">
        <v>0</v>
      </c>
      <c r="AK91" s="25">
        <v>4</v>
      </c>
      <c r="AL91" s="25">
        <v>3</v>
      </c>
      <c r="AM91" s="46">
        <v>0</v>
      </c>
      <c r="AN91" s="25">
        <v>4</v>
      </c>
      <c r="AO91" s="26">
        <v>0</v>
      </c>
      <c r="AP91" s="32">
        <v>3.6666666666666665</v>
      </c>
      <c r="AQ91" s="24">
        <v>3</v>
      </c>
      <c r="AR91" s="26">
        <v>0</v>
      </c>
      <c r="AS91" s="52">
        <v>0</v>
      </c>
      <c r="AT91" s="26">
        <v>0</v>
      </c>
      <c r="AU91" s="26">
        <v>0</v>
      </c>
      <c r="AV91" s="31">
        <v>3</v>
      </c>
      <c r="AW91" s="26">
        <v>0</v>
      </c>
      <c r="AX91" s="26">
        <v>0</v>
      </c>
      <c r="AY91" s="26">
        <v>0</v>
      </c>
      <c r="AZ91" s="24">
        <v>2</v>
      </c>
      <c r="BA91" s="51">
        <v>4</v>
      </c>
      <c r="BB91" s="78">
        <v>3</v>
      </c>
    </row>
    <row r="92" spans="1:54" ht="23.1" customHeight="1" x14ac:dyDescent="0.3">
      <c r="A92" s="80">
        <v>88</v>
      </c>
      <c r="B92" s="63" t="s">
        <v>135</v>
      </c>
      <c r="C92" s="64" t="s">
        <v>136</v>
      </c>
      <c r="D92" s="63" t="s">
        <v>541</v>
      </c>
      <c r="E92" s="63" t="s">
        <v>34</v>
      </c>
      <c r="F92" s="63" t="str">
        <f>REPT(CHAR(160),10)&amp;Working!$E92</f>
        <v>          A</v>
      </c>
      <c r="G92" s="54">
        <v>0</v>
      </c>
      <c r="H92" s="54">
        <v>0</v>
      </c>
      <c r="I92" s="54">
        <v>3</v>
      </c>
      <c r="J92" s="54">
        <v>0</v>
      </c>
      <c r="K92" s="65">
        <v>0</v>
      </c>
      <c r="L92" s="60">
        <v>3</v>
      </c>
      <c r="M92" s="54">
        <v>0</v>
      </c>
      <c r="N92" s="54">
        <v>3</v>
      </c>
      <c r="O92" s="54">
        <v>3</v>
      </c>
      <c r="P92" s="66">
        <v>0</v>
      </c>
      <c r="Q92" s="67">
        <v>3</v>
      </c>
      <c r="R92" s="32">
        <v>3</v>
      </c>
      <c r="S92" s="24">
        <v>0</v>
      </c>
      <c r="T92" s="13">
        <v>0</v>
      </c>
      <c r="U92" s="45">
        <v>0</v>
      </c>
      <c r="V92" s="13">
        <v>0</v>
      </c>
      <c r="W92" s="13">
        <v>0</v>
      </c>
      <c r="X92" s="31">
        <v>0</v>
      </c>
      <c r="Y92" s="13">
        <v>3</v>
      </c>
      <c r="Z92" s="13">
        <v>0</v>
      </c>
      <c r="AA92" s="13">
        <v>0</v>
      </c>
      <c r="AB92" s="13">
        <v>0</v>
      </c>
      <c r="AC92" s="13">
        <v>0</v>
      </c>
      <c r="AD92" s="31">
        <v>3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31">
        <v>0</v>
      </c>
      <c r="AK92" s="19">
        <v>3</v>
      </c>
      <c r="AL92" s="19">
        <v>4</v>
      </c>
      <c r="AM92" s="45">
        <v>0</v>
      </c>
      <c r="AN92" s="19">
        <v>4</v>
      </c>
      <c r="AO92" s="13">
        <v>0</v>
      </c>
      <c r="AP92" s="32">
        <v>3.6666666666666665</v>
      </c>
      <c r="AQ92" s="24">
        <v>3</v>
      </c>
      <c r="AR92" s="13">
        <v>0</v>
      </c>
      <c r="AS92" s="22">
        <v>0</v>
      </c>
      <c r="AT92" s="13">
        <v>0</v>
      </c>
      <c r="AU92" s="13">
        <v>0</v>
      </c>
      <c r="AV92" s="31">
        <v>3</v>
      </c>
      <c r="AW92" s="13">
        <v>0</v>
      </c>
      <c r="AX92" s="13">
        <v>0</v>
      </c>
      <c r="AY92" s="26">
        <v>0</v>
      </c>
      <c r="AZ92" s="24">
        <v>4</v>
      </c>
      <c r="BA92" s="51">
        <v>3</v>
      </c>
      <c r="BB92" s="78">
        <v>3.5</v>
      </c>
    </row>
    <row r="93" spans="1:54" ht="23.1" customHeight="1" x14ac:dyDescent="0.3">
      <c r="A93" s="79">
        <v>89</v>
      </c>
      <c r="B93" s="56" t="s">
        <v>61</v>
      </c>
      <c r="C93" s="57" t="s">
        <v>62</v>
      </c>
      <c r="D93" s="56" t="s">
        <v>541</v>
      </c>
      <c r="E93" s="56" t="s">
        <v>34</v>
      </c>
      <c r="F93" s="56" t="str">
        <f>REPT(CHAR(160),10)&amp;Working!$E93</f>
        <v>          A</v>
      </c>
      <c r="G93" s="58">
        <v>0</v>
      </c>
      <c r="H93" s="58">
        <v>0</v>
      </c>
      <c r="I93" s="58">
        <v>3</v>
      </c>
      <c r="J93" s="58">
        <v>0</v>
      </c>
      <c r="K93" s="59">
        <v>0</v>
      </c>
      <c r="L93" s="60">
        <v>3</v>
      </c>
      <c r="M93" s="58">
        <v>0</v>
      </c>
      <c r="N93" s="58">
        <v>3</v>
      </c>
      <c r="O93" s="58">
        <v>2</v>
      </c>
      <c r="P93" s="61">
        <v>0</v>
      </c>
      <c r="Q93" s="62">
        <v>2</v>
      </c>
      <c r="R93" s="32">
        <v>2.3333333333333335</v>
      </c>
      <c r="S93" s="24">
        <v>0</v>
      </c>
      <c r="T93" s="26">
        <v>0</v>
      </c>
      <c r="U93" s="46">
        <v>0</v>
      </c>
      <c r="V93" s="26">
        <v>0</v>
      </c>
      <c r="W93" s="26">
        <v>0</v>
      </c>
      <c r="X93" s="31">
        <v>0</v>
      </c>
      <c r="Y93" s="26">
        <v>3</v>
      </c>
      <c r="Z93" s="26">
        <v>0</v>
      </c>
      <c r="AA93" s="26">
        <v>0</v>
      </c>
      <c r="AB93" s="26">
        <v>0</v>
      </c>
      <c r="AC93" s="26">
        <v>0</v>
      </c>
      <c r="AD93" s="31">
        <v>3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31">
        <v>0</v>
      </c>
      <c r="AK93" s="25">
        <v>2</v>
      </c>
      <c r="AL93" s="25">
        <v>3</v>
      </c>
      <c r="AM93" s="46">
        <v>0</v>
      </c>
      <c r="AN93" s="25">
        <v>3</v>
      </c>
      <c r="AO93" s="26">
        <v>0</v>
      </c>
      <c r="AP93" s="32">
        <v>2.6666666666666665</v>
      </c>
      <c r="AQ93" s="24">
        <v>3</v>
      </c>
      <c r="AR93" s="26">
        <v>0</v>
      </c>
      <c r="AS93" s="52">
        <v>0</v>
      </c>
      <c r="AT93" s="26">
        <v>0</v>
      </c>
      <c r="AU93" s="26">
        <v>0</v>
      </c>
      <c r="AV93" s="31">
        <v>3</v>
      </c>
      <c r="AW93" s="26">
        <v>0</v>
      </c>
      <c r="AX93" s="26">
        <v>0</v>
      </c>
      <c r="AY93" s="26">
        <v>0</v>
      </c>
      <c r="AZ93" s="24">
        <v>2</v>
      </c>
      <c r="BA93" s="51">
        <v>2</v>
      </c>
      <c r="BB93" s="78">
        <v>2</v>
      </c>
    </row>
    <row r="94" spans="1:54" ht="23.1" customHeight="1" x14ac:dyDescent="0.3">
      <c r="A94" s="80">
        <v>90</v>
      </c>
      <c r="B94" s="63" t="s">
        <v>37</v>
      </c>
      <c r="C94" s="64" t="s">
        <v>38</v>
      </c>
      <c r="D94" s="63" t="s">
        <v>543</v>
      </c>
      <c r="E94" s="63" t="s">
        <v>34</v>
      </c>
      <c r="F94" s="63" t="str">
        <f>REPT(CHAR(160),10)&amp;Working!$E94</f>
        <v>          A</v>
      </c>
      <c r="G94" s="54">
        <v>0</v>
      </c>
      <c r="H94" s="54">
        <v>0</v>
      </c>
      <c r="I94" s="54">
        <v>3</v>
      </c>
      <c r="J94" s="54">
        <v>0</v>
      </c>
      <c r="K94" s="65">
        <v>0</v>
      </c>
      <c r="L94" s="60">
        <v>3</v>
      </c>
      <c r="M94" s="54">
        <v>0</v>
      </c>
      <c r="N94" s="54">
        <v>4</v>
      </c>
      <c r="O94" s="54">
        <v>3</v>
      </c>
      <c r="P94" s="66">
        <v>0</v>
      </c>
      <c r="Q94" s="67">
        <v>3</v>
      </c>
      <c r="R94" s="32">
        <v>3.3333333333333335</v>
      </c>
      <c r="S94" s="24">
        <v>0</v>
      </c>
      <c r="T94" s="13">
        <v>0</v>
      </c>
      <c r="U94" s="45">
        <v>0</v>
      </c>
      <c r="V94" s="13">
        <v>0</v>
      </c>
      <c r="W94" s="13">
        <v>0</v>
      </c>
      <c r="X94" s="31">
        <v>0</v>
      </c>
      <c r="Y94" s="13">
        <v>4</v>
      </c>
      <c r="Z94" s="13">
        <v>0</v>
      </c>
      <c r="AA94" s="13">
        <v>0</v>
      </c>
      <c r="AB94" s="13">
        <v>0</v>
      </c>
      <c r="AC94" s="13">
        <v>0</v>
      </c>
      <c r="AD94" s="31">
        <v>4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31">
        <v>0</v>
      </c>
      <c r="AK94" s="19">
        <v>4</v>
      </c>
      <c r="AL94" s="19">
        <v>3</v>
      </c>
      <c r="AM94" s="45">
        <v>0</v>
      </c>
      <c r="AN94" s="19">
        <v>3</v>
      </c>
      <c r="AO94" s="13">
        <v>0</v>
      </c>
      <c r="AP94" s="32">
        <v>3.3333333333333335</v>
      </c>
      <c r="AQ94" s="24">
        <v>3</v>
      </c>
      <c r="AR94" s="13">
        <v>0</v>
      </c>
      <c r="AS94" s="22">
        <v>0</v>
      </c>
      <c r="AT94" s="13">
        <v>0</v>
      </c>
      <c r="AU94" s="13">
        <v>0</v>
      </c>
      <c r="AV94" s="31">
        <v>3</v>
      </c>
      <c r="AW94" s="13">
        <v>0</v>
      </c>
      <c r="AX94" s="13">
        <v>0</v>
      </c>
      <c r="AY94" s="26">
        <v>0</v>
      </c>
      <c r="AZ94" s="24">
        <v>2</v>
      </c>
      <c r="BA94" s="51">
        <v>4</v>
      </c>
      <c r="BB94" s="78">
        <v>3</v>
      </c>
    </row>
    <row r="95" spans="1:54" ht="23.1" customHeight="1" x14ac:dyDescent="0.3">
      <c r="A95" s="79">
        <v>91</v>
      </c>
      <c r="B95" s="56" t="s">
        <v>137</v>
      </c>
      <c r="C95" s="57" t="s">
        <v>138</v>
      </c>
      <c r="D95" s="56" t="s">
        <v>449</v>
      </c>
      <c r="E95" s="56" t="s">
        <v>34</v>
      </c>
      <c r="F95" s="56" t="str">
        <f>REPT(CHAR(160),10)&amp;Working!$E95</f>
        <v>          A</v>
      </c>
      <c r="G95" s="58">
        <v>0</v>
      </c>
      <c r="H95" s="58">
        <v>0</v>
      </c>
      <c r="I95" s="58">
        <v>2</v>
      </c>
      <c r="J95" s="58">
        <v>0</v>
      </c>
      <c r="K95" s="59">
        <v>0</v>
      </c>
      <c r="L95" s="60">
        <v>2</v>
      </c>
      <c r="M95" s="58">
        <v>0</v>
      </c>
      <c r="N95" s="58">
        <v>2</v>
      </c>
      <c r="O95" s="58">
        <v>2</v>
      </c>
      <c r="P95" s="61">
        <v>0</v>
      </c>
      <c r="Q95" s="62">
        <v>2</v>
      </c>
      <c r="R95" s="32">
        <v>2</v>
      </c>
      <c r="S95" s="24">
        <v>0</v>
      </c>
      <c r="T95" s="26">
        <v>0</v>
      </c>
      <c r="U95" s="46">
        <v>0</v>
      </c>
      <c r="V95" s="26">
        <v>0</v>
      </c>
      <c r="W95" s="26">
        <v>0</v>
      </c>
      <c r="X95" s="31">
        <v>0</v>
      </c>
      <c r="Y95" s="26">
        <v>2</v>
      </c>
      <c r="Z95" s="26">
        <v>0</v>
      </c>
      <c r="AA95" s="26">
        <v>0</v>
      </c>
      <c r="AB95" s="26">
        <v>0</v>
      </c>
      <c r="AC95" s="26">
        <v>0</v>
      </c>
      <c r="AD95" s="31">
        <v>2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31">
        <v>0</v>
      </c>
      <c r="AK95" s="25">
        <v>2</v>
      </c>
      <c r="AL95" s="25">
        <v>2</v>
      </c>
      <c r="AM95" s="46">
        <v>0</v>
      </c>
      <c r="AN95" s="25">
        <v>2</v>
      </c>
      <c r="AO95" s="26">
        <v>0</v>
      </c>
      <c r="AP95" s="32">
        <v>2</v>
      </c>
      <c r="AQ95" s="24">
        <v>3</v>
      </c>
      <c r="AR95" s="26">
        <v>0</v>
      </c>
      <c r="AS95" s="52">
        <v>0</v>
      </c>
      <c r="AT95" s="26">
        <v>0</v>
      </c>
      <c r="AU95" s="26">
        <v>0</v>
      </c>
      <c r="AV95" s="31">
        <v>3</v>
      </c>
      <c r="AW95" s="26">
        <v>0</v>
      </c>
      <c r="AX95" s="26">
        <v>0</v>
      </c>
      <c r="AY95" s="26">
        <v>0</v>
      </c>
      <c r="AZ95" s="24">
        <v>3</v>
      </c>
      <c r="BA95" s="51">
        <v>2</v>
      </c>
      <c r="BB95" s="78">
        <v>2.5</v>
      </c>
    </row>
    <row r="96" spans="1:54" ht="23.1" customHeight="1" x14ac:dyDescent="0.3">
      <c r="A96" s="80">
        <v>92</v>
      </c>
      <c r="B96" s="63" t="s">
        <v>230</v>
      </c>
      <c r="C96" s="64" t="s">
        <v>231</v>
      </c>
      <c r="D96" s="63" t="s">
        <v>449</v>
      </c>
      <c r="E96" s="63" t="s">
        <v>160</v>
      </c>
      <c r="F96" s="63" t="str">
        <f>REPT(CHAR(160),10)&amp;Working!$E96</f>
        <v>          B</v>
      </c>
      <c r="G96" s="54">
        <v>0</v>
      </c>
      <c r="H96" s="54">
        <v>0</v>
      </c>
      <c r="I96" s="54">
        <v>4</v>
      </c>
      <c r="J96" s="54">
        <v>0</v>
      </c>
      <c r="K96" s="65">
        <v>0</v>
      </c>
      <c r="L96" s="60">
        <v>4</v>
      </c>
      <c r="M96" s="54">
        <v>0</v>
      </c>
      <c r="N96" s="54">
        <v>3</v>
      </c>
      <c r="O96" s="54">
        <v>4</v>
      </c>
      <c r="P96" s="72">
        <v>0</v>
      </c>
      <c r="Q96" s="73">
        <v>4</v>
      </c>
      <c r="R96" s="32">
        <v>3.6666666666666665</v>
      </c>
      <c r="S96" s="24">
        <v>0</v>
      </c>
      <c r="T96" s="13">
        <v>0</v>
      </c>
      <c r="U96" s="49">
        <v>0</v>
      </c>
      <c r="V96" s="13">
        <v>0</v>
      </c>
      <c r="W96" s="13">
        <v>0</v>
      </c>
      <c r="X96" s="31">
        <v>0</v>
      </c>
      <c r="Y96" s="13">
        <v>3</v>
      </c>
      <c r="Z96" s="13">
        <v>0</v>
      </c>
      <c r="AA96" s="13">
        <v>0</v>
      </c>
      <c r="AB96" s="13">
        <v>0</v>
      </c>
      <c r="AC96" s="13">
        <v>0</v>
      </c>
      <c r="AD96" s="31">
        <v>3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31">
        <v>0</v>
      </c>
      <c r="AK96" s="23">
        <v>3</v>
      </c>
      <c r="AL96" s="23">
        <v>3</v>
      </c>
      <c r="AM96" s="49">
        <v>0</v>
      </c>
      <c r="AN96" s="23">
        <v>4</v>
      </c>
      <c r="AO96" s="13">
        <v>0</v>
      </c>
      <c r="AP96" s="32">
        <v>3.3333333333333335</v>
      </c>
      <c r="AQ96" s="24">
        <v>4</v>
      </c>
      <c r="AR96" s="13">
        <v>0</v>
      </c>
      <c r="AS96" s="22">
        <v>0</v>
      </c>
      <c r="AT96" s="13">
        <v>0</v>
      </c>
      <c r="AU96" s="13">
        <v>0</v>
      </c>
      <c r="AV96" s="31">
        <v>4</v>
      </c>
      <c r="AW96" s="13">
        <v>0</v>
      </c>
      <c r="AX96" s="13">
        <v>0</v>
      </c>
      <c r="AY96" s="26">
        <v>0</v>
      </c>
      <c r="AZ96" s="24">
        <v>2</v>
      </c>
      <c r="BA96" s="51">
        <v>4</v>
      </c>
      <c r="BB96" s="78">
        <v>3</v>
      </c>
    </row>
    <row r="97" spans="1:54" ht="23.1" customHeight="1" x14ac:dyDescent="0.3">
      <c r="A97" s="79">
        <v>93</v>
      </c>
      <c r="B97" s="56" t="s">
        <v>339</v>
      </c>
      <c r="C97" s="57" t="s">
        <v>340</v>
      </c>
      <c r="D97" s="56" t="s">
        <v>541</v>
      </c>
      <c r="E97" s="56" t="s">
        <v>492</v>
      </c>
      <c r="F97" s="56" t="str">
        <f>REPT(CHAR(160),10)&amp;Working!$E97</f>
        <v>          C</v>
      </c>
      <c r="G97" s="58">
        <v>0</v>
      </c>
      <c r="H97" s="58">
        <v>0</v>
      </c>
      <c r="I97" s="58">
        <v>2</v>
      </c>
      <c r="J97" s="58">
        <v>0</v>
      </c>
      <c r="K97" s="59">
        <v>0</v>
      </c>
      <c r="L97" s="60">
        <v>2</v>
      </c>
      <c r="M97" s="58">
        <v>0</v>
      </c>
      <c r="N97" s="58">
        <v>2</v>
      </c>
      <c r="O97" s="58">
        <v>2</v>
      </c>
      <c r="P97" s="61">
        <v>0</v>
      </c>
      <c r="Q97" s="62">
        <v>2</v>
      </c>
      <c r="R97" s="32">
        <v>2</v>
      </c>
      <c r="S97" s="24">
        <v>0</v>
      </c>
      <c r="T97" s="26">
        <v>0</v>
      </c>
      <c r="U97" s="46">
        <v>0</v>
      </c>
      <c r="V97" s="26">
        <v>0</v>
      </c>
      <c r="W97" s="26">
        <v>0</v>
      </c>
      <c r="X97" s="31">
        <v>0</v>
      </c>
      <c r="Y97" s="26">
        <v>2</v>
      </c>
      <c r="Z97" s="26">
        <v>0</v>
      </c>
      <c r="AA97" s="26">
        <v>0</v>
      </c>
      <c r="AB97" s="26">
        <v>0</v>
      </c>
      <c r="AC97" s="26">
        <v>0</v>
      </c>
      <c r="AD97" s="31">
        <v>2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31">
        <v>0</v>
      </c>
      <c r="AK97" s="25">
        <v>2</v>
      </c>
      <c r="AL97" s="25">
        <v>2</v>
      </c>
      <c r="AM97" s="46">
        <v>0</v>
      </c>
      <c r="AN97" s="25">
        <v>2</v>
      </c>
      <c r="AO97" s="26">
        <v>0</v>
      </c>
      <c r="AP97" s="32">
        <v>2</v>
      </c>
      <c r="AQ97" s="24">
        <v>2</v>
      </c>
      <c r="AR97" s="26">
        <v>0</v>
      </c>
      <c r="AS97" s="52">
        <v>0</v>
      </c>
      <c r="AT97" s="26">
        <v>0</v>
      </c>
      <c r="AU97" s="26">
        <v>0</v>
      </c>
      <c r="AV97" s="31">
        <v>2</v>
      </c>
      <c r="AW97" s="26">
        <v>0</v>
      </c>
      <c r="AX97" s="26">
        <v>0</v>
      </c>
      <c r="AY97" s="26">
        <v>0</v>
      </c>
      <c r="AZ97" s="24">
        <v>3</v>
      </c>
      <c r="BA97" s="51">
        <v>3</v>
      </c>
      <c r="BB97" s="78">
        <v>3</v>
      </c>
    </row>
    <row r="98" spans="1:54" ht="23.1" customHeight="1" x14ac:dyDescent="0.3">
      <c r="A98" s="80">
        <v>94</v>
      </c>
      <c r="B98" s="63" t="s">
        <v>96</v>
      </c>
      <c r="C98" s="64" t="s">
        <v>97</v>
      </c>
      <c r="D98" s="63" t="s">
        <v>449</v>
      </c>
      <c r="E98" s="63" t="s">
        <v>34</v>
      </c>
      <c r="F98" s="63" t="str">
        <f>REPT(CHAR(160),10)&amp;Working!$E98</f>
        <v>          A</v>
      </c>
      <c r="G98" s="54">
        <v>0</v>
      </c>
      <c r="H98" s="54">
        <v>0</v>
      </c>
      <c r="I98" s="54">
        <v>2</v>
      </c>
      <c r="J98" s="54">
        <v>0</v>
      </c>
      <c r="K98" s="65">
        <v>0</v>
      </c>
      <c r="L98" s="60">
        <v>2</v>
      </c>
      <c r="M98" s="54">
        <v>0</v>
      </c>
      <c r="N98" s="54">
        <v>2</v>
      </c>
      <c r="O98" s="54">
        <v>2</v>
      </c>
      <c r="P98" s="66">
        <v>0</v>
      </c>
      <c r="Q98" s="67">
        <v>2</v>
      </c>
      <c r="R98" s="32">
        <v>2</v>
      </c>
      <c r="S98" s="24">
        <v>0</v>
      </c>
      <c r="T98" s="13">
        <v>0</v>
      </c>
      <c r="U98" s="45">
        <v>0</v>
      </c>
      <c r="V98" s="13">
        <v>0</v>
      </c>
      <c r="W98" s="13">
        <v>0</v>
      </c>
      <c r="X98" s="31">
        <v>0</v>
      </c>
      <c r="Y98" s="13">
        <v>2</v>
      </c>
      <c r="Z98" s="13">
        <v>0</v>
      </c>
      <c r="AA98" s="13">
        <v>0</v>
      </c>
      <c r="AB98" s="13">
        <v>0</v>
      </c>
      <c r="AC98" s="13">
        <v>0</v>
      </c>
      <c r="AD98" s="31">
        <v>2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31">
        <v>0</v>
      </c>
      <c r="AK98" s="19">
        <v>2</v>
      </c>
      <c r="AL98" s="19">
        <v>2</v>
      </c>
      <c r="AM98" s="45">
        <v>0</v>
      </c>
      <c r="AN98" s="19">
        <v>2</v>
      </c>
      <c r="AO98" s="13">
        <v>0</v>
      </c>
      <c r="AP98" s="32">
        <v>2</v>
      </c>
      <c r="AQ98" s="24">
        <v>2</v>
      </c>
      <c r="AR98" s="13">
        <v>0</v>
      </c>
      <c r="AS98" s="23">
        <v>0</v>
      </c>
      <c r="AT98" s="13">
        <v>0</v>
      </c>
      <c r="AU98" s="13">
        <v>0</v>
      </c>
      <c r="AV98" s="31">
        <v>2</v>
      </c>
      <c r="AW98" s="13">
        <v>0</v>
      </c>
      <c r="AX98" s="13">
        <v>0</v>
      </c>
      <c r="AY98" s="26">
        <v>0</v>
      </c>
      <c r="AZ98" s="24">
        <v>3</v>
      </c>
      <c r="BA98" s="51">
        <v>2</v>
      </c>
      <c r="BB98" s="78">
        <v>2.5</v>
      </c>
    </row>
    <row r="99" spans="1:54" ht="23.1" customHeight="1" x14ac:dyDescent="0.3">
      <c r="A99" s="79">
        <v>95</v>
      </c>
      <c r="B99" s="56" t="s">
        <v>248</v>
      </c>
      <c r="C99" s="57" t="s">
        <v>249</v>
      </c>
      <c r="D99" s="56" t="s">
        <v>449</v>
      </c>
      <c r="E99" s="56" t="s">
        <v>160</v>
      </c>
      <c r="F99" s="56" t="str">
        <f>REPT(CHAR(160),10)&amp;Working!$E99</f>
        <v>          B</v>
      </c>
      <c r="G99" s="58">
        <v>0</v>
      </c>
      <c r="H99" s="58">
        <v>0</v>
      </c>
      <c r="I99" s="58">
        <v>3</v>
      </c>
      <c r="J99" s="58">
        <v>0</v>
      </c>
      <c r="K99" s="59">
        <v>0</v>
      </c>
      <c r="L99" s="60">
        <v>3</v>
      </c>
      <c r="M99" s="58">
        <v>0</v>
      </c>
      <c r="N99" s="58">
        <v>3</v>
      </c>
      <c r="O99" s="58">
        <v>4</v>
      </c>
      <c r="P99" s="61">
        <v>0</v>
      </c>
      <c r="Q99" s="62">
        <v>4</v>
      </c>
      <c r="R99" s="32">
        <v>3.6666666666666665</v>
      </c>
      <c r="S99" s="24">
        <v>0</v>
      </c>
      <c r="T99" s="26">
        <v>0</v>
      </c>
      <c r="U99" s="46">
        <v>0</v>
      </c>
      <c r="V99" s="26">
        <v>0</v>
      </c>
      <c r="W99" s="26">
        <v>0</v>
      </c>
      <c r="X99" s="31">
        <v>0</v>
      </c>
      <c r="Y99" s="26">
        <v>2</v>
      </c>
      <c r="Z99" s="26">
        <v>0</v>
      </c>
      <c r="AA99" s="26">
        <v>0</v>
      </c>
      <c r="AB99" s="26">
        <v>0</v>
      </c>
      <c r="AC99" s="26">
        <v>0</v>
      </c>
      <c r="AD99" s="31">
        <v>2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31">
        <v>0</v>
      </c>
      <c r="AK99" s="25">
        <v>2</v>
      </c>
      <c r="AL99" s="25">
        <v>2</v>
      </c>
      <c r="AM99" s="46">
        <v>0</v>
      </c>
      <c r="AN99" s="25">
        <v>3</v>
      </c>
      <c r="AO99" s="26">
        <v>0</v>
      </c>
      <c r="AP99" s="32">
        <v>2.3333333333333335</v>
      </c>
      <c r="AQ99" s="24">
        <v>3</v>
      </c>
      <c r="AR99" s="26">
        <v>0</v>
      </c>
      <c r="AS99" s="52">
        <v>0</v>
      </c>
      <c r="AT99" s="26">
        <v>0</v>
      </c>
      <c r="AU99" s="26">
        <v>0</v>
      </c>
      <c r="AV99" s="31">
        <v>3</v>
      </c>
      <c r="AW99" s="26">
        <v>0</v>
      </c>
      <c r="AX99" s="26">
        <v>0</v>
      </c>
      <c r="AY99" s="26">
        <v>0</v>
      </c>
      <c r="AZ99" s="24">
        <v>2</v>
      </c>
      <c r="BA99" s="51">
        <v>4</v>
      </c>
      <c r="BB99" s="78">
        <v>3</v>
      </c>
    </row>
    <row r="100" spans="1:54" ht="23.1" customHeight="1" x14ac:dyDescent="0.3">
      <c r="A100" s="80">
        <v>96</v>
      </c>
      <c r="B100" s="63" t="s">
        <v>341</v>
      </c>
      <c r="C100" s="64" t="s">
        <v>342</v>
      </c>
      <c r="D100" s="63" t="s">
        <v>449</v>
      </c>
      <c r="E100" s="63" t="s">
        <v>492</v>
      </c>
      <c r="F100" s="63" t="str">
        <f>REPT(CHAR(160),10)&amp;Working!$E100</f>
        <v>          C</v>
      </c>
      <c r="G100" s="54">
        <v>0</v>
      </c>
      <c r="H100" s="54">
        <v>0</v>
      </c>
      <c r="I100" s="54">
        <v>2</v>
      </c>
      <c r="J100" s="54">
        <v>0</v>
      </c>
      <c r="K100" s="65">
        <v>0</v>
      </c>
      <c r="L100" s="60">
        <v>2</v>
      </c>
      <c r="M100" s="54">
        <v>0</v>
      </c>
      <c r="N100" s="54">
        <v>2</v>
      </c>
      <c r="O100" s="54">
        <v>2</v>
      </c>
      <c r="P100" s="68">
        <v>0</v>
      </c>
      <c r="Q100" s="69">
        <v>2</v>
      </c>
      <c r="R100" s="32">
        <v>2</v>
      </c>
      <c r="S100" s="24">
        <v>0</v>
      </c>
      <c r="T100" s="13">
        <v>0</v>
      </c>
      <c r="U100" s="47">
        <v>0</v>
      </c>
      <c r="V100" s="13">
        <v>0</v>
      </c>
      <c r="W100" s="13">
        <v>0</v>
      </c>
      <c r="X100" s="31">
        <v>0</v>
      </c>
      <c r="Y100" s="13">
        <v>2</v>
      </c>
      <c r="Z100" s="13">
        <v>0</v>
      </c>
      <c r="AA100" s="13">
        <v>0</v>
      </c>
      <c r="AB100" s="13">
        <v>0</v>
      </c>
      <c r="AC100" s="13">
        <v>0</v>
      </c>
      <c r="AD100" s="31">
        <v>2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31">
        <v>0</v>
      </c>
      <c r="AK100" s="21">
        <v>2</v>
      </c>
      <c r="AL100" s="21">
        <v>3</v>
      </c>
      <c r="AM100" s="47">
        <v>0</v>
      </c>
      <c r="AN100" s="21">
        <v>3</v>
      </c>
      <c r="AO100" s="13">
        <v>0</v>
      </c>
      <c r="AP100" s="32">
        <v>2.6666666666666665</v>
      </c>
      <c r="AQ100" s="24">
        <v>3</v>
      </c>
      <c r="AR100" s="13">
        <v>0</v>
      </c>
      <c r="AS100" s="22">
        <v>0</v>
      </c>
      <c r="AT100" s="13">
        <v>0</v>
      </c>
      <c r="AU100" s="13">
        <v>0</v>
      </c>
      <c r="AV100" s="31">
        <v>3</v>
      </c>
      <c r="AW100" s="13">
        <v>0</v>
      </c>
      <c r="AX100" s="13">
        <v>0</v>
      </c>
      <c r="AY100" s="26">
        <v>0</v>
      </c>
      <c r="AZ100" s="24">
        <v>3</v>
      </c>
      <c r="BA100" s="51">
        <v>3</v>
      </c>
      <c r="BB100" s="78">
        <v>3</v>
      </c>
    </row>
    <row r="101" spans="1:54" ht="23.1" customHeight="1" x14ac:dyDescent="0.3">
      <c r="A101" s="79">
        <v>97</v>
      </c>
      <c r="B101" s="56" t="s">
        <v>183</v>
      </c>
      <c r="C101" s="57" t="s">
        <v>184</v>
      </c>
      <c r="D101" s="56" t="s">
        <v>541</v>
      </c>
      <c r="E101" s="56" t="s">
        <v>160</v>
      </c>
      <c r="F101" s="56" t="str">
        <f>REPT(CHAR(160),10)&amp;Working!$E101</f>
        <v>          B</v>
      </c>
      <c r="G101" s="58">
        <v>0</v>
      </c>
      <c r="H101" s="58">
        <v>0</v>
      </c>
      <c r="I101" s="58">
        <v>2</v>
      </c>
      <c r="J101" s="58">
        <v>0</v>
      </c>
      <c r="K101" s="59">
        <v>0</v>
      </c>
      <c r="L101" s="60">
        <v>2</v>
      </c>
      <c r="M101" s="58">
        <v>0</v>
      </c>
      <c r="N101" s="58">
        <v>2</v>
      </c>
      <c r="O101" s="58">
        <v>3</v>
      </c>
      <c r="P101" s="61">
        <v>0</v>
      </c>
      <c r="Q101" s="62">
        <v>3</v>
      </c>
      <c r="R101" s="32">
        <v>2.6666666666666665</v>
      </c>
      <c r="S101" s="24">
        <v>0</v>
      </c>
      <c r="T101" s="26">
        <v>0</v>
      </c>
      <c r="U101" s="46">
        <v>0</v>
      </c>
      <c r="V101" s="26">
        <v>0</v>
      </c>
      <c r="W101" s="26">
        <v>0</v>
      </c>
      <c r="X101" s="31">
        <v>0</v>
      </c>
      <c r="Y101" s="26">
        <v>2</v>
      </c>
      <c r="Z101" s="26">
        <v>0</v>
      </c>
      <c r="AA101" s="26">
        <v>0</v>
      </c>
      <c r="AB101" s="26">
        <v>0</v>
      </c>
      <c r="AC101" s="26">
        <v>0</v>
      </c>
      <c r="AD101" s="31">
        <v>2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31">
        <v>0</v>
      </c>
      <c r="AK101" s="25">
        <v>3</v>
      </c>
      <c r="AL101" s="25">
        <v>4</v>
      </c>
      <c r="AM101" s="46">
        <v>0</v>
      </c>
      <c r="AN101" s="25">
        <v>4</v>
      </c>
      <c r="AO101" s="26">
        <v>0</v>
      </c>
      <c r="AP101" s="32">
        <v>3.6666666666666665</v>
      </c>
      <c r="AQ101" s="24">
        <v>3</v>
      </c>
      <c r="AR101" s="26">
        <v>0</v>
      </c>
      <c r="AS101" s="52">
        <v>0</v>
      </c>
      <c r="AT101" s="26">
        <v>0</v>
      </c>
      <c r="AU101" s="26">
        <v>0</v>
      </c>
      <c r="AV101" s="31">
        <v>3</v>
      </c>
      <c r="AW101" s="26">
        <v>0</v>
      </c>
      <c r="AX101" s="26">
        <v>0</v>
      </c>
      <c r="AY101" s="26">
        <v>0</v>
      </c>
      <c r="AZ101" s="24">
        <v>3</v>
      </c>
      <c r="BA101" s="51">
        <v>3</v>
      </c>
      <c r="BB101" s="78">
        <v>3</v>
      </c>
    </row>
    <row r="102" spans="1:54" ht="23.1" customHeight="1" x14ac:dyDescent="0.3">
      <c r="A102" s="80">
        <v>98</v>
      </c>
      <c r="B102" s="63" t="s">
        <v>343</v>
      </c>
      <c r="C102" s="64" t="s">
        <v>344</v>
      </c>
      <c r="D102" s="63" t="s">
        <v>541</v>
      </c>
      <c r="E102" s="63" t="s">
        <v>492</v>
      </c>
      <c r="F102" s="63" t="str">
        <f>REPT(CHAR(160),10)&amp;Working!$E102</f>
        <v>          C</v>
      </c>
      <c r="G102" s="54">
        <v>0</v>
      </c>
      <c r="H102" s="54">
        <v>0</v>
      </c>
      <c r="I102" s="54">
        <v>3</v>
      </c>
      <c r="J102" s="54">
        <v>0</v>
      </c>
      <c r="K102" s="65">
        <v>0</v>
      </c>
      <c r="L102" s="60">
        <v>3</v>
      </c>
      <c r="M102" s="54">
        <v>0</v>
      </c>
      <c r="N102" s="54">
        <v>3</v>
      </c>
      <c r="O102" s="54">
        <v>3</v>
      </c>
      <c r="P102" s="66">
        <v>0</v>
      </c>
      <c r="Q102" s="67">
        <v>3</v>
      </c>
      <c r="R102" s="32">
        <v>3</v>
      </c>
      <c r="S102" s="24">
        <v>0</v>
      </c>
      <c r="T102" s="13">
        <v>0</v>
      </c>
      <c r="U102" s="45">
        <v>0</v>
      </c>
      <c r="V102" s="13">
        <v>0</v>
      </c>
      <c r="W102" s="13">
        <v>0</v>
      </c>
      <c r="X102" s="31">
        <v>0</v>
      </c>
      <c r="Y102" s="13">
        <v>3</v>
      </c>
      <c r="Z102" s="13">
        <v>0</v>
      </c>
      <c r="AA102" s="13">
        <v>0</v>
      </c>
      <c r="AB102" s="13">
        <v>0</v>
      </c>
      <c r="AC102" s="13">
        <v>0</v>
      </c>
      <c r="AD102" s="31">
        <v>3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31">
        <v>0</v>
      </c>
      <c r="AK102" s="19">
        <v>3</v>
      </c>
      <c r="AL102" s="19">
        <v>3</v>
      </c>
      <c r="AM102" s="45">
        <v>0</v>
      </c>
      <c r="AN102" s="19">
        <v>3</v>
      </c>
      <c r="AO102" s="13">
        <v>0</v>
      </c>
      <c r="AP102" s="32">
        <v>3</v>
      </c>
      <c r="AQ102" s="24">
        <v>3</v>
      </c>
      <c r="AR102" s="13">
        <v>0</v>
      </c>
      <c r="AS102" s="23">
        <v>0</v>
      </c>
      <c r="AT102" s="13">
        <v>0</v>
      </c>
      <c r="AU102" s="13">
        <v>0</v>
      </c>
      <c r="AV102" s="31">
        <v>3</v>
      </c>
      <c r="AW102" s="13">
        <v>0</v>
      </c>
      <c r="AX102" s="13">
        <v>0</v>
      </c>
      <c r="AY102" s="26">
        <v>0</v>
      </c>
      <c r="AZ102" s="24">
        <v>3</v>
      </c>
      <c r="BA102" s="51">
        <v>3</v>
      </c>
      <c r="BB102" s="78">
        <v>3</v>
      </c>
    </row>
    <row r="103" spans="1:54" ht="23.1" customHeight="1" x14ac:dyDescent="0.3">
      <c r="A103" s="79">
        <v>99</v>
      </c>
      <c r="B103" s="56" t="s">
        <v>262</v>
      </c>
      <c r="C103" s="57" t="s">
        <v>263</v>
      </c>
      <c r="D103" s="56" t="s">
        <v>449</v>
      </c>
      <c r="E103" s="56" t="s">
        <v>160</v>
      </c>
      <c r="F103" s="56" t="str">
        <f>REPT(CHAR(160),10)&amp;Working!$E103</f>
        <v>          B</v>
      </c>
      <c r="G103" s="58">
        <v>0</v>
      </c>
      <c r="H103" s="58">
        <v>0</v>
      </c>
      <c r="I103" s="58">
        <v>2</v>
      </c>
      <c r="J103" s="58">
        <v>0</v>
      </c>
      <c r="K103" s="59">
        <v>0</v>
      </c>
      <c r="L103" s="60">
        <v>2</v>
      </c>
      <c r="M103" s="58">
        <v>0</v>
      </c>
      <c r="N103" s="58">
        <v>3</v>
      </c>
      <c r="O103" s="58">
        <v>2</v>
      </c>
      <c r="P103" s="61">
        <v>0</v>
      </c>
      <c r="Q103" s="62">
        <v>2</v>
      </c>
      <c r="R103" s="32">
        <v>2.3333333333333335</v>
      </c>
      <c r="S103" s="24">
        <v>0</v>
      </c>
      <c r="T103" s="26">
        <v>0</v>
      </c>
      <c r="U103" s="46">
        <v>0</v>
      </c>
      <c r="V103" s="26">
        <v>0</v>
      </c>
      <c r="W103" s="26">
        <v>0</v>
      </c>
      <c r="X103" s="31">
        <v>0</v>
      </c>
      <c r="Y103" s="26">
        <v>2</v>
      </c>
      <c r="Z103" s="26">
        <v>0</v>
      </c>
      <c r="AA103" s="26">
        <v>0</v>
      </c>
      <c r="AB103" s="26">
        <v>0</v>
      </c>
      <c r="AC103" s="26">
        <v>0</v>
      </c>
      <c r="AD103" s="31">
        <v>2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31">
        <v>0</v>
      </c>
      <c r="AK103" s="25">
        <v>2</v>
      </c>
      <c r="AL103" s="25">
        <v>3</v>
      </c>
      <c r="AM103" s="46">
        <v>0</v>
      </c>
      <c r="AN103" s="25">
        <v>3</v>
      </c>
      <c r="AO103" s="26">
        <v>0</v>
      </c>
      <c r="AP103" s="32">
        <v>2.6666666666666665</v>
      </c>
      <c r="AQ103" s="24">
        <v>2</v>
      </c>
      <c r="AR103" s="26">
        <v>0</v>
      </c>
      <c r="AS103" s="52">
        <v>0</v>
      </c>
      <c r="AT103" s="26">
        <v>0</v>
      </c>
      <c r="AU103" s="26">
        <v>0</v>
      </c>
      <c r="AV103" s="31">
        <v>2</v>
      </c>
      <c r="AW103" s="26">
        <v>0</v>
      </c>
      <c r="AX103" s="26">
        <v>0</v>
      </c>
      <c r="AY103" s="26">
        <v>0</v>
      </c>
      <c r="AZ103" s="24">
        <v>1</v>
      </c>
      <c r="BA103" s="51">
        <v>3</v>
      </c>
      <c r="BB103" s="78">
        <v>2</v>
      </c>
    </row>
    <row r="104" spans="1:54" ht="23.1" customHeight="1" x14ac:dyDescent="0.3">
      <c r="A104" s="80">
        <v>100</v>
      </c>
      <c r="B104" s="63" t="s">
        <v>139</v>
      </c>
      <c r="C104" s="64" t="s">
        <v>140</v>
      </c>
      <c r="D104" s="63" t="s">
        <v>449</v>
      </c>
      <c r="E104" s="63" t="s">
        <v>34</v>
      </c>
      <c r="F104" s="63" t="str">
        <f>REPT(CHAR(160),10)&amp;Working!$E104</f>
        <v>          A</v>
      </c>
      <c r="G104" s="54">
        <v>0</v>
      </c>
      <c r="H104" s="54">
        <v>0</v>
      </c>
      <c r="I104" s="54">
        <v>2</v>
      </c>
      <c r="J104" s="54">
        <v>0</v>
      </c>
      <c r="K104" s="65">
        <v>0</v>
      </c>
      <c r="L104" s="60">
        <v>2</v>
      </c>
      <c r="M104" s="54">
        <v>0</v>
      </c>
      <c r="N104" s="54">
        <v>2</v>
      </c>
      <c r="O104" s="54">
        <v>2</v>
      </c>
      <c r="P104" s="66">
        <v>0</v>
      </c>
      <c r="Q104" s="67">
        <v>2</v>
      </c>
      <c r="R104" s="32">
        <v>2</v>
      </c>
      <c r="S104" s="24">
        <v>0</v>
      </c>
      <c r="T104" s="13">
        <v>0</v>
      </c>
      <c r="U104" s="45">
        <v>0</v>
      </c>
      <c r="V104" s="13">
        <v>0</v>
      </c>
      <c r="W104" s="13">
        <v>0</v>
      </c>
      <c r="X104" s="31">
        <v>0</v>
      </c>
      <c r="Y104" s="13">
        <v>2</v>
      </c>
      <c r="Z104" s="13">
        <v>0</v>
      </c>
      <c r="AA104" s="13">
        <v>0</v>
      </c>
      <c r="AB104" s="13">
        <v>0</v>
      </c>
      <c r="AC104" s="13">
        <v>0</v>
      </c>
      <c r="AD104" s="31">
        <v>2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31">
        <v>0</v>
      </c>
      <c r="AK104" s="19">
        <v>3</v>
      </c>
      <c r="AL104" s="19">
        <v>2</v>
      </c>
      <c r="AM104" s="45">
        <v>0</v>
      </c>
      <c r="AN104" s="19">
        <v>2</v>
      </c>
      <c r="AO104" s="13">
        <v>0</v>
      </c>
      <c r="AP104" s="32">
        <v>2.3333333333333335</v>
      </c>
      <c r="AQ104" s="24">
        <v>3</v>
      </c>
      <c r="AR104" s="13">
        <v>0</v>
      </c>
      <c r="AS104" s="22">
        <v>0</v>
      </c>
      <c r="AT104" s="13">
        <v>0</v>
      </c>
      <c r="AU104" s="13">
        <v>0</v>
      </c>
      <c r="AV104" s="31">
        <v>3</v>
      </c>
      <c r="AW104" s="13">
        <v>0</v>
      </c>
      <c r="AX104" s="13">
        <v>0</v>
      </c>
      <c r="AY104" s="26">
        <v>0</v>
      </c>
      <c r="AZ104" s="24">
        <v>2</v>
      </c>
      <c r="BA104" s="51">
        <v>3</v>
      </c>
      <c r="BB104" s="78">
        <v>2.5</v>
      </c>
    </row>
    <row r="105" spans="1:54" ht="23.1" customHeight="1" x14ac:dyDescent="0.3">
      <c r="A105" s="79">
        <v>101</v>
      </c>
      <c r="B105" s="56" t="s">
        <v>345</v>
      </c>
      <c r="C105" s="57" t="s">
        <v>346</v>
      </c>
      <c r="D105" s="56" t="s">
        <v>449</v>
      </c>
      <c r="E105" s="56" t="s">
        <v>492</v>
      </c>
      <c r="F105" s="56" t="str">
        <f>REPT(CHAR(160),10)&amp;Working!$E105</f>
        <v>          C</v>
      </c>
      <c r="G105" s="58">
        <v>0</v>
      </c>
      <c r="H105" s="58">
        <v>0</v>
      </c>
      <c r="I105" s="58">
        <v>3</v>
      </c>
      <c r="J105" s="58">
        <v>0</v>
      </c>
      <c r="K105" s="59">
        <v>0</v>
      </c>
      <c r="L105" s="60">
        <v>3</v>
      </c>
      <c r="M105" s="58">
        <v>0</v>
      </c>
      <c r="N105" s="58">
        <v>3</v>
      </c>
      <c r="O105" s="58">
        <v>4</v>
      </c>
      <c r="P105" s="61">
        <v>0</v>
      </c>
      <c r="Q105" s="62">
        <v>4</v>
      </c>
      <c r="R105" s="32">
        <v>3.6666666666666665</v>
      </c>
      <c r="S105" s="24">
        <v>0</v>
      </c>
      <c r="T105" s="26">
        <v>0</v>
      </c>
      <c r="U105" s="46">
        <v>0</v>
      </c>
      <c r="V105" s="26">
        <v>0</v>
      </c>
      <c r="W105" s="26">
        <v>0</v>
      </c>
      <c r="X105" s="31">
        <v>0</v>
      </c>
      <c r="Y105" s="26">
        <v>3</v>
      </c>
      <c r="Z105" s="26">
        <v>0</v>
      </c>
      <c r="AA105" s="26">
        <v>0</v>
      </c>
      <c r="AB105" s="26">
        <v>0</v>
      </c>
      <c r="AC105" s="26">
        <v>0</v>
      </c>
      <c r="AD105" s="31">
        <v>3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31">
        <v>0</v>
      </c>
      <c r="AK105" s="25">
        <v>3</v>
      </c>
      <c r="AL105" s="25">
        <v>3</v>
      </c>
      <c r="AM105" s="46">
        <v>0</v>
      </c>
      <c r="AN105" s="25">
        <v>4</v>
      </c>
      <c r="AO105" s="26">
        <v>0</v>
      </c>
      <c r="AP105" s="32">
        <v>3.3333333333333335</v>
      </c>
      <c r="AQ105" s="24">
        <v>3</v>
      </c>
      <c r="AR105" s="26">
        <v>0</v>
      </c>
      <c r="AS105" s="52">
        <v>0</v>
      </c>
      <c r="AT105" s="26">
        <v>0</v>
      </c>
      <c r="AU105" s="26">
        <v>0</v>
      </c>
      <c r="AV105" s="31">
        <v>3</v>
      </c>
      <c r="AW105" s="26">
        <v>0</v>
      </c>
      <c r="AX105" s="26">
        <v>0</v>
      </c>
      <c r="AY105" s="26">
        <v>0</v>
      </c>
      <c r="AZ105" s="24">
        <v>3</v>
      </c>
      <c r="BA105" s="51">
        <v>4</v>
      </c>
      <c r="BB105" s="78">
        <v>3.5</v>
      </c>
    </row>
    <row r="106" spans="1:54" ht="23.1" customHeight="1" x14ac:dyDescent="0.3">
      <c r="A106" s="80">
        <v>102</v>
      </c>
      <c r="B106" s="63" t="s">
        <v>347</v>
      </c>
      <c r="C106" s="64" t="s">
        <v>348</v>
      </c>
      <c r="D106" s="63" t="s">
        <v>541</v>
      </c>
      <c r="E106" s="63" t="s">
        <v>492</v>
      </c>
      <c r="F106" s="63" t="str">
        <f>REPT(CHAR(160),10)&amp;Working!$E106</f>
        <v>          C</v>
      </c>
      <c r="G106" s="54">
        <v>0</v>
      </c>
      <c r="H106" s="54">
        <v>0</v>
      </c>
      <c r="I106" s="54">
        <v>2</v>
      </c>
      <c r="J106" s="54">
        <v>0</v>
      </c>
      <c r="K106" s="65">
        <v>0</v>
      </c>
      <c r="L106" s="60">
        <v>2</v>
      </c>
      <c r="M106" s="54">
        <v>0</v>
      </c>
      <c r="N106" s="54">
        <v>4</v>
      </c>
      <c r="O106" s="54">
        <v>3</v>
      </c>
      <c r="P106" s="66">
        <v>0</v>
      </c>
      <c r="Q106" s="67">
        <v>3</v>
      </c>
      <c r="R106" s="32">
        <v>3.3333333333333335</v>
      </c>
      <c r="S106" s="24">
        <v>0</v>
      </c>
      <c r="T106" s="13">
        <v>0</v>
      </c>
      <c r="U106" s="45">
        <v>0</v>
      </c>
      <c r="V106" s="13">
        <v>0</v>
      </c>
      <c r="W106" s="13">
        <v>0</v>
      </c>
      <c r="X106" s="31">
        <v>0</v>
      </c>
      <c r="Y106" s="13">
        <v>3</v>
      </c>
      <c r="Z106" s="13">
        <v>0</v>
      </c>
      <c r="AA106" s="13">
        <v>0</v>
      </c>
      <c r="AB106" s="13">
        <v>0</v>
      </c>
      <c r="AC106" s="13">
        <v>0</v>
      </c>
      <c r="AD106" s="31">
        <v>3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31">
        <v>0</v>
      </c>
      <c r="AK106" s="19">
        <v>4</v>
      </c>
      <c r="AL106" s="19">
        <v>4</v>
      </c>
      <c r="AM106" s="45">
        <v>0</v>
      </c>
      <c r="AN106" s="19">
        <v>3</v>
      </c>
      <c r="AO106" s="13">
        <v>0</v>
      </c>
      <c r="AP106" s="32">
        <v>3.6666666666666665</v>
      </c>
      <c r="AQ106" s="24">
        <v>4</v>
      </c>
      <c r="AR106" s="13">
        <v>0</v>
      </c>
      <c r="AS106" s="22">
        <v>0</v>
      </c>
      <c r="AT106" s="13">
        <v>0</v>
      </c>
      <c r="AU106" s="13">
        <v>0</v>
      </c>
      <c r="AV106" s="31">
        <v>4</v>
      </c>
      <c r="AW106" s="13">
        <v>0</v>
      </c>
      <c r="AX106" s="13">
        <v>0</v>
      </c>
      <c r="AY106" s="26">
        <v>0</v>
      </c>
      <c r="AZ106" s="24">
        <v>2</v>
      </c>
      <c r="BA106" s="51">
        <v>4</v>
      </c>
      <c r="BB106" s="78">
        <v>3</v>
      </c>
    </row>
    <row r="107" spans="1:54" ht="23.1" customHeight="1" x14ac:dyDescent="0.3">
      <c r="A107" s="79">
        <v>103</v>
      </c>
      <c r="B107" s="56" t="s">
        <v>141</v>
      </c>
      <c r="C107" s="57" t="s">
        <v>142</v>
      </c>
      <c r="D107" s="56" t="s">
        <v>541</v>
      </c>
      <c r="E107" s="56" t="s">
        <v>34</v>
      </c>
      <c r="F107" s="56" t="str">
        <f>REPT(CHAR(160),10)&amp;Working!$E107</f>
        <v>          A</v>
      </c>
      <c r="G107" s="58">
        <v>0</v>
      </c>
      <c r="H107" s="58">
        <v>0</v>
      </c>
      <c r="I107" s="58">
        <v>2</v>
      </c>
      <c r="J107" s="58">
        <v>0</v>
      </c>
      <c r="K107" s="59">
        <v>0</v>
      </c>
      <c r="L107" s="60">
        <v>2</v>
      </c>
      <c r="M107" s="58">
        <v>0</v>
      </c>
      <c r="N107" s="58">
        <v>3</v>
      </c>
      <c r="O107" s="58">
        <v>2</v>
      </c>
      <c r="P107" s="61">
        <v>0</v>
      </c>
      <c r="Q107" s="62">
        <v>2</v>
      </c>
      <c r="R107" s="32">
        <v>2.3333333333333335</v>
      </c>
      <c r="S107" s="24">
        <v>0</v>
      </c>
      <c r="T107" s="26">
        <v>0</v>
      </c>
      <c r="U107" s="46">
        <v>0</v>
      </c>
      <c r="V107" s="26">
        <v>0</v>
      </c>
      <c r="W107" s="26">
        <v>0</v>
      </c>
      <c r="X107" s="31">
        <v>0</v>
      </c>
      <c r="Y107" s="26">
        <v>2</v>
      </c>
      <c r="Z107" s="26">
        <v>0</v>
      </c>
      <c r="AA107" s="26">
        <v>0</v>
      </c>
      <c r="AB107" s="26">
        <v>0</v>
      </c>
      <c r="AC107" s="26">
        <v>0</v>
      </c>
      <c r="AD107" s="31">
        <v>2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31">
        <v>0</v>
      </c>
      <c r="AK107" s="25">
        <v>1</v>
      </c>
      <c r="AL107" s="25">
        <v>2</v>
      </c>
      <c r="AM107" s="46">
        <v>0</v>
      </c>
      <c r="AN107" s="25">
        <v>2</v>
      </c>
      <c r="AO107" s="26">
        <v>0</v>
      </c>
      <c r="AP107" s="32">
        <v>1.6666666666666667</v>
      </c>
      <c r="AQ107" s="24">
        <v>2</v>
      </c>
      <c r="AR107" s="26">
        <v>0</v>
      </c>
      <c r="AS107" s="52">
        <v>0</v>
      </c>
      <c r="AT107" s="26">
        <v>0</v>
      </c>
      <c r="AU107" s="26">
        <v>0</v>
      </c>
      <c r="AV107" s="31">
        <v>2</v>
      </c>
      <c r="AW107" s="26">
        <v>0</v>
      </c>
      <c r="AX107" s="26">
        <v>0</v>
      </c>
      <c r="AY107" s="26">
        <v>0</v>
      </c>
      <c r="AZ107" s="24">
        <v>1</v>
      </c>
      <c r="BA107" s="51">
        <v>2</v>
      </c>
      <c r="BB107" s="78">
        <v>1.5</v>
      </c>
    </row>
    <row r="108" spans="1:54" ht="23.1" customHeight="1" x14ac:dyDescent="0.3">
      <c r="A108" s="80">
        <v>104</v>
      </c>
      <c r="B108" s="63" t="s">
        <v>76</v>
      </c>
      <c r="C108" s="64" t="s">
        <v>77</v>
      </c>
      <c r="D108" s="63" t="s">
        <v>449</v>
      </c>
      <c r="E108" s="63" t="s">
        <v>34</v>
      </c>
      <c r="F108" s="63" t="str">
        <f>REPT(CHAR(160),10)&amp;Working!$E108</f>
        <v>          A</v>
      </c>
      <c r="G108" s="54">
        <v>0</v>
      </c>
      <c r="H108" s="54">
        <v>0</v>
      </c>
      <c r="I108" s="54">
        <v>4</v>
      </c>
      <c r="J108" s="54">
        <v>0</v>
      </c>
      <c r="K108" s="65">
        <v>0</v>
      </c>
      <c r="L108" s="60">
        <v>4</v>
      </c>
      <c r="M108" s="54">
        <v>0</v>
      </c>
      <c r="N108" s="54">
        <v>4</v>
      </c>
      <c r="O108" s="54">
        <v>4</v>
      </c>
      <c r="P108" s="66">
        <v>0</v>
      </c>
      <c r="Q108" s="67">
        <v>4</v>
      </c>
      <c r="R108" s="32">
        <v>4</v>
      </c>
      <c r="S108" s="24">
        <v>0</v>
      </c>
      <c r="T108" s="13">
        <v>0</v>
      </c>
      <c r="U108" s="45">
        <v>0</v>
      </c>
      <c r="V108" s="13">
        <v>0</v>
      </c>
      <c r="W108" s="13">
        <v>0</v>
      </c>
      <c r="X108" s="31">
        <v>0</v>
      </c>
      <c r="Y108" s="13">
        <v>4</v>
      </c>
      <c r="Z108" s="13">
        <v>0</v>
      </c>
      <c r="AA108" s="13">
        <v>0</v>
      </c>
      <c r="AB108" s="13">
        <v>0</v>
      </c>
      <c r="AC108" s="13">
        <v>0</v>
      </c>
      <c r="AD108" s="31">
        <v>4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31">
        <v>0</v>
      </c>
      <c r="AK108" s="19">
        <v>5</v>
      </c>
      <c r="AL108" s="19">
        <v>5</v>
      </c>
      <c r="AM108" s="45">
        <v>0</v>
      </c>
      <c r="AN108" s="19">
        <v>5</v>
      </c>
      <c r="AO108" s="13">
        <v>0</v>
      </c>
      <c r="AP108" s="32">
        <v>5</v>
      </c>
      <c r="AQ108" s="24">
        <v>5</v>
      </c>
      <c r="AR108" s="13">
        <v>0</v>
      </c>
      <c r="AS108" s="22">
        <v>0</v>
      </c>
      <c r="AT108" s="13">
        <v>0</v>
      </c>
      <c r="AU108" s="13">
        <v>0</v>
      </c>
      <c r="AV108" s="31">
        <v>5</v>
      </c>
      <c r="AW108" s="13">
        <v>0</v>
      </c>
      <c r="AX108" s="13">
        <v>0</v>
      </c>
      <c r="AY108" s="26">
        <v>0</v>
      </c>
      <c r="AZ108" s="24">
        <v>4</v>
      </c>
      <c r="BA108" s="51">
        <v>5</v>
      </c>
      <c r="BB108" s="78">
        <v>4.5</v>
      </c>
    </row>
    <row r="109" spans="1:54" ht="23.1" customHeight="1" x14ac:dyDescent="0.3">
      <c r="A109" s="79">
        <v>105</v>
      </c>
      <c r="B109" s="56" t="s">
        <v>143</v>
      </c>
      <c r="C109" s="57" t="s">
        <v>144</v>
      </c>
      <c r="D109" s="56" t="s">
        <v>541</v>
      </c>
      <c r="E109" s="56" t="s">
        <v>34</v>
      </c>
      <c r="F109" s="56" t="str">
        <f>REPT(CHAR(160),10)&amp;Working!$E109</f>
        <v>          A</v>
      </c>
      <c r="G109" s="58">
        <v>0</v>
      </c>
      <c r="H109" s="58">
        <v>0</v>
      </c>
      <c r="I109" s="58">
        <v>3</v>
      </c>
      <c r="J109" s="58">
        <v>0</v>
      </c>
      <c r="K109" s="59">
        <v>0</v>
      </c>
      <c r="L109" s="60">
        <v>3</v>
      </c>
      <c r="M109" s="58">
        <v>0</v>
      </c>
      <c r="N109" s="58">
        <v>4</v>
      </c>
      <c r="O109" s="58">
        <v>4</v>
      </c>
      <c r="P109" s="61">
        <v>0</v>
      </c>
      <c r="Q109" s="62">
        <v>4</v>
      </c>
      <c r="R109" s="32">
        <v>4</v>
      </c>
      <c r="S109" s="24">
        <v>0</v>
      </c>
      <c r="T109" s="26">
        <v>0</v>
      </c>
      <c r="U109" s="46">
        <v>0</v>
      </c>
      <c r="V109" s="26">
        <v>0</v>
      </c>
      <c r="W109" s="26">
        <v>0</v>
      </c>
      <c r="X109" s="31">
        <v>0</v>
      </c>
      <c r="Y109" s="26">
        <v>5</v>
      </c>
      <c r="Z109" s="26">
        <v>0</v>
      </c>
      <c r="AA109" s="26">
        <v>0</v>
      </c>
      <c r="AB109" s="26">
        <v>0</v>
      </c>
      <c r="AC109" s="26">
        <v>0</v>
      </c>
      <c r="AD109" s="31">
        <v>5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31">
        <v>0</v>
      </c>
      <c r="AK109" s="25">
        <v>3</v>
      </c>
      <c r="AL109" s="25">
        <v>4</v>
      </c>
      <c r="AM109" s="46">
        <v>0</v>
      </c>
      <c r="AN109" s="25">
        <v>4</v>
      </c>
      <c r="AO109" s="26">
        <v>0</v>
      </c>
      <c r="AP109" s="32">
        <v>3.6666666666666665</v>
      </c>
      <c r="AQ109" s="24">
        <v>5</v>
      </c>
      <c r="AR109" s="26">
        <v>0</v>
      </c>
      <c r="AS109" s="52">
        <v>0</v>
      </c>
      <c r="AT109" s="26">
        <v>0</v>
      </c>
      <c r="AU109" s="26">
        <v>0</v>
      </c>
      <c r="AV109" s="31">
        <v>5</v>
      </c>
      <c r="AW109" s="26">
        <v>0</v>
      </c>
      <c r="AX109" s="26">
        <v>0</v>
      </c>
      <c r="AY109" s="26">
        <v>0</v>
      </c>
      <c r="AZ109" s="24">
        <v>2</v>
      </c>
      <c r="BA109" s="51">
        <v>4</v>
      </c>
      <c r="BB109" s="78">
        <v>3</v>
      </c>
    </row>
    <row r="110" spans="1:54" ht="23.1" customHeight="1" x14ac:dyDescent="0.3">
      <c r="A110" s="80">
        <v>106</v>
      </c>
      <c r="B110" s="63" t="s">
        <v>349</v>
      </c>
      <c r="C110" s="64" t="s">
        <v>350</v>
      </c>
      <c r="D110" s="63" t="s">
        <v>449</v>
      </c>
      <c r="E110" s="63" t="s">
        <v>492</v>
      </c>
      <c r="F110" s="63" t="str">
        <f>REPT(CHAR(160),10)&amp;Working!$E110</f>
        <v>          C</v>
      </c>
      <c r="G110" s="54">
        <v>0</v>
      </c>
      <c r="H110" s="54">
        <v>0</v>
      </c>
      <c r="I110" s="54">
        <v>5</v>
      </c>
      <c r="J110" s="54">
        <v>0</v>
      </c>
      <c r="K110" s="65">
        <v>0</v>
      </c>
      <c r="L110" s="60">
        <v>5</v>
      </c>
      <c r="M110" s="54">
        <v>0</v>
      </c>
      <c r="N110" s="54">
        <v>5</v>
      </c>
      <c r="O110" s="54">
        <v>4</v>
      </c>
      <c r="P110" s="72">
        <v>0</v>
      </c>
      <c r="Q110" s="73">
        <v>4</v>
      </c>
      <c r="R110" s="32">
        <v>4.333333333333333</v>
      </c>
      <c r="S110" s="24">
        <v>0</v>
      </c>
      <c r="T110" s="13">
        <v>0</v>
      </c>
      <c r="U110" s="49">
        <v>0</v>
      </c>
      <c r="V110" s="13">
        <v>0</v>
      </c>
      <c r="W110" s="13">
        <v>0</v>
      </c>
      <c r="X110" s="31">
        <v>0</v>
      </c>
      <c r="Y110" s="13">
        <v>5</v>
      </c>
      <c r="Z110" s="13">
        <v>0</v>
      </c>
      <c r="AA110" s="13">
        <v>0</v>
      </c>
      <c r="AB110" s="13">
        <v>0</v>
      </c>
      <c r="AC110" s="13">
        <v>0</v>
      </c>
      <c r="AD110" s="31">
        <v>5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31">
        <v>0</v>
      </c>
      <c r="AK110" s="23">
        <v>5</v>
      </c>
      <c r="AL110" s="23">
        <v>5</v>
      </c>
      <c r="AM110" s="49">
        <v>0</v>
      </c>
      <c r="AN110" s="23">
        <v>5</v>
      </c>
      <c r="AO110" s="13">
        <v>0</v>
      </c>
      <c r="AP110" s="32">
        <v>5</v>
      </c>
      <c r="AQ110" s="24">
        <v>5</v>
      </c>
      <c r="AR110" s="13">
        <v>0</v>
      </c>
      <c r="AS110" s="22">
        <v>0</v>
      </c>
      <c r="AT110" s="13">
        <v>0</v>
      </c>
      <c r="AU110" s="13">
        <v>0</v>
      </c>
      <c r="AV110" s="31">
        <v>5</v>
      </c>
      <c r="AW110" s="13">
        <v>0</v>
      </c>
      <c r="AX110" s="13">
        <v>0</v>
      </c>
      <c r="AY110" s="26">
        <v>0</v>
      </c>
      <c r="AZ110" s="24">
        <v>4</v>
      </c>
      <c r="BA110" s="51">
        <v>5</v>
      </c>
      <c r="BB110" s="78">
        <v>4.5</v>
      </c>
    </row>
    <row r="111" spans="1:54" ht="23.1" customHeight="1" x14ac:dyDescent="0.3">
      <c r="A111" s="79">
        <v>107</v>
      </c>
      <c r="B111" s="56" t="s">
        <v>351</v>
      </c>
      <c r="C111" s="57" t="s">
        <v>352</v>
      </c>
      <c r="D111" s="56" t="s">
        <v>541</v>
      </c>
      <c r="E111" s="56" t="s">
        <v>492</v>
      </c>
      <c r="F111" s="56" t="str">
        <f>REPT(CHAR(160),10)&amp;Working!$E111</f>
        <v>          C</v>
      </c>
      <c r="G111" s="58">
        <v>0</v>
      </c>
      <c r="H111" s="58">
        <v>0</v>
      </c>
      <c r="I111" s="58">
        <v>3</v>
      </c>
      <c r="J111" s="58">
        <v>0</v>
      </c>
      <c r="K111" s="59">
        <v>0</v>
      </c>
      <c r="L111" s="60">
        <v>3</v>
      </c>
      <c r="M111" s="58">
        <v>0</v>
      </c>
      <c r="N111" s="58">
        <v>4</v>
      </c>
      <c r="O111" s="58">
        <v>4</v>
      </c>
      <c r="P111" s="61">
        <v>0</v>
      </c>
      <c r="Q111" s="62">
        <v>4</v>
      </c>
      <c r="R111" s="32">
        <v>4</v>
      </c>
      <c r="S111" s="24">
        <v>0</v>
      </c>
      <c r="T111" s="26">
        <v>0</v>
      </c>
      <c r="U111" s="46">
        <v>0</v>
      </c>
      <c r="V111" s="26">
        <v>0</v>
      </c>
      <c r="W111" s="26">
        <v>0</v>
      </c>
      <c r="X111" s="31">
        <v>0</v>
      </c>
      <c r="Y111" s="26">
        <v>4</v>
      </c>
      <c r="Z111" s="26">
        <v>0</v>
      </c>
      <c r="AA111" s="26">
        <v>0</v>
      </c>
      <c r="AB111" s="26">
        <v>0</v>
      </c>
      <c r="AC111" s="26">
        <v>0</v>
      </c>
      <c r="AD111" s="31">
        <v>4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31">
        <v>0</v>
      </c>
      <c r="AK111" s="25">
        <v>2</v>
      </c>
      <c r="AL111" s="25">
        <v>4</v>
      </c>
      <c r="AM111" s="46">
        <v>0</v>
      </c>
      <c r="AN111" s="25">
        <v>4</v>
      </c>
      <c r="AO111" s="26">
        <v>0</v>
      </c>
      <c r="AP111" s="32">
        <v>3.3333333333333335</v>
      </c>
      <c r="AQ111" s="24">
        <v>3</v>
      </c>
      <c r="AR111" s="26">
        <v>0</v>
      </c>
      <c r="AS111" s="52">
        <v>0</v>
      </c>
      <c r="AT111" s="26">
        <v>0</v>
      </c>
      <c r="AU111" s="26">
        <v>0</v>
      </c>
      <c r="AV111" s="31">
        <v>3</v>
      </c>
      <c r="AW111" s="26">
        <v>0</v>
      </c>
      <c r="AX111" s="26">
        <v>0</v>
      </c>
      <c r="AY111" s="26">
        <v>0</v>
      </c>
      <c r="AZ111" s="24">
        <v>2</v>
      </c>
      <c r="BA111" s="51">
        <v>5</v>
      </c>
      <c r="BB111" s="78">
        <v>3.5</v>
      </c>
    </row>
    <row r="112" spans="1:54" ht="23.1" customHeight="1" x14ac:dyDescent="0.3">
      <c r="A112" s="80">
        <v>108</v>
      </c>
      <c r="B112" s="63" t="s">
        <v>278</v>
      </c>
      <c r="C112" s="64" t="s">
        <v>279</v>
      </c>
      <c r="D112" s="63" t="s">
        <v>449</v>
      </c>
      <c r="E112" s="63" t="s">
        <v>160</v>
      </c>
      <c r="F112" s="63" t="str">
        <f>REPT(CHAR(160),10)&amp;Working!$E112</f>
        <v>          B</v>
      </c>
      <c r="G112" s="54">
        <v>0</v>
      </c>
      <c r="H112" s="54">
        <v>0</v>
      </c>
      <c r="I112" s="54">
        <v>2</v>
      </c>
      <c r="J112" s="54">
        <v>0</v>
      </c>
      <c r="K112" s="65">
        <v>0</v>
      </c>
      <c r="L112" s="60">
        <v>2</v>
      </c>
      <c r="M112" s="54">
        <v>0</v>
      </c>
      <c r="N112" s="54">
        <v>2</v>
      </c>
      <c r="O112" s="54">
        <v>1</v>
      </c>
      <c r="P112" s="66">
        <v>0</v>
      </c>
      <c r="Q112" s="67">
        <v>1</v>
      </c>
      <c r="R112" s="32">
        <v>1.3333333333333333</v>
      </c>
      <c r="S112" s="24">
        <v>0</v>
      </c>
      <c r="T112" s="13">
        <v>0</v>
      </c>
      <c r="U112" s="45">
        <v>0</v>
      </c>
      <c r="V112" s="13">
        <v>0</v>
      </c>
      <c r="W112" s="13">
        <v>0</v>
      </c>
      <c r="X112" s="31">
        <v>0</v>
      </c>
      <c r="Y112" s="13">
        <v>2</v>
      </c>
      <c r="Z112" s="13">
        <v>0</v>
      </c>
      <c r="AA112" s="13">
        <v>0</v>
      </c>
      <c r="AB112" s="13">
        <v>0</v>
      </c>
      <c r="AC112" s="13">
        <v>0</v>
      </c>
      <c r="AD112" s="31">
        <v>2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31">
        <v>0</v>
      </c>
      <c r="AK112" s="19">
        <v>2</v>
      </c>
      <c r="AL112" s="19">
        <v>3</v>
      </c>
      <c r="AM112" s="45">
        <v>0</v>
      </c>
      <c r="AN112" s="19">
        <v>3</v>
      </c>
      <c r="AO112" s="13">
        <v>0</v>
      </c>
      <c r="AP112" s="32">
        <v>2.6666666666666665</v>
      </c>
      <c r="AQ112" s="24">
        <v>4</v>
      </c>
      <c r="AR112" s="13">
        <v>0</v>
      </c>
      <c r="AS112" s="23">
        <v>0</v>
      </c>
      <c r="AT112" s="13">
        <v>0</v>
      </c>
      <c r="AU112" s="13">
        <v>0</v>
      </c>
      <c r="AV112" s="31">
        <v>4</v>
      </c>
      <c r="AW112" s="13">
        <v>0</v>
      </c>
      <c r="AX112" s="13">
        <v>0</v>
      </c>
      <c r="AY112" s="26">
        <v>0</v>
      </c>
      <c r="AZ112" s="24">
        <v>1</v>
      </c>
      <c r="BA112" s="51">
        <v>3</v>
      </c>
      <c r="BB112" s="78">
        <v>2</v>
      </c>
    </row>
    <row r="113" spans="1:54" ht="23.1" customHeight="1" x14ac:dyDescent="0.3">
      <c r="A113" s="79">
        <v>109</v>
      </c>
      <c r="B113" s="56" t="s">
        <v>167</v>
      </c>
      <c r="C113" s="57" t="s">
        <v>168</v>
      </c>
      <c r="D113" s="56" t="s">
        <v>449</v>
      </c>
      <c r="E113" s="56" t="s">
        <v>160</v>
      </c>
      <c r="F113" s="56" t="str">
        <f>REPT(CHAR(160),10)&amp;Working!$E113</f>
        <v>          B</v>
      </c>
      <c r="G113" s="58">
        <v>0</v>
      </c>
      <c r="H113" s="58">
        <v>0</v>
      </c>
      <c r="I113" s="58">
        <v>3</v>
      </c>
      <c r="J113" s="58">
        <v>0</v>
      </c>
      <c r="K113" s="59">
        <v>0</v>
      </c>
      <c r="L113" s="60">
        <v>3</v>
      </c>
      <c r="M113" s="58">
        <v>0</v>
      </c>
      <c r="N113" s="58">
        <v>4</v>
      </c>
      <c r="O113" s="58">
        <v>4</v>
      </c>
      <c r="P113" s="61">
        <v>0</v>
      </c>
      <c r="Q113" s="62">
        <v>4</v>
      </c>
      <c r="R113" s="32">
        <v>4</v>
      </c>
      <c r="S113" s="24">
        <v>0</v>
      </c>
      <c r="T113" s="26">
        <v>0</v>
      </c>
      <c r="U113" s="46">
        <v>0</v>
      </c>
      <c r="V113" s="26">
        <v>0</v>
      </c>
      <c r="W113" s="26">
        <v>0</v>
      </c>
      <c r="X113" s="31">
        <v>0</v>
      </c>
      <c r="Y113" s="26">
        <v>4</v>
      </c>
      <c r="Z113" s="26">
        <v>0</v>
      </c>
      <c r="AA113" s="26">
        <v>0</v>
      </c>
      <c r="AB113" s="26">
        <v>0</v>
      </c>
      <c r="AC113" s="26">
        <v>0</v>
      </c>
      <c r="AD113" s="31">
        <v>4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31">
        <v>0</v>
      </c>
      <c r="AK113" s="25">
        <v>3</v>
      </c>
      <c r="AL113" s="25">
        <v>4</v>
      </c>
      <c r="AM113" s="46">
        <v>0</v>
      </c>
      <c r="AN113" s="25">
        <v>4</v>
      </c>
      <c r="AO113" s="26">
        <v>0</v>
      </c>
      <c r="AP113" s="32">
        <v>3.6666666666666665</v>
      </c>
      <c r="AQ113" s="24">
        <v>4</v>
      </c>
      <c r="AR113" s="26">
        <v>0</v>
      </c>
      <c r="AS113" s="52">
        <v>0</v>
      </c>
      <c r="AT113" s="26">
        <v>0</v>
      </c>
      <c r="AU113" s="26">
        <v>0</v>
      </c>
      <c r="AV113" s="31">
        <v>4</v>
      </c>
      <c r="AW113" s="26">
        <v>0</v>
      </c>
      <c r="AX113" s="26">
        <v>0</v>
      </c>
      <c r="AY113" s="26">
        <v>0</v>
      </c>
      <c r="AZ113" s="24">
        <v>2</v>
      </c>
      <c r="BA113" s="51">
        <v>4</v>
      </c>
      <c r="BB113" s="78">
        <v>3</v>
      </c>
    </row>
    <row r="114" spans="1:54" ht="23.1" customHeight="1" x14ac:dyDescent="0.3">
      <c r="A114" s="80">
        <v>110</v>
      </c>
      <c r="B114" s="63" t="s">
        <v>185</v>
      </c>
      <c r="C114" s="64" t="s">
        <v>186</v>
      </c>
      <c r="D114" s="63" t="s">
        <v>449</v>
      </c>
      <c r="E114" s="63" t="s">
        <v>160</v>
      </c>
      <c r="F114" s="63" t="str">
        <f>REPT(CHAR(160),10)&amp;Working!$E114</f>
        <v>          B</v>
      </c>
      <c r="G114" s="54">
        <v>0</v>
      </c>
      <c r="H114" s="54">
        <v>0</v>
      </c>
      <c r="I114" s="54">
        <v>4</v>
      </c>
      <c r="J114" s="54">
        <v>0</v>
      </c>
      <c r="K114" s="65">
        <v>0</v>
      </c>
      <c r="L114" s="60">
        <v>4</v>
      </c>
      <c r="M114" s="54">
        <v>0</v>
      </c>
      <c r="N114" s="54">
        <v>4</v>
      </c>
      <c r="O114" s="54">
        <v>4</v>
      </c>
      <c r="P114" s="68">
        <v>0</v>
      </c>
      <c r="Q114" s="69">
        <v>4</v>
      </c>
      <c r="R114" s="32">
        <v>4</v>
      </c>
      <c r="S114" s="24">
        <v>0</v>
      </c>
      <c r="T114" s="13">
        <v>0</v>
      </c>
      <c r="U114" s="47">
        <v>0</v>
      </c>
      <c r="V114" s="13">
        <v>0</v>
      </c>
      <c r="W114" s="13">
        <v>0</v>
      </c>
      <c r="X114" s="31">
        <v>0</v>
      </c>
      <c r="Y114" s="13">
        <v>4</v>
      </c>
      <c r="Z114" s="13">
        <v>0</v>
      </c>
      <c r="AA114" s="13">
        <v>0</v>
      </c>
      <c r="AB114" s="13">
        <v>0</v>
      </c>
      <c r="AC114" s="13">
        <v>0</v>
      </c>
      <c r="AD114" s="31">
        <v>4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31">
        <v>0</v>
      </c>
      <c r="AK114" s="21">
        <v>5</v>
      </c>
      <c r="AL114" s="21">
        <v>4</v>
      </c>
      <c r="AM114" s="47">
        <v>0</v>
      </c>
      <c r="AN114" s="21">
        <v>5</v>
      </c>
      <c r="AO114" s="13">
        <v>0</v>
      </c>
      <c r="AP114" s="32">
        <v>4.666666666666667</v>
      </c>
      <c r="AQ114" s="24">
        <v>5</v>
      </c>
      <c r="AR114" s="13">
        <v>0</v>
      </c>
      <c r="AS114" s="22">
        <v>0</v>
      </c>
      <c r="AT114" s="13">
        <v>0</v>
      </c>
      <c r="AU114" s="13">
        <v>0</v>
      </c>
      <c r="AV114" s="31">
        <v>5</v>
      </c>
      <c r="AW114" s="13">
        <v>0</v>
      </c>
      <c r="AX114" s="13">
        <v>0</v>
      </c>
      <c r="AY114" s="26">
        <v>0</v>
      </c>
      <c r="AZ114" s="24">
        <v>5</v>
      </c>
      <c r="BA114" s="51">
        <v>4</v>
      </c>
      <c r="BB114" s="78">
        <v>4.5</v>
      </c>
    </row>
    <row r="115" spans="1:54" ht="23.1" customHeight="1" x14ac:dyDescent="0.3">
      <c r="A115" s="79">
        <v>111</v>
      </c>
      <c r="B115" s="56" t="s">
        <v>232</v>
      </c>
      <c r="C115" s="57" t="s">
        <v>233</v>
      </c>
      <c r="D115" s="56" t="s">
        <v>449</v>
      </c>
      <c r="E115" s="56" t="s">
        <v>160</v>
      </c>
      <c r="F115" s="56" t="str">
        <f>REPT(CHAR(160),10)&amp;Working!$E115</f>
        <v>          B</v>
      </c>
      <c r="G115" s="58">
        <v>0</v>
      </c>
      <c r="H115" s="58">
        <v>0</v>
      </c>
      <c r="I115" s="58">
        <v>0</v>
      </c>
      <c r="J115" s="58">
        <v>0</v>
      </c>
      <c r="K115" s="59">
        <v>0</v>
      </c>
      <c r="L115" s="60">
        <v>0</v>
      </c>
      <c r="M115" s="58">
        <v>0</v>
      </c>
      <c r="N115" s="58">
        <v>0</v>
      </c>
      <c r="O115" s="58">
        <v>0</v>
      </c>
      <c r="P115" s="61">
        <v>0</v>
      </c>
      <c r="Q115" s="62">
        <v>0</v>
      </c>
      <c r="R115" s="32">
        <v>0</v>
      </c>
      <c r="S115" s="24">
        <v>0</v>
      </c>
      <c r="T115" s="26">
        <v>0</v>
      </c>
      <c r="U115" s="46">
        <v>0</v>
      </c>
      <c r="V115" s="26">
        <v>0</v>
      </c>
      <c r="W115" s="26">
        <v>0</v>
      </c>
      <c r="X115" s="31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31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31">
        <v>0</v>
      </c>
      <c r="AK115" s="25">
        <v>0</v>
      </c>
      <c r="AL115" s="25">
        <v>0</v>
      </c>
      <c r="AM115" s="46">
        <v>0</v>
      </c>
      <c r="AN115" s="25">
        <v>0</v>
      </c>
      <c r="AO115" s="26">
        <v>0</v>
      </c>
      <c r="AP115" s="32">
        <v>0</v>
      </c>
      <c r="AQ115" s="24">
        <v>0</v>
      </c>
      <c r="AR115" s="26">
        <v>0</v>
      </c>
      <c r="AS115" s="52">
        <v>0</v>
      </c>
      <c r="AT115" s="26">
        <v>0</v>
      </c>
      <c r="AU115" s="26">
        <v>0</v>
      </c>
      <c r="AV115" s="31">
        <v>0</v>
      </c>
      <c r="AW115" s="26">
        <v>0</v>
      </c>
      <c r="AX115" s="26">
        <v>0</v>
      </c>
      <c r="AY115" s="26">
        <v>0</v>
      </c>
      <c r="AZ115" s="24">
        <v>0</v>
      </c>
      <c r="BA115" s="51">
        <v>0</v>
      </c>
      <c r="BB115" s="78">
        <v>0</v>
      </c>
    </row>
    <row r="116" spans="1:54" ht="23.1" customHeight="1" x14ac:dyDescent="0.3">
      <c r="A116" s="80">
        <v>112</v>
      </c>
      <c r="B116" s="63" t="s">
        <v>145</v>
      </c>
      <c r="C116" s="64" t="s">
        <v>146</v>
      </c>
      <c r="D116" s="63" t="s">
        <v>449</v>
      </c>
      <c r="E116" s="63" t="s">
        <v>34</v>
      </c>
      <c r="F116" s="63" t="str">
        <f>REPT(CHAR(160),10)&amp;Working!$E116</f>
        <v>          A</v>
      </c>
      <c r="G116" s="54">
        <v>0</v>
      </c>
      <c r="H116" s="54">
        <v>0</v>
      </c>
      <c r="I116" s="54">
        <v>3</v>
      </c>
      <c r="J116" s="54">
        <v>0</v>
      </c>
      <c r="K116" s="65">
        <v>0</v>
      </c>
      <c r="L116" s="60">
        <v>3</v>
      </c>
      <c r="M116" s="54">
        <v>0</v>
      </c>
      <c r="N116" s="54">
        <v>3</v>
      </c>
      <c r="O116" s="54">
        <v>3</v>
      </c>
      <c r="P116" s="66">
        <v>0</v>
      </c>
      <c r="Q116" s="67">
        <v>3</v>
      </c>
      <c r="R116" s="32">
        <v>3</v>
      </c>
      <c r="S116" s="24">
        <v>0</v>
      </c>
      <c r="T116" s="13">
        <v>0</v>
      </c>
      <c r="U116" s="45">
        <v>0</v>
      </c>
      <c r="V116" s="13">
        <v>0</v>
      </c>
      <c r="W116" s="13">
        <v>0</v>
      </c>
      <c r="X116" s="31">
        <v>0</v>
      </c>
      <c r="Y116" s="13">
        <v>3</v>
      </c>
      <c r="Z116" s="13">
        <v>0</v>
      </c>
      <c r="AA116" s="13">
        <v>0</v>
      </c>
      <c r="AB116" s="13">
        <v>0</v>
      </c>
      <c r="AC116" s="13">
        <v>0</v>
      </c>
      <c r="AD116" s="31">
        <v>3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31">
        <v>0</v>
      </c>
      <c r="AK116" s="19">
        <v>3</v>
      </c>
      <c r="AL116" s="19">
        <v>4</v>
      </c>
      <c r="AM116" s="45">
        <v>0</v>
      </c>
      <c r="AN116" s="19">
        <v>3</v>
      </c>
      <c r="AO116" s="13">
        <v>0</v>
      </c>
      <c r="AP116" s="32">
        <v>3.3333333333333335</v>
      </c>
      <c r="AQ116" s="24">
        <v>3</v>
      </c>
      <c r="AR116" s="13">
        <v>0</v>
      </c>
      <c r="AS116" s="23">
        <v>0</v>
      </c>
      <c r="AT116" s="13">
        <v>0</v>
      </c>
      <c r="AU116" s="13">
        <v>0</v>
      </c>
      <c r="AV116" s="31">
        <v>3</v>
      </c>
      <c r="AW116" s="13">
        <v>0</v>
      </c>
      <c r="AX116" s="13">
        <v>0</v>
      </c>
      <c r="AY116" s="26">
        <v>0</v>
      </c>
      <c r="AZ116" s="24">
        <v>2</v>
      </c>
      <c r="BA116" s="51">
        <v>4</v>
      </c>
      <c r="BB116" s="78">
        <v>3</v>
      </c>
    </row>
    <row r="117" spans="1:54" ht="23.1" customHeight="1" x14ac:dyDescent="0.3">
      <c r="A117" s="79">
        <v>113</v>
      </c>
      <c r="B117" s="56" t="s">
        <v>200</v>
      </c>
      <c r="C117" s="57" t="s">
        <v>201</v>
      </c>
      <c r="D117" s="56" t="s">
        <v>449</v>
      </c>
      <c r="E117" s="56" t="s">
        <v>160</v>
      </c>
      <c r="F117" s="56" t="str">
        <f>REPT(CHAR(160),10)&amp;Working!$E117</f>
        <v>          B</v>
      </c>
      <c r="G117" s="58">
        <v>0</v>
      </c>
      <c r="H117" s="58">
        <v>0</v>
      </c>
      <c r="I117" s="58">
        <v>4</v>
      </c>
      <c r="J117" s="58">
        <v>0</v>
      </c>
      <c r="K117" s="59">
        <v>0</v>
      </c>
      <c r="L117" s="60">
        <v>4</v>
      </c>
      <c r="M117" s="58">
        <v>0</v>
      </c>
      <c r="N117" s="58">
        <v>3</v>
      </c>
      <c r="O117" s="58">
        <v>3</v>
      </c>
      <c r="P117" s="61">
        <v>0</v>
      </c>
      <c r="Q117" s="62">
        <v>3</v>
      </c>
      <c r="R117" s="32">
        <v>3</v>
      </c>
      <c r="S117" s="24">
        <v>0</v>
      </c>
      <c r="T117" s="26">
        <v>0</v>
      </c>
      <c r="U117" s="46">
        <v>0</v>
      </c>
      <c r="V117" s="26">
        <v>0</v>
      </c>
      <c r="W117" s="26">
        <v>0</v>
      </c>
      <c r="X117" s="31">
        <v>0</v>
      </c>
      <c r="Y117" s="26">
        <v>3</v>
      </c>
      <c r="Z117" s="26">
        <v>0</v>
      </c>
      <c r="AA117" s="26">
        <v>0</v>
      </c>
      <c r="AB117" s="26">
        <v>0</v>
      </c>
      <c r="AC117" s="26">
        <v>0</v>
      </c>
      <c r="AD117" s="31">
        <v>3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31">
        <v>0</v>
      </c>
      <c r="AK117" s="25">
        <v>2</v>
      </c>
      <c r="AL117" s="25">
        <v>4</v>
      </c>
      <c r="AM117" s="46">
        <v>0</v>
      </c>
      <c r="AN117" s="25">
        <v>4</v>
      </c>
      <c r="AO117" s="26">
        <v>0</v>
      </c>
      <c r="AP117" s="32">
        <v>3.3333333333333335</v>
      </c>
      <c r="AQ117" s="24">
        <v>4</v>
      </c>
      <c r="AR117" s="26">
        <v>0</v>
      </c>
      <c r="AS117" s="52">
        <v>0</v>
      </c>
      <c r="AT117" s="26">
        <v>0</v>
      </c>
      <c r="AU117" s="26">
        <v>0</v>
      </c>
      <c r="AV117" s="31">
        <v>4</v>
      </c>
      <c r="AW117" s="26">
        <v>0</v>
      </c>
      <c r="AX117" s="26">
        <v>0</v>
      </c>
      <c r="AY117" s="26">
        <v>0</v>
      </c>
      <c r="AZ117" s="24">
        <v>2</v>
      </c>
      <c r="BA117" s="51">
        <v>4</v>
      </c>
      <c r="BB117" s="78">
        <v>3</v>
      </c>
    </row>
    <row r="118" spans="1:54" ht="23.1" customHeight="1" x14ac:dyDescent="0.3">
      <c r="A118" s="80">
        <v>114</v>
      </c>
      <c r="B118" s="63" t="s">
        <v>216</v>
      </c>
      <c r="C118" s="64" t="s">
        <v>217</v>
      </c>
      <c r="D118" s="63" t="s">
        <v>449</v>
      </c>
      <c r="E118" s="63" t="s">
        <v>160</v>
      </c>
      <c r="F118" s="63" t="str">
        <f>REPT(CHAR(160),10)&amp;Working!$E118</f>
        <v>          B</v>
      </c>
      <c r="G118" s="54">
        <v>0</v>
      </c>
      <c r="H118" s="54">
        <v>0</v>
      </c>
      <c r="I118" s="54">
        <v>3</v>
      </c>
      <c r="J118" s="54">
        <v>0</v>
      </c>
      <c r="K118" s="65">
        <v>0</v>
      </c>
      <c r="L118" s="60">
        <v>3</v>
      </c>
      <c r="M118" s="54">
        <v>0</v>
      </c>
      <c r="N118" s="54">
        <v>3</v>
      </c>
      <c r="O118" s="54">
        <v>3</v>
      </c>
      <c r="P118" s="66">
        <v>0</v>
      </c>
      <c r="Q118" s="67">
        <v>3</v>
      </c>
      <c r="R118" s="32">
        <v>3</v>
      </c>
      <c r="S118" s="24">
        <v>0</v>
      </c>
      <c r="T118" s="13">
        <v>0</v>
      </c>
      <c r="U118" s="45">
        <v>0</v>
      </c>
      <c r="V118" s="13">
        <v>0</v>
      </c>
      <c r="W118" s="13">
        <v>0</v>
      </c>
      <c r="X118" s="31">
        <v>0</v>
      </c>
      <c r="Y118" s="13">
        <v>3</v>
      </c>
      <c r="Z118" s="13">
        <v>0</v>
      </c>
      <c r="AA118" s="13">
        <v>0</v>
      </c>
      <c r="AB118" s="13">
        <v>0</v>
      </c>
      <c r="AC118" s="13">
        <v>0</v>
      </c>
      <c r="AD118" s="31">
        <v>3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31">
        <v>0</v>
      </c>
      <c r="AK118" s="19">
        <v>2</v>
      </c>
      <c r="AL118" s="19">
        <v>3</v>
      </c>
      <c r="AM118" s="45">
        <v>0</v>
      </c>
      <c r="AN118" s="19">
        <v>3</v>
      </c>
      <c r="AO118" s="13">
        <v>0</v>
      </c>
      <c r="AP118" s="32">
        <v>2.6666666666666665</v>
      </c>
      <c r="AQ118" s="24">
        <v>3</v>
      </c>
      <c r="AR118" s="13">
        <v>0</v>
      </c>
      <c r="AS118" s="22">
        <v>0</v>
      </c>
      <c r="AT118" s="13">
        <v>0</v>
      </c>
      <c r="AU118" s="13">
        <v>0</v>
      </c>
      <c r="AV118" s="31">
        <v>3</v>
      </c>
      <c r="AW118" s="13">
        <v>0</v>
      </c>
      <c r="AX118" s="13">
        <v>0</v>
      </c>
      <c r="AY118" s="26">
        <v>0</v>
      </c>
      <c r="AZ118" s="24">
        <v>2</v>
      </c>
      <c r="BA118" s="51">
        <v>4</v>
      </c>
      <c r="BB118" s="78">
        <v>3</v>
      </c>
    </row>
    <row r="119" spans="1:54" ht="23.1" customHeight="1" x14ac:dyDescent="0.3">
      <c r="A119" s="79">
        <v>115</v>
      </c>
      <c r="B119" s="56" t="s">
        <v>234</v>
      </c>
      <c r="C119" s="57" t="s">
        <v>235</v>
      </c>
      <c r="D119" s="56" t="s">
        <v>449</v>
      </c>
      <c r="E119" s="56" t="s">
        <v>160</v>
      </c>
      <c r="F119" s="56" t="str">
        <f>REPT(CHAR(160),10)&amp;Working!$E119</f>
        <v>          B</v>
      </c>
      <c r="G119" s="58">
        <v>0</v>
      </c>
      <c r="H119" s="58">
        <v>0</v>
      </c>
      <c r="I119" s="58">
        <v>3</v>
      </c>
      <c r="J119" s="58">
        <v>0</v>
      </c>
      <c r="K119" s="59">
        <v>0</v>
      </c>
      <c r="L119" s="60">
        <v>3</v>
      </c>
      <c r="M119" s="58">
        <v>0</v>
      </c>
      <c r="N119" s="58">
        <v>3</v>
      </c>
      <c r="O119" s="58">
        <v>3</v>
      </c>
      <c r="P119" s="61">
        <v>0</v>
      </c>
      <c r="Q119" s="62">
        <v>3</v>
      </c>
      <c r="R119" s="32">
        <v>3</v>
      </c>
      <c r="S119" s="24">
        <v>0</v>
      </c>
      <c r="T119" s="26">
        <v>0</v>
      </c>
      <c r="U119" s="46">
        <v>0</v>
      </c>
      <c r="V119" s="26">
        <v>0</v>
      </c>
      <c r="W119" s="26">
        <v>0</v>
      </c>
      <c r="X119" s="31">
        <v>0</v>
      </c>
      <c r="Y119" s="26">
        <v>3</v>
      </c>
      <c r="Z119" s="26">
        <v>0</v>
      </c>
      <c r="AA119" s="26">
        <v>0</v>
      </c>
      <c r="AB119" s="26">
        <v>0</v>
      </c>
      <c r="AC119" s="26">
        <v>0</v>
      </c>
      <c r="AD119" s="31">
        <v>3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31">
        <v>0</v>
      </c>
      <c r="AK119" s="25">
        <v>3</v>
      </c>
      <c r="AL119" s="25">
        <v>2</v>
      </c>
      <c r="AM119" s="46">
        <v>0</v>
      </c>
      <c r="AN119" s="25">
        <v>3</v>
      </c>
      <c r="AO119" s="26">
        <v>0</v>
      </c>
      <c r="AP119" s="32">
        <v>2.6666666666666665</v>
      </c>
      <c r="AQ119" s="24">
        <v>4</v>
      </c>
      <c r="AR119" s="26">
        <v>0</v>
      </c>
      <c r="AS119" s="52">
        <v>0</v>
      </c>
      <c r="AT119" s="26">
        <v>0</v>
      </c>
      <c r="AU119" s="26">
        <v>0</v>
      </c>
      <c r="AV119" s="31">
        <v>4</v>
      </c>
      <c r="AW119" s="26">
        <v>0</v>
      </c>
      <c r="AX119" s="26">
        <v>0</v>
      </c>
      <c r="AY119" s="26">
        <v>0</v>
      </c>
      <c r="AZ119" s="24">
        <v>2</v>
      </c>
      <c r="BA119" s="51">
        <v>4</v>
      </c>
      <c r="BB119" s="78">
        <v>3</v>
      </c>
    </row>
    <row r="120" spans="1:54" ht="23.1" customHeight="1" x14ac:dyDescent="0.3">
      <c r="A120" s="80">
        <v>116</v>
      </c>
      <c r="B120" s="63" t="s">
        <v>353</v>
      </c>
      <c r="C120" s="64" t="s">
        <v>354</v>
      </c>
      <c r="D120" s="63" t="s">
        <v>543</v>
      </c>
      <c r="E120" s="63" t="s">
        <v>492</v>
      </c>
      <c r="F120" s="63" t="str">
        <f>REPT(CHAR(160),10)&amp;Working!$E120</f>
        <v>          C</v>
      </c>
      <c r="G120" s="54">
        <v>0</v>
      </c>
      <c r="H120" s="54">
        <v>0</v>
      </c>
      <c r="I120" s="54">
        <v>4</v>
      </c>
      <c r="J120" s="54">
        <v>0</v>
      </c>
      <c r="K120" s="65">
        <v>0</v>
      </c>
      <c r="L120" s="60">
        <v>4</v>
      </c>
      <c r="M120" s="54">
        <v>0</v>
      </c>
      <c r="N120" s="54">
        <v>4</v>
      </c>
      <c r="O120" s="54">
        <v>4</v>
      </c>
      <c r="P120" s="66">
        <v>0</v>
      </c>
      <c r="Q120" s="67">
        <v>4</v>
      </c>
      <c r="R120" s="32">
        <v>4</v>
      </c>
      <c r="S120" s="24">
        <v>0</v>
      </c>
      <c r="T120" s="13">
        <v>0</v>
      </c>
      <c r="U120" s="45">
        <v>0</v>
      </c>
      <c r="V120" s="13">
        <v>0</v>
      </c>
      <c r="W120" s="13">
        <v>0</v>
      </c>
      <c r="X120" s="31">
        <v>0</v>
      </c>
      <c r="Y120" s="13">
        <v>4</v>
      </c>
      <c r="Z120" s="13">
        <v>0</v>
      </c>
      <c r="AA120" s="13">
        <v>0</v>
      </c>
      <c r="AB120" s="13">
        <v>0</v>
      </c>
      <c r="AC120" s="13">
        <v>0</v>
      </c>
      <c r="AD120" s="31">
        <v>4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31">
        <v>0</v>
      </c>
      <c r="AK120" s="19">
        <v>3</v>
      </c>
      <c r="AL120" s="19">
        <v>5</v>
      </c>
      <c r="AM120" s="45">
        <v>0</v>
      </c>
      <c r="AN120" s="19">
        <v>4</v>
      </c>
      <c r="AO120" s="13">
        <v>0</v>
      </c>
      <c r="AP120" s="32">
        <v>4</v>
      </c>
      <c r="AQ120" s="24">
        <v>3</v>
      </c>
      <c r="AR120" s="13">
        <v>0</v>
      </c>
      <c r="AS120" s="22">
        <v>0</v>
      </c>
      <c r="AT120" s="13">
        <v>0</v>
      </c>
      <c r="AU120" s="13">
        <v>0</v>
      </c>
      <c r="AV120" s="31">
        <v>3</v>
      </c>
      <c r="AW120" s="13">
        <v>0</v>
      </c>
      <c r="AX120" s="13">
        <v>0</v>
      </c>
      <c r="AY120" s="26">
        <v>0</v>
      </c>
      <c r="AZ120" s="24">
        <v>2</v>
      </c>
      <c r="BA120" s="51">
        <v>4</v>
      </c>
      <c r="BB120" s="78">
        <v>3</v>
      </c>
    </row>
    <row r="121" spans="1:54" ht="23.1" customHeight="1" x14ac:dyDescent="0.3">
      <c r="A121" s="79">
        <v>117</v>
      </c>
      <c r="B121" s="56" t="s">
        <v>202</v>
      </c>
      <c r="C121" s="57" t="s">
        <v>203</v>
      </c>
      <c r="D121" s="56" t="s">
        <v>541</v>
      </c>
      <c r="E121" s="56" t="s">
        <v>160</v>
      </c>
      <c r="F121" s="56" t="str">
        <f>REPT(CHAR(160),10)&amp;Working!$E121</f>
        <v>          B</v>
      </c>
      <c r="G121" s="58">
        <v>0</v>
      </c>
      <c r="H121" s="58">
        <v>0</v>
      </c>
      <c r="I121" s="58">
        <v>4</v>
      </c>
      <c r="J121" s="58">
        <v>0</v>
      </c>
      <c r="K121" s="59">
        <v>0</v>
      </c>
      <c r="L121" s="60">
        <v>4</v>
      </c>
      <c r="M121" s="58">
        <v>0</v>
      </c>
      <c r="N121" s="58">
        <v>4</v>
      </c>
      <c r="O121" s="58">
        <v>4</v>
      </c>
      <c r="P121" s="61">
        <v>0</v>
      </c>
      <c r="Q121" s="62">
        <v>4</v>
      </c>
      <c r="R121" s="32">
        <v>4</v>
      </c>
      <c r="S121" s="24">
        <v>0</v>
      </c>
      <c r="T121" s="26">
        <v>0</v>
      </c>
      <c r="U121" s="46">
        <v>0</v>
      </c>
      <c r="V121" s="26">
        <v>0</v>
      </c>
      <c r="W121" s="26">
        <v>0</v>
      </c>
      <c r="X121" s="31">
        <v>0</v>
      </c>
      <c r="Y121" s="26">
        <v>5</v>
      </c>
      <c r="Z121" s="26">
        <v>0</v>
      </c>
      <c r="AA121" s="26">
        <v>0</v>
      </c>
      <c r="AB121" s="26">
        <v>0</v>
      </c>
      <c r="AC121" s="26">
        <v>0</v>
      </c>
      <c r="AD121" s="31">
        <v>5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31">
        <v>0</v>
      </c>
      <c r="AK121" s="25">
        <v>4</v>
      </c>
      <c r="AL121" s="25">
        <v>4</v>
      </c>
      <c r="AM121" s="46">
        <v>0</v>
      </c>
      <c r="AN121" s="25">
        <v>4</v>
      </c>
      <c r="AO121" s="26">
        <v>0</v>
      </c>
      <c r="AP121" s="32">
        <v>4</v>
      </c>
      <c r="AQ121" s="24">
        <v>4</v>
      </c>
      <c r="AR121" s="26">
        <v>0</v>
      </c>
      <c r="AS121" s="52">
        <v>0</v>
      </c>
      <c r="AT121" s="26">
        <v>0</v>
      </c>
      <c r="AU121" s="26">
        <v>0</v>
      </c>
      <c r="AV121" s="31">
        <v>4</v>
      </c>
      <c r="AW121" s="26">
        <v>0</v>
      </c>
      <c r="AX121" s="26">
        <v>0</v>
      </c>
      <c r="AY121" s="26">
        <v>0</v>
      </c>
      <c r="AZ121" s="24">
        <v>2</v>
      </c>
      <c r="BA121" s="51">
        <v>4</v>
      </c>
      <c r="BB121" s="78">
        <v>3</v>
      </c>
    </row>
    <row r="122" spans="1:54" ht="23.1" customHeight="1" x14ac:dyDescent="0.3">
      <c r="A122" s="80">
        <v>118</v>
      </c>
      <c r="B122" s="63" t="s">
        <v>355</v>
      </c>
      <c r="C122" s="64" t="s">
        <v>356</v>
      </c>
      <c r="D122" s="63" t="s">
        <v>541</v>
      </c>
      <c r="E122" s="63" t="s">
        <v>492</v>
      </c>
      <c r="F122" s="63" t="str">
        <f>REPT(CHAR(160),10)&amp;Working!$E122</f>
        <v>          C</v>
      </c>
      <c r="G122" s="54">
        <v>0</v>
      </c>
      <c r="H122" s="54">
        <v>0</v>
      </c>
      <c r="I122" s="54">
        <v>2</v>
      </c>
      <c r="J122" s="54">
        <v>0</v>
      </c>
      <c r="K122" s="65">
        <v>0</v>
      </c>
      <c r="L122" s="60">
        <v>2</v>
      </c>
      <c r="M122" s="54">
        <v>0</v>
      </c>
      <c r="N122" s="54">
        <v>3</v>
      </c>
      <c r="O122" s="54">
        <v>3</v>
      </c>
      <c r="P122" s="66">
        <v>0</v>
      </c>
      <c r="Q122" s="67">
        <v>3</v>
      </c>
      <c r="R122" s="32">
        <v>3</v>
      </c>
      <c r="S122" s="24">
        <v>0</v>
      </c>
      <c r="T122" s="13">
        <v>0</v>
      </c>
      <c r="U122" s="45">
        <v>0</v>
      </c>
      <c r="V122" s="13">
        <v>0</v>
      </c>
      <c r="W122" s="13">
        <v>0</v>
      </c>
      <c r="X122" s="31">
        <v>0</v>
      </c>
      <c r="Y122" s="13">
        <v>3</v>
      </c>
      <c r="Z122" s="13">
        <v>0</v>
      </c>
      <c r="AA122" s="13">
        <v>0</v>
      </c>
      <c r="AB122" s="13">
        <v>0</v>
      </c>
      <c r="AC122" s="13">
        <v>0</v>
      </c>
      <c r="AD122" s="31">
        <v>3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31">
        <v>0</v>
      </c>
      <c r="AK122" s="19">
        <v>1</v>
      </c>
      <c r="AL122" s="19">
        <v>3</v>
      </c>
      <c r="AM122" s="45">
        <v>0</v>
      </c>
      <c r="AN122" s="19">
        <v>2</v>
      </c>
      <c r="AO122" s="13">
        <v>0</v>
      </c>
      <c r="AP122" s="32">
        <v>2</v>
      </c>
      <c r="AQ122" s="24">
        <v>2</v>
      </c>
      <c r="AR122" s="13">
        <v>0</v>
      </c>
      <c r="AS122" s="22">
        <v>0</v>
      </c>
      <c r="AT122" s="13">
        <v>0</v>
      </c>
      <c r="AU122" s="13">
        <v>0</v>
      </c>
      <c r="AV122" s="31">
        <v>2</v>
      </c>
      <c r="AW122" s="13">
        <v>0</v>
      </c>
      <c r="AX122" s="13">
        <v>0</v>
      </c>
      <c r="AY122" s="26">
        <v>0</v>
      </c>
      <c r="AZ122" s="24">
        <v>2</v>
      </c>
      <c r="BA122" s="51">
        <v>3</v>
      </c>
      <c r="BB122" s="78">
        <v>2.5</v>
      </c>
    </row>
    <row r="123" spans="1:54" ht="23.1" customHeight="1" x14ac:dyDescent="0.3">
      <c r="A123" s="79">
        <v>119</v>
      </c>
      <c r="B123" s="56" t="s">
        <v>357</v>
      </c>
      <c r="C123" s="57" t="s">
        <v>358</v>
      </c>
      <c r="D123" s="56" t="s">
        <v>541</v>
      </c>
      <c r="E123" s="56" t="s">
        <v>492</v>
      </c>
      <c r="F123" s="56" t="str">
        <f>REPT(CHAR(160),10)&amp;Working!$E123</f>
        <v>          C</v>
      </c>
      <c r="G123" s="58">
        <v>0</v>
      </c>
      <c r="H123" s="58">
        <v>0</v>
      </c>
      <c r="I123" s="58">
        <v>4</v>
      </c>
      <c r="J123" s="58">
        <v>0</v>
      </c>
      <c r="K123" s="59">
        <v>0</v>
      </c>
      <c r="L123" s="60">
        <v>4</v>
      </c>
      <c r="M123" s="58">
        <v>0</v>
      </c>
      <c r="N123" s="58">
        <v>4</v>
      </c>
      <c r="O123" s="58">
        <v>3</v>
      </c>
      <c r="P123" s="61">
        <v>0</v>
      </c>
      <c r="Q123" s="62">
        <v>3</v>
      </c>
      <c r="R123" s="32">
        <v>3.3333333333333335</v>
      </c>
      <c r="S123" s="24">
        <v>0</v>
      </c>
      <c r="T123" s="26">
        <v>0</v>
      </c>
      <c r="U123" s="46">
        <v>0</v>
      </c>
      <c r="V123" s="26">
        <v>0</v>
      </c>
      <c r="W123" s="26">
        <v>0</v>
      </c>
      <c r="X123" s="31">
        <v>0</v>
      </c>
      <c r="Y123" s="26">
        <v>4</v>
      </c>
      <c r="Z123" s="26">
        <v>0</v>
      </c>
      <c r="AA123" s="26">
        <v>0</v>
      </c>
      <c r="AB123" s="26">
        <v>0</v>
      </c>
      <c r="AC123" s="26">
        <v>0</v>
      </c>
      <c r="AD123" s="31">
        <v>4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31">
        <v>0</v>
      </c>
      <c r="AK123" s="25">
        <v>4</v>
      </c>
      <c r="AL123" s="25">
        <v>3</v>
      </c>
      <c r="AM123" s="46">
        <v>0</v>
      </c>
      <c r="AN123" s="25">
        <v>4</v>
      </c>
      <c r="AO123" s="26">
        <v>0</v>
      </c>
      <c r="AP123" s="32">
        <v>3.6666666666666665</v>
      </c>
      <c r="AQ123" s="24">
        <v>4</v>
      </c>
      <c r="AR123" s="26">
        <v>0</v>
      </c>
      <c r="AS123" s="52">
        <v>0</v>
      </c>
      <c r="AT123" s="26">
        <v>0</v>
      </c>
      <c r="AU123" s="26">
        <v>0</v>
      </c>
      <c r="AV123" s="31">
        <v>4</v>
      </c>
      <c r="AW123" s="26">
        <v>0</v>
      </c>
      <c r="AX123" s="26">
        <v>0</v>
      </c>
      <c r="AY123" s="26">
        <v>0</v>
      </c>
      <c r="AZ123" s="24">
        <v>5</v>
      </c>
      <c r="BA123" s="51">
        <v>4</v>
      </c>
      <c r="BB123" s="78">
        <v>4.5</v>
      </c>
    </row>
    <row r="124" spans="1:54" ht="23.1" customHeight="1" x14ac:dyDescent="0.3">
      <c r="A124" s="80">
        <v>120</v>
      </c>
      <c r="B124" s="63" t="s">
        <v>149</v>
      </c>
      <c r="C124" s="64" t="s">
        <v>150</v>
      </c>
      <c r="D124" s="63" t="s">
        <v>449</v>
      </c>
      <c r="E124" s="63" t="s">
        <v>34</v>
      </c>
      <c r="F124" s="63" t="str">
        <f>REPT(CHAR(160),10)&amp;Working!$E124</f>
        <v>          A</v>
      </c>
      <c r="G124" s="54">
        <v>0</v>
      </c>
      <c r="H124" s="54">
        <v>0</v>
      </c>
      <c r="I124" s="54">
        <v>4</v>
      </c>
      <c r="J124" s="54">
        <v>0</v>
      </c>
      <c r="K124" s="65">
        <v>0</v>
      </c>
      <c r="L124" s="60">
        <v>4</v>
      </c>
      <c r="M124" s="54">
        <v>0</v>
      </c>
      <c r="N124" s="54">
        <v>4</v>
      </c>
      <c r="O124" s="54">
        <v>4</v>
      </c>
      <c r="P124" s="72">
        <v>0</v>
      </c>
      <c r="Q124" s="73">
        <v>4</v>
      </c>
      <c r="R124" s="32">
        <v>4</v>
      </c>
      <c r="S124" s="24">
        <v>0</v>
      </c>
      <c r="T124" s="13">
        <v>0</v>
      </c>
      <c r="U124" s="49">
        <v>0</v>
      </c>
      <c r="V124" s="13">
        <v>0</v>
      </c>
      <c r="W124" s="13">
        <v>0</v>
      </c>
      <c r="X124" s="31">
        <v>0</v>
      </c>
      <c r="Y124" s="13">
        <v>4</v>
      </c>
      <c r="Z124" s="13">
        <v>0</v>
      </c>
      <c r="AA124" s="13">
        <v>0</v>
      </c>
      <c r="AB124" s="13">
        <v>0</v>
      </c>
      <c r="AC124" s="13">
        <v>0</v>
      </c>
      <c r="AD124" s="31">
        <v>4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31">
        <v>0</v>
      </c>
      <c r="AK124" s="23">
        <v>4</v>
      </c>
      <c r="AL124" s="23">
        <v>4</v>
      </c>
      <c r="AM124" s="49">
        <v>0</v>
      </c>
      <c r="AN124" s="23">
        <v>3</v>
      </c>
      <c r="AO124" s="13">
        <v>0</v>
      </c>
      <c r="AP124" s="32">
        <v>3.6666666666666665</v>
      </c>
      <c r="AQ124" s="24">
        <v>3</v>
      </c>
      <c r="AR124" s="13">
        <v>0</v>
      </c>
      <c r="AS124" s="22">
        <v>0</v>
      </c>
      <c r="AT124" s="13">
        <v>0</v>
      </c>
      <c r="AU124" s="13">
        <v>0</v>
      </c>
      <c r="AV124" s="31">
        <v>3</v>
      </c>
      <c r="AW124" s="13">
        <v>0</v>
      </c>
      <c r="AX124" s="13">
        <v>0</v>
      </c>
      <c r="AY124" s="26">
        <v>0</v>
      </c>
      <c r="AZ124" s="24">
        <v>2</v>
      </c>
      <c r="BA124" s="51">
        <v>5</v>
      </c>
      <c r="BB124" s="78">
        <v>3.5</v>
      </c>
    </row>
    <row r="125" spans="1:54" ht="23.1" customHeight="1" x14ac:dyDescent="0.3">
      <c r="A125" s="79">
        <v>121</v>
      </c>
      <c r="B125" s="56" t="s">
        <v>359</v>
      </c>
      <c r="C125" s="57" t="s">
        <v>360</v>
      </c>
      <c r="D125" s="56" t="s">
        <v>449</v>
      </c>
      <c r="E125" s="56" t="s">
        <v>492</v>
      </c>
      <c r="F125" s="56" t="str">
        <f>REPT(CHAR(160),10)&amp;Working!$E125</f>
        <v>          C</v>
      </c>
      <c r="G125" s="58">
        <v>0</v>
      </c>
      <c r="H125" s="58">
        <v>0</v>
      </c>
      <c r="I125" s="58">
        <v>1</v>
      </c>
      <c r="J125" s="58">
        <v>0</v>
      </c>
      <c r="K125" s="59">
        <v>0</v>
      </c>
      <c r="L125" s="60">
        <v>1</v>
      </c>
      <c r="M125" s="58">
        <v>0</v>
      </c>
      <c r="N125" s="58">
        <v>3</v>
      </c>
      <c r="O125" s="58">
        <v>1</v>
      </c>
      <c r="P125" s="61">
        <v>0</v>
      </c>
      <c r="Q125" s="62">
        <v>1</v>
      </c>
      <c r="R125" s="32">
        <v>1.6666666666666667</v>
      </c>
      <c r="S125" s="24">
        <v>0</v>
      </c>
      <c r="T125" s="26">
        <v>0</v>
      </c>
      <c r="U125" s="46">
        <v>0</v>
      </c>
      <c r="V125" s="26">
        <v>0</v>
      </c>
      <c r="W125" s="26">
        <v>0</v>
      </c>
      <c r="X125" s="31">
        <v>0</v>
      </c>
      <c r="Y125" s="26">
        <v>2</v>
      </c>
      <c r="Z125" s="26">
        <v>0</v>
      </c>
      <c r="AA125" s="26">
        <v>0</v>
      </c>
      <c r="AB125" s="26">
        <v>0</v>
      </c>
      <c r="AC125" s="26">
        <v>0</v>
      </c>
      <c r="AD125" s="31">
        <v>2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31">
        <v>0</v>
      </c>
      <c r="AK125" s="25">
        <v>1</v>
      </c>
      <c r="AL125" s="25">
        <v>2</v>
      </c>
      <c r="AM125" s="46">
        <v>0</v>
      </c>
      <c r="AN125" s="25">
        <v>2</v>
      </c>
      <c r="AO125" s="26">
        <v>0</v>
      </c>
      <c r="AP125" s="32">
        <v>1.6666666666666667</v>
      </c>
      <c r="AQ125" s="24">
        <v>4</v>
      </c>
      <c r="AR125" s="26">
        <v>0</v>
      </c>
      <c r="AS125" s="52">
        <v>0</v>
      </c>
      <c r="AT125" s="26">
        <v>0</v>
      </c>
      <c r="AU125" s="26">
        <v>0</v>
      </c>
      <c r="AV125" s="31">
        <v>4</v>
      </c>
      <c r="AW125" s="26">
        <v>0</v>
      </c>
      <c r="AX125" s="26">
        <v>0</v>
      </c>
      <c r="AY125" s="26">
        <v>0</v>
      </c>
      <c r="AZ125" s="24">
        <v>1</v>
      </c>
      <c r="BA125" s="51">
        <v>3</v>
      </c>
      <c r="BB125" s="78">
        <v>2</v>
      </c>
    </row>
    <row r="126" spans="1:54" ht="23.1" customHeight="1" x14ac:dyDescent="0.3">
      <c r="A126" s="80">
        <v>122</v>
      </c>
      <c r="B126" s="63" t="s">
        <v>361</v>
      </c>
      <c r="C126" s="64" t="s">
        <v>362</v>
      </c>
      <c r="D126" s="63" t="s">
        <v>449</v>
      </c>
      <c r="E126" s="63" t="s">
        <v>492</v>
      </c>
      <c r="F126" s="63" t="str">
        <f>REPT(CHAR(160),10)&amp;Working!$E126</f>
        <v>          C</v>
      </c>
      <c r="G126" s="54">
        <v>0</v>
      </c>
      <c r="H126" s="54">
        <v>0</v>
      </c>
      <c r="I126" s="54">
        <v>2</v>
      </c>
      <c r="J126" s="54">
        <v>0</v>
      </c>
      <c r="K126" s="65">
        <v>0</v>
      </c>
      <c r="L126" s="60">
        <v>2</v>
      </c>
      <c r="M126" s="54">
        <v>0</v>
      </c>
      <c r="N126" s="54">
        <v>4</v>
      </c>
      <c r="O126" s="54">
        <v>3</v>
      </c>
      <c r="P126" s="66">
        <v>0</v>
      </c>
      <c r="Q126" s="67">
        <v>3</v>
      </c>
      <c r="R126" s="32">
        <v>3.3333333333333335</v>
      </c>
      <c r="S126" s="24">
        <v>0</v>
      </c>
      <c r="T126" s="13">
        <v>0</v>
      </c>
      <c r="U126" s="45">
        <v>0</v>
      </c>
      <c r="V126" s="13">
        <v>0</v>
      </c>
      <c r="W126" s="13">
        <v>0</v>
      </c>
      <c r="X126" s="31">
        <v>0</v>
      </c>
      <c r="Y126" s="13">
        <v>4</v>
      </c>
      <c r="Z126" s="13">
        <v>0</v>
      </c>
      <c r="AA126" s="13">
        <v>0</v>
      </c>
      <c r="AB126" s="13">
        <v>0</v>
      </c>
      <c r="AC126" s="13">
        <v>0</v>
      </c>
      <c r="AD126" s="31">
        <v>4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31">
        <v>0</v>
      </c>
      <c r="AK126" s="19">
        <v>3</v>
      </c>
      <c r="AL126" s="19">
        <v>3</v>
      </c>
      <c r="AM126" s="45">
        <v>0</v>
      </c>
      <c r="AN126" s="19">
        <v>4</v>
      </c>
      <c r="AO126" s="13">
        <v>0</v>
      </c>
      <c r="AP126" s="32">
        <v>3.3333333333333335</v>
      </c>
      <c r="AQ126" s="24">
        <v>4</v>
      </c>
      <c r="AR126" s="13">
        <v>0</v>
      </c>
      <c r="AS126" s="23">
        <v>0</v>
      </c>
      <c r="AT126" s="13">
        <v>0</v>
      </c>
      <c r="AU126" s="13">
        <v>0</v>
      </c>
      <c r="AV126" s="31">
        <v>4</v>
      </c>
      <c r="AW126" s="13">
        <v>0</v>
      </c>
      <c r="AX126" s="13">
        <v>0</v>
      </c>
      <c r="AY126" s="26">
        <v>0</v>
      </c>
      <c r="AZ126" s="24">
        <v>3</v>
      </c>
      <c r="BA126" s="51">
        <v>2</v>
      </c>
      <c r="BB126" s="78">
        <v>2.5</v>
      </c>
    </row>
    <row r="127" spans="1:54" ht="23.1" customHeight="1" x14ac:dyDescent="0.3">
      <c r="A127" s="79">
        <v>123</v>
      </c>
      <c r="B127" s="56" t="s">
        <v>363</v>
      </c>
      <c r="C127" s="57" t="s">
        <v>364</v>
      </c>
      <c r="D127" s="56" t="s">
        <v>449</v>
      </c>
      <c r="E127" s="56" t="s">
        <v>492</v>
      </c>
      <c r="F127" s="56" t="str">
        <f>REPT(CHAR(160),10)&amp;Working!$E127</f>
        <v>          C</v>
      </c>
      <c r="G127" s="58">
        <v>0</v>
      </c>
      <c r="H127" s="58">
        <v>0</v>
      </c>
      <c r="I127" s="58">
        <v>4</v>
      </c>
      <c r="J127" s="58">
        <v>0</v>
      </c>
      <c r="K127" s="59">
        <v>0</v>
      </c>
      <c r="L127" s="60">
        <v>4</v>
      </c>
      <c r="M127" s="58">
        <v>0</v>
      </c>
      <c r="N127" s="58">
        <v>3</v>
      </c>
      <c r="O127" s="58">
        <v>4</v>
      </c>
      <c r="P127" s="61">
        <v>0</v>
      </c>
      <c r="Q127" s="62">
        <v>4</v>
      </c>
      <c r="R127" s="32">
        <v>3.6666666666666665</v>
      </c>
      <c r="S127" s="24">
        <v>0</v>
      </c>
      <c r="T127" s="26">
        <v>0</v>
      </c>
      <c r="U127" s="46">
        <v>0</v>
      </c>
      <c r="V127" s="26">
        <v>0</v>
      </c>
      <c r="W127" s="26">
        <v>0</v>
      </c>
      <c r="X127" s="31">
        <v>0</v>
      </c>
      <c r="Y127" s="26">
        <v>4</v>
      </c>
      <c r="Z127" s="26">
        <v>0</v>
      </c>
      <c r="AA127" s="26">
        <v>0</v>
      </c>
      <c r="AB127" s="26">
        <v>0</v>
      </c>
      <c r="AC127" s="26">
        <v>0</v>
      </c>
      <c r="AD127" s="31">
        <v>4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31">
        <v>0</v>
      </c>
      <c r="AK127" s="25">
        <v>4</v>
      </c>
      <c r="AL127" s="25">
        <v>3</v>
      </c>
      <c r="AM127" s="46">
        <v>0</v>
      </c>
      <c r="AN127" s="25">
        <v>3</v>
      </c>
      <c r="AO127" s="26">
        <v>0</v>
      </c>
      <c r="AP127" s="32">
        <v>3.3333333333333335</v>
      </c>
      <c r="AQ127" s="24">
        <v>3</v>
      </c>
      <c r="AR127" s="26">
        <v>0</v>
      </c>
      <c r="AS127" s="52">
        <v>0</v>
      </c>
      <c r="AT127" s="26">
        <v>0</v>
      </c>
      <c r="AU127" s="26">
        <v>0</v>
      </c>
      <c r="AV127" s="31">
        <v>3</v>
      </c>
      <c r="AW127" s="26">
        <v>0</v>
      </c>
      <c r="AX127" s="26">
        <v>0</v>
      </c>
      <c r="AY127" s="26">
        <v>0</v>
      </c>
      <c r="AZ127" s="24">
        <v>2</v>
      </c>
      <c r="BA127" s="51">
        <v>4</v>
      </c>
      <c r="BB127" s="78">
        <v>3</v>
      </c>
    </row>
    <row r="128" spans="1:54" ht="23.1" customHeight="1" x14ac:dyDescent="0.3">
      <c r="A128" s="80">
        <v>124</v>
      </c>
      <c r="B128" s="63" t="s">
        <v>53</v>
      </c>
      <c r="C128" s="64" t="s">
        <v>54</v>
      </c>
      <c r="D128" s="63" t="s">
        <v>449</v>
      </c>
      <c r="E128" s="63" t="s">
        <v>34</v>
      </c>
      <c r="F128" s="63" t="str">
        <f>REPT(CHAR(160),10)&amp;Working!$E128</f>
        <v>          A</v>
      </c>
      <c r="G128" s="54">
        <v>0</v>
      </c>
      <c r="H128" s="54">
        <v>0</v>
      </c>
      <c r="I128" s="54">
        <v>5</v>
      </c>
      <c r="J128" s="54">
        <v>0</v>
      </c>
      <c r="K128" s="65">
        <v>0</v>
      </c>
      <c r="L128" s="60">
        <v>5</v>
      </c>
      <c r="M128" s="54">
        <v>0</v>
      </c>
      <c r="N128" s="54">
        <v>5</v>
      </c>
      <c r="O128" s="54">
        <v>5</v>
      </c>
      <c r="P128" s="68">
        <v>0</v>
      </c>
      <c r="Q128" s="69">
        <v>5</v>
      </c>
      <c r="R128" s="32">
        <v>5</v>
      </c>
      <c r="S128" s="24">
        <v>0</v>
      </c>
      <c r="T128" s="13">
        <v>0</v>
      </c>
      <c r="U128" s="47">
        <v>0</v>
      </c>
      <c r="V128" s="13">
        <v>0</v>
      </c>
      <c r="W128" s="13">
        <v>0</v>
      </c>
      <c r="X128" s="31">
        <v>0</v>
      </c>
      <c r="Y128" s="13">
        <v>5</v>
      </c>
      <c r="Z128" s="13">
        <v>0</v>
      </c>
      <c r="AA128" s="13">
        <v>0</v>
      </c>
      <c r="AB128" s="13">
        <v>0</v>
      </c>
      <c r="AC128" s="13">
        <v>0</v>
      </c>
      <c r="AD128" s="31">
        <v>5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31">
        <v>0</v>
      </c>
      <c r="AK128" s="21">
        <v>5</v>
      </c>
      <c r="AL128" s="21">
        <v>4</v>
      </c>
      <c r="AM128" s="47">
        <v>0</v>
      </c>
      <c r="AN128" s="21">
        <v>5</v>
      </c>
      <c r="AO128" s="13">
        <v>0</v>
      </c>
      <c r="AP128" s="32">
        <v>4.666666666666667</v>
      </c>
      <c r="AQ128" s="24">
        <v>5</v>
      </c>
      <c r="AR128" s="13">
        <v>0</v>
      </c>
      <c r="AS128" s="22">
        <v>0</v>
      </c>
      <c r="AT128" s="13">
        <v>0</v>
      </c>
      <c r="AU128" s="13">
        <v>0</v>
      </c>
      <c r="AV128" s="31">
        <v>5</v>
      </c>
      <c r="AW128" s="13">
        <v>0</v>
      </c>
      <c r="AX128" s="13">
        <v>0</v>
      </c>
      <c r="AY128" s="26">
        <v>0</v>
      </c>
      <c r="AZ128" s="24">
        <v>4</v>
      </c>
      <c r="BA128" s="51">
        <v>5</v>
      </c>
      <c r="BB128" s="78">
        <v>4.5</v>
      </c>
    </row>
    <row r="129" spans="1:54" ht="23.1" customHeight="1" x14ac:dyDescent="0.3">
      <c r="A129" s="79">
        <v>125</v>
      </c>
      <c r="B129" s="56" t="s">
        <v>218</v>
      </c>
      <c r="C129" s="57" t="s">
        <v>219</v>
      </c>
      <c r="D129" s="56" t="s">
        <v>541</v>
      </c>
      <c r="E129" s="56" t="s">
        <v>160</v>
      </c>
      <c r="F129" s="56" t="str">
        <f>REPT(CHAR(160),10)&amp;Working!$E129</f>
        <v>          B</v>
      </c>
      <c r="G129" s="58">
        <v>0</v>
      </c>
      <c r="H129" s="58">
        <v>0</v>
      </c>
      <c r="I129" s="58">
        <v>5</v>
      </c>
      <c r="J129" s="58">
        <v>0</v>
      </c>
      <c r="K129" s="59">
        <v>0</v>
      </c>
      <c r="L129" s="60">
        <v>5</v>
      </c>
      <c r="M129" s="58">
        <v>0</v>
      </c>
      <c r="N129" s="58">
        <v>5</v>
      </c>
      <c r="O129" s="58">
        <v>5</v>
      </c>
      <c r="P129" s="61">
        <v>0</v>
      </c>
      <c r="Q129" s="62">
        <v>5</v>
      </c>
      <c r="R129" s="32">
        <v>5</v>
      </c>
      <c r="S129" s="24">
        <v>0</v>
      </c>
      <c r="T129" s="26">
        <v>0</v>
      </c>
      <c r="U129" s="46">
        <v>0</v>
      </c>
      <c r="V129" s="26">
        <v>0</v>
      </c>
      <c r="W129" s="26">
        <v>0</v>
      </c>
      <c r="X129" s="31">
        <v>0</v>
      </c>
      <c r="Y129" s="26">
        <v>5</v>
      </c>
      <c r="Z129" s="26">
        <v>0</v>
      </c>
      <c r="AA129" s="26">
        <v>0</v>
      </c>
      <c r="AB129" s="26">
        <v>0</v>
      </c>
      <c r="AC129" s="26">
        <v>0</v>
      </c>
      <c r="AD129" s="31">
        <v>5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31">
        <v>0</v>
      </c>
      <c r="AK129" s="25">
        <v>4</v>
      </c>
      <c r="AL129" s="25">
        <v>3</v>
      </c>
      <c r="AM129" s="46">
        <v>0</v>
      </c>
      <c r="AN129" s="25">
        <v>5</v>
      </c>
      <c r="AO129" s="26">
        <v>0</v>
      </c>
      <c r="AP129" s="32">
        <v>4</v>
      </c>
      <c r="AQ129" s="24">
        <v>4</v>
      </c>
      <c r="AR129" s="26">
        <v>0</v>
      </c>
      <c r="AS129" s="52">
        <v>0</v>
      </c>
      <c r="AT129" s="26">
        <v>0</v>
      </c>
      <c r="AU129" s="26">
        <v>0</v>
      </c>
      <c r="AV129" s="31">
        <v>4</v>
      </c>
      <c r="AW129" s="26">
        <v>0</v>
      </c>
      <c r="AX129" s="26">
        <v>0</v>
      </c>
      <c r="AY129" s="26">
        <v>0</v>
      </c>
      <c r="AZ129" s="24">
        <v>4</v>
      </c>
      <c r="BA129" s="51">
        <v>5</v>
      </c>
      <c r="BB129" s="78">
        <v>4.5</v>
      </c>
    </row>
    <row r="130" spans="1:54" ht="23.1" customHeight="1" x14ac:dyDescent="0.3">
      <c r="A130" s="80">
        <v>126</v>
      </c>
      <c r="B130" s="63" t="s">
        <v>236</v>
      </c>
      <c r="C130" s="64" t="s">
        <v>237</v>
      </c>
      <c r="D130" s="63" t="s">
        <v>541</v>
      </c>
      <c r="E130" s="63" t="s">
        <v>160</v>
      </c>
      <c r="F130" s="63" t="str">
        <f>REPT(CHAR(160),10)&amp;Working!$E130</f>
        <v>          B</v>
      </c>
      <c r="G130" s="54">
        <v>0</v>
      </c>
      <c r="H130" s="54">
        <v>0</v>
      </c>
      <c r="I130" s="54">
        <v>3</v>
      </c>
      <c r="J130" s="54">
        <v>0</v>
      </c>
      <c r="K130" s="65">
        <v>0</v>
      </c>
      <c r="L130" s="60">
        <v>3</v>
      </c>
      <c r="M130" s="54">
        <v>0</v>
      </c>
      <c r="N130" s="54">
        <v>3</v>
      </c>
      <c r="O130" s="54">
        <v>2</v>
      </c>
      <c r="P130" s="66">
        <v>0</v>
      </c>
      <c r="Q130" s="67">
        <v>2</v>
      </c>
      <c r="R130" s="32">
        <v>2.3333333333333335</v>
      </c>
      <c r="S130" s="24">
        <v>0</v>
      </c>
      <c r="T130" s="13">
        <v>0</v>
      </c>
      <c r="U130" s="45">
        <v>0</v>
      </c>
      <c r="V130" s="13">
        <v>0</v>
      </c>
      <c r="W130" s="13">
        <v>0</v>
      </c>
      <c r="X130" s="31">
        <v>0</v>
      </c>
      <c r="Y130" s="13">
        <v>2</v>
      </c>
      <c r="Z130" s="13">
        <v>0</v>
      </c>
      <c r="AA130" s="13">
        <v>0</v>
      </c>
      <c r="AB130" s="13">
        <v>0</v>
      </c>
      <c r="AC130" s="13">
        <v>0</v>
      </c>
      <c r="AD130" s="31">
        <v>2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31">
        <v>0</v>
      </c>
      <c r="AK130" s="19">
        <v>2</v>
      </c>
      <c r="AL130" s="19">
        <v>3</v>
      </c>
      <c r="AM130" s="45">
        <v>0</v>
      </c>
      <c r="AN130" s="19">
        <v>2</v>
      </c>
      <c r="AO130" s="13">
        <v>0</v>
      </c>
      <c r="AP130" s="32">
        <v>2.3333333333333335</v>
      </c>
      <c r="AQ130" s="24">
        <v>3</v>
      </c>
      <c r="AR130" s="13">
        <v>0</v>
      </c>
      <c r="AS130" s="23">
        <v>0</v>
      </c>
      <c r="AT130" s="13">
        <v>0</v>
      </c>
      <c r="AU130" s="13">
        <v>0</v>
      </c>
      <c r="AV130" s="31">
        <v>3</v>
      </c>
      <c r="AW130" s="13">
        <v>0</v>
      </c>
      <c r="AX130" s="13">
        <v>0</v>
      </c>
      <c r="AY130" s="26">
        <v>0</v>
      </c>
      <c r="AZ130" s="24">
        <v>2</v>
      </c>
      <c r="BA130" s="51">
        <v>3</v>
      </c>
      <c r="BB130" s="78">
        <v>2.5</v>
      </c>
    </row>
    <row r="131" spans="1:54" ht="23.1" customHeight="1" x14ac:dyDescent="0.3">
      <c r="A131" s="79">
        <v>127</v>
      </c>
      <c r="B131" s="56" t="s">
        <v>365</v>
      </c>
      <c r="C131" s="57" t="s">
        <v>366</v>
      </c>
      <c r="D131" s="56" t="s">
        <v>541</v>
      </c>
      <c r="E131" s="56" t="s">
        <v>492</v>
      </c>
      <c r="F131" s="56" t="str">
        <f>REPT(CHAR(160),10)&amp;Working!$E131</f>
        <v>          C</v>
      </c>
      <c r="G131" s="58">
        <v>0</v>
      </c>
      <c r="H131" s="58">
        <v>0</v>
      </c>
      <c r="I131" s="58">
        <v>5</v>
      </c>
      <c r="J131" s="58">
        <v>0</v>
      </c>
      <c r="K131" s="59">
        <v>0</v>
      </c>
      <c r="L131" s="60">
        <v>5</v>
      </c>
      <c r="M131" s="58">
        <v>0</v>
      </c>
      <c r="N131" s="58">
        <v>4</v>
      </c>
      <c r="O131" s="58">
        <v>4</v>
      </c>
      <c r="P131" s="61">
        <v>0</v>
      </c>
      <c r="Q131" s="62">
        <v>4</v>
      </c>
      <c r="R131" s="32">
        <v>4</v>
      </c>
      <c r="S131" s="24">
        <v>0</v>
      </c>
      <c r="T131" s="26">
        <v>0</v>
      </c>
      <c r="U131" s="46">
        <v>0</v>
      </c>
      <c r="V131" s="26">
        <v>0</v>
      </c>
      <c r="W131" s="26">
        <v>0</v>
      </c>
      <c r="X131" s="31">
        <v>0</v>
      </c>
      <c r="Y131" s="26">
        <v>4</v>
      </c>
      <c r="Z131" s="26">
        <v>0</v>
      </c>
      <c r="AA131" s="26">
        <v>0</v>
      </c>
      <c r="AB131" s="26">
        <v>0</v>
      </c>
      <c r="AC131" s="26">
        <v>0</v>
      </c>
      <c r="AD131" s="31">
        <v>4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31">
        <v>0</v>
      </c>
      <c r="AK131" s="25">
        <v>4</v>
      </c>
      <c r="AL131" s="25">
        <v>4</v>
      </c>
      <c r="AM131" s="46">
        <v>0</v>
      </c>
      <c r="AN131" s="25">
        <v>4</v>
      </c>
      <c r="AO131" s="26">
        <v>0</v>
      </c>
      <c r="AP131" s="32">
        <v>4</v>
      </c>
      <c r="AQ131" s="24">
        <v>5</v>
      </c>
      <c r="AR131" s="26">
        <v>0</v>
      </c>
      <c r="AS131" s="52">
        <v>0</v>
      </c>
      <c r="AT131" s="26">
        <v>0</v>
      </c>
      <c r="AU131" s="26">
        <v>0</v>
      </c>
      <c r="AV131" s="31">
        <v>5</v>
      </c>
      <c r="AW131" s="26">
        <v>0</v>
      </c>
      <c r="AX131" s="26">
        <v>0</v>
      </c>
      <c r="AY131" s="26">
        <v>0</v>
      </c>
      <c r="AZ131" s="24">
        <v>3</v>
      </c>
      <c r="BA131" s="51">
        <v>4</v>
      </c>
      <c r="BB131" s="78">
        <v>3.5</v>
      </c>
    </row>
    <row r="132" spans="1:54" ht="23.1" customHeight="1" x14ac:dyDescent="0.3">
      <c r="A132" s="80">
        <v>128</v>
      </c>
      <c r="B132" s="63" t="s">
        <v>367</v>
      </c>
      <c r="C132" s="64" t="s">
        <v>368</v>
      </c>
      <c r="D132" s="63" t="s">
        <v>449</v>
      </c>
      <c r="E132" s="63" t="s">
        <v>492</v>
      </c>
      <c r="F132" s="63" t="str">
        <f>REPT(CHAR(160),10)&amp;Working!$E132</f>
        <v>          C</v>
      </c>
      <c r="G132" s="54">
        <v>0</v>
      </c>
      <c r="H132" s="54">
        <v>0</v>
      </c>
      <c r="I132" s="54">
        <v>0</v>
      </c>
      <c r="J132" s="54">
        <v>0</v>
      </c>
      <c r="K132" s="65">
        <v>0</v>
      </c>
      <c r="L132" s="60">
        <v>0</v>
      </c>
      <c r="M132" s="54">
        <v>0</v>
      </c>
      <c r="N132" s="54">
        <v>0</v>
      </c>
      <c r="O132" s="54">
        <v>0</v>
      </c>
      <c r="P132" s="66">
        <v>0</v>
      </c>
      <c r="Q132" s="67">
        <v>0</v>
      </c>
      <c r="R132" s="32">
        <v>0</v>
      </c>
      <c r="S132" s="24">
        <v>0</v>
      </c>
      <c r="T132" s="13">
        <v>0</v>
      </c>
      <c r="U132" s="45">
        <v>0</v>
      </c>
      <c r="V132" s="13">
        <v>0</v>
      </c>
      <c r="W132" s="13">
        <v>0</v>
      </c>
      <c r="X132" s="31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31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31">
        <v>0</v>
      </c>
      <c r="AK132" s="19">
        <v>0</v>
      </c>
      <c r="AL132" s="19">
        <v>0</v>
      </c>
      <c r="AM132" s="45">
        <v>0</v>
      </c>
      <c r="AN132" s="19">
        <v>0</v>
      </c>
      <c r="AO132" s="13">
        <v>0</v>
      </c>
      <c r="AP132" s="32">
        <v>0</v>
      </c>
      <c r="AQ132" s="24">
        <v>0</v>
      </c>
      <c r="AR132" s="13">
        <v>0</v>
      </c>
      <c r="AS132" s="22">
        <v>0</v>
      </c>
      <c r="AT132" s="13">
        <v>0</v>
      </c>
      <c r="AU132" s="13">
        <v>0</v>
      </c>
      <c r="AV132" s="31">
        <v>0</v>
      </c>
      <c r="AW132" s="13">
        <v>0</v>
      </c>
      <c r="AX132" s="13">
        <v>0</v>
      </c>
      <c r="AY132" s="26">
        <v>0</v>
      </c>
      <c r="AZ132" s="24">
        <v>0</v>
      </c>
      <c r="BA132" s="51">
        <v>0</v>
      </c>
      <c r="BB132" s="78">
        <v>0</v>
      </c>
    </row>
    <row r="133" spans="1:54" ht="23.1" customHeight="1" x14ac:dyDescent="0.3">
      <c r="A133" s="79">
        <v>129</v>
      </c>
      <c r="B133" s="56" t="s">
        <v>250</v>
      </c>
      <c r="C133" s="57" t="s">
        <v>251</v>
      </c>
      <c r="D133" s="56" t="s">
        <v>541</v>
      </c>
      <c r="E133" s="56" t="s">
        <v>160</v>
      </c>
      <c r="F133" s="56" t="str">
        <f>REPT(CHAR(160),10)&amp;Working!$E133</f>
        <v>          B</v>
      </c>
      <c r="G133" s="58">
        <v>0</v>
      </c>
      <c r="H133" s="58">
        <v>0</v>
      </c>
      <c r="I133" s="58">
        <v>5</v>
      </c>
      <c r="J133" s="58">
        <v>0</v>
      </c>
      <c r="K133" s="59">
        <v>0</v>
      </c>
      <c r="L133" s="60">
        <v>5</v>
      </c>
      <c r="M133" s="58">
        <v>0</v>
      </c>
      <c r="N133" s="58">
        <v>5</v>
      </c>
      <c r="O133" s="58">
        <v>5</v>
      </c>
      <c r="P133" s="61">
        <v>0</v>
      </c>
      <c r="Q133" s="62">
        <v>5</v>
      </c>
      <c r="R133" s="32">
        <v>5</v>
      </c>
      <c r="S133" s="24">
        <v>0</v>
      </c>
      <c r="T133" s="26">
        <v>0</v>
      </c>
      <c r="U133" s="46">
        <v>0</v>
      </c>
      <c r="V133" s="26">
        <v>0</v>
      </c>
      <c r="W133" s="26">
        <v>0</v>
      </c>
      <c r="X133" s="31">
        <v>0</v>
      </c>
      <c r="Y133" s="26">
        <v>5</v>
      </c>
      <c r="Z133" s="26">
        <v>0</v>
      </c>
      <c r="AA133" s="26">
        <v>0</v>
      </c>
      <c r="AB133" s="26">
        <v>0</v>
      </c>
      <c r="AC133" s="26">
        <v>0</v>
      </c>
      <c r="AD133" s="31">
        <v>5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31">
        <v>0</v>
      </c>
      <c r="AK133" s="25">
        <v>5</v>
      </c>
      <c r="AL133" s="25">
        <v>5</v>
      </c>
      <c r="AM133" s="46">
        <v>0</v>
      </c>
      <c r="AN133" s="25">
        <v>4</v>
      </c>
      <c r="AO133" s="26">
        <v>0</v>
      </c>
      <c r="AP133" s="32">
        <v>4.666666666666667</v>
      </c>
      <c r="AQ133" s="24">
        <v>4</v>
      </c>
      <c r="AR133" s="26">
        <v>0</v>
      </c>
      <c r="AS133" s="52">
        <v>0</v>
      </c>
      <c r="AT133" s="26">
        <v>0</v>
      </c>
      <c r="AU133" s="26">
        <v>0</v>
      </c>
      <c r="AV133" s="31">
        <v>4</v>
      </c>
      <c r="AW133" s="26">
        <v>0</v>
      </c>
      <c r="AX133" s="26">
        <v>0</v>
      </c>
      <c r="AY133" s="26">
        <v>0</v>
      </c>
      <c r="AZ133" s="24">
        <v>5</v>
      </c>
      <c r="BA133" s="51">
        <v>5</v>
      </c>
      <c r="BB133" s="78">
        <v>5</v>
      </c>
    </row>
    <row r="134" spans="1:54" ht="23.1" customHeight="1" x14ac:dyDescent="0.3">
      <c r="A134" s="80">
        <v>130</v>
      </c>
      <c r="B134" s="63" t="s">
        <v>55</v>
      </c>
      <c r="C134" s="64" t="s">
        <v>56</v>
      </c>
      <c r="D134" s="63" t="s">
        <v>449</v>
      </c>
      <c r="E134" s="63" t="s">
        <v>34</v>
      </c>
      <c r="F134" s="63" t="str">
        <f>REPT(CHAR(160),10)&amp;Working!$E134</f>
        <v>          A</v>
      </c>
      <c r="G134" s="54">
        <v>0</v>
      </c>
      <c r="H134" s="54">
        <v>0</v>
      </c>
      <c r="I134" s="54">
        <v>4</v>
      </c>
      <c r="J134" s="54">
        <v>0</v>
      </c>
      <c r="K134" s="65">
        <v>0</v>
      </c>
      <c r="L134" s="60">
        <v>4</v>
      </c>
      <c r="M134" s="54">
        <v>0</v>
      </c>
      <c r="N134" s="54">
        <v>3</v>
      </c>
      <c r="O134" s="54">
        <v>4</v>
      </c>
      <c r="P134" s="66">
        <v>0</v>
      </c>
      <c r="Q134" s="67">
        <v>4</v>
      </c>
      <c r="R134" s="32">
        <v>3.6666666666666665</v>
      </c>
      <c r="S134" s="24">
        <v>0</v>
      </c>
      <c r="T134" s="13">
        <v>0</v>
      </c>
      <c r="U134" s="45">
        <v>0</v>
      </c>
      <c r="V134" s="13">
        <v>0</v>
      </c>
      <c r="W134" s="13">
        <v>0</v>
      </c>
      <c r="X134" s="31">
        <v>0</v>
      </c>
      <c r="Y134" s="13">
        <v>3</v>
      </c>
      <c r="Z134" s="13">
        <v>0</v>
      </c>
      <c r="AA134" s="13">
        <v>0</v>
      </c>
      <c r="AB134" s="13">
        <v>0</v>
      </c>
      <c r="AC134" s="13">
        <v>0</v>
      </c>
      <c r="AD134" s="31">
        <v>3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31">
        <v>0</v>
      </c>
      <c r="AK134" s="19">
        <v>4</v>
      </c>
      <c r="AL134" s="19">
        <v>3</v>
      </c>
      <c r="AM134" s="45">
        <v>0</v>
      </c>
      <c r="AN134" s="19">
        <v>4</v>
      </c>
      <c r="AO134" s="13">
        <v>0</v>
      </c>
      <c r="AP134" s="32">
        <v>3.6666666666666665</v>
      </c>
      <c r="AQ134" s="24">
        <v>5</v>
      </c>
      <c r="AR134" s="13">
        <v>0</v>
      </c>
      <c r="AS134" s="22">
        <v>0</v>
      </c>
      <c r="AT134" s="13">
        <v>0</v>
      </c>
      <c r="AU134" s="13">
        <v>0</v>
      </c>
      <c r="AV134" s="31">
        <v>5</v>
      </c>
      <c r="AW134" s="13">
        <v>0</v>
      </c>
      <c r="AX134" s="13">
        <v>0</v>
      </c>
      <c r="AY134" s="26">
        <v>0</v>
      </c>
      <c r="AZ134" s="24">
        <v>5</v>
      </c>
      <c r="BA134" s="51">
        <v>4</v>
      </c>
      <c r="BB134" s="78">
        <v>4.5</v>
      </c>
    </row>
    <row r="135" spans="1:54" ht="23.1" customHeight="1" x14ac:dyDescent="0.3">
      <c r="A135" s="79">
        <v>131</v>
      </c>
      <c r="B135" s="56" t="s">
        <v>264</v>
      </c>
      <c r="C135" s="57" t="s">
        <v>265</v>
      </c>
      <c r="D135" s="56" t="s">
        <v>541</v>
      </c>
      <c r="E135" s="56" t="s">
        <v>160</v>
      </c>
      <c r="F135" s="56" t="str">
        <f>REPT(CHAR(160),10)&amp;Working!$E135</f>
        <v>          B</v>
      </c>
      <c r="G135" s="58">
        <v>0</v>
      </c>
      <c r="H135" s="58">
        <v>0</v>
      </c>
      <c r="I135" s="58">
        <v>5</v>
      </c>
      <c r="J135" s="58">
        <v>0</v>
      </c>
      <c r="K135" s="59">
        <v>0</v>
      </c>
      <c r="L135" s="60">
        <v>5</v>
      </c>
      <c r="M135" s="58">
        <v>0</v>
      </c>
      <c r="N135" s="58">
        <v>5</v>
      </c>
      <c r="O135" s="58">
        <v>4</v>
      </c>
      <c r="P135" s="61">
        <v>0</v>
      </c>
      <c r="Q135" s="62">
        <v>4</v>
      </c>
      <c r="R135" s="32">
        <v>4.333333333333333</v>
      </c>
      <c r="S135" s="24">
        <v>0</v>
      </c>
      <c r="T135" s="26">
        <v>0</v>
      </c>
      <c r="U135" s="46">
        <v>0</v>
      </c>
      <c r="V135" s="26">
        <v>0</v>
      </c>
      <c r="W135" s="26">
        <v>0</v>
      </c>
      <c r="X135" s="31">
        <v>0</v>
      </c>
      <c r="Y135" s="26">
        <v>5</v>
      </c>
      <c r="Z135" s="26">
        <v>0</v>
      </c>
      <c r="AA135" s="26">
        <v>0</v>
      </c>
      <c r="AB135" s="26">
        <v>0</v>
      </c>
      <c r="AC135" s="26">
        <v>0</v>
      </c>
      <c r="AD135" s="31">
        <v>5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31">
        <v>0</v>
      </c>
      <c r="AK135" s="25">
        <v>5</v>
      </c>
      <c r="AL135" s="25">
        <v>5</v>
      </c>
      <c r="AM135" s="46">
        <v>0</v>
      </c>
      <c r="AN135" s="25">
        <v>5</v>
      </c>
      <c r="AO135" s="26">
        <v>0</v>
      </c>
      <c r="AP135" s="32">
        <v>5</v>
      </c>
      <c r="AQ135" s="24">
        <v>5</v>
      </c>
      <c r="AR135" s="26">
        <v>0</v>
      </c>
      <c r="AS135" s="52">
        <v>0</v>
      </c>
      <c r="AT135" s="26">
        <v>0</v>
      </c>
      <c r="AU135" s="26">
        <v>0</v>
      </c>
      <c r="AV135" s="31">
        <v>5</v>
      </c>
      <c r="AW135" s="26">
        <v>0</v>
      </c>
      <c r="AX135" s="26">
        <v>0</v>
      </c>
      <c r="AY135" s="26">
        <v>0</v>
      </c>
      <c r="AZ135" s="24">
        <v>5</v>
      </c>
      <c r="BA135" s="51">
        <v>5</v>
      </c>
      <c r="BB135" s="78">
        <v>5</v>
      </c>
    </row>
    <row r="136" spans="1:54" ht="23.1" customHeight="1" x14ac:dyDescent="0.3">
      <c r="A136" s="80">
        <v>132</v>
      </c>
      <c r="B136" s="63" t="s">
        <v>78</v>
      </c>
      <c r="C136" s="64" t="s">
        <v>79</v>
      </c>
      <c r="D136" s="63" t="s">
        <v>541</v>
      </c>
      <c r="E136" s="63" t="s">
        <v>34</v>
      </c>
      <c r="F136" s="63" t="str">
        <f>REPT(CHAR(160),10)&amp;Working!$E136</f>
        <v>          A</v>
      </c>
      <c r="G136" s="54">
        <v>0</v>
      </c>
      <c r="H136" s="54">
        <v>0</v>
      </c>
      <c r="I136" s="54">
        <v>3</v>
      </c>
      <c r="J136" s="54">
        <v>0</v>
      </c>
      <c r="K136" s="65">
        <v>0</v>
      </c>
      <c r="L136" s="60">
        <v>3</v>
      </c>
      <c r="M136" s="54">
        <v>0</v>
      </c>
      <c r="N136" s="54">
        <v>4</v>
      </c>
      <c r="O136" s="54">
        <v>4</v>
      </c>
      <c r="P136" s="66">
        <v>0</v>
      </c>
      <c r="Q136" s="67">
        <v>4</v>
      </c>
      <c r="R136" s="32">
        <v>4</v>
      </c>
      <c r="S136" s="24">
        <v>0</v>
      </c>
      <c r="T136" s="13">
        <v>0</v>
      </c>
      <c r="U136" s="45">
        <v>0</v>
      </c>
      <c r="V136" s="13">
        <v>0</v>
      </c>
      <c r="W136" s="13">
        <v>0</v>
      </c>
      <c r="X136" s="31">
        <v>0</v>
      </c>
      <c r="Y136" s="13">
        <v>4</v>
      </c>
      <c r="Z136" s="13">
        <v>0</v>
      </c>
      <c r="AA136" s="13">
        <v>0</v>
      </c>
      <c r="AB136" s="13">
        <v>0</v>
      </c>
      <c r="AC136" s="13">
        <v>0</v>
      </c>
      <c r="AD136" s="31">
        <v>4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31">
        <v>0</v>
      </c>
      <c r="AK136" s="19">
        <v>3</v>
      </c>
      <c r="AL136" s="19">
        <v>3</v>
      </c>
      <c r="AM136" s="45">
        <v>0</v>
      </c>
      <c r="AN136" s="19">
        <v>4</v>
      </c>
      <c r="AO136" s="13">
        <v>0</v>
      </c>
      <c r="AP136" s="32">
        <v>3.3333333333333335</v>
      </c>
      <c r="AQ136" s="24">
        <v>3</v>
      </c>
      <c r="AR136" s="13">
        <v>0</v>
      </c>
      <c r="AS136" s="22">
        <v>0</v>
      </c>
      <c r="AT136" s="13">
        <v>0</v>
      </c>
      <c r="AU136" s="13">
        <v>0</v>
      </c>
      <c r="AV136" s="31">
        <v>3</v>
      </c>
      <c r="AW136" s="13">
        <v>0</v>
      </c>
      <c r="AX136" s="13">
        <v>0</v>
      </c>
      <c r="AY136" s="26">
        <v>0</v>
      </c>
      <c r="AZ136" s="24">
        <v>2</v>
      </c>
      <c r="BA136" s="51">
        <v>4</v>
      </c>
      <c r="BB136" s="78">
        <v>3</v>
      </c>
    </row>
    <row r="137" spans="1:54" ht="23.1" customHeight="1" x14ac:dyDescent="0.3">
      <c r="A137" s="79">
        <v>133</v>
      </c>
      <c r="B137" s="56" t="s">
        <v>84</v>
      </c>
      <c r="C137" s="57" t="s">
        <v>85</v>
      </c>
      <c r="D137" s="56" t="s">
        <v>449</v>
      </c>
      <c r="E137" s="56" t="s">
        <v>34</v>
      </c>
      <c r="F137" s="56" t="str">
        <f>REPT(CHAR(160),10)&amp;Working!$E137</f>
        <v>          A</v>
      </c>
      <c r="G137" s="58">
        <v>0</v>
      </c>
      <c r="H137" s="58">
        <v>0</v>
      </c>
      <c r="I137" s="58">
        <v>3</v>
      </c>
      <c r="J137" s="58">
        <v>0</v>
      </c>
      <c r="K137" s="59">
        <v>0</v>
      </c>
      <c r="L137" s="60">
        <v>3</v>
      </c>
      <c r="M137" s="58">
        <v>0</v>
      </c>
      <c r="N137" s="58">
        <v>3</v>
      </c>
      <c r="O137" s="58">
        <v>3</v>
      </c>
      <c r="P137" s="61">
        <v>0</v>
      </c>
      <c r="Q137" s="62">
        <v>3</v>
      </c>
      <c r="R137" s="32">
        <v>3</v>
      </c>
      <c r="S137" s="24">
        <v>0</v>
      </c>
      <c r="T137" s="26">
        <v>0</v>
      </c>
      <c r="U137" s="46">
        <v>0</v>
      </c>
      <c r="V137" s="26">
        <v>0</v>
      </c>
      <c r="W137" s="26">
        <v>0</v>
      </c>
      <c r="X137" s="31">
        <v>0</v>
      </c>
      <c r="Y137" s="26">
        <v>4</v>
      </c>
      <c r="Z137" s="26">
        <v>0</v>
      </c>
      <c r="AA137" s="26">
        <v>0</v>
      </c>
      <c r="AB137" s="26">
        <v>0</v>
      </c>
      <c r="AC137" s="26">
        <v>0</v>
      </c>
      <c r="AD137" s="31">
        <v>4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31">
        <v>0</v>
      </c>
      <c r="AK137" s="25">
        <v>2</v>
      </c>
      <c r="AL137" s="25">
        <v>1</v>
      </c>
      <c r="AM137" s="46">
        <v>0</v>
      </c>
      <c r="AN137" s="25">
        <v>3</v>
      </c>
      <c r="AO137" s="26">
        <v>0</v>
      </c>
      <c r="AP137" s="32">
        <v>2</v>
      </c>
      <c r="AQ137" s="24">
        <v>2</v>
      </c>
      <c r="AR137" s="26">
        <v>0</v>
      </c>
      <c r="AS137" s="52">
        <v>0</v>
      </c>
      <c r="AT137" s="26">
        <v>0</v>
      </c>
      <c r="AU137" s="26">
        <v>0</v>
      </c>
      <c r="AV137" s="31">
        <v>2</v>
      </c>
      <c r="AW137" s="26">
        <v>0</v>
      </c>
      <c r="AX137" s="26">
        <v>0</v>
      </c>
      <c r="AY137" s="26">
        <v>0</v>
      </c>
      <c r="AZ137" s="24">
        <v>3</v>
      </c>
      <c r="BA137" s="51">
        <v>3</v>
      </c>
      <c r="BB137" s="78">
        <v>3</v>
      </c>
    </row>
    <row r="138" spans="1:54" ht="23.1" customHeight="1" x14ac:dyDescent="0.3">
      <c r="A138" s="80">
        <v>134</v>
      </c>
      <c r="B138" s="63" t="s">
        <v>252</v>
      </c>
      <c r="C138" s="64" t="s">
        <v>253</v>
      </c>
      <c r="D138" s="63" t="s">
        <v>449</v>
      </c>
      <c r="E138" s="63" t="s">
        <v>160</v>
      </c>
      <c r="F138" s="63" t="str">
        <f>REPT(CHAR(160),10)&amp;Working!$E138</f>
        <v>          B</v>
      </c>
      <c r="G138" s="54">
        <v>0</v>
      </c>
      <c r="H138" s="54">
        <v>0</v>
      </c>
      <c r="I138" s="54">
        <v>2</v>
      </c>
      <c r="J138" s="54">
        <v>0</v>
      </c>
      <c r="K138" s="65">
        <v>0</v>
      </c>
      <c r="L138" s="60">
        <v>2</v>
      </c>
      <c r="M138" s="54">
        <v>0</v>
      </c>
      <c r="N138" s="54">
        <v>2</v>
      </c>
      <c r="O138" s="54">
        <v>2</v>
      </c>
      <c r="P138" s="63">
        <v>0</v>
      </c>
      <c r="Q138" s="74">
        <v>2</v>
      </c>
      <c r="R138" s="32">
        <v>2</v>
      </c>
      <c r="S138" s="24">
        <v>0</v>
      </c>
      <c r="T138" s="13">
        <v>0</v>
      </c>
      <c r="U138" s="18">
        <v>0</v>
      </c>
      <c r="V138" s="13">
        <v>0</v>
      </c>
      <c r="W138" s="13">
        <v>0</v>
      </c>
      <c r="X138" s="31">
        <v>0</v>
      </c>
      <c r="Y138" s="13">
        <v>1</v>
      </c>
      <c r="Z138" s="13">
        <v>0</v>
      </c>
      <c r="AA138" s="13">
        <v>0</v>
      </c>
      <c r="AB138" s="13">
        <v>0</v>
      </c>
      <c r="AC138" s="13">
        <v>0</v>
      </c>
      <c r="AD138" s="31">
        <v>1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31">
        <v>0</v>
      </c>
      <c r="AK138" s="6">
        <v>2</v>
      </c>
      <c r="AL138" s="6">
        <v>2</v>
      </c>
      <c r="AM138" s="18">
        <v>0</v>
      </c>
      <c r="AN138" s="6">
        <v>2</v>
      </c>
      <c r="AO138" s="13">
        <v>0</v>
      </c>
      <c r="AP138" s="32">
        <v>2</v>
      </c>
      <c r="AQ138" s="24">
        <v>1</v>
      </c>
      <c r="AR138" s="13">
        <v>0</v>
      </c>
      <c r="AS138" s="22">
        <v>0</v>
      </c>
      <c r="AT138" s="13">
        <v>0</v>
      </c>
      <c r="AU138" s="13">
        <v>0</v>
      </c>
      <c r="AV138" s="31">
        <v>1</v>
      </c>
      <c r="AW138" s="13">
        <v>0</v>
      </c>
      <c r="AX138" s="13">
        <v>0</v>
      </c>
      <c r="AY138" s="26">
        <v>0</v>
      </c>
      <c r="AZ138" s="24">
        <v>2</v>
      </c>
      <c r="BA138" s="51">
        <v>2</v>
      </c>
      <c r="BB138" s="78">
        <v>2</v>
      </c>
    </row>
    <row r="139" spans="1:54" ht="23.1" customHeight="1" x14ac:dyDescent="0.3">
      <c r="A139" s="79">
        <v>135</v>
      </c>
      <c r="B139" s="56" t="s">
        <v>369</v>
      </c>
      <c r="C139" s="57" t="s">
        <v>370</v>
      </c>
      <c r="D139" s="56" t="s">
        <v>449</v>
      </c>
      <c r="E139" s="56" t="s">
        <v>492</v>
      </c>
      <c r="F139" s="56" t="str">
        <f>REPT(CHAR(160),10)&amp;Working!$E139</f>
        <v>          C</v>
      </c>
      <c r="G139" s="58">
        <v>0</v>
      </c>
      <c r="H139" s="58">
        <v>0</v>
      </c>
      <c r="I139" s="58">
        <v>3</v>
      </c>
      <c r="J139" s="58">
        <v>0</v>
      </c>
      <c r="K139" s="59">
        <v>0</v>
      </c>
      <c r="L139" s="60">
        <v>3</v>
      </c>
      <c r="M139" s="58">
        <v>0</v>
      </c>
      <c r="N139" s="58">
        <v>4</v>
      </c>
      <c r="O139" s="58">
        <v>4</v>
      </c>
      <c r="P139" s="56">
        <v>0</v>
      </c>
      <c r="Q139" s="75">
        <v>4</v>
      </c>
      <c r="R139" s="32">
        <v>4</v>
      </c>
      <c r="S139" s="24">
        <v>0</v>
      </c>
      <c r="T139" s="26">
        <v>0</v>
      </c>
      <c r="U139" s="50">
        <v>0</v>
      </c>
      <c r="V139" s="26">
        <v>0</v>
      </c>
      <c r="W139" s="26">
        <v>0</v>
      </c>
      <c r="X139" s="31">
        <v>0</v>
      </c>
      <c r="Y139" s="26">
        <v>4</v>
      </c>
      <c r="Z139" s="26">
        <v>0</v>
      </c>
      <c r="AA139" s="26">
        <v>0</v>
      </c>
      <c r="AB139" s="26">
        <v>0</v>
      </c>
      <c r="AC139" s="26">
        <v>0</v>
      </c>
      <c r="AD139" s="31">
        <v>4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31">
        <v>0</v>
      </c>
      <c r="AK139" s="43">
        <v>4</v>
      </c>
      <c r="AL139" s="43">
        <v>2</v>
      </c>
      <c r="AM139" s="50">
        <v>0</v>
      </c>
      <c r="AN139" s="43">
        <v>2</v>
      </c>
      <c r="AO139" s="26">
        <v>0</v>
      </c>
      <c r="AP139" s="32">
        <v>2.6666666666666665</v>
      </c>
      <c r="AQ139" s="24">
        <v>1</v>
      </c>
      <c r="AR139" s="26">
        <v>0</v>
      </c>
      <c r="AS139" s="52">
        <v>0</v>
      </c>
      <c r="AT139" s="26">
        <v>0</v>
      </c>
      <c r="AU139" s="26">
        <v>0</v>
      </c>
      <c r="AV139" s="31">
        <v>1</v>
      </c>
      <c r="AW139" s="26">
        <v>0</v>
      </c>
      <c r="AX139" s="26">
        <v>0</v>
      </c>
      <c r="AY139" s="26">
        <v>0</v>
      </c>
      <c r="AZ139" s="24">
        <v>3</v>
      </c>
      <c r="BA139" s="51">
        <v>4</v>
      </c>
      <c r="BB139" s="78">
        <v>3.5</v>
      </c>
    </row>
    <row r="140" spans="1:54" ht="23.1" customHeight="1" x14ac:dyDescent="0.3">
      <c r="A140" s="80">
        <v>136</v>
      </c>
      <c r="B140" s="63" t="s">
        <v>371</v>
      </c>
      <c r="C140" s="64" t="s">
        <v>372</v>
      </c>
      <c r="D140" s="63" t="s">
        <v>541</v>
      </c>
      <c r="E140" s="63" t="s">
        <v>492</v>
      </c>
      <c r="F140" s="63" t="str">
        <f>REPT(CHAR(160),10)&amp;Working!$E140</f>
        <v>          C</v>
      </c>
      <c r="G140" s="54">
        <v>0</v>
      </c>
      <c r="H140" s="54">
        <v>0</v>
      </c>
      <c r="I140" s="54">
        <v>3</v>
      </c>
      <c r="J140" s="54">
        <v>0</v>
      </c>
      <c r="K140" s="65">
        <v>0</v>
      </c>
      <c r="L140" s="60">
        <v>3</v>
      </c>
      <c r="M140" s="54">
        <v>0</v>
      </c>
      <c r="N140" s="54">
        <v>5</v>
      </c>
      <c r="O140" s="54">
        <v>5</v>
      </c>
      <c r="P140" s="63">
        <v>0</v>
      </c>
      <c r="Q140" s="74">
        <v>5</v>
      </c>
      <c r="R140" s="32">
        <v>5</v>
      </c>
      <c r="S140" s="24">
        <v>0</v>
      </c>
      <c r="T140" s="13">
        <v>0</v>
      </c>
      <c r="U140" s="18">
        <v>0</v>
      </c>
      <c r="V140" s="13">
        <v>0</v>
      </c>
      <c r="W140" s="13">
        <v>0</v>
      </c>
      <c r="X140" s="31">
        <v>0</v>
      </c>
      <c r="Y140" s="13">
        <v>5</v>
      </c>
      <c r="Z140" s="13">
        <v>0</v>
      </c>
      <c r="AA140" s="13">
        <v>0</v>
      </c>
      <c r="AB140" s="13">
        <v>0</v>
      </c>
      <c r="AC140" s="13">
        <v>0</v>
      </c>
      <c r="AD140" s="31">
        <v>5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31">
        <v>0</v>
      </c>
      <c r="AK140" s="6">
        <v>3</v>
      </c>
      <c r="AL140" s="6">
        <v>3</v>
      </c>
      <c r="AM140" s="18">
        <v>0</v>
      </c>
      <c r="AN140" s="6">
        <v>3</v>
      </c>
      <c r="AO140" s="13">
        <v>0</v>
      </c>
      <c r="AP140" s="32">
        <v>3</v>
      </c>
      <c r="AQ140" s="24">
        <v>3</v>
      </c>
      <c r="AR140" s="13">
        <v>0</v>
      </c>
      <c r="AS140" s="6">
        <v>0</v>
      </c>
      <c r="AT140" s="13">
        <v>0</v>
      </c>
      <c r="AU140" s="13">
        <v>0</v>
      </c>
      <c r="AV140" s="31">
        <v>3</v>
      </c>
      <c r="AW140" s="13">
        <v>0</v>
      </c>
      <c r="AX140" s="13">
        <v>0</v>
      </c>
      <c r="AY140" s="26">
        <v>0</v>
      </c>
      <c r="AZ140" s="24">
        <v>3</v>
      </c>
      <c r="BA140" s="51">
        <v>3</v>
      </c>
      <c r="BB140" s="78">
        <v>3</v>
      </c>
    </row>
    <row r="141" spans="1:54" ht="23.1" customHeight="1" x14ac:dyDescent="0.3">
      <c r="A141" s="79">
        <v>137</v>
      </c>
      <c r="B141" s="56" t="s">
        <v>266</v>
      </c>
      <c r="C141" s="57" t="s">
        <v>267</v>
      </c>
      <c r="D141" s="56" t="s">
        <v>541</v>
      </c>
      <c r="E141" s="56" t="s">
        <v>160</v>
      </c>
      <c r="F141" s="56" t="str">
        <f>REPT(CHAR(160),10)&amp;Working!$E141</f>
        <v>          B</v>
      </c>
      <c r="G141" s="58">
        <v>0</v>
      </c>
      <c r="H141" s="58">
        <v>0</v>
      </c>
      <c r="I141" s="58">
        <v>2</v>
      </c>
      <c r="J141" s="58">
        <v>0</v>
      </c>
      <c r="K141" s="59">
        <v>0</v>
      </c>
      <c r="L141" s="60">
        <v>2</v>
      </c>
      <c r="M141" s="58">
        <v>0</v>
      </c>
      <c r="N141" s="58">
        <v>4</v>
      </c>
      <c r="O141" s="58">
        <v>4</v>
      </c>
      <c r="P141" s="56">
        <v>0</v>
      </c>
      <c r="Q141" s="75">
        <v>4</v>
      </c>
      <c r="R141" s="32">
        <v>4</v>
      </c>
      <c r="S141" s="24">
        <v>0</v>
      </c>
      <c r="T141" s="26">
        <v>0</v>
      </c>
      <c r="U141" s="50">
        <v>0</v>
      </c>
      <c r="V141" s="26">
        <v>0</v>
      </c>
      <c r="W141" s="26">
        <v>0</v>
      </c>
      <c r="X141" s="31">
        <v>0</v>
      </c>
      <c r="Y141" s="26">
        <v>4</v>
      </c>
      <c r="Z141" s="26">
        <v>0</v>
      </c>
      <c r="AA141" s="26">
        <v>0</v>
      </c>
      <c r="AB141" s="26">
        <v>0</v>
      </c>
      <c r="AC141" s="26">
        <v>0</v>
      </c>
      <c r="AD141" s="31">
        <v>4</v>
      </c>
      <c r="AE141" s="26">
        <v>0</v>
      </c>
      <c r="AF141" s="26">
        <v>0</v>
      </c>
      <c r="AG141" s="26">
        <v>0</v>
      </c>
      <c r="AH141" s="26">
        <v>0</v>
      </c>
      <c r="AI141" s="26">
        <v>0</v>
      </c>
      <c r="AJ141" s="31">
        <v>0</v>
      </c>
      <c r="AK141" s="43">
        <v>3</v>
      </c>
      <c r="AL141" s="43">
        <v>2</v>
      </c>
      <c r="AM141" s="50">
        <v>0</v>
      </c>
      <c r="AN141" s="43">
        <v>3</v>
      </c>
      <c r="AO141" s="26">
        <v>0</v>
      </c>
      <c r="AP141" s="32">
        <v>2.6666666666666665</v>
      </c>
      <c r="AQ141" s="24">
        <v>2</v>
      </c>
      <c r="AR141" s="26">
        <v>0</v>
      </c>
      <c r="AS141" s="43">
        <v>0</v>
      </c>
      <c r="AT141" s="26">
        <v>0</v>
      </c>
      <c r="AU141" s="26">
        <v>0</v>
      </c>
      <c r="AV141" s="31">
        <v>2</v>
      </c>
      <c r="AW141" s="26">
        <v>0</v>
      </c>
      <c r="AX141" s="26">
        <v>0</v>
      </c>
      <c r="AY141" s="26">
        <v>0</v>
      </c>
      <c r="AZ141" s="24">
        <v>3</v>
      </c>
      <c r="BA141" s="51">
        <v>3</v>
      </c>
      <c r="BB141" s="78">
        <v>3</v>
      </c>
    </row>
    <row r="142" spans="1:54" ht="23.1" customHeight="1" x14ac:dyDescent="0.3">
      <c r="A142" s="80">
        <v>138</v>
      </c>
      <c r="B142" s="63" t="s">
        <v>280</v>
      </c>
      <c r="C142" s="64" t="s">
        <v>281</v>
      </c>
      <c r="D142" s="63" t="s">
        <v>541</v>
      </c>
      <c r="E142" s="63" t="s">
        <v>160</v>
      </c>
      <c r="F142" s="63" t="str">
        <f>REPT(CHAR(160),10)&amp;Working!$E142</f>
        <v>          B</v>
      </c>
      <c r="G142" s="54">
        <v>0</v>
      </c>
      <c r="H142" s="54">
        <v>0</v>
      </c>
      <c r="I142" s="54">
        <v>1</v>
      </c>
      <c r="J142" s="54">
        <v>0</v>
      </c>
      <c r="K142" s="65">
        <v>0</v>
      </c>
      <c r="L142" s="60">
        <v>1</v>
      </c>
      <c r="M142" s="54">
        <v>0</v>
      </c>
      <c r="N142" s="54">
        <v>4</v>
      </c>
      <c r="O142" s="54">
        <v>3</v>
      </c>
      <c r="P142" s="63">
        <v>0</v>
      </c>
      <c r="Q142" s="74">
        <v>3</v>
      </c>
      <c r="R142" s="32">
        <v>3.3333333333333335</v>
      </c>
      <c r="S142" s="24">
        <v>0</v>
      </c>
      <c r="T142" s="13">
        <v>0</v>
      </c>
      <c r="U142" s="18">
        <v>0</v>
      </c>
      <c r="V142" s="13">
        <v>0</v>
      </c>
      <c r="W142" s="13">
        <v>0</v>
      </c>
      <c r="X142" s="31">
        <v>0</v>
      </c>
      <c r="Y142" s="13">
        <v>3</v>
      </c>
      <c r="Z142" s="13">
        <v>0</v>
      </c>
      <c r="AA142" s="13">
        <v>0</v>
      </c>
      <c r="AB142" s="13">
        <v>0</v>
      </c>
      <c r="AC142" s="13">
        <v>0</v>
      </c>
      <c r="AD142" s="31">
        <v>3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31">
        <v>0</v>
      </c>
      <c r="AK142" s="6">
        <v>2</v>
      </c>
      <c r="AL142" s="6">
        <v>2</v>
      </c>
      <c r="AM142" s="18">
        <v>0</v>
      </c>
      <c r="AN142" s="6">
        <v>4</v>
      </c>
      <c r="AO142" s="13">
        <v>0</v>
      </c>
      <c r="AP142" s="32">
        <v>2.6666666666666665</v>
      </c>
      <c r="AQ142" s="24">
        <v>1</v>
      </c>
      <c r="AR142" s="13">
        <v>0</v>
      </c>
      <c r="AS142" s="6">
        <v>0</v>
      </c>
      <c r="AT142" s="13">
        <v>0</v>
      </c>
      <c r="AU142" s="13">
        <v>0</v>
      </c>
      <c r="AV142" s="31">
        <v>1</v>
      </c>
      <c r="AW142" s="13">
        <v>0</v>
      </c>
      <c r="AX142" s="13">
        <v>0</v>
      </c>
      <c r="AY142" s="26">
        <v>0</v>
      </c>
      <c r="AZ142" s="24">
        <v>2</v>
      </c>
      <c r="BA142" s="51">
        <v>3</v>
      </c>
      <c r="BB142" s="78">
        <v>2.5</v>
      </c>
    </row>
    <row r="143" spans="1:54" ht="23.1" customHeight="1" x14ac:dyDescent="0.3">
      <c r="A143" s="79">
        <v>139</v>
      </c>
      <c r="B143" s="56" t="s">
        <v>151</v>
      </c>
      <c r="C143" s="57" t="s">
        <v>152</v>
      </c>
      <c r="D143" s="56" t="s">
        <v>449</v>
      </c>
      <c r="E143" s="56" t="s">
        <v>34</v>
      </c>
      <c r="F143" s="56" t="str">
        <f>REPT(CHAR(160),10)&amp;Working!$E143</f>
        <v>          A</v>
      </c>
      <c r="G143" s="58">
        <v>0</v>
      </c>
      <c r="H143" s="58">
        <v>0</v>
      </c>
      <c r="I143" s="58">
        <v>3</v>
      </c>
      <c r="J143" s="58">
        <v>0</v>
      </c>
      <c r="K143" s="59">
        <v>0</v>
      </c>
      <c r="L143" s="60">
        <v>3</v>
      </c>
      <c r="M143" s="58">
        <v>0</v>
      </c>
      <c r="N143" s="58">
        <v>4</v>
      </c>
      <c r="O143" s="58">
        <v>4</v>
      </c>
      <c r="P143" s="56">
        <v>0</v>
      </c>
      <c r="Q143" s="75">
        <v>4</v>
      </c>
      <c r="R143" s="32">
        <v>4</v>
      </c>
      <c r="S143" s="24">
        <v>0</v>
      </c>
      <c r="T143" s="26">
        <v>0</v>
      </c>
      <c r="U143" s="50">
        <v>0</v>
      </c>
      <c r="V143" s="26">
        <v>0</v>
      </c>
      <c r="W143" s="26">
        <v>0</v>
      </c>
      <c r="X143" s="31">
        <v>0</v>
      </c>
      <c r="Y143" s="26">
        <v>4</v>
      </c>
      <c r="Z143" s="26">
        <v>0</v>
      </c>
      <c r="AA143" s="26">
        <v>0</v>
      </c>
      <c r="AB143" s="26">
        <v>0</v>
      </c>
      <c r="AC143" s="26">
        <v>0</v>
      </c>
      <c r="AD143" s="31">
        <v>4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31">
        <v>0</v>
      </c>
      <c r="AK143" s="43">
        <v>3</v>
      </c>
      <c r="AL143" s="43">
        <v>2</v>
      </c>
      <c r="AM143" s="50">
        <v>0</v>
      </c>
      <c r="AN143" s="43">
        <v>3</v>
      </c>
      <c r="AO143" s="26">
        <v>0</v>
      </c>
      <c r="AP143" s="32">
        <v>2.6666666666666665</v>
      </c>
      <c r="AQ143" s="24">
        <v>2</v>
      </c>
      <c r="AR143" s="26">
        <v>0</v>
      </c>
      <c r="AS143" s="43">
        <v>0</v>
      </c>
      <c r="AT143" s="26">
        <v>0</v>
      </c>
      <c r="AU143" s="26">
        <v>0</v>
      </c>
      <c r="AV143" s="31">
        <v>2</v>
      </c>
      <c r="AW143" s="26">
        <v>0</v>
      </c>
      <c r="AX143" s="26">
        <v>0</v>
      </c>
      <c r="AY143" s="26">
        <v>0</v>
      </c>
      <c r="AZ143" s="24">
        <v>3</v>
      </c>
      <c r="BA143" s="51">
        <v>3</v>
      </c>
      <c r="BB143" s="78">
        <v>3</v>
      </c>
    </row>
    <row r="144" spans="1:54" ht="23.1" customHeight="1" x14ac:dyDescent="0.3">
      <c r="A144" s="80">
        <v>140</v>
      </c>
      <c r="B144" s="63" t="s">
        <v>373</v>
      </c>
      <c r="C144" s="64" t="s">
        <v>374</v>
      </c>
      <c r="D144" s="63" t="s">
        <v>449</v>
      </c>
      <c r="E144" s="63" t="s">
        <v>492</v>
      </c>
      <c r="F144" s="63" t="str">
        <f>REPT(CHAR(160),10)&amp;Working!$E144</f>
        <v>          C</v>
      </c>
      <c r="G144" s="54">
        <v>0</v>
      </c>
      <c r="H144" s="54">
        <v>0</v>
      </c>
      <c r="I144" s="54">
        <v>3</v>
      </c>
      <c r="J144" s="54">
        <v>0</v>
      </c>
      <c r="K144" s="65">
        <v>0</v>
      </c>
      <c r="L144" s="60">
        <v>3</v>
      </c>
      <c r="M144" s="54">
        <v>0</v>
      </c>
      <c r="N144" s="54">
        <v>4</v>
      </c>
      <c r="O144" s="54">
        <v>3</v>
      </c>
      <c r="P144" s="63">
        <v>0</v>
      </c>
      <c r="Q144" s="74">
        <v>3</v>
      </c>
      <c r="R144" s="32">
        <v>3.3333333333333335</v>
      </c>
      <c r="S144" s="24">
        <v>0</v>
      </c>
      <c r="T144" s="13">
        <v>0</v>
      </c>
      <c r="U144" s="18">
        <v>0</v>
      </c>
      <c r="V144" s="13">
        <v>0</v>
      </c>
      <c r="W144" s="13">
        <v>0</v>
      </c>
      <c r="X144" s="31">
        <v>0</v>
      </c>
      <c r="Y144" s="13">
        <v>4</v>
      </c>
      <c r="Z144" s="13">
        <v>0</v>
      </c>
      <c r="AA144" s="13">
        <v>0</v>
      </c>
      <c r="AB144" s="13">
        <v>0</v>
      </c>
      <c r="AC144" s="13">
        <v>0</v>
      </c>
      <c r="AD144" s="31">
        <v>4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31">
        <v>0</v>
      </c>
      <c r="AK144" s="6">
        <v>3</v>
      </c>
      <c r="AL144" s="6">
        <v>3</v>
      </c>
      <c r="AM144" s="18">
        <v>0</v>
      </c>
      <c r="AN144" s="6">
        <v>3</v>
      </c>
      <c r="AO144" s="13">
        <v>0</v>
      </c>
      <c r="AP144" s="32">
        <v>3</v>
      </c>
      <c r="AQ144" s="24">
        <v>1</v>
      </c>
      <c r="AR144" s="13">
        <v>0</v>
      </c>
      <c r="AS144" s="6">
        <v>0</v>
      </c>
      <c r="AT144" s="13">
        <v>0</v>
      </c>
      <c r="AU144" s="13">
        <v>0</v>
      </c>
      <c r="AV144" s="31">
        <v>1</v>
      </c>
      <c r="AW144" s="13">
        <v>0</v>
      </c>
      <c r="AX144" s="13">
        <v>0</v>
      </c>
      <c r="AY144" s="26">
        <v>0</v>
      </c>
      <c r="AZ144" s="24">
        <v>3</v>
      </c>
      <c r="BA144" s="51">
        <v>2</v>
      </c>
      <c r="BB144" s="78">
        <v>2.5</v>
      </c>
    </row>
    <row r="145" spans="1:54" ht="23.1" customHeight="1" x14ac:dyDescent="0.3">
      <c r="A145" s="79">
        <v>141</v>
      </c>
      <c r="B145" s="56" t="s">
        <v>268</v>
      </c>
      <c r="C145" s="57" t="s">
        <v>269</v>
      </c>
      <c r="D145" s="56" t="s">
        <v>449</v>
      </c>
      <c r="E145" s="56" t="s">
        <v>160</v>
      </c>
      <c r="F145" s="56" t="str">
        <f>REPT(CHAR(160),10)&amp;Working!$E145</f>
        <v>          B</v>
      </c>
      <c r="G145" s="58">
        <v>0</v>
      </c>
      <c r="H145" s="58">
        <v>0</v>
      </c>
      <c r="I145" s="58">
        <v>5</v>
      </c>
      <c r="J145" s="58">
        <v>0</v>
      </c>
      <c r="K145" s="59">
        <v>0</v>
      </c>
      <c r="L145" s="60">
        <v>5</v>
      </c>
      <c r="M145" s="58">
        <v>0</v>
      </c>
      <c r="N145" s="58">
        <v>3</v>
      </c>
      <c r="O145" s="58">
        <v>4</v>
      </c>
      <c r="P145" s="56">
        <v>0</v>
      </c>
      <c r="Q145" s="75">
        <v>4</v>
      </c>
      <c r="R145" s="32">
        <v>3.6666666666666665</v>
      </c>
      <c r="S145" s="24">
        <v>0</v>
      </c>
      <c r="T145" s="26">
        <v>0</v>
      </c>
      <c r="U145" s="50">
        <v>0</v>
      </c>
      <c r="V145" s="26">
        <v>0</v>
      </c>
      <c r="W145" s="26">
        <v>0</v>
      </c>
      <c r="X145" s="31">
        <v>0</v>
      </c>
      <c r="Y145" s="26">
        <v>3</v>
      </c>
      <c r="Z145" s="26">
        <v>0</v>
      </c>
      <c r="AA145" s="26">
        <v>0</v>
      </c>
      <c r="AB145" s="26">
        <v>0</v>
      </c>
      <c r="AC145" s="26">
        <v>0</v>
      </c>
      <c r="AD145" s="31">
        <v>3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31">
        <v>0</v>
      </c>
      <c r="AK145" s="43">
        <v>4</v>
      </c>
      <c r="AL145" s="43">
        <v>3</v>
      </c>
      <c r="AM145" s="50">
        <v>0</v>
      </c>
      <c r="AN145" s="43">
        <v>5</v>
      </c>
      <c r="AO145" s="26">
        <v>0</v>
      </c>
      <c r="AP145" s="32">
        <v>4</v>
      </c>
      <c r="AQ145" s="24">
        <v>5</v>
      </c>
      <c r="AR145" s="26">
        <v>0</v>
      </c>
      <c r="AS145" s="43">
        <v>0</v>
      </c>
      <c r="AT145" s="26">
        <v>0</v>
      </c>
      <c r="AU145" s="26">
        <v>0</v>
      </c>
      <c r="AV145" s="31">
        <v>5</v>
      </c>
      <c r="AW145" s="26">
        <v>0</v>
      </c>
      <c r="AX145" s="26">
        <v>0</v>
      </c>
      <c r="AY145" s="26">
        <v>0</v>
      </c>
      <c r="AZ145" s="24">
        <v>5</v>
      </c>
      <c r="BA145" s="51">
        <v>4</v>
      </c>
      <c r="BB145" s="78">
        <v>4.5</v>
      </c>
    </row>
    <row r="146" spans="1:54" ht="23.1" customHeight="1" x14ac:dyDescent="0.3">
      <c r="A146" s="80">
        <v>142</v>
      </c>
      <c r="B146" s="63" t="s">
        <v>169</v>
      </c>
      <c r="C146" s="64" t="s">
        <v>170</v>
      </c>
      <c r="D146" s="63" t="s">
        <v>541</v>
      </c>
      <c r="E146" s="63" t="s">
        <v>160</v>
      </c>
      <c r="F146" s="63" t="str">
        <f>REPT(CHAR(160),10)&amp;Working!$E146</f>
        <v>          B</v>
      </c>
      <c r="G146" s="54">
        <v>0</v>
      </c>
      <c r="H146" s="54">
        <v>0</v>
      </c>
      <c r="I146" s="54">
        <v>2</v>
      </c>
      <c r="J146" s="54">
        <v>0</v>
      </c>
      <c r="K146" s="65">
        <v>0</v>
      </c>
      <c r="L146" s="60">
        <v>2</v>
      </c>
      <c r="M146" s="54">
        <v>0</v>
      </c>
      <c r="N146" s="54">
        <v>3</v>
      </c>
      <c r="O146" s="54">
        <v>4</v>
      </c>
      <c r="P146" s="63">
        <v>0</v>
      </c>
      <c r="Q146" s="74">
        <v>4</v>
      </c>
      <c r="R146" s="32">
        <v>3.6666666666666665</v>
      </c>
      <c r="S146" s="24">
        <v>0</v>
      </c>
      <c r="T146" s="13">
        <v>0</v>
      </c>
      <c r="U146" s="18">
        <v>0</v>
      </c>
      <c r="V146" s="13">
        <v>0</v>
      </c>
      <c r="W146" s="13">
        <v>0</v>
      </c>
      <c r="X146" s="31">
        <v>0</v>
      </c>
      <c r="Y146" s="13">
        <v>2</v>
      </c>
      <c r="Z146" s="13">
        <v>0</v>
      </c>
      <c r="AA146" s="13">
        <v>0</v>
      </c>
      <c r="AB146" s="13">
        <v>0</v>
      </c>
      <c r="AC146" s="13">
        <v>0</v>
      </c>
      <c r="AD146" s="31">
        <v>2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31">
        <v>0</v>
      </c>
      <c r="AK146" s="6">
        <v>2</v>
      </c>
      <c r="AL146" s="6">
        <v>4</v>
      </c>
      <c r="AM146" s="18">
        <v>0</v>
      </c>
      <c r="AN146" s="6">
        <v>3</v>
      </c>
      <c r="AO146" s="13">
        <v>0</v>
      </c>
      <c r="AP146" s="32">
        <v>3</v>
      </c>
      <c r="AQ146" s="24">
        <v>4</v>
      </c>
      <c r="AR146" s="13">
        <v>0</v>
      </c>
      <c r="AS146" s="6">
        <v>0</v>
      </c>
      <c r="AT146" s="13">
        <v>0</v>
      </c>
      <c r="AU146" s="13">
        <v>0</v>
      </c>
      <c r="AV146" s="31">
        <v>4</v>
      </c>
      <c r="AW146" s="13">
        <v>0</v>
      </c>
      <c r="AX146" s="13">
        <v>0</v>
      </c>
      <c r="AY146" s="26">
        <v>0</v>
      </c>
      <c r="AZ146" s="24">
        <v>2</v>
      </c>
      <c r="BA146" s="51">
        <v>3</v>
      </c>
      <c r="BB146" s="78">
        <v>2.5</v>
      </c>
    </row>
    <row r="147" spans="1:54" ht="23.1" customHeight="1" x14ac:dyDescent="0.3">
      <c r="A147" s="79">
        <v>143</v>
      </c>
      <c r="B147" s="56" t="s">
        <v>282</v>
      </c>
      <c r="C147" s="57" t="s">
        <v>283</v>
      </c>
      <c r="D147" s="56" t="s">
        <v>449</v>
      </c>
      <c r="E147" s="56" t="s">
        <v>160</v>
      </c>
      <c r="F147" s="56" t="str">
        <f>REPT(CHAR(160),10)&amp;Working!$E147</f>
        <v>          B</v>
      </c>
      <c r="G147" s="58">
        <v>0</v>
      </c>
      <c r="H147" s="58">
        <v>0</v>
      </c>
      <c r="I147" s="58">
        <v>2</v>
      </c>
      <c r="J147" s="58">
        <v>0</v>
      </c>
      <c r="K147" s="59">
        <v>0</v>
      </c>
      <c r="L147" s="60">
        <v>2</v>
      </c>
      <c r="M147" s="58">
        <v>0</v>
      </c>
      <c r="N147" s="58">
        <v>3</v>
      </c>
      <c r="O147" s="58">
        <v>3</v>
      </c>
      <c r="P147" s="56">
        <v>0</v>
      </c>
      <c r="Q147" s="75">
        <v>3</v>
      </c>
      <c r="R147" s="32">
        <v>3</v>
      </c>
      <c r="S147" s="24">
        <v>0</v>
      </c>
      <c r="T147" s="26">
        <v>0</v>
      </c>
      <c r="U147" s="50">
        <v>0</v>
      </c>
      <c r="V147" s="26">
        <v>0</v>
      </c>
      <c r="W147" s="26">
        <v>0</v>
      </c>
      <c r="X147" s="31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31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31">
        <v>0</v>
      </c>
      <c r="AK147" s="43">
        <v>2</v>
      </c>
      <c r="AL147" s="43">
        <v>2</v>
      </c>
      <c r="AM147" s="50">
        <v>0</v>
      </c>
      <c r="AN147" s="43">
        <v>3</v>
      </c>
      <c r="AO147" s="26">
        <v>0</v>
      </c>
      <c r="AP147" s="32">
        <v>2.3333333333333335</v>
      </c>
      <c r="AQ147" s="24">
        <v>3</v>
      </c>
      <c r="AR147" s="26">
        <v>0</v>
      </c>
      <c r="AS147" s="43">
        <v>0</v>
      </c>
      <c r="AT147" s="26">
        <v>0</v>
      </c>
      <c r="AU147" s="26">
        <v>0</v>
      </c>
      <c r="AV147" s="31">
        <v>3</v>
      </c>
      <c r="AW147" s="26">
        <v>0</v>
      </c>
      <c r="AX147" s="26">
        <v>0</v>
      </c>
      <c r="AY147" s="26">
        <v>0</v>
      </c>
      <c r="AZ147" s="24">
        <v>2</v>
      </c>
      <c r="BA147" s="51">
        <v>3</v>
      </c>
      <c r="BB147" s="78">
        <v>2.5</v>
      </c>
    </row>
    <row r="148" spans="1:54" ht="23.1" customHeight="1" x14ac:dyDescent="0.3">
      <c r="A148" s="80">
        <v>144</v>
      </c>
      <c r="B148" s="63" t="s">
        <v>171</v>
      </c>
      <c r="C148" s="64" t="s">
        <v>172</v>
      </c>
      <c r="D148" s="63" t="s">
        <v>449</v>
      </c>
      <c r="E148" s="63" t="s">
        <v>160</v>
      </c>
      <c r="F148" s="63" t="str">
        <f>REPT(CHAR(160),10)&amp;Working!$E148</f>
        <v>          B</v>
      </c>
      <c r="G148" s="54">
        <v>0</v>
      </c>
      <c r="H148" s="54">
        <v>0</v>
      </c>
      <c r="I148" s="54">
        <v>3</v>
      </c>
      <c r="J148" s="54">
        <v>0</v>
      </c>
      <c r="K148" s="65">
        <v>0</v>
      </c>
      <c r="L148" s="60">
        <v>3</v>
      </c>
      <c r="M148" s="54">
        <v>0</v>
      </c>
      <c r="N148" s="54">
        <v>5</v>
      </c>
      <c r="O148" s="54">
        <v>4</v>
      </c>
      <c r="P148" s="63">
        <v>0</v>
      </c>
      <c r="Q148" s="74">
        <v>4</v>
      </c>
      <c r="R148" s="32">
        <v>4.333333333333333</v>
      </c>
      <c r="S148" s="24">
        <v>0</v>
      </c>
      <c r="T148" s="13">
        <v>0</v>
      </c>
      <c r="U148" s="18">
        <v>0</v>
      </c>
      <c r="V148" s="13">
        <v>0</v>
      </c>
      <c r="W148" s="13">
        <v>0</v>
      </c>
      <c r="X148" s="31">
        <v>0</v>
      </c>
      <c r="Y148" s="13">
        <v>5</v>
      </c>
      <c r="Z148" s="13">
        <v>0</v>
      </c>
      <c r="AA148" s="13">
        <v>0</v>
      </c>
      <c r="AB148" s="13">
        <v>0</v>
      </c>
      <c r="AC148" s="13">
        <v>0</v>
      </c>
      <c r="AD148" s="31">
        <v>5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31">
        <v>0</v>
      </c>
      <c r="AK148" s="6">
        <v>3</v>
      </c>
      <c r="AL148" s="6">
        <v>3</v>
      </c>
      <c r="AM148" s="18">
        <v>0</v>
      </c>
      <c r="AN148" s="6">
        <v>3</v>
      </c>
      <c r="AO148" s="13">
        <v>0</v>
      </c>
      <c r="AP148" s="32">
        <v>3</v>
      </c>
      <c r="AQ148" s="24">
        <v>3</v>
      </c>
      <c r="AR148" s="13">
        <v>0</v>
      </c>
      <c r="AS148" s="6">
        <v>0</v>
      </c>
      <c r="AT148" s="13">
        <v>0</v>
      </c>
      <c r="AU148" s="13">
        <v>0</v>
      </c>
      <c r="AV148" s="31">
        <v>3</v>
      </c>
      <c r="AW148" s="13">
        <v>0</v>
      </c>
      <c r="AX148" s="13">
        <v>0</v>
      </c>
      <c r="AY148" s="26">
        <v>0</v>
      </c>
      <c r="AZ148" s="24">
        <v>3</v>
      </c>
      <c r="BA148" s="51">
        <v>4</v>
      </c>
      <c r="BB148" s="78">
        <v>3.5</v>
      </c>
    </row>
    <row r="149" spans="1:54" ht="23.1" customHeight="1" x14ac:dyDescent="0.3">
      <c r="A149" s="79">
        <v>145</v>
      </c>
      <c r="B149" s="56" t="s">
        <v>375</v>
      </c>
      <c r="C149" s="57" t="s">
        <v>376</v>
      </c>
      <c r="D149" s="56" t="s">
        <v>541</v>
      </c>
      <c r="E149" s="56" t="s">
        <v>492</v>
      </c>
      <c r="F149" s="56" t="str">
        <f>REPT(CHAR(160),10)&amp;Working!$E149</f>
        <v>          C</v>
      </c>
      <c r="G149" s="58">
        <v>0</v>
      </c>
      <c r="H149" s="58">
        <v>0</v>
      </c>
      <c r="I149" s="58">
        <v>2</v>
      </c>
      <c r="J149" s="58">
        <v>0</v>
      </c>
      <c r="K149" s="59">
        <v>0</v>
      </c>
      <c r="L149" s="60">
        <v>2</v>
      </c>
      <c r="M149" s="58">
        <v>0</v>
      </c>
      <c r="N149" s="58">
        <v>3</v>
      </c>
      <c r="O149" s="58">
        <v>3</v>
      </c>
      <c r="P149" s="56">
        <v>0</v>
      </c>
      <c r="Q149" s="75">
        <v>3</v>
      </c>
      <c r="R149" s="32">
        <v>3</v>
      </c>
      <c r="S149" s="24">
        <v>0</v>
      </c>
      <c r="T149" s="26">
        <v>0</v>
      </c>
      <c r="U149" s="50">
        <v>0</v>
      </c>
      <c r="V149" s="26">
        <v>0</v>
      </c>
      <c r="W149" s="26">
        <v>0</v>
      </c>
      <c r="X149" s="31">
        <v>0</v>
      </c>
      <c r="Y149" s="26">
        <v>3</v>
      </c>
      <c r="Z149" s="26">
        <v>0</v>
      </c>
      <c r="AA149" s="26">
        <v>0</v>
      </c>
      <c r="AB149" s="26">
        <v>0</v>
      </c>
      <c r="AC149" s="26">
        <v>0</v>
      </c>
      <c r="AD149" s="31">
        <v>3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31">
        <v>0</v>
      </c>
      <c r="AK149" s="43">
        <v>3</v>
      </c>
      <c r="AL149" s="43">
        <v>4</v>
      </c>
      <c r="AM149" s="50">
        <v>0</v>
      </c>
      <c r="AN149" s="43">
        <v>3</v>
      </c>
      <c r="AO149" s="26">
        <v>0</v>
      </c>
      <c r="AP149" s="32">
        <v>3.3333333333333335</v>
      </c>
      <c r="AQ149" s="24">
        <v>3</v>
      </c>
      <c r="AR149" s="26">
        <v>0</v>
      </c>
      <c r="AS149" s="43">
        <v>0</v>
      </c>
      <c r="AT149" s="26">
        <v>0</v>
      </c>
      <c r="AU149" s="26">
        <v>0</v>
      </c>
      <c r="AV149" s="31">
        <v>3</v>
      </c>
      <c r="AW149" s="26">
        <v>0</v>
      </c>
      <c r="AX149" s="26">
        <v>0</v>
      </c>
      <c r="AY149" s="26">
        <v>0</v>
      </c>
      <c r="AZ149" s="24">
        <v>2</v>
      </c>
      <c r="BA149" s="51">
        <v>4</v>
      </c>
      <c r="BB149" s="78">
        <v>3</v>
      </c>
    </row>
    <row r="150" spans="1:54" ht="23.1" customHeight="1" x14ac:dyDescent="0.3">
      <c r="A150" s="80">
        <v>146</v>
      </c>
      <c r="B150" s="63" t="s">
        <v>377</v>
      </c>
      <c r="C150" s="64" t="s">
        <v>378</v>
      </c>
      <c r="D150" s="63" t="s">
        <v>541</v>
      </c>
      <c r="E150" s="63" t="s">
        <v>492</v>
      </c>
      <c r="F150" s="63" t="str">
        <f>REPT(CHAR(160),10)&amp;Working!$E150</f>
        <v>          C</v>
      </c>
      <c r="G150" s="54">
        <v>0</v>
      </c>
      <c r="H150" s="54">
        <v>0</v>
      </c>
      <c r="I150" s="54">
        <v>5</v>
      </c>
      <c r="J150" s="54">
        <v>0</v>
      </c>
      <c r="K150" s="65">
        <v>0</v>
      </c>
      <c r="L150" s="60">
        <v>5</v>
      </c>
      <c r="M150" s="54">
        <v>0</v>
      </c>
      <c r="N150" s="54">
        <v>5</v>
      </c>
      <c r="O150" s="54">
        <v>5</v>
      </c>
      <c r="P150" s="63">
        <v>0</v>
      </c>
      <c r="Q150" s="74">
        <v>5</v>
      </c>
      <c r="R150" s="32">
        <v>5</v>
      </c>
      <c r="S150" s="24">
        <v>0</v>
      </c>
      <c r="T150" s="13">
        <v>0</v>
      </c>
      <c r="U150" s="18">
        <v>0</v>
      </c>
      <c r="V150" s="13">
        <v>0</v>
      </c>
      <c r="W150" s="13">
        <v>0</v>
      </c>
      <c r="X150" s="31">
        <v>0</v>
      </c>
      <c r="Y150" s="13">
        <v>5</v>
      </c>
      <c r="Z150" s="13">
        <v>0</v>
      </c>
      <c r="AA150" s="13">
        <v>0</v>
      </c>
      <c r="AB150" s="13">
        <v>0</v>
      </c>
      <c r="AC150" s="13">
        <v>0</v>
      </c>
      <c r="AD150" s="31">
        <v>5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31">
        <v>0</v>
      </c>
      <c r="AK150" s="6">
        <v>5</v>
      </c>
      <c r="AL150" s="6">
        <v>5</v>
      </c>
      <c r="AM150" s="18">
        <v>0</v>
      </c>
      <c r="AN150" s="6">
        <v>5</v>
      </c>
      <c r="AO150" s="13">
        <v>0</v>
      </c>
      <c r="AP150" s="32">
        <v>5</v>
      </c>
      <c r="AQ150" s="24">
        <v>5</v>
      </c>
      <c r="AR150" s="13">
        <v>0</v>
      </c>
      <c r="AS150" s="6">
        <v>0</v>
      </c>
      <c r="AT150" s="13">
        <v>0</v>
      </c>
      <c r="AU150" s="13">
        <v>0</v>
      </c>
      <c r="AV150" s="31">
        <v>5</v>
      </c>
      <c r="AW150" s="13">
        <v>0</v>
      </c>
      <c r="AX150" s="13">
        <v>0</v>
      </c>
      <c r="AY150" s="26">
        <v>0</v>
      </c>
      <c r="AZ150" s="24">
        <v>5</v>
      </c>
      <c r="BA150" s="51">
        <v>5</v>
      </c>
      <c r="BB150" s="78">
        <v>5</v>
      </c>
    </row>
    <row r="151" spans="1:54" ht="23.1" customHeight="1" x14ac:dyDescent="0.3">
      <c r="A151" s="79">
        <v>147</v>
      </c>
      <c r="B151" s="56" t="s">
        <v>153</v>
      </c>
      <c r="C151" s="57" t="s">
        <v>154</v>
      </c>
      <c r="D151" s="56" t="s">
        <v>449</v>
      </c>
      <c r="E151" s="56" t="s">
        <v>34</v>
      </c>
      <c r="F151" s="56" t="str">
        <f>REPT(CHAR(160),10)&amp;Working!$E151</f>
        <v>          A</v>
      </c>
      <c r="G151" s="58">
        <v>0</v>
      </c>
      <c r="H151" s="58">
        <v>0</v>
      </c>
      <c r="I151" s="58">
        <v>3</v>
      </c>
      <c r="J151" s="58">
        <v>0</v>
      </c>
      <c r="K151" s="59">
        <v>0</v>
      </c>
      <c r="L151" s="60">
        <v>3</v>
      </c>
      <c r="M151" s="58">
        <v>0</v>
      </c>
      <c r="N151" s="58">
        <v>4</v>
      </c>
      <c r="O151" s="58">
        <v>3</v>
      </c>
      <c r="P151" s="56">
        <v>0</v>
      </c>
      <c r="Q151" s="75">
        <v>3</v>
      </c>
      <c r="R151" s="32">
        <v>3.3333333333333335</v>
      </c>
      <c r="S151" s="24">
        <v>0</v>
      </c>
      <c r="T151" s="26">
        <v>0</v>
      </c>
      <c r="U151" s="50">
        <v>0</v>
      </c>
      <c r="V151" s="26">
        <v>0</v>
      </c>
      <c r="W151" s="26">
        <v>0</v>
      </c>
      <c r="X151" s="31">
        <v>0</v>
      </c>
      <c r="Y151" s="26">
        <v>3</v>
      </c>
      <c r="Z151" s="26">
        <v>0</v>
      </c>
      <c r="AA151" s="26">
        <v>0</v>
      </c>
      <c r="AB151" s="26">
        <v>0</v>
      </c>
      <c r="AC151" s="26">
        <v>0</v>
      </c>
      <c r="AD151" s="31">
        <v>3</v>
      </c>
      <c r="AE151" s="26">
        <v>0</v>
      </c>
      <c r="AF151" s="26">
        <v>0</v>
      </c>
      <c r="AG151" s="26">
        <v>0</v>
      </c>
      <c r="AH151" s="26">
        <v>0</v>
      </c>
      <c r="AI151" s="26">
        <v>0</v>
      </c>
      <c r="AJ151" s="31">
        <v>0</v>
      </c>
      <c r="AK151" s="43">
        <v>4</v>
      </c>
      <c r="AL151" s="43">
        <v>3</v>
      </c>
      <c r="AM151" s="50">
        <v>0</v>
      </c>
      <c r="AN151" s="43">
        <v>4</v>
      </c>
      <c r="AO151" s="26">
        <v>0</v>
      </c>
      <c r="AP151" s="32">
        <v>3.6666666666666665</v>
      </c>
      <c r="AQ151" s="24">
        <v>2</v>
      </c>
      <c r="AR151" s="26">
        <v>0</v>
      </c>
      <c r="AS151" s="43">
        <v>0</v>
      </c>
      <c r="AT151" s="26">
        <v>0</v>
      </c>
      <c r="AU151" s="26">
        <v>0</v>
      </c>
      <c r="AV151" s="31">
        <v>2</v>
      </c>
      <c r="AW151" s="26">
        <v>0</v>
      </c>
      <c r="AX151" s="26">
        <v>0</v>
      </c>
      <c r="AY151" s="26">
        <v>0</v>
      </c>
      <c r="AZ151" s="24">
        <v>3</v>
      </c>
      <c r="BA151" s="51">
        <v>3</v>
      </c>
      <c r="BB151" s="78">
        <v>3</v>
      </c>
    </row>
    <row r="152" spans="1:54" ht="23.1" customHeight="1" x14ac:dyDescent="0.3">
      <c r="A152" s="80">
        <v>148</v>
      </c>
      <c r="B152" s="63" t="s">
        <v>379</v>
      </c>
      <c r="C152" s="64" t="s">
        <v>380</v>
      </c>
      <c r="D152" s="63" t="s">
        <v>449</v>
      </c>
      <c r="E152" s="63" t="s">
        <v>492</v>
      </c>
      <c r="F152" s="63" t="str">
        <f>REPT(CHAR(160),10)&amp;Working!$E152</f>
        <v>          C</v>
      </c>
      <c r="G152" s="54">
        <v>0</v>
      </c>
      <c r="H152" s="54">
        <v>0</v>
      </c>
      <c r="I152" s="54">
        <v>3</v>
      </c>
      <c r="J152" s="54">
        <v>0</v>
      </c>
      <c r="K152" s="65">
        <v>0</v>
      </c>
      <c r="L152" s="60">
        <v>3</v>
      </c>
      <c r="M152" s="54">
        <v>0</v>
      </c>
      <c r="N152" s="54">
        <v>4</v>
      </c>
      <c r="O152" s="54">
        <v>3</v>
      </c>
      <c r="P152" s="63">
        <v>0</v>
      </c>
      <c r="Q152" s="74">
        <v>3</v>
      </c>
      <c r="R152" s="32">
        <v>3.3333333333333335</v>
      </c>
      <c r="S152" s="24">
        <v>0</v>
      </c>
      <c r="T152" s="13">
        <v>0</v>
      </c>
      <c r="U152" s="18">
        <v>0</v>
      </c>
      <c r="V152" s="13">
        <v>0</v>
      </c>
      <c r="W152" s="13">
        <v>0</v>
      </c>
      <c r="X152" s="31">
        <v>0</v>
      </c>
      <c r="Y152" s="13">
        <v>4</v>
      </c>
      <c r="Z152" s="13">
        <v>0</v>
      </c>
      <c r="AA152" s="13">
        <v>0</v>
      </c>
      <c r="AB152" s="13">
        <v>0</v>
      </c>
      <c r="AC152" s="13">
        <v>0</v>
      </c>
      <c r="AD152" s="31">
        <v>4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31">
        <v>0</v>
      </c>
      <c r="AK152" s="6">
        <v>3</v>
      </c>
      <c r="AL152" s="6">
        <v>3</v>
      </c>
      <c r="AM152" s="18">
        <v>0</v>
      </c>
      <c r="AN152" s="6">
        <v>3</v>
      </c>
      <c r="AO152" s="13">
        <v>0</v>
      </c>
      <c r="AP152" s="32">
        <v>3</v>
      </c>
      <c r="AQ152" s="24">
        <v>1</v>
      </c>
      <c r="AR152" s="13">
        <v>0</v>
      </c>
      <c r="AS152" s="6">
        <v>0</v>
      </c>
      <c r="AT152" s="13">
        <v>0</v>
      </c>
      <c r="AU152" s="13">
        <v>0</v>
      </c>
      <c r="AV152" s="31">
        <v>1</v>
      </c>
      <c r="AW152" s="13">
        <v>0</v>
      </c>
      <c r="AX152" s="13">
        <v>0</v>
      </c>
      <c r="AY152" s="26">
        <v>0</v>
      </c>
      <c r="AZ152" s="24">
        <v>3</v>
      </c>
      <c r="BA152" s="51">
        <v>2</v>
      </c>
      <c r="BB152" s="78">
        <v>2.5</v>
      </c>
    </row>
    <row r="153" spans="1:54" ht="23.1" customHeight="1" x14ac:dyDescent="0.3">
      <c r="A153" s="79">
        <v>149</v>
      </c>
      <c r="B153" s="56" t="s">
        <v>155</v>
      </c>
      <c r="C153" s="57" t="s">
        <v>381</v>
      </c>
      <c r="D153" s="56" t="s">
        <v>449</v>
      </c>
      <c r="E153" s="56" t="s">
        <v>34</v>
      </c>
      <c r="F153" s="56" t="str">
        <f>REPT(CHAR(160),10)&amp;Working!$E153</f>
        <v>          A</v>
      </c>
      <c r="G153" s="58">
        <v>0</v>
      </c>
      <c r="H153" s="58">
        <v>0</v>
      </c>
      <c r="I153" s="58">
        <v>3</v>
      </c>
      <c r="J153" s="58">
        <v>0</v>
      </c>
      <c r="K153" s="59">
        <v>0</v>
      </c>
      <c r="L153" s="60">
        <v>3</v>
      </c>
      <c r="M153" s="58">
        <v>0</v>
      </c>
      <c r="N153" s="58">
        <v>5</v>
      </c>
      <c r="O153" s="58">
        <v>3</v>
      </c>
      <c r="P153" s="56">
        <v>0</v>
      </c>
      <c r="Q153" s="75">
        <v>3</v>
      </c>
      <c r="R153" s="32">
        <v>3.6666666666666665</v>
      </c>
      <c r="S153" s="24">
        <v>0</v>
      </c>
      <c r="T153" s="26">
        <v>0</v>
      </c>
      <c r="U153" s="50">
        <v>0</v>
      </c>
      <c r="V153" s="26">
        <v>0</v>
      </c>
      <c r="W153" s="26">
        <v>0</v>
      </c>
      <c r="X153" s="31">
        <v>0</v>
      </c>
      <c r="Y153" s="26">
        <v>3</v>
      </c>
      <c r="Z153" s="26">
        <v>0</v>
      </c>
      <c r="AA153" s="26">
        <v>0</v>
      </c>
      <c r="AB153" s="26">
        <v>0</v>
      </c>
      <c r="AC153" s="26">
        <v>0</v>
      </c>
      <c r="AD153" s="31">
        <v>3</v>
      </c>
      <c r="AE153" s="26">
        <v>0</v>
      </c>
      <c r="AF153" s="26">
        <v>0</v>
      </c>
      <c r="AG153" s="26">
        <v>0</v>
      </c>
      <c r="AH153" s="26">
        <v>0</v>
      </c>
      <c r="AI153" s="26">
        <v>0</v>
      </c>
      <c r="AJ153" s="31">
        <v>0</v>
      </c>
      <c r="AK153" s="43">
        <v>3</v>
      </c>
      <c r="AL153" s="43">
        <v>3</v>
      </c>
      <c r="AM153" s="50">
        <v>0</v>
      </c>
      <c r="AN153" s="43">
        <v>4</v>
      </c>
      <c r="AO153" s="26">
        <v>0</v>
      </c>
      <c r="AP153" s="32">
        <v>3.3333333333333335</v>
      </c>
      <c r="AQ153" s="24">
        <v>3</v>
      </c>
      <c r="AR153" s="26">
        <v>0</v>
      </c>
      <c r="AS153" s="43">
        <v>0</v>
      </c>
      <c r="AT153" s="26">
        <v>0</v>
      </c>
      <c r="AU153" s="26">
        <v>0</v>
      </c>
      <c r="AV153" s="31">
        <v>3</v>
      </c>
      <c r="AW153" s="26">
        <v>0</v>
      </c>
      <c r="AX153" s="26">
        <v>0</v>
      </c>
      <c r="AY153" s="26">
        <v>0</v>
      </c>
      <c r="AZ153" s="24">
        <v>4</v>
      </c>
      <c r="BA153" s="51">
        <v>3</v>
      </c>
      <c r="BB153" s="78">
        <v>3.5</v>
      </c>
    </row>
    <row r="154" spans="1:54" ht="23.1" customHeight="1" x14ac:dyDescent="0.3">
      <c r="A154" s="80">
        <v>150</v>
      </c>
      <c r="B154" s="63" t="s">
        <v>382</v>
      </c>
      <c r="C154" s="64" t="s">
        <v>383</v>
      </c>
      <c r="D154" s="63" t="s">
        <v>541</v>
      </c>
      <c r="E154" s="63" t="s">
        <v>492</v>
      </c>
      <c r="F154" s="63" t="str">
        <f>REPT(CHAR(160),10)&amp;Working!$E154</f>
        <v>          C</v>
      </c>
      <c r="G154" s="54">
        <v>0</v>
      </c>
      <c r="H154" s="54">
        <v>0</v>
      </c>
      <c r="I154" s="54">
        <v>4</v>
      </c>
      <c r="J154" s="54">
        <v>0</v>
      </c>
      <c r="K154" s="65">
        <v>0</v>
      </c>
      <c r="L154" s="60">
        <v>4</v>
      </c>
      <c r="M154" s="54">
        <v>0</v>
      </c>
      <c r="N154" s="54">
        <v>3</v>
      </c>
      <c r="O154" s="54">
        <v>4</v>
      </c>
      <c r="P154" s="63">
        <v>0</v>
      </c>
      <c r="Q154" s="74">
        <v>4</v>
      </c>
      <c r="R154" s="32">
        <v>3.6666666666666665</v>
      </c>
      <c r="S154" s="24">
        <v>0</v>
      </c>
      <c r="T154" s="13">
        <v>0</v>
      </c>
      <c r="U154" s="18">
        <v>0</v>
      </c>
      <c r="V154" s="13">
        <v>0</v>
      </c>
      <c r="W154" s="13">
        <v>0</v>
      </c>
      <c r="X154" s="31">
        <v>0</v>
      </c>
      <c r="Y154" s="13">
        <v>4</v>
      </c>
      <c r="Z154" s="13">
        <v>0</v>
      </c>
      <c r="AA154" s="13">
        <v>0</v>
      </c>
      <c r="AB154" s="13">
        <v>0</v>
      </c>
      <c r="AC154" s="13">
        <v>0</v>
      </c>
      <c r="AD154" s="31">
        <v>4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31">
        <v>0</v>
      </c>
      <c r="AK154" s="6">
        <v>3</v>
      </c>
      <c r="AL154" s="6">
        <v>4</v>
      </c>
      <c r="AM154" s="18">
        <v>0</v>
      </c>
      <c r="AN154" s="6">
        <v>4</v>
      </c>
      <c r="AO154" s="13">
        <v>0</v>
      </c>
      <c r="AP154" s="32">
        <v>3.6666666666666665</v>
      </c>
      <c r="AQ154" s="24">
        <v>5</v>
      </c>
      <c r="AR154" s="13">
        <v>0</v>
      </c>
      <c r="AS154" s="6">
        <v>0</v>
      </c>
      <c r="AT154" s="13">
        <v>0</v>
      </c>
      <c r="AU154" s="13">
        <v>0</v>
      </c>
      <c r="AV154" s="31">
        <v>5</v>
      </c>
      <c r="AW154" s="13">
        <v>0</v>
      </c>
      <c r="AX154" s="13">
        <v>0</v>
      </c>
      <c r="AY154" s="26">
        <v>0</v>
      </c>
      <c r="AZ154" s="24">
        <v>4</v>
      </c>
      <c r="BA154" s="51">
        <v>4</v>
      </c>
      <c r="BB154" s="78">
        <v>4</v>
      </c>
    </row>
    <row r="155" spans="1:54" ht="23.1" customHeight="1" x14ac:dyDescent="0.3">
      <c r="A155" s="79">
        <v>151</v>
      </c>
      <c r="B155" s="56" t="s">
        <v>45</v>
      </c>
      <c r="C155" s="57" t="s">
        <v>46</v>
      </c>
      <c r="D155" s="56" t="s">
        <v>449</v>
      </c>
      <c r="E155" s="56" t="s">
        <v>34</v>
      </c>
      <c r="F155" s="56" t="str">
        <f>REPT(CHAR(160),10)&amp;Working!$E155</f>
        <v>          A</v>
      </c>
      <c r="G155" s="58">
        <v>0</v>
      </c>
      <c r="H155" s="58">
        <v>0</v>
      </c>
      <c r="I155" s="58">
        <v>5</v>
      </c>
      <c r="J155" s="58">
        <v>0</v>
      </c>
      <c r="K155" s="59">
        <v>0</v>
      </c>
      <c r="L155" s="60">
        <v>5</v>
      </c>
      <c r="M155" s="58">
        <v>0</v>
      </c>
      <c r="N155" s="58">
        <v>5</v>
      </c>
      <c r="O155" s="58">
        <v>5</v>
      </c>
      <c r="P155" s="56">
        <v>0</v>
      </c>
      <c r="Q155" s="75">
        <v>5</v>
      </c>
      <c r="R155" s="32">
        <v>5</v>
      </c>
      <c r="S155" s="24">
        <v>0</v>
      </c>
      <c r="T155" s="26">
        <v>0</v>
      </c>
      <c r="U155" s="50">
        <v>0</v>
      </c>
      <c r="V155" s="26">
        <v>0</v>
      </c>
      <c r="W155" s="26">
        <v>0</v>
      </c>
      <c r="X155" s="31">
        <v>0</v>
      </c>
      <c r="Y155" s="26">
        <v>4</v>
      </c>
      <c r="Z155" s="26">
        <v>0</v>
      </c>
      <c r="AA155" s="26">
        <v>0</v>
      </c>
      <c r="AB155" s="26">
        <v>0</v>
      </c>
      <c r="AC155" s="26">
        <v>0</v>
      </c>
      <c r="AD155" s="31">
        <v>4</v>
      </c>
      <c r="AE155" s="26">
        <v>0</v>
      </c>
      <c r="AF155" s="26">
        <v>0</v>
      </c>
      <c r="AG155" s="26">
        <v>0</v>
      </c>
      <c r="AH155" s="26">
        <v>0</v>
      </c>
      <c r="AI155" s="26">
        <v>0</v>
      </c>
      <c r="AJ155" s="31">
        <v>0</v>
      </c>
      <c r="AK155" s="43">
        <v>5</v>
      </c>
      <c r="AL155" s="43">
        <v>5</v>
      </c>
      <c r="AM155" s="50">
        <v>0</v>
      </c>
      <c r="AN155" s="43">
        <v>5</v>
      </c>
      <c r="AO155" s="26">
        <v>0</v>
      </c>
      <c r="AP155" s="32">
        <v>5</v>
      </c>
      <c r="AQ155" s="24">
        <v>5</v>
      </c>
      <c r="AR155" s="26">
        <v>0</v>
      </c>
      <c r="AS155" s="43">
        <v>0</v>
      </c>
      <c r="AT155" s="26">
        <v>0</v>
      </c>
      <c r="AU155" s="26">
        <v>0</v>
      </c>
      <c r="AV155" s="31">
        <v>5</v>
      </c>
      <c r="AW155" s="26">
        <v>0</v>
      </c>
      <c r="AX155" s="26">
        <v>0</v>
      </c>
      <c r="AY155" s="26">
        <v>0</v>
      </c>
      <c r="AZ155" s="24">
        <v>5</v>
      </c>
      <c r="BA155" s="51">
        <v>5</v>
      </c>
      <c r="BB155" s="78">
        <v>5</v>
      </c>
    </row>
    <row r="156" spans="1:54" ht="23.1" customHeight="1" x14ac:dyDescent="0.3">
      <c r="A156" s="80">
        <v>152</v>
      </c>
      <c r="B156" s="63" t="s">
        <v>82</v>
      </c>
      <c r="C156" s="64" t="s">
        <v>83</v>
      </c>
      <c r="D156" s="63" t="s">
        <v>449</v>
      </c>
      <c r="E156" s="63" t="s">
        <v>34</v>
      </c>
      <c r="F156" s="63" t="str">
        <f>REPT(CHAR(160),10)&amp;Working!$E156</f>
        <v>          A</v>
      </c>
      <c r="G156" s="54">
        <v>0</v>
      </c>
      <c r="H156" s="54">
        <v>0</v>
      </c>
      <c r="I156" s="54">
        <v>5</v>
      </c>
      <c r="J156" s="54">
        <v>0</v>
      </c>
      <c r="K156" s="65">
        <v>0</v>
      </c>
      <c r="L156" s="60">
        <v>5</v>
      </c>
      <c r="M156" s="54">
        <v>0</v>
      </c>
      <c r="N156" s="54">
        <v>5</v>
      </c>
      <c r="O156" s="54">
        <v>5</v>
      </c>
      <c r="P156" s="63">
        <v>0</v>
      </c>
      <c r="Q156" s="74">
        <v>5</v>
      </c>
      <c r="R156" s="32">
        <v>5</v>
      </c>
      <c r="S156" s="24">
        <v>0</v>
      </c>
      <c r="T156" s="13">
        <v>0</v>
      </c>
      <c r="U156" s="18">
        <v>0</v>
      </c>
      <c r="V156" s="13">
        <v>0</v>
      </c>
      <c r="W156" s="13">
        <v>0</v>
      </c>
      <c r="X156" s="31">
        <v>0</v>
      </c>
      <c r="Y156" s="13">
        <v>5</v>
      </c>
      <c r="Z156" s="13">
        <v>0</v>
      </c>
      <c r="AA156" s="13">
        <v>0</v>
      </c>
      <c r="AB156" s="13">
        <v>0</v>
      </c>
      <c r="AC156" s="13">
        <v>0</v>
      </c>
      <c r="AD156" s="31">
        <v>5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31">
        <v>0</v>
      </c>
      <c r="AK156" s="6">
        <v>5</v>
      </c>
      <c r="AL156" s="6">
        <v>5</v>
      </c>
      <c r="AM156" s="18">
        <v>0</v>
      </c>
      <c r="AN156" s="6">
        <v>5</v>
      </c>
      <c r="AO156" s="13">
        <v>0</v>
      </c>
      <c r="AP156" s="32">
        <v>5</v>
      </c>
      <c r="AQ156" s="24">
        <v>5</v>
      </c>
      <c r="AR156" s="13">
        <v>0</v>
      </c>
      <c r="AS156" s="6">
        <v>0</v>
      </c>
      <c r="AT156" s="13">
        <v>0</v>
      </c>
      <c r="AU156" s="13">
        <v>0</v>
      </c>
      <c r="AV156" s="31">
        <v>5</v>
      </c>
      <c r="AW156" s="13">
        <v>0</v>
      </c>
      <c r="AX156" s="13">
        <v>0</v>
      </c>
      <c r="AY156" s="26">
        <v>0</v>
      </c>
      <c r="AZ156" s="24">
        <v>5</v>
      </c>
      <c r="BA156" s="51">
        <v>5</v>
      </c>
      <c r="BB156" s="78">
        <v>5</v>
      </c>
    </row>
    <row r="157" spans="1:54" ht="23.1" customHeight="1" x14ac:dyDescent="0.3">
      <c r="A157" s="79">
        <v>153</v>
      </c>
      <c r="B157" s="56" t="s">
        <v>384</v>
      </c>
      <c r="C157" s="57" t="s">
        <v>385</v>
      </c>
      <c r="D157" s="56" t="s">
        <v>449</v>
      </c>
      <c r="E157" s="56" t="s">
        <v>492</v>
      </c>
      <c r="F157" s="56" t="str">
        <f>REPT(CHAR(160),10)&amp;Working!$E157</f>
        <v>          C</v>
      </c>
      <c r="G157" s="58">
        <v>0</v>
      </c>
      <c r="H157" s="58">
        <v>0</v>
      </c>
      <c r="I157" s="58">
        <v>4</v>
      </c>
      <c r="J157" s="58">
        <v>0</v>
      </c>
      <c r="K157" s="59">
        <v>0</v>
      </c>
      <c r="L157" s="60">
        <v>4</v>
      </c>
      <c r="M157" s="58">
        <v>0</v>
      </c>
      <c r="N157" s="58">
        <v>5</v>
      </c>
      <c r="O157" s="58">
        <v>5</v>
      </c>
      <c r="P157" s="56">
        <v>0</v>
      </c>
      <c r="Q157" s="75">
        <v>5</v>
      </c>
      <c r="R157" s="32">
        <v>5</v>
      </c>
      <c r="S157" s="24">
        <v>0</v>
      </c>
      <c r="T157" s="26">
        <v>0</v>
      </c>
      <c r="U157" s="50">
        <v>0</v>
      </c>
      <c r="V157" s="26">
        <v>0</v>
      </c>
      <c r="W157" s="26">
        <v>0</v>
      </c>
      <c r="X157" s="31">
        <v>0</v>
      </c>
      <c r="Y157" s="26">
        <v>4</v>
      </c>
      <c r="Z157" s="26">
        <v>0</v>
      </c>
      <c r="AA157" s="26">
        <v>0</v>
      </c>
      <c r="AB157" s="26">
        <v>0</v>
      </c>
      <c r="AC157" s="26">
        <v>0</v>
      </c>
      <c r="AD157" s="31">
        <v>4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31">
        <v>0</v>
      </c>
      <c r="AK157" s="43">
        <v>4</v>
      </c>
      <c r="AL157" s="43">
        <v>3</v>
      </c>
      <c r="AM157" s="50">
        <v>0</v>
      </c>
      <c r="AN157" s="43">
        <v>4</v>
      </c>
      <c r="AO157" s="26">
        <v>0</v>
      </c>
      <c r="AP157" s="32">
        <v>3.6666666666666665</v>
      </c>
      <c r="AQ157" s="24">
        <v>4</v>
      </c>
      <c r="AR157" s="26">
        <v>0</v>
      </c>
      <c r="AS157" s="43">
        <v>0</v>
      </c>
      <c r="AT157" s="26">
        <v>0</v>
      </c>
      <c r="AU157" s="26">
        <v>0</v>
      </c>
      <c r="AV157" s="31">
        <v>4</v>
      </c>
      <c r="AW157" s="26">
        <v>0</v>
      </c>
      <c r="AX157" s="26">
        <v>0</v>
      </c>
      <c r="AY157" s="26">
        <v>0</v>
      </c>
      <c r="AZ157" s="24">
        <v>4</v>
      </c>
      <c r="BA157" s="51">
        <v>4</v>
      </c>
      <c r="BB157" s="78">
        <v>4</v>
      </c>
    </row>
    <row r="158" spans="1:54" ht="23.1" customHeight="1" x14ac:dyDescent="0.3">
      <c r="A158" s="80">
        <v>154</v>
      </c>
      <c r="B158" s="63" t="s">
        <v>92</v>
      </c>
      <c r="C158" s="64" t="s">
        <v>93</v>
      </c>
      <c r="D158" s="63" t="s">
        <v>541</v>
      </c>
      <c r="E158" s="63" t="s">
        <v>34</v>
      </c>
      <c r="F158" s="63" t="str">
        <f>REPT(CHAR(160),10)&amp;Working!$E158</f>
        <v>          A</v>
      </c>
      <c r="G158" s="54">
        <v>0</v>
      </c>
      <c r="H158" s="54">
        <v>0</v>
      </c>
      <c r="I158" s="54">
        <v>2</v>
      </c>
      <c r="J158" s="54">
        <v>0</v>
      </c>
      <c r="K158" s="65">
        <v>0</v>
      </c>
      <c r="L158" s="60">
        <v>2</v>
      </c>
      <c r="M158" s="54">
        <v>0</v>
      </c>
      <c r="N158" s="54">
        <v>4</v>
      </c>
      <c r="O158" s="54">
        <v>4</v>
      </c>
      <c r="P158" s="63">
        <v>0</v>
      </c>
      <c r="Q158" s="74">
        <v>4</v>
      </c>
      <c r="R158" s="32">
        <v>4</v>
      </c>
      <c r="S158" s="24">
        <v>0</v>
      </c>
      <c r="T158" s="13">
        <v>0</v>
      </c>
      <c r="U158" s="18">
        <v>0</v>
      </c>
      <c r="V158" s="13">
        <v>0</v>
      </c>
      <c r="W158" s="13">
        <v>0</v>
      </c>
      <c r="X158" s="31">
        <v>0</v>
      </c>
      <c r="Y158" s="13">
        <v>4</v>
      </c>
      <c r="Z158" s="13">
        <v>0</v>
      </c>
      <c r="AA158" s="13">
        <v>0</v>
      </c>
      <c r="AB158" s="13">
        <v>0</v>
      </c>
      <c r="AC158" s="13">
        <v>0</v>
      </c>
      <c r="AD158" s="31">
        <v>4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31">
        <v>0</v>
      </c>
      <c r="AK158" s="6">
        <v>3</v>
      </c>
      <c r="AL158" s="6">
        <v>3</v>
      </c>
      <c r="AM158" s="18">
        <v>0</v>
      </c>
      <c r="AN158" s="6">
        <v>3</v>
      </c>
      <c r="AO158" s="13">
        <v>0</v>
      </c>
      <c r="AP158" s="32">
        <v>3</v>
      </c>
      <c r="AQ158" s="24">
        <v>1</v>
      </c>
      <c r="AR158" s="13">
        <v>0</v>
      </c>
      <c r="AS158" s="6">
        <v>0</v>
      </c>
      <c r="AT158" s="13">
        <v>0</v>
      </c>
      <c r="AU158" s="13">
        <v>0</v>
      </c>
      <c r="AV158" s="31">
        <v>1</v>
      </c>
      <c r="AW158" s="13">
        <v>0</v>
      </c>
      <c r="AX158" s="13">
        <v>0</v>
      </c>
      <c r="AY158" s="26">
        <v>0</v>
      </c>
      <c r="AZ158" s="24">
        <v>3</v>
      </c>
      <c r="BA158" s="51">
        <v>3</v>
      </c>
      <c r="BB158" s="78">
        <v>3</v>
      </c>
    </row>
    <row r="159" spans="1:54" ht="23.1" customHeight="1" x14ac:dyDescent="0.3">
      <c r="A159" s="79">
        <v>155</v>
      </c>
      <c r="B159" s="56" t="s">
        <v>187</v>
      </c>
      <c r="C159" s="57" t="s">
        <v>188</v>
      </c>
      <c r="D159" s="56" t="s">
        <v>541</v>
      </c>
      <c r="E159" s="56" t="s">
        <v>160</v>
      </c>
      <c r="F159" s="56" t="str">
        <f>REPT(CHAR(160),10)&amp;Working!$E159</f>
        <v>          B</v>
      </c>
      <c r="G159" s="58">
        <v>0</v>
      </c>
      <c r="H159" s="58">
        <v>0</v>
      </c>
      <c r="I159" s="58">
        <v>4</v>
      </c>
      <c r="J159" s="58">
        <v>0</v>
      </c>
      <c r="K159" s="59">
        <v>0</v>
      </c>
      <c r="L159" s="60">
        <v>4</v>
      </c>
      <c r="M159" s="58">
        <v>0</v>
      </c>
      <c r="N159" s="58">
        <v>3</v>
      </c>
      <c r="O159" s="58">
        <v>3</v>
      </c>
      <c r="P159" s="56">
        <v>0</v>
      </c>
      <c r="Q159" s="75">
        <v>3</v>
      </c>
      <c r="R159" s="32">
        <v>3</v>
      </c>
      <c r="S159" s="24">
        <v>0</v>
      </c>
      <c r="T159" s="26">
        <v>0</v>
      </c>
      <c r="U159" s="50">
        <v>0</v>
      </c>
      <c r="V159" s="26">
        <v>0</v>
      </c>
      <c r="W159" s="26">
        <v>0</v>
      </c>
      <c r="X159" s="31">
        <v>0</v>
      </c>
      <c r="Y159" s="26">
        <v>4</v>
      </c>
      <c r="Z159" s="26">
        <v>0</v>
      </c>
      <c r="AA159" s="26">
        <v>0</v>
      </c>
      <c r="AB159" s="26">
        <v>0</v>
      </c>
      <c r="AC159" s="26">
        <v>0</v>
      </c>
      <c r="AD159" s="31">
        <v>4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31">
        <v>0</v>
      </c>
      <c r="AK159" s="43">
        <v>3</v>
      </c>
      <c r="AL159" s="43">
        <v>2</v>
      </c>
      <c r="AM159" s="50">
        <v>0</v>
      </c>
      <c r="AN159" s="43">
        <v>3</v>
      </c>
      <c r="AO159" s="26">
        <v>0</v>
      </c>
      <c r="AP159" s="32">
        <v>2.6666666666666665</v>
      </c>
      <c r="AQ159" s="24">
        <v>4</v>
      </c>
      <c r="AR159" s="26">
        <v>0</v>
      </c>
      <c r="AS159" s="43">
        <v>0</v>
      </c>
      <c r="AT159" s="26">
        <v>0</v>
      </c>
      <c r="AU159" s="26">
        <v>0</v>
      </c>
      <c r="AV159" s="31">
        <v>4</v>
      </c>
      <c r="AW159" s="26">
        <v>0</v>
      </c>
      <c r="AX159" s="26">
        <v>0</v>
      </c>
      <c r="AY159" s="26">
        <v>0</v>
      </c>
      <c r="AZ159" s="24">
        <v>5</v>
      </c>
      <c r="BA159" s="51">
        <v>3</v>
      </c>
      <c r="BB159" s="78">
        <v>4</v>
      </c>
    </row>
    <row r="160" spans="1:54" ht="23.1" customHeight="1" x14ac:dyDescent="0.3">
      <c r="A160" s="80">
        <v>156</v>
      </c>
      <c r="B160" s="63" t="s">
        <v>173</v>
      </c>
      <c r="C160" s="64" t="s">
        <v>174</v>
      </c>
      <c r="D160" s="63" t="s">
        <v>449</v>
      </c>
      <c r="E160" s="63" t="s">
        <v>160</v>
      </c>
      <c r="F160" s="63" t="str">
        <f>REPT(CHAR(160),10)&amp;Working!$E160</f>
        <v>          B</v>
      </c>
      <c r="G160" s="54">
        <v>0</v>
      </c>
      <c r="H160" s="54">
        <v>0</v>
      </c>
      <c r="I160" s="54">
        <v>3</v>
      </c>
      <c r="J160" s="54">
        <v>0</v>
      </c>
      <c r="K160" s="65">
        <v>0</v>
      </c>
      <c r="L160" s="60">
        <v>3</v>
      </c>
      <c r="M160" s="54">
        <v>0</v>
      </c>
      <c r="N160" s="54">
        <v>4</v>
      </c>
      <c r="O160" s="54">
        <v>3</v>
      </c>
      <c r="P160" s="63">
        <v>0</v>
      </c>
      <c r="Q160" s="74">
        <v>3</v>
      </c>
      <c r="R160" s="32">
        <v>3.3333333333333335</v>
      </c>
      <c r="S160" s="24">
        <v>0</v>
      </c>
      <c r="T160" s="13">
        <v>0</v>
      </c>
      <c r="U160" s="18">
        <v>0</v>
      </c>
      <c r="V160" s="13">
        <v>0</v>
      </c>
      <c r="W160" s="13">
        <v>0</v>
      </c>
      <c r="X160" s="31">
        <v>0</v>
      </c>
      <c r="Y160" s="13">
        <v>4</v>
      </c>
      <c r="Z160" s="13">
        <v>0</v>
      </c>
      <c r="AA160" s="13">
        <v>0</v>
      </c>
      <c r="AB160" s="13">
        <v>0</v>
      </c>
      <c r="AC160" s="13">
        <v>0</v>
      </c>
      <c r="AD160" s="31">
        <v>4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31">
        <v>0</v>
      </c>
      <c r="AK160" s="6">
        <v>3</v>
      </c>
      <c r="AL160" s="6">
        <v>3</v>
      </c>
      <c r="AM160" s="18">
        <v>0</v>
      </c>
      <c r="AN160" s="6">
        <v>4</v>
      </c>
      <c r="AO160" s="13">
        <v>0</v>
      </c>
      <c r="AP160" s="32">
        <v>3.3333333333333335</v>
      </c>
      <c r="AQ160" s="24">
        <v>3</v>
      </c>
      <c r="AR160" s="13">
        <v>0</v>
      </c>
      <c r="AS160" s="6">
        <v>0</v>
      </c>
      <c r="AT160" s="13">
        <v>0</v>
      </c>
      <c r="AU160" s="13">
        <v>0</v>
      </c>
      <c r="AV160" s="31">
        <v>3</v>
      </c>
      <c r="AW160" s="13">
        <v>0</v>
      </c>
      <c r="AX160" s="13">
        <v>0</v>
      </c>
      <c r="AY160" s="26">
        <v>0</v>
      </c>
      <c r="AZ160" s="24">
        <v>4</v>
      </c>
      <c r="BA160" s="51">
        <v>3</v>
      </c>
      <c r="BB160" s="78">
        <v>3.5</v>
      </c>
    </row>
    <row r="161" spans="1:54" ht="23.1" customHeight="1" x14ac:dyDescent="0.3">
      <c r="A161" s="79">
        <v>157</v>
      </c>
      <c r="B161" s="56" t="s">
        <v>204</v>
      </c>
      <c r="C161" s="57" t="s">
        <v>205</v>
      </c>
      <c r="D161" s="56" t="s">
        <v>449</v>
      </c>
      <c r="E161" s="56" t="s">
        <v>160</v>
      </c>
      <c r="F161" s="56" t="str">
        <f>REPT(CHAR(160),10)&amp;Working!$E161</f>
        <v>          B</v>
      </c>
      <c r="G161" s="58">
        <v>0</v>
      </c>
      <c r="H161" s="58">
        <v>0</v>
      </c>
      <c r="I161" s="58">
        <v>5</v>
      </c>
      <c r="J161" s="58">
        <v>0</v>
      </c>
      <c r="K161" s="59">
        <v>0</v>
      </c>
      <c r="L161" s="60">
        <v>5</v>
      </c>
      <c r="M161" s="58">
        <v>0</v>
      </c>
      <c r="N161" s="58">
        <v>3</v>
      </c>
      <c r="O161" s="58">
        <v>5</v>
      </c>
      <c r="P161" s="56">
        <v>0</v>
      </c>
      <c r="Q161" s="75">
        <v>5</v>
      </c>
      <c r="R161" s="32">
        <v>4.333333333333333</v>
      </c>
      <c r="S161" s="24">
        <v>0</v>
      </c>
      <c r="T161" s="26">
        <v>0</v>
      </c>
      <c r="U161" s="50">
        <v>0</v>
      </c>
      <c r="V161" s="26">
        <v>0</v>
      </c>
      <c r="W161" s="26">
        <v>0</v>
      </c>
      <c r="X161" s="31">
        <v>0</v>
      </c>
      <c r="Y161" s="26">
        <v>3</v>
      </c>
      <c r="Z161" s="26">
        <v>0</v>
      </c>
      <c r="AA161" s="26">
        <v>0</v>
      </c>
      <c r="AB161" s="26">
        <v>0</v>
      </c>
      <c r="AC161" s="26">
        <v>0</v>
      </c>
      <c r="AD161" s="31">
        <v>3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31">
        <v>0</v>
      </c>
      <c r="AK161" s="43">
        <v>4</v>
      </c>
      <c r="AL161" s="43">
        <v>4</v>
      </c>
      <c r="AM161" s="50">
        <v>0</v>
      </c>
      <c r="AN161" s="43">
        <v>4</v>
      </c>
      <c r="AO161" s="26">
        <v>0</v>
      </c>
      <c r="AP161" s="32">
        <v>4</v>
      </c>
      <c r="AQ161" s="24">
        <v>4</v>
      </c>
      <c r="AR161" s="26">
        <v>0</v>
      </c>
      <c r="AS161" s="43">
        <v>0</v>
      </c>
      <c r="AT161" s="26">
        <v>0</v>
      </c>
      <c r="AU161" s="26">
        <v>0</v>
      </c>
      <c r="AV161" s="31">
        <v>4</v>
      </c>
      <c r="AW161" s="26">
        <v>0</v>
      </c>
      <c r="AX161" s="26">
        <v>0</v>
      </c>
      <c r="AY161" s="26">
        <v>0</v>
      </c>
      <c r="AZ161" s="24">
        <v>5</v>
      </c>
      <c r="BA161" s="51">
        <v>5</v>
      </c>
      <c r="BB161" s="78">
        <v>5</v>
      </c>
    </row>
    <row r="162" spans="1:54" ht="23.1" customHeight="1" x14ac:dyDescent="0.3">
      <c r="A162" s="80">
        <v>158</v>
      </c>
      <c r="B162" s="63" t="s">
        <v>386</v>
      </c>
      <c r="C162" s="64" t="s">
        <v>387</v>
      </c>
      <c r="D162" s="63" t="s">
        <v>449</v>
      </c>
      <c r="E162" s="63" t="s">
        <v>492</v>
      </c>
      <c r="F162" s="63" t="str">
        <f>REPT(CHAR(160),10)&amp;Working!$E162</f>
        <v>          C</v>
      </c>
      <c r="G162" s="54">
        <v>0</v>
      </c>
      <c r="H162" s="54">
        <v>0</v>
      </c>
      <c r="I162" s="54">
        <v>3</v>
      </c>
      <c r="J162" s="54">
        <v>0</v>
      </c>
      <c r="K162" s="65">
        <v>0</v>
      </c>
      <c r="L162" s="60">
        <v>3</v>
      </c>
      <c r="M162" s="54">
        <v>0</v>
      </c>
      <c r="N162" s="54">
        <v>4</v>
      </c>
      <c r="O162" s="54">
        <v>4</v>
      </c>
      <c r="P162" s="63">
        <v>0</v>
      </c>
      <c r="Q162" s="74">
        <v>4</v>
      </c>
      <c r="R162" s="32">
        <v>4</v>
      </c>
      <c r="S162" s="24">
        <v>0</v>
      </c>
      <c r="T162" s="13">
        <v>0</v>
      </c>
      <c r="U162" s="18">
        <v>0</v>
      </c>
      <c r="V162" s="13">
        <v>0</v>
      </c>
      <c r="W162" s="13">
        <v>0</v>
      </c>
      <c r="X162" s="31">
        <v>0</v>
      </c>
      <c r="Y162" s="13">
        <v>4</v>
      </c>
      <c r="Z162" s="13">
        <v>0</v>
      </c>
      <c r="AA162" s="13">
        <v>0</v>
      </c>
      <c r="AB162" s="13">
        <v>0</v>
      </c>
      <c r="AC162" s="13">
        <v>0</v>
      </c>
      <c r="AD162" s="31">
        <v>4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31">
        <v>0</v>
      </c>
      <c r="AK162" s="6">
        <v>4</v>
      </c>
      <c r="AL162" s="6">
        <v>3</v>
      </c>
      <c r="AM162" s="18">
        <v>0</v>
      </c>
      <c r="AN162" s="6">
        <v>4</v>
      </c>
      <c r="AO162" s="13">
        <v>0</v>
      </c>
      <c r="AP162" s="32">
        <v>3.6666666666666665</v>
      </c>
      <c r="AQ162" s="24">
        <v>3</v>
      </c>
      <c r="AR162" s="13">
        <v>0</v>
      </c>
      <c r="AS162" s="6">
        <v>0</v>
      </c>
      <c r="AT162" s="13">
        <v>0</v>
      </c>
      <c r="AU162" s="13">
        <v>0</v>
      </c>
      <c r="AV162" s="31">
        <v>3</v>
      </c>
      <c r="AW162" s="13">
        <v>0</v>
      </c>
      <c r="AX162" s="13">
        <v>0</v>
      </c>
      <c r="AY162" s="26">
        <v>0</v>
      </c>
      <c r="AZ162" s="24">
        <v>4</v>
      </c>
      <c r="BA162" s="51">
        <v>3</v>
      </c>
      <c r="BB162" s="78">
        <v>3.5</v>
      </c>
    </row>
    <row r="163" spans="1:54" ht="23.1" customHeight="1" x14ac:dyDescent="0.3">
      <c r="A163" s="79">
        <v>159</v>
      </c>
      <c r="B163" s="56" t="s">
        <v>189</v>
      </c>
      <c r="C163" s="57" t="s">
        <v>190</v>
      </c>
      <c r="D163" s="56" t="s">
        <v>449</v>
      </c>
      <c r="E163" s="56" t="s">
        <v>160</v>
      </c>
      <c r="F163" s="56" t="str">
        <f>REPT(CHAR(160),10)&amp;Working!$E163</f>
        <v>          B</v>
      </c>
      <c r="G163" s="58">
        <v>0</v>
      </c>
      <c r="H163" s="58">
        <v>0</v>
      </c>
      <c r="I163" s="58">
        <v>1</v>
      </c>
      <c r="J163" s="58">
        <v>0</v>
      </c>
      <c r="K163" s="59">
        <v>0</v>
      </c>
      <c r="L163" s="60">
        <v>1</v>
      </c>
      <c r="M163" s="58">
        <v>0</v>
      </c>
      <c r="N163" s="58">
        <v>2</v>
      </c>
      <c r="O163" s="58">
        <v>2</v>
      </c>
      <c r="P163" s="56">
        <v>0</v>
      </c>
      <c r="Q163" s="75">
        <v>2</v>
      </c>
      <c r="R163" s="32">
        <v>2</v>
      </c>
      <c r="S163" s="24">
        <v>0</v>
      </c>
      <c r="T163" s="26">
        <v>0</v>
      </c>
      <c r="U163" s="50">
        <v>0</v>
      </c>
      <c r="V163" s="26">
        <v>0</v>
      </c>
      <c r="W163" s="26">
        <v>0</v>
      </c>
      <c r="X163" s="31">
        <v>0</v>
      </c>
      <c r="Y163" s="26">
        <v>2</v>
      </c>
      <c r="Z163" s="26">
        <v>0</v>
      </c>
      <c r="AA163" s="26">
        <v>0</v>
      </c>
      <c r="AB163" s="26">
        <v>0</v>
      </c>
      <c r="AC163" s="26">
        <v>0</v>
      </c>
      <c r="AD163" s="31">
        <v>2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31">
        <v>0</v>
      </c>
      <c r="AK163" s="43">
        <v>2</v>
      </c>
      <c r="AL163" s="43">
        <v>1</v>
      </c>
      <c r="AM163" s="50">
        <v>0</v>
      </c>
      <c r="AN163" s="43">
        <v>2</v>
      </c>
      <c r="AO163" s="26">
        <v>0</v>
      </c>
      <c r="AP163" s="32">
        <v>1.6666666666666667</v>
      </c>
      <c r="AQ163" s="24">
        <v>1</v>
      </c>
      <c r="AR163" s="26">
        <v>0</v>
      </c>
      <c r="AS163" s="43">
        <v>0</v>
      </c>
      <c r="AT163" s="26">
        <v>0</v>
      </c>
      <c r="AU163" s="26">
        <v>0</v>
      </c>
      <c r="AV163" s="31">
        <v>1</v>
      </c>
      <c r="AW163" s="26">
        <v>0</v>
      </c>
      <c r="AX163" s="26">
        <v>0</v>
      </c>
      <c r="AY163" s="26">
        <v>0</v>
      </c>
      <c r="AZ163" s="24">
        <v>2</v>
      </c>
      <c r="BA163" s="51">
        <v>2</v>
      </c>
      <c r="BB163" s="78">
        <v>2</v>
      </c>
    </row>
    <row r="164" spans="1:54" ht="23.1" customHeight="1" x14ac:dyDescent="0.3">
      <c r="A164" s="80">
        <v>160</v>
      </c>
      <c r="B164" s="63" t="s">
        <v>156</v>
      </c>
      <c r="C164" s="64" t="s">
        <v>157</v>
      </c>
      <c r="D164" s="63" t="s">
        <v>541</v>
      </c>
      <c r="E164" s="63" t="s">
        <v>34</v>
      </c>
      <c r="F164" s="63" t="str">
        <f>REPT(CHAR(160),10)&amp;Working!$E164</f>
        <v>          A</v>
      </c>
      <c r="G164" s="54">
        <v>0</v>
      </c>
      <c r="H164" s="54">
        <v>0</v>
      </c>
      <c r="I164" s="54">
        <v>3</v>
      </c>
      <c r="J164" s="54">
        <v>0</v>
      </c>
      <c r="K164" s="65">
        <v>0</v>
      </c>
      <c r="L164" s="60">
        <v>3</v>
      </c>
      <c r="M164" s="54">
        <v>0</v>
      </c>
      <c r="N164" s="54">
        <v>3</v>
      </c>
      <c r="O164" s="54">
        <v>3</v>
      </c>
      <c r="P164" s="63">
        <v>0</v>
      </c>
      <c r="Q164" s="74">
        <v>3</v>
      </c>
      <c r="R164" s="32">
        <v>3</v>
      </c>
      <c r="S164" s="24">
        <v>0</v>
      </c>
      <c r="T164" s="13">
        <v>0</v>
      </c>
      <c r="U164" s="18">
        <v>0</v>
      </c>
      <c r="V164" s="13">
        <v>0</v>
      </c>
      <c r="W164" s="13">
        <v>0</v>
      </c>
      <c r="X164" s="31">
        <v>0</v>
      </c>
      <c r="Y164" s="13">
        <v>3</v>
      </c>
      <c r="Z164" s="13">
        <v>0</v>
      </c>
      <c r="AA164" s="13">
        <v>0</v>
      </c>
      <c r="AB164" s="13">
        <v>0</v>
      </c>
      <c r="AC164" s="13">
        <v>0</v>
      </c>
      <c r="AD164" s="31">
        <v>3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31">
        <v>0</v>
      </c>
      <c r="AK164" s="6">
        <v>3</v>
      </c>
      <c r="AL164" s="6">
        <v>3</v>
      </c>
      <c r="AM164" s="18">
        <v>0</v>
      </c>
      <c r="AN164" s="6">
        <v>3</v>
      </c>
      <c r="AO164" s="13">
        <v>0</v>
      </c>
      <c r="AP164" s="32">
        <v>3</v>
      </c>
      <c r="AQ164" s="24">
        <v>5</v>
      </c>
      <c r="AR164" s="13">
        <v>0</v>
      </c>
      <c r="AS164" s="6">
        <v>0</v>
      </c>
      <c r="AT164" s="13">
        <v>0</v>
      </c>
      <c r="AU164" s="13">
        <v>0</v>
      </c>
      <c r="AV164" s="31">
        <v>5</v>
      </c>
      <c r="AW164" s="13">
        <v>0</v>
      </c>
      <c r="AX164" s="13">
        <v>0</v>
      </c>
      <c r="AY164" s="26">
        <v>0</v>
      </c>
      <c r="AZ164" s="24">
        <v>4</v>
      </c>
      <c r="BA164" s="51">
        <v>3</v>
      </c>
      <c r="BB164" s="78">
        <v>3.5</v>
      </c>
    </row>
    <row r="165" spans="1:54" ht="23.1" customHeight="1" x14ac:dyDescent="0.3">
      <c r="A165" s="79">
        <v>161</v>
      </c>
      <c r="B165" s="56" t="s">
        <v>388</v>
      </c>
      <c r="C165" s="57" t="s">
        <v>389</v>
      </c>
      <c r="D165" s="56" t="s">
        <v>449</v>
      </c>
      <c r="E165" s="56" t="s">
        <v>492</v>
      </c>
      <c r="F165" s="56" t="str">
        <f>REPT(CHAR(160),10)&amp;Working!$E165</f>
        <v>          C</v>
      </c>
      <c r="G165" s="58">
        <v>0</v>
      </c>
      <c r="H165" s="58">
        <v>0</v>
      </c>
      <c r="I165" s="58">
        <v>4</v>
      </c>
      <c r="J165" s="58">
        <v>0</v>
      </c>
      <c r="K165" s="59">
        <v>0</v>
      </c>
      <c r="L165" s="60">
        <v>4</v>
      </c>
      <c r="M165" s="58">
        <v>0</v>
      </c>
      <c r="N165" s="58">
        <v>2</v>
      </c>
      <c r="O165" s="58">
        <v>3</v>
      </c>
      <c r="P165" s="56">
        <v>0</v>
      </c>
      <c r="Q165" s="75">
        <v>3</v>
      </c>
      <c r="R165" s="32">
        <v>2.6666666666666665</v>
      </c>
      <c r="S165" s="24">
        <v>0</v>
      </c>
      <c r="T165" s="26">
        <v>0</v>
      </c>
      <c r="U165" s="50">
        <v>0</v>
      </c>
      <c r="V165" s="26">
        <v>0</v>
      </c>
      <c r="W165" s="26">
        <v>0</v>
      </c>
      <c r="X165" s="31">
        <v>0</v>
      </c>
      <c r="Y165" s="26">
        <v>3</v>
      </c>
      <c r="Z165" s="26">
        <v>0</v>
      </c>
      <c r="AA165" s="26">
        <v>0</v>
      </c>
      <c r="AB165" s="26">
        <v>0</v>
      </c>
      <c r="AC165" s="26">
        <v>0</v>
      </c>
      <c r="AD165" s="31">
        <v>3</v>
      </c>
      <c r="AE165" s="26">
        <v>0</v>
      </c>
      <c r="AF165" s="26">
        <v>0</v>
      </c>
      <c r="AG165" s="26">
        <v>0</v>
      </c>
      <c r="AH165" s="26">
        <v>0</v>
      </c>
      <c r="AI165" s="26">
        <v>0</v>
      </c>
      <c r="AJ165" s="31">
        <v>0</v>
      </c>
      <c r="AK165" s="43">
        <v>3</v>
      </c>
      <c r="AL165" s="43">
        <v>2</v>
      </c>
      <c r="AM165" s="50">
        <v>0</v>
      </c>
      <c r="AN165" s="43">
        <v>3</v>
      </c>
      <c r="AO165" s="26">
        <v>0</v>
      </c>
      <c r="AP165" s="32">
        <v>2.6666666666666665</v>
      </c>
      <c r="AQ165" s="24">
        <v>5</v>
      </c>
      <c r="AR165" s="26">
        <v>0</v>
      </c>
      <c r="AS165" s="43">
        <v>0</v>
      </c>
      <c r="AT165" s="26">
        <v>0</v>
      </c>
      <c r="AU165" s="26">
        <v>0</v>
      </c>
      <c r="AV165" s="31">
        <v>5</v>
      </c>
      <c r="AW165" s="26">
        <v>0</v>
      </c>
      <c r="AX165" s="26">
        <v>0</v>
      </c>
      <c r="AY165" s="26">
        <v>0</v>
      </c>
      <c r="AZ165" s="24">
        <v>5</v>
      </c>
      <c r="BA165" s="51">
        <v>3</v>
      </c>
      <c r="BB165" s="78">
        <v>4</v>
      </c>
    </row>
    <row r="166" spans="1:54" ht="23.1" customHeight="1" x14ac:dyDescent="0.3">
      <c r="A166" s="80">
        <v>162</v>
      </c>
      <c r="B166" s="63" t="s">
        <v>390</v>
      </c>
      <c r="C166" s="64" t="s">
        <v>391</v>
      </c>
      <c r="D166" s="63" t="s">
        <v>449</v>
      </c>
      <c r="E166" s="63" t="s">
        <v>492</v>
      </c>
      <c r="F166" s="63" t="str">
        <f>REPT(CHAR(160),10)&amp;Working!$E166</f>
        <v>          C</v>
      </c>
      <c r="G166" s="54">
        <v>0</v>
      </c>
      <c r="H166" s="54">
        <v>0</v>
      </c>
      <c r="I166" s="54">
        <v>2</v>
      </c>
      <c r="J166" s="54">
        <v>0</v>
      </c>
      <c r="K166" s="65">
        <v>0</v>
      </c>
      <c r="L166" s="60">
        <v>2</v>
      </c>
      <c r="M166" s="54">
        <v>0</v>
      </c>
      <c r="N166" s="54">
        <v>3</v>
      </c>
      <c r="O166" s="54">
        <v>0</v>
      </c>
      <c r="P166" s="63">
        <v>0</v>
      </c>
      <c r="Q166" s="74">
        <v>0</v>
      </c>
      <c r="R166" s="32">
        <v>1</v>
      </c>
      <c r="S166" s="24">
        <v>0</v>
      </c>
      <c r="T166" s="13">
        <v>0</v>
      </c>
      <c r="U166" s="18">
        <v>0</v>
      </c>
      <c r="V166" s="13">
        <v>0</v>
      </c>
      <c r="W166" s="13">
        <v>0</v>
      </c>
      <c r="X166" s="31">
        <v>0</v>
      </c>
      <c r="Y166" s="13">
        <v>2</v>
      </c>
      <c r="Z166" s="13">
        <v>0</v>
      </c>
      <c r="AA166" s="13">
        <v>0</v>
      </c>
      <c r="AB166" s="13">
        <v>0</v>
      </c>
      <c r="AC166" s="13">
        <v>0</v>
      </c>
      <c r="AD166" s="31">
        <v>2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31">
        <v>0</v>
      </c>
      <c r="AK166" s="6">
        <v>2</v>
      </c>
      <c r="AL166" s="6">
        <v>1</v>
      </c>
      <c r="AM166" s="18">
        <v>0</v>
      </c>
      <c r="AN166" s="6">
        <v>3</v>
      </c>
      <c r="AO166" s="13">
        <v>0</v>
      </c>
      <c r="AP166" s="32">
        <v>2</v>
      </c>
      <c r="AQ166" s="24">
        <v>2</v>
      </c>
      <c r="AR166" s="13">
        <v>0</v>
      </c>
      <c r="AS166" s="6">
        <v>0</v>
      </c>
      <c r="AT166" s="13">
        <v>0</v>
      </c>
      <c r="AU166" s="13">
        <v>0</v>
      </c>
      <c r="AV166" s="31">
        <v>2</v>
      </c>
      <c r="AW166" s="13">
        <v>0</v>
      </c>
      <c r="AX166" s="13">
        <v>0</v>
      </c>
      <c r="AY166" s="26">
        <v>0</v>
      </c>
      <c r="AZ166" s="24">
        <v>3</v>
      </c>
      <c r="BA166" s="51">
        <v>2</v>
      </c>
      <c r="BB166" s="78">
        <v>2.5</v>
      </c>
    </row>
    <row r="167" spans="1:54" ht="23.1" customHeight="1" x14ac:dyDescent="0.3">
      <c r="A167" s="79">
        <v>163</v>
      </c>
      <c r="B167" s="56" t="s">
        <v>220</v>
      </c>
      <c r="C167" s="57" t="s">
        <v>221</v>
      </c>
      <c r="D167" s="56" t="s">
        <v>449</v>
      </c>
      <c r="E167" s="56" t="s">
        <v>160</v>
      </c>
      <c r="F167" s="56" t="str">
        <f>REPT(CHAR(160),10)&amp;Working!$E167</f>
        <v>          B</v>
      </c>
      <c r="G167" s="58">
        <v>0</v>
      </c>
      <c r="H167" s="58">
        <v>0</v>
      </c>
      <c r="I167" s="58">
        <v>3</v>
      </c>
      <c r="J167" s="58">
        <v>0</v>
      </c>
      <c r="K167" s="59">
        <v>0</v>
      </c>
      <c r="L167" s="60">
        <v>3</v>
      </c>
      <c r="M167" s="58">
        <v>0</v>
      </c>
      <c r="N167" s="58">
        <v>3</v>
      </c>
      <c r="O167" s="58">
        <v>3</v>
      </c>
      <c r="P167" s="56">
        <v>0</v>
      </c>
      <c r="Q167" s="75">
        <v>3</v>
      </c>
      <c r="R167" s="32">
        <v>3</v>
      </c>
      <c r="S167" s="24">
        <v>0</v>
      </c>
      <c r="T167" s="26">
        <v>0</v>
      </c>
      <c r="U167" s="50">
        <v>0</v>
      </c>
      <c r="V167" s="26">
        <v>0</v>
      </c>
      <c r="W167" s="26">
        <v>0</v>
      </c>
      <c r="X167" s="31">
        <v>0</v>
      </c>
      <c r="Y167" s="26">
        <v>3</v>
      </c>
      <c r="Z167" s="26">
        <v>0</v>
      </c>
      <c r="AA167" s="26">
        <v>0</v>
      </c>
      <c r="AB167" s="26">
        <v>0</v>
      </c>
      <c r="AC167" s="26">
        <v>0</v>
      </c>
      <c r="AD167" s="31">
        <v>3</v>
      </c>
      <c r="AE167" s="26">
        <v>0</v>
      </c>
      <c r="AF167" s="26">
        <v>0</v>
      </c>
      <c r="AG167" s="26">
        <v>0</v>
      </c>
      <c r="AH167" s="26">
        <v>0</v>
      </c>
      <c r="AI167" s="26">
        <v>0</v>
      </c>
      <c r="AJ167" s="31">
        <v>0</v>
      </c>
      <c r="AK167" s="43">
        <v>3</v>
      </c>
      <c r="AL167" s="43">
        <v>3</v>
      </c>
      <c r="AM167" s="50">
        <v>0</v>
      </c>
      <c r="AN167" s="43">
        <v>4</v>
      </c>
      <c r="AO167" s="26">
        <v>0</v>
      </c>
      <c r="AP167" s="32">
        <v>3.3333333333333335</v>
      </c>
      <c r="AQ167" s="24">
        <v>2</v>
      </c>
      <c r="AR167" s="26">
        <v>0</v>
      </c>
      <c r="AS167" s="43">
        <v>0</v>
      </c>
      <c r="AT167" s="26">
        <v>0</v>
      </c>
      <c r="AU167" s="26">
        <v>0</v>
      </c>
      <c r="AV167" s="31">
        <v>2</v>
      </c>
      <c r="AW167" s="26">
        <v>0</v>
      </c>
      <c r="AX167" s="26">
        <v>0</v>
      </c>
      <c r="AY167" s="26">
        <v>0</v>
      </c>
      <c r="AZ167" s="24">
        <v>3</v>
      </c>
      <c r="BA167" s="51">
        <v>3</v>
      </c>
      <c r="BB167" s="78">
        <v>3</v>
      </c>
    </row>
    <row r="168" spans="1:54" ht="23.1" customHeight="1" x14ac:dyDescent="0.3">
      <c r="A168" s="80">
        <v>164</v>
      </c>
      <c r="B168" s="63" t="s">
        <v>206</v>
      </c>
      <c r="C168" s="64" t="s">
        <v>207</v>
      </c>
      <c r="D168" s="63" t="s">
        <v>541</v>
      </c>
      <c r="E168" s="63" t="s">
        <v>160</v>
      </c>
      <c r="F168" s="63" t="str">
        <f>REPT(CHAR(160),10)&amp;Working!$E168</f>
        <v>          B</v>
      </c>
      <c r="G168" s="54">
        <v>0</v>
      </c>
      <c r="H168" s="54">
        <v>0</v>
      </c>
      <c r="I168" s="54">
        <v>4</v>
      </c>
      <c r="J168" s="54">
        <v>0</v>
      </c>
      <c r="K168" s="65">
        <v>0</v>
      </c>
      <c r="L168" s="60">
        <v>4</v>
      </c>
      <c r="M168" s="54">
        <v>0</v>
      </c>
      <c r="N168" s="54">
        <v>4</v>
      </c>
      <c r="O168" s="54">
        <v>3</v>
      </c>
      <c r="P168" s="63">
        <v>0</v>
      </c>
      <c r="Q168" s="74">
        <v>3</v>
      </c>
      <c r="R168" s="32">
        <v>3.3333333333333335</v>
      </c>
      <c r="S168" s="24">
        <v>0</v>
      </c>
      <c r="T168" s="13">
        <v>0</v>
      </c>
      <c r="U168" s="18">
        <v>0</v>
      </c>
      <c r="V168" s="13">
        <v>0</v>
      </c>
      <c r="W168" s="13">
        <v>0</v>
      </c>
      <c r="X168" s="31">
        <v>0</v>
      </c>
      <c r="Y168" s="13">
        <v>4</v>
      </c>
      <c r="Z168" s="13">
        <v>0</v>
      </c>
      <c r="AA168" s="13">
        <v>0</v>
      </c>
      <c r="AB168" s="13">
        <v>0</v>
      </c>
      <c r="AC168" s="13">
        <v>0</v>
      </c>
      <c r="AD168" s="31">
        <v>4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31">
        <v>0</v>
      </c>
      <c r="AK168" s="6">
        <v>3</v>
      </c>
      <c r="AL168" s="6">
        <v>4</v>
      </c>
      <c r="AM168" s="18">
        <v>0</v>
      </c>
      <c r="AN168" s="6">
        <v>4</v>
      </c>
      <c r="AO168" s="13">
        <v>0</v>
      </c>
      <c r="AP168" s="32">
        <v>3.6666666666666665</v>
      </c>
      <c r="AQ168" s="24">
        <v>4</v>
      </c>
      <c r="AR168" s="13">
        <v>0</v>
      </c>
      <c r="AS168" s="6">
        <v>0</v>
      </c>
      <c r="AT168" s="13">
        <v>0</v>
      </c>
      <c r="AU168" s="13">
        <v>0</v>
      </c>
      <c r="AV168" s="31">
        <v>4</v>
      </c>
      <c r="AW168" s="13">
        <v>0</v>
      </c>
      <c r="AX168" s="13">
        <v>0</v>
      </c>
      <c r="AY168" s="26">
        <v>0</v>
      </c>
      <c r="AZ168" s="24">
        <v>4</v>
      </c>
      <c r="BA168" s="51">
        <v>4</v>
      </c>
      <c r="BB168" s="78">
        <v>4</v>
      </c>
    </row>
    <row r="169" spans="1:54" ht="23.1" customHeight="1" x14ac:dyDescent="0.3">
      <c r="A169" s="79">
        <v>165</v>
      </c>
      <c r="B169" s="56" t="s">
        <v>47</v>
      </c>
      <c r="C169" s="57" t="s">
        <v>48</v>
      </c>
      <c r="D169" s="56" t="s">
        <v>449</v>
      </c>
      <c r="E169" s="56" t="s">
        <v>34</v>
      </c>
      <c r="F169" s="56" t="str">
        <f>REPT(CHAR(160),10)&amp;Working!$E169</f>
        <v>          A</v>
      </c>
      <c r="G169" s="58">
        <v>0</v>
      </c>
      <c r="H169" s="58">
        <v>0</v>
      </c>
      <c r="I169" s="58">
        <v>4</v>
      </c>
      <c r="J169" s="58">
        <v>0</v>
      </c>
      <c r="K169" s="59">
        <v>0</v>
      </c>
      <c r="L169" s="60">
        <v>4</v>
      </c>
      <c r="M169" s="58">
        <v>0</v>
      </c>
      <c r="N169" s="58">
        <v>4</v>
      </c>
      <c r="O169" s="58">
        <v>4</v>
      </c>
      <c r="P169" s="56">
        <v>0</v>
      </c>
      <c r="Q169" s="75">
        <v>4</v>
      </c>
      <c r="R169" s="32">
        <v>4</v>
      </c>
      <c r="S169" s="24">
        <v>0</v>
      </c>
      <c r="T169" s="26">
        <v>0</v>
      </c>
      <c r="U169" s="50">
        <v>0</v>
      </c>
      <c r="V169" s="26">
        <v>0</v>
      </c>
      <c r="W169" s="26">
        <v>0</v>
      </c>
      <c r="X169" s="31">
        <v>0</v>
      </c>
      <c r="Y169" s="26">
        <v>4</v>
      </c>
      <c r="Z169" s="26">
        <v>0</v>
      </c>
      <c r="AA169" s="26">
        <v>0</v>
      </c>
      <c r="AB169" s="26">
        <v>0</v>
      </c>
      <c r="AC169" s="26">
        <v>0</v>
      </c>
      <c r="AD169" s="31">
        <v>4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31">
        <v>0</v>
      </c>
      <c r="AK169" s="43">
        <v>4</v>
      </c>
      <c r="AL169" s="43">
        <v>4</v>
      </c>
      <c r="AM169" s="50">
        <v>0</v>
      </c>
      <c r="AN169" s="43">
        <v>4</v>
      </c>
      <c r="AO169" s="26">
        <v>0</v>
      </c>
      <c r="AP169" s="32">
        <v>4</v>
      </c>
      <c r="AQ169" s="24">
        <v>2</v>
      </c>
      <c r="AR169" s="26">
        <v>0</v>
      </c>
      <c r="AS169" s="43">
        <v>0</v>
      </c>
      <c r="AT169" s="26">
        <v>0</v>
      </c>
      <c r="AU169" s="26">
        <v>0</v>
      </c>
      <c r="AV169" s="31">
        <v>2</v>
      </c>
      <c r="AW169" s="26">
        <v>0</v>
      </c>
      <c r="AX169" s="26">
        <v>0</v>
      </c>
      <c r="AY169" s="26">
        <v>0</v>
      </c>
      <c r="AZ169" s="24">
        <v>4</v>
      </c>
      <c r="BA169" s="51">
        <v>4</v>
      </c>
      <c r="BB169" s="78">
        <v>4</v>
      </c>
    </row>
    <row r="170" spans="1:54" ht="23.1" customHeight="1" x14ac:dyDescent="0.3">
      <c r="A170" s="80">
        <v>166</v>
      </c>
      <c r="B170" s="63" t="s">
        <v>158</v>
      </c>
      <c r="C170" s="64" t="s">
        <v>159</v>
      </c>
      <c r="D170" s="63" t="s">
        <v>449</v>
      </c>
      <c r="E170" s="63" t="s">
        <v>34</v>
      </c>
      <c r="F170" s="63" t="str">
        <f>REPT(CHAR(160),10)&amp;Working!$E170</f>
        <v>          A</v>
      </c>
      <c r="G170" s="54">
        <v>0</v>
      </c>
      <c r="H170" s="54">
        <v>0</v>
      </c>
      <c r="I170" s="54">
        <v>3</v>
      </c>
      <c r="J170" s="54">
        <v>0</v>
      </c>
      <c r="K170" s="65">
        <v>0</v>
      </c>
      <c r="L170" s="60">
        <v>3</v>
      </c>
      <c r="M170" s="54">
        <v>0</v>
      </c>
      <c r="N170" s="54">
        <v>5</v>
      </c>
      <c r="O170" s="54">
        <v>4</v>
      </c>
      <c r="P170" s="63">
        <v>0</v>
      </c>
      <c r="Q170" s="74">
        <v>4</v>
      </c>
      <c r="R170" s="32">
        <v>4.333333333333333</v>
      </c>
      <c r="S170" s="24">
        <v>0</v>
      </c>
      <c r="T170" s="13">
        <v>0</v>
      </c>
      <c r="U170" s="18">
        <v>0</v>
      </c>
      <c r="V170" s="13">
        <v>0</v>
      </c>
      <c r="W170" s="13">
        <v>0</v>
      </c>
      <c r="X170" s="31">
        <v>0</v>
      </c>
      <c r="Y170" s="13">
        <v>5</v>
      </c>
      <c r="Z170" s="13">
        <v>0</v>
      </c>
      <c r="AA170" s="13">
        <v>0</v>
      </c>
      <c r="AB170" s="13">
        <v>0</v>
      </c>
      <c r="AC170" s="13">
        <v>0</v>
      </c>
      <c r="AD170" s="31">
        <v>5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31">
        <v>0</v>
      </c>
      <c r="AK170" s="6">
        <v>4</v>
      </c>
      <c r="AL170" s="6">
        <v>3</v>
      </c>
      <c r="AM170" s="18">
        <v>0</v>
      </c>
      <c r="AN170" s="6">
        <v>3</v>
      </c>
      <c r="AO170" s="13">
        <v>0</v>
      </c>
      <c r="AP170" s="32">
        <v>3.3333333333333335</v>
      </c>
      <c r="AQ170" s="24">
        <v>3</v>
      </c>
      <c r="AR170" s="13">
        <v>0</v>
      </c>
      <c r="AS170" s="6">
        <v>0</v>
      </c>
      <c r="AT170" s="13">
        <v>0</v>
      </c>
      <c r="AU170" s="13">
        <v>0</v>
      </c>
      <c r="AV170" s="31">
        <v>3</v>
      </c>
      <c r="AW170" s="13">
        <v>0</v>
      </c>
      <c r="AX170" s="13">
        <v>0</v>
      </c>
      <c r="AY170" s="26">
        <v>0</v>
      </c>
      <c r="AZ170" s="24">
        <v>3</v>
      </c>
      <c r="BA170" s="51">
        <v>4</v>
      </c>
      <c r="BB170" s="78">
        <v>3.5</v>
      </c>
    </row>
    <row r="171" spans="1:54" ht="23.1" customHeight="1" x14ac:dyDescent="0.3">
      <c r="A171" s="79">
        <v>167</v>
      </c>
      <c r="B171" s="56" t="s">
        <v>191</v>
      </c>
      <c r="C171" s="57" t="s">
        <v>192</v>
      </c>
      <c r="D171" s="56" t="s">
        <v>449</v>
      </c>
      <c r="E171" s="56" t="s">
        <v>160</v>
      </c>
      <c r="F171" s="56" t="str">
        <f>REPT(CHAR(160),10)&amp;Working!$E171</f>
        <v>          B</v>
      </c>
      <c r="G171" s="58">
        <v>0</v>
      </c>
      <c r="H171" s="58">
        <v>0</v>
      </c>
      <c r="I171" s="58">
        <v>5</v>
      </c>
      <c r="J171" s="58">
        <v>0</v>
      </c>
      <c r="K171" s="59">
        <v>0</v>
      </c>
      <c r="L171" s="60">
        <v>5</v>
      </c>
      <c r="M171" s="58">
        <v>0</v>
      </c>
      <c r="N171" s="58">
        <v>5</v>
      </c>
      <c r="O171" s="58">
        <v>5</v>
      </c>
      <c r="P171" s="56">
        <v>0</v>
      </c>
      <c r="Q171" s="75">
        <v>5</v>
      </c>
      <c r="R171" s="32">
        <v>5</v>
      </c>
      <c r="S171" s="24">
        <v>0</v>
      </c>
      <c r="T171" s="26">
        <v>0</v>
      </c>
      <c r="U171" s="50">
        <v>0</v>
      </c>
      <c r="V171" s="26">
        <v>0</v>
      </c>
      <c r="W171" s="26">
        <v>0</v>
      </c>
      <c r="X171" s="31">
        <v>0</v>
      </c>
      <c r="Y171" s="26">
        <v>5</v>
      </c>
      <c r="Z171" s="26">
        <v>0</v>
      </c>
      <c r="AA171" s="26">
        <v>0</v>
      </c>
      <c r="AB171" s="26">
        <v>0</v>
      </c>
      <c r="AC171" s="26">
        <v>0</v>
      </c>
      <c r="AD171" s="31">
        <v>5</v>
      </c>
      <c r="AE171" s="26">
        <v>0</v>
      </c>
      <c r="AF171" s="26">
        <v>0</v>
      </c>
      <c r="AG171" s="26">
        <v>0</v>
      </c>
      <c r="AH171" s="26">
        <v>0</v>
      </c>
      <c r="AI171" s="26">
        <v>0</v>
      </c>
      <c r="AJ171" s="31">
        <v>0</v>
      </c>
      <c r="AK171" s="43">
        <v>5</v>
      </c>
      <c r="AL171" s="43">
        <v>5</v>
      </c>
      <c r="AM171" s="50">
        <v>0</v>
      </c>
      <c r="AN171" s="43">
        <v>5</v>
      </c>
      <c r="AO171" s="26">
        <v>0</v>
      </c>
      <c r="AP171" s="32">
        <v>5</v>
      </c>
      <c r="AQ171" s="24">
        <v>5</v>
      </c>
      <c r="AR171" s="26">
        <v>0</v>
      </c>
      <c r="AS171" s="43">
        <v>0</v>
      </c>
      <c r="AT171" s="26">
        <v>0</v>
      </c>
      <c r="AU171" s="26">
        <v>0</v>
      </c>
      <c r="AV171" s="31">
        <v>5</v>
      </c>
      <c r="AW171" s="26">
        <v>0</v>
      </c>
      <c r="AX171" s="26">
        <v>0</v>
      </c>
      <c r="AY171" s="26">
        <v>0</v>
      </c>
      <c r="AZ171" s="24">
        <v>5</v>
      </c>
      <c r="BA171" s="51">
        <v>5</v>
      </c>
      <c r="BB171" s="78">
        <v>5</v>
      </c>
    </row>
    <row r="172" spans="1:54" ht="23.1" customHeight="1" x14ac:dyDescent="0.3">
      <c r="A172" s="80">
        <v>168</v>
      </c>
      <c r="B172" s="63" t="s">
        <v>222</v>
      </c>
      <c r="C172" s="64" t="s">
        <v>223</v>
      </c>
      <c r="D172" s="63" t="s">
        <v>541</v>
      </c>
      <c r="E172" s="63" t="s">
        <v>160</v>
      </c>
      <c r="F172" s="63" t="str">
        <f>REPT(CHAR(160),10)&amp;Working!$E172</f>
        <v>          B</v>
      </c>
      <c r="G172" s="54">
        <v>0</v>
      </c>
      <c r="H172" s="54">
        <v>0</v>
      </c>
      <c r="I172" s="54">
        <v>5</v>
      </c>
      <c r="J172" s="54">
        <v>0</v>
      </c>
      <c r="K172" s="65">
        <v>0</v>
      </c>
      <c r="L172" s="60">
        <v>5</v>
      </c>
      <c r="M172" s="54">
        <v>0</v>
      </c>
      <c r="N172" s="54">
        <v>5</v>
      </c>
      <c r="O172" s="54">
        <v>5</v>
      </c>
      <c r="P172" s="63">
        <v>0</v>
      </c>
      <c r="Q172" s="74">
        <v>5</v>
      </c>
      <c r="R172" s="32">
        <v>5</v>
      </c>
      <c r="S172" s="24">
        <v>0</v>
      </c>
      <c r="T172" s="13">
        <v>0</v>
      </c>
      <c r="U172" s="18">
        <v>0</v>
      </c>
      <c r="V172" s="13">
        <v>0</v>
      </c>
      <c r="W172" s="13">
        <v>0</v>
      </c>
      <c r="X172" s="31">
        <v>0</v>
      </c>
      <c r="Y172" s="13">
        <v>5</v>
      </c>
      <c r="Z172" s="13">
        <v>0</v>
      </c>
      <c r="AA172" s="13">
        <v>0</v>
      </c>
      <c r="AB172" s="13">
        <v>0</v>
      </c>
      <c r="AC172" s="13">
        <v>0</v>
      </c>
      <c r="AD172" s="31">
        <v>5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31">
        <v>0</v>
      </c>
      <c r="AK172" s="6">
        <v>5</v>
      </c>
      <c r="AL172" s="6">
        <v>5</v>
      </c>
      <c r="AM172" s="18">
        <v>0</v>
      </c>
      <c r="AN172" s="6">
        <v>5</v>
      </c>
      <c r="AO172" s="13">
        <v>0</v>
      </c>
      <c r="AP172" s="32">
        <v>5</v>
      </c>
      <c r="AQ172" s="24">
        <v>1</v>
      </c>
      <c r="AR172" s="13">
        <v>0</v>
      </c>
      <c r="AS172" s="6">
        <v>0</v>
      </c>
      <c r="AT172" s="13">
        <v>0</v>
      </c>
      <c r="AU172" s="13">
        <v>0</v>
      </c>
      <c r="AV172" s="31">
        <v>1</v>
      </c>
      <c r="AW172" s="13">
        <v>0</v>
      </c>
      <c r="AX172" s="13">
        <v>0</v>
      </c>
      <c r="AY172" s="26">
        <v>0</v>
      </c>
      <c r="AZ172" s="24">
        <v>4</v>
      </c>
      <c r="BA172" s="51">
        <v>5</v>
      </c>
      <c r="BB172" s="78">
        <v>4.5</v>
      </c>
    </row>
    <row r="173" spans="1:54" ht="23.1" customHeight="1" x14ac:dyDescent="0.3">
      <c r="A173" s="79">
        <v>169</v>
      </c>
      <c r="B173" s="56" t="s">
        <v>392</v>
      </c>
      <c r="C173" s="57" t="s">
        <v>393</v>
      </c>
      <c r="D173" s="56" t="s">
        <v>449</v>
      </c>
      <c r="E173" s="56" t="s">
        <v>492</v>
      </c>
      <c r="F173" s="56" t="str">
        <f>REPT(CHAR(160),10)&amp;Working!$E173</f>
        <v>          C</v>
      </c>
      <c r="G173" s="58">
        <v>0</v>
      </c>
      <c r="H173" s="58">
        <v>0</v>
      </c>
      <c r="I173" s="58">
        <v>4</v>
      </c>
      <c r="J173" s="58">
        <v>0</v>
      </c>
      <c r="K173" s="59">
        <v>0</v>
      </c>
      <c r="L173" s="60">
        <v>4</v>
      </c>
      <c r="M173" s="58">
        <v>0</v>
      </c>
      <c r="N173" s="58">
        <v>3</v>
      </c>
      <c r="O173" s="58">
        <v>3</v>
      </c>
      <c r="P173" s="56">
        <v>0</v>
      </c>
      <c r="Q173" s="75">
        <v>3</v>
      </c>
      <c r="R173" s="32">
        <v>3</v>
      </c>
      <c r="S173" s="24">
        <v>0</v>
      </c>
      <c r="T173" s="26">
        <v>0</v>
      </c>
      <c r="U173" s="50">
        <v>0</v>
      </c>
      <c r="V173" s="26">
        <v>0</v>
      </c>
      <c r="W173" s="26">
        <v>0</v>
      </c>
      <c r="X173" s="31">
        <v>0</v>
      </c>
      <c r="Y173" s="26">
        <v>3</v>
      </c>
      <c r="Z173" s="26">
        <v>0</v>
      </c>
      <c r="AA173" s="26">
        <v>0</v>
      </c>
      <c r="AB173" s="26">
        <v>0</v>
      </c>
      <c r="AC173" s="26">
        <v>0</v>
      </c>
      <c r="AD173" s="31">
        <v>3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31">
        <v>0</v>
      </c>
      <c r="AK173" s="43">
        <v>3</v>
      </c>
      <c r="AL173" s="43">
        <v>3</v>
      </c>
      <c r="AM173" s="50">
        <v>0</v>
      </c>
      <c r="AN173" s="43">
        <v>4</v>
      </c>
      <c r="AO173" s="26">
        <v>0</v>
      </c>
      <c r="AP173" s="32">
        <v>3.3333333333333335</v>
      </c>
      <c r="AQ173" s="24">
        <v>1</v>
      </c>
      <c r="AR173" s="26">
        <v>0</v>
      </c>
      <c r="AS173" s="43">
        <v>0</v>
      </c>
      <c r="AT173" s="26">
        <v>0</v>
      </c>
      <c r="AU173" s="26">
        <v>0</v>
      </c>
      <c r="AV173" s="31">
        <v>1</v>
      </c>
      <c r="AW173" s="26">
        <v>0</v>
      </c>
      <c r="AX173" s="26">
        <v>0</v>
      </c>
      <c r="AY173" s="26">
        <v>0</v>
      </c>
      <c r="AZ173" s="24">
        <v>4</v>
      </c>
      <c r="BA173" s="51">
        <v>4</v>
      </c>
      <c r="BB173" s="78">
        <v>4</v>
      </c>
    </row>
    <row r="174" spans="1:54" ht="23.1" customHeight="1" x14ac:dyDescent="0.3">
      <c r="A174" s="80">
        <v>170</v>
      </c>
      <c r="B174" s="63" t="s">
        <v>394</v>
      </c>
      <c r="C174" s="64" t="s">
        <v>395</v>
      </c>
      <c r="D174" s="63" t="s">
        <v>541</v>
      </c>
      <c r="E174" s="63" t="s">
        <v>492</v>
      </c>
      <c r="F174" s="63" t="str">
        <f>REPT(CHAR(160),10)&amp;Working!$E174</f>
        <v>          C</v>
      </c>
      <c r="G174" s="54">
        <v>0</v>
      </c>
      <c r="H174" s="54">
        <v>0</v>
      </c>
      <c r="I174" s="54">
        <v>4</v>
      </c>
      <c r="J174" s="54">
        <v>0</v>
      </c>
      <c r="K174" s="65">
        <v>0</v>
      </c>
      <c r="L174" s="60">
        <v>4</v>
      </c>
      <c r="M174" s="54">
        <v>0</v>
      </c>
      <c r="N174" s="54">
        <v>4</v>
      </c>
      <c r="O174" s="54">
        <v>4</v>
      </c>
      <c r="P174" s="63">
        <v>0</v>
      </c>
      <c r="Q174" s="74">
        <v>4</v>
      </c>
      <c r="R174" s="32">
        <v>4</v>
      </c>
      <c r="S174" s="24">
        <v>0</v>
      </c>
      <c r="T174" s="13">
        <v>0</v>
      </c>
      <c r="U174" s="18">
        <v>0</v>
      </c>
      <c r="V174" s="13">
        <v>0</v>
      </c>
      <c r="W174" s="13">
        <v>0</v>
      </c>
      <c r="X174" s="31">
        <v>0</v>
      </c>
      <c r="Y174" s="13">
        <v>4</v>
      </c>
      <c r="Z174" s="13">
        <v>0</v>
      </c>
      <c r="AA174" s="13">
        <v>0</v>
      </c>
      <c r="AB174" s="13">
        <v>0</v>
      </c>
      <c r="AC174" s="13">
        <v>0</v>
      </c>
      <c r="AD174" s="31">
        <v>4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31">
        <v>0</v>
      </c>
      <c r="AK174" s="6">
        <v>3</v>
      </c>
      <c r="AL174" s="6">
        <v>2</v>
      </c>
      <c r="AM174" s="18">
        <v>0</v>
      </c>
      <c r="AN174" s="6">
        <v>4</v>
      </c>
      <c r="AO174" s="13">
        <v>0</v>
      </c>
      <c r="AP174" s="32">
        <v>3</v>
      </c>
      <c r="AQ174" s="24">
        <v>4</v>
      </c>
      <c r="AR174" s="13">
        <v>0</v>
      </c>
      <c r="AS174" s="6">
        <v>0</v>
      </c>
      <c r="AT174" s="13">
        <v>0</v>
      </c>
      <c r="AU174" s="13">
        <v>0</v>
      </c>
      <c r="AV174" s="31">
        <v>4</v>
      </c>
      <c r="AW174" s="13">
        <v>0</v>
      </c>
      <c r="AX174" s="13">
        <v>0</v>
      </c>
      <c r="AY174" s="26">
        <v>0</v>
      </c>
      <c r="AZ174" s="24">
        <v>5</v>
      </c>
      <c r="BA174" s="51">
        <v>4</v>
      </c>
      <c r="BB174" s="78">
        <v>4.5</v>
      </c>
    </row>
    <row r="175" spans="1:54" ht="23.1" customHeight="1" x14ac:dyDescent="0.3">
      <c r="A175" s="79">
        <v>171</v>
      </c>
      <c r="B175" s="56" t="s">
        <v>284</v>
      </c>
      <c r="C175" s="57" t="s">
        <v>285</v>
      </c>
      <c r="D175" s="56" t="s">
        <v>541</v>
      </c>
      <c r="E175" s="56" t="s">
        <v>160</v>
      </c>
      <c r="F175" s="56" t="str">
        <f>REPT(CHAR(160),10)&amp;Working!$E175</f>
        <v>          B</v>
      </c>
      <c r="G175" s="58">
        <v>0</v>
      </c>
      <c r="H175" s="58">
        <v>0</v>
      </c>
      <c r="I175" s="58">
        <v>3</v>
      </c>
      <c r="J175" s="58">
        <v>0</v>
      </c>
      <c r="K175" s="59">
        <v>0</v>
      </c>
      <c r="L175" s="60">
        <v>3</v>
      </c>
      <c r="M175" s="58">
        <v>0</v>
      </c>
      <c r="N175" s="58">
        <v>4</v>
      </c>
      <c r="O175" s="58">
        <v>3</v>
      </c>
      <c r="P175" s="56">
        <v>0</v>
      </c>
      <c r="Q175" s="75">
        <v>3</v>
      </c>
      <c r="R175" s="32">
        <v>3.3333333333333335</v>
      </c>
      <c r="S175" s="24">
        <v>0</v>
      </c>
      <c r="T175" s="26">
        <v>0</v>
      </c>
      <c r="U175" s="50">
        <v>0</v>
      </c>
      <c r="V175" s="26">
        <v>0</v>
      </c>
      <c r="W175" s="26">
        <v>0</v>
      </c>
      <c r="X175" s="31">
        <v>0</v>
      </c>
      <c r="Y175" s="26">
        <v>3</v>
      </c>
      <c r="Z175" s="26">
        <v>0</v>
      </c>
      <c r="AA175" s="26">
        <v>0</v>
      </c>
      <c r="AB175" s="26">
        <v>0</v>
      </c>
      <c r="AC175" s="26">
        <v>0</v>
      </c>
      <c r="AD175" s="31">
        <v>3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31">
        <v>0</v>
      </c>
      <c r="AK175" s="43">
        <v>4</v>
      </c>
      <c r="AL175" s="43">
        <v>3</v>
      </c>
      <c r="AM175" s="50">
        <v>0</v>
      </c>
      <c r="AN175" s="43">
        <v>4</v>
      </c>
      <c r="AO175" s="26">
        <v>0</v>
      </c>
      <c r="AP175" s="32">
        <v>3.6666666666666665</v>
      </c>
      <c r="AQ175" s="24">
        <v>3</v>
      </c>
      <c r="AR175" s="26">
        <v>0</v>
      </c>
      <c r="AS175" s="43">
        <v>0</v>
      </c>
      <c r="AT175" s="26">
        <v>0</v>
      </c>
      <c r="AU175" s="26">
        <v>0</v>
      </c>
      <c r="AV175" s="31">
        <v>3</v>
      </c>
      <c r="AW175" s="26">
        <v>0</v>
      </c>
      <c r="AX175" s="26">
        <v>0</v>
      </c>
      <c r="AY175" s="26">
        <v>0</v>
      </c>
      <c r="AZ175" s="24">
        <v>4</v>
      </c>
      <c r="BA175" s="51">
        <v>3</v>
      </c>
      <c r="BB175" s="78">
        <v>3.5</v>
      </c>
    </row>
    <row r="176" spans="1:54" ht="23.1" customHeight="1" x14ac:dyDescent="0.3">
      <c r="A176" s="80">
        <v>172</v>
      </c>
      <c r="B176" s="63" t="s">
        <v>396</v>
      </c>
      <c r="C176" s="64" t="s">
        <v>538</v>
      </c>
      <c r="D176" s="63" t="s">
        <v>541</v>
      </c>
      <c r="E176" s="63" t="s">
        <v>288</v>
      </c>
      <c r="F176" s="63" t="str">
        <f>REPT(CHAR(160),10)&amp;Working!$E176</f>
        <v>          D</v>
      </c>
      <c r="G176" s="54">
        <v>0</v>
      </c>
      <c r="H176" s="54">
        <v>0</v>
      </c>
      <c r="I176" s="54">
        <v>0</v>
      </c>
      <c r="J176" s="54">
        <v>0</v>
      </c>
      <c r="K176" s="65">
        <v>0</v>
      </c>
      <c r="L176" s="60">
        <v>0</v>
      </c>
      <c r="M176" s="54">
        <v>0</v>
      </c>
      <c r="N176" s="54">
        <v>0</v>
      </c>
      <c r="O176" s="54">
        <v>0</v>
      </c>
      <c r="P176" s="63">
        <v>0</v>
      </c>
      <c r="Q176" s="74">
        <v>0</v>
      </c>
      <c r="R176" s="32">
        <v>0</v>
      </c>
      <c r="S176" s="24">
        <v>0</v>
      </c>
      <c r="T176" s="13">
        <v>0</v>
      </c>
      <c r="U176" s="18">
        <v>0</v>
      </c>
      <c r="V176" s="13">
        <v>0</v>
      </c>
      <c r="W176" s="13">
        <v>0</v>
      </c>
      <c r="X176" s="31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31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31">
        <v>0</v>
      </c>
      <c r="AK176" s="6">
        <v>0</v>
      </c>
      <c r="AL176" s="6">
        <v>0</v>
      </c>
      <c r="AM176" s="18">
        <v>0</v>
      </c>
      <c r="AN176" s="6">
        <v>0</v>
      </c>
      <c r="AO176" s="13">
        <v>0</v>
      </c>
      <c r="AP176" s="32">
        <v>0</v>
      </c>
      <c r="AQ176" s="24">
        <v>0</v>
      </c>
      <c r="AR176" s="13">
        <v>0</v>
      </c>
      <c r="AS176" s="6">
        <v>0</v>
      </c>
      <c r="AT176" s="13">
        <v>0</v>
      </c>
      <c r="AU176" s="13">
        <v>0</v>
      </c>
      <c r="AV176" s="31">
        <v>0</v>
      </c>
      <c r="AW176" s="13">
        <v>0</v>
      </c>
      <c r="AX176" s="13">
        <v>0</v>
      </c>
      <c r="AY176" s="26">
        <v>0</v>
      </c>
      <c r="AZ176" s="24">
        <v>0</v>
      </c>
      <c r="BA176" s="51">
        <v>0</v>
      </c>
      <c r="BB176" s="78">
        <v>0</v>
      </c>
    </row>
    <row r="177" spans="1:54" ht="23.1" customHeight="1" x14ac:dyDescent="0.3">
      <c r="A177" s="79">
        <v>173</v>
      </c>
      <c r="B177" s="56" t="s">
        <v>397</v>
      </c>
      <c r="C177" s="57" t="s">
        <v>398</v>
      </c>
      <c r="D177" s="56" t="s">
        <v>541</v>
      </c>
      <c r="E177" s="56" t="s">
        <v>492</v>
      </c>
      <c r="F177" s="56" t="str">
        <f>REPT(CHAR(160),10)&amp;Working!$E177</f>
        <v>          C</v>
      </c>
      <c r="G177" s="58">
        <v>0</v>
      </c>
      <c r="H177" s="58">
        <v>0</v>
      </c>
      <c r="I177" s="58">
        <v>3</v>
      </c>
      <c r="J177" s="58">
        <v>0</v>
      </c>
      <c r="K177" s="59">
        <v>0</v>
      </c>
      <c r="L177" s="60">
        <v>3</v>
      </c>
      <c r="M177" s="58">
        <v>0</v>
      </c>
      <c r="N177" s="58">
        <v>4</v>
      </c>
      <c r="O177" s="58">
        <v>3</v>
      </c>
      <c r="P177" s="56">
        <v>0</v>
      </c>
      <c r="Q177" s="75">
        <v>3</v>
      </c>
      <c r="R177" s="32">
        <v>3.3333333333333335</v>
      </c>
      <c r="S177" s="24">
        <v>0</v>
      </c>
      <c r="T177" s="26">
        <v>0</v>
      </c>
      <c r="U177" s="50">
        <v>0</v>
      </c>
      <c r="V177" s="26">
        <v>0</v>
      </c>
      <c r="W177" s="26">
        <v>0</v>
      </c>
      <c r="X177" s="31">
        <v>0</v>
      </c>
      <c r="Y177" s="26">
        <v>3</v>
      </c>
      <c r="Z177" s="26">
        <v>0</v>
      </c>
      <c r="AA177" s="26">
        <v>0</v>
      </c>
      <c r="AB177" s="26">
        <v>0</v>
      </c>
      <c r="AC177" s="26">
        <v>0</v>
      </c>
      <c r="AD177" s="31">
        <v>3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31">
        <v>0</v>
      </c>
      <c r="AK177" s="43">
        <v>3</v>
      </c>
      <c r="AL177" s="43">
        <v>2</v>
      </c>
      <c r="AM177" s="50">
        <v>0</v>
      </c>
      <c r="AN177" s="43">
        <v>3</v>
      </c>
      <c r="AO177" s="26">
        <v>0</v>
      </c>
      <c r="AP177" s="32">
        <v>2.6666666666666665</v>
      </c>
      <c r="AQ177" s="24">
        <v>1</v>
      </c>
      <c r="AR177" s="26">
        <v>0</v>
      </c>
      <c r="AS177" s="43">
        <v>0</v>
      </c>
      <c r="AT177" s="26">
        <v>0</v>
      </c>
      <c r="AU177" s="26">
        <v>0</v>
      </c>
      <c r="AV177" s="31">
        <v>1</v>
      </c>
      <c r="AW177" s="26">
        <v>0</v>
      </c>
      <c r="AX177" s="26">
        <v>0</v>
      </c>
      <c r="AY177" s="26">
        <v>0</v>
      </c>
      <c r="AZ177" s="24">
        <v>3</v>
      </c>
      <c r="BA177" s="51">
        <v>3</v>
      </c>
      <c r="BB177" s="78">
        <v>3</v>
      </c>
    </row>
    <row r="178" spans="1:54" ht="23.1" customHeight="1" x14ac:dyDescent="0.3">
      <c r="A178" s="80">
        <v>174</v>
      </c>
      <c r="B178" s="63" t="s">
        <v>399</v>
      </c>
      <c r="C178" s="64" t="s">
        <v>400</v>
      </c>
      <c r="D178" s="63" t="s">
        <v>541</v>
      </c>
      <c r="E178" s="63" t="s">
        <v>492</v>
      </c>
      <c r="F178" s="63" t="str">
        <f>REPT(CHAR(160),10)&amp;Working!$E178</f>
        <v>          C</v>
      </c>
      <c r="G178" s="54">
        <v>0</v>
      </c>
      <c r="H178" s="54">
        <v>0</v>
      </c>
      <c r="I178" s="54">
        <v>4</v>
      </c>
      <c r="J178" s="54">
        <v>0</v>
      </c>
      <c r="K178" s="65">
        <v>0</v>
      </c>
      <c r="L178" s="60">
        <v>4</v>
      </c>
      <c r="M178" s="54">
        <v>0</v>
      </c>
      <c r="N178" s="54">
        <v>4</v>
      </c>
      <c r="O178" s="54">
        <v>4</v>
      </c>
      <c r="P178" s="63">
        <v>0</v>
      </c>
      <c r="Q178" s="74">
        <v>4</v>
      </c>
      <c r="R178" s="32">
        <v>4</v>
      </c>
      <c r="S178" s="24">
        <v>0</v>
      </c>
      <c r="T178" s="13">
        <v>0</v>
      </c>
      <c r="U178" s="18">
        <v>0</v>
      </c>
      <c r="V178" s="13">
        <v>0</v>
      </c>
      <c r="W178" s="13">
        <v>0</v>
      </c>
      <c r="X178" s="31">
        <v>0</v>
      </c>
      <c r="Y178" s="13">
        <v>4</v>
      </c>
      <c r="Z178" s="13">
        <v>0</v>
      </c>
      <c r="AA178" s="13">
        <v>0</v>
      </c>
      <c r="AB178" s="13">
        <v>0</v>
      </c>
      <c r="AC178" s="13">
        <v>0</v>
      </c>
      <c r="AD178" s="31">
        <v>4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31">
        <v>0</v>
      </c>
      <c r="AK178" s="6">
        <v>4</v>
      </c>
      <c r="AL178" s="6">
        <v>3</v>
      </c>
      <c r="AM178" s="18">
        <v>0</v>
      </c>
      <c r="AN178" s="6">
        <v>4</v>
      </c>
      <c r="AO178" s="13">
        <v>0</v>
      </c>
      <c r="AP178" s="32">
        <v>3.6666666666666665</v>
      </c>
      <c r="AQ178" s="24">
        <v>3</v>
      </c>
      <c r="AR178" s="13">
        <v>0</v>
      </c>
      <c r="AS178" s="6">
        <v>0</v>
      </c>
      <c r="AT178" s="13">
        <v>0</v>
      </c>
      <c r="AU178" s="13">
        <v>0</v>
      </c>
      <c r="AV178" s="31">
        <v>3</v>
      </c>
      <c r="AW178" s="13">
        <v>0</v>
      </c>
      <c r="AX178" s="13">
        <v>0</v>
      </c>
      <c r="AY178" s="26">
        <v>0</v>
      </c>
      <c r="AZ178" s="24">
        <v>4</v>
      </c>
      <c r="BA178" s="51">
        <v>3</v>
      </c>
      <c r="BB178" s="78">
        <v>3.5</v>
      </c>
    </row>
    <row r="179" spans="1:54" ht="23.1" customHeight="1" x14ac:dyDescent="0.3">
      <c r="A179" s="79">
        <v>175</v>
      </c>
      <c r="B179" s="56" t="s">
        <v>119</v>
      </c>
      <c r="C179" s="57" t="s">
        <v>120</v>
      </c>
      <c r="D179" s="56" t="s">
        <v>449</v>
      </c>
      <c r="E179" s="56" t="s">
        <v>34</v>
      </c>
      <c r="F179" s="56" t="str">
        <f>REPT(CHAR(160),10)&amp;Working!$E179</f>
        <v>          A</v>
      </c>
      <c r="G179" s="58">
        <v>0</v>
      </c>
      <c r="H179" s="58">
        <v>0</v>
      </c>
      <c r="I179" s="58">
        <v>3</v>
      </c>
      <c r="J179" s="58">
        <v>0</v>
      </c>
      <c r="K179" s="59">
        <v>0</v>
      </c>
      <c r="L179" s="60">
        <v>3</v>
      </c>
      <c r="M179" s="58">
        <v>0</v>
      </c>
      <c r="N179" s="58">
        <v>3</v>
      </c>
      <c r="O179" s="58">
        <v>4</v>
      </c>
      <c r="P179" s="56">
        <v>0</v>
      </c>
      <c r="Q179" s="75">
        <v>4</v>
      </c>
      <c r="R179" s="32">
        <v>3.6666666666666665</v>
      </c>
      <c r="S179" s="24">
        <v>0</v>
      </c>
      <c r="T179" s="26">
        <v>0</v>
      </c>
      <c r="U179" s="50">
        <v>0</v>
      </c>
      <c r="V179" s="26">
        <v>0</v>
      </c>
      <c r="W179" s="26">
        <v>0</v>
      </c>
      <c r="X179" s="31">
        <v>0</v>
      </c>
      <c r="Y179" s="26">
        <v>4</v>
      </c>
      <c r="Z179" s="26">
        <v>0</v>
      </c>
      <c r="AA179" s="26">
        <v>0</v>
      </c>
      <c r="AB179" s="26">
        <v>0</v>
      </c>
      <c r="AC179" s="26">
        <v>0</v>
      </c>
      <c r="AD179" s="31">
        <v>4</v>
      </c>
      <c r="AE179" s="26">
        <v>0</v>
      </c>
      <c r="AF179" s="26">
        <v>0</v>
      </c>
      <c r="AG179" s="26">
        <v>0</v>
      </c>
      <c r="AH179" s="26">
        <v>0</v>
      </c>
      <c r="AI179" s="26">
        <v>0</v>
      </c>
      <c r="AJ179" s="31">
        <v>0</v>
      </c>
      <c r="AK179" s="43">
        <v>3</v>
      </c>
      <c r="AL179" s="43">
        <v>4</v>
      </c>
      <c r="AM179" s="50">
        <v>0</v>
      </c>
      <c r="AN179" s="43">
        <v>4</v>
      </c>
      <c r="AO179" s="26">
        <v>0</v>
      </c>
      <c r="AP179" s="32">
        <v>3.6666666666666665</v>
      </c>
      <c r="AQ179" s="24">
        <v>3</v>
      </c>
      <c r="AR179" s="26">
        <v>0</v>
      </c>
      <c r="AS179" s="43">
        <v>0</v>
      </c>
      <c r="AT179" s="26">
        <v>0</v>
      </c>
      <c r="AU179" s="26">
        <v>0</v>
      </c>
      <c r="AV179" s="31">
        <v>3</v>
      </c>
      <c r="AW179" s="26">
        <v>0</v>
      </c>
      <c r="AX179" s="26">
        <v>0</v>
      </c>
      <c r="AY179" s="26">
        <v>0</v>
      </c>
      <c r="AZ179" s="24">
        <v>4</v>
      </c>
      <c r="BA179" s="51">
        <v>3</v>
      </c>
      <c r="BB179" s="78">
        <v>3.5</v>
      </c>
    </row>
    <row r="180" spans="1:54" ht="23.1" customHeight="1" x14ac:dyDescent="0.3">
      <c r="A180" s="80">
        <v>176</v>
      </c>
      <c r="B180" s="63" t="s">
        <v>401</v>
      </c>
      <c r="C180" s="64" t="s">
        <v>402</v>
      </c>
      <c r="D180" s="63" t="s">
        <v>449</v>
      </c>
      <c r="E180" s="63" t="s">
        <v>492</v>
      </c>
      <c r="F180" s="63" t="str">
        <f>REPT(CHAR(160),10)&amp;Working!$E180</f>
        <v>          C</v>
      </c>
      <c r="G180" s="54">
        <v>0</v>
      </c>
      <c r="H180" s="54">
        <v>0</v>
      </c>
      <c r="I180" s="54">
        <v>0</v>
      </c>
      <c r="J180" s="54">
        <v>0</v>
      </c>
      <c r="K180" s="65">
        <v>0</v>
      </c>
      <c r="L180" s="60">
        <v>0</v>
      </c>
      <c r="M180" s="54">
        <v>0</v>
      </c>
      <c r="N180" s="54">
        <v>0</v>
      </c>
      <c r="O180" s="54">
        <v>0</v>
      </c>
      <c r="P180" s="63">
        <v>0</v>
      </c>
      <c r="Q180" s="74">
        <v>0</v>
      </c>
      <c r="R180" s="32">
        <v>0</v>
      </c>
      <c r="S180" s="24">
        <v>0</v>
      </c>
      <c r="T180" s="13">
        <v>0</v>
      </c>
      <c r="U180" s="18">
        <v>0</v>
      </c>
      <c r="V180" s="13">
        <v>0</v>
      </c>
      <c r="W180" s="13">
        <v>0</v>
      </c>
      <c r="X180" s="31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31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31">
        <v>0</v>
      </c>
      <c r="AK180" s="6">
        <v>0</v>
      </c>
      <c r="AL180" s="6">
        <v>0</v>
      </c>
      <c r="AM180" s="18">
        <v>0</v>
      </c>
      <c r="AN180" s="6">
        <v>0</v>
      </c>
      <c r="AO180" s="13">
        <v>0</v>
      </c>
      <c r="AP180" s="32">
        <v>0</v>
      </c>
      <c r="AQ180" s="24">
        <v>0</v>
      </c>
      <c r="AR180" s="13">
        <v>0</v>
      </c>
      <c r="AS180" s="6">
        <v>0</v>
      </c>
      <c r="AT180" s="13">
        <v>0</v>
      </c>
      <c r="AU180" s="13">
        <v>0</v>
      </c>
      <c r="AV180" s="31">
        <v>0</v>
      </c>
      <c r="AW180" s="13">
        <v>0</v>
      </c>
      <c r="AX180" s="13">
        <v>0</v>
      </c>
      <c r="AY180" s="26">
        <v>0</v>
      </c>
      <c r="AZ180" s="24">
        <v>0</v>
      </c>
      <c r="BA180" s="51">
        <v>0</v>
      </c>
      <c r="BB180" s="78">
        <v>0</v>
      </c>
    </row>
    <row r="181" spans="1:54" ht="23.1" customHeight="1" x14ac:dyDescent="0.3">
      <c r="A181" s="79">
        <v>177</v>
      </c>
      <c r="B181" s="56" t="s">
        <v>270</v>
      </c>
      <c r="C181" s="57" t="s">
        <v>271</v>
      </c>
      <c r="D181" s="56" t="s">
        <v>449</v>
      </c>
      <c r="E181" s="56" t="s">
        <v>160</v>
      </c>
      <c r="F181" s="56" t="str">
        <f>REPT(CHAR(160),10)&amp;Working!$E181</f>
        <v>          B</v>
      </c>
      <c r="G181" s="58">
        <v>0</v>
      </c>
      <c r="H181" s="58">
        <v>0</v>
      </c>
      <c r="I181" s="58">
        <v>3</v>
      </c>
      <c r="J181" s="58">
        <v>0</v>
      </c>
      <c r="K181" s="59">
        <v>0</v>
      </c>
      <c r="L181" s="60">
        <v>3</v>
      </c>
      <c r="M181" s="58">
        <v>0</v>
      </c>
      <c r="N181" s="58">
        <v>4</v>
      </c>
      <c r="O181" s="58">
        <v>4</v>
      </c>
      <c r="P181" s="56">
        <v>0</v>
      </c>
      <c r="Q181" s="75">
        <v>4</v>
      </c>
      <c r="R181" s="32">
        <v>4</v>
      </c>
      <c r="S181" s="24">
        <v>0</v>
      </c>
      <c r="T181" s="26">
        <v>0</v>
      </c>
      <c r="U181" s="50">
        <v>0</v>
      </c>
      <c r="V181" s="26">
        <v>0</v>
      </c>
      <c r="W181" s="26">
        <v>0</v>
      </c>
      <c r="X181" s="31">
        <v>0</v>
      </c>
      <c r="Y181" s="26">
        <v>3</v>
      </c>
      <c r="Z181" s="26">
        <v>0</v>
      </c>
      <c r="AA181" s="26">
        <v>0</v>
      </c>
      <c r="AB181" s="26">
        <v>0</v>
      </c>
      <c r="AC181" s="26">
        <v>0</v>
      </c>
      <c r="AD181" s="31">
        <v>3</v>
      </c>
      <c r="AE181" s="26">
        <v>0</v>
      </c>
      <c r="AF181" s="26">
        <v>0</v>
      </c>
      <c r="AG181" s="26">
        <v>0</v>
      </c>
      <c r="AH181" s="26">
        <v>0</v>
      </c>
      <c r="AI181" s="26">
        <v>0</v>
      </c>
      <c r="AJ181" s="31">
        <v>0</v>
      </c>
      <c r="AK181" s="43">
        <v>3</v>
      </c>
      <c r="AL181" s="43">
        <v>3</v>
      </c>
      <c r="AM181" s="50">
        <v>0</v>
      </c>
      <c r="AN181" s="43">
        <v>4</v>
      </c>
      <c r="AO181" s="26">
        <v>0</v>
      </c>
      <c r="AP181" s="32">
        <v>3.3333333333333335</v>
      </c>
      <c r="AQ181" s="24">
        <v>3</v>
      </c>
      <c r="AR181" s="26">
        <v>0</v>
      </c>
      <c r="AS181" s="43">
        <v>0</v>
      </c>
      <c r="AT181" s="26">
        <v>0</v>
      </c>
      <c r="AU181" s="26">
        <v>0</v>
      </c>
      <c r="AV181" s="31">
        <v>3</v>
      </c>
      <c r="AW181" s="26">
        <v>0</v>
      </c>
      <c r="AX181" s="26">
        <v>0</v>
      </c>
      <c r="AY181" s="26">
        <v>0</v>
      </c>
      <c r="AZ181" s="24">
        <v>4</v>
      </c>
      <c r="BA181" s="51">
        <v>3</v>
      </c>
      <c r="BB181" s="78">
        <v>3.5</v>
      </c>
    </row>
    <row r="182" spans="1:54" ht="23.1" customHeight="1" x14ac:dyDescent="0.3">
      <c r="A182" s="80">
        <v>178</v>
      </c>
      <c r="B182" s="63" t="s">
        <v>51</v>
      </c>
      <c r="C182" s="64" t="s">
        <v>52</v>
      </c>
      <c r="D182" s="63" t="s">
        <v>541</v>
      </c>
      <c r="E182" s="63" t="s">
        <v>34</v>
      </c>
      <c r="F182" s="63" t="str">
        <f>REPT(CHAR(160),10)&amp;Working!$E182</f>
        <v>          A</v>
      </c>
      <c r="G182" s="54">
        <v>0</v>
      </c>
      <c r="H182" s="54">
        <v>0</v>
      </c>
      <c r="I182" s="54">
        <v>5</v>
      </c>
      <c r="J182" s="54">
        <v>0</v>
      </c>
      <c r="K182" s="65">
        <v>0</v>
      </c>
      <c r="L182" s="60">
        <v>5</v>
      </c>
      <c r="M182" s="54">
        <v>0</v>
      </c>
      <c r="N182" s="54">
        <v>5</v>
      </c>
      <c r="O182" s="54">
        <v>4</v>
      </c>
      <c r="P182" s="63">
        <v>0</v>
      </c>
      <c r="Q182" s="74">
        <v>4</v>
      </c>
      <c r="R182" s="32">
        <v>4.333333333333333</v>
      </c>
      <c r="S182" s="24">
        <v>0</v>
      </c>
      <c r="T182" s="13">
        <v>0</v>
      </c>
      <c r="U182" s="18">
        <v>0</v>
      </c>
      <c r="V182" s="13">
        <v>0</v>
      </c>
      <c r="W182" s="13">
        <v>0</v>
      </c>
      <c r="X182" s="31">
        <v>0</v>
      </c>
      <c r="Y182" s="13">
        <v>5</v>
      </c>
      <c r="Z182" s="13">
        <v>0</v>
      </c>
      <c r="AA182" s="13">
        <v>0</v>
      </c>
      <c r="AB182" s="13">
        <v>0</v>
      </c>
      <c r="AC182" s="13">
        <v>0</v>
      </c>
      <c r="AD182" s="31">
        <v>5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31">
        <v>0</v>
      </c>
      <c r="AK182" s="6">
        <v>5</v>
      </c>
      <c r="AL182" s="6">
        <v>5</v>
      </c>
      <c r="AM182" s="18">
        <v>0</v>
      </c>
      <c r="AN182" s="6">
        <v>5</v>
      </c>
      <c r="AO182" s="13">
        <v>0</v>
      </c>
      <c r="AP182" s="32">
        <v>5</v>
      </c>
      <c r="AQ182" s="24">
        <v>5</v>
      </c>
      <c r="AR182" s="13">
        <v>0</v>
      </c>
      <c r="AS182" s="6">
        <v>0</v>
      </c>
      <c r="AT182" s="13">
        <v>0</v>
      </c>
      <c r="AU182" s="13">
        <v>0</v>
      </c>
      <c r="AV182" s="31">
        <v>5</v>
      </c>
      <c r="AW182" s="13">
        <v>0</v>
      </c>
      <c r="AX182" s="13">
        <v>0</v>
      </c>
      <c r="AY182" s="26">
        <v>0</v>
      </c>
      <c r="AZ182" s="24">
        <v>5</v>
      </c>
      <c r="BA182" s="51">
        <v>5</v>
      </c>
      <c r="BB182" s="78">
        <v>5</v>
      </c>
    </row>
    <row r="183" spans="1:54" ht="23.1" customHeight="1" x14ac:dyDescent="0.3">
      <c r="A183" s="79">
        <v>179</v>
      </c>
      <c r="B183" s="56" t="s">
        <v>238</v>
      </c>
      <c r="C183" s="57" t="s">
        <v>239</v>
      </c>
      <c r="D183" s="56" t="s">
        <v>541</v>
      </c>
      <c r="E183" s="56" t="s">
        <v>160</v>
      </c>
      <c r="F183" s="56" t="str">
        <f>REPT(CHAR(160),10)&amp;Working!$E183</f>
        <v>          B</v>
      </c>
      <c r="G183" s="58">
        <v>0</v>
      </c>
      <c r="H183" s="58">
        <v>0</v>
      </c>
      <c r="I183" s="58">
        <v>4</v>
      </c>
      <c r="J183" s="58">
        <v>0</v>
      </c>
      <c r="K183" s="59">
        <v>0</v>
      </c>
      <c r="L183" s="60">
        <v>4</v>
      </c>
      <c r="M183" s="58">
        <v>0</v>
      </c>
      <c r="N183" s="58">
        <v>5</v>
      </c>
      <c r="O183" s="58">
        <v>5</v>
      </c>
      <c r="P183" s="56">
        <v>0</v>
      </c>
      <c r="Q183" s="75">
        <v>5</v>
      </c>
      <c r="R183" s="32">
        <v>5</v>
      </c>
      <c r="S183" s="24">
        <v>0</v>
      </c>
      <c r="T183" s="26">
        <v>0</v>
      </c>
      <c r="U183" s="50">
        <v>0</v>
      </c>
      <c r="V183" s="26">
        <v>0</v>
      </c>
      <c r="W183" s="26">
        <v>0</v>
      </c>
      <c r="X183" s="31">
        <v>0</v>
      </c>
      <c r="Y183" s="26">
        <v>4</v>
      </c>
      <c r="Z183" s="26">
        <v>0</v>
      </c>
      <c r="AA183" s="26">
        <v>0</v>
      </c>
      <c r="AB183" s="26">
        <v>0</v>
      </c>
      <c r="AC183" s="26">
        <v>0</v>
      </c>
      <c r="AD183" s="31">
        <v>4</v>
      </c>
      <c r="AE183" s="26">
        <v>0</v>
      </c>
      <c r="AF183" s="26">
        <v>0</v>
      </c>
      <c r="AG183" s="26">
        <v>0</v>
      </c>
      <c r="AH183" s="26">
        <v>0</v>
      </c>
      <c r="AI183" s="26">
        <v>0</v>
      </c>
      <c r="AJ183" s="31">
        <v>0</v>
      </c>
      <c r="AK183" s="43">
        <v>5</v>
      </c>
      <c r="AL183" s="43">
        <v>5</v>
      </c>
      <c r="AM183" s="50">
        <v>0</v>
      </c>
      <c r="AN183" s="43">
        <v>5</v>
      </c>
      <c r="AO183" s="26">
        <v>0</v>
      </c>
      <c r="AP183" s="32">
        <v>5</v>
      </c>
      <c r="AQ183" s="24">
        <v>5</v>
      </c>
      <c r="AR183" s="26">
        <v>0</v>
      </c>
      <c r="AS183" s="43">
        <v>0</v>
      </c>
      <c r="AT183" s="26">
        <v>0</v>
      </c>
      <c r="AU183" s="26">
        <v>0</v>
      </c>
      <c r="AV183" s="31">
        <v>5</v>
      </c>
      <c r="AW183" s="26">
        <v>0</v>
      </c>
      <c r="AX183" s="26">
        <v>0</v>
      </c>
      <c r="AY183" s="26">
        <v>0</v>
      </c>
      <c r="AZ183" s="24">
        <v>4</v>
      </c>
      <c r="BA183" s="51">
        <v>5</v>
      </c>
      <c r="BB183" s="78">
        <v>4.5</v>
      </c>
    </row>
    <row r="184" spans="1:54" ht="23.1" customHeight="1" x14ac:dyDescent="0.3">
      <c r="A184" s="80">
        <v>180</v>
      </c>
      <c r="B184" s="63" t="s">
        <v>254</v>
      </c>
      <c r="C184" s="64" t="s">
        <v>255</v>
      </c>
      <c r="D184" s="63" t="s">
        <v>449</v>
      </c>
      <c r="E184" s="63" t="s">
        <v>160</v>
      </c>
      <c r="F184" s="63" t="str">
        <f>REPT(CHAR(160),10)&amp;Working!$E184</f>
        <v>          B</v>
      </c>
      <c r="G184" s="54">
        <v>0</v>
      </c>
      <c r="H184" s="54">
        <v>0</v>
      </c>
      <c r="I184" s="54">
        <v>5</v>
      </c>
      <c r="J184" s="54">
        <v>0</v>
      </c>
      <c r="K184" s="65">
        <v>0</v>
      </c>
      <c r="L184" s="60">
        <v>5</v>
      </c>
      <c r="M184" s="54">
        <v>0</v>
      </c>
      <c r="N184" s="54">
        <v>5</v>
      </c>
      <c r="O184" s="54">
        <v>5</v>
      </c>
      <c r="P184" s="63">
        <v>0</v>
      </c>
      <c r="Q184" s="74">
        <v>5</v>
      </c>
      <c r="R184" s="32">
        <v>5</v>
      </c>
      <c r="S184" s="24">
        <v>0</v>
      </c>
      <c r="T184" s="13">
        <v>0</v>
      </c>
      <c r="U184" s="18">
        <v>0</v>
      </c>
      <c r="V184" s="13">
        <v>0</v>
      </c>
      <c r="W184" s="13">
        <v>0</v>
      </c>
      <c r="X184" s="31">
        <v>0</v>
      </c>
      <c r="Y184" s="13">
        <v>5</v>
      </c>
      <c r="Z184" s="13">
        <v>0</v>
      </c>
      <c r="AA184" s="13">
        <v>0</v>
      </c>
      <c r="AB184" s="13">
        <v>0</v>
      </c>
      <c r="AC184" s="13">
        <v>0</v>
      </c>
      <c r="AD184" s="31">
        <v>5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31">
        <v>0</v>
      </c>
      <c r="AK184" s="6">
        <v>4</v>
      </c>
      <c r="AL184" s="6">
        <v>5</v>
      </c>
      <c r="AM184" s="18">
        <v>0</v>
      </c>
      <c r="AN184" s="6">
        <v>5</v>
      </c>
      <c r="AO184" s="13">
        <v>0</v>
      </c>
      <c r="AP184" s="32">
        <v>4.666666666666667</v>
      </c>
      <c r="AQ184" s="24">
        <v>5</v>
      </c>
      <c r="AR184" s="13">
        <v>0</v>
      </c>
      <c r="AS184" s="6">
        <v>0</v>
      </c>
      <c r="AT184" s="13">
        <v>0</v>
      </c>
      <c r="AU184" s="13">
        <v>0</v>
      </c>
      <c r="AV184" s="31">
        <v>5</v>
      </c>
      <c r="AW184" s="13">
        <v>0</v>
      </c>
      <c r="AX184" s="13">
        <v>0</v>
      </c>
      <c r="AY184" s="26">
        <v>0</v>
      </c>
      <c r="AZ184" s="24">
        <v>5</v>
      </c>
      <c r="BA184" s="51">
        <v>5</v>
      </c>
      <c r="BB184" s="78">
        <v>5</v>
      </c>
    </row>
    <row r="185" spans="1:54" ht="23.1" customHeight="1" x14ac:dyDescent="0.3">
      <c r="A185" s="79">
        <v>181</v>
      </c>
      <c r="B185" s="56" t="s">
        <v>403</v>
      </c>
      <c r="C185" s="57" t="s">
        <v>404</v>
      </c>
      <c r="D185" s="56" t="s">
        <v>449</v>
      </c>
      <c r="E185" s="56" t="s">
        <v>492</v>
      </c>
      <c r="F185" s="56" t="str">
        <f>REPT(CHAR(160),10)&amp;Working!$E185</f>
        <v>          C</v>
      </c>
      <c r="G185" s="58">
        <v>0</v>
      </c>
      <c r="H185" s="58">
        <v>0</v>
      </c>
      <c r="I185" s="58">
        <v>4</v>
      </c>
      <c r="J185" s="58">
        <v>0</v>
      </c>
      <c r="K185" s="59">
        <v>0</v>
      </c>
      <c r="L185" s="60">
        <v>4</v>
      </c>
      <c r="M185" s="58">
        <v>0</v>
      </c>
      <c r="N185" s="58">
        <v>4</v>
      </c>
      <c r="O185" s="58">
        <v>4</v>
      </c>
      <c r="P185" s="56">
        <v>0</v>
      </c>
      <c r="Q185" s="75">
        <v>4</v>
      </c>
      <c r="R185" s="32">
        <v>4</v>
      </c>
      <c r="S185" s="24">
        <v>0</v>
      </c>
      <c r="T185" s="26">
        <v>0</v>
      </c>
      <c r="U185" s="50">
        <v>0</v>
      </c>
      <c r="V185" s="26">
        <v>0</v>
      </c>
      <c r="W185" s="26">
        <v>0</v>
      </c>
      <c r="X185" s="31">
        <v>0</v>
      </c>
      <c r="Y185" s="26">
        <v>5</v>
      </c>
      <c r="Z185" s="26">
        <v>0</v>
      </c>
      <c r="AA185" s="26">
        <v>0</v>
      </c>
      <c r="AB185" s="26">
        <v>0</v>
      </c>
      <c r="AC185" s="26">
        <v>0</v>
      </c>
      <c r="AD185" s="31">
        <v>5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31">
        <v>0</v>
      </c>
      <c r="AK185" s="43">
        <v>3</v>
      </c>
      <c r="AL185" s="43">
        <v>3</v>
      </c>
      <c r="AM185" s="50">
        <v>0</v>
      </c>
      <c r="AN185" s="43">
        <v>4</v>
      </c>
      <c r="AO185" s="26">
        <v>0</v>
      </c>
      <c r="AP185" s="32">
        <v>3.3333333333333335</v>
      </c>
      <c r="AQ185" s="24">
        <v>3</v>
      </c>
      <c r="AR185" s="26">
        <v>0</v>
      </c>
      <c r="AS185" s="43">
        <v>0</v>
      </c>
      <c r="AT185" s="26">
        <v>0</v>
      </c>
      <c r="AU185" s="26">
        <v>0</v>
      </c>
      <c r="AV185" s="31">
        <v>3</v>
      </c>
      <c r="AW185" s="26">
        <v>0</v>
      </c>
      <c r="AX185" s="26">
        <v>0</v>
      </c>
      <c r="AY185" s="26">
        <v>0</v>
      </c>
      <c r="AZ185" s="24">
        <v>4</v>
      </c>
      <c r="BA185" s="51">
        <v>5</v>
      </c>
      <c r="BB185" s="78">
        <v>4.5</v>
      </c>
    </row>
    <row r="186" spans="1:54" ht="23.1" customHeight="1" x14ac:dyDescent="0.3">
      <c r="A186" s="80">
        <v>182</v>
      </c>
      <c r="B186" s="63" t="s">
        <v>43</v>
      </c>
      <c r="C186" s="64" t="s">
        <v>44</v>
      </c>
      <c r="D186" s="63" t="s">
        <v>449</v>
      </c>
      <c r="E186" s="63" t="s">
        <v>34</v>
      </c>
      <c r="F186" s="63" t="str">
        <f>REPT(CHAR(160),10)&amp;Working!$E186</f>
        <v>          A</v>
      </c>
      <c r="G186" s="54">
        <v>0</v>
      </c>
      <c r="H186" s="54">
        <v>0</v>
      </c>
      <c r="I186" s="54">
        <v>5</v>
      </c>
      <c r="J186" s="54">
        <v>0</v>
      </c>
      <c r="K186" s="65">
        <v>0</v>
      </c>
      <c r="L186" s="60">
        <v>5</v>
      </c>
      <c r="M186" s="54">
        <v>0</v>
      </c>
      <c r="N186" s="54">
        <v>5</v>
      </c>
      <c r="O186" s="54">
        <v>5</v>
      </c>
      <c r="P186" s="63">
        <v>0</v>
      </c>
      <c r="Q186" s="74">
        <v>5</v>
      </c>
      <c r="R186" s="32">
        <v>5</v>
      </c>
      <c r="S186" s="24">
        <v>0</v>
      </c>
      <c r="T186" s="13">
        <v>0</v>
      </c>
      <c r="U186" s="18">
        <v>0</v>
      </c>
      <c r="V186" s="13">
        <v>0</v>
      </c>
      <c r="W186" s="13">
        <v>0</v>
      </c>
      <c r="X186" s="31">
        <v>0</v>
      </c>
      <c r="Y186" s="13">
        <v>4</v>
      </c>
      <c r="Z186" s="13">
        <v>0</v>
      </c>
      <c r="AA186" s="13">
        <v>0</v>
      </c>
      <c r="AB186" s="13">
        <v>0</v>
      </c>
      <c r="AC186" s="13">
        <v>0</v>
      </c>
      <c r="AD186" s="31">
        <v>4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31">
        <v>0</v>
      </c>
      <c r="AK186" s="6">
        <v>5</v>
      </c>
      <c r="AL186" s="6">
        <v>5</v>
      </c>
      <c r="AM186" s="18">
        <v>0</v>
      </c>
      <c r="AN186" s="6">
        <v>5</v>
      </c>
      <c r="AO186" s="13">
        <v>0</v>
      </c>
      <c r="AP186" s="32">
        <v>5</v>
      </c>
      <c r="AQ186" s="24">
        <v>5</v>
      </c>
      <c r="AR186" s="13">
        <v>0</v>
      </c>
      <c r="AS186" s="6">
        <v>0</v>
      </c>
      <c r="AT186" s="13">
        <v>0</v>
      </c>
      <c r="AU186" s="13">
        <v>0</v>
      </c>
      <c r="AV186" s="31">
        <v>5</v>
      </c>
      <c r="AW186" s="13">
        <v>0</v>
      </c>
      <c r="AX186" s="13">
        <v>0</v>
      </c>
      <c r="AY186" s="26">
        <v>0</v>
      </c>
      <c r="AZ186" s="24">
        <v>5</v>
      </c>
      <c r="BA186" s="51">
        <v>5</v>
      </c>
      <c r="BB186" s="78">
        <v>5</v>
      </c>
    </row>
    <row r="187" spans="1:54" ht="23.1" customHeight="1" x14ac:dyDescent="0.3">
      <c r="A187" s="79">
        <v>183</v>
      </c>
      <c r="B187" s="56" t="s">
        <v>405</v>
      </c>
      <c r="C187" s="57" t="s">
        <v>406</v>
      </c>
      <c r="D187" s="56" t="s">
        <v>449</v>
      </c>
      <c r="E187" s="56" t="s">
        <v>492</v>
      </c>
      <c r="F187" s="56" t="str">
        <f>REPT(CHAR(160),10)&amp;Working!$E187</f>
        <v>          C</v>
      </c>
      <c r="G187" s="58">
        <v>0</v>
      </c>
      <c r="H187" s="58">
        <v>0</v>
      </c>
      <c r="I187" s="58">
        <v>4</v>
      </c>
      <c r="J187" s="58">
        <v>0</v>
      </c>
      <c r="K187" s="59">
        <v>0</v>
      </c>
      <c r="L187" s="60">
        <v>4</v>
      </c>
      <c r="M187" s="58">
        <v>0</v>
      </c>
      <c r="N187" s="58">
        <v>5</v>
      </c>
      <c r="O187" s="58">
        <v>5</v>
      </c>
      <c r="P187" s="56">
        <v>0</v>
      </c>
      <c r="Q187" s="75">
        <v>5</v>
      </c>
      <c r="R187" s="32">
        <v>5</v>
      </c>
      <c r="S187" s="24">
        <v>0</v>
      </c>
      <c r="T187" s="26">
        <v>0</v>
      </c>
      <c r="U187" s="50">
        <v>0</v>
      </c>
      <c r="V187" s="26">
        <v>0</v>
      </c>
      <c r="W187" s="26">
        <v>0</v>
      </c>
      <c r="X187" s="31">
        <v>0</v>
      </c>
      <c r="Y187" s="26">
        <v>5</v>
      </c>
      <c r="Z187" s="26">
        <v>0</v>
      </c>
      <c r="AA187" s="26">
        <v>0</v>
      </c>
      <c r="AB187" s="26">
        <v>0</v>
      </c>
      <c r="AC187" s="26">
        <v>0</v>
      </c>
      <c r="AD187" s="31">
        <v>5</v>
      </c>
      <c r="AE187" s="26">
        <v>0</v>
      </c>
      <c r="AF187" s="26">
        <v>0</v>
      </c>
      <c r="AG187" s="26">
        <v>0</v>
      </c>
      <c r="AH187" s="26">
        <v>0</v>
      </c>
      <c r="AI187" s="26">
        <v>0</v>
      </c>
      <c r="AJ187" s="31">
        <v>0</v>
      </c>
      <c r="AK187" s="43">
        <v>5</v>
      </c>
      <c r="AL187" s="43">
        <v>5</v>
      </c>
      <c r="AM187" s="50">
        <v>0</v>
      </c>
      <c r="AN187" s="43">
        <v>5</v>
      </c>
      <c r="AO187" s="26">
        <v>0</v>
      </c>
      <c r="AP187" s="32">
        <v>5</v>
      </c>
      <c r="AQ187" s="24">
        <v>5</v>
      </c>
      <c r="AR187" s="26">
        <v>0</v>
      </c>
      <c r="AS187" s="43">
        <v>0</v>
      </c>
      <c r="AT187" s="26">
        <v>0</v>
      </c>
      <c r="AU187" s="26">
        <v>0</v>
      </c>
      <c r="AV187" s="31">
        <v>5</v>
      </c>
      <c r="AW187" s="26">
        <v>0</v>
      </c>
      <c r="AX187" s="26">
        <v>0</v>
      </c>
      <c r="AY187" s="26">
        <v>0</v>
      </c>
      <c r="AZ187" s="24">
        <v>5</v>
      </c>
      <c r="BA187" s="51">
        <v>4</v>
      </c>
      <c r="BB187" s="78">
        <v>4.5</v>
      </c>
    </row>
    <row r="188" spans="1:54" ht="23.1" customHeight="1" x14ac:dyDescent="0.3">
      <c r="A188" s="80">
        <v>184</v>
      </c>
      <c r="B188" s="63" t="s">
        <v>286</v>
      </c>
      <c r="C188" s="64" t="s">
        <v>287</v>
      </c>
      <c r="D188" s="63" t="s">
        <v>449</v>
      </c>
      <c r="E188" s="63" t="s">
        <v>160</v>
      </c>
      <c r="F188" s="63" t="str">
        <f>REPT(CHAR(160),10)&amp;Working!$E188</f>
        <v>          B</v>
      </c>
      <c r="G188" s="54">
        <v>0</v>
      </c>
      <c r="H188" s="54">
        <v>0</v>
      </c>
      <c r="I188" s="54">
        <v>3</v>
      </c>
      <c r="J188" s="54">
        <v>0</v>
      </c>
      <c r="K188" s="65">
        <v>0</v>
      </c>
      <c r="L188" s="60">
        <v>3</v>
      </c>
      <c r="M188" s="54">
        <v>0</v>
      </c>
      <c r="N188" s="54">
        <v>4</v>
      </c>
      <c r="O188" s="54">
        <v>4</v>
      </c>
      <c r="P188" s="63">
        <v>0</v>
      </c>
      <c r="Q188" s="74">
        <v>4</v>
      </c>
      <c r="R188" s="32">
        <v>4</v>
      </c>
      <c r="S188" s="24">
        <v>0</v>
      </c>
      <c r="T188" s="13">
        <v>0</v>
      </c>
      <c r="U188" s="18">
        <v>0</v>
      </c>
      <c r="V188" s="13">
        <v>0</v>
      </c>
      <c r="W188" s="13">
        <v>0</v>
      </c>
      <c r="X188" s="31">
        <v>0</v>
      </c>
      <c r="Y188" s="13">
        <v>4</v>
      </c>
      <c r="Z188" s="13">
        <v>0</v>
      </c>
      <c r="AA188" s="13">
        <v>0</v>
      </c>
      <c r="AB188" s="13">
        <v>0</v>
      </c>
      <c r="AC188" s="13">
        <v>0</v>
      </c>
      <c r="AD188" s="31">
        <v>4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31">
        <v>0</v>
      </c>
      <c r="AK188" s="6">
        <v>3</v>
      </c>
      <c r="AL188" s="6">
        <v>0</v>
      </c>
      <c r="AM188" s="18">
        <v>0</v>
      </c>
      <c r="AN188" s="6">
        <v>4</v>
      </c>
      <c r="AO188" s="13">
        <v>0</v>
      </c>
      <c r="AP188" s="32">
        <v>2.3333333333333335</v>
      </c>
      <c r="AQ188" s="24">
        <v>3</v>
      </c>
      <c r="AR188" s="13">
        <v>0</v>
      </c>
      <c r="AS188" s="6">
        <v>0</v>
      </c>
      <c r="AT188" s="13">
        <v>0</v>
      </c>
      <c r="AU188" s="13">
        <v>0</v>
      </c>
      <c r="AV188" s="31">
        <v>3</v>
      </c>
      <c r="AW188" s="13">
        <v>0</v>
      </c>
      <c r="AX188" s="13">
        <v>0</v>
      </c>
      <c r="AY188" s="26">
        <v>0</v>
      </c>
      <c r="AZ188" s="24">
        <v>4</v>
      </c>
      <c r="BA188" s="51">
        <v>3</v>
      </c>
      <c r="BB188" s="78">
        <v>3.5</v>
      </c>
    </row>
    <row r="189" spans="1:54" ht="23.1" customHeight="1" x14ac:dyDescent="0.3">
      <c r="A189" s="79">
        <v>185</v>
      </c>
      <c r="B189" s="56" t="s">
        <v>407</v>
      </c>
      <c r="C189" s="57" t="s">
        <v>408</v>
      </c>
      <c r="D189" s="56" t="s">
        <v>449</v>
      </c>
      <c r="E189" s="56" t="s">
        <v>492</v>
      </c>
      <c r="F189" s="56" t="str">
        <f>REPT(CHAR(160),10)&amp;Working!$E189</f>
        <v>          C</v>
      </c>
      <c r="G189" s="58">
        <v>0</v>
      </c>
      <c r="H189" s="58">
        <v>0</v>
      </c>
      <c r="I189" s="58">
        <v>1</v>
      </c>
      <c r="J189" s="58">
        <v>0</v>
      </c>
      <c r="K189" s="59">
        <v>0</v>
      </c>
      <c r="L189" s="60">
        <v>1</v>
      </c>
      <c r="M189" s="58">
        <v>0</v>
      </c>
      <c r="N189" s="58">
        <v>3</v>
      </c>
      <c r="O189" s="58">
        <v>2</v>
      </c>
      <c r="P189" s="56">
        <v>0</v>
      </c>
      <c r="Q189" s="75">
        <v>2</v>
      </c>
      <c r="R189" s="32">
        <v>2.3333333333333335</v>
      </c>
      <c r="S189" s="24">
        <v>0</v>
      </c>
      <c r="T189" s="26">
        <v>0</v>
      </c>
      <c r="U189" s="50">
        <v>0</v>
      </c>
      <c r="V189" s="26">
        <v>0</v>
      </c>
      <c r="W189" s="26">
        <v>0</v>
      </c>
      <c r="X189" s="31">
        <v>0</v>
      </c>
      <c r="Y189" s="26">
        <v>2</v>
      </c>
      <c r="Z189" s="26">
        <v>0</v>
      </c>
      <c r="AA189" s="26">
        <v>0</v>
      </c>
      <c r="AB189" s="26">
        <v>0</v>
      </c>
      <c r="AC189" s="26">
        <v>0</v>
      </c>
      <c r="AD189" s="31">
        <v>2</v>
      </c>
      <c r="AE189" s="26">
        <v>0</v>
      </c>
      <c r="AF189" s="26">
        <v>0</v>
      </c>
      <c r="AG189" s="26">
        <v>0</v>
      </c>
      <c r="AH189" s="26">
        <v>0</v>
      </c>
      <c r="AI189" s="26">
        <v>0</v>
      </c>
      <c r="AJ189" s="31">
        <v>0</v>
      </c>
      <c r="AK189" s="43">
        <v>2</v>
      </c>
      <c r="AL189" s="43">
        <v>2</v>
      </c>
      <c r="AM189" s="50">
        <v>0</v>
      </c>
      <c r="AN189" s="43">
        <v>3</v>
      </c>
      <c r="AO189" s="26">
        <v>0</v>
      </c>
      <c r="AP189" s="32">
        <v>2.3333333333333335</v>
      </c>
      <c r="AQ189" s="24">
        <v>2</v>
      </c>
      <c r="AR189" s="26">
        <v>0</v>
      </c>
      <c r="AS189" s="43">
        <v>0</v>
      </c>
      <c r="AT189" s="26">
        <v>0</v>
      </c>
      <c r="AU189" s="26">
        <v>0</v>
      </c>
      <c r="AV189" s="31">
        <v>2</v>
      </c>
      <c r="AW189" s="26">
        <v>0</v>
      </c>
      <c r="AX189" s="26">
        <v>0</v>
      </c>
      <c r="AY189" s="26">
        <v>0</v>
      </c>
      <c r="AZ189" s="24">
        <v>2</v>
      </c>
      <c r="BA189" s="51">
        <v>1</v>
      </c>
      <c r="BB189" s="78">
        <v>1.5</v>
      </c>
    </row>
    <row r="190" spans="1:54" ht="23.1" customHeight="1" x14ac:dyDescent="0.3">
      <c r="A190" s="80">
        <v>186</v>
      </c>
      <c r="B190" s="63" t="s">
        <v>409</v>
      </c>
      <c r="C190" s="64" t="s">
        <v>410</v>
      </c>
      <c r="D190" s="63" t="s">
        <v>449</v>
      </c>
      <c r="E190" s="63" t="s">
        <v>492</v>
      </c>
      <c r="F190" s="63" t="str">
        <f>REPT(CHAR(160),10)&amp;Working!$E190</f>
        <v>          C</v>
      </c>
      <c r="G190" s="54">
        <v>0</v>
      </c>
      <c r="H190" s="54">
        <v>0</v>
      </c>
      <c r="I190" s="54">
        <v>2</v>
      </c>
      <c r="J190" s="54">
        <v>0</v>
      </c>
      <c r="K190" s="65">
        <v>0</v>
      </c>
      <c r="L190" s="60">
        <v>2</v>
      </c>
      <c r="M190" s="54">
        <v>0</v>
      </c>
      <c r="N190" s="54">
        <v>3</v>
      </c>
      <c r="O190" s="54">
        <v>3</v>
      </c>
      <c r="P190" s="63">
        <v>0</v>
      </c>
      <c r="Q190" s="74">
        <v>3</v>
      </c>
      <c r="R190" s="32">
        <v>3</v>
      </c>
      <c r="S190" s="24">
        <v>0</v>
      </c>
      <c r="T190" s="13">
        <v>0</v>
      </c>
      <c r="U190" s="18">
        <v>0</v>
      </c>
      <c r="V190" s="13">
        <v>0</v>
      </c>
      <c r="W190" s="13">
        <v>0</v>
      </c>
      <c r="X190" s="31">
        <v>0</v>
      </c>
      <c r="Y190" s="13">
        <v>3</v>
      </c>
      <c r="Z190" s="13">
        <v>0</v>
      </c>
      <c r="AA190" s="13">
        <v>0</v>
      </c>
      <c r="AB190" s="13">
        <v>0</v>
      </c>
      <c r="AC190" s="13">
        <v>0</v>
      </c>
      <c r="AD190" s="31">
        <v>3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31">
        <v>0</v>
      </c>
      <c r="AK190" s="6">
        <v>2</v>
      </c>
      <c r="AL190" s="6">
        <v>2</v>
      </c>
      <c r="AM190" s="18">
        <v>0</v>
      </c>
      <c r="AN190" s="6">
        <v>3</v>
      </c>
      <c r="AO190" s="13">
        <v>0</v>
      </c>
      <c r="AP190" s="32">
        <v>2.3333333333333335</v>
      </c>
      <c r="AQ190" s="24">
        <v>2</v>
      </c>
      <c r="AR190" s="13">
        <v>0</v>
      </c>
      <c r="AS190" s="6">
        <v>0</v>
      </c>
      <c r="AT190" s="13">
        <v>0</v>
      </c>
      <c r="AU190" s="13">
        <v>0</v>
      </c>
      <c r="AV190" s="31">
        <v>2</v>
      </c>
      <c r="AW190" s="13">
        <v>0</v>
      </c>
      <c r="AX190" s="13">
        <v>0</v>
      </c>
      <c r="AY190" s="26">
        <v>0</v>
      </c>
      <c r="AZ190" s="24">
        <v>2</v>
      </c>
      <c r="BA190" s="51">
        <v>2</v>
      </c>
      <c r="BB190" s="78">
        <v>2</v>
      </c>
    </row>
    <row r="191" spans="1:54" ht="23.1" customHeight="1" x14ac:dyDescent="0.3">
      <c r="A191" s="79">
        <v>187</v>
      </c>
      <c r="B191" s="56" t="s">
        <v>411</v>
      </c>
      <c r="C191" s="57" t="s">
        <v>412</v>
      </c>
      <c r="D191" s="56" t="s">
        <v>541</v>
      </c>
      <c r="E191" s="56" t="s">
        <v>492</v>
      </c>
      <c r="F191" s="56" t="str">
        <f>REPT(CHAR(160),10)&amp;Working!$E191</f>
        <v>          C</v>
      </c>
      <c r="G191" s="58">
        <v>0</v>
      </c>
      <c r="H191" s="58">
        <v>0</v>
      </c>
      <c r="I191" s="58">
        <v>2</v>
      </c>
      <c r="J191" s="58">
        <v>0</v>
      </c>
      <c r="K191" s="59">
        <v>0</v>
      </c>
      <c r="L191" s="60">
        <v>2</v>
      </c>
      <c r="M191" s="58">
        <v>0</v>
      </c>
      <c r="N191" s="58">
        <v>2</v>
      </c>
      <c r="O191" s="58">
        <v>2</v>
      </c>
      <c r="P191" s="56">
        <v>0</v>
      </c>
      <c r="Q191" s="75">
        <v>2</v>
      </c>
      <c r="R191" s="32">
        <v>2</v>
      </c>
      <c r="S191" s="24">
        <v>0</v>
      </c>
      <c r="T191" s="26">
        <v>0</v>
      </c>
      <c r="U191" s="50">
        <v>0</v>
      </c>
      <c r="V191" s="26">
        <v>0</v>
      </c>
      <c r="W191" s="26">
        <v>0</v>
      </c>
      <c r="X191" s="31">
        <v>0</v>
      </c>
      <c r="Y191" s="26">
        <v>2</v>
      </c>
      <c r="Z191" s="26">
        <v>0</v>
      </c>
      <c r="AA191" s="26">
        <v>0</v>
      </c>
      <c r="AB191" s="26">
        <v>0</v>
      </c>
      <c r="AC191" s="26">
        <v>0</v>
      </c>
      <c r="AD191" s="31">
        <v>2</v>
      </c>
      <c r="AE191" s="26">
        <v>0</v>
      </c>
      <c r="AF191" s="26">
        <v>0</v>
      </c>
      <c r="AG191" s="26">
        <v>0</v>
      </c>
      <c r="AH191" s="26">
        <v>0</v>
      </c>
      <c r="AI191" s="26">
        <v>0</v>
      </c>
      <c r="AJ191" s="31">
        <v>0</v>
      </c>
      <c r="AK191" s="43">
        <v>2</v>
      </c>
      <c r="AL191" s="43">
        <v>3</v>
      </c>
      <c r="AM191" s="50">
        <v>0</v>
      </c>
      <c r="AN191" s="43">
        <v>4</v>
      </c>
      <c r="AO191" s="26">
        <v>0</v>
      </c>
      <c r="AP191" s="32">
        <v>3</v>
      </c>
      <c r="AQ191" s="24">
        <v>1</v>
      </c>
      <c r="AR191" s="26">
        <v>0</v>
      </c>
      <c r="AS191" s="43">
        <v>0</v>
      </c>
      <c r="AT191" s="26">
        <v>0</v>
      </c>
      <c r="AU191" s="26">
        <v>0</v>
      </c>
      <c r="AV191" s="31">
        <v>1</v>
      </c>
      <c r="AW191" s="26">
        <v>0</v>
      </c>
      <c r="AX191" s="26">
        <v>0</v>
      </c>
      <c r="AY191" s="26">
        <v>0</v>
      </c>
      <c r="AZ191" s="24">
        <v>4</v>
      </c>
      <c r="BA191" s="51">
        <v>2</v>
      </c>
      <c r="BB191" s="78">
        <v>3</v>
      </c>
    </row>
    <row r="192" spans="1:54" ht="23.1" customHeight="1" x14ac:dyDescent="0.3">
      <c r="A192" s="80">
        <v>188</v>
      </c>
      <c r="B192" s="63" t="s">
        <v>147</v>
      </c>
      <c r="C192" s="64" t="s">
        <v>148</v>
      </c>
      <c r="D192" s="63" t="s">
        <v>541</v>
      </c>
      <c r="E192" s="63" t="s">
        <v>34</v>
      </c>
      <c r="F192" s="63" t="str">
        <f>REPT(CHAR(160),10)&amp;Working!$E192</f>
        <v>          A</v>
      </c>
      <c r="G192" s="54">
        <v>0</v>
      </c>
      <c r="H192" s="54">
        <v>0</v>
      </c>
      <c r="I192" s="54">
        <v>2</v>
      </c>
      <c r="J192" s="54">
        <v>0</v>
      </c>
      <c r="K192" s="65">
        <v>0</v>
      </c>
      <c r="L192" s="60">
        <v>2</v>
      </c>
      <c r="M192" s="54">
        <v>0</v>
      </c>
      <c r="N192" s="54">
        <v>2</v>
      </c>
      <c r="O192" s="54">
        <v>2</v>
      </c>
      <c r="P192" s="63">
        <v>0</v>
      </c>
      <c r="Q192" s="74">
        <v>2</v>
      </c>
      <c r="R192" s="32">
        <v>2</v>
      </c>
      <c r="S192" s="24">
        <v>0</v>
      </c>
      <c r="T192" s="13">
        <v>0</v>
      </c>
      <c r="U192" s="18">
        <v>0</v>
      </c>
      <c r="V192" s="13">
        <v>0</v>
      </c>
      <c r="W192" s="13">
        <v>0</v>
      </c>
      <c r="X192" s="31">
        <v>0</v>
      </c>
      <c r="Y192" s="13">
        <v>2</v>
      </c>
      <c r="Z192" s="13">
        <v>0</v>
      </c>
      <c r="AA192" s="13">
        <v>0</v>
      </c>
      <c r="AB192" s="13">
        <v>0</v>
      </c>
      <c r="AC192" s="13">
        <v>0</v>
      </c>
      <c r="AD192" s="31">
        <v>2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31">
        <v>0</v>
      </c>
      <c r="AK192" s="6">
        <v>2</v>
      </c>
      <c r="AL192" s="6">
        <v>2</v>
      </c>
      <c r="AM192" s="18">
        <v>0</v>
      </c>
      <c r="AN192" s="6">
        <v>2</v>
      </c>
      <c r="AO192" s="13">
        <v>0</v>
      </c>
      <c r="AP192" s="32">
        <v>2</v>
      </c>
      <c r="AQ192" s="24">
        <v>2</v>
      </c>
      <c r="AR192" s="13">
        <v>0</v>
      </c>
      <c r="AS192" s="6">
        <v>0</v>
      </c>
      <c r="AT192" s="13">
        <v>0</v>
      </c>
      <c r="AU192" s="13">
        <v>0</v>
      </c>
      <c r="AV192" s="31">
        <v>2</v>
      </c>
      <c r="AW192" s="13">
        <v>0</v>
      </c>
      <c r="AX192" s="13">
        <v>0</v>
      </c>
      <c r="AY192" s="26">
        <v>0</v>
      </c>
      <c r="AZ192" s="24">
        <v>3</v>
      </c>
      <c r="BA192" s="51">
        <v>3</v>
      </c>
      <c r="BB192" s="78">
        <v>3</v>
      </c>
    </row>
    <row r="193" spans="1:54" ht="23.1" customHeight="1" x14ac:dyDescent="0.3">
      <c r="A193" s="79">
        <v>189</v>
      </c>
      <c r="B193" s="56" t="s">
        <v>413</v>
      </c>
      <c r="C193" s="57" t="s">
        <v>414</v>
      </c>
      <c r="D193" s="56" t="s">
        <v>449</v>
      </c>
      <c r="E193" s="56" t="s">
        <v>492</v>
      </c>
      <c r="F193" s="56" t="str">
        <f>REPT(CHAR(160),10)&amp;Working!$E193</f>
        <v>          C</v>
      </c>
      <c r="G193" s="58">
        <v>0</v>
      </c>
      <c r="H193" s="58">
        <v>0</v>
      </c>
      <c r="I193" s="58">
        <v>2</v>
      </c>
      <c r="J193" s="58">
        <v>0</v>
      </c>
      <c r="K193" s="59">
        <v>0</v>
      </c>
      <c r="L193" s="60">
        <v>2</v>
      </c>
      <c r="M193" s="58">
        <v>0</v>
      </c>
      <c r="N193" s="58">
        <v>3</v>
      </c>
      <c r="O193" s="58">
        <v>2</v>
      </c>
      <c r="P193" s="56">
        <v>0</v>
      </c>
      <c r="Q193" s="75">
        <v>2</v>
      </c>
      <c r="R193" s="32">
        <v>2.3333333333333335</v>
      </c>
      <c r="S193" s="24">
        <v>0</v>
      </c>
      <c r="T193" s="26">
        <v>0</v>
      </c>
      <c r="U193" s="50">
        <v>0</v>
      </c>
      <c r="V193" s="26">
        <v>0</v>
      </c>
      <c r="W193" s="26">
        <v>0</v>
      </c>
      <c r="X193" s="31">
        <v>0</v>
      </c>
      <c r="Y193" s="26">
        <v>2</v>
      </c>
      <c r="Z193" s="26">
        <v>0</v>
      </c>
      <c r="AA193" s="26">
        <v>0</v>
      </c>
      <c r="AB193" s="26">
        <v>0</v>
      </c>
      <c r="AC193" s="26">
        <v>0</v>
      </c>
      <c r="AD193" s="31">
        <v>2</v>
      </c>
      <c r="AE193" s="26">
        <v>0</v>
      </c>
      <c r="AF193" s="26">
        <v>0</v>
      </c>
      <c r="AG193" s="26">
        <v>0</v>
      </c>
      <c r="AH193" s="26">
        <v>0</v>
      </c>
      <c r="AI193" s="26">
        <v>0</v>
      </c>
      <c r="AJ193" s="31">
        <v>0</v>
      </c>
      <c r="AK193" s="43">
        <v>2</v>
      </c>
      <c r="AL193" s="43">
        <v>2</v>
      </c>
      <c r="AM193" s="50">
        <v>0</v>
      </c>
      <c r="AN193" s="43">
        <v>2</v>
      </c>
      <c r="AO193" s="26">
        <v>0</v>
      </c>
      <c r="AP193" s="32">
        <v>2</v>
      </c>
      <c r="AQ193" s="24">
        <v>3</v>
      </c>
      <c r="AR193" s="26">
        <v>0</v>
      </c>
      <c r="AS193" s="43">
        <v>0</v>
      </c>
      <c r="AT193" s="26">
        <v>0</v>
      </c>
      <c r="AU193" s="26">
        <v>0</v>
      </c>
      <c r="AV193" s="31">
        <v>3</v>
      </c>
      <c r="AW193" s="26">
        <v>0</v>
      </c>
      <c r="AX193" s="26">
        <v>0</v>
      </c>
      <c r="AY193" s="26">
        <v>0</v>
      </c>
      <c r="AZ193" s="24">
        <v>3</v>
      </c>
      <c r="BA193" s="51">
        <v>3</v>
      </c>
      <c r="BB193" s="78">
        <v>3</v>
      </c>
    </row>
    <row r="194" spans="1:54" ht="23.1" customHeight="1" x14ac:dyDescent="0.3">
      <c r="A194" s="80">
        <v>190</v>
      </c>
      <c r="B194" s="63" t="s">
        <v>415</v>
      </c>
      <c r="C194" s="64" t="s">
        <v>416</v>
      </c>
      <c r="D194" s="63" t="s">
        <v>541</v>
      </c>
      <c r="E194" s="63" t="s">
        <v>288</v>
      </c>
      <c r="F194" s="63" t="str">
        <f>REPT(CHAR(160),10)&amp;Working!$E194</f>
        <v>          D</v>
      </c>
      <c r="G194" s="54">
        <v>0</v>
      </c>
      <c r="H194" s="54">
        <v>0</v>
      </c>
      <c r="I194" s="54">
        <v>3</v>
      </c>
      <c r="J194" s="54">
        <v>0</v>
      </c>
      <c r="K194" s="65">
        <v>0</v>
      </c>
      <c r="L194" s="60">
        <v>3</v>
      </c>
      <c r="M194" s="54">
        <v>0</v>
      </c>
      <c r="N194" s="54">
        <v>3</v>
      </c>
      <c r="O194" s="54">
        <v>3</v>
      </c>
      <c r="P194" s="63">
        <v>0</v>
      </c>
      <c r="Q194" s="74">
        <v>3</v>
      </c>
      <c r="R194" s="32">
        <v>3</v>
      </c>
      <c r="S194" s="24">
        <v>0</v>
      </c>
      <c r="T194" s="13">
        <v>0</v>
      </c>
      <c r="U194" s="18">
        <v>0</v>
      </c>
      <c r="V194" s="13">
        <v>0</v>
      </c>
      <c r="W194" s="13">
        <v>0</v>
      </c>
      <c r="X194" s="31">
        <v>0</v>
      </c>
      <c r="Y194" s="13">
        <v>3</v>
      </c>
      <c r="Z194" s="13">
        <v>0</v>
      </c>
      <c r="AA194" s="13">
        <v>0</v>
      </c>
      <c r="AB194" s="13">
        <v>0</v>
      </c>
      <c r="AC194" s="13">
        <v>0</v>
      </c>
      <c r="AD194" s="31">
        <v>3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31">
        <v>0</v>
      </c>
      <c r="AK194" s="6">
        <v>3</v>
      </c>
      <c r="AL194" s="6">
        <v>3</v>
      </c>
      <c r="AM194" s="18">
        <v>0</v>
      </c>
      <c r="AN194" s="6">
        <v>4</v>
      </c>
      <c r="AO194" s="13">
        <v>0</v>
      </c>
      <c r="AP194" s="32">
        <v>3.3333333333333335</v>
      </c>
      <c r="AQ194" s="24">
        <v>1</v>
      </c>
      <c r="AR194" s="13">
        <v>0</v>
      </c>
      <c r="AS194" s="6">
        <v>0</v>
      </c>
      <c r="AT194" s="13">
        <v>0</v>
      </c>
      <c r="AU194" s="13">
        <v>0</v>
      </c>
      <c r="AV194" s="31">
        <v>1</v>
      </c>
      <c r="AW194" s="13">
        <v>0</v>
      </c>
      <c r="AX194" s="13">
        <v>0</v>
      </c>
      <c r="AY194" s="26">
        <v>0</v>
      </c>
      <c r="AZ194" s="24">
        <v>3</v>
      </c>
      <c r="BA194" s="51">
        <v>3</v>
      </c>
      <c r="BB194" s="78">
        <v>3</v>
      </c>
    </row>
    <row r="195" spans="1:54" ht="23.1" customHeight="1" x14ac:dyDescent="0.3">
      <c r="A195" s="79">
        <v>191</v>
      </c>
      <c r="B195" s="56" t="s">
        <v>417</v>
      </c>
      <c r="C195" s="57" t="s">
        <v>418</v>
      </c>
      <c r="D195" s="56" t="s">
        <v>449</v>
      </c>
      <c r="E195" s="56" t="s">
        <v>492</v>
      </c>
      <c r="F195" s="56" t="str">
        <f>REPT(CHAR(160),10)&amp;Working!$E195</f>
        <v>          C</v>
      </c>
      <c r="G195" s="58">
        <v>0</v>
      </c>
      <c r="H195" s="58">
        <v>0</v>
      </c>
      <c r="I195" s="58">
        <v>4</v>
      </c>
      <c r="J195" s="58">
        <v>0</v>
      </c>
      <c r="K195" s="59">
        <v>0</v>
      </c>
      <c r="L195" s="60">
        <v>4</v>
      </c>
      <c r="M195" s="58">
        <v>0</v>
      </c>
      <c r="N195" s="58">
        <v>5</v>
      </c>
      <c r="O195" s="58">
        <v>4</v>
      </c>
      <c r="P195" s="56">
        <v>0</v>
      </c>
      <c r="Q195" s="75">
        <v>4</v>
      </c>
      <c r="R195" s="32">
        <v>4.333333333333333</v>
      </c>
      <c r="S195" s="24">
        <v>0</v>
      </c>
      <c r="T195" s="26">
        <v>0</v>
      </c>
      <c r="U195" s="50">
        <v>0</v>
      </c>
      <c r="V195" s="26">
        <v>0</v>
      </c>
      <c r="W195" s="26">
        <v>0</v>
      </c>
      <c r="X195" s="31">
        <v>0</v>
      </c>
      <c r="Y195" s="26">
        <v>4</v>
      </c>
      <c r="Z195" s="26">
        <v>0</v>
      </c>
      <c r="AA195" s="26">
        <v>0</v>
      </c>
      <c r="AB195" s="26">
        <v>0</v>
      </c>
      <c r="AC195" s="26">
        <v>0</v>
      </c>
      <c r="AD195" s="31">
        <v>4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31">
        <v>0</v>
      </c>
      <c r="AK195" s="43">
        <v>5</v>
      </c>
      <c r="AL195" s="43">
        <v>4</v>
      </c>
      <c r="AM195" s="50">
        <v>0</v>
      </c>
      <c r="AN195" s="43">
        <v>5</v>
      </c>
      <c r="AO195" s="26">
        <v>0</v>
      </c>
      <c r="AP195" s="32">
        <v>4.666666666666667</v>
      </c>
      <c r="AQ195" s="24">
        <v>3</v>
      </c>
      <c r="AR195" s="26">
        <v>0</v>
      </c>
      <c r="AS195" s="43">
        <v>0</v>
      </c>
      <c r="AT195" s="26">
        <v>0</v>
      </c>
      <c r="AU195" s="26">
        <v>0</v>
      </c>
      <c r="AV195" s="31">
        <v>3</v>
      </c>
      <c r="AW195" s="26">
        <v>0</v>
      </c>
      <c r="AX195" s="26">
        <v>0</v>
      </c>
      <c r="AY195" s="26">
        <v>0</v>
      </c>
      <c r="AZ195" s="24">
        <v>5</v>
      </c>
      <c r="BA195" s="51">
        <v>4</v>
      </c>
      <c r="BB195" s="78">
        <v>4.5</v>
      </c>
    </row>
    <row r="196" spans="1:54" ht="23.1" customHeight="1" x14ac:dyDescent="0.3">
      <c r="A196" s="80">
        <v>192</v>
      </c>
      <c r="B196" s="63" t="s">
        <v>419</v>
      </c>
      <c r="C196" s="64" t="s">
        <v>420</v>
      </c>
      <c r="D196" s="63" t="s">
        <v>449</v>
      </c>
      <c r="E196" s="63" t="s">
        <v>492</v>
      </c>
      <c r="F196" s="63" t="str">
        <f>REPT(CHAR(160),10)&amp;Working!$E196</f>
        <v>          C</v>
      </c>
      <c r="G196" s="54">
        <v>0</v>
      </c>
      <c r="H196" s="54">
        <v>0</v>
      </c>
      <c r="I196" s="54">
        <v>3</v>
      </c>
      <c r="J196" s="54">
        <v>0</v>
      </c>
      <c r="K196" s="65">
        <v>0</v>
      </c>
      <c r="L196" s="60">
        <v>3</v>
      </c>
      <c r="M196" s="54">
        <v>0</v>
      </c>
      <c r="N196" s="54">
        <v>3</v>
      </c>
      <c r="O196" s="54">
        <v>3</v>
      </c>
      <c r="P196" s="63">
        <v>0</v>
      </c>
      <c r="Q196" s="74">
        <v>3</v>
      </c>
      <c r="R196" s="32">
        <v>3</v>
      </c>
      <c r="S196" s="24">
        <v>0</v>
      </c>
      <c r="T196" s="13">
        <v>0</v>
      </c>
      <c r="U196" s="18">
        <v>0</v>
      </c>
      <c r="V196" s="13">
        <v>0</v>
      </c>
      <c r="W196" s="13">
        <v>0</v>
      </c>
      <c r="X196" s="31">
        <v>0</v>
      </c>
      <c r="Y196" s="13">
        <v>3</v>
      </c>
      <c r="Z196" s="13">
        <v>0</v>
      </c>
      <c r="AA196" s="13">
        <v>0</v>
      </c>
      <c r="AB196" s="13">
        <v>0</v>
      </c>
      <c r="AC196" s="13">
        <v>0</v>
      </c>
      <c r="AD196" s="31">
        <v>3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31">
        <v>0</v>
      </c>
      <c r="AK196" s="6">
        <v>3</v>
      </c>
      <c r="AL196" s="6">
        <v>3</v>
      </c>
      <c r="AM196" s="18">
        <v>0</v>
      </c>
      <c r="AN196" s="6">
        <v>4</v>
      </c>
      <c r="AO196" s="13">
        <v>0</v>
      </c>
      <c r="AP196" s="32">
        <v>3.3333333333333335</v>
      </c>
      <c r="AQ196" s="24">
        <v>3</v>
      </c>
      <c r="AR196" s="13">
        <v>0</v>
      </c>
      <c r="AS196" s="6">
        <v>0</v>
      </c>
      <c r="AT196" s="13">
        <v>0</v>
      </c>
      <c r="AU196" s="13">
        <v>0</v>
      </c>
      <c r="AV196" s="31">
        <v>3</v>
      </c>
      <c r="AW196" s="13">
        <v>0</v>
      </c>
      <c r="AX196" s="13">
        <v>0</v>
      </c>
      <c r="AY196" s="26">
        <v>0</v>
      </c>
      <c r="AZ196" s="24">
        <v>3</v>
      </c>
      <c r="BA196" s="51">
        <v>3</v>
      </c>
      <c r="BB196" s="78">
        <v>3</v>
      </c>
    </row>
    <row r="197" spans="1:54" ht="23.1" customHeight="1" x14ac:dyDescent="0.3">
      <c r="A197" s="79">
        <v>193</v>
      </c>
      <c r="B197" s="56" t="s">
        <v>421</v>
      </c>
      <c r="C197" s="57" t="s">
        <v>422</v>
      </c>
      <c r="D197" s="56" t="s">
        <v>449</v>
      </c>
      <c r="E197" s="56" t="s">
        <v>492</v>
      </c>
      <c r="F197" s="56" t="str">
        <f>REPT(CHAR(160),10)&amp;Working!$E197</f>
        <v>          C</v>
      </c>
      <c r="G197" s="58">
        <v>0</v>
      </c>
      <c r="H197" s="58">
        <v>0</v>
      </c>
      <c r="I197" s="58">
        <v>4</v>
      </c>
      <c r="J197" s="58">
        <v>0</v>
      </c>
      <c r="K197" s="59">
        <v>0</v>
      </c>
      <c r="L197" s="60">
        <v>4</v>
      </c>
      <c r="M197" s="58">
        <v>0</v>
      </c>
      <c r="N197" s="58">
        <v>5</v>
      </c>
      <c r="O197" s="58">
        <v>3</v>
      </c>
      <c r="P197" s="56">
        <v>0</v>
      </c>
      <c r="Q197" s="75">
        <v>3</v>
      </c>
      <c r="R197" s="32">
        <v>3.6666666666666665</v>
      </c>
      <c r="S197" s="24">
        <v>0</v>
      </c>
      <c r="T197" s="26">
        <v>0</v>
      </c>
      <c r="U197" s="50">
        <v>0</v>
      </c>
      <c r="V197" s="26">
        <v>0</v>
      </c>
      <c r="W197" s="26">
        <v>0</v>
      </c>
      <c r="X197" s="31">
        <v>0</v>
      </c>
      <c r="Y197" s="26">
        <v>3</v>
      </c>
      <c r="Z197" s="26">
        <v>0</v>
      </c>
      <c r="AA197" s="26">
        <v>0</v>
      </c>
      <c r="AB197" s="26">
        <v>0</v>
      </c>
      <c r="AC197" s="26">
        <v>0</v>
      </c>
      <c r="AD197" s="31">
        <v>3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31">
        <v>0</v>
      </c>
      <c r="AK197" s="43">
        <v>3</v>
      </c>
      <c r="AL197" s="43">
        <v>4</v>
      </c>
      <c r="AM197" s="50">
        <v>0</v>
      </c>
      <c r="AN197" s="43">
        <v>4</v>
      </c>
      <c r="AO197" s="26">
        <v>0</v>
      </c>
      <c r="AP197" s="32">
        <v>3.6666666666666665</v>
      </c>
      <c r="AQ197" s="24">
        <v>4</v>
      </c>
      <c r="AR197" s="26">
        <v>0</v>
      </c>
      <c r="AS197" s="43">
        <v>0</v>
      </c>
      <c r="AT197" s="26">
        <v>0</v>
      </c>
      <c r="AU197" s="26">
        <v>0</v>
      </c>
      <c r="AV197" s="31">
        <v>4</v>
      </c>
      <c r="AW197" s="26">
        <v>0</v>
      </c>
      <c r="AX197" s="26">
        <v>0</v>
      </c>
      <c r="AY197" s="26">
        <v>0</v>
      </c>
      <c r="AZ197" s="24">
        <v>4</v>
      </c>
      <c r="BA197" s="51">
        <v>5</v>
      </c>
      <c r="BB197" s="78">
        <v>4.5</v>
      </c>
    </row>
    <row r="198" spans="1:54" ht="23.1" customHeight="1" x14ac:dyDescent="0.3">
      <c r="A198" s="80">
        <v>194</v>
      </c>
      <c r="B198" s="63" t="s">
        <v>423</v>
      </c>
      <c r="C198" s="64" t="s">
        <v>424</v>
      </c>
      <c r="D198" s="63" t="s">
        <v>449</v>
      </c>
      <c r="E198" s="63" t="s">
        <v>492</v>
      </c>
      <c r="F198" s="63" t="str">
        <f>REPT(CHAR(160),10)&amp;Working!$E198</f>
        <v>          C</v>
      </c>
      <c r="G198" s="54">
        <v>0</v>
      </c>
      <c r="H198" s="54">
        <v>0</v>
      </c>
      <c r="I198" s="54">
        <v>4</v>
      </c>
      <c r="J198" s="54">
        <v>0</v>
      </c>
      <c r="K198" s="65">
        <v>0</v>
      </c>
      <c r="L198" s="60">
        <v>4</v>
      </c>
      <c r="M198" s="54">
        <v>0</v>
      </c>
      <c r="N198" s="54">
        <v>3</v>
      </c>
      <c r="O198" s="54">
        <v>3</v>
      </c>
      <c r="P198" s="63">
        <v>0</v>
      </c>
      <c r="Q198" s="74">
        <v>3</v>
      </c>
      <c r="R198" s="32">
        <v>3</v>
      </c>
      <c r="S198" s="24">
        <v>0</v>
      </c>
      <c r="T198" s="13">
        <v>0</v>
      </c>
      <c r="U198" s="18">
        <v>0</v>
      </c>
      <c r="V198" s="13">
        <v>0</v>
      </c>
      <c r="W198" s="13">
        <v>0</v>
      </c>
      <c r="X198" s="31">
        <v>0</v>
      </c>
      <c r="Y198" s="13">
        <v>4</v>
      </c>
      <c r="Z198" s="13">
        <v>0</v>
      </c>
      <c r="AA198" s="13">
        <v>0</v>
      </c>
      <c r="AB198" s="13">
        <v>0</v>
      </c>
      <c r="AC198" s="13">
        <v>0</v>
      </c>
      <c r="AD198" s="31">
        <v>4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31">
        <v>0</v>
      </c>
      <c r="AK198" s="6">
        <v>3</v>
      </c>
      <c r="AL198" s="6">
        <v>3</v>
      </c>
      <c r="AM198" s="18">
        <v>0</v>
      </c>
      <c r="AN198" s="6">
        <v>4</v>
      </c>
      <c r="AO198" s="13">
        <v>0</v>
      </c>
      <c r="AP198" s="32">
        <v>3.3333333333333335</v>
      </c>
      <c r="AQ198" s="24">
        <v>4</v>
      </c>
      <c r="AR198" s="13">
        <v>0</v>
      </c>
      <c r="AS198" s="6">
        <v>0</v>
      </c>
      <c r="AT198" s="13">
        <v>0</v>
      </c>
      <c r="AU198" s="13">
        <v>0</v>
      </c>
      <c r="AV198" s="31">
        <v>4</v>
      </c>
      <c r="AW198" s="13">
        <v>0</v>
      </c>
      <c r="AX198" s="13">
        <v>0</v>
      </c>
      <c r="AY198" s="26">
        <v>0</v>
      </c>
      <c r="AZ198" s="24">
        <v>2</v>
      </c>
      <c r="BA198" s="51">
        <v>4</v>
      </c>
      <c r="BB198" s="78">
        <v>3</v>
      </c>
    </row>
    <row r="199" spans="1:54" ht="23.1" customHeight="1" x14ac:dyDescent="0.3">
      <c r="A199" s="79">
        <v>195</v>
      </c>
      <c r="B199" s="56" t="s">
        <v>425</v>
      </c>
      <c r="C199" s="57" t="s">
        <v>426</v>
      </c>
      <c r="D199" s="56" t="s">
        <v>449</v>
      </c>
      <c r="E199" s="56" t="s">
        <v>288</v>
      </c>
      <c r="F199" s="56" t="str">
        <f>REPT(CHAR(160),10)&amp;Working!$E199</f>
        <v>          D</v>
      </c>
      <c r="G199" s="58">
        <v>0</v>
      </c>
      <c r="H199" s="58">
        <v>0</v>
      </c>
      <c r="I199" s="58">
        <v>3</v>
      </c>
      <c r="J199" s="58">
        <v>0</v>
      </c>
      <c r="K199" s="59">
        <v>0</v>
      </c>
      <c r="L199" s="60">
        <v>3</v>
      </c>
      <c r="M199" s="58">
        <v>0</v>
      </c>
      <c r="N199" s="58">
        <v>4</v>
      </c>
      <c r="O199" s="58">
        <v>3</v>
      </c>
      <c r="P199" s="56">
        <v>0</v>
      </c>
      <c r="Q199" s="75">
        <v>3</v>
      </c>
      <c r="R199" s="32">
        <v>3.3333333333333335</v>
      </c>
      <c r="S199" s="24">
        <v>0</v>
      </c>
      <c r="T199" s="26">
        <v>0</v>
      </c>
      <c r="U199" s="50">
        <v>0</v>
      </c>
      <c r="V199" s="26">
        <v>0</v>
      </c>
      <c r="W199" s="26">
        <v>0</v>
      </c>
      <c r="X199" s="31">
        <v>0</v>
      </c>
      <c r="Y199" s="26">
        <v>3</v>
      </c>
      <c r="Z199" s="26">
        <v>0</v>
      </c>
      <c r="AA199" s="26">
        <v>0</v>
      </c>
      <c r="AB199" s="26">
        <v>0</v>
      </c>
      <c r="AC199" s="26">
        <v>0</v>
      </c>
      <c r="AD199" s="31">
        <v>3</v>
      </c>
      <c r="AE199" s="26">
        <v>0</v>
      </c>
      <c r="AF199" s="26">
        <v>0</v>
      </c>
      <c r="AG199" s="26">
        <v>0</v>
      </c>
      <c r="AH199" s="26">
        <v>0</v>
      </c>
      <c r="AI199" s="26">
        <v>0</v>
      </c>
      <c r="AJ199" s="31">
        <v>0</v>
      </c>
      <c r="AK199" s="43">
        <v>3</v>
      </c>
      <c r="AL199" s="43">
        <v>3</v>
      </c>
      <c r="AM199" s="50">
        <v>0</v>
      </c>
      <c r="AN199" s="43">
        <v>4</v>
      </c>
      <c r="AO199" s="26">
        <v>0</v>
      </c>
      <c r="AP199" s="32">
        <v>3.3333333333333335</v>
      </c>
      <c r="AQ199" s="24">
        <v>3</v>
      </c>
      <c r="AR199" s="26">
        <v>0</v>
      </c>
      <c r="AS199" s="43">
        <v>0</v>
      </c>
      <c r="AT199" s="26">
        <v>0</v>
      </c>
      <c r="AU199" s="26">
        <v>0</v>
      </c>
      <c r="AV199" s="31">
        <v>3</v>
      </c>
      <c r="AW199" s="26">
        <v>0</v>
      </c>
      <c r="AX199" s="26">
        <v>0</v>
      </c>
      <c r="AY199" s="26">
        <v>0</v>
      </c>
      <c r="AZ199" s="24">
        <v>3</v>
      </c>
      <c r="BA199" s="51">
        <v>3</v>
      </c>
      <c r="BB199" s="78">
        <v>3</v>
      </c>
    </row>
    <row r="200" spans="1:54" ht="23.1" customHeight="1" x14ac:dyDescent="0.3">
      <c r="A200" s="80">
        <v>196</v>
      </c>
      <c r="B200" s="63" t="s">
        <v>427</v>
      </c>
      <c r="C200" s="64" t="s">
        <v>428</v>
      </c>
      <c r="D200" s="63" t="s">
        <v>449</v>
      </c>
      <c r="E200" s="63" t="s">
        <v>492</v>
      </c>
      <c r="F200" s="63" t="str">
        <f>REPT(CHAR(160),10)&amp;Working!$E200</f>
        <v>          C</v>
      </c>
      <c r="G200" s="54">
        <v>0</v>
      </c>
      <c r="H200" s="54">
        <v>0</v>
      </c>
      <c r="I200" s="54">
        <v>4</v>
      </c>
      <c r="J200" s="54">
        <v>0</v>
      </c>
      <c r="K200" s="65">
        <v>0</v>
      </c>
      <c r="L200" s="60">
        <v>4</v>
      </c>
      <c r="M200" s="54">
        <v>0</v>
      </c>
      <c r="N200" s="54">
        <v>5</v>
      </c>
      <c r="O200" s="54">
        <v>4</v>
      </c>
      <c r="P200" s="63">
        <v>0</v>
      </c>
      <c r="Q200" s="74">
        <v>4</v>
      </c>
      <c r="R200" s="32">
        <v>4.333333333333333</v>
      </c>
      <c r="S200" s="24">
        <v>0</v>
      </c>
      <c r="T200" s="13">
        <v>0</v>
      </c>
      <c r="U200" s="18">
        <v>0</v>
      </c>
      <c r="V200" s="13">
        <v>0</v>
      </c>
      <c r="W200" s="13">
        <v>0</v>
      </c>
      <c r="X200" s="31">
        <v>0</v>
      </c>
      <c r="Y200" s="13">
        <v>4</v>
      </c>
      <c r="Z200" s="13">
        <v>0</v>
      </c>
      <c r="AA200" s="13">
        <v>0</v>
      </c>
      <c r="AB200" s="13">
        <v>0</v>
      </c>
      <c r="AC200" s="13">
        <v>0</v>
      </c>
      <c r="AD200" s="31">
        <v>4</v>
      </c>
      <c r="AE200" s="13">
        <v>0</v>
      </c>
      <c r="AF200" s="13">
        <v>0</v>
      </c>
      <c r="AG200" s="13">
        <v>0</v>
      </c>
      <c r="AH200" s="13">
        <v>0</v>
      </c>
      <c r="AI200" s="13">
        <v>4</v>
      </c>
      <c r="AJ200" s="31">
        <v>0</v>
      </c>
      <c r="AK200" s="6">
        <v>4</v>
      </c>
      <c r="AL200" s="6">
        <v>4</v>
      </c>
      <c r="AM200" s="18">
        <v>0</v>
      </c>
      <c r="AN200" s="6">
        <v>5</v>
      </c>
      <c r="AO200" s="13">
        <v>0</v>
      </c>
      <c r="AP200" s="32">
        <v>4.333333333333333</v>
      </c>
      <c r="AQ200" s="24">
        <v>3</v>
      </c>
      <c r="AR200" s="13">
        <v>0</v>
      </c>
      <c r="AS200" s="6">
        <v>0</v>
      </c>
      <c r="AT200" s="13">
        <v>0</v>
      </c>
      <c r="AU200" s="13">
        <v>0</v>
      </c>
      <c r="AV200" s="31">
        <v>3</v>
      </c>
      <c r="AW200" s="13">
        <v>0</v>
      </c>
      <c r="AX200" s="13">
        <v>0</v>
      </c>
      <c r="AY200" s="26">
        <v>0</v>
      </c>
      <c r="AZ200" s="24">
        <v>4</v>
      </c>
      <c r="BA200" s="51">
        <v>5</v>
      </c>
      <c r="BB200" s="78">
        <v>4.5</v>
      </c>
    </row>
    <row r="201" spans="1:54" ht="23.1" customHeight="1" x14ac:dyDescent="0.3">
      <c r="A201" s="79">
        <v>197</v>
      </c>
      <c r="B201" s="56" t="s">
        <v>429</v>
      </c>
      <c r="C201" s="57" t="s">
        <v>430</v>
      </c>
      <c r="D201" s="56" t="s">
        <v>541</v>
      </c>
      <c r="E201" s="56" t="s">
        <v>492</v>
      </c>
      <c r="F201" s="56" t="str">
        <f>REPT(CHAR(160),10)&amp;Working!$E201</f>
        <v>          C</v>
      </c>
      <c r="G201" s="58">
        <v>0</v>
      </c>
      <c r="H201" s="58">
        <v>0</v>
      </c>
      <c r="I201" s="58">
        <v>3</v>
      </c>
      <c r="J201" s="58">
        <v>0</v>
      </c>
      <c r="K201" s="59">
        <v>0</v>
      </c>
      <c r="L201" s="60"/>
      <c r="M201" s="58">
        <v>0</v>
      </c>
      <c r="N201" s="58">
        <v>2</v>
      </c>
      <c r="O201" s="58">
        <v>3</v>
      </c>
      <c r="P201" s="56">
        <v>0</v>
      </c>
      <c r="Q201" s="75">
        <v>3</v>
      </c>
      <c r="R201" s="31"/>
      <c r="S201" s="24">
        <v>0</v>
      </c>
      <c r="T201" s="26">
        <v>0</v>
      </c>
      <c r="U201" s="50">
        <v>0</v>
      </c>
      <c r="V201" s="26">
        <v>0</v>
      </c>
      <c r="W201" s="26">
        <v>0</v>
      </c>
      <c r="X201" s="31">
        <v>0</v>
      </c>
      <c r="Y201" s="26">
        <v>4</v>
      </c>
      <c r="Z201" s="26">
        <v>0</v>
      </c>
      <c r="AA201" s="26">
        <v>0</v>
      </c>
      <c r="AB201" s="26">
        <v>0</v>
      </c>
      <c r="AC201" s="26">
        <v>0</v>
      </c>
      <c r="AD201" s="31"/>
      <c r="AE201" s="26">
        <v>0</v>
      </c>
      <c r="AF201" s="26">
        <v>0</v>
      </c>
      <c r="AG201" s="26">
        <v>0</v>
      </c>
      <c r="AH201" s="26">
        <v>0</v>
      </c>
      <c r="AI201" s="26">
        <v>0</v>
      </c>
      <c r="AJ201" s="31"/>
      <c r="AK201" s="43">
        <v>2</v>
      </c>
      <c r="AL201" s="43">
        <v>2</v>
      </c>
      <c r="AM201" s="50">
        <v>0</v>
      </c>
      <c r="AN201" s="43">
        <v>3</v>
      </c>
      <c r="AO201" s="26">
        <v>0</v>
      </c>
      <c r="AP201" s="31"/>
      <c r="AQ201" s="24">
        <v>2</v>
      </c>
      <c r="AR201" s="26">
        <v>0</v>
      </c>
      <c r="AS201" s="43">
        <v>0</v>
      </c>
      <c r="AT201" s="26">
        <v>0</v>
      </c>
      <c r="AU201" s="26">
        <v>0</v>
      </c>
      <c r="AV201" s="31"/>
      <c r="AW201" s="26">
        <v>0</v>
      </c>
      <c r="AX201" s="26">
        <v>0</v>
      </c>
      <c r="AY201" s="26">
        <v>0</v>
      </c>
      <c r="AZ201" s="24">
        <v>3</v>
      </c>
      <c r="BA201" s="51">
        <v>3</v>
      </c>
      <c r="BB201" s="78"/>
    </row>
    <row r="202" spans="1:54" ht="23.1" customHeight="1" x14ac:dyDescent="0.3">
      <c r="A202" s="80">
        <v>198</v>
      </c>
      <c r="B202" s="63" t="s">
        <v>175</v>
      </c>
      <c r="C202" s="64" t="s">
        <v>176</v>
      </c>
      <c r="D202" s="63" t="s">
        <v>541</v>
      </c>
      <c r="E202" s="63" t="s">
        <v>160</v>
      </c>
      <c r="F202" s="63" t="str">
        <f>REPT(CHAR(160),10)&amp;Working!$E202</f>
        <v>          B</v>
      </c>
      <c r="G202" s="54">
        <v>0</v>
      </c>
      <c r="H202" s="54">
        <v>0</v>
      </c>
      <c r="I202" s="54" t="s">
        <v>34</v>
      </c>
      <c r="J202" s="54">
        <v>0</v>
      </c>
      <c r="K202" s="65">
        <v>0</v>
      </c>
      <c r="L202" s="60">
        <v>0</v>
      </c>
      <c r="M202" s="54">
        <v>0</v>
      </c>
      <c r="N202" s="54" t="s">
        <v>563</v>
      </c>
      <c r="O202" s="54" t="s">
        <v>563</v>
      </c>
      <c r="P202" s="63">
        <v>0</v>
      </c>
      <c r="Q202" s="74" t="s">
        <v>563</v>
      </c>
      <c r="R202" s="31">
        <v>0</v>
      </c>
      <c r="S202" s="24">
        <v>0</v>
      </c>
      <c r="T202" s="13">
        <v>0</v>
      </c>
      <c r="U202" s="18">
        <v>0</v>
      </c>
      <c r="V202" s="13">
        <v>0</v>
      </c>
      <c r="W202" s="13">
        <v>0</v>
      </c>
      <c r="X202" s="31">
        <v>0</v>
      </c>
      <c r="Y202" s="13" t="s">
        <v>563</v>
      </c>
      <c r="Z202" s="13">
        <v>0</v>
      </c>
      <c r="AA202" s="13">
        <v>0</v>
      </c>
      <c r="AB202" s="13">
        <v>0</v>
      </c>
      <c r="AC202" s="13">
        <v>0</v>
      </c>
      <c r="AD202" s="31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31">
        <v>0</v>
      </c>
      <c r="AK202" s="6" t="s">
        <v>563</v>
      </c>
      <c r="AL202" s="6" t="s">
        <v>563</v>
      </c>
      <c r="AM202" s="18">
        <v>0</v>
      </c>
      <c r="AN202" s="6" t="s">
        <v>563</v>
      </c>
      <c r="AO202" s="13">
        <v>0</v>
      </c>
      <c r="AP202" s="31">
        <v>0</v>
      </c>
      <c r="AQ202" s="24" t="s">
        <v>563</v>
      </c>
      <c r="AR202" s="13">
        <v>0</v>
      </c>
      <c r="AS202" s="6">
        <v>0</v>
      </c>
      <c r="AT202" s="13">
        <v>0</v>
      </c>
      <c r="AU202" s="13">
        <v>0</v>
      </c>
      <c r="AV202" s="31">
        <v>0</v>
      </c>
      <c r="AW202" s="13">
        <v>0</v>
      </c>
      <c r="AX202" s="13">
        <v>0</v>
      </c>
      <c r="AY202" s="26">
        <v>0</v>
      </c>
      <c r="AZ202" s="24" t="s">
        <v>563</v>
      </c>
      <c r="BA202" s="51" t="s">
        <v>563</v>
      </c>
      <c r="BB202" s="78">
        <v>0</v>
      </c>
    </row>
    <row r="203" spans="1:54" ht="23.1" customHeight="1" x14ac:dyDescent="0.3">
      <c r="A203" s="79">
        <v>199</v>
      </c>
      <c r="B203" s="56" t="s">
        <v>431</v>
      </c>
      <c r="C203" s="57" t="s">
        <v>432</v>
      </c>
      <c r="D203" s="56" t="s">
        <v>541</v>
      </c>
      <c r="E203" s="56" t="s">
        <v>288</v>
      </c>
      <c r="F203" s="56" t="str">
        <f>REPT(CHAR(160),10)&amp;Working!$E203</f>
        <v>          D</v>
      </c>
      <c r="G203" s="58">
        <v>0</v>
      </c>
      <c r="H203" s="58">
        <v>0</v>
      </c>
      <c r="I203" s="58">
        <v>3</v>
      </c>
      <c r="J203" s="58">
        <v>0</v>
      </c>
      <c r="K203" s="59">
        <v>0</v>
      </c>
      <c r="L203" s="60">
        <v>0.6</v>
      </c>
      <c r="M203" s="58">
        <v>0</v>
      </c>
      <c r="N203" s="58">
        <v>3</v>
      </c>
      <c r="O203" s="58">
        <v>3</v>
      </c>
      <c r="P203" s="61">
        <v>0</v>
      </c>
      <c r="Q203" s="62">
        <v>3</v>
      </c>
      <c r="R203" s="31">
        <v>1.8</v>
      </c>
      <c r="S203" s="24">
        <v>0</v>
      </c>
      <c r="T203" s="26">
        <v>0</v>
      </c>
      <c r="U203" s="46">
        <v>0</v>
      </c>
      <c r="V203" s="26">
        <v>0</v>
      </c>
      <c r="W203" s="26">
        <v>0</v>
      </c>
      <c r="X203" s="31">
        <v>0</v>
      </c>
      <c r="Y203" s="26">
        <v>3</v>
      </c>
      <c r="Z203" s="26">
        <v>0</v>
      </c>
      <c r="AA203" s="26">
        <v>0</v>
      </c>
      <c r="AB203" s="26">
        <v>0</v>
      </c>
      <c r="AC203" s="26">
        <v>0</v>
      </c>
      <c r="AD203" s="31">
        <v>0.6</v>
      </c>
      <c r="AE203" s="26">
        <v>0</v>
      </c>
      <c r="AF203" s="26">
        <v>0</v>
      </c>
      <c r="AG203" s="26">
        <v>0</v>
      </c>
      <c r="AH203" s="26">
        <v>0</v>
      </c>
      <c r="AI203" s="26">
        <v>0</v>
      </c>
      <c r="AJ203" s="31">
        <v>0</v>
      </c>
      <c r="AK203" s="25">
        <v>3</v>
      </c>
      <c r="AL203" s="25">
        <v>2</v>
      </c>
      <c r="AM203" s="46">
        <v>0</v>
      </c>
      <c r="AN203" s="25">
        <v>3</v>
      </c>
      <c r="AO203" s="26">
        <v>0</v>
      </c>
      <c r="AP203" s="31">
        <v>1.6</v>
      </c>
      <c r="AQ203" s="24">
        <v>3</v>
      </c>
      <c r="AR203" s="26">
        <v>0</v>
      </c>
      <c r="AS203" s="43">
        <v>0</v>
      </c>
      <c r="AT203" s="26">
        <v>0</v>
      </c>
      <c r="AU203" s="26">
        <v>0</v>
      </c>
      <c r="AV203" s="31">
        <v>0.6</v>
      </c>
      <c r="AW203" s="26">
        <v>0</v>
      </c>
      <c r="AX203" s="26">
        <v>0</v>
      </c>
      <c r="AY203" s="26">
        <v>0</v>
      </c>
      <c r="AZ203" s="24">
        <v>2</v>
      </c>
      <c r="BA203" s="51">
        <v>3</v>
      </c>
      <c r="BB203" s="78">
        <v>1</v>
      </c>
    </row>
    <row r="204" spans="1:54" ht="23.1" customHeight="1" x14ac:dyDescent="0.3">
      <c r="A204" s="80">
        <v>200</v>
      </c>
      <c r="B204" s="63" t="s">
        <v>433</v>
      </c>
      <c r="C204" s="64" t="s">
        <v>434</v>
      </c>
      <c r="D204" s="63" t="s">
        <v>449</v>
      </c>
      <c r="E204" s="63" t="s">
        <v>492</v>
      </c>
      <c r="F204" s="63" t="str">
        <f>REPT(CHAR(160),10)&amp;Working!$E204</f>
        <v>          C</v>
      </c>
      <c r="G204" s="54">
        <v>0</v>
      </c>
      <c r="H204" s="54">
        <v>0</v>
      </c>
      <c r="I204" s="54">
        <v>2</v>
      </c>
      <c r="J204" s="54">
        <v>0</v>
      </c>
      <c r="K204" s="65">
        <v>0</v>
      </c>
      <c r="L204" s="60">
        <v>0.4</v>
      </c>
      <c r="M204" s="54">
        <v>0</v>
      </c>
      <c r="N204" s="54">
        <v>3</v>
      </c>
      <c r="O204" s="54">
        <v>2</v>
      </c>
      <c r="P204" s="66">
        <v>0</v>
      </c>
      <c r="Q204" s="67">
        <v>2</v>
      </c>
      <c r="R204" s="31">
        <v>1.4</v>
      </c>
      <c r="S204" s="24">
        <v>0</v>
      </c>
      <c r="T204" s="13">
        <v>0</v>
      </c>
      <c r="U204" s="45">
        <v>0</v>
      </c>
      <c r="V204" s="13">
        <v>0</v>
      </c>
      <c r="W204" s="13">
        <v>0</v>
      </c>
      <c r="X204" s="31">
        <v>0</v>
      </c>
      <c r="Y204" s="13">
        <v>3</v>
      </c>
      <c r="Z204" s="13">
        <v>0</v>
      </c>
      <c r="AA204" s="13">
        <v>0</v>
      </c>
      <c r="AB204" s="13">
        <v>0</v>
      </c>
      <c r="AC204" s="13">
        <v>0</v>
      </c>
      <c r="AD204" s="31">
        <v>0.6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31">
        <v>0</v>
      </c>
      <c r="AK204" s="19">
        <v>3</v>
      </c>
      <c r="AL204" s="19">
        <v>3</v>
      </c>
      <c r="AM204" s="45">
        <v>0</v>
      </c>
      <c r="AN204" s="19">
        <v>3</v>
      </c>
      <c r="AO204" s="13">
        <v>0</v>
      </c>
      <c r="AP204" s="31">
        <v>1.8</v>
      </c>
      <c r="AQ204" s="24">
        <v>2</v>
      </c>
      <c r="AR204" s="13">
        <v>0</v>
      </c>
      <c r="AS204" s="6">
        <v>0</v>
      </c>
      <c r="AT204" s="13">
        <v>0</v>
      </c>
      <c r="AU204" s="13">
        <v>0</v>
      </c>
      <c r="AV204" s="31">
        <v>0.4</v>
      </c>
      <c r="AW204" s="13">
        <v>0</v>
      </c>
      <c r="AX204" s="13">
        <v>0</v>
      </c>
      <c r="AY204" s="26">
        <v>0</v>
      </c>
      <c r="AZ204" s="24">
        <v>3</v>
      </c>
      <c r="BA204" s="51">
        <v>3</v>
      </c>
      <c r="BB204" s="78">
        <v>1.2</v>
      </c>
    </row>
    <row r="205" spans="1:54" ht="23.1" customHeight="1" x14ac:dyDescent="0.3">
      <c r="A205" s="79">
        <v>201</v>
      </c>
      <c r="B205" s="56" t="s">
        <v>435</v>
      </c>
      <c r="C205" s="57" t="s">
        <v>436</v>
      </c>
      <c r="D205" s="56" t="s">
        <v>449</v>
      </c>
      <c r="E205" s="56" t="s">
        <v>492</v>
      </c>
      <c r="F205" s="56" t="str">
        <f>REPT(CHAR(160),10)&amp;Working!$E205</f>
        <v>          C</v>
      </c>
      <c r="G205" s="58">
        <v>0</v>
      </c>
      <c r="H205" s="58">
        <v>0</v>
      </c>
      <c r="I205" s="58">
        <v>3</v>
      </c>
      <c r="J205" s="58">
        <v>0</v>
      </c>
      <c r="K205" s="59">
        <v>0</v>
      </c>
      <c r="L205" s="60">
        <v>0.6</v>
      </c>
      <c r="M205" s="58">
        <v>0</v>
      </c>
      <c r="N205" s="58">
        <v>3</v>
      </c>
      <c r="O205" s="58">
        <v>3</v>
      </c>
      <c r="P205" s="61">
        <v>0</v>
      </c>
      <c r="Q205" s="62">
        <v>3</v>
      </c>
      <c r="R205" s="31">
        <v>1.8</v>
      </c>
      <c r="S205" s="24">
        <v>0</v>
      </c>
      <c r="T205" s="26">
        <v>0</v>
      </c>
      <c r="U205" s="46">
        <v>0</v>
      </c>
      <c r="V205" s="26">
        <v>0</v>
      </c>
      <c r="W205" s="26">
        <v>0</v>
      </c>
      <c r="X205" s="31">
        <v>0</v>
      </c>
      <c r="Y205" s="26">
        <v>2</v>
      </c>
      <c r="Z205" s="26">
        <v>0</v>
      </c>
      <c r="AA205" s="26">
        <v>0</v>
      </c>
      <c r="AB205" s="26">
        <v>0</v>
      </c>
      <c r="AC205" s="26">
        <v>0</v>
      </c>
      <c r="AD205" s="31">
        <v>0.4</v>
      </c>
      <c r="AE205" s="26">
        <v>0</v>
      </c>
      <c r="AF205" s="26">
        <v>0</v>
      </c>
      <c r="AG205" s="26">
        <v>0</v>
      </c>
      <c r="AH205" s="26">
        <v>0</v>
      </c>
      <c r="AI205" s="26">
        <v>0</v>
      </c>
      <c r="AJ205" s="31">
        <v>0</v>
      </c>
      <c r="AK205" s="25">
        <v>2</v>
      </c>
      <c r="AL205" s="25">
        <v>2</v>
      </c>
      <c r="AM205" s="46">
        <v>0</v>
      </c>
      <c r="AN205" s="25">
        <v>2</v>
      </c>
      <c r="AO205" s="26">
        <v>0</v>
      </c>
      <c r="AP205" s="31">
        <v>1.2</v>
      </c>
      <c r="AQ205" s="24">
        <v>3</v>
      </c>
      <c r="AR205" s="26">
        <v>0</v>
      </c>
      <c r="AS205" s="52">
        <v>0</v>
      </c>
      <c r="AT205" s="26">
        <v>0</v>
      </c>
      <c r="AU205" s="26">
        <v>0</v>
      </c>
      <c r="AV205" s="31">
        <v>0.6</v>
      </c>
      <c r="AW205" s="26">
        <v>0</v>
      </c>
      <c r="AX205" s="26">
        <v>0</v>
      </c>
      <c r="AY205" s="26">
        <v>0</v>
      </c>
      <c r="AZ205" s="24">
        <v>3</v>
      </c>
      <c r="BA205" s="51">
        <v>2</v>
      </c>
      <c r="BB205" s="78">
        <v>1</v>
      </c>
    </row>
    <row r="206" spans="1:54" ht="23.1" customHeight="1" x14ac:dyDescent="0.3">
      <c r="A206" s="80">
        <v>202</v>
      </c>
      <c r="B206" s="63" t="s">
        <v>437</v>
      </c>
      <c r="C206" s="64" t="s">
        <v>438</v>
      </c>
      <c r="D206" s="63" t="s">
        <v>449</v>
      </c>
      <c r="E206" s="63" t="s">
        <v>288</v>
      </c>
      <c r="F206" s="63" t="str">
        <f>REPT(CHAR(160),10)&amp;Working!$E206</f>
        <v>          D</v>
      </c>
      <c r="G206" s="54">
        <v>0</v>
      </c>
      <c r="H206" s="54">
        <v>0</v>
      </c>
      <c r="I206" s="54">
        <v>0</v>
      </c>
      <c r="J206" s="54">
        <v>0</v>
      </c>
      <c r="K206" s="65">
        <v>0</v>
      </c>
      <c r="L206" s="60">
        <v>0</v>
      </c>
      <c r="M206" s="54">
        <v>0</v>
      </c>
      <c r="N206" s="54">
        <v>0</v>
      </c>
      <c r="O206" s="54">
        <v>0</v>
      </c>
      <c r="P206" s="68">
        <v>0</v>
      </c>
      <c r="Q206" s="69">
        <v>0</v>
      </c>
      <c r="R206" s="31">
        <v>0</v>
      </c>
      <c r="S206" s="24">
        <v>0</v>
      </c>
      <c r="T206" s="13">
        <v>0</v>
      </c>
      <c r="U206" s="47">
        <v>0</v>
      </c>
      <c r="V206" s="13">
        <v>0</v>
      </c>
      <c r="W206" s="13">
        <v>0</v>
      </c>
      <c r="X206" s="31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31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31">
        <v>0</v>
      </c>
      <c r="AK206" s="21">
        <v>0</v>
      </c>
      <c r="AL206" s="21">
        <v>0</v>
      </c>
      <c r="AM206" s="47">
        <v>0</v>
      </c>
      <c r="AN206" s="21">
        <v>0</v>
      </c>
      <c r="AO206" s="13">
        <v>0</v>
      </c>
      <c r="AP206" s="31">
        <v>0</v>
      </c>
      <c r="AQ206" s="24">
        <v>0</v>
      </c>
      <c r="AR206" s="13">
        <v>0</v>
      </c>
      <c r="AS206" s="22">
        <v>0</v>
      </c>
      <c r="AT206" s="13">
        <v>0</v>
      </c>
      <c r="AU206" s="13">
        <v>0</v>
      </c>
      <c r="AV206" s="31">
        <v>0</v>
      </c>
      <c r="AW206" s="13">
        <v>0</v>
      </c>
      <c r="AX206" s="13">
        <v>0</v>
      </c>
      <c r="AY206" s="26">
        <v>0</v>
      </c>
      <c r="AZ206" s="24">
        <v>0</v>
      </c>
      <c r="BA206" s="51">
        <v>0</v>
      </c>
      <c r="BB206" s="78">
        <v>0</v>
      </c>
    </row>
    <row r="207" spans="1:54" ht="23.1" customHeight="1" x14ac:dyDescent="0.3">
      <c r="A207" s="79">
        <v>203</v>
      </c>
      <c r="B207" s="56" t="s">
        <v>439</v>
      </c>
      <c r="C207" s="57" t="s">
        <v>440</v>
      </c>
      <c r="D207" s="56" t="s">
        <v>449</v>
      </c>
      <c r="E207" s="56" t="s">
        <v>288</v>
      </c>
      <c r="F207" s="56" t="str">
        <f>REPT(CHAR(160),10)&amp;Working!$E207</f>
        <v>          D</v>
      </c>
      <c r="G207" s="58">
        <v>0</v>
      </c>
      <c r="H207" s="58">
        <v>0</v>
      </c>
      <c r="I207" s="58">
        <v>3</v>
      </c>
      <c r="J207" s="58">
        <v>0</v>
      </c>
      <c r="K207" s="59">
        <v>0</v>
      </c>
      <c r="L207" s="60">
        <v>0.6</v>
      </c>
      <c r="M207" s="58">
        <v>0</v>
      </c>
      <c r="N207" s="58">
        <v>3</v>
      </c>
      <c r="O207" s="58">
        <v>4</v>
      </c>
      <c r="P207" s="61">
        <v>0</v>
      </c>
      <c r="Q207" s="62">
        <v>4</v>
      </c>
      <c r="R207" s="31">
        <v>2.2000000000000002</v>
      </c>
      <c r="S207" s="24">
        <v>0</v>
      </c>
      <c r="T207" s="26">
        <v>0</v>
      </c>
      <c r="U207" s="46">
        <v>0</v>
      </c>
      <c r="V207" s="26">
        <v>0</v>
      </c>
      <c r="W207" s="26">
        <v>0</v>
      </c>
      <c r="X207" s="31">
        <v>0</v>
      </c>
      <c r="Y207" s="26">
        <v>4</v>
      </c>
      <c r="Z207" s="26">
        <v>0</v>
      </c>
      <c r="AA207" s="26">
        <v>0</v>
      </c>
      <c r="AB207" s="26">
        <v>0</v>
      </c>
      <c r="AC207" s="26">
        <v>0</v>
      </c>
      <c r="AD207" s="31">
        <v>0.8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31">
        <v>0</v>
      </c>
      <c r="AK207" s="25">
        <v>3</v>
      </c>
      <c r="AL207" s="25">
        <v>4</v>
      </c>
      <c r="AM207" s="46">
        <v>0</v>
      </c>
      <c r="AN207" s="25">
        <v>3</v>
      </c>
      <c r="AO207" s="26">
        <v>0</v>
      </c>
      <c r="AP207" s="31">
        <v>2</v>
      </c>
      <c r="AQ207" s="24">
        <v>3</v>
      </c>
      <c r="AR207" s="26">
        <v>0</v>
      </c>
      <c r="AS207" s="52">
        <v>0</v>
      </c>
      <c r="AT207" s="26">
        <v>0</v>
      </c>
      <c r="AU207" s="26">
        <v>0</v>
      </c>
      <c r="AV207" s="31">
        <v>0.6</v>
      </c>
      <c r="AW207" s="26">
        <v>0</v>
      </c>
      <c r="AX207" s="26">
        <v>0</v>
      </c>
      <c r="AY207" s="26">
        <v>0</v>
      </c>
      <c r="AZ207" s="24">
        <v>3</v>
      </c>
      <c r="BA207" s="51">
        <v>3</v>
      </c>
      <c r="BB207" s="78">
        <v>1.2</v>
      </c>
    </row>
    <row r="208" spans="1:54" ht="23.1" customHeight="1" x14ac:dyDescent="0.3">
      <c r="A208" s="80">
        <v>204</v>
      </c>
      <c r="B208" s="63" t="s">
        <v>441</v>
      </c>
      <c r="C208" s="64" t="s">
        <v>442</v>
      </c>
      <c r="D208" s="63" t="s">
        <v>449</v>
      </c>
      <c r="E208" s="63" t="s">
        <v>288</v>
      </c>
      <c r="F208" s="63" t="str">
        <f>REPT(CHAR(160),10)&amp;Working!$E208</f>
        <v>          D</v>
      </c>
      <c r="G208" s="54">
        <v>0</v>
      </c>
      <c r="H208" s="54">
        <v>0</v>
      </c>
      <c r="I208" s="54">
        <v>2</v>
      </c>
      <c r="J208" s="54">
        <v>0</v>
      </c>
      <c r="K208" s="65">
        <v>0</v>
      </c>
      <c r="L208" s="60">
        <v>0.4</v>
      </c>
      <c r="M208" s="54">
        <v>0</v>
      </c>
      <c r="N208" s="54">
        <v>2</v>
      </c>
      <c r="O208" s="54">
        <v>3</v>
      </c>
      <c r="P208" s="66">
        <v>0</v>
      </c>
      <c r="Q208" s="67">
        <v>3</v>
      </c>
      <c r="R208" s="31">
        <v>1.6</v>
      </c>
      <c r="S208" s="24">
        <v>0</v>
      </c>
      <c r="T208" s="13">
        <v>0</v>
      </c>
      <c r="U208" s="45">
        <v>0</v>
      </c>
      <c r="V208" s="13">
        <v>0</v>
      </c>
      <c r="W208" s="13">
        <v>0</v>
      </c>
      <c r="X208" s="31">
        <v>0</v>
      </c>
      <c r="Y208" s="13">
        <v>2</v>
      </c>
      <c r="Z208" s="13">
        <v>0</v>
      </c>
      <c r="AA208" s="13">
        <v>0</v>
      </c>
      <c r="AB208" s="13">
        <v>0</v>
      </c>
      <c r="AC208" s="13">
        <v>0</v>
      </c>
      <c r="AD208" s="31">
        <v>0.4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31">
        <v>0</v>
      </c>
      <c r="AK208" s="19">
        <v>2</v>
      </c>
      <c r="AL208" s="19">
        <v>3</v>
      </c>
      <c r="AM208" s="45">
        <v>0</v>
      </c>
      <c r="AN208" s="19">
        <v>3</v>
      </c>
      <c r="AO208" s="13">
        <v>0</v>
      </c>
      <c r="AP208" s="31">
        <v>1.6</v>
      </c>
      <c r="AQ208" s="24">
        <v>3</v>
      </c>
      <c r="AR208" s="13">
        <v>0</v>
      </c>
      <c r="AS208" s="23">
        <v>0</v>
      </c>
      <c r="AT208" s="13">
        <v>0</v>
      </c>
      <c r="AU208" s="13">
        <v>0</v>
      </c>
      <c r="AV208" s="31">
        <v>0.6</v>
      </c>
      <c r="AW208" s="13">
        <v>0</v>
      </c>
      <c r="AX208" s="13">
        <v>0</v>
      </c>
      <c r="AY208" s="26">
        <v>0</v>
      </c>
      <c r="AZ208" s="24">
        <v>3</v>
      </c>
      <c r="BA208" s="51">
        <v>3</v>
      </c>
      <c r="BB208" s="78">
        <v>1.2</v>
      </c>
    </row>
    <row r="209" spans="1:54" ht="23.1" customHeight="1" x14ac:dyDescent="0.3">
      <c r="A209" s="79">
        <v>205</v>
      </c>
      <c r="B209" s="56" t="s">
        <v>443</v>
      </c>
      <c r="C209" s="57" t="s">
        <v>444</v>
      </c>
      <c r="D209" s="56" t="s">
        <v>449</v>
      </c>
      <c r="E209" s="56" t="s">
        <v>288</v>
      </c>
      <c r="F209" s="56" t="str">
        <f>REPT(CHAR(160),10)&amp;Working!$E209</f>
        <v>          D</v>
      </c>
      <c r="G209" s="58">
        <v>0</v>
      </c>
      <c r="H209" s="58">
        <v>0</v>
      </c>
      <c r="I209" s="58">
        <v>2</v>
      </c>
      <c r="J209" s="58">
        <v>0</v>
      </c>
      <c r="K209" s="59">
        <v>0</v>
      </c>
      <c r="L209" s="60">
        <v>0.4</v>
      </c>
      <c r="M209" s="58">
        <v>0</v>
      </c>
      <c r="N209" s="58">
        <v>3</v>
      </c>
      <c r="O209" s="58">
        <v>3</v>
      </c>
      <c r="P209" s="61">
        <v>0</v>
      </c>
      <c r="Q209" s="62">
        <v>3</v>
      </c>
      <c r="R209" s="31">
        <v>1.8</v>
      </c>
      <c r="S209" s="24">
        <v>0</v>
      </c>
      <c r="T209" s="26">
        <v>0</v>
      </c>
      <c r="U209" s="46">
        <v>0</v>
      </c>
      <c r="V209" s="26">
        <v>0</v>
      </c>
      <c r="W209" s="26">
        <v>0</v>
      </c>
      <c r="X209" s="31">
        <v>0</v>
      </c>
      <c r="Y209" s="26">
        <v>2</v>
      </c>
      <c r="Z209" s="26">
        <v>0</v>
      </c>
      <c r="AA209" s="26">
        <v>0</v>
      </c>
      <c r="AB209" s="26">
        <v>0</v>
      </c>
      <c r="AC209" s="26">
        <v>0</v>
      </c>
      <c r="AD209" s="31">
        <v>0.4</v>
      </c>
      <c r="AE209" s="26">
        <v>0</v>
      </c>
      <c r="AF209" s="26">
        <v>0</v>
      </c>
      <c r="AG209" s="26">
        <v>0</v>
      </c>
      <c r="AH209" s="26">
        <v>0</v>
      </c>
      <c r="AI209" s="26">
        <v>0</v>
      </c>
      <c r="AJ209" s="31">
        <v>0</v>
      </c>
      <c r="AK209" s="25">
        <v>2</v>
      </c>
      <c r="AL209" s="25">
        <v>2</v>
      </c>
      <c r="AM209" s="46">
        <v>0</v>
      </c>
      <c r="AN209" s="25">
        <v>2</v>
      </c>
      <c r="AO209" s="26">
        <v>0</v>
      </c>
      <c r="AP209" s="31">
        <v>1.2</v>
      </c>
      <c r="AQ209" s="24">
        <v>2</v>
      </c>
      <c r="AR209" s="26">
        <v>0</v>
      </c>
      <c r="AS209" s="52">
        <v>0</v>
      </c>
      <c r="AT209" s="26">
        <v>0</v>
      </c>
      <c r="AU209" s="26">
        <v>0</v>
      </c>
      <c r="AV209" s="31">
        <v>0.4</v>
      </c>
      <c r="AW209" s="26">
        <v>0</v>
      </c>
      <c r="AX209" s="26">
        <v>0</v>
      </c>
      <c r="AY209" s="26">
        <v>0</v>
      </c>
      <c r="AZ209" s="24">
        <v>3</v>
      </c>
      <c r="BA209" s="51">
        <v>2</v>
      </c>
      <c r="BB209" s="78">
        <v>1</v>
      </c>
    </row>
    <row r="210" spans="1:54" ht="23.1" customHeight="1" x14ac:dyDescent="0.3">
      <c r="A210" s="80">
        <v>206</v>
      </c>
      <c r="B210" s="63" t="s">
        <v>445</v>
      </c>
      <c r="C210" s="64" t="s">
        <v>446</v>
      </c>
      <c r="D210" s="63" t="s">
        <v>449</v>
      </c>
      <c r="E210" s="63" t="s">
        <v>288</v>
      </c>
      <c r="F210" s="63" t="str">
        <f>REPT(CHAR(160),10)&amp;Working!$E210</f>
        <v>          D</v>
      </c>
      <c r="G210" s="54">
        <v>0</v>
      </c>
      <c r="H210" s="54">
        <v>0</v>
      </c>
      <c r="I210" s="54">
        <v>2</v>
      </c>
      <c r="J210" s="54">
        <v>0</v>
      </c>
      <c r="K210" s="65">
        <v>0</v>
      </c>
      <c r="L210" s="60">
        <v>0.4</v>
      </c>
      <c r="M210" s="54">
        <v>0</v>
      </c>
      <c r="N210" s="54">
        <v>3</v>
      </c>
      <c r="O210" s="54">
        <v>3</v>
      </c>
      <c r="P210" s="66">
        <v>0</v>
      </c>
      <c r="Q210" s="67">
        <v>3</v>
      </c>
      <c r="R210" s="31">
        <v>1.8</v>
      </c>
      <c r="S210" s="24">
        <v>0</v>
      </c>
      <c r="T210" s="13">
        <v>0</v>
      </c>
      <c r="U210" s="45">
        <v>0</v>
      </c>
      <c r="V210" s="13">
        <v>0</v>
      </c>
      <c r="W210" s="13">
        <v>0</v>
      </c>
      <c r="X210" s="31">
        <v>0</v>
      </c>
      <c r="Y210" s="13">
        <v>2</v>
      </c>
      <c r="Z210" s="13">
        <v>0</v>
      </c>
      <c r="AA210" s="13">
        <v>0</v>
      </c>
      <c r="AB210" s="13">
        <v>0</v>
      </c>
      <c r="AC210" s="13">
        <v>0</v>
      </c>
      <c r="AD210" s="31">
        <v>0.4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31">
        <v>0</v>
      </c>
      <c r="AK210" s="19">
        <v>2</v>
      </c>
      <c r="AL210" s="19">
        <v>2</v>
      </c>
      <c r="AM210" s="45">
        <v>0</v>
      </c>
      <c r="AN210" s="19">
        <v>3</v>
      </c>
      <c r="AO210" s="13">
        <v>0</v>
      </c>
      <c r="AP210" s="31">
        <v>1.4</v>
      </c>
      <c r="AQ210" s="24">
        <v>2</v>
      </c>
      <c r="AR210" s="13">
        <v>0</v>
      </c>
      <c r="AS210" s="22">
        <v>0</v>
      </c>
      <c r="AT210" s="13">
        <v>0</v>
      </c>
      <c r="AU210" s="13">
        <v>0</v>
      </c>
      <c r="AV210" s="31">
        <v>0.4</v>
      </c>
      <c r="AW210" s="13">
        <v>0</v>
      </c>
      <c r="AX210" s="13">
        <v>0</v>
      </c>
      <c r="AY210" s="26">
        <v>0</v>
      </c>
      <c r="AZ210" s="24">
        <v>2</v>
      </c>
      <c r="BA210" s="51">
        <v>3</v>
      </c>
      <c r="BB210" s="78">
        <v>1</v>
      </c>
    </row>
    <row r="211" spans="1:54" ht="23.1" customHeight="1" x14ac:dyDescent="0.3">
      <c r="A211" s="79">
        <v>207</v>
      </c>
      <c r="B211" s="56" t="s">
        <v>447</v>
      </c>
      <c r="C211" s="57" t="s">
        <v>448</v>
      </c>
      <c r="D211" s="56" t="s">
        <v>449</v>
      </c>
      <c r="E211" s="56" t="s">
        <v>288</v>
      </c>
      <c r="F211" s="56" t="str">
        <f>REPT(CHAR(160),10)&amp;Working!$E211</f>
        <v>          D</v>
      </c>
      <c r="G211" s="58">
        <v>0</v>
      </c>
      <c r="H211" s="58">
        <v>0</v>
      </c>
      <c r="I211" s="58">
        <v>2</v>
      </c>
      <c r="J211" s="58">
        <v>0</v>
      </c>
      <c r="K211" s="59">
        <v>0</v>
      </c>
      <c r="L211" s="60">
        <v>0.4</v>
      </c>
      <c r="M211" s="58">
        <v>0</v>
      </c>
      <c r="N211" s="58">
        <v>2</v>
      </c>
      <c r="O211" s="58">
        <v>3</v>
      </c>
      <c r="P211" s="61">
        <v>0</v>
      </c>
      <c r="Q211" s="62">
        <v>3</v>
      </c>
      <c r="R211" s="31">
        <v>1.6</v>
      </c>
      <c r="S211" s="24">
        <v>0</v>
      </c>
      <c r="T211" s="26">
        <v>0</v>
      </c>
      <c r="U211" s="46">
        <v>0</v>
      </c>
      <c r="V211" s="26">
        <v>0</v>
      </c>
      <c r="W211" s="26">
        <v>0</v>
      </c>
      <c r="X211" s="31">
        <v>0</v>
      </c>
      <c r="Y211" s="26">
        <v>2</v>
      </c>
      <c r="Z211" s="26">
        <v>0</v>
      </c>
      <c r="AA211" s="26">
        <v>0</v>
      </c>
      <c r="AB211" s="26">
        <v>0</v>
      </c>
      <c r="AC211" s="26">
        <v>0</v>
      </c>
      <c r="AD211" s="31">
        <v>0.4</v>
      </c>
      <c r="AE211" s="26">
        <v>0</v>
      </c>
      <c r="AF211" s="26">
        <v>0</v>
      </c>
      <c r="AG211" s="26">
        <v>0</v>
      </c>
      <c r="AH211" s="26">
        <v>0</v>
      </c>
      <c r="AI211" s="26">
        <v>0</v>
      </c>
      <c r="AJ211" s="31">
        <v>0</v>
      </c>
      <c r="AK211" s="25">
        <v>2</v>
      </c>
      <c r="AL211" s="25">
        <v>3</v>
      </c>
      <c r="AM211" s="46">
        <v>0</v>
      </c>
      <c r="AN211" s="25">
        <v>3</v>
      </c>
      <c r="AO211" s="26">
        <v>0</v>
      </c>
      <c r="AP211" s="31">
        <v>1.6</v>
      </c>
      <c r="AQ211" s="24">
        <v>3</v>
      </c>
      <c r="AR211" s="26">
        <v>0</v>
      </c>
      <c r="AS211" s="52">
        <v>0</v>
      </c>
      <c r="AT211" s="26">
        <v>0</v>
      </c>
      <c r="AU211" s="26">
        <v>0</v>
      </c>
      <c r="AV211" s="31">
        <v>0.6</v>
      </c>
      <c r="AW211" s="26">
        <v>0</v>
      </c>
      <c r="AX211" s="26">
        <v>0</v>
      </c>
      <c r="AY211" s="26">
        <v>0</v>
      </c>
      <c r="AZ211" s="24">
        <v>3</v>
      </c>
      <c r="BA211" s="51">
        <v>3</v>
      </c>
      <c r="BB211" s="78">
        <v>1.2</v>
      </c>
    </row>
    <row r="212" spans="1:54" ht="23.1" customHeight="1" x14ac:dyDescent="0.3">
      <c r="A212" s="80">
        <v>208</v>
      </c>
      <c r="B212" s="63" t="s">
        <v>73</v>
      </c>
      <c r="C212" s="64" t="s">
        <v>493</v>
      </c>
      <c r="D212" s="63" t="s">
        <v>449</v>
      </c>
      <c r="E212" s="63" t="s">
        <v>288</v>
      </c>
      <c r="F212" s="63" t="str">
        <f>REPT(CHAR(160),10)&amp;Working!$E212</f>
        <v>          D</v>
      </c>
      <c r="G212" s="54">
        <v>0</v>
      </c>
      <c r="H212" s="54">
        <v>0</v>
      </c>
      <c r="I212" s="54">
        <v>3</v>
      </c>
      <c r="J212" s="54">
        <v>0</v>
      </c>
      <c r="K212" s="65">
        <v>0</v>
      </c>
      <c r="L212" s="60">
        <v>0.6</v>
      </c>
      <c r="M212" s="54">
        <v>0</v>
      </c>
      <c r="N212" s="54">
        <v>4</v>
      </c>
      <c r="O212" s="54">
        <v>3</v>
      </c>
      <c r="P212" s="66">
        <v>0</v>
      </c>
      <c r="Q212" s="67">
        <v>3</v>
      </c>
      <c r="R212" s="31">
        <v>2</v>
      </c>
      <c r="S212" s="24">
        <v>0</v>
      </c>
      <c r="T212" s="13">
        <v>0</v>
      </c>
      <c r="U212" s="45">
        <v>0</v>
      </c>
      <c r="V212" s="13">
        <v>0</v>
      </c>
      <c r="W212" s="13">
        <v>0</v>
      </c>
      <c r="X212" s="31">
        <v>0</v>
      </c>
      <c r="Y212" s="13">
        <v>4</v>
      </c>
      <c r="Z212" s="13">
        <v>0</v>
      </c>
      <c r="AA212" s="13">
        <v>0</v>
      </c>
      <c r="AB212" s="13">
        <v>0</v>
      </c>
      <c r="AC212" s="13">
        <v>0</v>
      </c>
      <c r="AD212" s="31">
        <v>0.8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31">
        <v>0</v>
      </c>
      <c r="AK212" s="19">
        <v>2</v>
      </c>
      <c r="AL212" s="19">
        <v>3</v>
      </c>
      <c r="AM212" s="45">
        <v>0</v>
      </c>
      <c r="AN212" s="19">
        <v>3</v>
      </c>
      <c r="AO212" s="13">
        <v>0</v>
      </c>
      <c r="AP212" s="31">
        <v>1.6</v>
      </c>
      <c r="AQ212" s="24">
        <v>3</v>
      </c>
      <c r="AR212" s="13">
        <v>0</v>
      </c>
      <c r="AS212" s="22">
        <v>0</v>
      </c>
      <c r="AT212" s="13">
        <v>0</v>
      </c>
      <c r="AU212" s="13">
        <v>0</v>
      </c>
      <c r="AV212" s="31">
        <v>0.6</v>
      </c>
      <c r="AW212" s="13">
        <v>0</v>
      </c>
      <c r="AX212" s="13">
        <v>0</v>
      </c>
      <c r="AY212" s="26">
        <v>0</v>
      </c>
      <c r="AZ212" s="24">
        <v>3</v>
      </c>
      <c r="BA212" s="51">
        <v>3</v>
      </c>
      <c r="BB212" s="78">
        <v>1.2</v>
      </c>
    </row>
    <row r="213" spans="1:54" ht="23.1" customHeight="1" x14ac:dyDescent="0.3">
      <c r="A213" s="79">
        <v>209</v>
      </c>
      <c r="B213" s="56" t="s">
        <v>450</v>
      </c>
      <c r="C213" s="57" t="s">
        <v>451</v>
      </c>
      <c r="D213" s="56" t="s">
        <v>449</v>
      </c>
      <c r="E213" s="56" t="s">
        <v>288</v>
      </c>
      <c r="F213" s="56" t="str">
        <f>REPT(CHAR(160),10)&amp;Working!$E213</f>
        <v>          D</v>
      </c>
      <c r="G213" s="58">
        <v>0</v>
      </c>
      <c r="H213" s="58">
        <v>0</v>
      </c>
      <c r="I213" s="58">
        <v>2</v>
      </c>
      <c r="J213" s="58">
        <v>0</v>
      </c>
      <c r="K213" s="59">
        <v>0</v>
      </c>
      <c r="L213" s="60">
        <v>0.4</v>
      </c>
      <c r="M213" s="58">
        <v>0</v>
      </c>
      <c r="N213" s="58">
        <v>2</v>
      </c>
      <c r="O213" s="58">
        <v>2</v>
      </c>
      <c r="P213" s="61">
        <v>0</v>
      </c>
      <c r="Q213" s="62">
        <v>2</v>
      </c>
      <c r="R213" s="31">
        <v>1.2</v>
      </c>
      <c r="S213" s="24">
        <v>0</v>
      </c>
      <c r="T213" s="26">
        <v>0</v>
      </c>
      <c r="U213" s="46">
        <v>0</v>
      </c>
      <c r="V213" s="26">
        <v>0</v>
      </c>
      <c r="W213" s="26">
        <v>0</v>
      </c>
      <c r="X213" s="31">
        <v>0</v>
      </c>
      <c r="Y213" s="26">
        <v>2</v>
      </c>
      <c r="Z213" s="26">
        <v>0</v>
      </c>
      <c r="AA213" s="26">
        <v>0</v>
      </c>
      <c r="AB213" s="26">
        <v>0</v>
      </c>
      <c r="AC213" s="26">
        <v>0</v>
      </c>
      <c r="AD213" s="31">
        <v>0.4</v>
      </c>
      <c r="AE213" s="26">
        <v>0</v>
      </c>
      <c r="AF213" s="26">
        <v>0</v>
      </c>
      <c r="AG213" s="26">
        <v>0</v>
      </c>
      <c r="AH213" s="26">
        <v>0</v>
      </c>
      <c r="AI213" s="26">
        <v>0</v>
      </c>
      <c r="AJ213" s="31">
        <v>0</v>
      </c>
      <c r="AK213" s="25">
        <v>2</v>
      </c>
      <c r="AL213" s="25">
        <v>2</v>
      </c>
      <c r="AM213" s="46">
        <v>0</v>
      </c>
      <c r="AN213" s="25">
        <v>3</v>
      </c>
      <c r="AO213" s="26">
        <v>0</v>
      </c>
      <c r="AP213" s="31">
        <v>1.4</v>
      </c>
      <c r="AQ213" s="24">
        <v>2</v>
      </c>
      <c r="AR213" s="26">
        <v>0</v>
      </c>
      <c r="AS213" s="52">
        <v>0</v>
      </c>
      <c r="AT213" s="26">
        <v>0</v>
      </c>
      <c r="AU213" s="26">
        <v>0</v>
      </c>
      <c r="AV213" s="31">
        <v>0.4</v>
      </c>
      <c r="AW213" s="26">
        <v>0</v>
      </c>
      <c r="AX213" s="26">
        <v>0</v>
      </c>
      <c r="AY213" s="26">
        <v>0</v>
      </c>
      <c r="AZ213" s="24">
        <v>3</v>
      </c>
      <c r="BA213" s="51">
        <v>3</v>
      </c>
      <c r="BB213" s="78">
        <v>1.2</v>
      </c>
    </row>
    <row r="214" spans="1:54" ht="23.1" customHeight="1" x14ac:dyDescent="0.3">
      <c r="A214" s="80">
        <v>210</v>
      </c>
      <c r="B214" s="63" t="s">
        <v>452</v>
      </c>
      <c r="C214" s="64" t="s">
        <v>453</v>
      </c>
      <c r="D214" s="63" t="s">
        <v>449</v>
      </c>
      <c r="E214" s="63" t="s">
        <v>288</v>
      </c>
      <c r="F214" s="63" t="str">
        <f>REPT(CHAR(160),10)&amp;Working!$E214</f>
        <v>          D</v>
      </c>
      <c r="G214" s="54">
        <v>0</v>
      </c>
      <c r="H214" s="54">
        <v>0</v>
      </c>
      <c r="I214" s="54">
        <v>2</v>
      </c>
      <c r="J214" s="54">
        <v>0</v>
      </c>
      <c r="K214" s="65">
        <v>0</v>
      </c>
      <c r="L214" s="60">
        <v>0.4</v>
      </c>
      <c r="M214" s="54">
        <v>0</v>
      </c>
      <c r="N214" s="54">
        <v>2</v>
      </c>
      <c r="O214" s="54">
        <v>2</v>
      </c>
      <c r="P214" s="66">
        <v>0</v>
      </c>
      <c r="Q214" s="67">
        <v>2</v>
      </c>
      <c r="R214" s="31">
        <v>1.2</v>
      </c>
      <c r="S214" s="24">
        <v>0</v>
      </c>
      <c r="T214" s="13">
        <v>0</v>
      </c>
      <c r="U214" s="45">
        <v>0</v>
      </c>
      <c r="V214" s="13">
        <v>0</v>
      </c>
      <c r="W214" s="13">
        <v>0</v>
      </c>
      <c r="X214" s="31">
        <v>0</v>
      </c>
      <c r="Y214" s="13">
        <v>3</v>
      </c>
      <c r="Z214" s="13">
        <v>0</v>
      </c>
      <c r="AA214" s="13">
        <v>0</v>
      </c>
      <c r="AB214" s="13">
        <v>0</v>
      </c>
      <c r="AC214" s="13">
        <v>0</v>
      </c>
      <c r="AD214" s="31">
        <v>0.6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31">
        <v>0</v>
      </c>
      <c r="AK214" s="19">
        <v>3</v>
      </c>
      <c r="AL214" s="19">
        <v>3</v>
      </c>
      <c r="AM214" s="45">
        <v>0</v>
      </c>
      <c r="AN214" s="19">
        <v>3</v>
      </c>
      <c r="AO214" s="13">
        <v>0</v>
      </c>
      <c r="AP214" s="31">
        <v>1.8</v>
      </c>
      <c r="AQ214" s="24">
        <v>2</v>
      </c>
      <c r="AR214" s="13">
        <v>0</v>
      </c>
      <c r="AS214" s="22">
        <v>0</v>
      </c>
      <c r="AT214" s="13">
        <v>0</v>
      </c>
      <c r="AU214" s="13">
        <v>0</v>
      </c>
      <c r="AV214" s="31">
        <v>0.4</v>
      </c>
      <c r="AW214" s="13">
        <v>0</v>
      </c>
      <c r="AX214" s="13">
        <v>0</v>
      </c>
      <c r="AY214" s="26">
        <v>0</v>
      </c>
      <c r="AZ214" s="24">
        <v>3</v>
      </c>
      <c r="BA214" s="51">
        <v>2</v>
      </c>
      <c r="BB214" s="78">
        <v>1</v>
      </c>
    </row>
    <row r="215" spans="1:54" ht="23.1" customHeight="1" x14ac:dyDescent="0.3">
      <c r="A215" s="79">
        <v>211</v>
      </c>
      <c r="B215" s="56" t="s">
        <v>454</v>
      </c>
      <c r="C215" s="57" t="s">
        <v>455</v>
      </c>
      <c r="D215" s="56" t="s">
        <v>541</v>
      </c>
      <c r="E215" s="56" t="s">
        <v>288</v>
      </c>
      <c r="F215" s="56" t="str">
        <f>REPT(CHAR(160),10)&amp;Working!$E215</f>
        <v>          D</v>
      </c>
      <c r="G215" s="58">
        <v>0</v>
      </c>
      <c r="H215" s="58">
        <v>0</v>
      </c>
      <c r="I215" s="58">
        <v>3</v>
      </c>
      <c r="J215" s="58">
        <v>0</v>
      </c>
      <c r="K215" s="59">
        <v>0</v>
      </c>
      <c r="L215" s="60">
        <v>0.6</v>
      </c>
      <c r="M215" s="58">
        <v>0</v>
      </c>
      <c r="N215" s="58">
        <v>4</v>
      </c>
      <c r="O215" s="58">
        <v>3</v>
      </c>
      <c r="P215" s="61">
        <v>0</v>
      </c>
      <c r="Q215" s="62">
        <v>3</v>
      </c>
      <c r="R215" s="31">
        <v>2</v>
      </c>
      <c r="S215" s="24">
        <v>0</v>
      </c>
      <c r="T215" s="26">
        <v>0</v>
      </c>
      <c r="U215" s="46">
        <v>0</v>
      </c>
      <c r="V215" s="26">
        <v>0</v>
      </c>
      <c r="W215" s="26">
        <v>0</v>
      </c>
      <c r="X215" s="31">
        <v>0</v>
      </c>
      <c r="Y215" s="26">
        <v>3</v>
      </c>
      <c r="Z215" s="26">
        <v>0</v>
      </c>
      <c r="AA215" s="26">
        <v>0</v>
      </c>
      <c r="AB215" s="26">
        <v>0</v>
      </c>
      <c r="AC215" s="26">
        <v>0</v>
      </c>
      <c r="AD215" s="31">
        <v>0.6</v>
      </c>
      <c r="AE215" s="26">
        <v>0</v>
      </c>
      <c r="AF215" s="26">
        <v>0</v>
      </c>
      <c r="AG215" s="26">
        <v>0</v>
      </c>
      <c r="AH215" s="26">
        <v>0</v>
      </c>
      <c r="AI215" s="26">
        <v>0</v>
      </c>
      <c r="AJ215" s="31">
        <v>0</v>
      </c>
      <c r="AK215" s="25">
        <v>3</v>
      </c>
      <c r="AL215" s="25">
        <v>3</v>
      </c>
      <c r="AM215" s="46">
        <v>0</v>
      </c>
      <c r="AN215" s="25">
        <v>4</v>
      </c>
      <c r="AO215" s="26">
        <v>0</v>
      </c>
      <c r="AP215" s="31">
        <v>2</v>
      </c>
      <c r="AQ215" s="24">
        <v>3</v>
      </c>
      <c r="AR215" s="26">
        <v>0</v>
      </c>
      <c r="AS215" s="52">
        <v>0</v>
      </c>
      <c r="AT215" s="26">
        <v>0</v>
      </c>
      <c r="AU215" s="26">
        <v>0</v>
      </c>
      <c r="AV215" s="31">
        <v>0.6</v>
      </c>
      <c r="AW215" s="26">
        <v>0</v>
      </c>
      <c r="AX215" s="26">
        <v>0</v>
      </c>
      <c r="AY215" s="26">
        <v>0</v>
      </c>
      <c r="AZ215" s="24">
        <v>3</v>
      </c>
      <c r="BA215" s="51">
        <v>3</v>
      </c>
      <c r="BB215" s="78">
        <v>1.2</v>
      </c>
    </row>
    <row r="216" spans="1:54" ht="23.1" customHeight="1" x14ac:dyDescent="0.3">
      <c r="A216" s="80">
        <v>212</v>
      </c>
      <c r="B216" s="63" t="s">
        <v>456</v>
      </c>
      <c r="C216" s="64" t="s">
        <v>457</v>
      </c>
      <c r="D216" s="63" t="s">
        <v>541</v>
      </c>
      <c r="E216" s="63" t="s">
        <v>288</v>
      </c>
      <c r="F216" s="63" t="str">
        <f>REPT(CHAR(160),10)&amp;Working!$E216</f>
        <v>          D</v>
      </c>
      <c r="G216" s="54">
        <v>0</v>
      </c>
      <c r="H216" s="54">
        <v>0</v>
      </c>
      <c r="I216" s="54">
        <v>4</v>
      </c>
      <c r="J216" s="54">
        <v>0</v>
      </c>
      <c r="K216" s="65">
        <v>0</v>
      </c>
      <c r="L216" s="60">
        <v>0.8</v>
      </c>
      <c r="M216" s="54">
        <v>0</v>
      </c>
      <c r="N216" s="54">
        <v>5</v>
      </c>
      <c r="O216" s="54">
        <v>5</v>
      </c>
      <c r="P216" s="72">
        <v>0</v>
      </c>
      <c r="Q216" s="73">
        <v>5</v>
      </c>
      <c r="R216" s="31">
        <v>3</v>
      </c>
      <c r="S216" s="24">
        <v>0</v>
      </c>
      <c r="T216" s="13">
        <v>0</v>
      </c>
      <c r="U216" s="49">
        <v>0</v>
      </c>
      <c r="V216" s="13">
        <v>0</v>
      </c>
      <c r="W216" s="13">
        <v>0</v>
      </c>
      <c r="X216" s="31">
        <v>0</v>
      </c>
      <c r="Y216" s="13">
        <v>5</v>
      </c>
      <c r="Z216" s="13">
        <v>0</v>
      </c>
      <c r="AA216" s="13">
        <v>0</v>
      </c>
      <c r="AB216" s="13">
        <v>0</v>
      </c>
      <c r="AC216" s="13">
        <v>0</v>
      </c>
      <c r="AD216" s="31">
        <v>1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31">
        <v>0</v>
      </c>
      <c r="AK216" s="23">
        <v>4</v>
      </c>
      <c r="AL216" s="23">
        <v>4</v>
      </c>
      <c r="AM216" s="49">
        <v>0</v>
      </c>
      <c r="AN216" s="23">
        <v>4</v>
      </c>
      <c r="AO216" s="13">
        <v>0</v>
      </c>
      <c r="AP216" s="31">
        <v>2.4</v>
      </c>
      <c r="AQ216" s="24">
        <v>3</v>
      </c>
      <c r="AR216" s="13">
        <v>0</v>
      </c>
      <c r="AS216" s="22">
        <v>0</v>
      </c>
      <c r="AT216" s="13">
        <v>0</v>
      </c>
      <c r="AU216" s="13">
        <v>0</v>
      </c>
      <c r="AV216" s="31">
        <v>0.6</v>
      </c>
      <c r="AW216" s="13">
        <v>0</v>
      </c>
      <c r="AX216" s="13">
        <v>0</v>
      </c>
      <c r="AY216" s="26">
        <v>0</v>
      </c>
      <c r="AZ216" s="24">
        <v>3</v>
      </c>
      <c r="BA216" s="51">
        <v>4</v>
      </c>
      <c r="BB216" s="78">
        <v>1.4</v>
      </c>
    </row>
    <row r="217" spans="1:54" ht="23.1" customHeight="1" x14ac:dyDescent="0.3">
      <c r="A217" s="79">
        <v>213</v>
      </c>
      <c r="B217" s="56" t="s">
        <v>458</v>
      </c>
      <c r="C217" s="57" t="s">
        <v>459</v>
      </c>
      <c r="D217" s="56" t="s">
        <v>541</v>
      </c>
      <c r="E217" s="56" t="s">
        <v>288</v>
      </c>
      <c r="F217" s="56" t="str">
        <f>REPT(CHAR(160),10)&amp;Working!$E217</f>
        <v>          D</v>
      </c>
      <c r="G217" s="58">
        <v>0</v>
      </c>
      <c r="H217" s="58">
        <v>0</v>
      </c>
      <c r="I217" s="58">
        <v>1</v>
      </c>
      <c r="J217" s="58">
        <v>0</v>
      </c>
      <c r="K217" s="59">
        <v>0</v>
      </c>
      <c r="L217" s="60">
        <v>0.2</v>
      </c>
      <c r="M217" s="58">
        <v>0</v>
      </c>
      <c r="N217" s="58">
        <v>2</v>
      </c>
      <c r="O217" s="58">
        <v>2</v>
      </c>
      <c r="P217" s="61">
        <v>0</v>
      </c>
      <c r="Q217" s="62">
        <v>2</v>
      </c>
      <c r="R217" s="31">
        <v>1.2</v>
      </c>
      <c r="S217" s="24">
        <v>0</v>
      </c>
      <c r="T217" s="26">
        <v>0</v>
      </c>
      <c r="U217" s="46">
        <v>0</v>
      </c>
      <c r="V217" s="26">
        <v>0</v>
      </c>
      <c r="W217" s="26">
        <v>0</v>
      </c>
      <c r="X217" s="31">
        <v>0</v>
      </c>
      <c r="Y217" s="26">
        <v>3</v>
      </c>
      <c r="Z217" s="26">
        <v>0</v>
      </c>
      <c r="AA217" s="26">
        <v>0</v>
      </c>
      <c r="AB217" s="26">
        <v>0</v>
      </c>
      <c r="AC217" s="26">
        <v>0</v>
      </c>
      <c r="AD217" s="31">
        <v>0.6</v>
      </c>
      <c r="AE217" s="26">
        <v>0</v>
      </c>
      <c r="AF217" s="26">
        <v>0</v>
      </c>
      <c r="AG217" s="26">
        <v>0</v>
      </c>
      <c r="AH217" s="26">
        <v>0</v>
      </c>
      <c r="AI217" s="26">
        <v>0</v>
      </c>
      <c r="AJ217" s="31">
        <v>0</v>
      </c>
      <c r="AK217" s="25">
        <v>1</v>
      </c>
      <c r="AL217" s="25">
        <v>1</v>
      </c>
      <c r="AM217" s="46">
        <v>0</v>
      </c>
      <c r="AN217" s="25">
        <v>1</v>
      </c>
      <c r="AO217" s="26">
        <v>0</v>
      </c>
      <c r="AP217" s="31">
        <v>0.6</v>
      </c>
      <c r="AQ217" s="24">
        <v>2</v>
      </c>
      <c r="AR217" s="26">
        <v>0</v>
      </c>
      <c r="AS217" s="52">
        <v>0</v>
      </c>
      <c r="AT217" s="26">
        <v>0</v>
      </c>
      <c r="AU217" s="26">
        <v>0</v>
      </c>
      <c r="AV217" s="31">
        <v>0.4</v>
      </c>
      <c r="AW217" s="26">
        <v>0</v>
      </c>
      <c r="AX217" s="26">
        <v>0</v>
      </c>
      <c r="AY217" s="26">
        <v>0</v>
      </c>
      <c r="AZ217" s="24">
        <v>2</v>
      </c>
      <c r="BA217" s="51">
        <v>1</v>
      </c>
      <c r="BB217" s="78">
        <v>0.6</v>
      </c>
    </row>
    <row r="218" spans="1:54" ht="23.1" customHeight="1" x14ac:dyDescent="0.3">
      <c r="A218" s="80">
        <v>214</v>
      </c>
      <c r="B218" s="63" t="s">
        <v>460</v>
      </c>
      <c r="C218" s="64" t="s">
        <v>461</v>
      </c>
      <c r="D218" s="63" t="s">
        <v>449</v>
      </c>
      <c r="E218" s="63" t="s">
        <v>288</v>
      </c>
      <c r="F218" s="63" t="str">
        <f>REPT(CHAR(160),10)&amp;Working!$E218</f>
        <v>          D</v>
      </c>
      <c r="G218" s="54">
        <v>0</v>
      </c>
      <c r="H218" s="54">
        <v>0</v>
      </c>
      <c r="I218" s="54">
        <v>3</v>
      </c>
      <c r="J218" s="54">
        <v>0</v>
      </c>
      <c r="K218" s="65">
        <v>0</v>
      </c>
      <c r="L218" s="60">
        <v>0.6</v>
      </c>
      <c r="M218" s="54">
        <v>0</v>
      </c>
      <c r="N218" s="54">
        <v>2</v>
      </c>
      <c r="O218" s="54">
        <v>4</v>
      </c>
      <c r="P218" s="66">
        <v>0</v>
      </c>
      <c r="Q218" s="67">
        <v>4</v>
      </c>
      <c r="R218" s="31">
        <v>2</v>
      </c>
      <c r="S218" s="24">
        <v>0</v>
      </c>
      <c r="T218" s="13">
        <v>0</v>
      </c>
      <c r="U218" s="45">
        <v>0</v>
      </c>
      <c r="V218" s="13">
        <v>0</v>
      </c>
      <c r="W218" s="13">
        <v>0</v>
      </c>
      <c r="X218" s="31">
        <v>0</v>
      </c>
      <c r="Y218" s="13">
        <v>3</v>
      </c>
      <c r="Z218" s="13">
        <v>0</v>
      </c>
      <c r="AA218" s="13">
        <v>0</v>
      </c>
      <c r="AB218" s="13">
        <v>0</v>
      </c>
      <c r="AC218" s="13">
        <v>0</v>
      </c>
      <c r="AD218" s="31">
        <v>0.6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31">
        <v>0</v>
      </c>
      <c r="AK218" s="19">
        <v>3</v>
      </c>
      <c r="AL218" s="19">
        <v>3</v>
      </c>
      <c r="AM218" s="45">
        <v>0</v>
      </c>
      <c r="AN218" s="19">
        <v>4</v>
      </c>
      <c r="AO218" s="13">
        <v>0</v>
      </c>
      <c r="AP218" s="31">
        <v>2</v>
      </c>
      <c r="AQ218" s="24">
        <v>3</v>
      </c>
      <c r="AR218" s="13">
        <v>0</v>
      </c>
      <c r="AS218" s="23">
        <v>0</v>
      </c>
      <c r="AT218" s="13">
        <v>0</v>
      </c>
      <c r="AU218" s="13">
        <v>0</v>
      </c>
      <c r="AV218" s="31">
        <v>0.6</v>
      </c>
      <c r="AW218" s="13">
        <v>0</v>
      </c>
      <c r="AX218" s="13">
        <v>0</v>
      </c>
      <c r="AY218" s="26">
        <v>0</v>
      </c>
      <c r="AZ218" s="24">
        <v>3</v>
      </c>
      <c r="BA218" s="51">
        <v>3</v>
      </c>
      <c r="BB218" s="78">
        <v>1.2</v>
      </c>
    </row>
    <row r="219" spans="1:54" ht="23.1" customHeight="1" x14ac:dyDescent="0.3">
      <c r="A219" s="79">
        <v>215</v>
      </c>
      <c r="B219" s="56" t="s">
        <v>462</v>
      </c>
      <c r="C219" s="57" t="s">
        <v>463</v>
      </c>
      <c r="D219" s="56" t="s">
        <v>449</v>
      </c>
      <c r="E219" s="56" t="s">
        <v>288</v>
      </c>
      <c r="F219" s="56" t="str">
        <f>REPT(CHAR(160),10)&amp;Working!$E219</f>
        <v>          D</v>
      </c>
      <c r="G219" s="58">
        <v>0</v>
      </c>
      <c r="H219" s="58">
        <v>0</v>
      </c>
      <c r="I219" s="58">
        <v>2</v>
      </c>
      <c r="J219" s="58">
        <v>0</v>
      </c>
      <c r="K219" s="59">
        <v>0</v>
      </c>
      <c r="L219" s="60">
        <v>0.4</v>
      </c>
      <c r="M219" s="58">
        <v>0</v>
      </c>
      <c r="N219" s="58">
        <v>2</v>
      </c>
      <c r="O219" s="58">
        <v>3</v>
      </c>
      <c r="P219" s="61">
        <v>0</v>
      </c>
      <c r="Q219" s="62">
        <v>3</v>
      </c>
      <c r="R219" s="31">
        <v>1.6</v>
      </c>
      <c r="S219" s="24">
        <v>0</v>
      </c>
      <c r="T219" s="26">
        <v>0</v>
      </c>
      <c r="U219" s="46">
        <v>0</v>
      </c>
      <c r="V219" s="26">
        <v>0</v>
      </c>
      <c r="W219" s="26">
        <v>0</v>
      </c>
      <c r="X219" s="31">
        <v>0</v>
      </c>
      <c r="Y219" s="26">
        <v>2</v>
      </c>
      <c r="Z219" s="26">
        <v>0</v>
      </c>
      <c r="AA219" s="26">
        <v>0</v>
      </c>
      <c r="AB219" s="26">
        <v>0</v>
      </c>
      <c r="AC219" s="26">
        <v>0</v>
      </c>
      <c r="AD219" s="31">
        <v>0.4</v>
      </c>
      <c r="AE219" s="26">
        <v>0</v>
      </c>
      <c r="AF219" s="26">
        <v>0</v>
      </c>
      <c r="AG219" s="26">
        <v>0</v>
      </c>
      <c r="AH219" s="26">
        <v>0</v>
      </c>
      <c r="AI219" s="26">
        <v>0</v>
      </c>
      <c r="AJ219" s="31">
        <v>0</v>
      </c>
      <c r="AK219" s="25">
        <v>2</v>
      </c>
      <c r="AL219" s="25">
        <v>2</v>
      </c>
      <c r="AM219" s="46">
        <v>0</v>
      </c>
      <c r="AN219" s="25">
        <v>3</v>
      </c>
      <c r="AO219" s="26">
        <v>0</v>
      </c>
      <c r="AP219" s="31">
        <v>1.4</v>
      </c>
      <c r="AQ219" s="24">
        <v>2</v>
      </c>
      <c r="AR219" s="26">
        <v>0</v>
      </c>
      <c r="AS219" s="52">
        <v>0</v>
      </c>
      <c r="AT219" s="26">
        <v>0</v>
      </c>
      <c r="AU219" s="26">
        <v>0</v>
      </c>
      <c r="AV219" s="31">
        <v>0.4</v>
      </c>
      <c r="AW219" s="26">
        <v>0</v>
      </c>
      <c r="AX219" s="26">
        <v>0</v>
      </c>
      <c r="AY219" s="26">
        <v>0</v>
      </c>
      <c r="AZ219" s="24">
        <v>3</v>
      </c>
      <c r="BA219" s="51">
        <v>3</v>
      </c>
      <c r="BB219" s="78">
        <v>1.2</v>
      </c>
    </row>
    <row r="220" spans="1:54" ht="23.1" customHeight="1" x14ac:dyDescent="0.3">
      <c r="A220" s="80">
        <v>216</v>
      </c>
      <c r="B220" s="63" t="s">
        <v>464</v>
      </c>
      <c r="C220" s="64" t="s">
        <v>465</v>
      </c>
      <c r="D220" s="63" t="s">
        <v>449</v>
      </c>
      <c r="E220" s="63" t="s">
        <v>288</v>
      </c>
      <c r="F220" s="63" t="str">
        <f>REPT(CHAR(160),10)&amp;Working!$E220</f>
        <v>          D</v>
      </c>
      <c r="G220" s="54">
        <v>0</v>
      </c>
      <c r="H220" s="54">
        <v>0</v>
      </c>
      <c r="I220" s="54">
        <v>2</v>
      </c>
      <c r="J220" s="54">
        <v>0</v>
      </c>
      <c r="K220" s="65">
        <v>0</v>
      </c>
      <c r="L220" s="60">
        <v>0.4</v>
      </c>
      <c r="M220" s="54">
        <v>0</v>
      </c>
      <c r="N220" s="54">
        <v>2</v>
      </c>
      <c r="O220" s="54">
        <v>3</v>
      </c>
      <c r="P220" s="68">
        <v>0</v>
      </c>
      <c r="Q220" s="69">
        <v>3</v>
      </c>
      <c r="R220" s="31">
        <v>1.6</v>
      </c>
      <c r="S220" s="24">
        <v>0</v>
      </c>
      <c r="T220" s="13">
        <v>0</v>
      </c>
      <c r="U220" s="47">
        <v>0</v>
      </c>
      <c r="V220" s="13">
        <v>0</v>
      </c>
      <c r="W220" s="13">
        <v>0</v>
      </c>
      <c r="X220" s="31">
        <v>0</v>
      </c>
      <c r="Y220" s="13">
        <v>3</v>
      </c>
      <c r="Z220" s="13">
        <v>0</v>
      </c>
      <c r="AA220" s="13">
        <v>0</v>
      </c>
      <c r="AB220" s="13">
        <v>0</v>
      </c>
      <c r="AC220" s="13">
        <v>0</v>
      </c>
      <c r="AD220" s="31">
        <v>0.6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31">
        <v>0</v>
      </c>
      <c r="AK220" s="21">
        <v>2</v>
      </c>
      <c r="AL220" s="21">
        <v>3</v>
      </c>
      <c r="AM220" s="47">
        <v>0</v>
      </c>
      <c r="AN220" s="21">
        <v>3</v>
      </c>
      <c r="AO220" s="13">
        <v>0</v>
      </c>
      <c r="AP220" s="31">
        <v>1.6</v>
      </c>
      <c r="AQ220" s="24">
        <v>3</v>
      </c>
      <c r="AR220" s="13">
        <v>0</v>
      </c>
      <c r="AS220" s="22">
        <v>0</v>
      </c>
      <c r="AT220" s="13">
        <v>0</v>
      </c>
      <c r="AU220" s="13">
        <v>0</v>
      </c>
      <c r="AV220" s="31">
        <v>0.6</v>
      </c>
      <c r="AW220" s="13">
        <v>0</v>
      </c>
      <c r="AX220" s="13">
        <v>0</v>
      </c>
      <c r="AY220" s="26">
        <v>0</v>
      </c>
      <c r="AZ220" s="24">
        <v>2</v>
      </c>
      <c r="BA220" s="51">
        <v>2</v>
      </c>
      <c r="BB220" s="78">
        <v>0.8</v>
      </c>
    </row>
    <row r="221" spans="1:54" ht="23.1" customHeight="1" x14ac:dyDescent="0.3">
      <c r="A221" s="79">
        <v>217</v>
      </c>
      <c r="B221" s="56" t="s">
        <v>466</v>
      </c>
      <c r="C221" s="57" t="s">
        <v>467</v>
      </c>
      <c r="D221" s="56" t="s">
        <v>541</v>
      </c>
      <c r="E221" s="56" t="s">
        <v>288</v>
      </c>
      <c r="F221" s="56" t="str">
        <f>REPT(CHAR(160),10)&amp;Working!$E221</f>
        <v>          D</v>
      </c>
      <c r="G221" s="58">
        <v>0</v>
      </c>
      <c r="H221" s="58">
        <v>0</v>
      </c>
      <c r="I221" s="58">
        <v>3</v>
      </c>
      <c r="J221" s="58">
        <v>0</v>
      </c>
      <c r="K221" s="59">
        <v>0</v>
      </c>
      <c r="L221" s="60">
        <v>0.6</v>
      </c>
      <c r="M221" s="58">
        <v>0</v>
      </c>
      <c r="N221" s="58">
        <v>4</v>
      </c>
      <c r="O221" s="58">
        <v>5</v>
      </c>
      <c r="P221" s="61">
        <v>0</v>
      </c>
      <c r="Q221" s="62">
        <v>5</v>
      </c>
      <c r="R221" s="31">
        <v>2.8</v>
      </c>
      <c r="S221" s="24">
        <v>0</v>
      </c>
      <c r="T221" s="26">
        <v>0</v>
      </c>
      <c r="U221" s="46">
        <v>0</v>
      </c>
      <c r="V221" s="26">
        <v>0</v>
      </c>
      <c r="W221" s="26">
        <v>0</v>
      </c>
      <c r="X221" s="31">
        <v>0</v>
      </c>
      <c r="Y221" s="26">
        <v>4</v>
      </c>
      <c r="Z221" s="26">
        <v>0</v>
      </c>
      <c r="AA221" s="26">
        <v>0</v>
      </c>
      <c r="AB221" s="26">
        <v>0</v>
      </c>
      <c r="AC221" s="26">
        <v>0</v>
      </c>
      <c r="AD221" s="31">
        <v>0.8</v>
      </c>
      <c r="AE221" s="26">
        <v>0</v>
      </c>
      <c r="AF221" s="26">
        <v>0</v>
      </c>
      <c r="AG221" s="26">
        <v>0</v>
      </c>
      <c r="AH221" s="26">
        <v>0</v>
      </c>
      <c r="AI221" s="26">
        <v>0</v>
      </c>
      <c r="AJ221" s="31">
        <v>0</v>
      </c>
      <c r="AK221" s="25">
        <v>3</v>
      </c>
      <c r="AL221" s="25">
        <v>3</v>
      </c>
      <c r="AM221" s="46">
        <v>0</v>
      </c>
      <c r="AN221" s="25">
        <v>4</v>
      </c>
      <c r="AO221" s="26">
        <v>0</v>
      </c>
      <c r="AP221" s="31">
        <v>2</v>
      </c>
      <c r="AQ221" s="24">
        <v>4</v>
      </c>
      <c r="AR221" s="26">
        <v>0</v>
      </c>
      <c r="AS221" s="52">
        <v>0</v>
      </c>
      <c r="AT221" s="26">
        <v>0</v>
      </c>
      <c r="AU221" s="26">
        <v>0</v>
      </c>
      <c r="AV221" s="31">
        <v>0.8</v>
      </c>
      <c r="AW221" s="26">
        <v>0</v>
      </c>
      <c r="AX221" s="26">
        <v>0</v>
      </c>
      <c r="AY221" s="26">
        <v>0</v>
      </c>
      <c r="AZ221" s="24">
        <v>3</v>
      </c>
      <c r="BA221" s="51">
        <v>3</v>
      </c>
      <c r="BB221" s="78">
        <v>1.2</v>
      </c>
    </row>
    <row r="222" spans="1:54" ht="23.1" customHeight="1" x14ac:dyDescent="0.3">
      <c r="A222" s="80">
        <v>218</v>
      </c>
      <c r="B222" s="63" t="s">
        <v>468</v>
      </c>
      <c r="C222" s="64" t="s">
        <v>469</v>
      </c>
      <c r="D222" s="63" t="s">
        <v>449</v>
      </c>
      <c r="E222" s="63" t="s">
        <v>288</v>
      </c>
      <c r="F222" s="63" t="str">
        <f>REPT(CHAR(160),10)&amp;Working!$E222</f>
        <v>          D</v>
      </c>
      <c r="G222" s="54">
        <v>0</v>
      </c>
      <c r="H222" s="54">
        <v>0</v>
      </c>
      <c r="I222" s="54">
        <v>2</v>
      </c>
      <c r="J222" s="54">
        <v>0</v>
      </c>
      <c r="K222" s="65">
        <v>0</v>
      </c>
      <c r="L222" s="60">
        <v>0.4</v>
      </c>
      <c r="M222" s="54">
        <v>0</v>
      </c>
      <c r="N222" s="54">
        <v>2</v>
      </c>
      <c r="O222" s="54">
        <v>3</v>
      </c>
      <c r="P222" s="66">
        <v>0</v>
      </c>
      <c r="Q222" s="67">
        <v>3</v>
      </c>
      <c r="R222" s="31">
        <v>1.6</v>
      </c>
      <c r="S222" s="24">
        <v>0</v>
      </c>
      <c r="T222" s="13">
        <v>0</v>
      </c>
      <c r="U222" s="45">
        <v>0</v>
      </c>
      <c r="V222" s="13">
        <v>0</v>
      </c>
      <c r="W222" s="13">
        <v>0</v>
      </c>
      <c r="X222" s="31">
        <v>0</v>
      </c>
      <c r="Y222" s="13">
        <v>2</v>
      </c>
      <c r="Z222" s="13">
        <v>0</v>
      </c>
      <c r="AA222" s="13">
        <v>0</v>
      </c>
      <c r="AB222" s="13">
        <v>0</v>
      </c>
      <c r="AC222" s="13">
        <v>0</v>
      </c>
      <c r="AD222" s="31">
        <v>0.4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31">
        <v>0</v>
      </c>
      <c r="AK222" s="19">
        <v>2</v>
      </c>
      <c r="AL222" s="19">
        <v>2</v>
      </c>
      <c r="AM222" s="45">
        <v>0</v>
      </c>
      <c r="AN222" s="19">
        <v>2</v>
      </c>
      <c r="AO222" s="13">
        <v>0</v>
      </c>
      <c r="AP222" s="31">
        <v>1.2</v>
      </c>
      <c r="AQ222" s="24">
        <v>2</v>
      </c>
      <c r="AR222" s="13">
        <v>0</v>
      </c>
      <c r="AS222" s="23">
        <v>0</v>
      </c>
      <c r="AT222" s="13">
        <v>0</v>
      </c>
      <c r="AU222" s="13">
        <v>0</v>
      </c>
      <c r="AV222" s="31">
        <v>0.4</v>
      </c>
      <c r="AW222" s="13">
        <v>0</v>
      </c>
      <c r="AX222" s="13">
        <v>0</v>
      </c>
      <c r="AY222" s="26">
        <v>0</v>
      </c>
      <c r="AZ222" s="24">
        <v>3</v>
      </c>
      <c r="BA222" s="51">
        <v>2</v>
      </c>
      <c r="BB222" s="78">
        <v>1</v>
      </c>
    </row>
    <row r="223" spans="1:54" ht="23.1" customHeight="1" x14ac:dyDescent="0.3">
      <c r="A223" s="79">
        <v>219</v>
      </c>
      <c r="B223" s="56" t="s">
        <v>470</v>
      </c>
      <c r="C223" s="57" t="s">
        <v>471</v>
      </c>
      <c r="D223" s="56" t="s">
        <v>449</v>
      </c>
      <c r="E223" s="56" t="s">
        <v>288</v>
      </c>
      <c r="F223" s="56" t="str">
        <f>REPT(CHAR(160),10)&amp;Working!$E223</f>
        <v>          D</v>
      </c>
      <c r="G223" s="58">
        <v>0</v>
      </c>
      <c r="H223" s="58">
        <v>0</v>
      </c>
      <c r="I223" s="58">
        <v>3</v>
      </c>
      <c r="J223" s="58">
        <v>0</v>
      </c>
      <c r="K223" s="59">
        <v>0</v>
      </c>
      <c r="L223" s="60">
        <v>0.6</v>
      </c>
      <c r="M223" s="58">
        <v>0</v>
      </c>
      <c r="N223" s="58">
        <v>3</v>
      </c>
      <c r="O223" s="58">
        <v>3</v>
      </c>
      <c r="P223" s="61">
        <v>0</v>
      </c>
      <c r="Q223" s="62">
        <v>3</v>
      </c>
      <c r="R223" s="31">
        <v>1.8</v>
      </c>
      <c r="S223" s="24">
        <v>0</v>
      </c>
      <c r="T223" s="26">
        <v>0</v>
      </c>
      <c r="U223" s="46">
        <v>0</v>
      </c>
      <c r="V223" s="26">
        <v>0</v>
      </c>
      <c r="W223" s="26">
        <v>0</v>
      </c>
      <c r="X223" s="31">
        <v>0</v>
      </c>
      <c r="Y223" s="26">
        <v>3</v>
      </c>
      <c r="Z223" s="26">
        <v>0</v>
      </c>
      <c r="AA223" s="26">
        <v>0</v>
      </c>
      <c r="AB223" s="26">
        <v>0</v>
      </c>
      <c r="AC223" s="26">
        <v>0</v>
      </c>
      <c r="AD223" s="31">
        <v>0.6</v>
      </c>
      <c r="AE223" s="26">
        <v>0</v>
      </c>
      <c r="AF223" s="26">
        <v>0</v>
      </c>
      <c r="AG223" s="26">
        <v>0</v>
      </c>
      <c r="AH223" s="26">
        <v>0</v>
      </c>
      <c r="AI223" s="26">
        <v>0</v>
      </c>
      <c r="AJ223" s="31">
        <v>0</v>
      </c>
      <c r="AK223" s="25">
        <v>2</v>
      </c>
      <c r="AL223" s="25">
        <v>2</v>
      </c>
      <c r="AM223" s="46">
        <v>0</v>
      </c>
      <c r="AN223" s="25">
        <v>3</v>
      </c>
      <c r="AO223" s="26">
        <v>0</v>
      </c>
      <c r="AP223" s="31">
        <v>1.4</v>
      </c>
      <c r="AQ223" s="24">
        <v>3</v>
      </c>
      <c r="AR223" s="26">
        <v>0</v>
      </c>
      <c r="AS223" s="52">
        <v>0</v>
      </c>
      <c r="AT223" s="26">
        <v>0</v>
      </c>
      <c r="AU223" s="26">
        <v>0</v>
      </c>
      <c r="AV223" s="31">
        <v>0.6</v>
      </c>
      <c r="AW223" s="26">
        <v>0</v>
      </c>
      <c r="AX223" s="26">
        <v>0</v>
      </c>
      <c r="AY223" s="26">
        <v>0</v>
      </c>
      <c r="AZ223" s="24">
        <v>3</v>
      </c>
      <c r="BA223" s="51">
        <v>2</v>
      </c>
      <c r="BB223" s="78">
        <v>1</v>
      </c>
    </row>
    <row r="224" spans="1:54" ht="23.1" customHeight="1" x14ac:dyDescent="0.3">
      <c r="A224" s="80">
        <v>220</v>
      </c>
      <c r="B224" s="63" t="s">
        <v>472</v>
      </c>
      <c r="C224" s="64" t="s">
        <v>473</v>
      </c>
      <c r="D224" s="63" t="s">
        <v>541</v>
      </c>
      <c r="E224" s="63" t="s">
        <v>288</v>
      </c>
      <c r="F224" s="63" t="str">
        <f>REPT(CHAR(160),10)&amp;Working!$E224</f>
        <v>          D</v>
      </c>
      <c r="G224" s="54">
        <v>0</v>
      </c>
      <c r="H224" s="54">
        <v>0</v>
      </c>
      <c r="I224" s="54">
        <v>0</v>
      </c>
      <c r="J224" s="54">
        <v>0</v>
      </c>
      <c r="K224" s="65">
        <v>0</v>
      </c>
      <c r="L224" s="60">
        <v>0</v>
      </c>
      <c r="M224" s="54">
        <v>0</v>
      </c>
      <c r="N224" s="54">
        <v>0</v>
      </c>
      <c r="O224" s="54">
        <v>0</v>
      </c>
      <c r="P224" s="66">
        <v>0</v>
      </c>
      <c r="Q224" s="67">
        <v>0</v>
      </c>
      <c r="R224" s="31">
        <v>0</v>
      </c>
      <c r="S224" s="24">
        <v>0</v>
      </c>
      <c r="T224" s="13">
        <v>0</v>
      </c>
      <c r="U224" s="45">
        <v>0</v>
      </c>
      <c r="V224" s="13">
        <v>0</v>
      </c>
      <c r="W224" s="13">
        <v>0</v>
      </c>
      <c r="X224" s="31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31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31">
        <v>0</v>
      </c>
      <c r="AK224" s="19">
        <v>0</v>
      </c>
      <c r="AL224" s="19">
        <v>0</v>
      </c>
      <c r="AM224" s="45">
        <v>0</v>
      </c>
      <c r="AN224" s="19">
        <v>0</v>
      </c>
      <c r="AO224" s="13">
        <v>0</v>
      </c>
      <c r="AP224" s="31">
        <v>0</v>
      </c>
      <c r="AQ224" s="24">
        <v>0</v>
      </c>
      <c r="AR224" s="13">
        <v>0</v>
      </c>
      <c r="AS224" s="22">
        <v>0</v>
      </c>
      <c r="AT224" s="13">
        <v>0</v>
      </c>
      <c r="AU224" s="13">
        <v>0</v>
      </c>
      <c r="AV224" s="31">
        <v>0</v>
      </c>
      <c r="AW224" s="13">
        <v>0</v>
      </c>
      <c r="AX224" s="13">
        <v>0</v>
      </c>
      <c r="AY224" s="26">
        <v>0</v>
      </c>
      <c r="AZ224" s="24">
        <v>0</v>
      </c>
      <c r="BA224" s="51">
        <v>0</v>
      </c>
      <c r="BB224" s="78">
        <v>0</v>
      </c>
    </row>
    <row r="225" spans="1:54" ht="23.1" customHeight="1" x14ac:dyDescent="0.3">
      <c r="A225" s="79">
        <v>221</v>
      </c>
      <c r="B225" s="56" t="s">
        <v>474</v>
      </c>
      <c r="C225" s="57" t="s">
        <v>475</v>
      </c>
      <c r="D225" s="56" t="s">
        <v>449</v>
      </c>
      <c r="E225" s="56" t="s">
        <v>288</v>
      </c>
      <c r="F225" s="56" t="str">
        <f>REPT(CHAR(160),10)&amp;Working!$E225</f>
        <v>          D</v>
      </c>
      <c r="G225" s="58">
        <v>0</v>
      </c>
      <c r="H225" s="58">
        <v>0</v>
      </c>
      <c r="I225" s="58">
        <v>0</v>
      </c>
      <c r="J225" s="58">
        <v>0</v>
      </c>
      <c r="K225" s="59">
        <v>0</v>
      </c>
      <c r="L225" s="60">
        <v>0</v>
      </c>
      <c r="M225" s="58">
        <v>0</v>
      </c>
      <c r="N225" s="58">
        <v>0</v>
      </c>
      <c r="O225" s="58">
        <v>0</v>
      </c>
      <c r="P225" s="61">
        <v>0</v>
      </c>
      <c r="Q225" s="62">
        <v>0</v>
      </c>
      <c r="R225" s="31">
        <v>0</v>
      </c>
      <c r="S225" s="24">
        <v>0</v>
      </c>
      <c r="T225" s="26">
        <v>0</v>
      </c>
      <c r="U225" s="46">
        <v>0</v>
      </c>
      <c r="V225" s="26">
        <v>0</v>
      </c>
      <c r="W225" s="26">
        <v>0</v>
      </c>
      <c r="X225" s="31">
        <v>0</v>
      </c>
      <c r="Y225" s="26">
        <v>0</v>
      </c>
      <c r="Z225" s="26">
        <v>0</v>
      </c>
      <c r="AA225" s="26">
        <v>0</v>
      </c>
      <c r="AB225" s="26">
        <v>0</v>
      </c>
      <c r="AC225" s="26">
        <v>0</v>
      </c>
      <c r="AD225" s="31">
        <v>0</v>
      </c>
      <c r="AE225" s="26">
        <v>0</v>
      </c>
      <c r="AF225" s="26">
        <v>0</v>
      </c>
      <c r="AG225" s="26">
        <v>0</v>
      </c>
      <c r="AH225" s="26">
        <v>0</v>
      </c>
      <c r="AI225" s="26">
        <v>0</v>
      </c>
      <c r="AJ225" s="31">
        <v>0</v>
      </c>
      <c r="AK225" s="25">
        <v>0</v>
      </c>
      <c r="AL225" s="25">
        <v>0</v>
      </c>
      <c r="AM225" s="46">
        <v>0</v>
      </c>
      <c r="AN225" s="25">
        <v>0</v>
      </c>
      <c r="AO225" s="26">
        <v>0</v>
      </c>
      <c r="AP225" s="31">
        <v>0</v>
      </c>
      <c r="AQ225" s="24">
        <v>0</v>
      </c>
      <c r="AR225" s="26">
        <v>0</v>
      </c>
      <c r="AS225" s="52">
        <v>0</v>
      </c>
      <c r="AT225" s="26">
        <v>0</v>
      </c>
      <c r="AU225" s="26">
        <v>0</v>
      </c>
      <c r="AV225" s="31">
        <v>0</v>
      </c>
      <c r="AW225" s="26">
        <v>0</v>
      </c>
      <c r="AX225" s="26">
        <v>0</v>
      </c>
      <c r="AY225" s="26">
        <v>0</v>
      </c>
      <c r="AZ225" s="24">
        <v>0</v>
      </c>
      <c r="BA225" s="51">
        <v>0</v>
      </c>
      <c r="BB225" s="78">
        <v>0</v>
      </c>
    </row>
    <row r="226" spans="1:54" ht="23.1" customHeight="1" x14ac:dyDescent="0.3">
      <c r="A226" s="80">
        <v>222</v>
      </c>
      <c r="B226" s="63" t="s">
        <v>476</v>
      </c>
      <c r="C226" s="64" t="s">
        <v>477</v>
      </c>
      <c r="D226" s="63" t="s">
        <v>449</v>
      </c>
      <c r="E226" s="63" t="s">
        <v>288</v>
      </c>
      <c r="F226" s="63" t="str">
        <f>REPT(CHAR(160),10)&amp;Working!$E226</f>
        <v>          D</v>
      </c>
      <c r="G226" s="54">
        <v>0</v>
      </c>
      <c r="H226" s="54">
        <v>0</v>
      </c>
      <c r="I226" s="54">
        <v>2</v>
      </c>
      <c r="J226" s="54">
        <v>0</v>
      </c>
      <c r="K226" s="65">
        <v>0</v>
      </c>
      <c r="L226" s="60">
        <v>0.4</v>
      </c>
      <c r="M226" s="54">
        <v>0</v>
      </c>
      <c r="N226" s="54">
        <v>4</v>
      </c>
      <c r="O226" s="54">
        <v>3</v>
      </c>
      <c r="P226" s="66">
        <v>0</v>
      </c>
      <c r="Q226" s="67">
        <v>3</v>
      </c>
      <c r="R226" s="31">
        <v>2</v>
      </c>
      <c r="S226" s="24">
        <v>0</v>
      </c>
      <c r="T226" s="13">
        <v>0</v>
      </c>
      <c r="U226" s="45">
        <v>0</v>
      </c>
      <c r="V226" s="13">
        <v>0</v>
      </c>
      <c r="W226" s="13">
        <v>0</v>
      </c>
      <c r="X226" s="31">
        <v>0</v>
      </c>
      <c r="Y226" s="13">
        <v>3</v>
      </c>
      <c r="Z226" s="13">
        <v>0</v>
      </c>
      <c r="AA226" s="13">
        <v>0</v>
      </c>
      <c r="AB226" s="13">
        <v>0</v>
      </c>
      <c r="AC226" s="13">
        <v>0</v>
      </c>
      <c r="AD226" s="31">
        <v>0.6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31">
        <v>0</v>
      </c>
      <c r="AK226" s="19">
        <v>3</v>
      </c>
      <c r="AL226" s="19">
        <v>2</v>
      </c>
      <c r="AM226" s="45">
        <v>0</v>
      </c>
      <c r="AN226" s="19">
        <v>2</v>
      </c>
      <c r="AO226" s="13">
        <v>0</v>
      </c>
      <c r="AP226" s="31">
        <v>1.4</v>
      </c>
      <c r="AQ226" s="24">
        <v>3</v>
      </c>
      <c r="AR226" s="13">
        <v>0</v>
      </c>
      <c r="AS226" s="22">
        <v>0</v>
      </c>
      <c r="AT226" s="13">
        <v>0</v>
      </c>
      <c r="AU226" s="13">
        <v>0</v>
      </c>
      <c r="AV226" s="31">
        <v>0.6</v>
      </c>
      <c r="AW226" s="13">
        <v>0</v>
      </c>
      <c r="AX226" s="13">
        <v>0</v>
      </c>
      <c r="AY226" s="26">
        <v>0</v>
      </c>
      <c r="AZ226" s="24">
        <v>3</v>
      </c>
      <c r="BA226" s="51">
        <v>3</v>
      </c>
      <c r="BB226" s="78">
        <v>1.2</v>
      </c>
    </row>
    <row r="227" spans="1:54" ht="23.1" customHeight="1" x14ac:dyDescent="0.3">
      <c r="A227" s="79">
        <v>223</v>
      </c>
      <c r="B227" s="56" t="s">
        <v>478</v>
      </c>
      <c r="C227" s="57" t="s">
        <v>479</v>
      </c>
      <c r="D227" s="56" t="s">
        <v>449</v>
      </c>
      <c r="E227" s="56" t="s">
        <v>288</v>
      </c>
      <c r="F227" s="56" t="str">
        <f>REPT(CHAR(160),10)&amp;Working!$E227</f>
        <v>          D</v>
      </c>
      <c r="G227" s="58">
        <v>0</v>
      </c>
      <c r="H227" s="58">
        <v>0</v>
      </c>
      <c r="I227" s="58">
        <v>2</v>
      </c>
      <c r="J227" s="58">
        <v>0</v>
      </c>
      <c r="K227" s="59">
        <v>0</v>
      </c>
      <c r="L227" s="60">
        <v>0.4</v>
      </c>
      <c r="M227" s="58">
        <v>0</v>
      </c>
      <c r="N227" s="58">
        <v>2</v>
      </c>
      <c r="O227" s="58">
        <v>1</v>
      </c>
      <c r="P227" s="61">
        <v>0</v>
      </c>
      <c r="Q227" s="62">
        <v>1</v>
      </c>
      <c r="R227" s="31">
        <v>0.8</v>
      </c>
      <c r="S227" s="24">
        <v>0</v>
      </c>
      <c r="T227" s="26">
        <v>0</v>
      </c>
      <c r="U227" s="46">
        <v>0</v>
      </c>
      <c r="V227" s="26">
        <v>0</v>
      </c>
      <c r="W227" s="26">
        <v>0</v>
      </c>
      <c r="X227" s="31">
        <v>0</v>
      </c>
      <c r="Y227" s="26">
        <v>2</v>
      </c>
      <c r="Z227" s="26">
        <v>0</v>
      </c>
      <c r="AA227" s="26">
        <v>0</v>
      </c>
      <c r="AB227" s="26">
        <v>0</v>
      </c>
      <c r="AC227" s="26">
        <v>0</v>
      </c>
      <c r="AD227" s="31">
        <v>0.4</v>
      </c>
      <c r="AE227" s="26">
        <v>0</v>
      </c>
      <c r="AF227" s="26">
        <v>0</v>
      </c>
      <c r="AG227" s="26">
        <v>0</v>
      </c>
      <c r="AH227" s="26">
        <v>0</v>
      </c>
      <c r="AI227" s="26">
        <v>0</v>
      </c>
      <c r="AJ227" s="31">
        <v>0</v>
      </c>
      <c r="AK227" s="25">
        <v>3</v>
      </c>
      <c r="AL227" s="25">
        <v>2</v>
      </c>
      <c r="AM227" s="46">
        <v>0</v>
      </c>
      <c r="AN227" s="25">
        <v>3</v>
      </c>
      <c r="AO227" s="26">
        <v>0</v>
      </c>
      <c r="AP227" s="31">
        <v>1.6</v>
      </c>
      <c r="AQ227" s="24">
        <v>2</v>
      </c>
      <c r="AR227" s="26">
        <v>0</v>
      </c>
      <c r="AS227" s="52">
        <v>0</v>
      </c>
      <c r="AT227" s="26">
        <v>0</v>
      </c>
      <c r="AU227" s="26">
        <v>0</v>
      </c>
      <c r="AV227" s="31">
        <v>0.4</v>
      </c>
      <c r="AW227" s="26">
        <v>0</v>
      </c>
      <c r="AX227" s="26">
        <v>0</v>
      </c>
      <c r="AY227" s="26">
        <v>0</v>
      </c>
      <c r="AZ227" s="24">
        <v>2</v>
      </c>
      <c r="BA227" s="51">
        <v>4</v>
      </c>
      <c r="BB227" s="78">
        <v>1.2</v>
      </c>
    </row>
    <row r="228" spans="1:54" ht="23.1" customHeight="1" x14ac:dyDescent="0.3">
      <c r="A228" s="80">
        <v>224</v>
      </c>
      <c r="B228" s="63" t="s">
        <v>480</v>
      </c>
      <c r="C228" s="64" t="s">
        <v>481</v>
      </c>
      <c r="D228" s="63" t="s">
        <v>449</v>
      </c>
      <c r="E228" s="63" t="s">
        <v>288</v>
      </c>
      <c r="F228" s="63" t="str">
        <f>REPT(CHAR(160),10)&amp;Working!$E228</f>
        <v>          D</v>
      </c>
      <c r="G228" s="54">
        <v>0</v>
      </c>
      <c r="H228" s="54">
        <v>0</v>
      </c>
      <c r="I228" s="54">
        <v>3</v>
      </c>
      <c r="J228" s="54">
        <v>0</v>
      </c>
      <c r="K228" s="65">
        <v>0</v>
      </c>
      <c r="L228" s="60">
        <v>0.6</v>
      </c>
      <c r="M228" s="54">
        <v>0</v>
      </c>
      <c r="N228" s="54">
        <v>3</v>
      </c>
      <c r="O228" s="54">
        <v>3</v>
      </c>
      <c r="P228" s="66">
        <v>0</v>
      </c>
      <c r="Q228" s="67">
        <v>3</v>
      </c>
      <c r="R228" s="31">
        <v>1.8</v>
      </c>
      <c r="S228" s="24">
        <v>0</v>
      </c>
      <c r="T228" s="13">
        <v>0</v>
      </c>
      <c r="U228" s="45">
        <v>0</v>
      </c>
      <c r="V228" s="13">
        <v>0</v>
      </c>
      <c r="W228" s="13">
        <v>0</v>
      </c>
      <c r="X228" s="31">
        <v>0</v>
      </c>
      <c r="Y228" s="13">
        <v>3</v>
      </c>
      <c r="Z228" s="13">
        <v>0</v>
      </c>
      <c r="AA228" s="13">
        <v>0</v>
      </c>
      <c r="AB228" s="13">
        <v>0</v>
      </c>
      <c r="AC228" s="13">
        <v>0</v>
      </c>
      <c r="AD228" s="31">
        <v>0.6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31">
        <v>0</v>
      </c>
      <c r="AK228" s="19">
        <v>2</v>
      </c>
      <c r="AL228" s="19">
        <v>3</v>
      </c>
      <c r="AM228" s="45">
        <v>0</v>
      </c>
      <c r="AN228" s="19">
        <v>3</v>
      </c>
      <c r="AO228" s="13">
        <v>0</v>
      </c>
      <c r="AP228" s="31">
        <v>1.6</v>
      </c>
      <c r="AQ228" s="24">
        <v>3</v>
      </c>
      <c r="AR228" s="13">
        <v>0</v>
      </c>
      <c r="AS228" s="22">
        <v>0</v>
      </c>
      <c r="AT228" s="13">
        <v>0</v>
      </c>
      <c r="AU228" s="13">
        <v>0</v>
      </c>
      <c r="AV228" s="31">
        <v>0.6</v>
      </c>
      <c r="AW228" s="13">
        <v>0</v>
      </c>
      <c r="AX228" s="13">
        <v>0</v>
      </c>
      <c r="AY228" s="26">
        <v>0</v>
      </c>
      <c r="AZ228" s="24">
        <v>3</v>
      </c>
      <c r="BA228" s="51">
        <v>2</v>
      </c>
      <c r="BB228" s="78">
        <v>1</v>
      </c>
    </row>
    <row r="229" spans="1:54" ht="23.1" customHeight="1" x14ac:dyDescent="0.3">
      <c r="A229" s="79">
        <v>225</v>
      </c>
      <c r="B229" s="56" t="s">
        <v>482</v>
      </c>
      <c r="C229" s="57" t="s">
        <v>539</v>
      </c>
      <c r="D229" s="56" t="s">
        <v>449</v>
      </c>
      <c r="E229" s="56" t="s">
        <v>288</v>
      </c>
      <c r="F229" s="56" t="str">
        <f>REPT(CHAR(160),10)&amp;Working!$E229</f>
        <v>          D</v>
      </c>
      <c r="G229" s="58">
        <v>0</v>
      </c>
      <c r="H229" s="58">
        <v>0</v>
      </c>
      <c r="I229" s="58">
        <v>2</v>
      </c>
      <c r="J229" s="58">
        <v>0</v>
      </c>
      <c r="K229" s="59">
        <v>0</v>
      </c>
      <c r="L229" s="60">
        <v>0.4</v>
      </c>
      <c r="M229" s="58">
        <v>0</v>
      </c>
      <c r="N229" s="58">
        <v>2</v>
      </c>
      <c r="O229" s="58">
        <v>3</v>
      </c>
      <c r="P229" s="61">
        <v>0</v>
      </c>
      <c r="Q229" s="62">
        <v>3</v>
      </c>
      <c r="R229" s="31">
        <v>1.6</v>
      </c>
      <c r="S229" s="24">
        <v>0</v>
      </c>
      <c r="T229" s="26">
        <v>0</v>
      </c>
      <c r="U229" s="46">
        <v>0</v>
      </c>
      <c r="V229" s="26">
        <v>0</v>
      </c>
      <c r="W229" s="26">
        <v>0</v>
      </c>
      <c r="X229" s="31">
        <v>0</v>
      </c>
      <c r="Y229" s="26">
        <v>2</v>
      </c>
      <c r="Z229" s="26">
        <v>0</v>
      </c>
      <c r="AA229" s="26">
        <v>0</v>
      </c>
      <c r="AB229" s="26">
        <v>0</v>
      </c>
      <c r="AC229" s="26">
        <v>0</v>
      </c>
      <c r="AD229" s="31">
        <v>0.4</v>
      </c>
      <c r="AE229" s="26">
        <v>0</v>
      </c>
      <c r="AF229" s="26">
        <v>0</v>
      </c>
      <c r="AG229" s="26">
        <v>0</v>
      </c>
      <c r="AH229" s="26">
        <v>0</v>
      </c>
      <c r="AI229" s="26">
        <v>0</v>
      </c>
      <c r="AJ229" s="31">
        <v>0</v>
      </c>
      <c r="AK229" s="25">
        <v>2</v>
      </c>
      <c r="AL229" s="25">
        <v>2</v>
      </c>
      <c r="AM229" s="46">
        <v>0</v>
      </c>
      <c r="AN229" s="25">
        <v>3</v>
      </c>
      <c r="AO229" s="26">
        <v>0</v>
      </c>
      <c r="AP229" s="31">
        <v>1.4</v>
      </c>
      <c r="AQ229" s="24">
        <v>2</v>
      </c>
      <c r="AR229" s="26">
        <v>0</v>
      </c>
      <c r="AS229" s="52">
        <v>0</v>
      </c>
      <c r="AT229" s="26">
        <v>0</v>
      </c>
      <c r="AU229" s="26">
        <v>0</v>
      </c>
      <c r="AV229" s="31">
        <v>0.4</v>
      </c>
      <c r="AW229" s="26">
        <v>0</v>
      </c>
      <c r="AX229" s="26">
        <v>0</v>
      </c>
      <c r="AY229" s="26">
        <v>0</v>
      </c>
      <c r="AZ229" s="24">
        <v>3</v>
      </c>
      <c r="BA229" s="51">
        <v>2</v>
      </c>
      <c r="BB229" s="78">
        <v>1</v>
      </c>
    </row>
    <row r="230" spans="1:54" ht="23.1" customHeight="1" x14ac:dyDescent="0.3">
      <c r="A230" s="80">
        <v>226</v>
      </c>
      <c r="B230" s="63" t="s">
        <v>483</v>
      </c>
      <c r="C230" s="64" t="s">
        <v>484</v>
      </c>
      <c r="D230" s="63" t="s">
        <v>449</v>
      </c>
      <c r="E230" s="63" t="s">
        <v>288</v>
      </c>
      <c r="F230" s="63" t="str">
        <f>REPT(CHAR(160),10)&amp;Working!$E230</f>
        <v>          D</v>
      </c>
      <c r="G230" s="54">
        <v>0</v>
      </c>
      <c r="H230" s="54">
        <v>0</v>
      </c>
      <c r="I230" s="54">
        <v>2</v>
      </c>
      <c r="J230" s="54">
        <v>0</v>
      </c>
      <c r="K230" s="65">
        <v>0</v>
      </c>
      <c r="L230" s="60">
        <v>0.4</v>
      </c>
      <c r="M230" s="54">
        <v>0</v>
      </c>
      <c r="N230" s="54">
        <v>3</v>
      </c>
      <c r="O230" s="54">
        <v>3</v>
      </c>
      <c r="P230" s="72">
        <v>0</v>
      </c>
      <c r="Q230" s="73">
        <v>3</v>
      </c>
      <c r="R230" s="31">
        <v>1.8</v>
      </c>
      <c r="S230" s="24">
        <v>0</v>
      </c>
      <c r="T230" s="13">
        <v>0</v>
      </c>
      <c r="U230" s="49">
        <v>0</v>
      </c>
      <c r="V230" s="13">
        <v>0</v>
      </c>
      <c r="W230" s="13">
        <v>0</v>
      </c>
      <c r="X230" s="31">
        <v>0</v>
      </c>
      <c r="Y230" s="13">
        <v>3</v>
      </c>
      <c r="Z230" s="13">
        <v>0</v>
      </c>
      <c r="AA230" s="13">
        <v>0</v>
      </c>
      <c r="AB230" s="13">
        <v>0</v>
      </c>
      <c r="AC230" s="13">
        <v>0</v>
      </c>
      <c r="AD230" s="31">
        <v>0.6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31">
        <v>0</v>
      </c>
      <c r="AK230" s="23">
        <v>2</v>
      </c>
      <c r="AL230" s="23">
        <v>2</v>
      </c>
      <c r="AM230" s="49">
        <v>0</v>
      </c>
      <c r="AN230" s="23">
        <v>3</v>
      </c>
      <c r="AO230" s="13">
        <v>0</v>
      </c>
      <c r="AP230" s="31">
        <v>1.4</v>
      </c>
      <c r="AQ230" s="24">
        <v>0</v>
      </c>
      <c r="AR230" s="13">
        <v>0</v>
      </c>
      <c r="AS230" s="22">
        <v>0</v>
      </c>
      <c r="AT230" s="13">
        <v>0</v>
      </c>
      <c r="AU230" s="13">
        <v>0</v>
      </c>
      <c r="AV230" s="31">
        <v>0</v>
      </c>
      <c r="AW230" s="13">
        <v>0</v>
      </c>
      <c r="AX230" s="13">
        <v>0</v>
      </c>
      <c r="AY230" s="26">
        <v>0</v>
      </c>
      <c r="AZ230" s="24">
        <v>3</v>
      </c>
      <c r="BA230" s="51">
        <v>3</v>
      </c>
      <c r="BB230" s="78">
        <v>1.2</v>
      </c>
    </row>
    <row r="231" spans="1:54" ht="23.1" customHeight="1" x14ac:dyDescent="0.3">
      <c r="A231" s="79">
        <v>227</v>
      </c>
      <c r="B231" s="56" t="s">
        <v>485</v>
      </c>
      <c r="C231" s="57" t="s">
        <v>486</v>
      </c>
      <c r="D231" s="56" t="s">
        <v>449</v>
      </c>
      <c r="E231" s="56" t="s">
        <v>288</v>
      </c>
      <c r="F231" s="56" t="str">
        <f>REPT(CHAR(160),10)&amp;Working!$E231</f>
        <v>          D</v>
      </c>
      <c r="G231" s="58">
        <v>0</v>
      </c>
      <c r="H231" s="58">
        <v>0</v>
      </c>
      <c r="I231" s="58" t="s">
        <v>34</v>
      </c>
      <c r="J231" s="58">
        <v>0</v>
      </c>
      <c r="K231" s="59">
        <v>0</v>
      </c>
      <c r="L231" s="60">
        <v>0</v>
      </c>
      <c r="M231" s="58">
        <v>0</v>
      </c>
      <c r="N231" s="58" t="s">
        <v>563</v>
      </c>
      <c r="O231" s="58" t="s">
        <v>563</v>
      </c>
      <c r="P231" s="76">
        <v>0</v>
      </c>
      <c r="Q231" s="77" t="s">
        <v>563</v>
      </c>
      <c r="R231" s="31"/>
      <c r="S231" s="24">
        <v>0</v>
      </c>
      <c r="T231" s="26">
        <v>0</v>
      </c>
      <c r="U231" s="26">
        <v>0</v>
      </c>
      <c r="V231" s="26">
        <v>0</v>
      </c>
      <c r="W231" s="26">
        <v>0</v>
      </c>
      <c r="X231" s="31">
        <v>0</v>
      </c>
      <c r="Y231" s="26" t="s">
        <v>563</v>
      </c>
      <c r="Z231" s="26">
        <v>0</v>
      </c>
      <c r="AA231" s="26">
        <v>0</v>
      </c>
      <c r="AB231" s="26">
        <v>0</v>
      </c>
      <c r="AC231" s="26">
        <v>0</v>
      </c>
      <c r="AD231" s="31"/>
      <c r="AE231" s="26">
        <v>0</v>
      </c>
      <c r="AF231" s="26">
        <v>0</v>
      </c>
      <c r="AG231" s="26">
        <v>0</v>
      </c>
      <c r="AH231" s="26">
        <v>0</v>
      </c>
      <c r="AI231" s="26">
        <v>0</v>
      </c>
      <c r="AJ231" s="31"/>
      <c r="AK231" s="26" t="s">
        <v>563</v>
      </c>
      <c r="AL231" s="26" t="s">
        <v>563</v>
      </c>
      <c r="AM231" s="26">
        <v>0</v>
      </c>
      <c r="AN231" s="26" t="s">
        <v>563</v>
      </c>
      <c r="AO231" s="26">
        <v>0</v>
      </c>
      <c r="AP231" s="31"/>
      <c r="AQ231" s="24" t="s">
        <v>563</v>
      </c>
      <c r="AR231" s="26">
        <v>0</v>
      </c>
      <c r="AS231" s="52">
        <v>0</v>
      </c>
      <c r="AT231" s="26">
        <v>0</v>
      </c>
      <c r="AU231" s="26">
        <v>0</v>
      </c>
      <c r="AV231" s="31"/>
      <c r="AW231" s="26">
        <v>0</v>
      </c>
      <c r="AX231" s="26">
        <v>0</v>
      </c>
      <c r="AY231" s="26">
        <v>0</v>
      </c>
      <c r="AZ231" s="24" t="s">
        <v>563</v>
      </c>
      <c r="BA231" s="51" t="s">
        <v>563</v>
      </c>
      <c r="BB231" s="78"/>
    </row>
    <row r="232" spans="1:54" ht="23.1" customHeight="1" x14ac:dyDescent="0.3">
      <c r="A232" s="80">
        <v>228</v>
      </c>
      <c r="B232" s="63" t="s">
        <v>540</v>
      </c>
      <c r="C232" s="64" t="s">
        <v>487</v>
      </c>
      <c r="D232" s="63" t="s">
        <v>544</v>
      </c>
      <c r="E232" s="63" t="s">
        <v>288</v>
      </c>
      <c r="F232" s="63" t="str">
        <f>REPT(CHAR(160),10)&amp;Working!$E232</f>
        <v>          D</v>
      </c>
      <c r="G232" s="54">
        <v>0</v>
      </c>
      <c r="H232" s="54">
        <v>0</v>
      </c>
      <c r="I232" s="54" t="s">
        <v>34</v>
      </c>
      <c r="J232" s="54">
        <v>0</v>
      </c>
      <c r="K232" s="65">
        <v>0</v>
      </c>
      <c r="L232" s="60">
        <v>0</v>
      </c>
      <c r="M232" s="54">
        <v>0</v>
      </c>
      <c r="N232" s="54" t="s">
        <v>563</v>
      </c>
      <c r="O232" s="54" t="s">
        <v>563</v>
      </c>
      <c r="P232" s="81">
        <v>0</v>
      </c>
      <c r="Q232" s="53" t="s">
        <v>563</v>
      </c>
      <c r="R232" s="82"/>
      <c r="S232" s="62">
        <v>0</v>
      </c>
      <c r="T232" s="53">
        <v>0</v>
      </c>
      <c r="U232" s="53">
        <v>0</v>
      </c>
      <c r="V232" s="53">
        <v>0</v>
      </c>
      <c r="W232" s="53">
        <v>0</v>
      </c>
      <c r="X232" s="82">
        <v>0</v>
      </c>
      <c r="Y232" s="53" t="s">
        <v>563</v>
      </c>
      <c r="Z232" s="53">
        <v>0</v>
      </c>
      <c r="AA232" s="53">
        <v>0</v>
      </c>
      <c r="AB232" s="53">
        <v>0</v>
      </c>
      <c r="AC232" s="53">
        <v>0</v>
      </c>
      <c r="AD232" s="82"/>
      <c r="AE232" s="53">
        <v>0</v>
      </c>
      <c r="AF232" s="53">
        <v>0</v>
      </c>
      <c r="AG232" s="53">
        <v>0</v>
      </c>
      <c r="AH232" s="53">
        <v>0</v>
      </c>
      <c r="AI232" s="53">
        <v>0</v>
      </c>
      <c r="AJ232" s="82"/>
      <c r="AK232" s="53" t="s">
        <v>563</v>
      </c>
      <c r="AL232" s="53" t="s">
        <v>563</v>
      </c>
      <c r="AM232" s="53">
        <v>0</v>
      </c>
      <c r="AN232" s="53" t="s">
        <v>563</v>
      </c>
      <c r="AO232" s="53">
        <v>0</v>
      </c>
      <c r="AP232" s="82"/>
      <c r="AQ232" s="62" t="s">
        <v>563</v>
      </c>
      <c r="AR232" s="53">
        <v>0</v>
      </c>
      <c r="AS232" s="83">
        <v>0</v>
      </c>
      <c r="AT232" s="53">
        <v>0</v>
      </c>
      <c r="AU232" s="53">
        <v>0</v>
      </c>
      <c r="AV232" s="82"/>
      <c r="AW232" s="53">
        <v>0</v>
      </c>
      <c r="AX232" s="53">
        <v>0</v>
      </c>
      <c r="AY232" s="77">
        <v>0</v>
      </c>
      <c r="AZ232" s="62" t="s">
        <v>563</v>
      </c>
      <c r="BA232" s="51" t="s">
        <v>563</v>
      </c>
      <c r="BB232" s="60"/>
    </row>
    <row r="233" spans="1:54" x14ac:dyDescent="0.3">
      <c r="R233" s="31"/>
      <c r="X233" s="31"/>
      <c r="AD233" s="31"/>
      <c r="AJ233" s="31"/>
      <c r="AK233" s="13"/>
      <c r="AP233" s="31"/>
      <c r="AS233" s="50"/>
      <c r="AV233" s="31"/>
      <c r="BB233" s="31"/>
    </row>
    <row r="234" spans="1:54" x14ac:dyDescent="0.3">
      <c r="R234" s="31"/>
      <c r="X234" s="31"/>
      <c r="AD234" s="31"/>
      <c r="AJ234" s="31"/>
      <c r="AP234" s="31"/>
      <c r="AS234" s="18"/>
      <c r="AV234" s="31"/>
      <c r="BB234" s="31"/>
    </row>
    <row r="235" spans="1:54" x14ac:dyDescent="0.3">
      <c r="R235" s="31"/>
      <c r="X235" s="31"/>
      <c r="AD235" s="31"/>
      <c r="AJ235" s="31"/>
      <c r="AP235" s="31"/>
      <c r="AV235" s="31"/>
      <c r="BB235" s="31"/>
    </row>
    <row r="236" spans="1:54" x14ac:dyDescent="0.3">
      <c r="R236" s="31"/>
      <c r="X236" s="31"/>
      <c r="AD236" s="31"/>
      <c r="AJ236" s="31"/>
      <c r="AP236" s="31"/>
      <c r="AV236" s="31"/>
      <c r="BB236" s="31"/>
    </row>
    <row r="237" spans="1:54" x14ac:dyDescent="0.3">
      <c r="R237" s="31"/>
      <c r="X237" s="31"/>
      <c r="AD237" s="31"/>
      <c r="AJ237" s="31"/>
      <c r="AP237" s="31"/>
      <c r="AV237" s="31"/>
      <c r="BB237" s="31"/>
    </row>
    <row r="238" spans="1:54" x14ac:dyDescent="0.3">
      <c r="R238" s="31"/>
      <c r="X238" s="31"/>
      <c r="AD238" s="31"/>
      <c r="AJ238" s="31"/>
      <c r="AP238" s="31"/>
      <c r="AV238" s="31"/>
      <c r="BB238" s="31"/>
    </row>
    <row r="239" spans="1:54" x14ac:dyDescent="0.3">
      <c r="R239" s="31"/>
      <c r="X239" s="31"/>
      <c r="AD239" s="31"/>
      <c r="AJ239" s="31"/>
      <c r="AP239" s="31"/>
      <c r="AV239" s="31"/>
      <c r="BB239" s="31"/>
    </row>
    <row r="240" spans="1:54" x14ac:dyDescent="0.3">
      <c r="R240" s="31"/>
      <c r="X240" s="31"/>
      <c r="AD240" s="31"/>
      <c r="AJ240" s="31"/>
      <c r="AP240" s="31"/>
      <c r="AV240" s="31"/>
      <c r="BB240" s="31"/>
    </row>
    <row r="241" spans="18:54" x14ac:dyDescent="0.3">
      <c r="R241" s="31"/>
      <c r="X241" s="31"/>
      <c r="AD241" s="31"/>
      <c r="AJ241" s="31"/>
      <c r="AP241" s="31"/>
      <c r="AV241" s="31"/>
      <c r="BB241" s="31"/>
    </row>
    <row r="242" spans="18:54" x14ac:dyDescent="0.3">
      <c r="R242" s="31"/>
      <c r="X242" s="31"/>
      <c r="AD242" s="31"/>
      <c r="AJ242" s="31"/>
      <c r="AP242" s="31"/>
      <c r="AV242" s="31"/>
      <c r="BB242" s="31"/>
    </row>
    <row r="243" spans="18:54" x14ac:dyDescent="0.3">
      <c r="R243" s="31"/>
      <c r="X243" s="31"/>
      <c r="AD243" s="31"/>
      <c r="AJ243" s="31"/>
      <c r="AP243" s="31"/>
      <c r="AV243" s="31"/>
      <c r="BB243" s="31"/>
    </row>
    <row r="244" spans="18:54" x14ac:dyDescent="0.3">
      <c r="R244" s="31"/>
      <c r="X244" s="31"/>
      <c r="AD244" s="31"/>
      <c r="AJ244" s="31"/>
      <c r="AP244" s="31"/>
      <c r="AV244" s="31"/>
      <c r="BB244" s="31"/>
    </row>
    <row r="245" spans="18:54" x14ac:dyDescent="0.3">
      <c r="R245" s="31"/>
      <c r="X245" s="31"/>
      <c r="AD245" s="31"/>
      <c r="AJ245" s="31"/>
      <c r="AP245" s="31"/>
      <c r="AV245" s="31"/>
      <c r="BB245" s="31"/>
    </row>
    <row r="246" spans="18:54" x14ac:dyDescent="0.3">
      <c r="R246" s="31"/>
      <c r="X246" s="31"/>
      <c r="AD246" s="31"/>
      <c r="AJ246" s="31"/>
      <c r="AP246" s="31"/>
      <c r="AV246" s="31"/>
      <c r="BB246" s="31"/>
    </row>
    <row r="247" spans="18:54" x14ac:dyDescent="0.3">
      <c r="R247" s="31"/>
      <c r="X247" s="31"/>
      <c r="AD247" s="31"/>
      <c r="AJ247" s="31"/>
      <c r="AP247" s="31"/>
      <c r="AV247" s="31"/>
      <c r="BB247" s="31"/>
    </row>
    <row r="248" spans="18:54" x14ac:dyDescent="0.3">
      <c r="R248" s="31"/>
      <c r="X248" s="31"/>
      <c r="AD248" s="31"/>
      <c r="AJ248" s="31"/>
      <c r="AP248" s="31"/>
      <c r="AV248" s="31"/>
      <c r="BB248" s="31"/>
    </row>
    <row r="249" spans="18:54" x14ac:dyDescent="0.3">
      <c r="R249" s="31"/>
      <c r="X249" s="31"/>
      <c r="AD249" s="31"/>
      <c r="AJ249" s="31"/>
      <c r="AP249" s="31"/>
      <c r="AV249" s="31"/>
      <c r="BB249" s="31"/>
    </row>
    <row r="250" spans="18:54" x14ac:dyDescent="0.3">
      <c r="R250" s="31"/>
      <c r="X250" s="31"/>
      <c r="AD250" s="31"/>
      <c r="AJ250" s="31"/>
      <c r="AP250" s="31"/>
      <c r="AV250" s="31"/>
      <c r="BB250" s="31"/>
    </row>
    <row r="251" spans="18:54" x14ac:dyDescent="0.3">
      <c r="R251" s="31"/>
      <c r="X251" s="31"/>
      <c r="AD251" s="31"/>
      <c r="AJ251" s="31"/>
      <c r="AP251" s="31"/>
      <c r="AV251" s="31"/>
      <c r="BB251" s="31"/>
    </row>
    <row r="252" spans="18:54" x14ac:dyDescent="0.3">
      <c r="R252" s="31"/>
      <c r="X252" s="31"/>
      <c r="AD252" s="31"/>
      <c r="AJ252" s="31"/>
      <c r="AP252" s="31"/>
      <c r="AV252" s="31"/>
      <c r="BB252" s="31"/>
    </row>
    <row r="253" spans="18:54" x14ac:dyDescent="0.3">
      <c r="R253" s="31"/>
      <c r="X253" s="31"/>
      <c r="AD253" s="31"/>
      <c r="AJ253" s="31"/>
      <c r="AP253" s="31"/>
      <c r="AV253" s="31"/>
      <c r="BB253" s="31"/>
    </row>
    <row r="254" spans="18:54" x14ac:dyDescent="0.3">
      <c r="R254" s="31"/>
      <c r="X254" s="31"/>
      <c r="AD254" s="31"/>
      <c r="AJ254" s="31"/>
      <c r="AP254" s="31"/>
      <c r="AV254" s="31"/>
      <c r="BB254" s="31"/>
    </row>
    <row r="255" spans="18:54" x14ac:dyDescent="0.3">
      <c r="R255" s="31"/>
      <c r="X255" s="31"/>
      <c r="AD255" s="31"/>
      <c r="AJ255" s="31"/>
      <c r="AP255" s="31"/>
      <c r="AV255" s="31"/>
      <c r="BB255" s="31"/>
    </row>
    <row r="256" spans="18:54" x14ac:dyDescent="0.3">
      <c r="R256" s="31"/>
      <c r="X256" s="31"/>
      <c r="AD256" s="31"/>
      <c r="AJ256" s="31"/>
      <c r="AP256" s="31"/>
      <c r="AV256" s="31"/>
      <c r="BB256" s="31"/>
    </row>
    <row r="257" spans="18:54" x14ac:dyDescent="0.3">
      <c r="R257" s="31"/>
      <c r="X257" s="31"/>
      <c r="AD257" s="31"/>
      <c r="AJ257" s="31"/>
      <c r="AP257" s="31"/>
      <c r="AV257" s="31"/>
      <c r="BB257" s="31"/>
    </row>
    <row r="258" spans="18:54" x14ac:dyDescent="0.3">
      <c r="R258" s="31"/>
      <c r="X258" s="31"/>
      <c r="AD258" s="31"/>
      <c r="AJ258" s="31"/>
      <c r="AP258" s="31"/>
      <c r="AV258" s="31"/>
      <c r="BB258" s="31"/>
    </row>
    <row r="259" spans="18:54" x14ac:dyDescent="0.3">
      <c r="R259" s="31"/>
      <c r="X259" s="31"/>
      <c r="AD259" s="31"/>
      <c r="AJ259" s="31"/>
      <c r="AP259" s="31"/>
      <c r="AV259" s="31"/>
      <c r="BB259" s="31"/>
    </row>
    <row r="260" spans="18:54" x14ac:dyDescent="0.3">
      <c r="R260" s="31"/>
      <c r="X260" s="31"/>
      <c r="AD260" s="31"/>
      <c r="AJ260" s="31"/>
      <c r="AP260" s="31"/>
      <c r="AV260" s="31"/>
      <c r="BB260" s="31"/>
    </row>
    <row r="261" spans="18:54" x14ac:dyDescent="0.3">
      <c r="R261" s="31"/>
      <c r="X261" s="31"/>
      <c r="AD261" s="31"/>
      <c r="AJ261" s="31"/>
      <c r="AP261" s="31"/>
      <c r="AV261" s="31"/>
      <c r="BB261" s="31"/>
    </row>
    <row r="262" spans="18:54" x14ac:dyDescent="0.3">
      <c r="R262" s="31"/>
      <c r="X262" s="31"/>
      <c r="AD262" s="31"/>
      <c r="AJ262" s="31"/>
      <c r="AP262" s="31"/>
      <c r="AV262" s="31"/>
      <c r="BB262" s="31"/>
    </row>
    <row r="263" spans="18:54" x14ac:dyDescent="0.3">
      <c r="R263" s="31"/>
      <c r="X263" s="31"/>
      <c r="AD263" s="31"/>
      <c r="AJ263" s="31"/>
      <c r="AP263" s="31"/>
      <c r="AV263" s="31"/>
      <c r="BB263" s="31"/>
    </row>
    <row r="264" spans="18:54" x14ac:dyDescent="0.3">
      <c r="R264" s="31"/>
      <c r="X264" s="31"/>
      <c r="AD264" s="31"/>
      <c r="AJ264" s="31"/>
      <c r="AP264" s="31"/>
      <c r="AV264" s="31"/>
      <c r="BB264" s="31"/>
    </row>
    <row r="265" spans="18:54" x14ac:dyDescent="0.3">
      <c r="R265" s="31"/>
      <c r="X265" s="31"/>
      <c r="AD265" s="31"/>
      <c r="AJ265" s="31"/>
      <c r="AP265" s="31"/>
      <c r="AV265" s="31"/>
      <c r="BB265" s="31"/>
    </row>
    <row r="266" spans="18:54" x14ac:dyDescent="0.3">
      <c r="R266" s="31"/>
      <c r="X266" s="31"/>
      <c r="AD266" s="31"/>
      <c r="AJ266" s="31"/>
      <c r="AP266" s="31"/>
      <c r="AV266" s="31"/>
      <c r="BB266" s="31"/>
    </row>
    <row r="267" spans="18:54" x14ac:dyDescent="0.3">
      <c r="R267" s="31"/>
      <c r="X267" s="31"/>
      <c r="AD267" s="31"/>
      <c r="AJ267" s="31"/>
      <c r="AP267" s="31"/>
      <c r="AV267" s="31"/>
      <c r="BB267" s="31"/>
    </row>
    <row r="268" spans="18:54" x14ac:dyDescent="0.3">
      <c r="R268" s="31"/>
      <c r="X268" s="31"/>
      <c r="AD268" s="31"/>
      <c r="AJ268" s="31"/>
      <c r="AP268" s="31"/>
      <c r="AV268" s="31"/>
      <c r="BB268" s="31"/>
    </row>
    <row r="269" spans="18:54" x14ac:dyDescent="0.3">
      <c r="R269" s="31"/>
      <c r="X269" s="31"/>
      <c r="AD269" s="31"/>
      <c r="AJ269" s="31"/>
      <c r="AP269" s="31"/>
      <c r="AV269" s="31"/>
      <c r="BB269" s="31"/>
    </row>
    <row r="270" spans="18:54" x14ac:dyDescent="0.3">
      <c r="R270" s="31"/>
      <c r="X270" s="31"/>
      <c r="AD270" s="31"/>
      <c r="AJ270" s="31"/>
      <c r="AP270" s="31"/>
      <c r="AV270" s="31"/>
      <c r="BB270" s="31"/>
    </row>
    <row r="271" spans="18:54" x14ac:dyDescent="0.3">
      <c r="R271" s="31"/>
      <c r="X271" s="31"/>
      <c r="AD271" s="31"/>
      <c r="AJ271" s="31"/>
      <c r="AP271" s="31"/>
      <c r="AV271" s="31"/>
      <c r="BB271" s="31"/>
    </row>
    <row r="272" spans="18:54" x14ac:dyDescent="0.3">
      <c r="R272" s="31"/>
      <c r="X272" s="31"/>
      <c r="AD272" s="31"/>
      <c r="AJ272" s="31"/>
      <c r="AP272" s="31"/>
      <c r="AV272" s="31"/>
      <c r="BB272" s="31"/>
    </row>
    <row r="273" spans="18:54" x14ac:dyDescent="0.3">
      <c r="R273" s="31"/>
      <c r="X273" s="31"/>
      <c r="AD273" s="31"/>
      <c r="AJ273" s="31"/>
      <c r="AP273" s="31"/>
      <c r="AV273" s="31"/>
      <c r="BB273" s="31"/>
    </row>
    <row r="274" spans="18:54" x14ac:dyDescent="0.3">
      <c r="R274" s="31"/>
      <c r="X274" s="31"/>
      <c r="AD274" s="31"/>
      <c r="AJ274" s="31"/>
      <c r="AP274" s="31"/>
      <c r="AV274" s="31"/>
      <c r="BB274" s="31"/>
    </row>
    <row r="275" spans="18:54" x14ac:dyDescent="0.3">
      <c r="R275" s="31"/>
      <c r="X275" s="31"/>
      <c r="AD275" s="31"/>
      <c r="AJ275" s="31"/>
      <c r="AP275" s="31"/>
      <c r="AV275" s="31"/>
      <c r="BB275" s="31"/>
    </row>
    <row r="276" spans="18:54" x14ac:dyDescent="0.3">
      <c r="R276" s="31"/>
      <c r="X276" s="31"/>
      <c r="AD276" s="31"/>
      <c r="AJ276" s="31"/>
      <c r="AP276" s="31"/>
      <c r="AV276" s="31"/>
      <c r="BB276" s="31"/>
    </row>
    <row r="277" spans="18:54" x14ac:dyDescent="0.3">
      <c r="R277" s="31"/>
      <c r="X277" s="31"/>
      <c r="AD277" s="31"/>
      <c r="AJ277" s="31"/>
      <c r="AP277" s="31"/>
      <c r="AV277" s="31"/>
      <c r="BB277" s="31"/>
    </row>
    <row r="278" spans="18:54" x14ac:dyDescent="0.3">
      <c r="R278" s="31"/>
      <c r="X278" s="31"/>
      <c r="AD278" s="31"/>
      <c r="AJ278" s="31"/>
      <c r="AP278" s="31"/>
      <c r="AV278" s="31"/>
      <c r="BB278" s="31"/>
    </row>
    <row r="279" spans="18:54" x14ac:dyDescent="0.3">
      <c r="R279" s="31"/>
      <c r="X279" s="31"/>
      <c r="AD279" s="31"/>
      <c r="AJ279" s="31"/>
      <c r="AP279" s="31"/>
      <c r="AV279" s="31"/>
      <c r="BB279" s="31"/>
    </row>
    <row r="280" spans="18:54" x14ac:dyDescent="0.3">
      <c r="R280" s="31"/>
      <c r="X280" s="31"/>
      <c r="AD280" s="31"/>
      <c r="AJ280" s="31"/>
      <c r="AP280" s="31"/>
      <c r="AV280" s="31"/>
      <c r="BB280" s="31"/>
    </row>
    <row r="281" spans="18:54" x14ac:dyDescent="0.3">
      <c r="R281" s="31"/>
      <c r="X281" s="31"/>
      <c r="AD281" s="31"/>
      <c r="AJ281" s="31"/>
      <c r="AP281" s="31"/>
      <c r="AV281" s="31"/>
      <c r="BB281" s="31"/>
    </row>
    <row r="282" spans="18:54" x14ac:dyDescent="0.3">
      <c r="R282" s="31"/>
      <c r="X282" s="31"/>
      <c r="AD282" s="31"/>
      <c r="AJ282" s="31"/>
      <c r="AP282" s="31"/>
      <c r="AV282" s="31"/>
      <c r="BB282" s="31"/>
    </row>
    <row r="283" spans="18:54" x14ac:dyDescent="0.3">
      <c r="R283" s="31"/>
      <c r="X283" s="31"/>
      <c r="AD283" s="31"/>
      <c r="AJ283" s="31"/>
      <c r="AP283" s="31"/>
      <c r="AV283" s="31"/>
      <c r="BB283" s="31"/>
    </row>
    <row r="284" spans="18:54" x14ac:dyDescent="0.3">
      <c r="R284" s="31"/>
      <c r="X284" s="31"/>
      <c r="AD284" s="31"/>
      <c r="AJ284" s="31"/>
      <c r="AP284" s="31"/>
      <c r="AV284" s="31"/>
      <c r="BB284" s="31"/>
    </row>
    <row r="285" spans="18:54" x14ac:dyDescent="0.3">
      <c r="R285" s="31"/>
      <c r="X285" s="31"/>
      <c r="AD285" s="31"/>
      <c r="AJ285" s="31"/>
      <c r="AP285" s="31"/>
      <c r="AV285" s="31"/>
      <c r="BB285" s="31"/>
    </row>
    <row r="286" spans="18:54" x14ac:dyDescent="0.3">
      <c r="R286" s="31"/>
      <c r="X286" s="31"/>
      <c r="AD286" s="31"/>
      <c r="AJ286" s="31"/>
      <c r="AP286" s="31"/>
      <c r="AV286" s="31"/>
      <c r="BB286" s="31"/>
    </row>
    <row r="287" spans="18:54" x14ac:dyDescent="0.3">
      <c r="R287" s="31"/>
      <c r="X287" s="31"/>
      <c r="AD287" s="31"/>
      <c r="AJ287" s="31"/>
      <c r="AP287" s="31"/>
      <c r="AV287" s="31"/>
      <c r="BB287" s="31"/>
    </row>
    <row r="288" spans="18:54" x14ac:dyDescent="0.3">
      <c r="R288" s="31"/>
      <c r="X288" s="31"/>
      <c r="AD288" s="31"/>
      <c r="AJ288" s="31"/>
      <c r="AP288" s="31"/>
      <c r="AV288" s="31"/>
      <c r="BB288" s="31"/>
    </row>
    <row r="289" spans="18:54" x14ac:dyDescent="0.3">
      <c r="R289" s="31"/>
      <c r="X289" s="31"/>
      <c r="AD289" s="31"/>
      <c r="AJ289" s="31"/>
      <c r="AP289" s="31"/>
      <c r="AV289" s="31"/>
      <c r="BB289" s="31"/>
    </row>
    <row r="290" spans="18:54" x14ac:dyDescent="0.3">
      <c r="R290" s="31"/>
      <c r="X290" s="31"/>
      <c r="AD290" s="31"/>
      <c r="AJ290" s="31"/>
      <c r="AP290" s="31"/>
      <c r="AV290" s="31"/>
      <c r="BB290" s="31"/>
    </row>
    <row r="291" spans="18:54" x14ac:dyDescent="0.3">
      <c r="R291" s="31"/>
      <c r="X291" s="31"/>
      <c r="AD291" s="31"/>
      <c r="AJ291" s="31"/>
      <c r="AP291" s="31"/>
      <c r="AV291" s="31"/>
      <c r="BB291" s="31"/>
    </row>
    <row r="292" spans="18:54" x14ac:dyDescent="0.3">
      <c r="R292" s="31"/>
      <c r="X292" s="31"/>
      <c r="AD292" s="31"/>
      <c r="AJ292" s="31"/>
      <c r="AP292" s="31"/>
      <c r="AV292" s="31"/>
      <c r="BB292" s="31"/>
    </row>
    <row r="293" spans="18:54" x14ac:dyDescent="0.3">
      <c r="R293" s="31"/>
      <c r="X293" s="31"/>
      <c r="AD293" s="31"/>
      <c r="AJ293" s="31"/>
      <c r="AP293" s="31"/>
      <c r="AV293" s="31"/>
      <c r="BB293" s="31"/>
    </row>
    <row r="294" spans="18:54" x14ac:dyDescent="0.3">
      <c r="R294" s="31"/>
      <c r="X294" s="31"/>
      <c r="AD294" s="31"/>
      <c r="AJ294" s="31"/>
      <c r="AP294" s="31"/>
      <c r="AV294" s="31"/>
      <c r="BB294" s="31"/>
    </row>
    <row r="295" spans="18:54" x14ac:dyDescent="0.3">
      <c r="R295" s="31"/>
      <c r="X295" s="31"/>
      <c r="AD295" s="31"/>
      <c r="AJ295" s="31"/>
      <c r="AP295" s="31"/>
      <c r="AV295" s="31"/>
      <c r="BB295" s="31"/>
    </row>
    <row r="296" spans="18:54" x14ac:dyDescent="0.3">
      <c r="R296" s="31"/>
      <c r="X296" s="31"/>
      <c r="AD296" s="31"/>
      <c r="AJ296" s="31"/>
      <c r="AP296" s="31"/>
      <c r="AV296" s="31"/>
      <c r="BB296" s="31"/>
    </row>
    <row r="297" spans="18:54" x14ac:dyDescent="0.3">
      <c r="R297" s="31"/>
      <c r="X297" s="31"/>
      <c r="AD297" s="31"/>
      <c r="AJ297" s="31"/>
      <c r="AP297" s="31"/>
      <c r="AV297" s="31"/>
      <c r="BB297" s="31"/>
    </row>
    <row r="298" spans="18:54" x14ac:dyDescent="0.3">
      <c r="R298" s="31"/>
      <c r="X298" s="31"/>
      <c r="AD298" s="31"/>
      <c r="AJ298" s="31"/>
      <c r="AP298" s="31"/>
      <c r="AV298" s="31"/>
      <c r="BB298" s="31"/>
    </row>
    <row r="299" spans="18:54" x14ac:dyDescent="0.3">
      <c r="R299" s="31"/>
      <c r="X299" s="31"/>
      <c r="AD299" s="31"/>
      <c r="AJ299" s="31"/>
      <c r="AP299" s="31"/>
      <c r="AV299" s="31"/>
      <c r="BB299" s="31"/>
    </row>
    <row r="300" spans="18:54" x14ac:dyDescent="0.3">
      <c r="R300" s="31"/>
      <c r="X300" s="31"/>
      <c r="AD300" s="31"/>
      <c r="AJ300" s="31"/>
      <c r="AP300" s="31"/>
      <c r="AV300" s="31"/>
      <c r="BB300" s="31"/>
    </row>
    <row r="301" spans="18:54" x14ac:dyDescent="0.3">
      <c r="R301" s="31"/>
      <c r="X301" s="31"/>
      <c r="AD301" s="31"/>
      <c r="AJ301" s="31"/>
      <c r="AP301" s="31"/>
      <c r="AV301" s="31"/>
      <c r="BB301" s="31"/>
    </row>
    <row r="302" spans="18:54" x14ac:dyDescent="0.3">
      <c r="R302" s="31"/>
      <c r="X302" s="31"/>
      <c r="AD302" s="31"/>
      <c r="AJ302" s="31"/>
      <c r="AP302" s="31"/>
      <c r="AV302" s="31"/>
      <c r="BB302" s="31"/>
    </row>
    <row r="303" spans="18:54" x14ac:dyDescent="0.3">
      <c r="R303" s="31"/>
      <c r="X303" s="31"/>
      <c r="AD303" s="31"/>
      <c r="AJ303" s="31"/>
      <c r="AP303" s="31"/>
      <c r="AV303" s="31"/>
      <c r="BB303" s="31"/>
    </row>
    <row r="304" spans="18:54" x14ac:dyDescent="0.3">
      <c r="R304" s="31"/>
      <c r="X304" s="31"/>
      <c r="AD304" s="31"/>
      <c r="AJ304" s="31"/>
      <c r="AP304" s="31"/>
      <c r="AV304" s="31"/>
      <c r="BB304" s="31"/>
    </row>
    <row r="305" spans="18:54" x14ac:dyDescent="0.3">
      <c r="R305" s="31"/>
      <c r="X305" s="31"/>
      <c r="AD305" s="31"/>
      <c r="AJ305" s="31"/>
      <c r="AP305" s="31"/>
      <c r="AV305" s="31"/>
      <c r="BB305" s="31"/>
    </row>
    <row r="306" spans="18:54" x14ac:dyDescent="0.3">
      <c r="R306" s="31"/>
      <c r="X306" s="31"/>
      <c r="AD306" s="31"/>
      <c r="AJ306" s="31"/>
      <c r="AP306" s="31"/>
      <c r="AV306" s="31"/>
      <c r="BB306" s="31"/>
    </row>
    <row r="307" spans="18:54" x14ac:dyDescent="0.3">
      <c r="R307" s="31"/>
      <c r="X307" s="31"/>
      <c r="AD307" s="31"/>
      <c r="AJ307" s="31"/>
      <c r="AP307" s="31"/>
      <c r="AV307" s="31"/>
      <c r="BB307" s="31"/>
    </row>
    <row r="308" spans="18:54" x14ac:dyDescent="0.3">
      <c r="R308" s="31"/>
      <c r="X308" s="31"/>
      <c r="AD308" s="31"/>
      <c r="AJ308" s="31"/>
      <c r="AP308" s="31"/>
      <c r="AV308" s="31"/>
      <c r="BB308" s="31"/>
    </row>
    <row r="309" spans="18:54" x14ac:dyDescent="0.3">
      <c r="R309" s="31"/>
      <c r="X309" s="31"/>
      <c r="AD309" s="31"/>
      <c r="AJ309" s="31"/>
      <c r="AP309" s="31"/>
      <c r="AV309" s="31"/>
      <c r="BB309" s="31"/>
    </row>
    <row r="310" spans="18:54" x14ac:dyDescent="0.3">
      <c r="R310" s="31"/>
      <c r="X310" s="31"/>
      <c r="AD310" s="31"/>
      <c r="AJ310" s="31"/>
      <c r="AP310" s="31"/>
      <c r="AV310" s="31"/>
      <c r="BB310" s="31"/>
    </row>
    <row r="311" spans="18:54" x14ac:dyDescent="0.3">
      <c r="R311" s="31"/>
      <c r="X311" s="31"/>
      <c r="AD311" s="31"/>
      <c r="AJ311" s="31"/>
      <c r="AP311" s="31"/>
      <c r="AV311" s="31"/>
      <c r="BB311" s="31"/>
    </row>
    <row r="312" spans="18:54" x14ac:dyDescent="0.3">
      <c r="R312" s="31"/>
      <c r="X312" s="31"/>
      <c r="AD312" s="31"/>
      <c r="AJ312" s="31"/>
      <c r="AP312" s="31"/>
      <c r="AV312" s="31"/>
      <c r="BB312" s="31"/>
    </row>
    <row r="313" spans="18:54" x14ac:dyDescent="0.3">
      <c r="R313" s="31"/>
      <c r="X313" s="31"/>
      <c r="AD313" s="31"/>
      <c r="AJ313" s="31"/>
      <c r="AP313" s="31"/>
      <c r="AV313" s="31"/>
      <c r="BB313" s="31"/>
    </row>
    <row r="314" spans="18:54" x14ac:dyDescent="0.3">
      <c r="R314" s="31"/>
      <c r="X314" s="31"/>
      <c r="AD314" s="31"/>
      <c r="AJ314" s="31"/>
      <c r="AP314" s="31"/>
      <c r="AV314" s="31"/>
      <c r="BB314" s="31"/>
    </row>
    <row r="315" spans="18:54" x14ac:dyDescent="0.3">
      <c r="R315" s="31"/>
      <c r="X315" s="31"/>
      <c r="AD315" s="31"/>
      <c r="AJ315" s="31"/>
      <c r="AP315" s="31"/>
      <c r="AV315" s="31"/>
      <c r="BB315" s="31"/>
    </row>
    <row r="316" spans="18:54" x14ac:dyDescent="0.3">
      <c r="R316" s="31"/>
      <c r="X316" s="31"/>
      <c r="AD316" s="31"/>
      <c r="AJ316" s="31"/>
      <c r="AP316" s="31"/>
      <c r="AV316" s="31"/>
      <c r="BB316" s="31"/>
    </row>
    <row r="317" spans="18:54" x14ac:dyDescent="0.3">
      <c r="R317" s="31"/>
      <c r="X317" s="31"/>
      <c r="AD317" s="31"/>
      <c r="AJ317" s="31"/>
      <c r="AP317" s="31"/>
      <c r="AV317" s="31"/>
      <c r="BB317" s="31"/>
    </row>
    <row r="318" spans="18:54" x14ac:dyDescent="0.3">
      <c r="R318" s="31"/>
      <c r="X318" s="31"/>
      <c r="AD318" s="31"/>
      <c r="AJ318" s="31"/>
      <c r="AP318" s="31"/>
      <c r="AV318" s="31"/>
      <c r="BB318" s="31"/>
    </row>
    <row r="319" spans="18:54" x14ac:dyDescent="0.3">
      <c r="R319" s="31"/>
      <c r="X319" s="31"/>
      <c r="AD319" s="31"/>
      <c r="AJ319" s="31"/>
      <c r="AP319" s="31"/>
      <c r="AV319" s="31"/>
      <c r="BB319" s="31"/>
    </row>
    <row r="320" spans="18:54" x14ac:dyDescent="0.3">
      <c r="R320" s="31"/>
      <c r="X320" s="31"/>
      <c r="AD320" s="31"/>
      <c r="AJ320" s="31"/>
      <c r="AP320" s="31"/>
      <c r="AV320" s="31"/>
      <c r="BB320" s="31"/>
    </row>
    <row r="321" spans="18:54" x14ac:dyDescent="0.3">
      <c r="R321" s="31"/>
      <c r="X321" s="31"/>
      <c r="AD321" s="31"/>
      <c r="AJ321" s="31"/>
      <c r="AP321" s="31"/>
      <c r="AV321" s="31"/>
      <c r="BB321" s="31"/>
    </row>
    <row r="322" spans="18:54" x14ac:dyDescent="0.3">
      <c r="R322" s="31"/>
      <c r="X322" s="31"/>
      <c r="AD322" s="31"/>
      <c r="AJ322" s="31"/>
      <c r="AP322" s="31"/>
      <c r="AV322" s="31"/>
      <c r="BB322" s="31"/>
    </row>
    <row r="323" spans="18:54" x14ac:dyDescent="0.3">
      <c r="R323" s="31"/>
      <c r="X323" s="31"/>
      <c r="AD323" s="31"/>
      <c r="AJ323" s="31"/>
      <c r="AP323" s="31"/>
      <c r="AV323" s="31"/>
      <c r="BB323" s="31"/>
    </row>
    <row r="324" spans="18:54" x14ac:dyDescent="0.3">
      <c r="R324" s="31"/>
      <c r="X324" s="31"/>
      <c r="AD324" s="31"/>
      <c r="AJ324" s="31"/>
      <c r="AP324" s="31"/>
      <c r="AV324" s="31"/>
      <c r="BB324" s="31"/>
    </row>
    <row r="325" spans="18:54" x14ac:dyDescent="0.3">
      <c r="R325" s="31"/>
      <c r="X325" s="31"/>
      <c r="AD325" s="31"/>
      <c r="AJ325" s="31"/>
      <c r="AP325" s="31"/>
      <c r="AV325" s="31"/>
      <c r="BB325" s="31"/>
    </row>
    <row r="326" spans="18:54" x14ac:dyDescent="0.3">
      <c r="R326" s="31"/>
      <c r="X326" s="31"/>
      <c r="AD326" s="31"/>
      <c r="AJ326" s="31"/>
      <c r="AP326" s="31"/>
      <c r="AV326" s="31"/>
      <c r="BB326" s="31"/>
    </row>
    <row r="327" spans="18:54" x14ac:dyDescent="0.3">
      <c r="R327" s="31"/>
      <c r="X327" s="31"/>
      <c r="AD327" s="31"/>
      <c r="AJ327" s="31"/>
      <c r="AP327" s="31"/>
      <c r="AV327" s="31"/>
      <c r="BB327" s="31"/>
    </row>
    <row r="328" spans="18:54" x14ac:dyDescent="0.3">
      <c r="R328" s="31"/>
      <c r="X328" s="31"/>
      <c r="AD328" s="31"/>
      <c r="AJ328" s="31"/>
      <c r="AP328" s="31"/>
      <c r="AV328" s="31"/>
      <c r="BB328" s="31"/>
    </row>
    <row r="329" spans="18:54" x14ac:dyDescent="0.3">
      <c r="R329" s="31"/>
      <c r="X329" s="31"/>
      <c r="AD329" s="31"/>
      <c r="AJ329" s="31"/>
      <c r="AP329" s="31"/>
      <c r="AV329" s="31"/>
      <c r="BB329" s="31"/>
    </row>
    <row r="330" spans="18:54" x14ac:dyDescent="0.3">
      <c r="R330" s="31"/>
      <c r="X330" s="31"/>
      <c r="AD330" s="31"/>
      <c r="AJ330" s="31"/>
      <c r="AP330" s="31"/>
      <c r="AV330" s="31"/>
      <c r="BB330" s="31"/>
    </row>
    <row r="331" spans="18:54" x14ac:dyDescent="0.3">
      <c r="R331" s="31"/>
      <c r="X331" s="31"/>
      <c r="AD331" s="31"/>
      <c r="AJ331" s="31"/>
      <c r="AP331" s="31"/>
      <c r="AV331" s="31"/>
      <c r="BB331" s="31"/>
    </row>
    <row r="332" spans="18:54" x14ac:dyDescent="0.3">
      <c r="R332" s="31"/>
      <c r="X332" s="31"/>
      <c r="AD332" s="31"/>
      <c r="AJ332" s="31"/>
      <c r="AP332" s="31"/>
      <c r="AV332" s="31"/>
      <c r="BB332" s="31"/>
    </row>
    <row r="333" spans="18:54" x14ac:dyDescent="0.3">
      <c r="R333" s="31"/>
      <c r="X333" s="31"/>
      <c r="AD333" s="31"/>
      <c r="AJ333" s="31"/>
      <c r="AP333" s="31"/>
      <c r="AV333" s="31"/>
      <c r="BB333" s="31"/>
    </row>
    <row r="334" spans="18:54" x14ac:dyDescent="0.3">
      <c r="R334" s="31"/>
      <c r="X334" s="31"/>
      <c r="AD334" s="31"/>
      <c r="AJ334" s="31"/>
      <c r="AP334" s="31"/>
      <c r="AV334" s="31"/>
      <c r="BB334" s="31"/>
    </row>
    <row r="335" spans="18:54" x14ac:dyDescent="0.3">
      <c r="R335" s="31"/>
      <c r="X335" s="31"/>
      <c r="AD335" s="31"/>
      <c r="AJ335" s="31"/>
      <c r="AP335" s="31"/>
      <c r="AV335" s="31"/>
      <c r="BB335" s="31"/>
    </row>
    <row r="336" spans="18:54" x14ac:dyDescent="0.3">
      <c r="R336" s="31"/>
      <c r="X336" s="31"/>
      <c r="AD336" s="31"/>
      <c r="AJ336" s="31"/>
      <c r="AP336" s="31"/>
      <c r="AV336" s="31"/>
      <c r="BB336" s="31"/>
    </row>
    <row r="337" spans="18:54" x14ac:dyDescent="0.3">
      <c r="R337" s="31"/>
      <c r="X337" s="31"/>
      <c r="AD337" s="31"/>
      <c r="AJ337" s="31"/>
      <c r="AP337" s="31"/>
      <c r="AV337" s="31"/>
      <c r="BB337" s="31"/>
    </row>
    <row r="338" spans="18:54" x14ac:dyDescent="0.3">
      <c r="R338" s="31"/>
      <c r="X338" s="31"/>
      <c r="AD338" s="31"/>
      <c r="AJ338" s="31"/>
      <c r="AP338" s="31"/>
      <c r="AV338" s="31"/>
      <c r="BB338" s="31"/>
    </row>
    <row r="339" spans="18:54" x14ac:dyDescent="0.3">
      <c r="R339" s="31"/>
      <c r="X339" s="31"/>
      <c r="AD339" s="31"/>
      <c r="AJ339" s="31"/>
      <c r="AP339" s="31"/>
      <c r="AV339" s="31"/>
      <c r="BB339" s="31"/>
    </row>
    <row r="340" spans="18:54" x14ac:dyDescent="0.3">
      <c r="R340" s="31"/>
      <c r="X340" s="31"/>
      <c r="AD340" s="31"/>
      <c r="AJ340" s="31"/>
      <c r="AP340" s="31"/>
      <c r="AV340" s="31"/>
      <c r="BB340" s="31"/>
    </row>
    <row r="341" spans="18:54" x14ac:dyDescent="0.3">
      <c r="R341" s="31"/>
      <c r="X341" s="31"/>
      <c r="AD341" s="31"/>
      <c r="AJ341" s="31"/>
      <c r="AP341" s="31"/>
      <c r="AV341" s="31"/>
      <c r="BB341" s="31"/>
    </row>
    <row r="342" spans="18:54" x14ac:dyDescent="0.3">
      <c r="R342" s="31"/>
      <c r="X342" s="31"/>
      <c r="AD342" s="31"/>
      <c r="AJ342" s="31"/>
      <c r="AP342" s="31"/>
      <c r="AV342" s="31"/>
      <c r="BB342" s="31"/>
    </row>
    <row r="343" spans="18:54" x14ac:dyDescent="0.3">
      <c r="R343" s="31"/>
      <c r="X343" s="31"/>
      <c r="AD343" s="31"/>
      <c r="AJ343" s="31"/>
      <c r="AP343" s="31"/>
      <c r="AV343" s="31"/>
      <c r="BB343" s="31"/>
    </row>
    <row r="344" spans="18:54" x14ac:dyDescent="0.3">
      <c r="R344" s="31"/>
      <c r="X344" s="31"/>
      <c r="AD344" s="31"/>
      <c r="AJ344" s="31"/>
      <c r="AP344" s="31"/>
      <c r="AV344" s="31"/>
      <c r="BB344" s="31"/>
    </row>
    <row r="345" spans="18:54" x14ac:dyDescent="0.3">
      <c r="R345" s="31"/>
      <c r="X345" s="31"/>
      <c r="AD345" s="31"/>
      <c r="AJ345" s="31"/>
      <c r="AP345" s="31"/>
      <c r="AV345" s="31"/>
      <c r="BB345" s="31"/>
    </row>
    <row r="346" spans="18:54" x14ac:dyDescent="0.3">
      <c r="R346" s="31"/>
      <c r="X346" s="31"/>
      <c r="AD346" s="31"/>
      <c r="AJ346" s="31"/>
      <c r="AP346" s="31"/>
      <c r="AV346" s="31"/>
      <c r="BB346" s="31"/>
    </row>
    <row r="347" spans="18:54" x14ac:dyDescent="0.3">
      <c r="R347" s="31"/>
      <c r="X347" s="31"/>
      <c r="AD347" s="31"/>
      <c r="AJ347" s="31"/>
      <c r="AP347" s="31"/>
      <c r="AV347" s="31"/>
      <c r="BB347" s="31"/>
    </row>
    <row r="348" spans="18:54" x14ac:dyDescent="0.3">
      <c r="R348" s="31"/>
      <c r="X348" s="31"/>
      <c r="AD348" s="31"/>
      <c r="AJ348" s="31"/>
      <c r="AP348" s="31"/>
      <c r="AV348" s="31"/>
      <c r="BB348" s="31"/>
    </row>
    <row r="349" spans="18:54" x14ac:dyDescent="0.3">
      <c r="R349" s="31"/>
      <c r="X349" s="31"/>
      <c r="AD349" s="31"/>
      <c r="AJ349" s="31"/>
      <c r="AP349" s="31"/>
      <c r="AV349" s="31"/>
      <c r="BB349" s="31"/>
    </row>
    <row r="350" spans="18:54" x14ac:dyDescent="0.3">
      <c r="R350" s="31"/>
      <c r="X350" s="31"/>
      <c r="AD350" s="31"/>
      <c r="AJ350" s="31"/>
      <c r="AP350" s="31"/>
      <c r="AV350" s="31"/>
      <c r="BB350" s="31"/>
    </row>
    <row r="351" spans="18:54" x14ac:dyDescent="0.3">
      <c r="R351" s="31"/>
      <c r="X351" s="31"/>
      <c r="AD351" s="31"/>
      <c r="AJ351" s="31"/>
      <c r="AP351" s="31"/>
      <c r="AV351" s="31"/>
      <c r="BB351" s="31"/>
    </row>
    <row r="352" spans="18:54" x14ac:dyDescent="0.3">
      <c r="R352" s="31"/>
      <c r="X352" s="31"/>
      <c r="AD352" s="31"/>
      <c r="AJ352" s="31"/>
      <c r="AP352" s="31"/>
      <c r="AV352" s="31"/>
      <c r="BB352" s="31"/>
    </row>
    <row r="353" spans="18:54" x14ac:dyDescent="0.3">
      <c r="R353" s="31"/>
      <c r="X353" s="31"/>
      <c r="AD353" s="31"/>
      <c r="AJ353" s="31"/>
      <c r="AP353" s="31"/>
      <c r="AV353" s="31"/>
      <c r="BB353" s="31"/>
    </row>
    <row r="354" spans="18:54" x14ac:dyDescent="0.3">
      <c r="R354" s="31"/>
      <c r="X354" s="31"/>
      <c r="AD354" s="31"/>
      <c r="AJ354" s="31"/>
      <c r="AP354" s="31"/>
      <c r="AV354" s="31"/>
      <c r="BB354" s="31"/>
    </row>
    <row r="355" spans="18:54" x14ac:dyDescent="0.3">
      <c r="R355" s="31"/>
      <c r="X355" s="31"/>
      <c r="AD355" s="31"/>
      <c r="AJ355" s="31"/>
      <c r="AP355" s="31"/>
      <c r="AV355" s="31"/>
      <c r="BB355" s="31"/>
    </row>
    <row r="356" spans="18:54" x14ac:dyDescent="0.3">
      <c r="R356" s="31"/>
      <c r="X356" s="31"/>
      <c r="AD356" s="31"/>
      <c r="AJ356" s="31"/>
      <c r="AP356" s="31"/>
      <c r="AV356" s="31"/>
      <c r="BB356" s="31"/>
    </row>
    <row r="357" spans="18:54" x14ac:dyDescent="0.3">
      <c r="R357" s="31"/>
      <c r="X357" s="31"/>
      <c r="AD357" s="31"/>
      <c r="AJ357" s="31"/>
      <c r="AP357" s="31"/>
      <c r="AV357" s="31"/>
      <c r="BB357" s="31"/>
    </row>
    <row r="358" spans="18:54" x14ac:dyDescent="0.3">
      <c r="R358" s="31"/>
      <c r="X358" s="31"/>
      <c r="AD358" s="31"/>
      <c r="AJ358" s="31"/>
      <c r="AP358" s="31"/>
      <c r="AV358" s="31"/>
      <c r="BB358" s="31"/>
    </row>
    <row r="359" spans="18:54" x14ac:dyDescent="0.3">
      <c r="R359" s="31"/>
      <c r="X359" s="31"/>
      <c r="AD359" s="31"/>
      <c r="AJ359" s="31"/>
      <c r="AP359" s="31"/>
      <c r="AV359" s="31"/>
      <c r="BB359" s="31"/>
    </row>
    <row r="360" spans="18:54" x14ac:dyDescent="0.3">
      <c r="R360" s="31"/>
      <c r="X360" s="31"/>
      <c r="AD360" s="31"/>
      <c r="AJ360" s="31"/>
      <c r="AP360" s="31"/>
      <c r="AV360" s="31"/>
      <c r="BB360" s="31"/>
    </row>
    <row r="361" spans="18:54" x14ac:dyDescent="0.3">
      <c r="R361" s="31"/>
      <c r="X361" s="31"/>
      <c r="AD361" s="31"/>
      <c r="AJ361" s="31"/>
      <c r="AP361" s="31"/>
      <c r="AV361" s="31"/>
      <c r="BB361" s="31"/>
    </row>
    <row r="362" spans="18:54" x14ac:dyDescent="0.3">
      <c r="R362" s="31"/>
      <c r="X362" s="31"/>
      <c r="AD362" s="31"/>
      <c r="AJ362" s="31"/>
      <c r="AP362" s="31"/>
      <c r="AV362" s="31"/>
      <c r="BB362" s="31"/>
    </row>
    <row r="363" spans="18:54" x14ac:dyDescent="0.3">
      <c r="R363" s="31"/>
      <c r="X363" s="31"/>
      <c r="AD363" s="31"/>
      <c r="AJ363" s="31"/>
      <c r="AP363" s="31"/>
      <c r="AV363" s="31"/>
      <c r="BB363" s="31"/>
    </row>
    <row r="364" spans="18:54" x14ac:dyDescent="0.3">
      <c r="R364" s="31"/>
      <c r="X364" s="31"/>
      <c r="AD364" s="31"/>
      <c r="AJ364" s="31"/>
      <c r="AP364" s="31"/>
      <c r="AV364" s="31"/>
      <c r="BB364" s="31"/>
    </row>
    <row r="365" spans="18:54" x14ac:dyDescent="0.3">
      <c r="R365" s="31"/>
      <c r="X365" s="31"/>
      <c r="AD365" s="31"/>
      <c r="AJ365" s="31"/>
      <c r="AP365" s="31"/>
      <c r="AV365" s="31"/>
      <c r="BB365" s="31"/>
    </row>
    <row r="366" spans="18:54" x14ac:dyDescent="0.3">
      <c r="R366" s="31"/>
      <c r="X366" s="31"/>
      <c r="AD366" s="31"/>
      <c r="AJ366" s="31"/>
      <c r="AP366" s="31"/>
      <c r="AV366" s="31"/>
      <c r="BB366" s="31"/>
    </row>
    <row r="367" spans="18:54" x14ac:dyDescent="0.3">
      <c r="R367" s="31"/>
      <c r="X367" s="31"/>
      <c r="AD367" s="31"/>
      <c r="AJ367" s="31"/>
      <c r="AP367" s="31"/>
      <c r="AV367" s="31"/>
      <c r="BB367" s="31"/>
    </row>
    <row r="368" spans="18:54" x14ac:dyDescent="0.3">
      <c r="R368" s="31"/>
      <c r="X368" s="31"/>
      <c r="AD368" s="31"/>
      <c r="AJ368" s="31"/>
      <c r="AP368" s="31"/>
      <c r="AV368" s="31"/>
      <c r="BB368" s="31"/>
    </row>
    <row r="369" spans="18:54" x14ac:dyDescent="0.3">
      <c r="R369" s="31"/>
      <c r="X369" s="31"/>
      <c r="AD369" s="31"/>
      <c r="AJ369" s="31"/>
      <c r="AP369" s="31"/>
      <c r="AV369" s="31"/>
      <c r="BB369" s="31"/>
    </row>
    <row r="370" spans="18:54" x14ac:dyDescent="0.3">
      <c r="R370" s="31"/>
      <c r="X370" s="31"/>
      <c r="AD370" s="31"/>
      <c r="AJ370" s="31"/>
      <c r="AP370" s="31"/>
      <c r="AV370" s="31"/>
      <c r="BB370" s="31"/>
    </row>
    <row r="371" spans="18:54" x14ac:dyDescent="0.3">
      <c r="R371" s="31"/>
      <c r="X371" s="31"/>
      <c r="AD371" s="31"/>
      <c r="AJ371" s="31"/>
      <c r="AP371" s="31"/>
      <c r="AV371" s="31"/>
      <c r="BB371" s="31"/>
    </row>
    <row r="372" spans="18:54" x14ac:dyDescent="0.3">
      <c r="R372" s="31"/>
      <c r="X372" s="31"/>
      <c r="AD372" s="31"/>
      <c r="AJ372" s="31"/>
      <c r="AP372" s="31"/>
      <c r="AV372" s="31"/>
      <c r="BB372" s="31"/>
    </row>
    <row r="373" spans="18:54" x14ac:dyDescent="0.3">
      <c r="R373" s="31"/>
      <c r="X373" s="31"/>
      <c r="AD373" s="31"/>
      <c r="AJ373" s="31"/>
      <c r="AP373" s="31"/>
      <c r="AV373" s="31"/>
      <c r="BB373" s="31"/>
    </row>
    <row r="374" spans="18:54" x14ac:dyDescent="0.3">
      <c r="R374" s="31"/>
      <c r="X374" s="31"/>
      <c r="AD374" s="31"/>
      <c r="AJ374" s="31"/>
      <c r="AP374" s="31"/>
      <c r="AV374" s="31"/>
      <c r="BB374" s="31"/>
    </row>
    <row r="375" spans="18:54" x14ac:dyDescent="0.3">
      <c r="R375" s="32"/>
      <c r="X375" s="32"/>
      <c r="AD375" s="32"/>
      <c r="AJ375" s="32"/>
      <c r="AP375" s="32"/>
      <c r="AV375" s="32"/>
      <c r="BB375" s="32"/>
    </row>
    <row r="376" spans="18:54" x14ac:dyDescent="0.3">
      <c r="R376" s="31"/>
      <c r="X376" s="31"/>
      <c r="AD376" s="31"/>
      <c r="AJ376" s="31"/>
      <c r="AP376" s="31"/>
      <c r="AV376" s="31"/>
      <c r="BB376" s="31"/>
    </row>
    <row r="377" spans="18:54" x14ac:dyDescent="0.3">
      <c r="R377" s="31"/>
      <c r="X377" s="31"/>
      <c r="AD377" s="31"/>
      <c r="AJ377" s="31"/>
      <c r="AP377" s="31"/>
      <c r="AV377" s="31"/>
      <c r="BB377" s="31"/>
    </row>
    <row r="378" spans="18:54" x14ac:dyDescent="0.3">
      <c r="R378" s="31"/>
      <c r="X378" s="31"/>
      <c r="AD378" s="31"/>
      <c r="AJ378" s="31"/>
      <c r="AP378" s="31"/>
      <c r="AV378" s="31"/>
      <c r="BB378" s="31"/>
    </row>
    <row r="379" spans="18:54" x14ac:dyDescent="0.3">
      <c r="R379" s="31"/>
      <c r="X379" s="31"/>
      <c r="AD379" s="31"/>
      <c r="AJ379" s="31"/>
      <c r="AP379" s="31"/>
      <c r="AV379" s="31"/>
      <c r="BB379" s="31"/>
    </row>
    <row r="380" spans="18:54" x14ac:dyDescent="0.3">
      <c r="R380" s="31"/>
      <c r="X380" s="31"/>
      <c r="AD380" s="31"/>
      <c r="AJ380" s="31"/>
      <c r="AP380" s="31"/>
      <c r="AV380" s="31"/>
      <c r="BB380" s="31"/>
    </row>
  </sheetData>
  <mergeCells count="25">
    <mergeCell ref="M2:Q2"/>
    <mergeCell ref="L2:L3"/>
    <mergeCell ref="A1:B1"/>
    <mergeCell ref="C1:D1"/>
    <mergeCell ref="F1:L1"/>
    <mergeCell ref="A2:A3"/>
    <mergeCell ref="B2:B3"/>
    <mergeCell ref="C2:C3"/>
    <mergeCell ref="D2:D3"/>
    <mergeCell ref="E2:E3"/>
    <mergeCell ref="F2:F3"/>
    <mergeCell ref="G2:K2"/>
    <mergeCell ref="R2:R3"/>
    <mergeCell ref="S2:W2"/>
    <mergeCell ref="X2:X3"/>
    <mergeCell ref="Y2:AC2"/>
    <mergeCell ref="AD2:AD3"/>
    <mergeCell ref="AV2:AV3"/>
    <mergeCell ref="AW2:BA2"/>
    <mergeCell ref="BB2:BB3"/>
    <mergeCell ref="AE2:AI2"/>
    <mergeCell ref="AJ2:AJ3"/>
    <mergeCell ref="AK2:AO2"/>
    <mergeCell ref="AP2:AP3"/>
    <mergeCell ref="AQ2:AU2"/>
  </mergeCells>
  <phoneticPr fontId="7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BB726-80C8-4A82-9CAB-B4CB22D80FB3}">
  <dimension ref="A1:BB379"/>
  <sheetViews>
    <sheetView workbookViewId="0">
      <selection activeCell="G4" sqref="G4:BB231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6" width="12.109375" style="9" customWidth="1"/>
    <col min="7" max="9" width="11.109375" style="9" customWidth="1"/>
    <col min="10" max="11" width="12.21875" customWidth="1"/>
    <col min="12" max="12" width="12.77734375" style="33" customWidth="1"/>
    <col min="13" max="13" width="13" customWidth="1"/>
    <col min="14" max="54" width="12.21875" customWidth="1"/>
  </cols>
  <sheetData>
    <row r="1" spans="1:54" ht="36.6" customHeight="1" x14ac:dyDescent="0.3">
      <c r="A1" s="148" t="s">
        <v>23</v>
      </c>
      <c r="B1" s="148"/>
      <c r="C1" s="149" t="s">
        <v>491</v>
      </c>
      <c r="D1" s="149"/>
      <c r="E1" s="94" t="s">
        <v>551</v>
      </c>
      <c r="F1" s="94" t="s">
        <v>17</v>
      </c>
      <c r="G1" s="94" t="s">
        <v>18</v>
      </c>
      <c r="H1" s="94" t="s">
        <v>20</v>
      </c>
      <c r="I1" s="95" t="s">
        <v>552</v>
      </c>
      <c r="J1" s="96" t="s">
        <v>553</v>
      </c>
      <c r="K1" s="96" t="s">
        <v>554</v>
      </c>
      <c r="L1" s="96" t="s">
        <v>555</v>
      </c>
      <c r="M1" s="96" t="s">
        <v>19</v>
      </c>
      <c r="N1" s="97" t="s">
        <v>556</v>
      </c>
      <c r="O1" s="97" t="s">
        <v>557</v>
      </c>
      <c r="P1" s="97" t="s">
        <v>22</v>
      </c>
      <c r="Q1" s="98" t="s">
        <v>16</v>
      </c>
      <c r="R1" s="99" t="s">
        <v>14</v>
      </c>
      <c r="S1" s="100" t="s">
        <v>15</v>
      </c>
    </row>
    <row r="2" spans="1:54" s="2" customFormat="1" ht="21.6" customHeight="1" x14ac:dyDescent="0.3">
      <c r="A2" s="151" t="s">
        <v>0</v>
      </c>
      <c r="B2" s="151" t="s">
        <v>25</v>
      </c>
      <c r="C2" s="153" t="s">
        <v>26</v>
      </c>
      <c r="D2" s="151" t="s">
        <v>488</v>
      </c>
      <c r="E2" s="151" t="s">
        <v>24</v>
      </c>
      <c r="F2" s="151" t="s">
        <v>24</v>
      </c>
      <c r="G2" s="145" t="s">
        <v>494</v>
      </c>
      <c r="H2" s="145"/>
      <c r="I2" s="145"/>
      <c r="J2" s="145"/>
      <c r="K2" s="145"/>
      <c r="L2" s="146" t="s">
        <v>27</v>
      </c>
      <c r="M2" s="145" t="s">
        <v>495</v>
      </c>
      <c r="N2" s="145"/>
      <c r="O2" s="145"/>
      <c r="P2" s="145"/>
      <c r="Q2" s="145"/>
      <c r="R2" s="143" t="s">
        <v>27</v>
      </c>
      <c r="S2" s="145" t="s">
        <v>496</v>
      </c>
      <c r="T2" s="145"/>
      <c r="U2" s="145"/>
      <c r="V2" s="145"/>
      <c r="W2" s="145"/>
      <c r="X2" s="143" t="s">
        <v>27</v>
      </c>
      <c r="Y2" s="145" t="s">
        <v>497</v>
      </c>
      <c r="Z2" s="145"/>
      <c r="AA2" s="145"/>
      <c r="AB2" s="145"/>
      <c r="AC2" s="145"/>
      <c r="AD2" s="143" t="s">
        <v>27</v>
      </c>
      <c r="AE2" s="145" t="s">
        <v>498</v>
      </c>
      <c r="AF2" s="145"/>
      <c r="AG2" s="145"/>
      <c r="AH2" s="145"/>
      <c r="AI2" s="145"/>
      <c r="AJ2" s="143" t="s">
        <v>27</v>
      </c>
      <c r="AK2" s="145" t="s">
        <v>499</v>
      </c>
      <c r="AL2" s="145"/>
      <c r="AM2" s="145"/>
      <c r="AN2" s="145"/>
      <c r="AO2" s="145"/>
      <c r="AP2" s="143" t="s">
        <v>27</v>
      </c>
      <c r="AQ2" s="145" t="s">
        <v>500</v>
      </c>
      <c r="AR2" s="145"/>
      <c r="AS2" s="145"/>
      <c r="AT2" s="145"/>
      <c r="AU2" s="145"/>
      <c r="AV2" s="143" t="s">
        <v>27</v>
      </c>
      <c r="AW2" s="145" t="s">
        <v>28</v>
      </c>
      <c r="AX2" s="145"/>
      <c r="AY2" s="145"/>
      <c r="AZ2" s="145"/>
      <c r="BA2" s="145"/>
      <c r="BB2" s="143" t="s">
        <v>27</v>
      </c>
    </row>
    <row r="3" spans="1:54" s="2" customFormat="1" ht="20.100000000000001" customHeight="1" x14ac:dyDescent="0.3">
      <c r="A3" s="152"/>
      <c r="B3" s="152"/>
      <c r="C3" s="154"/>
      <c r="D3" s="152"/>
      <c r="E3" s="152"/>
      <c r="F3" s="152"/>
      <c r="G3" s="93" t="s">
        <v>501</v>
      </c>
      <c r="H3" s="93" t="s">
        <v>502</v>
      </c>
      <c r="I3" s="93" t="s">
        <v>503</v>
      </c>
      <c r="J3" s="93" t="s">
        <v>504</v>
      </c>
      <c r="K3" s="93" t="s">
        <v>505</v>
      </c>
      <c r="L3" s="147"/>
      <c r="M3" s="93" t="s">
        <v>506</v>
      </c>
      <c r="N3" s="93" t="s">
        <v>507</v>
      </c>
      <c r="O3" s="93" t="s">
        <v>508</v>
      </c>
      <c r="P3" s="93" t="s">
        <v>509</v>
      </c>
      <c r="Q3" s="93" t="s">
        <v>510</v>
      </c>
      <c r="R3" s="144"/>
      <c r="S3" s="93" t="s">
        <v>511</v>
      </c>
      <c r="T3" s="93" t="s">
        <v>512</v>
      </c>
      <c r="U3" s="93" t="s">
        <v>513</v>
      </c>
      <c r="V3" s="93" t="s">
        <v>514</v>
      </c>
      <c r="W3" s="93" t="s">
        <v>515</v>
      </c>
      <c r="X3" s="144"/>
      <c r="Y3" s="93" t="s">
        <v>516</v>
      </c>
      <c r="Z3" s="93" t="s">
        <v>517</v>
      </c>
      <c r="AA3" s="93" t="s">
        <v>518</v>
      </c>
      <c r="AB3" s="93" t="s">
        <v>519</v>
      </c>
      <c r="AC3" s="93" t="s">
        <v>520</v>
      </c>
      <c r="AD3" s="144"/>
      <c r="AE3" s="93" t="s">
        <v>521</v>
      </c>
      <c r="AF3" s="93" t="s">
        <v>522</v>
      </c>
      <c r="AG3" s="93" t="s">
        <v>523</v>
      </c>
      <c r="AH3" s="93" t="s">
        <v>524</v>
      </c>
      <c r="AI3" s="93" t="s">
        <v>525</v>
      </c>
      <c r="AJ3" s="144"/>
      <c r="AK3" s="93" t="s">
        <v>526</v>
      </c>
      <c r="AL3" s="93" t="s">
        <v>527</v>
      </c>
      <c r="AM3" s="93" t="s">
        <v>528</v>
      </c>
      <c r="AN3" s="93" t="s">
        <v>529</v>
      </c>
      <c r="AO3" s="93" t="s">
        <v>530</v>
      </c>
      <c r="AP3" s="144"/>
      <c r="AQ3" s="93" t="s">
        <v>531</v>
      </c>
      <c r="AR3" s="93" t="s">
        <v>532</v>
      </c>
      <c r="AS3" s="93" t="s">
        <v>533</v>
      </c>
      <c r="AT3" s="93" t="s">
        <v>534</v>
      </c>
      <c r="AU3" s="93" t="s">
        <v>535</v>
      </c>
      <c r="AV3" s="144"/>
      <c r="AW3" s="93" t="s">
        <v>29</v>
      </c>
      <c r="AX3" s="93" t="s">
        <v>30</v>
      </c>
      <c r="AY3" s="93" t="s">
        <v>31</v>
      </c>
      <c r="AZ3" s="93" t="s">
        <v>32</v>
      </c>
      <c r="BA3" s="93" t="s">
        <v>33</v>
      </c>
      <c r="BB3" s="144"/>
    </row>
    <row r="4" spans="1:54" ht="23.1" customHeight="1" x14ac:dyDescent="0.3">
      <c r="A4" s="79">
        <v>1</v>
      </c>
      <c r="B4" s="56" t="s">
        <v>35</v>
      </c>
      <c r="C4" s="57" t="s">
        <v>36</v>
      </c>
      <c r="D4" s="56" t="s">
        <v>541</v>
      </c>
      <c r="E4" s="56" t="s">
        <v>34</v>
      </c>
      <c r="F4" s="56" t="str">
        <f>REPT(CHAR(160),10)&amp;Working!$E5</f>
        <v>          A</v>
      </c>
      <c r="G4" s="58">
        <f>IFERROR(VLOOKUP(Table1215[[#This Row],[Column2]],Table12[[Column2]:[Column54]],6,FALSE),"0")</f>
        <v>0</v>
      </c>
      <c r="H4" s="58">
        <f>IFERROR(VLOOKUP(Table1215[[#This Row],[Column2]],Table12[[Column2]:[Column54]],7,FALSE),"0")</f>
        <v>0</v>
      </c>
      <c r="I4" s="58">
        <f>IFERROR(VLOOKUP(Table1215[[#This Row],[Column2]],Table12[[Column2]:[Column54]],8,FALSE),"0")</f>
        <v>5</v>
      </c>
      <c r="J4" s="58">
        <f>IFERROR(VLOOKUP(Table1215[[#This Row],[Column2]],Table12[[Column2]:[Column54]],9,FALSE),"0")</f>
        <v>0</v>
      </c>
      <c r="K4" s="58">
        <f>IFERROR(VLOOKUP(Table1215[[#This Row],[Column2]],Table12[[Column2]:[Column54]],10,FALSE),"0")</f>
        <v>0</v>
      </c>
      <c r="L4" s="60">
        <f>Table1215[[#This Row],[Column9]]</f>
        <v>5</v>
      </c>
      <c r="M4" s="58">
        <f>IFERROR(VLOOKUP(Table1215[[#This Row],[Column2]],Table12[[Column2]:[Column54]],12,FALSE),"0")</f>
        <v>0</v>
      </c>
      <c r="N4" s="58">
        <f>IFERROR(VLOOKUP(Table1215[[#This Row],[Column2]],Table12[[Column2]:[Column54]],13,FALSE),"0")</f>
        <v>4</v>
      </c>
      <c r="O4" s="58">
        <f>IFERROR(VLOOKUP(Table1215[[#This Row],[Column2]],Table12[[Column2]:[Column54]],14,FALSE),"0")</f>
        <v>4</v>
      </c>
      <c r="P4" s="58">
        <f>IFERROR(VLOOKUP(Table1215[[#This Row],[Column2]],Table12[[Column2]:[Column54]],10,FALSE),"0")</f>
        <v>0</v>
      </c>
      <c r="Q4" s="58">
        <f>IFERROR(VLOOKUP(Table1215[[#This Row],[Column2]],Table12[[Column2]:[Column54]],16,FALSE),"0")</f>
        <v>4</v>
      </c>
      <c r="R4" s="60">
        <f>AVERAGE(Table1215[[#This Row],[Column14]],Table1215[[#This Row],[Column15]],Table1215[[#This Row],[Column17]])</f>
        <v>4</v>
      </c>
      <c r="S4" s="58">
        <f>IFERROR(VLOOKUP(Table1215[[#This Row],[Column2]],Table12[[Column2]:[Column54]],18,FALSE),"0")</f>
        <v>0</v>
      </c>
      <c r="T4" s="58">
        <f>IFERROR(VLOOKUP(Table1215[[#This Row],[Column2]],Table12[[Column2]:[Column54]],19,FALSE),"0")</f>
        <v>0</v>
      </c>
      <c r="U4" s="58">
        <f>IFERROR(VLOOKUP(Table1215[[#This Row],[Column2]],Table12[[Column2]:[Column54]],20,FALSE),"0")</f>
        <v>0</v>
      </c>
      <c r="V4" s="58">
        <f>IFERROR(VLOOKUP(Table1215[[#This Row],[Column2]],Table12[[Column2]:[Column54]],21,FALSE),"0")</f>
        <v>0</v>
      </c>
      <c r="W4" s="58">
        <f>IFERROR(VLOOKUP(Table1215[[#This Row],[Column2]],Table12[[Column2]:[Column54]],22,FALSE),"0")</f>
        <v>0</v>
      </c>
      <c r="X4" s="60">
        <f>Table1215[[#This Row],[Column19]]</f>
        <v>0</v>
      </c>
      <c r="Y4" s="58">
        <f>IFERROR(VLOOKUP(Table1215[[#This Row],[Column2]],Table12[[Column2]:[Column54]],24,FALSE),"0")</f>
        <v>4</v>
      </c>
      <c r="Z4" s="58">
        <f>IFERROR(VLOOKUP(Table1215[[#This Row],[Column2]],Table12[[Column2]:[Column54]],25,FALSE),"0")</f>
        <v>0</v>
      </c>
      <c r="AA4" s="58">
        <f>IFERROR(VLOOKUP(Table1215[[#This Row],[Column2]],Table12[[Column2]:[Column54]],26,FALSE),"0")</f>
        <v>0</v>
      </c>
      <c r="AB4" s="58">
        <f>IFERROR(VLOOKUP(Table1215[[#This Row],[Column2]],Table12[[Column2]:[Column54]],27,FALSE),"0")</f>
        <v>0</v>
      </c>
      <c r="AC4" s="58">
        <f>IFERROR(VLOOKUP(Table1215[[#This Row],[Column2]],Table12[[Column2]:[Column54]],28,FALSE),"0")</f>
        <v>0</v>
      </c>
      <c r="AD4" s="60">
        <f>Table1215[[#This Row],[Column25]]</f>
        <v>4</v>
      </c>
      <c r="AE4" s="58">
        <f>IFERROR(VLOOKUP(Table1215[[#This Row],[Column2]],Table12[[Column2]:[Column54]],30,FALSE),"0")</f>
        <v>0</v>
      </c>
      <c r="AF4" s="58">
        <f>IFERROR(VLOOKUP(Table1215[[#This Row],[Column2]],Table12[[Column2]:[Column54]],31,FALSE),"0")</f>
        <v>0</v>
      </c>
      <c r="AG4" s="58">
        <f>IFERROR(VLOOKUP(Table1215[[#This Row],[Column2]],Table12[[Column2]:[Column54]],32,FALSE),"0")</f>
        <v>0</v>
      </c>
      <c r="AH4" s="58">
        <f>IFERROR(VLOOKUP(Table1215[[#This Row],[Column2]],Table12[[Column2]:[Column54]],33,FALSE),"0")</f>
        <v>0</v>
      </c>
      <c r="AI4" s="58">
        <f>IFERROR(VLOOKUP(Table1215[[#This Row],[Column2]],Table12[[Column2]:[Column54]],34,FALSE),"0")</f>
        <v>4</v>
      </c>
      <c r="AJ4" s="60">
        <f>AVERAGE(Table1215[[#This Row],[Column31]],Table1215[[#This Row],[Column32]],Table1215[[#This Row],[Column33]])</f>
        <v>0</v>
      </c>
      <c r="AK4" s="58">
        <f>IFERROR(VLOOKUP(Table1215[[#This Row],[Column2]],Table12[[Column2]:[Column54]],36,FALSE),"0")</f>
        <v>5</v>
      </c>
      <c r="AL4" s="58">
        <f>IFERROR(VLOOKUP(Table1215[[#This Row],[Column2]],Table12[[Column2]:[Column54]],37,FALSE),"0")</f>
        <v>5</v>
      </c>
      <c r="AM4" s="58">
        <f>IFERROR(VLOOKUP(Table1215[[#This Row],[Column2]],Table12[[Column2]:[Column54]],38,FALSE),"0")</f>
        <v>0</v>
      </c>
      <c r="AN4" s="58">
        <f>IFERROR(VLOOKUP(Table1215[[#This Row],[Column2]],Table12[[Column2]:[Column54]],39,FALSE),"0")</f>
        <v>5</v>
      </c>
      <c r="AO4" s="58">
        <f>IFERROR(VLOOKUP(Table1215[[#This Row],[Column2]],Table12[[Column2]:[Column54]],40,FALSE),"0")</f>
        <v>0</v>
      </c>
      <c r="AP4" s="60">
        <f>AVERAGE(Table1215[[#This Row],[Column37]],Table1215[[#This Row],[Column38]],Table1215[[#This Row],[Column40]])</f>
        <v>5</v>
      </c>
      <c r="AQ4" s="58">
        <f>IFERROR(VLOOKUP(Table1215[[#This Row],[Column2]],Table12[[Column2]:[Column54]],42,FALSE),"0")</f>
        <v>5</v>
      </c>
      <c r="AR4" s="58">
        <f>IFERROR(VLOOKUP(Table1215[[#This Row],[Column2]],Table12[[Column2]:[Column54]],43,FALSE),"0")</f>
        <v>0</v>
      </c>
      <c r="AS4" s="58">
        <f>IFERROR(VLOOKUP(Table1215[[#This Row],[Column2]],Table12[[Column2]:[Column54]],44,FALSE),"0")</f>
        <v>0</v>
      </c>
      <c r="AT4" s="58">
        <f>IFERROR(VLOOKUP(Table1215[[#This Row],[Column2]],Table12[[Column2]:[Column54]],45,FALSE),"0")</f>
        <v>0</v>
      </c>
      <c r="AU4" s="58">
        <f>IFERROR(VLOOKUP(Table1215[[#This Row],[Column2]],Table12[[Column2]:[Column54]],46,FALSE),"0")</f>
        <v>0</v>
      </c>
      <c r="AV4" s="60">
        <f>Table1215[[#This Row],[Column43]]</f>
        <v>5</v>
      </c>
      <c r="AW4" s="58">
        <f>IFERROR(VLOOKUP(Table1215[[#This Row],[Column2]],Table12[[Column2]:[Column54]],48,FALSE),"0")</f>
        <v>0</v>
      </c>
      <c r="AX4" s="58">
        <f>IFERROR(VLOOKUP(Table1215[[#This Row],[Column2]],Table12[[Column2]:[Column54]],49,FALSE),"0")</f>
        <v>0</v>
      </c>
      <c r="AY4" s="58">
        <f>IFERROR(VLOOKUP(Table1215[[#This Row],[Column2]],Table12[[Column2]:[Column54]],50,FALSE),"0")</f>
        <v>0</v>
      </c>
      <c r="AZ4" s="58">
        <f>IFERROR(VLOOKUP(Table1215[[#This Row],[Column2]],Table12[[Column2]:[Column54]],51,FALSE),"0")</f>
        <v>4</v>
      </c>
      <c r="BA4" s="58">
        <f>IFERROR(VLOOKUP(Table1215[[#This Row],[Column2]],Table12[[Column2]:[Column54]],52,FALSE),"0")</f>
        <v>5</v>
      </c>
      <c r="BB4" s="60">
        <f>AVERAGE(Table1215[[#This Row],[Column52]],Table1215[[#This Row],[Column53]])</f>
        <v>4.5</v>
      </c>
    </row>
    <row r="5" spans="1:54" ht="23.1" customHeight="1" x14ac:dyDescent="0.3">
      <c r="A5" s="80">
        <v>2</v>
      </c>
      <c r="B5" s="63" t="s">
        <v>74</v>
      </c>
      <c r="C5" s="64" t="s">
        <v>75</v>
      </c>
      <c r="D5" s="63" t="s">
        <v>449</v>
      </c>
      <c r="E5" s="63" t="s">
        <v>34</v>
      </c>
      <c r="F5" s="63" t="str">
        <f>REPT(CHAR(160),10)&amp;Working!$E6</f>
        <v>          A</v>
      </c>
      <c r="G5" s="54">
        <f>IFERROR(VLOOKUP(Table1215[[#This Row],[Column2]],Table12[[Column2]:[Column54]],6,FALSE),"0")</f>
        <v>0</v>
      </c>
      <c r="H5" s="54">
        <f>IFERROR(VLOOKUP(Table1215[[#This Row],[Column2]],Table12[[Column2]:[Column54]],7,FALSE),"0")</f>
        <v>0</v>
      </c>
      <c r="I5" s="54">
        <f>IFERROR(VLOOKUP(Table1215[[#This Row],[Column2]],Table12[[Column2]:[Column54]],8,FALSE),"0")</f>
        <v>4</v>
      </c>
      <c r="J5" s="54">
        <f>IFERROR(VLOOKUP(Table1215[[#This Row],[Column2]],Table12[[Column2]:[Column54]],9,FALSE),"0")</f>
        <v>0</v>
      </c>
      <c r="K5" s="54">
        <f>IFERROR(VLOOKUP(Table1215[[#This Row],[Column2]],Table12[[Column2]:[Column54]],10,FALSE),"0")</f>
        <v>0</v>
      </c>
      <c r="L5" s="60">
        <f>Table1215[[#This Row],[Column9]]</f>
        <v>4</v>
      </c>
      <c r="M5" s="54">
        <f>IFERROR(VLOOKUP(Table1215[[#This Row],[Column2]],Table12[[Column2]:[Column54]],12,FALSE),"0")</f>
        <v>0</v>
      </c>
      <c r="N5" s="54">
        <f>IFERROR(VLOOKUP(Table1215[[#This Row],[Column2]],Table12[[Column2]:[Column54]],13,FALSE),"0")</f>
        <v>4</v>
      </c>
      <c r="O5" s="54">
        <f>IFERROR(VLOOKUP(Table1215[[#This Row],[Column2]],Table12[[Column2]:[Column54]],14,FALSE),"0")</f>
        <v>4</v>
      </c>
      <c r="P5" s="54">
        <f>IFERROR(VLOOKUP(Table1215[[#This Row],[Column2]],Table12[[Column2]:[Column54]],10,FALSE),"0")</f>
        <v>0</v>
      </c>
      <c r="Q5" s="54">
        <f>IFERROR(VLOOKUP(Table1215[[#This Row],[Column2]],Table12[[Column2]:[Column54]],16,FALSE),"0")</f>
        <v>4</v>
      </c>
      <c r="R5" s="60">
        <f>AVERAGE(Table1215[[#This Row],[Column14]],Table1215[[#This Row],[Column15]],Table1215[[#This Row],[Column17]])</f>
        <v>4</v>
      </c>
      <c r="S5" s="54">
        <f>IFERROR(VLOOKUP(Table1215[[#This Row],[Column2]],Table12[[Column2]:[Column54]],18,FALSE),"0")</f>
        <v>0</v>
      </c>
      <c r="T5" s="54">
        <f>IFERROR(VLOOKUP(Table1215[[#This Row],[Column2]],Table12[[Column2]:[Column54]],19,FALSE),"0")</f>
        <v>0</v>
      </c>
      <c r="U5" s="54">
        <f>IFERROR(VLOOKUP(Table1215[[#This Row],[Column2]],Table12[[Column2]:[Column54]],20,FALSE),"0")</f>
        <v>0</v>
      </c>
      <c r="V5" s="54">
        <f>IFERROR(VLOOKUP(Table1215[[#This Row],[Column2]],Table12[[Column2]:[Column54]],21,FALSE),"0")</f>
        <v>0</v>
      </c>
      <c r="W5" s="54">
        <f>IFERROR(VLOOKUP(Table1215[[#This Row],[Column2]],Table12[[Column2]:[Column54]],22,FALSE),"0")</f>
        <v>0</v>
      </c>
      <c r="X5" s="60">
        <f>Table1215[[#This Row],[Column19]]</f>
        <v>0</v>
      </c>
      <c r="Y5" s="54">
        <f>IFERROR(VLOOKUP(Table1215[[#This Row],[Column2]],Table12[[Column2]:[Column54]],24,FALSE),"0")</f>
        <v>5</v>
      </c>
      <c r="Z5" s="54">
        <f>IFERROR(VLOOKUP(Table1215[[#This Row],[Column2]],Table12[[Column2]:[Column54]],25,FALSE),"0")</f>
        <v>0</v>
      </c>
      <c r="AA5" s="54">
        <f>IFERROR(VLOOKUP(Table1215[[#This Row],[Column2]],Table12[[Column2]:[Column54]],26,FALSE),"0")</f>
        <v>0</v>
      </c>
      <c r="AB5" s="54">
        <f>IFERROR(VLOOKUP(Table1215[[#This Row],[Column2]],Table12[[Column2]:[Column54]],27,FALSE),"0")</f>
        <v>0</v>
      </c>
      <c r="AC5" s="54">
        <f>IFERROR(VLOOKUP(Table1215[[#This Row],[Column2]],Table12[[Column2]:[Column54]],28,FALSE),"0")</f>
        <v>0</v>
      </c>
      <c r="AD5" s="60">
        <f>Table1215[[#This Row],[Column25]]</f>
        <v>5</v>
      </c>
      <c r="AE5" s="54">
        <f>IFERROR(VLOOKUP(Table1215[[#This Row],[Column2]],Table12[[Column2]:[Column54]],30,FALSE),"0")</f>
        <v>0</v>
      </c>
      <c r="AF5" s="54">
        <f>IFERROR(VLOOKUP(Table1215[[#This Row],[Column2]],Table12[[Column2]:[Column54]],31,FALSE),"0")</f>
        <v>0</v>
      </c>
      <c r="AG5" s="54">
        <f>IFERROR(VLOOKUP(Table1215[[#This Row],[Column2]],Table12[[Column2]:[Column54]],32,FALSE),"0")</f>
        <v>0</v>
      </c>
      <c r="AH5" s="54">
        <f>IFERROR(VLOOKUP(Table1215[[#This Row],[Column2]],Table12[[Column2]:[Column54]],33,FALSE),"0")</f>
        <v>0</v>
      </c>
      <c r="AI5" s="54">
        <f>IFERROR(VLOOKUP(Table1215[[#This Row],[Column2]],Table12[[Column2]:[Column54]],34,FALSE),"0")</f>
        <v>0</v>
      </c>
      <c r="AJ5" s="60">
        <f>AVERAGE(Table1215[[#This Row],[Column31]],Table1215[[#This Row],[Column32]],Table1215[[#This Row],[Column33]])</f>
        <v>0</v>
      </c>
      <c r="AK5" s="54">
        <f>IFERROR(VLOOKUP(Table1215[[#This Row],[Column2]],Table12[[Column2]:[Column54]],36,FALSE),"0")</f>
        <v>4</v>
      </c>
      <c r="AL5" s="54">
        <f>IFERROR(VLOOKUP(Table1215[[#This Row],[Column2]],Table12[[Column2]:[Column54]],37,FALSE),"0")</f>
        <v>4</v>
      </c>
      <c r="AM5" s="54">
        <f>IFERROR(VLOOKUP(Table1215[[#This Row],[Column2]],Table12[[Column2]:[Column54]],38,FALSE),"0")</f>
        <v>0</v>
      </c>
      <c r="AN5" s="54">
        <f>IFERROR(VLOOKUP(Table1215[[#This Row],[Column2]],Table12[[Column2]:[Column54]],39,FALSE),"0")</f>
        <v>4</v>
      </c>
      <c r="AO5" s="54">
        <f>IFERROR(VLOOKUP(Table1215[[#This Row],[Column2]],Table12[[Column2]:[Column54]],40,FALSE),"0")</f>
        <v>0</v>
      </c>
      <c r="AP5" s="60">
        <f>AVERAGE(Table1215[[#This Row],[Column37]],Table1215[[#This Row],[Column38]],Table1215[[#This Row],[Column40]])</f>
        <v>4</v>
      </c>
      <c r="AQ5" s="54">
        <f>IFERROR(VLOOKUP(Table1215[[#This Row],[Column2]],Table12[[Column2]:[Column54]],42,FALSE),"0")</f>
        <v>4</v>
      </c>
      <c r="AR5" s="54">
        <f>IFERROR(VLOOKUP(Table1215[[#This Row],[Column2]],Table12[[Column2]:[Column54]],43,FALSE),"0")</f>
        <v>0</v>
      </c>
      <c r="AS5" s="54">
        <f>IFERROR(VLOOKUP(Table1215[[#This Row],[Column2]],Table12[[Column2]:[Column54]],44,FALSE),"0")</f>
        <v>0</v>
      </c>
      <c r="AT5" s="54">
        <f>IFERROR(VLOOKUP(Table1215[[#This Row],[Column2]],Table12[[Column2]:[Column54]],45,FALSE),"0")</f>
        <v>0</v>
      </c>
      <c r="AU5" s="54">
        <f>IFERROR(VLOOKUP(Table1215[[#This Row],[Column2]],Table12[[Column2]:[Column54]],46,FALSE),"0")</f>
        <v>0</v>
      </c>
      <c r="AV5" s="60">
        <f>Table1215[[#This Row],[Column43]]</f>
        <v>4</v>
      </c>
      <c r="AW5" s="54">
        <f>IFERROR(VLOOKUP(Table1215[[#This Row],[Column2]],Table12[[Column2]:[Column54]],48,FALSE),"0")</f>
        <v>0</v>
      </c>
      <c r="AX5" s="54">
        <f>IFERROR(VLOOKUP(Table1215[[#This Row],[Column2]],Table12[[Column2]:[Column54]],49,FALSE),"0")</f>
        <v>0</v>
      </c>
      <c r="AY5" s="54">
        <f>IFERROR(VLOOKUP(Table1215[[#This Row],[Column2]],Table12[[Column2]:[Column54]],50,FALSE),"0")</f>
        <v>0</v>
      </c>
      <c r="AZ5" s="54">
        <f>IFERROR(VLOOKUP(Table1215[[#This Row],[Column2]],Table12[[Column2]:[Column54]],51,FALSE),"0")</f>
        <v>4</v>
      </c>
      <c r="BA5" s="54">
        <f>IFERROR(VLOOKUP(Table1215[[#This Row],[Column2]],Table12[[Column2]:[Column54]],52,FALSE),"0")</f>
        <v>4</v>
      </c>
      <c r="BB5" s="60">
        <f>AVERAGE(Table1215[[#This Row],[Column52]],Table1215[[#This Row],[Column53]])</f>
        <v>4</v>
      </c>
    </row>
    <row r="6" spans="1:54" ht="23.1" customHeight="1" x14ac:dyDescent="0.3">
      <c r="A6" s="79">
        <v>3</v>
      </c>
      <c r="B6" s="56" t="s">
        <v>63</v>
      </c>
      <c r="C6" s="57" t="s">
        <v>64</v>
      </c>
      <c r="D6" s="56" t="s">
        <v>541</v>
      </c>
      <c r="E6" s="56" t="s">
        <v>34</v>
      </c>
      <c r="F6" s="56" t="str">
        <f>REPT(CHAR(160),10)&amp;Working!$E7</f>
        <v>          A</v>
      </c>
      <c r="G6" s="58">
        <f>IFERROR(VLOOKUP(Table1215[[#This Row],[Column2]],Table12[[Column2]:[Column54]],6,FALSE),"0")</f>
        <v>0</v>
      </c>
      <c r="H6" s="58">
        <f>IFERROR(VLOOKUP(Table1215[[#This Row],[Column2]],Table12[[Column2]:[Column54]],7,FALSE),"0")</f>
        <v>0</v>
      </c>
      <c r="I6" s="58">
        <f>IFERROR(VLOOKUP(Table1215[[#This Row],[Column2]],Table12[[Column2]:[Column54]],8,FALSE),"0")</f>
        <v>4</v>
      </c>
      <c r="J6" s="58">
        <f>IFERROR(VLOOKUP(Table1215[[#This Row],[Column2]],Table12[[Column2]:[Column54]],9,FALSE),"0")</f>
        <v>0</v>
      </c>
      <c r="K6" s="58">
        <f>IFERROR(VLOOKUP(Table1215[[#This Row],[Column2]],Table12[[Column2]:[Column54]],10,FALSE),"0")</f>
        <v>0</v>
      </c>
      <c r="L6" s="60">
        <f>Table1215[[#This Row],[Column9]]</f>
        <v>4</v>
      </c>
      <c r="M6" s="58">
        <f>IFERROR(VLOOKUP(Table1215[[#This Row],[Column2]],Table12[[Column2]:[Column54]],12,FALSE),"0")</f>
        <v>0</v>
      </c>
      <c r="N6" s="58">
        <f>IFERROR(VLOOKUP(Table1215[[#This Row],[Column2]],Table12[[Column2]:[Column54]],13,FALSE),"0")</f>
        <v>4</v>
      </c>
      <c r="O6" s="58">
        <f>IFERROR(VLOOKUP(Table1215[[#This Row],[Column2]],Table12[[Column2]:[Column54]],14,FALSE),"0")</f>
        <v>4</v>
      </c>
      <c r="P6" s="58">
        <f>IFERROR(VLOOKUP(Table1215[[#This Row],[Column2]],Table12[[Column2]:[Column54]],10,FALSE),"0")</f>
        <v>0</v>
      </c>
      <c r="Q6" s="58">
        <f>IFERROR(VLOOKUP(Table1215[[#This Row],[Column2]],Table12[[Column2]:[Column54]],16,FALSE),"0")</f>
        <v>4</v>
      </c>
      <c r="R6" s="60">
        <f>AVERAGE(Table1215[[#This Row],[Column14]],Table1215[[#This Row],[Column15]],Table1215[[#This Row],[Column17]])</f>
        <v>4</v>
      </c>
      <c r="S6" s="58">
        <f>IFERROR(VLOOKUP(Table1215[[#This Row],[Column2]],Table12[[Column2]:[Column54]],18,FALSE),"0")</f>
        <v>0</v>
      </c>
      <c r="T6" s="58">
        <f>IFERROR(VLOOKUP(Table1215[[#This Row],[Column2]],Table12[[Column2]:[Column54]],19,FALSE),"0")</f>
        <v>0</v>
      </c>
      <c r="U6" s="58">
        <f>IFERROR(VLOOKUP(Table1215[[#This Row],[Column2]],Table12[[Column2]:[Column54]],20,FALSE),"0")</f>
        <v>0</v>
      </c>
      <c r="V6" s="58">
        <f>IFERROR(VLOOKUP(Table1215[[#This Row],[Column2]],Table12[[Column2]:[Column54]],21,FALSE),"0")</f>
        <v>0</v>
      </c>
      <c r="W6" s="58">
        <f>IFERROR(VLOOKUP(Table1215[[#This Row],[Column2]],Table12[[Column2]:[Column54]],22,FALSE),"0")</f>
        <v>0</v>
      </c>
      <c r="X6" s="60">
        <f>Table1215[[#This Row],[Column19]]</f>
        <v>0</v>
      </c>
      <c r="Y6" s="58">
        <f>IFERROR(VLOOKUP(Table1215[[#This Row],[Column2]],Table12[[Column2]:[Column54]],24,FALSE),"0")</f>
        <v>4</v>
      </c>
      <c r="Z6" s="58">
        <f>IFERROR(VLOOKUP(Table1215[[#This Row],[Column2]],Table12[[Column2]:[Column54]],25,FALSE),"0")</f>
        <v>0</v>
      </c>
      <c r="AA6" s="58">
        <f>IFERROR(VLOOKUP(Table1215[[#This Row],[Column2]],Table12[[Column2]:[Column54]],26,FALSE),"0")</f>
        <v>0</v>
      </c>
      <c r="AB6" s="58">
        <f>IFERROR(VLOOKUP(Table1215[[#This Row],[Column2]],Table12[[Column2]:[Column54]],27,FALSE),"0")</f>
        <v>0</v>
      </c>
      <c r="AC6" s="58">
        <f>IFERROR(VLOOKUP(Table1215[[#This Row],[Column2]],Table12[[Column2]:[Column54]],28,FALSE),"0")</f>
        <v>0</v>
      </c>
      <c r="AD6" s="60">
        <f>Table1215[[#This Row],[Column25]]</f>
        <v>4</v>
      </c>
      <c r="AE6" s="58">
        <f>IFERROR(VLOOKUP(Table1215[[#This Row],[Column2]],Table12[[Column2]:[Column54]],30,FALSE),"0")</f>
        <v>0</v>
      </c>
      <c r="AF6" s="58">
        <f>IFERROR(VLOOKUP(Table1215[[#This Row],[Column2]],Table12[[Column2]:[Column54]],31,FALSE),"0")</f>
        <v>0</v>
      </c>
      <c r="AG6" s="58">
        <f>IFERROR(VLOOKUP(Table1215[[#This Row],[Column2]],Table12[[Column2]:[Column54]],32,FALSE),"0")</f>
        <v>0</v>
      </c>
      <c r="AH6" s="58">
        <f>IFERROR(VLOOKUP(Table1215[[#This Row],[Column2]],Table12[[Column2]:[Column54]],33,FALSE),"0")</f>
        <v>0</v>
      </c>
      <c r="AI6" s="58">
        <f>IFERROR(VLOOKUP(Table1215[[#This Row],[Column2]],Table12[[Column2]:[Column54]],34,FALSE),"0")</f>
        <v>0</v>
      </c>
      <c r="AJ6" s="60">
        <f>AVERAGE(Table1215[[#This Row],[Column31]],Table1215[[#This Row],[Column32]],Table1215[[#This Row],[Column33]])</f>
        <v>0</v>
      </c>
      <c r="AK6" s="58">
        <f>IFERROR(VLOOKUP(Table1215[[#This Row],[Column2]],Table12[[Column2]:[Column54]],36,FALSE),"0")</f>
        <v>4</v>
      </c>
      <c r="AL6" s="58">
        <f>IFERROR(VLOOKUP(Table1215[[#This Row],[Column2]],Table12[[Column2]:[Column54]],37,FALSE),"0")</f>
        <v>4</v>
      </c>
      <c r="AM6" s="58">
        <f>IFERROR(VLOOKUP(Table1215[[#This Row],[Column2]],Table12[[Column2]:[Column54]],38,FALSE),"0")</f>
        <v>0</v>
      </c>
      <c r="AN6" s="58">
        <f>IFERROR(VLOOKUP(Table1215[[#This Row],[Column2]],Table12[[Column2]:[Column54]],39,FALSE),"0")</f>
        <v>4</v>
      </c>
      <c r="AO6" s="58">
        <f>IFERROR(VLOOKUP(Table1215[[#This Row],[Column2]],Table12[[Column2]:[Column54]],40,FALSE),"0")</f>
        <v>0</v>
      </c>
      <c r="AP6" s="60">
        <f>AVERAGE(Table1215[[#This Row],[Column37]],Table1215[[#This Row],[Column38]],Table1215[[#This Row],[Column40]])</f>
        <v>4</v>
      </c>
      <c r="AQ6" s="58">
        <f>IFERROR(VLOOKUP(Table1215[[#This Row],[Column2]],Table12[[Column2]:[Column54]],42,FALSE),"0")</f>
        <v>4</v>
      </c>
      <c r="AR6" s="58">
        <f>IFERROR(VLOOKUP(Table1215[[#This Row],[Column2]],Table12[[Column2]:[Column54]],43,FALSE),"0")</f>
        <v>0</v>
      </c>
      <c r="AS6" s="58">
        <f>IFERROR(VLOOKUP(Table1215[[#This Row],[Column2]],Table12[[Column2]:[Column54]],44,FALSE),"0")</f>
        <v>0</v>
      </c>
      <c r="AT6" s="58">
        <f>IFERROR(VLOOKUP(Table1215[[#This Row],[Column2]],Table12[[Column2]:[Column54]],45,FALSE),"0")</f>
        <v>0</v>
      </c>
      <c r="AU6" s="58">
        <f>IFERROR(VLOOKUP(Table1215[[#This Row],[Column2]],Table12[[Column2]:[Column54]],46,FALSE),"0")</f>
        <v>0</v>
      </c>
      <c r="AV6" s="60">
        <f>Table1215[[#This Row],[Column43]]</f>
        <v>4</v>
      </c>
      <c r="AW6" s="58">
        <f>IFERROR(VLOOKUP(Table1215[[#This Row],[Column2]],Table12[[Column2]:[Column54]],48,FALSE),"0")</f>
        <v>0</v>
      </c>
      <c r="AX6" s="58">
        <f>IFERROR(VLOOKUP(Table1215[[#This Row],[Column2]],Table12[[Column2]:[Column54]],49,FALSE),"0")</f>
        <v>0</v>
      </c>
      <c r="AY6" s="58">
        <f>IFERROR(VLOOKUP(Table1215[[#This Row],[Column2]],Table12[[Column2]:[Column54]],50,FALSE),"0")</f>
        <v>0</v>
      </c>
      <c r="AZ6" s="58">
        <f>IFERROR(VLOOKUP(Table1215[[#This Row],[Column2]],Table12[[Column2]:[Column54]],51,FALSE),"0")</f>
        <v>4</v>
      </c>
      <c r="BA6" s="58">
        <f>IFERROR(VLOOKUP(Table1215[[#This Row],[Column2]],Table12[[Column2]:[Column54]],52,FALSE),"0")</f>
        <v>4</v>
      </c>
      <c r="BB6" s="60">
        <f>AVERAGE(Table1215[[#This Row],[Column52]],Table1215[[#This Row],[Column53]])</f>
        <v>4</v>
      </c>
    </row>
    <row r="7" spans="1:54" ht="23.1" customHeight="1" x14ac:dyDescent="0.3">
      <c r="A7" s="80">
        <v>4</v>
      </c>
      <c r="B7" s="63" t="s">
        <v>98</v>
      </c>
      <c r="C7" s="64" t="s">
        <v>99</v>
      </c>
      <c r="D7" s="63" t="s">
        <v>449</v>
      </c>
      <c r="E7" s="63" t="s">
        <v>34</v>
      </c>
      <c r="F7" s="63" t="str">
        <f>REPT(CHAR(160),10)&amp;Working!$E8</f>
        <v>          A</v>
      </c>
      <c r="G7" s="54">
        <f>IFERROR(VLOOKUP(Table1215[[#This Row],[Column2]],Table12[[Column2]:[Column54]],6,FALSE),"0")</f>
        <v>0</v>
      </c>
      <c r="H7" s="54">
        <f>IFERROR(VLOOKUP(Table1215[[#This Row],[Column2]],Table12[[Column2]:[Column54]],7,FALSE),"0")</f>
        <v>0</v>
      </c>
      <c r="I7" s="54">
        <f>IFERROR(VLOOKUP(Table1215[[#This Row],[Column2]],Table12[[Column2]:[Column54]],8,FALSE),"0")</f>
        <v>4</v>
      </c>
      <c r="J7" s="54">
        <f>IFERROR(VLOOKUP(Table1215[[#This Row],[Column2]],Table12[[Column2]:[Column54]],9,FALSE),"0")</f>
        <v>0</v>
      </c>
      <c r="K7" s="54">
        <f>IFERROR(VLOOKUP(Table1215[[#This Row],[Column2]],Table12[[Column2]:[Column54]],10,FALSE),"0")</f>
        <v>0</v>
      </c>
      <c r="L7" s="60">
        <f>Table1215[[#This Row],[Column9]]</f>
        <v>4</v>
      </c>
      <c r="M7" s="54">
        <f>IFERROR(VLOOKUP(Table1215[[#This Row],[Column2]],Table12[[Column2]:[Column54]],12,FALSE),"0")</f>
        <v>0</v>
      </c>
      <c r="N7" s="54">
        <f>IFERROR(VLOOKUP(Table1215[[#This Row],[Column2]],Table12[[Column2]:[Column54]],13,FALSE),"0")</f>
        <v>4</v>
      </c>
      <c r="O7" s="54">
        <f>IFERROR(VLOOKUP(Table1215[[#This Row],[Column2]],Table12[[Column2]:[Column54]],14,FALSE),"0")</f>
        <v>5</v>
      </c>
      <c r="P7" s="54">
        <f>IFERROR(VLOOKUP(Table1215[[#This Row],[Column2]],Table12[[Column2]:[Column54]],10,FALSE),"0")</f>
        <v>0</v>
      </c>
      <c r="Q7" s="54">
        <f>IFERROR(VLOOKUP(Table1215[[#This Row],[Column2]],Table12[[Column2]:[Column54]],16,FALSE),"0")</f>
        <v>5</v>
      </c>
      <c r="R7" s="60">
        <f>AVERAGE(Table1215[[#This Row],[Column14]],Table1215[[#This Row],[Column15]],Table1215[[#This Row],[Column17]])</f>
        <v>4.666666666666667</v>
      </c>
      <c r="S7" s="54">
        <f>IFERROR(VLOOKUP(Table1215[[#This Row],[Column2]],Table12[[Column2]:[Column54]],18,FALSE),"0")</f>
        <v>0</v>
      </c>
      <c r="T7" s="54">
        <f>IFERROR(VLOOKUP(Table1215[[#This Row],[Column2]],Table12[[Column2]:[Column54]],19,FALSE),"0")</f>
        <v>0</v>
      </c>
      <c r="U7" s="54">
        <f>IFERROR(VLOOKUP(Table1215[[#This Row],[Column2]],Table12[[Column2]:[Column54]],20,FALSE),"0")</f>
        <v>0</v>
      </c>
      <c r="V7" s="54">
        <f>IFERROR(VLOOKUP(Table1215[[#This Row],[Column2]],Table12[[Column2]:[Column54]],21,FALSE),"0")</f>
        <v>0</v>
      </c>
      <c r="W7" s="54">
        <f>IFERROR(VLOOKUP(Table1215[[#This Row],[Column2]],Table12[[Column2]:[Column54]],22,FALSE),"0")</f>
        <v>0</v>
      </c>
      <c r="X7" s="60">
        <f>Table1215[[#This Row],[Column19]]</f>
        <v>0</v>
      </c>
      <c r="Y7" s="54">
        <f>IFERROR(VLOOKUP(Table1215[[#This Row],[Column2]],Table12[[Column2]:[Column54]],24,FALSE),"0")</f>
        <v>4</v>
      </c>
      <c r="Z7" s="54">
        <f>IFERROR(VLOOKUP(Table1215[[#This Row],[Column2]],Table12[[Column2]:[Column54]],25,FALSE),"0")</f>
        <v>0</v>
      </c>
      <c r="AA7" s="54">
        <f>IFERROR(VLOOKUP(Table1215[[#This Row],[Column2]],Table12[[Column2]:[Column54]],26,FALSE),"0")</f>
        <v>0</v>
      </c>
      <c r="AB7" s="54">
        <f>IFERROR(VLOOKUP(Table1215[[#This Row],[Column2]],Table12[[Column2]:[Column54]],27,FALSE),"0")</f>
        <v>0</v>
      </c>
      <c r="AC7" s="54">
        <f>IFERROR(VLOOKUP(Table1215[[#This Row],[Column2]],Table12[[Column2]:[Column54]],28,FALSE),"0")</f>
        <v>0</v>
      </c>
      <c r="AD7" s="60">
        <f>Table1215[[#This Row],[Column25]]</f>
        <v>4</v>
      </c>
      <c r="AE7" s="54">
        <f>IFERROR(VLOOKUP(Table1215[[#This Row],[Column2]],Table12[[Column2]:[Column54]],30,FALSE),"0")</f>
        <v>0</v>
      </c>
      <c r="AF7" s="54">
        <f>IFERROR(VLOOKUP(Table1215[[#This Row],[Column2]],Table12[[Column2]:[Column54]],31,FALSE),"0")</f>
        <v>0</v>
      </c>
      <c r="AG7" s="54">
        <f>IFERROR(VLOOKUP(Table1215[[#This Row],[Column2]],Table12[[Column2]:[Column54]],32,FALSE),"0")</f>
        <v>0</v>
      </c>
      <c r="AH7" s="54">
        <f>IFERROR(VLOOKUP(Table1215[[#This Row],[Column2]],Table12[[Column2]:[Column54]],33,FALSE),"0")</f>
        <v>0</v>
      </c>
      <c r="AI7" s="54">
        <f>IFERROR(VLOOKUP(Table1215[[#This Row],[Column2]],Table12[[Column2]:[Column54]],34,FALSE),"0")</f>
        <v>0</v>
      </c>
      <c r="AJ7" s="60">
        <f>AVERAGE(Table1215[[#This Row],[Column31]],Table1215[[#This Row],[Column32]],Table1215[[#This Row],[Column33]])</f>
        <v>0</v>
      </c>
      <c r="AK7" s="54">
        <f>IFERROR(VLOOKUP(Table1215[[#This Row],[Column2]],Table12[[Column2]:[Column54]],36,FALSE),"0")</f>
        <v>5</v>
      </c>
      <c r="AL7" s="54">
        <f>IFERROR(VLOOKUP(Table1215[[#This Row],[Column2]],Table12[[Column2]:[Column54]],37,FALSE),"0")</f>
        <v>4</v>
      </c>
      <c r="AM7" s="54">
        <f>IFERROR(VLOOKUP(Table1215[[#This Row],[Column2]],Table12[[Column2]:[Column54]],38,FALSE),"0")</f>
        <v>0</v>
      </c>
      <c r="AN7" s="54">
        <f>IFERROR(VLOOKUP(Table1215[[#This Row],[Column2]],Table12[[Column2]:[Column54]],39,FALSE),"0")</f>
        <v>4</v>
      </c>
      <c r="AO7" s="54">
        <f>IFERROR(VLOOKUP(Table1215[[#This Row],[Column2]],Table12[[Column2]:[Column54]],40,FALSE),"0")</f>
        <v>0</v>
      </c>
      <c r="AP7" s="60">
        <f>AVERAGE(Table1215[[#This Row],[Column37]],Table1215[[#This Row],[Column38]],Table1215[[#This Row],[Column40]])</f>
        <v>4.333333333333333</v>
      </c>
      <c r="AQ7" s="54">
        <f>IFERROR(VLOOKUP(Table1215[[#This Row],[Column2]],Table12[[Column2]:[Column54]],42,FALSE),"0")</f>
        <v>5</v>
      </c>
      <c r="AR7" s="54">
        <f>IFERROR(VLOOKUP(Table1215[[#This Row],[Column2]],Table12[[Column2]:[Column54]],43,FALSE),"0")</f>
        <v>0</v>
      </c>
      <c r="AS7" s="54">
        <f>IFERROR(VLOOKUP(Table1215[[#This Row],[Column2]],Table12[[Column2]:[Column54]],44,FALSE),"0")</f>
        <v>0</v>
      </c>
      <c r="AT7" s="54">
        <f>IFERROR(VLOOKUP(Table1215[[#This Row],[Column2]],Table12[[Column2]:[Column54]],45,FALSE),"0")</f>
        <v>0</v>
      </c>
      <c r="AU7" s="54">
        <f>IFERROR(VLOOKUP(Table1215[[#This Row],[Column2]],Table12[[Column2]:[Column54]],46,FALSE),"0")</f>
        <v>0</v>
      </c>
      <c r="AV7" s="60">
        <f>Table1215[[#This Row],[Column43]]</f>
        <v>5</v>
      </c>
      <c r="AW7" s="54">
        <f>IFERROR(VLOOKUP(Table1215[[#This Row],[Column2]],Table12[[Column2]:[Column54]],48,FALSE),"0")</f>
        <v>0</v>
      </c>
      <c r="AX7" s="54">
        <f>IFERROR(VLOOKUP(Table1215[[#This Row],[Column2]],Table12[[Column2]:[Column54]],49,FALSE),"0")</f>
        <v>0</v>
      </c>
      <c r="AY7" s="54">
        <f>IFERROR(VLOOKUP(Table1215[[#This Row],[Column2]],Table12[[Column2]:[Column54]],50,FALSE),"0")</f>
        <v>0</v>
      </c>
      <c r="AZ7" s="54">
        <f>IFERROR(VLOOKUP(Table1215[[#This Row],[Column2]],Table12[[Column2]:[Column54]],51,FALSE),"0")</f>
        <v>4</v>
      </c>
      <c r="BA7" s="54">
        <f>IFERROR(VLOOKUP(Table1215[[#This Row],[Column2]],Table12[[Column2]:[Column54]],52,FALSE),"0")</f>
        <v>4</v>
      </c>
      <c r="BB7" s="60">
        <f>AVERAGE(Table1215[[#This Row],[Column52]],Table1215[[#This Row],[Column53]])</f>
        <v>4</v>
      </c>
    </row>
    <row r="8" spans="1:54" ht="23.1" customHeight="1" x14ac:dyDescent="0.3">
      <c r="A8" s="79">
        <v>5</v>
      </c>
      <c r="B8" s="56" t="s">
        <v>289</v>
      </c>
      <c r="C8" s="57" t="s">
        <v>537</v>
      </c>
      <c r="D8" s="56" t="s">
        <v>449</v>
      </c>
      <c r="E8" s="56" t="s">
        <v>288</v>
      </c>
      <c r="F8" s="56" t="str">
        <f>REPT(CHAR(160),10)&amp;Working!$E9</f>
        <v>          D</v>
      </c>
      <c r="G8" s="58">
        <f>IFERROR(VLOOKUP(Table1215[[#This Row],[Column2]],Table12[[Column2]:[Column54]],6,FALSE),"0")</f>
        <v>0</v>
      </c>
      <c r="H8" s="58">
        <f>IFERROR(VLOOKUP(Table1215[[#This Row],[Column2]],Table12[[Column2]:[Column54]],7,FALSE),"0")</f>
        <v>0</v>
      </c>
      <c r="I8" s="58" t="str">
        <f>IFERROR(VLOOKUP(Table1215[[#This Row],[Column2]],Table12[[Column2]:[Column54]],8,FALSE),"0")</f>
        <v>A</v>
      </c>
      <c r="J8" s="58">
        <f>IFERROR(VLOOKUP(Table1215[[#This Row],[Column2]],Table12[[Column2]:[Column54]],9,FALSE),"0")</f>
        <v>0</v>
      </c>
      <c r="K8" s="58">
        <f>IFERROR(VLOOKUP(Table1215[[#This Row],[Column2]],Table12[[Column2]:[Column54]],10,FALSE),"0")</f>
        <v>0</v>
      </c>
      <c r="L8" s="60" t="str">
        <f>Table1215[[#This Row],[Column9]]</f>
        <v>A</v>
      </c>
      <c r="M8" s="58">
        <f>IFERROR(VLOOKUP(Table1215[[#This Row],[Column2]],Table12[[Column2]:[Column54]],12,FALSE),"0")</f>
        <v>0</v>
      </c>
      <c r="N8" s="58" t="str">
        <f>IFERROR(VLOOKUP(Table1215[[#This Row],[Column2]],Table12[[Column2]:[Column54]],13,FALSE),"0")</f>
        <v>0</v>
      </c>
      <c r="O8" s="58" t="str">
        <f>IFERROR(VLOOKUP(Table1215[[#This Row],[Column2]],Table12[[Column2]:[Column54]],14,FALSE),"0")</f>
        <v>0</v>
      </c>
      <c r="P8" s="58">
        <f>IFERROR(VLOOKUP(Table1215[[#This Row],[Column2]],Table12[[Column2]:[Column54]],10,FALSE),"0")</f>
        <v>0</v>
      </c>
      <c r="Q8" s="58" t="str">
        <f>IFERROR(VLOOKUP(Table1215[[#This Row],[Column2]],Table12[[Column2]:[Column54]],16,FALSE),"0")</f>
        <v>0</v>
      </c>
      <c r="R8" s="60" t="e">
        <f>AVERAGE(Table1215[[#This Row],[Column14]],Table1215[[#This Row],[Column15]],Table1215[[#This Row],[Column17]])</f>
        <v>#DIV/0!</v>
      </c>
      <c r="S8" s="58">
        <f>IFERROR(VLOOKUP(Table1215[[#This Row],[Column2]],Table12[[Column2]:[Column54]],18,FALSE),"0")</f>
        <v>0</v>
      </c>
      <c r="T8" s="58">
        <f>IFERROR(VLOOKUP(Table1215[[#This Row],[Column2]],Table12[[Column2]:[Column54]],19,FALSE),"0")</f>
        <v>0</v>
      </c>
      <c r="U8" s="58">
        <f>IFERROR(VLOOKUP(Table1215[[#This Row],[Column2]],Table12[[Column2]:[Column54]],20,FALSE),"0")</f>
        <v>0</v>
      </c>
      <c r="V8" s="58">
        <f>IFERROR(VLOOKUP(Table1215[[#This Row],[Column2]],Table12[[Column2]:[Column54]],21,FALSE),"0")</f>
        <v>0</v>
      </c>
      <c r="W8" s="58">
        <f>IFERROR(VLOOKUP(Table1215[[#This Row],[Column2]],Table12[[Column2]:[Column54]],22,FALSE),"0")</f>
        <v>0</v>
      </c>
      <c r="X8" s="60">
        <f>Table1215[[#This Row],[Column19]]</f>
        <v>0</v>
      </c>
      <c r="Y8" s="58" t="str">
        <f>IFERROR(VLOOKUP(Table1215[[#This Row],[Column2]],Table12[[Column2]:[Column54]],24,FALSE),"0")</f>
        <v>0</v>
      </c>
      <c r="Z8" s="58">
        <f>IFERROR(VLOOKUP(Table1215[[#This Row],[Column2]],Table12[[Column2]:[Column54]],25,FALSE),"0")</f>
        <v>0</v>
      </c>
      <c r="AA8" s="58">
        <f>IFERROR(VLOOKUP(Table1215[[#This Row],[Column2]],Table12[[Column2]:[Column54]],26,FALSE),"0")</f>
        <v>0</v>
      </c>
      <c r="AB8" s="58">
        <f>IFERROR(VLOOKUP(Table1215[[#This Row],[Column2]],Table12[[Column2]:[Column54]],27,FALSE),"0")</f>
        <v>0</v>
      </c>
      <c r="AC8" s="58">
        <f>IFERROR(VLOOKUP(Table1215[[#This Row],[Column2]],Table12[[Column2]:[Column54]],28,FALSE),"0")</f>
        <v>0</v>
      </c>
      <c r="AD8" s="60" t="str">
        <f>Table1215[[#This Row],[Column25]]</f>
        <v>0</v>
      </c>
      <c r="AE8" s="58">
        <f>IFERROR(VLOOKUP(Table1215[[#This Row],[Column2]],Table12[[Column2]:[Column54]],30,FALSE),"0")</f>
        <v>0</v>
      </c>
      <c r="AF8" s="58">
        <f>IFERROR(VLOOKUP(Table1215[[#This Row],[Column2]],Table12[[Column2]:[Column54]],31,FALSE),"0")</f>
        <v>0</v>
      </c>
      <c r="AG8" s="58">
        <f>IFERROR(VLOOKUP(Table1215[[#This Row],[Column2]],Table12[[Column2]:[Column54]],32,FALSE),"0")</f>
        <v>0</v>
      </c>
      <c r="AH8" s="58">
        <f>IFERROR(VLOOKUP(Table1215[[#This Row],[Column2]],Table12[[Column2]:[Column54]],33,FALSE),"0")</f>
        <v>0</v>
      </c>
      <c r="AI8" s="58">
        <f>IFERROR(VLOOKUP(Table1215[[#This Row],[Column2]],Table12[[Column2]:[Column54]],34,FALSE),"0")</f>
        <v>0</v>
      </c>
      <c r="AJ8" s="60">
        <f>AVERAGE(Table1215[[#This Row],[Column31]],Table1215[[#This Row],[Column32]],Table1215[[#This Row],[Column33]])</f>
        <v>0</v>
      </c>
      <c r="AK8" s="58" t="str">
        <f>IFERROR(VLOOKUP(Table1215[[#This Row],[Column2]],Table12[[Column2]:[Column54]],36,FALSE),"0")</f>
        <v>0</v>
      </c>
      <c r="AL8" s="58" t="str">
        <f>IFERROR(VLOOKUP(Table1215[[#This Row],[Column2]],Table12[[Column2]:[Column54]],37,FALSE),"0")</f>
        <v>0</v>
      </c>
      <c r="AM8" s="58">
        <f>IFERROR(VLOOKUP(Table1215[[#This Row],[Column2]],Table12[[Column2]:[Column54]],38,FALSE),"0")</f>
        <v>0</v>
      </c>
      <c r="AN8" s="58" t="str">
        <f>IFERROR(VLOOKUP(Table1215[[#This Row],[Column2]],Table12[[Column2]:[Column54]],39,FALSE),"0")</f>
        <v>0</v>
      </c>
      <c r="AO8" s="58">
        <f>IFERROR(VLOOKUP(Table1215[[#This Row],[Column2]],Table12[[Column2]:[Column54]],40,FALSE),"0")</f>
        <v>0</v>
      </c>
      <c r="AP8" s="60" t="e">
        <f>AVERAGE(Table1215[[#This Row],[Column37]],Table1215[[#This Row],[Column38]],Table1215[[#This Row],[Column40]])</f>
        <v>#DIV/0!</v>
      </c>
      <c r="AQ8" s="58" t="str">
        <f>IFERROR(VLOOKUP(Table1215[[#This Row],[Column2]],Table12[[Column2]:[Column54]],42,FALSE),"0")</f>
        <v>0</v>
      </c>
      <c r="AR8" s="58">
        <f>IFERROR(VLOOKUP(Table1215[[#This Row],[Column2]],Table12[[Column2]:[Column54]],43,FALSE),"0")</f>
        <v>0</v>
      </c>
      <c r="AS8" s="58">
        <f>IFERROR(VLOOKUP(Table1215[[#This Row],[Column2]],Table12[[Column2]:[Column54]],44,FALSE),"0")</f>
        <v>0</v>
      </c>
      <c r="AT8" s="58">
        <f>IFERROR(VLOOKUP(Table1215[[#This Row],[Column2]],Table12[[Column2]:[Column54]],45,FALSE),"0")</f>
        <v>0</v>
      </c>
      <c r="AU8" s="58">
        <f>IFERROR(VLOOKUP(Table1215[[#This Row],[Column2]],Table12[[Column2]:[Column54]],46,FALSE),"0")</f>
        <v>0</v>
      </c>
      <c r="AV8" s="60" t="str">
        <f>Table1215[[#This Row],[Column43]]</f>
        <v>0</v>
      </c>
      <c r="AW8" s="58">
        <f>IFERROR(VLOOKUP(Table1215[[#This Row],[Column2]],Table12[[Column2]:[Column54]],48,FALSE),"0")</f>
        <v>0</v>
      </c>
      <c r="AX8" s="58">
        <f>IFERROR(VLOOKUP(Table1215[[#This Row],[Column2]],Table12[[Column2]:[Column54]],49,FALSE),"0")</f>
        <v>0</v>
      </c>
      <c r="AY8" s="58">
        <f>IFERROR(VLOOKUP(Table1215[[#This Row],[Column2]],Table12[[Column2]:[Column54]],50,FALSE),"0")</f>
        <v>0</v>
      </c>
      <c r="AZ8" s="58" t="str">
        <f>IFERROR(VLOOKUP(Table1215[[#This Row],[Column2]],Table12[[Column2]:[Column54]],51,FALSE),"0")</f>
        <v>0</v>
      </c>
      <c r="BA8" s="58" t="str">
        <f>IFERROR(VLOOKUP(Table1215[[#This Row],[Column2]],Table12[[Column2]:[Column54]],52,FALSE),"0")</f>
        <v>0</v>
      </c>
      <c r="BB8" s="60" t="e">
        <f>AVERAGE(Table1215[[#This Row],[Column52]],Table1215[[#This Row],[Column53]])</f>
        <v>#DIV/0!</v>
      </c>
    </row>
    <row r="9" spans="1:54" ht="23.1" customHeight="1" x14ac:dyDescent="0.3">
      <c r="A9" s="80">
        <v>6</v>
      </c>
      <c r="B9" s="63" t="s">
        <v>100</v>
      </c>
      <c r="C9" s="64" t="s">
        <v>101</v>
      </c>
      <c r="D9" s="63" t="s">
        <v>449</v>
      </c>
      <c r="E9" s="63" t="s">
        <v>34</v>
      </c>
      <c r="F9" s="63" t="str">
        <f>REPT(CHAR(160),10)&amp;Working!$E10</f>
        <v>          A</v>
      </c>
      <c r="G9" s="54">
        <f>IFERROR(VLOOKUP(Table1215[[#This Row],[Column2]],Table12[[Column2]:[Column54]],6,FALSE),"0")</f>
        <v>0</v>
      </c>
      <c r="H9" s="54">
        <f>IFERROR(VLOOKUP(Table1215[[#This Row],[Column2]],Table12[[Column2]:[Column54]],7,FALSE),"0")</f>
        <v>0</v>
      </c>
      <c r="I9" s="54">
        <f>IFERROR(VLOOKUP(Table1215[[#This Row],[Column2]],Table12[[Column2]:[Column54]],8,FALSE),"0")</f>
        <v>4</v>
      </c>
      <c r="J9" s="54">
        <f>IFERROR(VLOOKUP(Table1215[[#This Row],[Column2]],Table12[[Column2]:[Column54]],9,FALSE),"0")</f>
        <v>0</v>
      </c>
      <c r="K9" s="54">
        <f>IFERROR(VLOOKUP(Table1215[[#This Row],[Column2]],Table12[[Column2]:[Column54]],10,FALSE),"0")</f>
        <v>0</v>
      </c>
      <c r="L9" s="60">
        <f>Table1215[[#This Row],[Column9]]</f>
        <v>4</v>
      </c>
      <c r="M9" s="54">
        <f>IFERROR(VLOOKUP(Table1215[[#This Row],[Column2]],Table12[[Column2]:[Column54]],12,FALSE),"0")</f>
        <v>0</v>
      </c>
      <c r="N9" s="54">
        <f>IFERROR(VLOOKUP(Table1215[[#This Row],[Column2]],Table12[[Column2]:[Column54]],13,FALSE),"0")</f>
        <v>5</v>
      </c>
      <c r="O9" s="54">
        <f>IFERROR(VLOOKUP(Table1215[[#This Row],[Column2]],Table12[[Column2]:[Column54]],14,FALSE),"0")</f>
        <v>4</v>
      </c>
      <c r="P9" s="54">
        <f>IFERROR(VLOOKUP(Table1215[[#This Row],[Column2]],Table12[[Column2]:[Column54]],10,FALSE),"0")</f>
        <v>0</v>
      </c>
      <c r="Q9" s="54">
        <f>IFERROR(VLOOKUP(Table1215[[#This Row],[Column2]],Table12[[Column2]:[Column54]],16,FALSE),"0")</f>
        <v>4</v>
      </c>
      <c r="R9" s="60">
        <f>AVERAGE(Table1215[[#This Row],[Column14]],Table1215[[#This Row],[Column15]],Table1215[[#This Row],[Column17]])</f>
        <v>4.333333333333333</v>
      </c>
      <c r="S9" s="54">
        <f>IFERROR(VLOOKUP(Table1215[[#This Row],[Column2]],Table12[[Column2]:[Column54]],18,FALSE),"0")</f>
        <v>0</v>
      </c>
      <c r="T9" s="54">
        <f>IFERROR(VLOOKUP(Table1215[[#This Row],[Column2]],Table12[[Column2]:[Column54]],19,FALSE),"0")</f>
        <v>0</v>
      </c>
      <c r="U9" s="54">
        <f>IFERROR(VLOOKUP(Table1215[[#This Row],[Column2]],Table12[[Column2]:[Column54]],20,FALSE),"0")</f>
        <v>0</v>
      </c>
      <c r="V9" s="54">
        <f>IFERROR(VLOOKUP(Table1215[[#This Row],[Column2]],Table12[[Column2]:[Column54]],21,FALSE),"0")</f>
        <v>0</v>
      </c>
      <c r="W9" s="54">
        <f>IFERROR(VLOOKUP(Table1215[[#This Row],[Column2]],Table12[[Column2]:[Column54]],22,FALSE),"0")</f>
        <v>0</v>
      </c>
      <c r="X9" s="60">
        <f>Table1215[[#This Row],[Column19]]</f>
        <v>0</v>
      </c>
      <c r="Y9" s="54">
        <f>IFERROR(VLOOKUP(Table1215[[#This Row],[Column2]],Table12[[Column2]:[Column54]],24,FALSE),"0")</f>
        <v>5</v>
      </c>
      <c r="Z9" s="54">
        <f>IFERROR(VLOOKUP(Table1215[[#This Row],[Column2]],Table12[[Column2]:[Column54]],25,FALSE),"0")</f>
        <v>0</v>
      </c>
      <c r="AA9" s="54">
        <f>IFERROR(VLOOKUP(Table1215[[#This Row],[Column2]],Table12[[Column2]:[Column54]],26,FALSE),"0")</f>
        <v>0</v>
      </c>
      <c r="AB9" s="54">
        <f>IFERROR(VLOOKUP(Table1215[[#This Row],[Column2]],Table12[[Column2]:[Column54]],27,FALSE),"0")</f>
        <v>0</v>
      </c>
      <c r="AC9" s="54">
        <f>IFERROR(VLOOKUP(Table1215[[#This Row],[Column2]],Table12[[Column2]:[Column54]],28,FALSE),"0")</f>
        <v>0</v>
      </c>
      <c r="AD9" s="60">
        <f>Table1215[[#This Row],[Column25]]</f>
        <v>5</v>
      </c>
      <c r="AE9" s="54">
        <f>IFERROR(VLOOKUP(Table1215[[#This Row],[Column2]],Table12[[Column2]:[Column54]],30,FALSE),"0")</f>
        <v>0</v>
      </c>
      <c r="AF9" s="54">
        <f>IFERROR(VLOOKUP(Table1215[[#This Row],[Column2]],Table12[[Column2]:[Column54]],31,FALSE),"0")</f>
        <v>0</v>
      </c>
      <c r="AG9" s="54">
        <f>IFERROR(VLOOKUP(Table1215[[#This Row],[Column2]],Table12[[Column2]:[Column54]],32,FALSE),"0")</f>
        <v>0</v>
      </c>
      <c r="AH9" s="54">
        <f>IFERROR(VLOOKUP(Table1215[[#This Row],[Column2]],Table12[[Column2]:[Column54]],33,FALSE),"0")</f>
        <v>0</v>
      </c>
      <c r="AI9" s="54">
        <f>IFERROR(VLOOKUP(Table1215[[#This Row],[Column2]],Table12[[Column2]:[Column54]],34,FALSE),"0")</f>
        <v>0</v>
      </c>
      <c r="AJ9" s="60">
        <f>AVERAGE(Table1215[[#This Row],[Column31]],Table1215[[#This Row],[Column32]],Table1215[[#This Row],[Column33]])</f>
        <v>0</v>
      </c>
      <c r="AK9" s="54">
        <f>IFERROR(VLOOKUP(Table1215[[#This Row],[Column2]],Table12[[Column2]:[Column54]],36,FALSE),"0")</f>
        <v>5</v>
      </c>
      <c r="AL9" s="54">
        <f>IFERROR(VLOOKUP(Table1215[[#This Row],[Column2]],Table12[[Column2]:[Column54]],37,FALSE),"0")</f>
        <v>5</v>
      </c>
      <c r="AM9" s="54">
        <f>IFERROR(VLOOKUP(Table1215[[#This Row],[Column2]],Table12[[Column2]:[Column54]],38,FALSE),"0")</f>
        <v>0</v>
      </c>
      <c r="AN9" s="54">
        <f>IFERROR(VLOOKUP(Table1215[[#This Row],[Column2]],Table12[[Column2]:[Column54]],39,FALSE),"0")</f>
        <v>5</v>
      </c>
      <c r="AO9" s="54">
        <f>IFERROR(VLOOKUP(Table1215[[#This Row],[Column2]],Table12[[Column2]:[Column54]],40,FALSE),"0")</f>
        <v>0</v>
      </c>
      <c r="AP9" s="60">
        <f>AVERAGE(Table1215[[#This Row],[Column37]],Table1215[[#This Row],[Column38]],Table1215[[#This Row],[Column40]])</f>
        <v>5</v>
      </c>
      <c r="AQ9" s="54">
        <f>IFERROR(VLOOKUP(Table1215[[#This Row],[Column2]],Table12[[Column2]:[Column54]],42,FALSE),"0")</f>
        <v>5</v>
      </c>
      <c r="AR9" s="54">
        <f>IFERROR(VLOOKUP(Table1215[[#This Row],[Column2]],Table12[[Column2]:[Column54]],43,FALSE),"0")</f>
        <v>0</v>
      </c>
      <c r="AS9" s="54">
        <f>IFERROR(VLOOKUP(Table1215[[#This Row],[Column2]],Table12[[Column2]:[Column54]],44,FALSE),"0")</f>
        <v>0</v>
      </c>
      <c r="AT9" s="54">
        <f>IFERROR(VLOOKUP(Table1215[[#This Row],[Column2]],Table12[[Column2]:[Column54]],45,FALSE),"0")</f>
        <v>0</v>
      </c>
      <c r="AU9" s="54">
        <f>IFERROR(VLOOKUP(Table1215[[#This Row],[Column2]],Table12[[Column2]:[Column54]],46,FALSE),"0")</f>
        <v>0</v>
      </c>
      <c r="AV9" s="60">
        <f>Table1215[[#This Row],[Column43]]</f>
        <v>5</v>
      </c>
      <c r="AW9" s="54">
        <f>IFERROR(VLOOKUP(Table1215[[#This Row],[Column2]],Table12[[Column2]:[Column54]],48,FALSE),"0")</f>
        <v>0</v>
      </c>
      <c r="AX9" s="54">
        <f>IFERROR(VLOOKUP(Table1215[[#This Row],[Column2]],Table12[[Column2]:[Column54]],49,FALSE),"0")</f>
        <v>0</v>
      </c>
      <c r="AY9" s="54">
        <f>IFERROR(VLOOKUP(Table1215[[#This Row],[Column2]],Table12[[Column2]:[Column54]],50,FALSE),"0")</f>
        <v>0</v>
      </c>
      <c r="AZ9" s="54">
        <f>IFERROR(VLOOKUP(Table1215[[#This Row],[Column2]],Table12[[Column2]:[Column54]],51,FALSE),"0")</f>
        <v>5</v>
      </c>
      <c r="BA9" s="54">
        <f>IFERROR(VLOOKUP(Table1215[[#This Row],[Column2]],Table12[[Column2]:[Column54]],52,FALSE),"0")</f>
        <v>5</v>
      </c>
      <c r="BB9" s="60">
        <f>AVERAGE(Table1215[[#This Row],[Column52]],Table1215[[#This Row],[Column53]])</f>
        <v>5</v>
      </c>
    </row>
    <row r="10" spans="1:54" ht="23.1" customHeight="1" x14ac:dyDescent="0.3">
      <c r="A10" s="79">
        <v>7</v>
      </c>
      <c r="B10" s="56" t="s">
        <v>71</v>
      </c>
      <c r="C10" s="57" t="s">
        <v>72</v>
      </c>
      <c r="D10" s="56" t="s">
        <v>449</v>
      </c>
      <c r="E10" s="56" t="s">
        <v>34</v>
      </c>
      <c r="F10" s="56" t="str">
        <f>REPT(CHAR(160),10)&amp;Working!$E11</f>
        <v>          A</v>
      </c>
      <c r="G10" s="58">
        <f>IFERROR(VLOOKUP(Table1215[[#This Row],[Column2]],Table12[[Column2]:[Column54]],6,FALSE),"0")</f>
        <v>0</v>
      </c>
      <c r="H10" s="58">
        <f>IFERROR(VLOOKUP(Table1215[[#This Row],[Column2]],Table12[[Column2]:[Column54]],7,FALSE),"0")</f>
        <v>0</v>
      </c>
      <c r="I10" s="58">
        <f>IFERROR(VLOOKUP(Table1215[[#This Row],[Column2]],Table12[[Column2]:[Column54]],8,FALSE),"0")</f>
        <v>5</v>
      </c>
      <c r="J10" s="58">
        <f>IFERROR(VLOOKUP(Table1215[[#This Row],[Column2]],Table12[[Column2]:[Column54]],9,FALSE),"0")</f>
        <v>0</v>
      </c>
      <c r="K10" s="58">
        <f>IFERROR(VLOOKUP(Table1215[[#This Row],[Column2]],Table12[[Column2]:[Column54]],10,FALSE),"0")</f>
        <v>0</v>
      </c>
      <c r="L10" s="60">
        <f>Table1215[[#This Row],[Column9]]</f>
        <v>5</v>
      </c>
      <c r="M10" s="58">
        <f>IFERROR(VLOOKUP(Table1215[[#This Row],[Column2]],Table12[[Column2]:[Column54]],12,FALSE),"0")</f>
        <v>0</v>
      </c>
      <c r="N10" s="58">
        <f>IFERROR(VLOOKUP(Table1215[[#This Row],[Column2]],Table12[[Column2]:[Column54]],13,FALSE),"0")</f>
        <v>5</v>
      </c>
      <c r="O10" s="58">
        <f>IFERROR(VLOOKUP(Table1215[[#This Row],[Column2]],Table12[[Column2]:[Column54]],14,FALSE),"0")</f>
        <v>5</v>
      </c>
      <c r="P10" s="58">
        <f>IFERROR(VLOOKUP(Table1215[[#This Row],[Column2]],Table12[[Column2]:[Column54]],10,FALSE),"0")</f>
        <v>0</v>
      </c>
      <c r="Q10" s="58">
        <f>IFERROR(VLOOKUP(Table1215[[#This Row],[Column2]],Table12[[Column2]:[Column54]],16,FALSE),"0")</f>
        <v>5</v>
      </c>
      <c r="R10" s="60">
        <f>AVERAGE(Table1215[[#This Row],[Column14]],Table1215[[#This Row],[Column15]],Table1215[[#This Row],[Column17]])</f>
        <v>5</v>
      </c>
      <c r="S10" s="58">
        <f>IFERROR(VLOOKUP(Table1215[[#This Row],[Column2]],Table12[[Column2]:[Column54]],18,FALSE),"0")</f>
        <v>0</v>
      </c>
      <c r="T10" s="58">
        <f>IFERROR(VLOOKUP(Table1215[[#This Row],[Column2]],Table12[[Column2]:[Column54]],19,FALSE),"0")</f>
        <v>0</v>
      </c>
      <c r="U10" s="58">
        <f>IFERROR(VLOOKUP(Table1215[[#This Row],[Column2]],Table12[[Column2]:[Column54]],20,FALSE),"0")</f>
        <v>0</v>
      </c>
      <c r="V10" s="58">
        <f>IFERROR(VLOOKUP(Table1215[[#This Row],[Column2]],Table12[[Column2]:[Column54]],21,FALSE),"0")</f>
        <v>0</v>
      </c>
      <c r="W10" s="58">
        <f>IFERROR(VLOOKUP(Table1215[[#This Row],[Column2]],Table12[[Column2]:[Column54]],22,FALSE),"0")</f>
        <v>0</v>
      </c>
      <c r="X10" s="60">
        <f>Table1215[[#This Row],[Column19]]</f>
        <v>0</v>
      </c>
      <c r="Y10" s="58">
        <f>IFERROR(VLOOKUP(Table1215[[#This Row],[Column2]],Table12[[Column2]:[Column54]],24,FALSE),"0")</f>
        <v>5</v>
      </c>
      <c r="Z10" s="58">
        <f>IFERROR(VLOOKUP(Table1215[[#This Row],[Column2]],Table12[[Column2]:[Column54]],25,FALSE),"0")</f>
        <v>0</v>
      </c>
      <c r="AA10" s="58">
        <f>IFERROR(VLOOKUP(Table1215[[#This Row],[Column2]],Table12[[Column2]:[Column54]],26,FALSE),"0")</f>
        <v>0</v>
      </c>
      <c r="AB10" s="58">
        <f>IFERROR(VLOOKUP(Table1215[[#This Row],[Column2]],Table12[[Column2]:[Column54]],27,FALSE),"0")</f>
        <v>0</v>
      </c>
      <c r="AC10" s="58">
        <f>IFERROR(VLOOKUP(Table1215[[#This Row],[Column2]],Table12[[Column2]:[Column54]],28,FALSE),"0")</f>
        <v>0</v>
      </c>
      <c r="AD10" s="60">
        <f>Table1215[[#This Row],[Column25]]</f>
        <v>5</v>
      </c>
      <c r="AE10" s="58">
        <f>IFERROR(VLOOKUP(Table1215[[#This Row],[Column2]],Table12[[Column2]:[Column54]],30,FALSE),"0")</f>
        <v>0</v>
      </c>
      <c r="AF10" s="58">
        <f>IFERROR(VLOOKUP(Table1215[[#This Row],[Column2]],Table12[[Column2]:[Column54]],31,FALSE),"0")</f>
        <v>0</v>
      </c>
      <c r="AG10" s="58">
        <f>IFERROR(VLOOKUP(Table1215[[#This Row],[Column2]],Table12[[Column2]:[Column54]],32,FALSE),"0")</f>
        <v>0</v>
      </c>
      <c r="AH10" s="58">
        <f>IFERROR(VLOOKUP(Table1215[[#This Row],[Column2]],Table12[[Column2]:[Column54]],33,FALSE),"0")</f>
        <v>0</v>
      </c>
      <c r="AI10" s="58">
        <f>IFERROR(VLOOKUP(Table1215[[#This Row],[Column2]],Table12[[Column2]:[Column54]],34,FALSE),"0")</f>
        <v>0</v>
      </c>
      <c r="AJ10" s="60">
        <f>AVERAGE(Table1215[[#This Row],[Column31]],Table1215[[#This Row],[Column32]],Table1215[[#This Row],[Column33]])</f>
        <v>0</v>
      </c>
      <c r="AK10" s="58">
        <f>IFERROR(VLOOKUP(Table1215[[#This Row],[Column2]],Table12[[Column2]:[Column54]],36,FALSE),"0")</f>
        <v>4</v>
      </c>
      <c r="AL10" s="58">
        <f>IFERROR(VLOOKUP(Table1215[[#This Row],[Column2]],Table12[[Column2]:[Column54]],37,FALSE),"0")</f>
        <v>5</v>
      </c>
      <c r="AM10" s="58">
        <f>IFERROR(VLOOKUP(Table1215[[#This Row],[Column2]],Table12[[Column2]:[Column54]],38,FALSE),"0")</f>
        <v>0</v>
      </c>
      <c r="AN10" s="58">
        <f>IFERROR(VLOOKUP(Table1215[[#This Row],[Column2]],Table12[[Column2]:[Column54]],39,FALSE),"0")</f>
        <v>5</v>
      </c>
      <c r="AO10" s="58">
        <f>IFERROR(VLOOKUP(Table1215[[#This Row],[Column2]],Table12[[Column2]:[Column54]],40,FALSE),"0")</f>
        <v>0</v>
      </c>
      <c r="AP10" s="60">
        <f>AVERAGE(Table1215[[#This Row],[Column37]],Table1215[[#This Row],[Column38]],Table1215[[#This Row],[Column40]])</f>
        <v>4.666666666666667</v>
      </c>
      <c r="AQ10" s="58">
        <f>IFERROR(VLOOKUP(Table1215[[#This Row],[Column2]],Table12[[Column2]:[Column54]],42,FALSE),"0")</f>
        <v>5</v>
      </c>
      <c r="AR10" s="58">
        <f>IFERROR(VLOOKUP(Table1215[[#This Row],[Column2]],Table12[[Column2]:[Column54]],43,FALSE),"0")</f>
        <v>0</v>
      </c>
      <c r="AS10" s="58">
        <f>IFERROR(VLOOKUP(Table1215[[#This Row],[Column2]],Table12[[Column2]:[Column54]],44,FALSE),"0")</f>
        <v>0</v>
      </c>
      <c r="AT10" s="58">
        <f>IFERROR(VLOOKUP(Table1215[[#This Row],[Column2]],Table12[[Column2]:[Column54]],45,FALSE),"0")</f>
        <v>0</v>
      </c>
      <c r="AU10" s="58">
        <f>IFERROR(VLOOKUP(Table1215[[#This Row],[Column2]],Table12[[Column2]:[Column54]],46,FALSE),"0")</f>
        <v>0</v>
      </c>
      <c r="AV10" s="60">
        <f>Table1215[[#This Row],[Column43]]</f>
        <v>5</v>
      </c>
      <c r="AW10" s="58">
        <f>IFERROR(VLOOKUP(Table1215[[#This Row],[Column2]],Table12[[Column2]:[Column54]],48,FALSE),"0")</f>
        <v>0</v>
      </c>
      <c r="AX10" s="58">
        <f>IFERROR(VLOOKUP(Table1215[[#This Row],[Column2]],Table12[[Column2]:[Column54]],49,FALSE),"0")</f>
        <v>0</v>
      </c>
      <c r="AY10" s="58">
        <f>IFERROR(VLOOKUP(Table1215[[#This Row],[Column2]],Table12[[Column2]:[Column54]],50,FALSE),"0")</f>
        <v>0</v>
      </c>
      <c r="AZ10" s="58">
        <f>IFERROR(VLOOKUP(Table1215[[#This Row],[Column2]],Table12[[Column2]:[Column54]],51,FALSE),"0")</f>
        <v>5</v>
      </c>
      <c r="BA10" s="58">
        <f>IFERROR(VLOOKUP(Table1215[[#This Row],[Column2]],Table12[[Column2]:[Column54]],52,FALSE),"0")</f>
        <v>4</v>
      </c>
      <c r="BB10" s="60">
        <f>AVERAGE(Table1215[[#This Row],[Column52]],Table1215[[#This Row],[Column53]])</f>
        <v>4.5</v>
      </c>
    </row>
    <row r="11" spans="1:54" ht="23.1" customHeight="1" x14ac:dyDescent="0.3">
      <c r="A11" s="80">
        <v>8</v>
      </c>
      <c r="B11" s="63" t="s">
        <v>290</v>
      </c>
      <c r="C11" s="64" t="s">
        <v>291</v>
      </c>
      <c r="D11" s="63" t="s">
        <v>449</v>
      </c>
      <c r="E11" s="63" t="s">
        <v>492</v>
      </c>
      <c r="F11" s="63" t="str">
        <f>REPT(CHAR(160),10)&amp;Working!$E12</f>
        <v>          C</v>
      </c>
      <c r="G11" s="54">
        <f>IFERROR(VLOOKUP(Table1215[[#This Row],[Column2]],Table12[[Column2]:[Column54]],6,FALSE),"0")</f>
        <v>0</v>
      </c>
      <c r="H11" s="54">
        <f>IFERROR(VLOOKUP(Table1215[[#This Row],[Column2]],Table12[[Column2]:[Column54]],7,FALSE),"0")</f>
        <v>0</v>
      </c>
      <c r="I11" s="54">
        <f>IFERROR(VLOOKUP(Table1215[[#This Row],[Column2]],Table12[[Column2]:[Column54]],8,FALSE),"0")</f>
        <v>4</v>
      </c>
      <c r="J11" s="54">
        <f>IFERROR(VLOOKUP(Table1215[[#This Row],[Column2]],Table12[[Column2]:[Column54]],9,FALSE),"0")</f>
        <v>0</v>
      </c>
      <c r="K11" s="54">
        <f>IFERROR(VLOOKUP(Table1215[[#This Row],[Column2]],Table12[[Column2]:[Column54]],10,FALSE),"0")</f>
        <v>0</v>
      </c>
      <c r="L11" s="60">
        <f>Table1215[[#This Row],[Column9]]</f>
        <v>4</v>
      </c>
      <c r="M11" s="54">
        <f>IFERROR(VLOOKUP(Table1215[[#This Row],[Column2]],Table12[[Column2]:[Column54]],12,FALSE),"0")</f>
        <v>0</v>
      </c>
      <c r="N11" s="54">
        <f>IFERROR(VLOOKUP(Table1215[[#This Row],[Column2]],Table12[[Column2]:[Column54]],13,FALSE),"0")</f>
        <v>4</v>
      </c>
      <c r="O11" s="54">
        <f>IFERROR(VLOOKUP(Table1215[[#This Row],[Column2]],Table12[[Column2]:[Column54]],14,FALSE),"0")</f>
        <v>4</v>
      </c>
      <c r="P11" s="54">
        <f>IFERROR(VLOOKUP(Table1215[[#This Row],[Column2]],Table12[[Column2]:[Column54]],10,FALSE),"0")</f>
        <v>0</v>
      </c>
      <c r="Q11" s="54">
        <f>IFERROR(VLOOKUP(Table1215[[#This Row],[Column2]],Table12[[Column2]:[Column54]],16,FALSE),"0")</f>
        <v>4</v>
      </c>
      <c r="R11" s="60">
        <f>AVERAGE(Table1215[[#This Row],[Column14]],Table1215[[#This Row],[Column15]],Table1215[[#This Row],[Column17]])</f>
        <v>4</v>
      </c>
      <c r="S11" s="54">
        <f>IFERROR(VLOOKUP(Table1215[[#This Row],[Column2]],Table12[[Column2]:[Column54]],18,FALSE),"0")</f>
        <v>0</v>
      </c>
      <c r="T11" s="54">
        <f>IFERROR(VLOOKUP(Table1215[[#This Row],[Column2]],Table12[[Column2]:[Column54]],19,FALSE),"0")</f>
        <v>0</v>
      </c>
      <c r="U11" s="54">
        <f>IFERROR(VLOOKUP(Table1215[[#This Row],[Column2]],Table12[[Column2]:[Column54]],20,FALSE),"0")</f>
        <v>0</v>
      </c>
      <c r="V11" s="54">
        <f>IFERROR(VLOOKUP(Table1215[[#This Row],[Column2]],Table12[[Column2]:[Column54]],21,FALSE),"0")</f>
        <v>0</v>
      </c>
      <c r="W11" s="54">
        <f>IFERROR(VLOOKUP(Table1215[[#This Row],[Column2]],Table12[[Column2]:[Column54]],22,FALSE),"0")</f>
        <v>0</v>
      </c>
      <c r="X11" s="60">
        <f>Table1215[[#This Row],[Column19]]</f>
        <v>0</v>
      </c>
      <c r="Y11" s="54">
        <f>IFERROR(VLOOKUP(Table1215[[#This Row],[Column2]],Table12[[Column2]:[Column54]],24,FALSE),"0")</f>
        <v>4</v>
      </c>
      <c r="Z11" s="54">
        <f>IFERROR(VLOOKUP(Table1215[[#This Row],[Column2]],Table12[[Column2]:[Column54]],25,FALSE),"0")</f>
        <v>0</v>
      </c>
      <c r="AA11" s="54">
        <f>IFERROR(VLOOKUP(Table1215[[#This Row],[Column2]],Table12[[Column2]:[Column54]],26,FALSE),"0")</f>
        <v>0</v>
      </c>
      <c r="AB11" s="54">
        <f>IFERROR(VLOOKUP(Table1215[[#This Row],[Column2]],Table12[[Column2]:[Column54]],27,FALSE),"0")</f>
        <v>0</v>
      </c>
      <c r="AC11" s="54">
        <f>IFERROR(VLOOKUP(Table1215[[#This Row],[Column2]],Table12[[Column2]:[Column54]],28,FALSE),"0")</f>
        <v>0</v>
      </c>
      <c r="AD11" s="60">
        <f>Table1215[[#This Row],[Column25]]</f>
        <v>4</v>
      </c>
      <c r="AE11" s="54">
        <f>IFERROR(VLOOKUP(Table1215[[#This Row],[Column2]],Table12[[Column2]:[Column54]],30,FALSE),"0")</f>
        <v>0</v>
      </c>
      <c r="AF11" s="54">
        <f>IFERROR(VLOOKUP(Table1215[[#This Row],[Column2]],Table12[[Column2]:[Column54]],31,FALSE),"0")</f>
        <v>0</v>
      </c>
      <c r="AG11" s="54">
        <f>IFERROR(VLOOKUP(Table1215[[#This Row],[Column2]],Table12[[Column2]:[Column54]],32,FALSE),"0")</f>
        <v>0</v>
      </c>
      <c r="AH11" s="54">
        <f>IFERROR(VLOOKUP(Table1215[[#This Row],[Column2]],Table12[[Column2]:[Column54]],33,FALSE),"0")</f>
        <v>0</v>
      </c>
      <c r="AI11" s="54">
        <f>IFERROR(VLOOKUP(Table1215[[#This Row],[Column2]],Table12[[Column2]:[Column54]],34,FALSE),"0")</f>
        <v>0</v>
      </c>
      <c r="AJ11" s="60">
        <f>AVERAGE(Table1215[[#This Row],[Column31]],Table1215[[#This Row],[Column32]],Table1215[[#This Row],[Column33]])</f>
        <v>0</v>
      </c>
      <c r="AK11" s="54">
        <f>IFERROR(VLOOKUP(Table1215[[#This Row],[Column2]],Table12[[Column2]:[Column54]],36,FALSE),"0")</f>
        <v>4</v>
      </c>
      <c r="AL11" s="54">
        <f>IFERROR(VLOOKUP(Table1215[[#This Row],[Column2]],Table12[[Column2]:[Column54]],37,FALSE),"0")</f>
        <v>5</v>
      </c>
      <c r="AM11" s="54">
        <f>IFERROR(VLOOKUP(Table1215[[#This Row],[Column2]],Table12[[Column2]:[Column54]],38,FALSE),"0")</f>
        <v>0</v>
      </c>
      <c r="AN11" s="54">
        <f>IFERROR(VLOOKUP(Table1215[[#This Row],[Column2]],Table12[[Column2]:[Column54]],39,FALSE),"0")</f>
        <v>5</v>
      </c>
      <c r="AO11" s="54">
        <f>IFERROR(VLOOKUP(Table1215[[#This Row],[Column2]],Table12[[Column2]:[Column54]],40,FALSE),"0")</f>
        <v>0</v>
      </c>
      <c r="AP11" s="60">
        <f>AVERAGE(Table1215[[#This Row],[Column37]],Table1215[[#This Row],[Column38]],Table1215[[#This Row],[Column40]])</f>
        <v>4.666666666666667</v>
      </c>
      <c r="AQ11" s="54">
        <f>IFERROR(VLOOKUP(Table1215[[#This Row],[Column2]],Table12[[Column2]:[Column54]],42,FALSE),"0")</f>
        <v>4</v>
      </c>
      <c r="AR11" s="54">
        <f>IFERROR(VLOOKUP(Table1215[[#This Row],[Column2]],Table12[[Column2]:[Column54]],43,FALSE),"0")</f>
        <v>0</v>
      </c>
      <c r="AS11" s="54">
        <f>IFERROR(VLOOKUP(Table1215[[#This Row],[Column2]],Table12[[Column2]:[Column54]],44,FALSE),"0")</f>
        <v>0</v>
      </c>
      <c r="AT11" s="54">
        <f>IFERROR(VLOOKUP(Table1215[[#This Row],[Column2]],Table12[[Column2]:[Column54]],45,FALSE),"0")</f>
        <v>0</v>
      </c>
      <c r="AU11" s="54">
        <f>IFERROR(VLOOKUP(Table1215[[#This Row],[Column2]],Table12[[Column2]:[Column54]],46,FALSE),"0")</f>
        <v>0</v>
      </c>
      <c r="AV11" s="60">
        <f>Table1215[[#This Row],[Column43]]</f>
        <v>4</v>
      </c>
      <c r="AW11" s="54">
        <f>IFERROR(VLOOKUP(Table1215[[#This Row],[Column2]],Table12[[Column2]:[Column54]],48,FALSE),"0")</f>
        <v>0</v>
      </c>
      <c r="AX11" s="54">
        <f>IFERROR(VLOOKUP(Table1215[[#This Row],[Column2]],Table12[[Column2]:[Column54]],49,FALSE),"0")</f>
        <v>0</v>
      </c>
      <c r="AY11" s="54">
        <f>IFERROR(VLOOKUP(Table1215[[#This Row],[Column2]],Table12[[Column2]:[Column54]],50,FALSE),"0")</f>
        <v>0</v>
      </c>
      <c r="AZ11" s="54">
        <f>IFERROR(VLOOKUP(Table1215[[#This Row],[Column2]],Table12[[Column2]:[Column54]],51,FALSE),"0")</f>
        <v>4</v>
      </c>
      <c r="BA11" s="54">
        <f>IFERROR(VLOOKUP(Table1215[[#This Row],[Column2]],Table12[[Column2]:[Column54]],52,FALSE),"0")</f>
        <v>4</v>
      </c>
      <c r="BB11" s="60">
        <f>AVERAGE(Table1215[[#This Row],[Column52]],Table1215[[#This Row],[Column53]])</f>
        <v>4</v>
      </c>
    </row>
    <row r="12" spans="1:54" ht="23.1" customHeight="1" x14ac:dyDescent="0.3">
      <c r="A12" s="79">
        <v>9</v>
      </c>
      <c r="B12" s="56" t="s">
        <v>102</v>
      </c>
      <c r="C12" s="57" t="s">
        <v>103</v>
      </c>
      <c r="D12" s="56" t="s">
        <v>541</v>
      </c>
      <c r="E12" s="56" t="s">
        <v>34</v>
      </c>
      <c r="F12" s="56" t="str">
        <f>REPT(CHAR(160),10)&amp;Working!$E13</f>
        <v>          A</v>
      </c>
      <c r="G12" s="58">
        <f>IFERROR(VLOOKUP(Table1215[[#This Row],[Column2]],Table12[[Column2]:[Column54]],6,FALSE),"0")</f>
        <v>0</v>
      </c>
      <c r="H12" s="58">
        <f>IFERROR(VLOOKUP(Table1215[[#This Row],[Column2]],Table12[[Column2]:[Column54]],7,FALSE),"0")</f>
        <v>0</v>
      </c>
      <c r="I12" s="58">
        <f>IFERROR(VLOOKUP(Table1215[[#This Row],[Column2]],Table12[[Column2]:[Column54]],8,FALSE),"0")</f>
        <v>4</v>
      </c>
      <c r="J12" s="58">
        <f>IFERROR(VLOOKUP(Table1215[[#This Row],[Column2]],Table12[[Column2]:[Column54]],9,FALSE),"0")</f>
        <v>0</v>
      </c>
      <c r="K12" s="58">
        <f>IFERROR(VLOOKUP(Table1215[[#This Row],[Column2]],Table12[[Column2]:[Column54]],10,FALSE),"0")</f>
        <v>0</v>
      </c>
      <c r="L12" s="60">
        <f>Table1215[[#This Row],[Column9]]</f>
        <v>4</v>
      </c>
      <c r="M12" s="58">
        <f>IFERROR(VLOOKUP(Table1215[[#This Row],[Column2]],Table12[[Column2]:[Column54]],12,FALSE),"0")</f>
        <v>0</v>
      </c>
      <c r="N12" s="58">
        <f>IFERROR(VLOOKUP(Table1215[[#This Row],[Column2]],Table12[[Column2]:[Column54]],13,FALSE),"0")</f>
        <v>4</v>
      </c>
      <c r="O12" s="58">
        <f>IFERROR(VLOOKUP(Table1215[[#This Row],[Column2]],Table12[[Column2]:[Column54]],14,FALSE),"0")</f>
        <v>4</v>
      </c>
      <c r="P12" s="58">
        <f>IFERROR(VLOOKUP(Table1215[[#This Row],[Column2]],Table12[[Column2]:[Column54]],10,FALSE),"0")</f>
        <v>0</v>
      </c>
      <c r="Q12" s="58">
        <f>IFERROR(VLOOKUP(Table1215[[#This Row],[Column2]],Table12[[Column2]:[Column54]],16,FALSE),"0")</f>
        <v>4</v>
      </c>
      <c r="R12" s="60">
        <f>AVERAGE(Table1215[[#This Row],[Column14]],Table1215[[#This Row],[Column15]],Table1215[[#This Row],[Column17]])</f>
        <v>4</v>
      </c>
      <c r="S12" s="58">
        <f>IFERROR(VLOOKUP(Table1215[[#This Row],[Column2]],Table12[[Column2]:[Column54]],18,FALSE),"0")</f>
        <v>0</v>
      </c>
      <c r="T12" s="58">
        <f>IFERROR(VLOOKUP(Table1215[[#This Row],[Column2]],Table12[[Column2]:[Column54]],19,FALSE),"0")</f>
        <v>0</v>
      </c>
      <c r="U12" s="58">
        <f>IFERROR(VLOOKUP(Table1215[[#This Row],[Column2]],Table12[[Column2]:[Column54]],20,FALSE),"0")</f>
        <v>0</v>
      </c>
      <c r="V12" s="58">
        <f>IFERROR(VLOOKUP(Table1215[[#This Row],[Column2]],Table12[[Column2]:[Column54]],21,FALSE),"0")</f>
        <v>0</v>
      </c>
      <c r="W12" s="58">
        <f>IFERROR(VLOOKUP(Table1215[[#This Row],[Column2]],Table12[[Column2]:[Column54]],22,FALSE),"0")</f>
        <v>0</v>
      </c>
      <c r="X12" s="60">
        <f>Table1215[[#This Row],[Column19]]</f>
        <v>0</v>
      </c>
      <c r="Y12" s="58">
        <f>IFERROR(VLOOKUP(Table1215[[#This Row],[Column2]],Table12[[Column2]:[Column54]],24,FALSE),"0")</f>
        <v>4</v>
      </c>
      <c r="Z12" s="58">
        <f>IFERROR(VLOOKUP(Table1215[[#This Row],[Column2]],Table12[[Column2]:[Column54]],25,FALSE),"0")</f>
        <v>0</v>
      </c>
      <c r="AA12" s="58">
        <f>IFERROR(VLOOKUP(Table1215[[#This Row],[Column2]],Table12[[Column2]:[Column54]],26,FALSE),"0")</f>
        <v>0</v>
      </c>
      <c r="AB12" s="58">
        <f>IFERROR(VLOOKUP(Table1215[[#This Row],[Column2]],Table12[[Column2]:[Column54]],27,FALSE),"0")</f>
        <v>0</v>
      </c>
      <c r="AC12" s="58">
        <f>IFERROR(VLOOKUP(Table1215[[#This Row],[Column2]],Table12[[Column2]:[Column54]],28,FALSE),"0")</f>
        <v>0</v>
      </c>
      <c r="AD12" s="60">
        <f>Table1215[[#This Row],[Column25]]</f>
        <v>4</v>
      </c>
      <c r="AE12" s="58">
        <f>IFERROR(VLOOKUP(Table1215[[#This Row],[Column2]],Table12[[Column2]:[Column54]],30,FALSE),"0")</f>
        <v>0</v>
      </c>
      <c r="AF12" s="58">
        <f>IFERROR(VLOOKUP(Table1215[[#This Row],[Column2]],Table12[[Column2]:[Column54]],31,FALSE),"0")</f>
        <v>0</v>
      </c>
      <c r="AG12" s="58">
        <f>IFERROR(VLOOKUP(Table1215[[#This Row],[Column2]],Table12[[Column2]:[Column54]],32,FALSE),"0")</f>
        <v>0</v>
      </c>
      <c r="AH12" s="58">
        <f>IFERROR(VLOOKUP(Table1215[[#This Row],[Column2]],Table12[[Column2]:[Column54]],33,FALSE),"0")</f>
        <v>0</v>
      </c>
      <c r="AI12" s="58">
        <f>IFERROR(VLOOKUP(Table1215[[#This Row],[Column2]],Table12[[Column2]:[Column54]],34,FALSE),"0")</f>
        <v>0</v>
      </c>
      <c r="AJ12" s="60">
        <f>AVERAGE(Table1215[[#This Row],[Column31]],Table1215[[#This Row],[Column32]],Table1215[[#This Row],[Column33]])</f>
        <v>0</v>
      </c>
      <c r="AK12" s="58">
        <f>IFERROR(VLOOKUP(Table1215[[#This Row],[Column2]],Table12[[Column2]:[Column54]],36,FALSE),"0")</f>
        <v>4</v>
      </c>
      <c r="AL12" s="58">
        <f>IFERROR(VLOOKUP(Table1215[[#This Row],[Column2]],Table12[[Column2]:[Column54]],37,FALSE),"0")</f>
        <v>5</v>
      </c>
      <c r="AM12" s="58">
        <f>IFERROR(VLOOKUP(Table1215[[#This Row],[Column2]],Table12[[Column2]:[Column54]],38,FALSE),"0")</f>
        <v>0</v>
      </c>
      <c r="AN12" s="58">
        <f>IFERROR(VLOOKUP(Table1215[[#This Row],[Column2]],Table12[[Column2]:[Column54]],39,FALSE),"0")</f>
        <v>4</v>
      </c>
      <c r="AO12" s="58">
        <f>IFERROR(VLOOKUP(Table1215[[#This Row],[Column2]],Table12[[Column2]:[Column54]],40,FALSE),"0")</f>
        <v>0</v>
      </c>
      <c r="AP12" s="60">
        <f>AVERAGE(Table1215[[#This Row],[Column37]],Table1215[[#This Row],[Column38]],Table1215[[#This Row],[Column40]])</f>
        <v>4.333333333333333</v>
      </c>
      <c r="AQ12" s="58">
        <f>IFERROR(VLOOKUP(Table1215[[#This Row],[Column2]],Table12[[Column2]:[Column54]],42,FALSE),"0")</f>
        <v>5</v>
      </c>
      <c r="AR12" s="58">
        <f>IFERROR(VLOOKUP(Table1215[[#This Row],[Column2]],Table12[[Column2]:[Column54]],43,FALSE),"0")</f>
        <v>0</v>
      </c>
      <c r="AS12" s="58">
        <f>IFERROR(VLOOKUP(Table1215[[#This Row],[Column2]],Table12[[Column2]:[Column54]],44,FALSE),"0")</f>
        <v>0</v>
      </c>
      <c r="AT12" s="58">
        <f>IFERROR(VLOOKUP(Table1215[[#This Row],[Column2]],Table12[[Column2]:[Column54]],45,FALSE),"0")</f>
        <v>0</v>
      </c>
      <c r="AU12" s="58">
        <f>IFERROR(VLOOKUP(Table1215[[#This Row],[Column2]],Table12[[Column2]:[Column54]],46,FALSE),"0")</f>
        <v>0</v>
      </c>
      <c r="AV12" s="60">
        <f>Table1215[[#This Row],[Column43]]</f>
        <v>5</v>
      </c>
      <c r="AW12" s="58">
        <f>IFERROR(VLOOKUP(Table1215[[#This Row],[Column2]],Table12[[Column2]:[Column54]],48,FALSE),"0")</f>
        <v>0</v>
      </c>
      <c r="AX12" s="58">
        <f>IFERROR(VLOOKUP(Table1215[[#This Row],[Column2]],Table12[[Column2]:[Column54]],49,FALSE),"0")</f>
        <v>0</v>
      </c>
      <c r="AY12" s="58">
        <f>IFERROR(VLOOKUP(Table1215[[#This Row],[Column2]],Table12[[Column2]:[Column54]],50,FALSE),"0")</f>
        <v>0</v>
      </c>
      <c r="AZ12" s="58">
        <f>IFERROR(VLOOKUP(Table1215[[#This Row],[Column2]],Table12[[Column2]:[Column54]],51,FALSE),"0")</f>
        <v>4</v>
      </c>
      <c r="BA12" s="58">
        <f>IFERROR(VLOOKUP(Table1215[[#This Row],[Column2]],Table12[[Column2]:[Column54]],52,FALSE),"0")</f>
        <v>4</v>
      </c>
      <c r="BB12" s="60">
        <f>AVERAGE(Table1215[[#This Row],[Column52]],Table1215[[#This Row],[Column53]])</f>
        <v>4</v>
      </c>
    </row>
    <row r="13" spans="1:54" ht="23.1" customHeight="1" x14ac:dyDescent="0.3">
      <c r="A13" s="80">
        <v>10</v>
      </c>
      <c r="B13" s="63" t="s">
        <v>67</v>
      </c>
      <c r="C13" s="64" t="s">
        <v>68</v>
      </c>
      <c r="D13" s="63" t="s">
        <v>449</v>
      </c>
      <c r="E13" s="63" t="s">
        <v>34</v>
      </c>
      <c r="F13" s="63" t="str">
        <f>REPT(CHAR(160),10)&amp;Working!$E14</f>
        <v>          A</v>
      </c>
      <c r="G13" s="54">
        <f>IFERROR(VLOOKUP(Table1215[[#This Row],[Column2]],Table12[[Column2]:[Column54]],6,FALSE),"0")</f>
        <v>0</v>
      </c>
      <c r="H13" s="54">
        <f>IFERROR(VLOOKUP(Table1215[[#This Row],[Column2]],Table12[[Column2]:[Column54]],7,FALSE),"0")</f>
        <v>0</v>
      </c>
      <c r="I13" s="54">
        <f>IFERROR(VLOOKUP(Table1215[[#This Row],[Column2]],Table12[[Column2]:[Column54]],8,FALSE),"0")</f>
        <v>4</v>
      </c>
      <c r="J13" s="54">
        <f>IFERROR(VLOOKUP(Table1215[[#This Row],[Column2]],Table12[[Column2]:[Column54]],9,FALSE),"0")</f>
        <v>0</v>
      </c>
      <c r="K13" s="54">
        <f>IFERROR(VLOOKUP(Table1215[[#This Row],[Column2]],Table12[[Column2]:[Column54]],10,FALSE),"0")</f>
        <v>0</v>
      </c>
      <c r="L13" s="60">
        <f>Table1215[[#This Row],[Column9]]</f>
        <v>4</v>
      </c>
      <c r="M13" s="54">
        <f>IFERROR(VLOOKUP(Table1215[[#This Row],[Column2]],Table12[[Column2]:[Column54]],12,FALSE),"0")</f>
        <v>0</v>
      </c>
      <c r="N13" s="54">
        <f>IFERROR(VLOOKUP(Table1215[[#This Row],[Column2]],Table12[[Column2]:[Column54]],13,FALSE),"0")</f>
        <v>4</v>
      </c>
      <c r="O13" s="54">
        <f>IFERROR(VLOOKUP(Table1215[[#This Row],[Column2]],Table12[[Column2]:[Column54]],14,FALSE),"0")</f>
        <v>5</v>
      </c>
      <c r="P13" s="54">
        <f>IFERROR(VLOOKUP(Table1215[[#This Row],[Column2]],Table12[[Column2]:[Column54]],10,FALSE),"0")</f>
        <v>0</v>
      </c>
      <c r="Q13" s="54">
        <f>IFERROR(VLOOKUP(Table1215[[#This Row],[Column2]],Table12[[Column2]:[Column54]],16,FALSE),"0")</f>
        <v>5</v>
      </c>
      <c r="R13" s="60">
        <f>AVERAGE(Table1215[[#This Row],[Column14]],Table1215[[#This Row],[Column15]],Table1215[[#This Row],[Column17]])</f>
        <v>4.666666666666667</v>
      </c>
      <c r="S13" s="54">
        <f>IFERROR(VLOOKUP(Table1215[[#This Row],[Column2]],Table12[[Column2]:[Column54]],18,FALSE),"0")</f>
        <v>0</v>
      </c>
      <c r="T13" s="54">
        <f>IFERROR(VLOOKUP(Table1215[[#This Row],[Column2]],Table12[[Column2]:[Column54]],19,FALSE),"0")</f>
        <v>0</v>
      </c>
      <c r="U13" s="54">
        <f>IFERROR(VLOOKUP(Table1215[[#This Row],[Column2]],Table12[[Column2]:[Column54]],20,FALSE),"0")</f>
        <v>0</v>
      </c>
      <c r="V13" s="54">
        <f>IFERROR(VLOOKUP(Table1215[[#This Row],[Column2]],Table12[[Column2]:[Column54]],21,FALSE),"0")</f>
        <v>0</v>
      </c>
      <c r="W13" s="54">
        <f>IFERROR(VLOOKUP(Table1215[[#This Row],[Column2]],Table12[[Column2]:[Column54]],22,FALSE),"0")</f>
        <v>0</v>
      </c>
      <c r="X13" s="60">
        <f>Table1215[[#This Row],[Column19]]</f>
        <v>0</v>
      </c>
      <c r="Y13" s="54">
        <f>IFERROR(VLOOKUP(Table1215[[#This Row],[Column2]],Table12[[Column2]:[Column54]],24,FALSE),"0")</f>
        <v>4</v>
      </c>
      <c r="Z13" s="54">
        <f>IFERROR(VLOOKUP(Table1215[[#This Row],[Column2]],Table12[[Column2]:[Column54]],25,FALSE),"0")</f>
        <v>0</v>
      </c>
      <c r="AA13" s="54">
        <f>IFERROR(VLOOKUP(Table1215[[#This Row],[Column2]],Table12[[Column2]:[Column54]],26,FALSE),"0")</f>
        <v>0</v>
      </c>
      <c r="AB13" s="54">
        <f>IFERROR(VLOOKUP(Table1215[[#This Row],[Column2]],Table12[[Column2]:[Column54]],27,FALSE),"0")</f>
        <v>0</v>
      </c>
      <c r="AC13" s="54">
        <f>IFERROR(VLOOKUP(Table1215[[#This Row],[Column2]],Table12[[Column2]:[Column54]],28,FALSE),"0")</f>
        <v>0</v>
      </c>
      <c r="AD13" s="60">
        <f>Table1215[[#This Row],[Column25]]</f>
        <v>4</v>
      </c>
      <c r="AE13" s="54">
        <f>IFERROR(VLOOKUP(Table1215[[#This Row],[Column2]],Table12[[Column2]:[Column54]],30,FALSE),"0")</f>
        <v>0</v>
      </c>
      <c r="AF13" s="54">
        <f>IFERROR(VLOOKUP(Table1215[[#This Row],[Column2]],Table12[[Column2]:[Column54]],31,FALSE),"0")</f>
        <v>0</v>
      </c>
      <c r="AG13" s="54">
        <f>IFERROR(VLOOKUP(Table1215[[#This Row],[Column2]],Table12[[Column2]:[Column54]],32,FALSE),"0")</f>
        <v>0</v>
      </c>
      <c r="AH13" s="54">
        <f>IFERROR(VLOOKUP(Table1215[[#This Row],[Column2]],Table12[[Column2]:[Column54]],33,FALSE),"0")</f>
        <v>0</v>
      </c>
      <c r="AI13" s="54">
        <f>IFERROR(VLOOKUP(Table1215[[#This Row],[Column2]],Table12[[Column2]:[Column54]],34,FALSE),"0")</f>
        <v>0</v>
      </c>
      <c r="AJ13" s="60">
        <f>AVERAGE(Table1215[[#This Row],[Column31]],Table1215[[#This Row],[Column32]],Table1215[[#This Row],[Column33]])</f>
        <v>0</v>
      </c>
      <c r="AK13" s="54">
        <f>IFERROR(VLOOKUP(Table1215[[#This Row],[Column2]],Table12[[Column2]:[Column54]],36,FALSE),"0")</f>
        <v>5</v>
      </c>
      <c r="AL13" s="54">
        <f>IFERROR(VLOOKUP(Table1215[[#This Row],[Column2]],Table12[[Column2]:[Column54]],37,FALSE),"0")</f>
        <v>4</v>
      </c>
      <c r="AM13" s="54">
        <f>IFERROR(VLOOKUP(Table1215[[#This Row],[Column2]],Table12[[Column2]:[Column54]],38,FALSE),"0")</f>
        <v>0</v>
      </c>
      <c r="AN13" s="54">
        <f>IFERROR(VLOOKUP(Table1215[[#This Row],[Column2]],Table12[[Column2]:[Column54]],39,FALSE),"0")</f>
        <v>5</v>
      </c>
      <c r="AO13" s="54">
        <f>IFERROR(VLOOKUP(Table1215[[#This Row],[Column2]],Table12[[Column2]:[Column54]],40,FALSE),"0")</f>
        <v>0</v>
      </c>
      <c r="AP13" s="60">
        <f>AVERAGE(Table1215[[#This Row],[Column37]],Table1215[[#This Row],[Column38]],Table1215[[#This Row],[Column40]])</f>
        <v>4.666666666666667</v>
      </c>
      <c r="AQ13" s="54">
        <f>IFERROR(VLOOKUP(Table1215[[#This Row],[Column2]],Table12[[Column2]:[Column54]],42,FALSE),"0")</f>
        <v>5</v>
      </c>
      <c r="AR13" s="54">
        <f>IFERROR(VLOOKUP(Table1215[[#This Row],[Column2]],Table12[[Column2]:[Column54]],43,FALSE),"0")</f>
        <v>0</v>
      </c>
      <c r="AS13" s="54">
        <f>IFERROR(VLOOKUP(Table1215[[#This Row],[Column2]],Table12[[Column2]:[Column54]],44,FALSE),"0")</f>
        <v>0</v>
      </c>
      <c r="AT13" s="54">
        <f>IFERROR(VLOOKUP(Table1215[[#This Row],[Column2]],Table12[[Column2]:[Column54]],45,FALSE),"0")</f>
        <v>0</v>
      </c>
      <c r="AU13" s="54">
        <f>IFERROR(VLOOKUP(Table1215[[#This Row],[Column2]],Table12[[Column2]:[Column54]],46,FALSE),"0")</f>
        <v>0</v>
      </c>
      <c r="AV13" s="60">
        <f>Table1215[[#This Row],[Column43]]</f>
        <v>5</v>
      </c>
      <c r="AW13" s="54">
        <f>IFERROR(VLOOKUP(Table1215[[#This Row],[Column2]],Table12[[Column2]:[Column54]],48,FALSE),"0")</f>
        <v>0</v>
      </c>
      <c r="AX13" s="54">
        <f>IFERROR(VLOOKUP(Table1215[[#This Row],[Column2]],Table12[[Column2]:[Column54]],49,FALSE),"0")</f>
        <v>0</v>
      </c>
      <c r="AY13" s="54">
        <f>IFERROR(VLOOKUP(Table1215[[#This Row],[Column2]],Table12[[Column2]:[Column54]],50,FALSE),"0")</f>
        <v>0</v>
      </c>
      <c r="AZ13" s="54">
        <f>IFERROR(VLOOKUP(Table1215[[#This Row],[Column2]],Table12[[Column2]:[Column54]],51,FALSE),"0")</f>
        <v>4</v>
      </c>
      <c r="BA13" s="54">
        <f>IFERROR(VLOOKUP(Table1215[[#This Row],[Column2]],Table12[[Column2]:[Column54]],52,FALSE),"0")</f>
        <v>5</v>
      </c>
      <c r="BB13" s="60">
        <f>AVERAGE(Table1215[[#This Row],[Column52]],Table1215[[#This Row],[Column53]])</f>
        <v>4.5</v>
      </c>
    </row>
    <row r="14" spans="1:54" ht="23.1" customHeight="1" x14ac:dyDescent="0.3">
      <c r="A14" s="79">
        <v>11</v>
      </c>
      <c r="B14" s="56" t="s">
        <v>161</v>
      </c>
      <c r="C14" s="57" t="s">
        <v>162</v>
      </c>
      <c r="D14" s="56" t="s">
        <v>449</v>
      </c>
      <c r="E14" s="56" t="s">
        <v>160</v>
      </c>
      <c r="F14" s="56" t="str">
        <f>REPT(CHAR(160),10)&amp;Working!$E15</f>
        <v>          B</v>
      </c>
      <c r="G14" s="58">
        <f>IFERROR(VLOOKUP(Table1215[[#This Row],[Column2]],Table12[[Column2]:[Column54]],6,FALSE),"0")</f>
        <v>0</v>
      </c>
      <c r="H14" s="58">
        <f>IFERROR(VLOOKUP(Table1215[[#This Row],[Column2]],Table12[[Column2]:[Column54]],7,FALSE),"0")</f>
        <v>0</v>
      </c>
      <c r="I14" s="58">
        <f>IFERROR(VLOOKUP(Table1215[[#This Row],[Column2]],Table12[[Column2]:[Column54]],8,FALSE),"0")</f>
        <v>4</v>
      </c>
      <c r="J14" s="58">
        <f>IFERROR(VLOOKUP(Table1215[[#This Row],[Column2]],Table12[[Column2]:[Column54]],9,FALSE),"0")</f>
        <v>0</v>
      </c>
      <c r="K14" s="58">
        <f>IFERROR(VLOOKUP(Table1215[[#This Row],[Column2]],Table12[[Column2]:[Column54]],10,FALSE),"0")</f>
        <v>0</v>
      </c>
      <c r="L14" s="60">
        <f>Table1215[[#This Row],[Column9]]</f>
        <v>4</v>
      </c>
      <c r="M14" s="58">
        <f>IFERROR(VLOOKUP(Table1215[[#This Row],[Column2]],Table12[[Column2]:[Column54]],12,FALSE),"0")</f>
        <v>0</v>
      </c>
      <c r="N14" s="58">
        <f>IFERROR(VLOOKUP(Table1215[[#This Row],[Column2]],Table12[[Column2]:[Column54]],13,FALSE),"0")</f>
        <v>4</v>
      </c>
      <c r="O14" s="58">
        <f>IFERROR(VLOOKUP(Table1215[[#This Row],[Column2]],Table12[[Column2]:[Column54]],14,FALSE),"0")</f>
        <v>5</v>
      </c>
      <c r="P14" s="58">
        <f>IFERROR(VLOOKUP(Table1215[[#This Row],[Column2]],Table12[[Column2]:[Column54]],10,FALSE),"0")</f>
        <v>0</v>
      </c>
      <c r="Q14" s="58">
        <f>IFERROR(VLOOKUP(Table1215[[#This Row],[Column2]],Table12[[Column2]:[Column54]],16,FALSE),"0")</f>
        <v>5</v>
      </c>
      <c r="R14" s="60">
        <f>AVERAGE(Table1215[[#This Row],[Column14]],Table1215[[#This Row],[Column15]],Table1215[[#This Row],[Column17]])</f>
        <v>4.666666666666667</v>
      </c>
      <c r="S14" s="58">
        <f>IFERROR(VLOOKUP(Table1215[[#This Row],[Column2]],Table12[[Column2]:[Column54]],18,FALSE),"0")</f>
        <v>0</v>
      </c>
      <c r="T14" s="58">
        <f>IFERROR(VLOOKUP(Table1215[[#This Row],[Column2]],Table12[[Column2]:[Column54]],19,FALSE),"0")</f>
        <v>0</v>
      </c>
      <c r="U14" s="58">
        <f>IFERROR(VLOOKUP(Table1215[[#This Row],[Column2]],Table12[[Column2]:[Column54]],20,FALSE),"0")</f>
        <v>0</v>
      </c>
      <c r="V14" s="58">
        <f>IFERROR(VLOOKUP(Table1215[[#This Row],[Column2]],Table12[[Column2]:[Column54]],21,FALSE),"0")</f>
        <v>0</v>
      </c>
      <c r="W14" s="58">
        <f>IFERROR(VLOOKUP(Table1215[[#This Row],[Column2]],Table12[[Column2]:[Column54]],22,FALSE),"0")</f>
        <v>0</v>
      </c>
      <c r="X14" s="60">
        <f>Table1215[[#This Row],[Column19]]</f>
        <v>0</v>
      </c>
      <c r="Y14" s="58">
        <f>IFERROR(VLOOKUP(Table1215[[#This Row],[Column2]],Table12[[Column2]:[Column54]],24,FALSE),"0")</f>
        <v>5</v>
      </c>
      <c r="Z14" s="58">
        <f>IFERROR(VLOOKUP(Table1215[[#This Row],[Column2]],Table12[[Column2]:[Column54]],25,FALSE),"0")</f>
        <v>0</v>
      </c>
      <c r="AA14" s="58">
        <f>IFERROR(VLOOKUP(Table1215[[#This Row],[Column2]],Table12[[Column2]:[Column54]],26,FALSE),"0")</f>
        <v>0</v>
      </c>
      <c r="AB14" s="58">
        <f>IFERROR(VLOOKUP(Table1215[[#This Row],[Column2]],Table12[[Column2]:[Column54]],27,FALSE),"0")</f>
        <v>0</v>
      </c>
      <c r="AC14" s="58">
        <f>IFERROR(VLOOKUP(Table1215[[#This Row],[Column2]],Table12[[Column2]:[Column54]],28,FALSE),"0")</f>
        <v>0</v>
      </c>
      <c r="AD14" s="60">
        <f>Table1215[[#This Row],[Column25]]</f>
        <v>5</v>
      </c>
      <c r="AE14" s="58">
        <f>IFERROR(VLOOKUP(Table1215[[#This Row],[Column2]],Table12[[Column2]:[Column54]],30,FALSE),"0")</f>
        <v>0</v>
      </c>
      <c r="AF14" s="58">
        <f>IFERROR(VLOOKUP(Table1215[[#This Row],[Column2]],Table12[[Column2]:[Column54]],31,FALSE),"0")</f>
        <v>0</v>
      </c>
      <c r="AG14" s="58">
        <f>IFERROR(VLOOKUP(Table1215[[#This Row],[Column2]],Table12[[Column2]:[Column54]],32,FALSE),"0")</f>
        <v>0</v>
      </c>
      <c r="AH14" s="58">
        <f>IFERROR(VLOOKUP(Table1215[[#This Row],[Column2]],Table12[[Column2]:[Column54]],33,FALSE),"0")</f>
        <v>0</v>
      </c>
      <c r="AI14" s="58">
        <f>IFERROR(VLOOKUP(Table1215[[#This Row],[Column2]],Table12[[Column2]:[Column54]],34,FALSE),"0")</f>
        <v>0</v>
      </c>
      <c r="AJ14" s="60">
        <f>AVERAGE(Table1215[[#This Row],[Column31]],Table1215[[#This Row],[Column32]],Table1215[[#This Row],[Column33]])</f>
        <v>0</v>
      </c>
      <c r="AK14" s="58">
        <f>IFERROR(VLOOKUP(Table1215[[#This Row],[Column2]],Table12[[Column2]:[Column54]],36,FALSE),"0")</f>
        <v>4</v>
      </c>
      <c r="AL14" s="58">
        <f>IFERROR(VLOOKUP(Table1215[[#This Row],[Column2]],Table12[[Column2]:[Column54]],37,FALSE),"0")</f>
        <v>4</v>
      </c>
      <c r="AM14" s="58">
        <f>IFERROR(VLOOKUP(Table1215[[#This Row],[Column2]],Table12[[Column2]:[Column54]],38,FALSE),"0")</f>
        <v>0</v>
      </c>
      <c r="AN14" s="58">
        <f>IFERROR(VLOOKUP(Table1215[[#This Row],[Column2]],Table12[[Column2]:[Column54]],39,FALSE),"0")</f>
        <v>4</v>
      </c>
      <c r="AO14" s="58">
        <f>IFERROR(VLOOKUP(Table1215[[#This Row],[Column2]],Table12[[Column2]:[Column54]],40,FALSE),"0")</f>
        <v>0</v>
      </c>
      <c r="AP14" s="60">
        <f>AVERAGE(Table1215[[#This Row],[Column37]],Table1215[[#This Row],[Column38]],Table1215[[#This Row],[Column40]])</f>
        <v>4</v>
      </c>
      <c r="AQ14" s="58">
        <f>IFERROR(VLOOKUP(Table1215[[#This Row],[Column2]],Table12[[Column2]:[Column54]],42,FALSE),"0")</f>
        <v>3</v>
      </c>
      <c r="AR14" s="58">
        <f>IFERROR(VLOOKUP(Table1215[[#This Row],[Column2]],Table12[[Column2]:[Column54]],43,FALSE),"0")</f>
        <v>0</v>
      </c>
      <c r="AS14" s="58">
        <f>IFERROR(VLOOKUP(Table1215[[#This Row],[Column2]],Table12[[Column2]:[Column54]],44,FALSE),"0")</f>
        <v>0</v>
      </c>
      <c r="AT14" s="58">
        <f>IFERROR(VLOOKUP(Table1215[[#This Row],[Column2]],Table12[[Column2]:[Column54]],45,FALSE),"0")</f>
        <v>0</v>
      </c>
      <c r="AU14" s="58">
        <f>IFERROR(VLOOKUP(Table1215[[#This Row],[Column2]],Table12[[Column2]:[Column54]],46,FALSE),"0")</f>
        <v>0</v>
      </c>
      <c r="AV14" s="60">
        <f>Table1215[[#This Row],[Column43]]</f>
        <v>3</v>
      </c>
      <c r="AW14" s="58">
        <f>IFERROR(VLOOKUP(Table1215[[#This Row],[Column2]],Table12[[Column2]:[Column54]],48,FALSE),"0")</f>
        <v>0</v>
      </c>
      <c r="AX14" s="58">
        <f>IFERROR(VLOOKUP(Table1215[[#This Row],[Column2]],Table12[[Column2]:[Column54]],49,FALSE),"0")</f>
        <v>0</v>
      </c>
      <c r="AY14" s="58">
        <f>IFERROR(VLOOKUP(Table1215[[#This Row],[Column2]],Table12[[Column2]:[Column54]],50,FALSE),"0")</f>
        <v>0</v>
      </c>
      <c r="AZ14" s="58">
        <f>IFERROR(VLOOKUP(Table1215[[#This Row],[Column2]],Table12[[Column2]:[Column54]],51,FALSE),"0")</f>
        <v>4</v>
      </c>
      <c r="BA14" s="58">
        <f>IFERROR(VLOOKUP(Table1215[[#This Row],[Column2]],Table12[[Column2]:[Column54]],52,FALSE),"0")</f>
        <v>4</v>
      </c>
      <c r="BB14" s="60">
        <f>AVERAGE(Table1215[[#This Row],[Column52]],Table1215[[#This Row],[Column53]])</f>
        <v>4</v>
      </c>
    </row>
    <row r="15" spans="1:54" ht="23.1" customHeight="1" x14ac:dyDescent="0.3">
      <c r="A15" s="80">
        <v>12</v>
      </c>
      <c r="B15" s="63" t="s">
        <v>177</v>
      </c>
      <c r="C15" s="64" t="s">
        <v>178</v>
      </c>
      <c r="D15" s="63" t="s">
        <v>449</v>
      </c>
      <c r="E15" s="63" t="s">
        <v>160</v>
      </c>
      <c r="F15" s="63" t="str">
        <f>REPT(CHAR(160),10)&amp;Working!$E16</f>
        <v>          B</v>
      </c>
      <c r="G15" s="54">
        <f>IFERROR(VLOOKUP(Table1215[[#This Row],[Column2]],Table12[[Column2]:[Column54]],6,FALSE),"0")</f>
        <v>0</v>
      </c>
      <c r="H15" s="54">
        <f>IFERROR(VLOOKUP(Table1215[[#This Row],[Column2]],Table12[[Column2]:[Column54]],7,FALSE),"0")</f>
        <v>0</v>
      </c>
      <c r="I15" s="54">
        <f>IFERROR(VLOOKUP(Table1215[[#This Row],[Column2]],Table12[[Column2]:[Column54]],8,FALSE),"0")</f>
        <v>5</v>
      </c>
      <c r="J15" s="54">
        <f>IFERROR(VLOOKUP(Table1215[[#This Row],[Column2]],Table12[[Column2]:[Column54]],9,FALSE),"0")</f>
        <v>0</v>
      </c>
      <c r="K15" s="54">
        <f>IFERROR(VLOOKUP(Table1215[[#This Row],[Column2]],Table12[[Column2]:[Column54]],10,FALSE),"0")</f>
        <v>0</v>
      </c>
      <c r="L15" s="60">
        <f>Table1215[[#This Row],[Column9]]</f>
        <v>5</v>
      </c>
      <c r="M15" s="54">
        <f>IFERROR(VLOOKUP(Table1215[[#This Row],[Column2]],Table12[[Column2]:[Column54]],12,FALSE),"0")</f>
        <v>0</v>
      </c>
      <c r="N15" s="54">
        <f>IFERROR(VLOOKUP(Table1215[[#This Row],[Column2]],Table12[[Column2]:[Column54]],13,FALSE),"0")</f>
        <v>4</v>
      </c>
      <c r="O15" s="54">
        <f>IFERROR(VLOOKUP(Table1215[[#This Row],[Column2]],Table12[[Column2]:[Column54]],14,FALSE),"0")</f>
        <v>5</v>
      </c>
      <c r="P15" s="54">
        <f>IFERROR(VLOOKUP(Table1215[[#This Row],[Column2]],Table12[[Column2]:[Column54]],10,FALSE),"0")</f>
        <v>0</v>
      </c>
      <c r="Q15" s="54">
        <f>IFERROR(VLOOKUP(Table1215[[#This Row],[Column2]],Table12[[Column2]:[Column54]],16,FALSE),"0")</f>
        <v>5</v>
      </c>
      <c r="R15" s="60">
        <f>AVERAGE(Table1215[[#This Row],[Column14]],Table1215[[#This Row],[Column15]],Table1215[[#This Row],[Column17]])</f>
        <v>4.666666666666667</v>
      </c>
      <c r="S15" s="54">
        <f>IFERROR(VLOOKUP(Table1215[[#This Row],[Column2]],Table12[[Column2]:[Column54]],18,FALSE),"0")</f>
        <v>0</v>
      </c>
      <c r="T15" s="54">
        <f>IFERROR(VLOOKUP(Table1215[[#This Row],[Column2]],Table12[[Column2]:[Column54]],19,FALSE),"0")</f>
        <v>0</v>
      </c>
      <c r="U15" s="54">
        <f>IFERROR(VLOOKUP(Table1215[[#This Row],[Column2]],Table12[[Column2]:[Column54]],20,FALSE),"0")</f>
        <v>0</v>
      </c>
      <c r="V15" s="54">
        <f>IFERROR(VLOOKUP(Table1215[[#This Row],[Column2]],Table12[[Column2]:[Column54]],21,FALSE),"0")</f>
        <v>0</v>
      </c>
      <c r="W15" s="54">
        <f>IFERROR(VLOOKUP(Table1215[[#This Row],[Column2]],Table12[[Column2]:[Column54]],22,FALSE),"0")</f>
        <v>0</v>
      </c>
      <c r="X15" s="60">
        <f>Table1215[[#This Row],[Column19]]</f>
        <v>0</v>
      </c>
      <c r="Y15" s="54">
        <f>IFERROR(VLOOKUP(Table1215[[#This Row],[Column2]],Table12[[Column2]:[Column54]],24,FALSE),"0")</f>
        <v>4</v>
      </c>
      <c r="Z15" s="54">
        <f>IFERROR(VLOOKUP(Table1215[[#This Row],[Column2]],Table12[[Column2]:[Column54]],25,FALSE),"0")</f>
        <v>0</v>
      </c>
      <c r="AA15" s="54">
        <f>IFERROR(VLOOKUP(Table1215[[#This Row],[Column2]],Table12[[Column2]:[Column54]],26,FALSE),"0")</f>
        <v>0</v>
      </c>
      <c r="AB15" s="54">
        <f>IFERROR(VLOOKUP(Table1215[[#This Row],[Column2]],Table12[[Column2]:[Column54]],27,FALSE),"0")</f>
        <v>0</v>
      </c>
      <c r="AC15" s="54">
        <f>IFERROR(VLOOKUP(Table1215[[#This Row],[Column2]],Table12[[Column2]:[Column54]],28,FALSE),"0")</f>
        <v>0</v>
      </c>
      <c r="AD15" s="60">
        <f>Table1215[[#This Row],[Column25]]</f>
        <v>4</v>
      </c>
      <c r="AE15" s="54">
        <f>IFERROR(VLOOKUP(Table1215[[#This Row],[Column2]],Table12[[Column2]:[Column54]],30,FALSE),"0")</f>
        <v>0</v>
      </c>
      <c r="AF15" s="54">
        <f>IFERROR(VLOOKUP(Table1215[[#This Row],[Column2]],Table12[[Column2]:[Column54]],31,FALSE),"0")</f>
        <v>0</v>
      </c>
      <c r="AG15" s="54">
        <f>IFERROR(VLOOKUP(Table1215[[#This Row],[Column2]],Table12[[Column2]:[Column54]],32,FALSE),"0")</f>
        <v>0</v>
      </c>
      <c r="AH15" s="54">
        <f>IFERROR(VLOOKUP(Table1215[[#This Row],[Column2]],Table12[[Column2]:[Column54]],33,FALSE),"0")</f>
        <v>0</v>
      </c>
      <c r="AI15" s="54">
        <f>IFERROR(VLOOKUP(Table1215[[#This Row],[Column2]],Table12[[Column2]:[Column54]],34,FALSE),"0")</f>
        <v>0</v>
      </c>
      <c r="AJ15" s="60">
        <f>AVERAGE(Table1215[[#This Row],[Column31]],Table1215[[#This Row],[Column32]],Table1215[[#This Row],[Column33]])</f>
        <v>0</v>
      </c>
      <c r="AK15" s="54">
        <f>IFERROR(VLOOKUP(Table1215[[#This Row],[Column2]],Table12[[Column2]:[Column54]],36,FALSE),"0")</f>
        <v>4</v>
      </c>
      <c r="AL15" s="54">
        <f>IFERROR(VLOOKUP(Table1215[[#This Row],[Column2]],Table12[[Column2]:[Column54]],37,FALSE),"0")</f>
        <v>3</v>
      </c>
      <c r="AM15" s="54">
        <f>IFERROR(VLOOKUP(Table1215[[#This Row],[Column2]],Table12[[Column2]:[Column54]],38,FALSE),"0")</f>
        <v>0</v>
      </c>
      <c r="AN15" s="54">
        <f>IFERROR(VLOOKUP(Table1215[[#This Row],[Column2]],Table12[[Column2]:[Column54]],39,FALSE),"0")</f>
        <v>4</v>
      </c>
      <c r="AO15" s="54">
        <f>IFERROR(VLOOKUP(Table1215[[#This Row],[Column2]],Table12[[Column2]:[Column54]],40,FALSE),"0")</f>
        <v>0</v>
      </c>
      <c r="AP15" s="60">
        <f>AVERAGE(Table1215[[#This Row],[Column37]],Table1215[[#This Row],[Column38]],Table1215[[#This Row],[Column40]])</f>
        <v>3.6666666666666665</v>
      </c>
      <c r="AQ15" s="54">
        <f>IFERROR(VLOOKUP(Table1215[[#This Row],[Column2]],Table12[[Column2]:[Column54]],42,FALSE),"0")</f>
        <v>4</v>
      </c>
      <c r="AR15" s="54">
        <f>IFERROR(VLOOKUP(Table1215[[#This Row],[Column2]],Table12[[Column2]:[Column54]],43,FALSE),"0")</f>
        <v>0</v>
      </c>
      <c r="AS15" s="54">
        <f>IFERROR(VLOOKUP(Table1215[[#This Row],[Column2]],Table12[[Column2]:[Column54]],44,FALSE),"0")</f>
        <v>0</v>
      </c>
      <c r="AT15" s="54">
        <f>IFERROR(VLOOKUP(Table1215[[#This Row],[Column2]],Table12[[Column2]:[Column54]],45,FALSE),"0")</f>
        <v>0</v>
      </c>
      <c r="AU15" s="54">
        <f>IFERROR(VLOOKUP(Table1215[[#This Row],[Column2]],Table12[[Column2]:[Column54]],46,FALSE),"0")</f>
        <v>0</v>
      </c>
      <c r="AV15" s="60">
        <f>Table1215[[#This Row],[Column43]]</f>
        <v>4</v>
      </c>
      <c r="AW15" s="54">
        <f>IFERROR(VLOOKUP(Table1215[[#This Row],[Column2]],Table12[[Column2]:[Column54]],48,FALSE),"0")</f>
        <v>0</v>
      </c>
      <c r="AX15" s="54">
        <f>IFERROR(VLOOKUP(Table1215[[#This Row],[Column2]],Table12[[Column2]:[Column54]],49,FALSE),"0")</f>
        <v>0</v>
      </c>
      <c r="AY15" s="54">
        <f>IFERROR(VLOOKUP(Table1215[[#This Row],[Column2]],Table12[[Column2]:[Column54]],50,FALSE),"0")</f>
        <v>0</v>
      </c>
      <c r="AZ15" s="54">
        <f>IFERROR(VLOOKUP(Table1215[[#This Row],[Column2]],Table12[[Column2]:[Column54]],51,FALSE),"0")</f>
        <v>4</v>
      </c>
      <c r="BA15" s="54">
        <f>IFERROR(VLOOKUP(Table1215[[#This Row],[Column2]],Table12[[Column2]:[Column54]],52,FALSE),"0")</f>
        <v>4</v>
      </c>
      <c r="BB15" s="60">
        <f>AVERAGE(Table1215[[#This Row],[Column52]],Table1215[[#This Row],[Column53]])</f>
        <v>4</v>
      </c>
    </row>
    <row r="16" spans="1:54" ht="23.1" customHeight="1" x14ac:dyDescent="0.3">
      <c r="A16" s="79">
        <v>13</v>
      </c>
      <c r="B16" s="56" t="s">
        <v>86</v>
      </c>
      <c r="C16" s="57" t="s">
        <v>87</v>
      </c>
      <c r="D16" s="56" t="s">
        <v>449</v>
      </c>
      <c r="E16" s="56" t="s">
        <v>34</v>
      </c>
      <c r="F16" s="56" t="str">
        <f>REPT(CHAR(160),10)&amp;Working!$E17</f>
        <v>          A</v>
      </c>
      <c r="G16" s="58">
        <f>IFERROR(VLOOKUP(Table1215[[#This Row],[Column2]],Table12[[Column2]:[Column54]],6,FALSE),"0")</f>
        <v>0</v>
      </c>
      <c r="H16" s="58">
        <f>IFERROR(VLOOKUP(Table1215[[#This Row],[Column2]],Table12[[Column2]:[Column54]],7,FALSE),"0")</f>
        <v>0</v>
      </c>
      <c r="I16" s="58">
        <f>IFERROR(VLOOKUP(Table1215[[#This Row],[Column2]],Table12[[Column2]:[Column54]],8,FALSE),"0")</f>
        <v>4</v>
      </c>
      <c r="J16" s="58">
        <f>IFERROR(VLOOKUP(Table1215[[#This Row],[Column2]],Table12[[Column2]:[Column54]],9,FALSE),"0")</f>
        <v>0</v>
      </c>
      <c r="K16" s="58">
        <f>IFERROR(VLOOKUP(Table1215[[#This Row],[Column2]],Table12[[Column2]:[Column54]],10,FALSE),"0")</f>
        <v>0</v>
      </c>
      <c r="L16" s="60">
        <f>Table1215[[#This Row],[Column9]]</f>
        <v>4</v>
      </c>
      <c r="M16" s="58">
        <f>IFERROR(VLOOKUP(Table1215[[#This Row],[Column2]],Table12[[Column2]:[Column54]],12,FALSE),"0")</f>
        <v>0</v>
      </c>
      <c r="N16" s="58">
        <f>IFERROR(VLOOKUP(Table1215[[#This Row],[Column2]],Table12[[Column2]:[Column54]],13,FALSE),"0")</f>
        <v>4</v>
      </c>
      <c r="O16" s="58">
        <f>IFERROR(VLOOKUP(Table1215[[#This Row],[Column2]],Table12[[Column2]:[Column54]],14,FALSE),"0")</f>
        <v>4</v>
      </c>
      <c r="P16" s="58">
        <f>IFERROR(VLOOKUP(Table1215[[#This Row],[Column2]],Table12[[Column2]:[Column54]],10,FALSE),"0")</f>
        <v>0</v>
      </c>
      <c r="Q16" s="58">
        <f>IFERROR(VLOOKUP(Table1215[[#This Row],[Column2]],Table12[[Column2]:[Column54]],16,FALSE),"0")</f>
        <v>4</v>
      </c>
      <c r="R16" s="60">
        <f>AVERAGE(Table1215[[#This Row],[Column14]],Table1215[[#This Row],[Column15]],Table1215[[#This Row],[Column17]])</f>
        <v>4</v>
      </c>
      <c r="S16" s="58">
        <f>IFERROR(VLOOKUP(Table1215[[#This Row],[Column2]],Table12[[Column2]:[Column54]],18,FALSE),"0")</f>
        <v>0</v>
      </c>
      <c r="T16" s="58">
        <f>IFERROR(VLOOKUP(Table1215[[#This Row],[Column2]],Table12[[Column2]:[Column54]],19,FALSE),"0")</f>
        <v>0</v>
      </c>
      <c r="U16" s="58">
        <f>IFERROR(VLOOKUP(Table1215[[#This Row],[Column2]],Table12[[Column2]:[Column54]],20,FALSE),"0")</f>
        <v>0</v>
      </c>
      <c r="V16" s="58">
        <f>IFERROR(VLOOKUP(Table1215[[#This Row],[Column2]],Table12[[Column2]:[Column54]],21,FALSE),"0")</f>
        <v>0</v>
      </c>
      <c r="W16" s="58">
        <f>IFERROR(VLOOKUP(Table1215[[#This Row],[Column2]],Table12[[Column2]:[Column54]],22,FALSE),"0")</f>
        <v>0</v>
      </c>
      <c r="X16" s="60">
        <f>Table1215[[#This Row],[Column19]]</f>
        <v>0</v>
      </c>
      <c r="Y16" s="58">
        <f>IFERROR(VLOOKUP(Table1215[[#This Row],[Column2]],Table12[[Column2]:[Column54]],24,FALSE),"0")</f>
        <v>4</v>
      </c>
      <c r="Z16" s="58">
        <f>IFERROR(VLOOKUP(Table1215[[#This Row],[Column2]],Table12[[Column2]:[Column54]],25,FALSE),"0")</f>
        <v>0</v>
      </c>
      <c r="AA16" s="58">
        <f>IFERROR(VLOOKUP(Table1215[[#This Row],[Column2]],Table12[[Column2]:[Column54]],26,FALSE),"0")</f>
        <v>0</v>
      </c>
      <c r="AB16" s="58">
        <f>IFERROR(VLOOKUP(Table1215[[#This Row],[Column2]],Table12[[Column2]:[Column54]],27,FALSE),"0")</f>
        <v>0</v>
      </c>
      <c r="AC16" s="58">
        <f>IFERROR(VLOOKUP(Table1215[[#This Row],[Column2]],Table12[[Column2]:[Column54]],28,FALSE),"0")</f>
        <v>0</v>
      </c>
      <c r="AD16" s="60">
        <f>Table1215[[#This Row],[Column25]]</f>
        <v>4</v>
      </c>
      <c r="AE16" s="58">
        <f>IFERROR(VLOOKUP(Table1215[[#This Row],[Column2]],Table12[[Column2]:[Column54]],30,FALSE),"0")</f>
        <v>0</v>
      </c>
      <c r="AF16" s="58">
        <f>IFERROR(VLOOKUP(Table1215[[#This Row],[Column2]],Table12[[Column2]:[Column54]],31,FALSE),"0")</f>
        <v>0</v>
      </c>
      <c r="AG16" s="58">
        <f>IFERROR(VLOOKUP(Table1215[[#This Row],[Column2]],Table12[[Column2]:[Column54]],32,FALSE),"0")</f>
        <v>0</v>
      </c>
      <c r="AH16" s="58">
        <f>IFERROR(VLOOKUP(Table1215[[#This Row],[Column2]],Table12[[Column2]:[Column54]],33,FALSE),"0")</f>
        <v>0</v>
      </c>
      <c r="AI16" s="58">
        <f>IFERROR(VLOOKUP(Table1215[[#This Row],[Column2]],Table12[[Column2]:[Column54]],34,FALSE),"0")</f>
        <v>0</v>
      </c>
      <c r="AJ16" s="60">
        <f>AVERAGE(Table1215[[#This Row],[Column31]],Table1215[[#This Row],[Column32]],Table1215[[#This Row],[Column33]])</f>
        <v>0</v>
      </c>
      <c r="AK16" s="58">
        <f>IFERROR(VLOOKUP(Table1215[[#This Row],[Column2]],Table12[[Column2]:[Column54]],36,FALSE),"0")</f>
        <v>4</v>
      </c>
      <c r="AL16" s="58">
        <f>IFERROR(VLOOKUP(Table1215[[#This Row],[Column2]],Table12[[Column2]:[Column54]],37,FALSE),"0")</f>
        <v>4</v>
      </c>
      <c r="AM16" s="58">
        <f>IFERROR(VLOOKUP(Table1215[[#This Row],[Column2]],Table12[[Column2]:[Column54]],38,FALSE),"0")</f>
        <v>0</v>
      </c>
      <c r="AN16" s="58">
        <f>IFERROR(VLOOKUP(Table1215[[#This Row],[Column2]],Table12[[Column2]:[Column54]],39,FALSE),"0")</f>
        <v>4</v>
      </c>
      <c r="AO16" s="58">
        <f>IFERROR(VLOOKUP(Table1215[[#This Row],[Column2]],Table12[[Column2]:[Column54]],40,FALSE),"0")</f>
        <v>0</v>
      </c>
      <c r="AP16" s="60">
        <f>AVERAGE(Table1215[[#This Row],[Column37]],Table1215[[#This Row],[Column38]],Table1215[[#This Row],[Column40]])</f>
        <v>4</v>
      </c>
      <c r="AQ16" s="58">
        <f>IFERROR(VLOOKUP(Table1215[[#This Row],[Column2]],Table12[[Column2]:[Column54]],42,FALSE),"0")</f>
        <v>4</v>
      </c>
      <c r="AR16" s="58">
        <f>IFERROR(VLOOKUP(Table1215[[#This Row],[Column2]],Table12[[Column2]:[Column54]],43,FALSE),"0")</f>
        <v>0</v>
      </c>
      <c r="AS16" s="58">
        <f>IFERROR(VLOOKUP(Table1215[[#This Row],[Column2]],Table12[[Column2]:[Column54]],44,FALSE),"0")</f>
        <v>0</v>
      </c>
      <c r="AT16" s="58">
        <f>IFERROR(VLOOKUP(Table1215[[#This Row],[Column2]],Table12[[Column2]:[Column54]],45,FALSE),"0")</f>
        <v>0</v>
      </c>
      <c r="AU16" s="58">
        <f>IFERROR(VLOOKUP(Table1215[[#This Row],[Column2]],Table12[[Column2]:[Column54]],46,FALSE),"0")</f>
        <v>0</v>
      </c>
      <c r="AV16" s="60">
        <f>Table1215[[#This Row],[Column43]]</f>
        <v>4</v>
      </c>
      <c r="AW16" s="58">
        <f>IFERROR(VLOOKUP(Table1215[[#This Row],[Column2]],Table12[[Column2]:[Column54]],48,FALSE),"0")</f>
        <v>0</v>
      </c>
      <c r="AX16" s="58">
        <f>IFERROR(VLOOKUP(Table1215[[#This Row],[Column2]],Table12[[Column2]:[Column54]],49,FALSE),"0")</f>
        <v>0</v>
      </c>
      <c r="AY16" s="58">
        <f>IFERROR(VLOOKUP(Table1215[[#This Row],[Column2]],Table12[[Column2]:[Column54]],50,FALSE),"0")</f>
        <v>0</v>
      </c>
      <c r="AZ16" s="58">
        <f>IFERROR(VLOOKUP(Table1215[[#This Row],[Column2]],Table12[[Column2]:[Column54]],51,FALSE),"0")</f>
        <v>4</v>
      </c>
      <c r="BA16" s="58">
        <f>IFERROR(VLOOKUP(Table1215[[#This Row],[Column2]],Table12[[Column2]:[Column54]],52,FALSE),"0")</f>
        <v>4</v>
      </c>
      <c r="BB16" s="60">
        <f>AVERAGE(Table1215[[#This Row],[Column52]],Table1215[[#This Row],[Column53]])</f>
        <v>4</v>
      </c>
    </row>
    <row r="17" spans="1:54" ht="23.1" customHeight="1" x14ac:dyDescent="0.3">
      <c r="A17" s="80">
        <v>14</v>
      </c>
      <c r="B17" s="63" t="s">
        <v>193</v>
      </c>
      <c r="C17" s="64" t="s">
        <v>194</v>
      </c>
      <c r="D17" s="63" t="s">
        <v>541</v>
      </c>
      <c r="E17" s="63" t="s">
        <v>160</v>
      </c>
      <c r="F17" s="63" t="str">
        <f>REPT(CHAR(160),10)&amp;Working!$E18</f>
        <v>          B</v>
      </c>
      <c r="G17" s="54">
        <f>IFERROR(VLOOKUP(Table1215[[#This Row],[Column2]],Table12[[Column2]:[Column54]],6,FALSE),"0")</f>
        <v>0</v>
      </c>
      <c r="H17" s="54">
        <f>IFERROR(VLOOKUP(Table1215[[#This Row],[Column2]],Table12[[Column2]:[Column54]],7,FALSE),"0")</f>
        <v>0</v>
      </c>
      <c r="I17" s="54">
        <f>IFERROR(VLOOKUP(Table1215[[#This Row],[Column2]],Table12[[Column2]:[Column54]],8,FALSE),"0")</f>
        <v>4</v>
      </c>
      <c r="J17" s="54">
        <f>IFERROR(VLOOKUP(Table1215[[#This Row],[Column2]],Table12[[Column2]:[Column54]],9,FALSE),"0")</f>
        <v>0</v>
      </c>
      <c r="K17" s="54">
        <f>IFERROR(VLOOKUP(Table1215[[#This Row],[Column2]],Table12[[Column2]:[Column54]],10,FALSE),"0")</f>
        <v>0</v>
      </c>
      <c r="L17" s="60">
        <f>Table1215[[#This Row],[Column9]]</f>
        <v>4</v>
      </c>
      <c r="M17" s="54">
        <f>IFERROR(VLOOKUP(Table1215[[#This Row],[Column2]],Table12[[Column2]:[Column54]],12,FALSE),"0")</f>
        <v>0</v>
      </c>
      <c r="N17" s="54">
        <f>IFERROR(VLOOKUP(Table1215[[#This Row],[Column2]],Table12[[Column2]:[Column54]],13,FALSE),"0")</f>
        <v>4</v>
      </c>
      <c r="O17" s="54">
        <f>IFERROR(VLOOKUP(Table1215[[#This Row],[Column2]],Table12[[Column2]:[Column54]],14,FALSE),"0")</f>
        <v>4</v>
      </c>
      <c r="P17" s="54">
        <f>IFERROR(VLOOKUP(Table1215[[#This Row],[Column2]],Table12[[Column2]:[Column54]],10,FALSE),"0")</f>
        <v>0</v>
      </c>
      <c r="Q17" s="54">
        <f>IFERROR(VLOOKUP(Table1215[[#This Row],[Column2]],Table12[[Column2]:[Column54]],16,FALSE),"0")</f>
        <v>4</v>
      </c>
      <c r="R17" s="60">
        <f>AVERAGE(Table1215[[#This Row],[Column14]],Table1215[[#This Row],[Column15]],Table1215[[#This Row],[Column17]])</f>
        <v>4</v>
      </c>
      <c r="S17" s="54">
        <f>IFERROR(VLOOKUP(Table1215[[#This Row],[Column2]],Table12[[Column2]:[Column54]],18,FALSE),"0")</f>
        <v>0</v>
      </c>
      <c r="T17" s="54">
        <f>IFERROR(VLOOKUP(Table1215[[#This Row],[Column2]],Table12[[Column2]:[Column54]],19,FALSE),"0")</f>
        <v>0</v>
      </c>
      <c r="U17" s="54">
        <f>IFERROR(VLOOKUP(Table1215[[#This Row],[Column2]],Table12[[Column2]:[Column54]],20,FALSE),"0")</f>
        <v>0</v>
      </c>
      <c r="V17" s="54">
        <f>IFERROR(VLOOKUP(Table1215[[#This Row],[Column2]],Table12[[Column2]:[Column54]],21,FALSE),"0")</f>
        <v>0</v>
      </c>
      <c r="W17" s="54">
        <f>IFERROR(VLOOKUP(Table1215[[#This Row],[Column2]],Table12[[Column2]:[Column54]],22,FALSE),"0")</f>
        <v>0</v>
      </c>
      <c r="X17" s="60">
        <f>Table1215[[#This Row],[Column19]]</f>
        <v>0</v>
      </c>
      <c r="Y17" s="54">
        <f>IFERROR(VLOOKUP(Table1215[[#This Row],[Column2]],Table12[[Column2]:[Column54]],24,FALSE),"0")</f>
        <v>5</v>
      </c>
      <c r="Z17" s="54">
        <f>IFERROR(VLOOKUP(Table1215[[#This Row],[Column2]],Table12[[Column2]:[Column54]],25,FALSE),"0")</f>
        <v>0</v>
      </c>
      <c r="AA17" s="54">
        <f>IFERROR(VLOOKUP(Table1215[[#This Row],[Column2]],Table12[[Column2]:[Column54]],26,FALSE),"0")</f>
        <v>0</v>
      </c>
      <c r="AB17" s="54">
        <f>IFERROR(VLOOKUP(Table1215[[#This Row],[Column2]],Table12[[Column2]:[Column54]],27,FALSE),"0")</f>
        <v>0</v>
      </c>
      <c r="AC17" s="54">
        <f>IFERROR(VLOOKUP(Table1215[[#This Row],[Column2]],Table12[[Column2]:[Column54]],28,FALSE),"0")</f>
        <v>0</v>
      </c>
      <c r="AD17" s="60">
        <f>Table1215[[#This Row],[Column25]]</f>
        <v>5</v>
      </c>
      <c r="AE17" s="54">
        <f>IFERROR(VLOOKUP(Table1215[[#This Row],[Column2]],Table12[[Column2]:[Column54]],30,FALSE),"0")</f>
        <v>0</v>
      </c>
      <c r="AF17" s="54">
        <f>IFERROR(VLOOKUP(Table1215[[#This Row],[Column2]],Table12[[Column2]:[Column54]],31,FALSE),"0")</f>
        <v>0</v>
      </c>
      <c r="AG17" s="54">
        <f>IFERROR(VLOOKUP(Table1215[[#This Row],[Column2]],Table12[[Column2]:[Column54]],32,FALSE),"0")</f>
        <v>0</v>
      </c>
      <c r="AH17" s="54">
        <f>IFERROR(VLOOKUP(Table1215[[#This Row],[Column2]],Table12[[Column2]:[Column54]],33,FALSE),"0")</f>
        <v>0</v>
      </c>
      <c r="AI17" s="54">
        <f>IFERROR(VLOOKUP(Table1215[[#This Row],[Column2]],Table12[[Column2]:[Column54]],34,FALSE),"0")</f>
        <v>0</v>
      </c>
      <c r="AJ17" s="60">
        <f>AVERAGE(Table1215[[#This Row],[Column31]],Table1215[[#This Row],[Column32]],Table1215[[#This Row],[Column33]])</f>
        <v>0</v>
      </c>
      <c r="AK17" s="54">
        <f>IFERROR(VLOOKUP(Table1215[[#This Row],[Column2]],Table12[[Column2]:[Column54]],36,FALSE),"0")</f>
        <v>5</v>
      </c>
      <c r="AL17" s="54">
        <f>IFERROR(VLOOKUP(Table1215[[#This Row],[Column2]],Table12[[Column2]:[Column54]],37,FALSE),"0")</f>
        <v>5</v>
      </c>
      <c r="AM17" s="54">
        <f>IFERROR(VLOOKUP(Table1215[[#This Row],[Column2]],Table12[[Column2]:[Column54]],38,FALSE),"0")</f>
        <v>0</v>
      </c>
      <c r="AN17" s="54">
        <f>IFERROR(VLOOKUP(Table1215[[#This Row],[Column2]],Table12[[Column2]:[Column54]],39,FALSE),"0")</f>
        <v>5</v>
      </c>
      <c r="AO17" s="54">
        <f>IFERROR(VLOOKUP(Table1215[[#This Row],[Column2]],Table12[[Column2]:[Column54]],40,FALSE),"0")</f>
        <v>0</v>
      </c>
      <c r="AP17" s="60">
        <f>AVERAGE(Table1215[[#This Row],[Column37]],Table1215[[#This Row],[Column38]],Table1215[[#This Row],[Column40]])</f>
        <v>5</v>
      </c>
      <c r="AQ17" s="54">
        <f>IFERROR(VLOOKUP(Table1215[[#This Row],[Column2]],Table12[[Column2]:[Column54]],42,FALSE),"0")</f>
        <v>0</v>
      </c>
      <c r="AR17" s="54">
        <f>IFERROR(VLOOKUP(Table1215[[#This Row],[Column2]],Table12[[Column2]:[Column54]],43,FALSE),"0")</f>
        <v>0</v>
      </c>
      <c r="AS17" s="54">
        <f>IFERROR(VLOOKUP(Table1215[[#This Row],[Column2]],Table12[[Column2]:[Column54]],44,FALSE),"0")</f>
        <v>0</v>
      </c>
      <c r="AT17" s="54">
        <f>IFERROR(VLOOKUP(Table1215[[#This Row],[Column2]],Table12[[Column2]:[Column54]],45,FALSE),"0")</f>
        <v>0</v>
      </c>
      <c r="AU17" s="54">
        <f>IFERROR(VLOOKUP(Table1215[[#This Row],[Column2]],Table12[[Column2]:[Column54]],46,FALSE),"0")</f>
        <v>0</v>
      </c>
      <c r="AV17" s="60">
        <f>Table1215[[#This Row],[Column43]]</f>
        <v>0</v>
      </c>
      <c r="AW17" s="54">
        <f>IFERROR(VLOOKUP(Table1215[[#This Row],[Column2]],Table12[[Column2]:[Column54]],48,FALSE),"0")</f>
        <v>0</v>
      </c>
      <c r="AX17" s="54">
        <f>IFERROR(VLOOKUP(Table1215[[#This Row],[Column2]],Table12[[Column2]:[Column54]],49,FALSE),"0")</f>
        <v>0</v>
      </c>
      <c r="AY17" s="54">
        <f>IFERROR(VLOOKUP(Table1215[[#This Row],[Column2]],Table12[[Column2]:[Column54]],50,FALSE),"0")</f>
        <v>0</v>
      </c>
      <c r="AZ17" s="54">
        <f>IFERROR(VLOOKUP(Table1215[[#This Row],[Column2]],Table12[[Column2]:[Column54]],51,FALSE),"0")</f>
        <v>4</v>
      </c>
      <c r="BA17" s="54">
        <f>IFERROR(VLOOKUP(Table1215[[#This Row],[Column2]],Table12[[Column2]:[Column54]],52,FALSE),"0")</f>
        <v>4</v>
      </c>
      <c r="BB17" s="60">
        <f>AVERAGE(Table1215[[#This Row],[Column52]],Table1215[[#This Row],[Column53]])</f>
        <v>4</v>
      </c>
    </row>
    <row r="18" spans="1:54" ht="23.1" customHeight="1" x14ac:dyDescent="0.3">
      <c r="A18" s="79">
        <v>15</v>
      </c>
      <c r="B18" s="56" t="s">
        <v>292</v>
      </c>
      <c r="C18" s="57" t="s">
        <v>293</v>
      </c>
      <c r="D18" s="56" t="s">
        <v>541</v>
      </c>
      <c r="E18" s="56" t="s">
        <v>492</v>
      </c>
      <c r="F18" s="56" t="str">
        <f>REPT(CHAR(160),10)&amp;Working!$E19</f>
        <v>          C</v>
      </c>
      <c r="G18" s="58">
        <f>IFERROR(VLOOKUP(Table1215[[#This Row],[Column2]],Table12[[Column2]:[Column54]],6,FALSE),"0")</f>
        <v>0</v>
      </c>
      <c r="H18" s="58">
        <f>IFERROR(VLOOKUP(Table1215[[#This Row],[Column2]],Table12[[Column2]:[Column54]],7,FALSE),"0")</f>
        <v>0</v>
      </c>
      <c r="I18" s="58">
        <f>IFERROR(VLOOKUP(Table1215[[#This Row],[Column2]],Table12[[Column2]:[Column54]],8,FALSE),"0")</f>
        <v>4</v>
      </c>
      <c r="J18" s="58">
        <f>IFERROR(VLOOKUP(Table1215[[#This Row],[Column2]],Table12[[Column2]:[Column54]],9,FALSE),"0")</f>
        <v>0</v>
      </c>
      <c r="K18" s="58">
        <f>IFERROR(VLOOKUP(Table1215[[#This Row],[Column2]],Table12[[Column2]:[Column54]],10,FALSE),"0")</f>
        <v>0</v>
      </c>
      <c r="L18" s="60">
        <f>Table1215[[#This Row],[Column9]]</f>
        <v>4</v>
      </c>
      <c r="M18" s="58">
        <f>IFERROR(VLOOKUP(Table1215[[#This Row],[Column2]],Table12[[Column2]:[Column54]],12,FALSE),"0")</f>
        <v>0</v>
      </c>
      <c r="N18" s="58">
        <f>IFERROR(VLOOKUP(Table1215[[#This Row],[Column2]],Table12[[Column2]:[Column54]],13,FALSE),"0")</f>
        <v>4</v>
      </c>
      <c r="O18" s="58">
        <f>IFERROR(VLOOKUP(Table1215[[#This Row],[Column2]],Table12[[Column2]:[Column54]],14,FALSE),"0")</f>
        <v>4</v>
      </c>
      <c r="P18" s="58">
        <f>IFERROR(VLOOKUP(Table1215[[#This Row],[Column2]],Table12[[Column2]:[Column54]],10,FALSE),"0")</f>
        <v>0</v>
      </c>
      <c r="Q18" s="58">
        <f>IFERROR(VLOOKUP(Table1215[[#This Row],[Column2]],Table12[[Column2]:[Column54]],16,FALSE),"0")</f>
        <v>4</v>
      </c>
      <c r="R18" s="60">
        <f>AVERAGE(Table1215[[#This Row],[Column14]],Table1215[[#This Row],[Column15]],Table1215[[#This Row],[Column17]])</f>
        <v>4</v>
      </c>
      <c r="S18" s="58">
        <f>IFERROR(VLOOKUP(Table1215[[#This Row],[Column2]],Table12[[Column2]:[Column54]],18,FALSE),"0")</f>
        <v>0</v>
      </c>
      <c r="T18" s="58">
        <f>IFERROR(VLOOKUP(Table1215[[#This Row],[Column2]],Table12[[Column2]:[Column54]],19,FALSE),"0")</f>
        <v>0</v>
      </c>
      <c r="U18" s="58">
        <f>IFERROR(VLOOKUP(Table1215[[#This Row],[Column2]],Table12[[Column2]:[Column54]],20,FALSE),"0")</f>
        <v>0</v>
      </c>
      <c r="V18" s="58">
        <f>IFERROR(VLOOKUP(Table1215[[#This Row],[Column2]],Table12[[Column2]:[Column54]],21,FALSE),"0")</f>
        <v>0</v>
      </c>
      <c r="W18" s="58">
        <f>IFERROR(VLOOKUP(Table1215[[#This Row],[Column2]],Table12[[Column2]:[Column54]],22,FALSE),"0")</f>
        <v>0</v>
      </c>
      <c r="X18" s="60">
        <f>Table1215[[#This Row],[Column19]]</f>
        <v>0</v>
      </c>
      <c r="Y18" s="58">
        <f>IFERROR(VLOOKUP(Table1215[[#This Row],[Column2]],Table12[[Column2]:[Column54]],24,FALSE),"0")</f>
        <v>4</v>
      </c>
      <c r="Z18" s="58">
        <f>IFERROR(VLOOKUP(Table1215[[#This Row],[Column2]],Table12[[Column2]:[Column54]],25,FALSE),"0")</f>
        <v>0</v>
      </c>
      <c r="AA18" s="58">
        <f>IFERROR(VLOOKUP(Table1215[[#This Row],[Column2]],Table12[[Column2]:[Column54]],26,FALSE),"0")</f>
        <v>0</v>
      </c>
      <c r="AB18" s="58">
        <f>IFERROR(VLOOKUP(Table1215[[#This Row],[Column2]],Table12[[Column2]:[Column54]],27,FALSE),"0")</f>
        <v>0</v>
      </c>
      <c r="AC18" s="58">
        <f>IFERROR(VLOOKUP(Table1215[[#This Row],[Column2]],Table12[[Column2]:[Column54]],28,FALSE),"0")</f>
        <v>0</v>
      </c>
      <c r="AD18" s="60">
        <f>Table1215[[#This Row],[Column25]]</f>
        <v>4</v>
      </c>
      <c r="AE18" s="58">
        <f>IFERROR(VLOOKUP(Table1215[[#This Row],[Column2]],Table12[[Column2]:[Column54]],30,FALSE),"0")</f>
        <v>0</v>
      </c>
      <c r="AF18" s="58">
        <f>IFERROR(VLOOKUP(Table1215[[#This Row],[Column2]],Table12[[Column2]:[Column54]],31,FALSE),"0")</f>
        <v>0</v>
      </c>
      <c r="AG18" s="58">
        <f>IFERROR(VLOOKUP(Table1215[[#This Row],[Column2]],Table12[[Column2]:[Column54]],32,FALSE),"0")</f>
        <v>0</v>
      </c>
      <c r="AH18" s="58">
        <f>IFERROR(VLOOKUP(Table1215[[#This Row],[Column2]],Table12[[Column2]:[Column54]],33,FALSE),"0")</f>
        <v>0</v>
      </c>
      <c r="AI18" s="58">
        <f>IFERROR(VLOOKUP(Table1215[[#This Row],[Column2]],Table12[[Column2]:[Column54]],34,FALSE),"0")</f>
        <v>0</v>
      </c>
      <c r="AJ18" s="60">
        <f>AVERAGE(Table1215[[#This Row],[Column31]],Table1215[[#This Row],[Column32]],Table1215[[#This Row],[Column33]])</f>
        <v>0</v>
      </c>
      <c r="AK18" s="58">
        <f>IFERROR(VLOOKUP(Table1215[[#This Row],[Column2]],Table12[[Column2]:[Column54]],36,FALSE),"0")</f>
        <v>4</v>
      </c>
      <c r="AL18" s="58">
        <f>IFERROR(VLOOKUP(Table1215[[#This Row],[Column2]],Table12[[Column2]:[Column54]],37,FALSE),"0")</f>
        <v>4</v>
      </c>
      <c r="AM18" s="58">
        <f>IFERROR(VLOOKUP(Table1215[[#This Row],[Column2]],Table12[[Column2]:[Column54]],38,FALSE),"0")</f>
        <v>0</v>
      </c>
      <c r="AN18" s="58">
        <f>IFERROR(VLOOKUP(Table1215[[#This Row],[Column2]],Table12[[Column2]:[Column54]],39,FALSE),"0")</f>
        <v>4</v>
      </c>
      <c r="AO18" s="58">
        <f>IFERROR(VLOOKUP(Table1215[[#This Row],[Column2]],Table12[[Column2]:[Column54]],40,FALSE),"0")</f>
        <v>0</v>
      </c>
      <c r="AP18" s="60">
        <f>AVERAGE(Table1215[[#This Row],[Column37]],Table1215[[#This Row],[Column38]],Table1215[[#This Row],[Column40]])</f>
        <v>4</v>
      </c>
      <c r="AQ18" s="58">
        <f>IFERROR(VLOOKUP(Table1215[[#This Row],[Column2]],Table12[[Column2]:[Column54]],42,FALSE),"0")</f>
        <v>3</v>
      </c>
      <c r="AR18" s="58">
        <f>IFERROR(VLOOKUP(Table1215[[#This Row],[Column2]],Table12[[Column2]:[Column54]],43,FALSE),"0")</f>
        <v>0</v>
      </c>
      <c r="AS18" s="58">
        <f>IFERROR(VLOOKUP(Table1215[[#This Row],[Column2]],Table12[[Column2]:[Column54]],44,FALSE),"0")</f>
        <v>0</v>
      </c>
      <c r="AT18" s="58">
        <f>IFERROR(VLOOKUP(Table1215[[#This Row],[Column2]],Table12[[Column2]:[Column54]],45,FALSE),"0")</f>
        <v>0</v>
      </c>
      <c r="AU18" s="58">
        <f>IFERROR(VLOOKUP(Table1215[[#This Row],[Column2]],Table12[[Column2]:[Column54]],46,FALSE),"0")</f>
        <v>0</v>
      </c>
      <c r="AV18" s="60">
        <f>Table1215[[#This Row],[Column43]]</f>
        <v>3</v>
      </c>
      <c r="AW18" s="58">
        <f>IFERROR(VLOOKUP(Table1215[[#This Row],[Column2]],Table12[[Column2]:[Column54]],48,FALSE),"0")</f>
        <v>0</v>
      </c>
      <c r="AX18" s="58">
        <f>IFERROR(VLOOKUP(Table1215[[#This Row],[Column2]],Table12[[Column2]:[Column54]],49,FALSE),"0")</f>
        <v>0</v>
      </c>
      <c r="AY18" s="58">
        <f>IFERROR(VLOOKUP(Table1215[[#This Row],[Column2]],Table12[[Column2]:[Column54]],50,FALSE),"0")</f>
        <v>0</v>
      </c>
      <c r="AZ18" s="58">
        <f>IFERROR(VLOOKUP(Table1215[[#This Row],[Column2]],Table12[[Column2]:[Column54]],51,FALSE),"0")</f>
        <v>4</v>
      </c>
      <c r="BA18" s="58">
        <f>IFERROR(VLOOKUP(Table1215[[#This Row],[Column2]],Table12[[Column2]:[Column54]],52,FALSE),"0")</f>
        <v>4</v>
      </c>
      <c r="BB18" s="60">
        <f>AVERAGE(Table1215[[#This Row],[Column52]],Table1215[[#This Row],[Column53]])</f>
        <v>4</v>
      </c>
    </row>
    <row r="19" spans="1:54" ht="23.1" customHeight="1" x14ac:dyDescent="0.3">
      <c r="A19" s="80">
        <v>16</v>
      </c>
      <c r="B19" s="63" t="s">
        <v>104</v>
      </c>
      <c r="C19" s="64" t="s">
        <v>105</v>
      </c>
      <c r="D19" s="63" t="s">
        <v>449</v>
      </c>
      <c r="E19" s="63" t="s">
        <v>34</v>
      </c>
      <c r="F19" s="63" t="str">
        <f>REPT(CHAR(160),10)&amp;Working!$E20</f>
        <v>          A</v>
      </c>
      <c r="G19" s="54">
        <f>IFERROR(VLOOKUP(Table1215[[#This Row],[Column2]],Table12[[Column2]:[Column54]],6,FALSE),"0")</f>
        <v>0</v>
      </c>
      <c r="H19" s="54">
        <f>IFERROR(VLOOKUP(Table1215[[#This Row],[Column2]],Table12[[Column2]:[Column54]],7,FALSE),"0")</f>
        <v>0</v>
      </c>
      <c r="I19" s="54">
        <f>IFERROR(VLOOKUP(Table1215[[#This Row],[Column2]],Table12[[Column2]:[Column54]],8,FALSE),"0")</f>
        <v>4</v>
      </c>
      <c r="J19" s="54">
        <f>IFERROR(VLOOKUP(Table1215[[#This Row],[Column2]],Table12[[Column2]:[Column54]],9,FALSE),"0")</f>
        <v>0</v>
      </c>
      <c r="K19" s="54">
        <f>IFERROR(VLOOKUP(Table1215[[#This Row],[Column2]],Table12[[Column2]:[Column54]],10,FALSE),"0")</f>
        <v>0</v>
      </c>
      <c r="L19" s="60">
        <f>Table1215[[#This Row],[Column9]]</f>
        <v>4</v>
      </c>
      <c r="M19" s="54">
        <f>IFERROR(VLOOKUP(Table1215[[#This Row],[Column2]],Table12[[Column2]:[Column54]],12,FALSE),"0")</f>
        <v>0</v>
      </c>
      <c r="N19" s="54">
        <f>IFERROR(VLOOKUP(Table1215[[#This Row],[Column2]],Table12[[Column2]:[Column54]],13,FALSE),"0")</f>
        <v>4</v>
      </c>
      <c r="O19" s="54">
        <f>IFERROR(VLOOKUP(Table1215[[#This Row],[Column2]],Table12[[Column2]:[Column54]],14,FALSE),"0")</f>
        <v>4</v>
      </c>
      <c r="P19" s="54">
        <f>IFERROR(VLOOKUP(Table1215[[#This Row],[Column2]],Table12[[Column2]:[Column54]],10,FALSE),"0")</f>
        <v>0</v>
      </c>
      <c r="Q19" s="54">
        <f>IFERROR(VLOOKUP(Table1215[[#This Row],[Column2]],Table12[[Column2]:[Column54]],16,FALSE),"0")</f>
        <v>4</v>
      </c>
      <c r="R19" s="60">
        <f>AVERAGE(Table1215[[#This Row],[Column14]],Table1215[[#This Row],[Column15]],Table1215[[#This Row],[Column17]])</f>
        <v>4</v>
      </c>
      <c r="S19" s="54">
        <f>IFERROR(VLOOKUP(Table1215[[#This Row],[Column2]],Table12[[Column2]:[Column54]],18,FALSE),"0")</f>
        <v>0</v>
      </c>
      <c r="T19" s="54">
        <f>IFERROR(VLOOKUP(Table1215[[#This Row],[Column2]],Table12[[Column2]:[Column54]],19,FALSE),"0")</f>
        <v>0</v>
      </c>
      <c r="U19" s="54">
        <f>IFERROR(VLOOKUP(Table1215[[#This Row],[Column2]],Table12[[Column2]:[Column54]],20,FALSE),"0")</f>
        <v>0</v>
      </c>
      <c r="V19" s="54">
        <f>IFERROR(VLOOKUP(Table1215[[#This Row],[Column2]],Table12[[Column2]:[Column54]],21,FALSE),"0")</f>
        <v>0</v>
      </c>
      <c r="W19" s="54">
        <f>IFERROR(VLOOKUP(Table1215[[#This Row],[Column2]],Table12[[Column2]:[Column54]],22,FALSE),"0")</f>
        <v>0</v>
      </c>
      <c r="X19" s="60">
        <f>Table1215[[#This Row],[Column19]]</f>
        <v>0</v>
      </c>
      <c r="Y19" s="54">
        <f>IFERROR(VLOOKUP(Table1215[[#This Row],[Column2]],Table12[[Column2]:[Column54]],24,FALSE),"0")</f>
        <v>3</v>
      </c>
      <c r="Z19" s="54">
        <f>IFERROR(VLOOKUP(Table1215[[#This Row],[Column2]],Table12[[Column2]:[Column54]],25,FALSE),"0")</f>
        <v>0</v>
      </c>
      <c r="AA19" s="54">
        <f>IFERROR(VLOOKUP(Table1215[[#This Row],[Column2]],Table12[[Column2]:[Column54]],26,FALSE),"0")</f>
        <v>0</v>
      </c>
      <c r="AB19" s="54">
        <f>IFERROR(VLOOKUP(Table1215[[#This Row],[Column2]],Table12[[Column2]:[Column54]],27,FALSE),"0")</f>
        <v>0</v>
      </c>
      <c r="AC19" s="54">
        <f>IFERROR(VLOOKUP(Table1215[[#This Row],[Column2]],Table12[[Column2]:[Column54]],28,FALSE),"0")</f>
        <v>0</v>
      </c>
      <c r="AD19" s="60">
        <f>Table1215[[#This Row],[Column25]]</f>
        <v>3</v>
      </c>
      <c r="AE19" s="54">
        <f>IFERROR(VLOOKUP(Table1215[[#This Row],[Column2]],Table12[[Column2]:[Column54]],30,FALSE),"0")</f>
        <v>0</v>
      </c>
      <c r="AF19" s="54">
        <f>IFERROR(VLOOKUP(Table1215[[#This Row],[Column2]],Table12[[Column2]:[Column54]],31,FALSE),"0")</f>
        <v>0</v>
      </c>
      <c r="AG19" s="54">
        <f>IFERROR(VLOOKUP(Table1215[[#This Row],[Column2]],Table12[[Column2]:[Column54]],32,FALSE),"0")</f>
        <v>0</v>
      </c>
      <c r="AH19" s="54">
        <f>IFERROR(VLOOKUP(Table1215[[#This Row],[Column2]],Table12[[Column2]:[Column54]],33,FALSE),"0")</f>
        <v>0</v>
      </c>
      <c r="AI19" s="54">
        <f>IFERROR(VLOOKUP(Table1215[[#This Row],[Column2]],Table12[[Column2]:[Column54]],34,FALSE),"0")</f>
        <v>0</v>
      </c>
      <c r="AJ19" s="60">
        <f>AVERAGE(Table1215[[#This Row],[Column31]],Table1215[[#This Row],[Column32]],Table1215[[#This Row],[Column33]])</f>
        <v>0</v>
      </c>
      <c r="AK19" s="54">
        <f>IFERROR(VLOOKUP(Table1215[[#This Row],[Column2]],Table12[[Column2]:[Column54]],36,FALSE),"0")</f>
        <v>4</v>
      </c>
      <c r="AL19" s="54">
        <f>IFERROR(VLOOKUP(Table1215[[#This Row],[Column2]],Table12[[Column2]:[Column54]],37,FALSE),"0")</f>
        <v>3</v>
      </c>
      <c r="AM19" s="54">
        <f>IFERROR(VLOOKUP(Table1215[[#This Row],[Column2]],Table12[[Column2]:[Column54]],38,FALSE),"0")</f>
        <v>0</v>
      </c>
      <c r="AN19" s="54">
        <f>IFERROR(VLOOKUP(Table1215[[#This Row],[Column2]],Table12[[Column2]:[Column54]],39,FALSE),"0")</f>
        <v>4</v>
      </c>
      <c r="AO19" s="54">
        <f>IFERROR(VLOOKUP(Table1215[[#This Row],[Column2]],Table12[[Column2]:[Column54]],40,FALSE),"0")</f>
        <v>0</v>
      </c>
      <c r="AP19" s="60">
        <f>AVERAGE(Table1215[[#This Row],[Column37]],Table1215[[#This Row],[Column38]],Table1215[[#This Row],[Column40]])</f>
        <v>3.6666666666666665</v>
      </c>
      <c r="AQ19" s="54">
        <f>IFERROR(VLOOKUP(Table1215[[#This Row],[Column2]],Table12[[Column2]:[Column54]],42,FALSE),"0")</f>
        <v>4</v>
      </c>
      <c r="AR19" s="54">
        <f>IFERROR(VLOOKUP(Table1215[[#This Row],[Column2]],Table12[[Column2]:[Column54]],43,FALSE),"0")</f>
        <v>0</v>
      </c>
      <c r="AS19" s="54">
        <f>IFERROR(VLOOKUP(Table1215[[#This Row],[Column2]],Table12[[Column2]:[Column54]],44,FALSE),"0")</f>
        <v>0</v>
      </c>
      <c r="AT19" s="54">
        <f>IFERROR(VLOOKUP(Table1215[[#This Row],[Column2]],Table12[[Column2]:[Column54]],45,FALSE),"0")</f>
        <v>0</v>
      </c>
      <c r="AU19" s="54">
        <f>IFERROR(VLOOKUP(Table1215[[#This Row],[Column2]],Table12[[Column2]:[Column54]],46,FALSE),"0")</f>
        <v>0</v>
      </c>
      <c r="AV19" s="60">
        <f>Table1215[[#This Row],[Column43]]</f>
        <v>4</v>
      </c>
      <c r="AW19" s="54">
        <f>IFERROR(VLOOKUP(Table1215[[#This Row],[Column2]],Table12[[Column2]:[Column54]],48,FALSE),"0")</f>
        <v>0</v>
      </c>
      <c r="AX19" s="54">
        <f>IFERROR(VLOOKUP(Table1215[[#This Row],[Column2]],Table12[[Column2]:[Column54]],49,FALSE),"0")</f>
        <v>0</v>
      </c>
      <c r="AY19" s="54">
        <f>IFERROR(VLOOKUP(Table1215[[#This Row],[Column2]],Table12[[Column2]:[Column54]],50,FALSE),"0")</f>
        <v>0</v>
      </c>
      <c r="AZ19" s="54">
        <f>IFERROR(VLOOKUP(Table1215[[#This Row],[Column2]],Table12[[Column2]:[Column54]],51,FALSE),"0")</f>
        <v>4</v>
      </c>
      <c r="BA19" s="54">
        <f>IFERROR(VLOOKUP(Table1215[[#This Row],[Column2]],Table12[[Column2]:[Column54]],52,FALSE),"0")</f>
        <v>4</v>
      </c>
      <c r="BB19" s="60">
        <f>AVERAGE(Table1215[[#This Row],[Column52]],Table1215[[#This Row],[Column53]])</f>
        <v>4</v>
      </c>
    </row>
    <row r="20" spans="1:54" ht="23.1" customHeight="1" x14ac:dyDescent="0.3">
      <c r="A20" s="79">
        <v>17</v>
      </c>
      <c r="B20" s="56" t="s">
        <v>294</v>
      </c>
      <c r="C20" s="57" t="s">
        <v>295</v>
      </c>
      <c r="D20" s="56" t="s">
        <v>541</v>
      </c>
      <c r="E20" s="56" t="s">
        <v>492</v>
      </c>
      <c r="F20" s="56" t="str">
        <f>REPT(CHAR(160),10)&amp;Working!$E21</f>
        <v>          C</v>
      </c>
      <c r="G20" s="58">
        <f>IFERROR(VLOOKUP(Table1215[[#This Row],[Column2]],Table12[[Column2]:[Column54]],6,FALSE),"0")</f>
        <v>0</v>
      </c>
      <c r="H20" s="58">
        <f>IFERROR(VLOOKUP(Table1215[[#This Row],[Column2]],Table12[[Column2]:[Column54]],7,FALSE),"0")</f>
        <v>0</v>
      </c>
      <c r="I20" s="58">
        <f>IFERROR(VLOOKUP(Table1215[[#This Row],[Column2]],Table12[[Column2]:[Column54]],8,FALSE),"0")</f>
        <v>4</v>
      </c>
      <c r="J20" s="58">
        <f>IFERROR(VLOOKUP(Table1215[[#This Row],[Column2]],Table12[[Column2]:[Column54]],9,FALSE),"0")</f>
        <v>0</v>
      </c>
      <c r="K20" s="58">
        <f>IFERROR(VLOOKUP(Table1215[[#This Row],[Column2]],Table12[[Column2]:[Column54]],10,FALSE),"0")</f>
        <v>0</v>
      </c>
      <c r="L20" s="60">
        <f>Table1215[[#This Row],[Column9]]</f>
        <v>4</v>
      </c>
      <c r="M20" s="58">
        <f>IFERROR(VLOOKUP(Table1215[[#This Row],[Column2]],Table12[[Column2]:[Column54]],12,FALSE),"0")</f>
        <v>0</v>
      </c>
      <c r="N20" s="58">
        <f>IFERROR(VLOOKUP(Table1215[[#This Row],[Column2]],Table12[[Column2]:[Column54]],13,FALSE),"0")</f>
        <v>4</v>
      </c>
      <c r="O20" s="58">
        <f>IFERROR(VLOOKUP(Table1215[[#This Row],[Column2]],Table12[[Column2]:[Column54]],14,FALSE),"0")</f>
        <v>4</v>
      </c>
      <c r="P20" s="58">
        <f>IFERROR(VLOOKUP(Table1215[[#This Row],[Column2]],Table12[[Column2]:[Column54]],10,FALSE),"0")</f>
        <v>0</v>
      </c>
      <c r="Q20" s="58">
        <f>IFERROR(VLOOKUP(Table1215[[#This Row],[Column2]],Table12[[Column2]:[Column54]],16,FALSE),"0")</f>
        <v>4</v>
      </c>
      <c r="R20" s="60">
        <f>AVERAGE(Table1215[[#This Row],[Column14]],Table1215[[#This Row],[Column15]],Table1215[[#This Row],[Column17]])</f>
        <v>4</v>
      </c>
      <c r="S20" s="58">
        <f>IFERROR(VLOOKUP(Table1215[[#This Row],[Column2]],Table12[[Column2]:[Column54]],18,FALSE),"0")</f>
        <v>0</v>
      </c>
      <c r="T20" s="58">
        <f>IFERROR(VLOOKUP(Table1215[[#This Row],[Column2]],Table12[[Column2]:[Column54]],19,FALSE),"0")</f>
        <v>0</v>
      </c>
      <c r="U20" s="58">
        <f>IFERROR(VLOOKUP(Table1215[[#This Row],[Column2]],Table12[[Column2]:[Column54]],20,FALSE),"0")</f>
        <v>0</v>
      </c>
      <c r="V20" s="58">
        <f>IFERROR(VLOOKUP(Table1215[[#This Row],[Column2]],Table12[[Column2]:[Column54]],21,FALSE),"0")</f>
        <v>0</v>
      </c>
      <c r="W20" s="58">
        <f>IFERROR(VLOOKUP(Table1215[[#This Row],[Column2]],Table12[[Column2]:[Column54]],22,FALSE),"0")</f>
        <v>0</v>
      </c>
      <c r="X20" s="60">
        <f>Table1215[[#This Row],[Column19]]</f>
        <v>0</v>
      </c>
      <c r="Y20" s="58">
        <f>IFERROR(VLOOKUP(Table1215[[#This Row],[Column2]],Table12[[Column2]:[Column54]],24,FALSE),"0")</f>
        <v>4</v>
      </c>
      <c r="Z20" s="58">
        <f>IFERROR(VLOOKUP(Table1215[[#This Row],[Column2]],Table12[[Column2]:[Column54]],25,FALSE),"0")</f>
        <v>0</v>
      </c>
      <c r="AA20" s="58">
        <f>IFERROR(VLOOKUP(Table1215[[#This Row],[Column2]],Table12[[Column2]:[Column54]],26,FALSE),"0")</f>
        <v>0</v>
      </c>
      <c r="AB20" s="58">
        <f>IFERROR(VLOOKUP(Table1215[[#This Row],[Column2]],Table12[[Column2]:[Column54]],27,FALSE),"0")</f>
        <v>0</v>
      </c>
      <c r="AC20" s="58">
        <f>IFERROR(VLOOKUP(Table1215[[#This Row],[Column2]],Table12[[Column2]:[Column54]],28,FALSE),"0")</f>
        <v>0</v>
      </c>
      <c r="AD20" s="60">
        <f>Table1215[[#This Row],[Column25]]</f>
        <v>4</v>
      </c>
      <c r="AE20" s="58">
        <f>IFERROR(VLOOKUP(Table1215[[#This Row],[Column2]],Table12[[Column2]:[Column54]],30,FALSE),"0")</f>
        <v>0</v>
      </c>
      <c r="AF20" s="58">
        <f>IFERROR(VLOOKUP(Table1215[[#This Row],[Column2]],Table12[[Column2]:[Column54]],31,FALSE),"0")</f>
        <v>0</v>
      </c>
      <c r="AG20" s="58">
        <f>IFERROR(VLOOKUP(Table1215[[#This Row],[Column2]],Table12[[Column2]:[Column54]],32,FALSE),"0")</f>
        <v>0</v>
      </c>
      <c r="AH20" s="58">
        <f>IFERROR(VLOOKUP(Table1215[[#This Row],[Column2]],Table12[[Column2]:[Column54]],33,FALSE),"0")</f>
        <v>0</v>
      </c>
      <c r="AI20" s="58">
        <f>IFERROR(VLOOKUP(Table1215[[#This Row],[Column2]],Table12[[Column2]:[Column54]],34,FALSE),"0")</f>
        <v>0</v>
      </c>
      <c r="AJ20" s="60">
        <f>AVERAGE(Table1215[[#This Row],[Column31]],Table1215[[#This Row],[Column32]],Table1215[[#This Row],[Column33]])</f>
        <v>0</v>
      </c>
      <c r="AK20" s="58">
        <f>IFERROR(VLOOKUP(Table1215[[#This Row],[Column2]],Table12[[Column2]:[Column54]],36,FALSE),"0")</f>
        <v>4</v>
      </c>
      <c r="AL20" s="58">
        <f>IFERROR(VLOOKUP(Table1215[[#This Row],[Column2]],Table12[[Column2]:[Column54]],37,FALSE),"0")</f>
        <v>5</v>
      </c>
      <c r="AM20" s="58">
        <f>IFERROR(VLOOKUP(Table1215[[#This Row],[Column2]],Table12[[Column2]:[Column54]],38,FALSE),"0")</f>
        <v>0</v>
      </c>
      <c r="AN20" s="58">
        <f>IFERROR(VLOOKUP(Table1215[[#This Row],[Column2]],Table12[[Column2]:[Column54]],39,FALSE),"0")</f>
        <v>5</v>
      </c>
      <c r="AO20" s="58">
        <f>IFERROR(VLOOKUP(Table1215[[#This Row],[Column2]],Table12[[Column2]:[Column54]],40,FALSE),"0")</f>
        <v>0</v>
      </c>
      <c r="AP20" s="60">
        <f>AVERAGE(Table1215[[#This Row],[Column37]],Table1215[[#This Row],[Column38]],Table1215[[#This Row],[Column40]])</f>
        <v>4.666666666666667</v>
      </c>
      <c r="AQ20" s="58">
        <f>IFERROR(VLOOKUP(Table1215[[#This Row],[Column2]],Table12[[Column2]:[Column54]],42,FALSE),"0")</f>
        <v>5</v>
      </c>
      <c r="AR20" s="58">
        <f>IFERROR(VLOOKUP(Table1215[[#This Row],[Column2]],Table12[[Column2]:[Column54]],43,FALSE),"0")</f>
        <v>0</v>
      </c>
      <c r="AS20" s="58">
        <f>IFERROR(VLOOKUP(Table1215[[#This Row],[Column2]],Table12[[Column2]:[Column54]],44,FALSE),"0")</f>
        <v>0</v>
      </c>
      <c r="AT20" s="58">
        <f>IFERROR(VLOOKUP(Table1215[[#This Row],[Column2]],Table12[[Column2]:[Column54]],45,FALSE),"0")</f>
        <v>0</v>
      </c>
      <c r="AU20" s="58">
        <f>IFERROR(VLOOKUP(Table1215[[#This Row],[Column2]],Table12[[Column2]:[Column54]],46,FALSE),"0")</f>
        <v>0</v>
      </c>
      <c r="AV20" s="60">
        <f>Table1215[[#This Row],[Column43]]</f>
        <v>5</v>
      </c>
      <c r="AW20" s="58">
        <f>IFERROR(VLOOKUP(Table1215[[#This Row],[Column2]],Table12[[Column2]:[Column54]],48,FALSE),"0")</f>
        <v>0</v>
      </c>
      <c r="AX20" s="58">
        <f>IFERROR(VLOOKUP(Table1215[[#This Row],[Column2]],Table12[[Column2]:[Column54]],49,FALSE),"0")</f>
        <v>0</v>
      </c>
      <c r="AY20" s="58">
        <f>IFERROR(VLOOKUP(Table1215[[#This Row],[Column2]],Table12[[Column2]:[Column54]],50,FALSE),"0")</f>
        <v>0</v>
      </c>
      <c r="AZ20" s="58">
        <f>IFERROR(VLOOKUP(Table1215[[#This Row],[Column2]],Table12[[Column2]:[Column54]],51,FALSE),"0")</f>
        <v>4</v>
      </c>
      <c r="BA20" s="58">
        <f>IFERROR(VLOOKUP(Table1215[[#This Row],[Column2]],Table12[[Column2]:[Column54]],52,FALSE),"0")</f>
        <v>4</v>
      </c>
      <c r="BB20" s="60">
        <f>AVERAGE(Table1215[[#This Row],[Column52]],Table1215[[#This Row],[Column53]])</f>
        <v>4</v>
      </c>
    </row>
    <row r="21" spans="1:54" ht="23.1" customHeight="1" x14ac:dyDescent="0.3">
      <c r="A21" s="80">
        <v>18</v>
      </c>
      <c r="B21" s="63" t="s">
        <v>106</v>
      </c>
      <c r="C21" s="64" t="s">
        <v>107</v>
      </c>
      <c r="D21" s="63" t="s">
        <v>542</v>
      </c>
      <c r="E21" s="63" t="s">
        <v>34</v>
      </c>
      <c r="F21" s="63" t="str">
        <f>REPT(CHAR(160),10)&amp;Working!$E22</f>
        <v>          A</v>
      </c>
      <c r="G21" s="54">
        <f>IFERROR(VLOOKUP(Table1215[[#This Row],[Column2]],Table12[[Column2]:[Column54]],6,FALSE),"0")</f>
        <v>0</v>
      </c>
      <c r="H21" s="54">
        <f>IFERROR(VLOOKUP(Table1215[[#This Row],[Column2]],Table12[[Column2]:[Column54]],7,FALSE),"0")</f>
        <v>0</v>
      </c>
      <c r="I21" s="54">
        <f>IFERROR(VLOOKUP(Table1215[[#This Row],[Column2]],Table12[[Column2]:[Column54]],8,FALSE),"0")</f>
        <v>4</v>
      </c>
      <c r="J21" s="54">
        <f>IFERROR(VLOOKUP(Table1215[[#This Row],[Column2]],Table12[[Column2]:[Column54]],9,FALSE),"0")</f>
        <v>0</v>
      </c>
      <c r="K21" s="54">
        <f>IFERROR(VLOOKUP(Table1215[[#This Row],[Column2]],Table12[[Column2]:[Column54]],10,FALSE),"0")</f>
        <v>0</v>
      </c>
      <c r="L21" s="60">
        <f>Table1215[[#This Row],[Column9]]</f>
        <v>4</v>
      </c>
      <c r="M21" s="54">
        <f>IFERROR(VLOOKUP(Table1215[[#This Row],[Column2]],Table12[[Column2]:[Column54]],12,FALSE),"0")</f>
        <v>0</v>
      </c>
      <c r="N21" s="54">
        <f>IFERROR(VLOOKUP(Table1215[[#This Row],[Column2]],Table12[[Column2]:[Column54]],13,FALSE),"0")</f>
        <v>5</v>
      </c>
      <c r="O21" s="54">
        <f>IFERROR(VLOOKUP(Table1215[[#This Row],[Column2]],Table12[[Column2]:[Column54]],14,FALSE),"0")</f>
        <v>4</v>
      </c>
      <c r="P21" s="54">
        <f>IFERROR(VLOOKUP(Table1215[[#This Row],[Column2]],Table12[[Column2]:[Column54]],10,FALSE),"0")</f>
        <v>0</v>
      </c>
      <c r="Q21" s="54">
        <f>IFERROR(VLOOKUP(Table1215[[#This Row],[Column2]],Table12[[Column2]:[Column54]],16,FALSE),"0")</f>
        <v>4</v>
      </c>
      <c r="R21" s="60">
        <f>AVERAGE(Table1215[[#This Row],[Column14]],Table1215[[#This Row],[Column15]],Table1215[[#This Row],[Column17]])</f>
        <v>4.333333333333333</v>
      </c>
      <c r="S21" s="54">
        <f>IFERROR(VLOOKUP(Table1215[[#This Row],[Column2]],Table12[[Column2]:[Column54]],18,FALSE),"0")</f>
        <v>0</v>
      </c>
      <c r="T21" s="54">
        <f>IFERROR(VLOOKUP(Table1215[[#This Row],[Column2]],Table12[[Column2]:[Column54]],19,FALSE),"0")</f>
        <v>0</v>
      </c>
      <c r="U21" s="54">
        <f>IFERROR(VLOOKUP(Table1215[[#This Row],[Column2]],Table12[[Column2]:[Column54]],20,FALSE),"0")</f>
        <v>0</v>
      </c>
      <c r="V21" s="54">
        <f>IFERROR(VLOOKUP(Table1215[[#This Row],[Column2]],Table12[[Column2]:[Column54]],21,FALSE),"0")</f>
        <v>0</v>
      </c>
      <c r="W21" s="54">
        <f>IFERROR(VLOOKUP(Table1215[[#This Row],[Column2]],Table12[[Column2]:[Column54]],22,FALSE),"0")</f>
        <v>0</v>
      </c>
      <c r="X21" s="60">
        <f>Table1215[[#This Row],[Column19]]</f>
        <v>0</v>
      </c>
      <c r="Y21" s="54">
        <f>IFERROR(VLOOKUP(Table1215[[#This Row],[Column2]],Table12[[Column2]:[Column54]],24,FALSE),"0")</f>
        <v>4</v>
      </c>
      <c r="Z21" s="54">
        <f>IFERROR(VLOOKUP(Table1215[[#This Row],[Column2]],Table12[[Column2]:[Column54]],25,FALSE),"0")</f>
        <v>0</v>
      </c>
      <c r="AA21" s="54">
        <f>IFERROR(VLOOKUP(Table1215[[#This Row],[Column2]],Table12[[Column2]:[Column54]],26,FALSE),"0")</f>
        <v>0</v>
      </c>
      <c r="AB21" s="54">
        <f>IFERROR(VLOOKUP(Table1215[[#This Row],[Column2]],Table12[[Column2]:[Column54]],27,FALSE),"0")</f>
        <v>0</v>
      </c>
      <c r="AC21" s="54">
        <f>IFERROR(VLOOKUP(Table1215[[#This Row],[Column2]],Table12[[Column2]:[Column54]],28,FALSE),"0")</f>
        <v>0</v>
      </c>
      <c r="AD21" s="60">
        <f>Table1215[[#This Row],[Column25]]</f>
        <v>4</v>
      </c>
      <c r="AE21" s="54">
        <f>IFERROR(VLOOKUP(Table1215[[#This Row],[Column2]],Table12[[Column2]:[Column54]],30,FALSE),"0")</f>
        <v>0</v>
      </c>
      <c r="AF21" s="54">
        <f>IFERROR(VLOOKUP(Table1215[[#This Row],[Column2]],Table12[[Column2]:[Column54]],31,FALSE),"0")</f>
        <v>0</v>
      </c>
      <c r="AG21" s="54">
        <f>IFERROR(VLOOKUP(Table1215[[#This Row],[Column2]],Table12[[Column2]:[Column54]],32,FALSE),"0")</f>
        <v>0</v>
      </c>
      <c r="AH21" s="54">
        <f>IFERROR(VLOOKUP(Table1215[[#This Row],[Column2]],Table12[[Column2]:[Column54]],33,FALSE),"0")</f>
        <v>0</v>
      </c>
      <c r="AI21" s="54">
        <f>IFERROR(VLOOKUP(Table1215[[#This Row],[Column2]],Table12[[Column2]:[Column54]],34,FALSE),"0")</f>
        <v>0</v>
      </c>
      <c r="AJ21" s="60">
        <f>AVERAGE(Table1215[[#This Row],[Column31]],Table1215[[#This Row],[Column32]],Table1215[[#This Row],[Column33]])</f>
        <v>0</v>
      </c>
      <c r="AK21" s="54">
        <f>IFERROR(VLOOKUP(Table1215[[#This Row],[Column2]],Table12[[Column2]:[Column54]],36,FALSE),"0")</f>
        <v>4</v>
      </c>
      <c r="AL21" s="54">
        <f>IFERROR(VLOOKUP(Table1215[[#This Row],[Column2]],Table12[[Column2]:[Column54]],37,FALSE),"0")</f>
        <v>4</v>
      </c>
      <c r="AM21" s="54">
        <f>IFERROR(VLOOKUP(Table1215[[#This Row],[Column2]],Table12[[Column2]:[Column54]],38,FALSE),"0")</f>
        <v>0</v>
      </c>
      <c r="AN21" s="54">
        <f>IFERROR(VLOOKUP(Table1215[[#This Row],[Column2]],Table12[[Column2]:[Column54]],39,FALSE),"0")</f>
        <v>4</v>
      </c>
      <c r="AO21" s="54">
        <f>IFERROR(VLOOKUP(Table1215[[#This Row],[Column2]],Table12[[Column2]:[Column54]],40,FALSE),"0")</f>
        <v>0</v>
      </c>
      <c r="AP21" s="60">
        <f>AVERAGE(Table1215[[#This Row],[Column37]],Table1215[[#This Row],[Column38]],Table1215[[#This Row],[Column40]])</f>
        <v>4</v>
      </c>
      <c r="AQ21" s="54">
        <f>IFERROR(VLOOKUP(Table1215[[#This Row],[Column2]],Table12[[Column2]:[Column54]],42,FALSE),"0")</f>
        <v>4</v>
      </c>
      <c r="AR21" s="54">
        <f>IFERROR(VLOOKUP(Table1215[[#This Row],[Column2]],Table12[[Column2]:[Column54]],43,FALSE),"0")</f>
        <v>0</v>
      </c>
      <c r="AS21" s="54">
        <f>IFERROR(VLOOKUP(Table1215[[#This Row],[Column2]],Table12[[Column2]:[Column54]],44,FALSE),"0")</f>
        <v>0</v>
      </c>
      <c r="AT21" s="54">
        <f>IFERROR(VLOOKUP(Table1215[[#This Row],[Column2]],Table12[[Column2]:[Column54]],45,FALSE),"0")</f>
        <v>0</v>
      </c>
      <c r="AU21" s="54">
        <f>IFERROR(VLOOKUP(Table1215[[#This Row],[Column2]],Table12[[Column2]:[Column54]],46,FALSE),"0")</f>
        <v>0</v>
      </c>
      <c r="AV21" s="60">
        <f>Table1215[[#This Row],[Column43]]</f>
        <v>4</v>
      </c>
      <c r="AW21" s="54">
        <f>IFERROR(VLOOKUP(Table1215[[#This Row],[Column2]],Table12[[Column2]:[Column54]],48,FALSE),"0")</f>
        <v>0</v>
      </c>
      <c r="AX21" s="54">
        <f>IFERROR(VLOOKUP(Table1215[[#This Row],[Column2]],Table12[[Column2]:[Column54]],49,FALSE),"0")</f>
        <v>0</v>
      </c>
      <c r="AY21" s="54">
        <f>IFERROR(VLOOKUP(Table1215[[#This Row],[Column2]],Table12[[Column2]:[Column54]],50,FALSE),"0")</f>
        <v>0</v>
      </c>
      <c r="AZ21" s="54">
        <f>IFERROR(VLOOKUP(Table1215[[#This Row],[Column2]],Table12[[Column2]:[Column54]],51,FALSE),"0")</f>
        <v>4</v>
      </c>
      <c r="BA21" s="54">
        <f>IFERROR(VLOOKUP(Table1215[[#This Row],[Column2]],Table12[[Column2]:[Column54]],52,FALSE),"0")</f>
        <v>4</v>
      </c>
      <c r="BB21" s="60">
        <f>AVERAGE(Table1215[[#This Row],[Column52]],Table1215[[#This Row],[Column53]])</f>
        <v>4</v>
      </c>
    </row>
    <row r="22" spans="1:54" ht="23.1" customHeight="1" x14ac:dyDescent="0.3">
      <c r="A22" s="79">
        <v>19</v>
      </c>
      <c r="B22" s="56" t="s">
        <v>49</v>
      </c>
      <c r="C22" s="57" t="s">
        <v>50</v>
      </c>
      <c r="D22" s="56" t="s">
        <v>541</v>
      </c>
      <c r="E22" s="56" t="s">
        <v>34</v>
      </c>
      <c r="F22" s="56" t="str">
        <f>REPT(CHAR(160),10)&amp;Working!$E23</f>
        <v>          A</v>
      </c>
      <c r="G22" s="58">
        <f>IFERROR(VLOOKUP(Table1215[[#This Row],[Column2]],Table12[[Column2]:[Column54]],6,FALSE),"0")</f>
        <v>0</v>
      </c>
      <c r="H22" s="58">
        <f>IFERROR(VLOOKUP(Table1215[[#This Row],[Column2]],Table12[[Column2]:[Column54]],7,FALSE),"0")</f>
        <v>0</v>
      </c>
      <c r="I22" s="58">
        <f>IFERROR(VLOOKUP(Table1215[[#This Row],[Column2]],Table12[[Column2]:[Column54]],8,FALSE),"0")</f>
        <v>5</v>
      </c>
      <c r="J22" s="58">
        <f>IFERROR(VLOOKUP(Table1215[[#This Row],[Column2]],Table12[[Column2]:[Column54]],9,FALSE),"0")</f>
        <v>0</v>
      </c>
      <c r="K22" s="58">
        <f>IFERROR(VLOOKUP(Table1215[[#This Row],[Column2]],Table12[[Column2]:[Column54]],10,FALSE),"0")</f>
        <v>0</v>
      </c>
      <c r="L22" s="60">
        <f>Table1215[[#This Row],[Column9]]</f>
        <v>5</v>
      </c>
      <c r="M22" s="58">
        <f>IFERROR(VLOOKUP(Table1215[[#This Row],[Column2]],Table12[[Column2]:[Column54]],12,FALSE),"0")</f>
        <v>0</v>
      </c>
      <c r="N22" s="58">
        <f>IFERROR(VLOOKUP(Table1215[[#This Row],[Column2]],Table12[[Column2]:[Column54]],13,FALSE),"0")</f>
        <v>4</v>
      </c>
      <c r="O22" s="58">
        <f>IFERROR(VLOOKUP(Table1215[[#This Row],[Column2]],Table12[[Column2]:[Column54]],14,FALSE),"0")</f>
        <v>5</v>
      </c>
      <c r="P22" s="58">
        <f>IFERROR(VLOOKUP(Table1215[[#This Row],[Column2]],Table12[[Column2]:[Column54]],10,FALSE),"0")</f>
        <v>0</v>
      </c>
      <c r="Q22" s="58">
        <f>IFERROR(VLOOKUP(Table1215[[#This Row],[Column2]],Table12[[Column2]:[Column54]],16,FALSE),"0")</f>
        <v>5</v>
      </c>
      <c r="R22" s="60">
        <f>AVERAGE(Table1215[[#This Row],[Column14]],Table1215[[#This Row],[Column15]],Table1215[[#This Row],[Column17]])</f>
        <v>4.666666666666667</v>
      </c>
      <c r="S22" s="58">
        <f>IFERROR(VLOOKUP(Table1215[[#This Row],[Column2]],Table12[[Column2]:[Column54]],18,FALSE),"0")</f>
        <v>0</v>
      </c>
      <c r="T22" s="58">
        <f>IFERROR(VLOOKUP(Table1215[[#This Row],[Column2]],Table12[[Column2]:[Column54]],19,FALSE),"0")</f>
        <v>0</v>
      </c>
      <c r="U22" s="58">
        <f>IFERROR(VLOOKUP(Table1215[[#This Row],[Column2]],Table12[[Column2]:[Column54]],20,FALSE),"0")</f>
        <v>0</v>
      </c>
      <c r="V22" s="58">
        <f>IFERROR(VLOOKUP(Table1215[[#This Row],[Column2]],Table12[[Column2]:[Column54]],21,FALSE),"0")</f>
        <v>0</v>
      </c>
      <c r="W22" s="58">
        <f>IFERROR(VLOOKUP(Table1215[[#This Row],[Column2]],Table12[[Column2]:[Column54]],22,FALSE),"0")</f>
        <v>0</v>
      </c>
      <c r="X22" s="60">
        <f>Table1215[[#This Row],[Column19]]</f>
        <v>0</v>
      </c>
      <c r="Y22" s="58">
        <f>IFERROR(VLOOKUP(Table1215[[#This Row],[Column2]],Table12[[Column2]:[Column54]],24,FALSE),"0")</f>
        <v>5</v>
      </c>
      <c r="Z22" s="58">
        <f>IFERROR(VLOOKUP(Table1215[[#This Row],[Column2]],Table12[[Column2]:[Column54]],25,FALSE),"0")</f>
        <v>0</v>
      </c>
      <c r="AA22" s="58">
        <f>IFERROR(VLOOKUP(Table1215[[#This Row],[Column2]],Table12[[Column2]:[Column54]],26,FALSE),"0")</f>
        <v>0</v>
      </c>
      <c r="AB22" s="58">
        <f>IFERROR(VLOOKUP(Table1215[[#This Row],[Column2]],Table12[[Column2]:[Column54]],27,FALSE),"0")</f>
        <v>0</v>
      </c>
      <c r="AC22" s="58">
        <f>IFERROR(VLOOKUP(Table1215[[#This Row],[Column2]],Table12[[Column2]:[Column54]],28,FALSE),"0")</f>
        <v>0</v>
      </c>
      <c r="AD22" s="60">
        <f>Table1215[[#This Row],[Column25]]</f>
        <v>5</v>
      </c>
      <c r="AE22" s="58">
        <f>IFERROR(VLOOKUP(Table1215[[#This Row],[Column2]],Table12[[Column2]:[Column54]],30,FALSE),"0")</f>
        <v>0</v>
      </c>
      <c r="AF22" s="58">
        <f>IFERROR(VLOOKUP(Table1215[[#This Row],[Column2]],Table12[[Column2]:[Column54]],31,FALSE),"0")</f>
        <v>0</v>
      </c>
      <c r="AG22" s="58">
        <f>IFERROR(VLOOKUP(Table1215[[#This Row],[Column2]],Table12[[Column2]:[Column54]],32,FALSE),"0")</f>
        <v>0</v>
      </c>
      <c r="AH22" s="58">
        <f>IFERROR(VLOOKUP(Table1215[[#This Row],[Column2]],Table12[[Column2]:[Column54]],33,FALSE),"0")</f>
        <v>0</v>
      </c>
      <c r="AI22" s="58">
        <f>IFERROR(VLOOKUP(Table1215[[#This Row],[Column2]],Table12[[Column2]:[Column54]],34,FALSE),"0")</f>
        <v>0</v>
      </c>
      <c r="AJ22" s="60">
        <f>AVERAGE(Table1215[[#This Row],[Column31]],Table1215[[#This Row],[Column32]],Table1215[[#This Row],[Column33]])</f>
        <v>0</v>
      </c>
      <c r="AK22" s="58">
        <f>IFERROR(VLOOKUP(Table1215[[#This Row],[Column2]],Table12[[Column2]:[Column54]],36,FALSE),"0")</f>
        <v>4</v>
      </c>
      <c r="AL22" s="58">
        <f>IFERROR(VLOOKUP(Table1215[[#This Row],[Column2]],Table12[[Column2]:[Column54]],37,FALSE),"0")</f>
        <v>5</v>
      </c>
      <c r="AM22" s="58">
        <f>IFERROR(VLOOKUP(Table1215[[#This Row],[Column2]],Table12[[Column2]:[Column54]],38,FALSE),"0")</f>
        <v>0</v>
      </c>
      <c r="AN22" s="58">
        <f>IFERROR(VLOOKUP(Table1215[[#This Row],[Column2]],Table12[[Column2]:[Column54]],39,FALSE),"0")</f>
        <v>5</v>
      </c>
      <c r="AO22" s="58">
        <f>IFERROR(VLOOKUP(Table1215[[#This Row],[Column2]],Table12[[Column2]:[Column54]],40,FALSE),"0")</f>
        <v>0</v>
      </c>
      <c r="AP22" s="60">
        <f>AVERAGE(Table1215[[#This Row],[Column37]],Table1215[[#This Row],[Column38]],Table1215[[#This Row],[Column40]])</f>
        <v>4.666666666666667</v>
      </c>
      <c r="AQ22" s="58">
        <f>IFERROR(VLOOKUP(Table1215[[#This Row],[Column2]],Table12[[Column2]:[Column54]],42,FALSE),"0")</f>
        <v>5</v>
      </c>
      <c r="AR22" s="58">
        <f>IFERROR(VLOOKUP(Table1215[[#This Row],[Column2]],Table12[[Column2]:[Column54]],43,FALSE),"0")</f>
        <v>0</v>
      </c>
      <c r="AS22" s="58">
        <f>IFERROR(VLOOKUP(Table1215[[#This Row],[Column2]],Table12[[Column2]:[Column54]],44,FALSE),"0")</f>
        <v>0</v>
      </c>
      <c r="AT22" s="58">
        <f>IFERROR(VLOOKUP(Table1215[[#This Row],[Column2]],Table12[[Column2]:[Column54]],45,FALSE),"0")</f>
        <v>0</v>
      </c>
      <c r="AU22" s="58">
        <f>IFERROR(VLOOKUP(Table1215[[#This Row],[Column2]],Table12[[Column2]:[Column54]],46,FALSE),"0")</f>
        <v>0</v>
      </c>
      <c r="AV22" s="60">
        <f>Table1215[[#This Row],[Column43]]</f>
        <v>5</v>
      </c>
      <c r="AW22" s="58">
        <f>IFERROR(VLOOKUP(Table1215[[#This Row],[Column2]],Table12[[Column2]:[Column54]],48,FALSE),"0")</f>
        <v>0</v>
      </c>
      <c r="AX22" s="58">
        <f>IFERROR(VLOOKUP(Table1215[[#This Row],[Column2]],Table12[[Column2]:[Column54]],49,FALSE),"0")</f>
        <v>0</v>
      </c>
      <c r="AY22" s="58">
        <f>IFERROR(VLOOKUP(Table1215[[#This Row],[Column2]],Table12[[Column2]:[Column54]],50,FALSE),"0")</f>
        <v>0</v>
      </c>
      <c r="AZ22" s="58">
        <f>IFERROR(VLOOKUP(Table1215[[#This Row],[Column2]],Table12[[Column2]:[Column54]],51,FALSE),"0")</f>
        <v>5</v>
      </c>
      <c r="BA22" s="58">
        <f>IFERROR(VLOOKUP(Table1215[[#This Row],[Column2]],Table12[[Column2]:[Column54]],52,FALSE),"0")</f>
        <v>4</v>
      </c>
      <c r="BB22" s="60">
        <f>AVERAGE(Table1215[[#This Row],[Column52]],Table1215[[#This Row],[Column53]])</f>
        <v>4.5</v>
      </c>
    </row>
    <row r="23" spans="1:54" ht="23.1" customHeight="1" x14ac:dyDescent="0.3">
      <c r="A23" s="80">
        <v>20</v>
      </c>
      <c r="B23" s="63" t="s">
        <v>195</v>
      </c>
      <c r="C23" s="64" t="s">
        <v>536</v>
      </c>
      <c r="D23" s="63" t="s">
        <v>449</v>
      </c>
      <c r="E23" s="63" t="s">
        <v>160</v>
      </c>
      <c r="F23" s="63" t="str">
        <f>REPT(CHAR(160),10)&amp;Working!$E24</f>
        <v>          B</v>
      </c>
      <c r="G23" s="54">
        <f>IFERROR(VLOOKUP(Table1215[[#This Row],[Column2]],Table12[[Column2]:[Column54]],6,FALSE),"0")</f>
        <v>0</v>
      </c>
      <c r="H23" s="54">
        <f>IFERROR(VLOOKUP(Table1215[[#This Row],[Column2]],Table12[[Column2]:[Column54]],7,FALSE),"0")</f>
        <v>0</v>
      </c>
      <c r="I23" s="54">
        <f>IFERROR(VLOOKUP(Table1215[[#This Row],[Column2]],Table12[[Column2]:[Column54]],8,FALSE),"0")</f>
        <v>4</v>
      </c>
      <c r="J23" s="54">
        <f>IFERROR(VLOOKUP(Table1215[[#This Row],[Column2]],Table12[[Column2]:[Column54]],9,FALSE),"0")</f>
        <v>0</v>
      </c>
      <c r="K23" s="54">
        <f>IFERROR(VLOOKUP(Table1215[[#This Row],[Column2]],Table12[[Column2]:[Column54]],10,FALSE),"0")</f>
        <v>0</v>
      </c>
      <c r="L23" s="60">
        <f>Table1215[[#This Row],[Column9]]</f>
        <v>4</v>
      </c>
      <c r="M23" s="54">
        <f>IFERROR(VLOOKUP(Table1215[[#This Row],[Column2]],Table12[[Column2]:[Column54]],12,FALSE),"0")</f>
        <v>0</v>
      </c>
      <c r="N23" s="54">
        <f>IFERROR(VLOOKUP(Table1215[[#This Row],[Column2]],Table12[[Column2]:[Column54]],13,FALSE),"0")</f>
        <v>4</v>
      </c>
      <c r="O23" s="54">
        <f>IFERROR(VLOOKUP(Table1215[[#This Row],[Column2]],Table12[[Column2]:[Column54]],14,FALSE),"0")</f>
        <v>4</v>
      </c>
      <c r="P23" s="54">
        <f>IFERROR(VLOOKUP(Table1215[[#This Row],[Column2]],Table12[[Column2]:[Column54]],10,FALSE),"0")</f>
        <v>0</v>
      </c>
      <c r="Q23" s="54">
        <f>IFERROR(VLOOKUP(Table1215[[#This Row],[Column2]],Table12[[Column2]:[Column54]],16,FALSE),"0")</f>
        <v>4</v>
      </c>
      <c r="R23" s="60">
        <f>AVERAGE(Table1215[[#This Row],[Column14]],Table1215[[#This Row],[Column15]],Table1215[[#This Row],[Column17]])</f>
        <v>4</v>
      </c>
      <c r="S23" s="54">
        <f>IFERROR(VLOOKUP(Table1215[[#This Row],[Column2]],Table12[[Column2]:[Column54]],18,FALSE),"0")</f>
        <v>0</v>
      </c>
      <c r="T23" s="54">
        <f>IFERROR(VLOOKUP(Table1215[[#This Row],[Column2]],Table12[[Column2]:[Column54]],19,FALSE),"0")</f>
        <v>0</v>
      </c>
      <c r="U23" s="54">
        <f>IFERROR(VLOOKUP(Table1215[[#This Row],[Column2]],Table12[[Column2]:[Column54]],20,FALSE),"0")</f>
        <v>0</v>
      </c>
      <c r="V23" s="54">
        <f>IFERROR(VLOOKUP(Table1215[[#This Row],[Column2]],Table12[[Column2]:[Column54]],21,FALSE),"0")</f>
        <v>0</v>
      </c>
      <c r="W23" s="54">
        <f>IFERROR(VLOOKUP(Table1215[[#This Row],[Column2]],Table12[[Column2]:[Column54]],22,FALSE),"0")</f>
        <v>0</v>
      </c>
      <c r="X23" s="60">
        <f>Table1215[[#This Row],[Column19]]</f>
        <v>0</v>
      </c>
      <c r="Y23" s="54">
        <f>IFERROR(VLOOKUP(Table1215[[#This Row],[Column2]],Table12[[Column2]:[Column54]],24,FALSE),"0")</f>
        <v>4</v>
      </c>
      <c r="Z23" s="54">
        <f>IFERROR(VLOOKUP(Table1215[[#This Row],[Column2]],Table12[[Column2]:[Column54]],25,FALSE),"0")</f>
        <v>0</v>
      </c>
      <c r="AA23" s="54">
        <f>IFERROR(VLOOKUP(Table1215[[#This Row],[Column2]],Table12[[Column2]:[Column54]],26,FALSE),"0")</f>
        <v>0</v>
      </c>
      <c r="AB23" s="54">
        <f>IFERROR(VLOOKUP(Table1215[[#This Row],[Column2]],Table12[[Column2]:[Column54]],27,FALSE),"0")</f>
        <v>0</v>
      </c>
      <c r="AC23" s="54">
        <f>IFERROR(VLOOKUP(Table1215[[#This Row],[Column2]],Table12[[Column2]:[Column54]],28,FALSE),"0")</f>
        <v>0</v>
      </c>
      <c r="AD23" s="60">
        <f>Table1215[[#This Row],[Column25]]</f>
        <v>4</v>
      </c>
      <c r="AE23" s="54">
        <f>IFERROR(VLOOKUP(Table1215[[#This Row],[Column2]],Table12[[Column2]:[Column54]],30,FALSE),"0")</f>
        <v>0</v>
      </c>
      <c r="AF23" s="54">
        <f>IFERROR(VLOOKUP(Table1215[[#This Row],[Column2]],Table12[[Column2]:[Column54]],31,FALSE),"0")</f>
        <v>0</v>
      </c>
      <c r="AG23" s="54">
        <f>IFERROR(VLOOKUP(Table1215[[#This Row],[Column2]],Table12[[Column2]:[Column54]],32,FALSE),"0")</f>
        <v>0</v>
      </c>
      <c r="AH23" s="54">
        <f>IFERROR(VLOOKUP(Table1215[[#This Row],[Column2]],Table12[[Column2]:[Column54]],33,FALSE),"0")</f>
        <v>0</v>
      </c>
      <c r="AI23" s="54">
        <f>IFERROR(VLOOKUP(Table1215[[#This Row],[Column2]],Table12[[Column2]:[Column54]],34,FALSE),"0")</f>
        <v>0</v>
      </c>
      <c r="AJ23" s="60">
        <f>AVERAGE(Table1215[[#This Row],[Column31]],Table1215[[#This Row],[Column32]],Table1215[[#This Row],[Column33]])</f>
        <v>0</v>
      </c>
      <c r="AK23" s="54">
        <f>IFERROR(VLOOKUP(Table1215[[#This Row],[Column2]],Table12[[Column2]:[Column54]],36,FALSE),"0")</f>
        <v>5</v>
      </c>
      <c r="AL23" s="54">
        <f>IFERROR(VLOOKUP(Table1215[[#This Row],[Column2]],Table12[[Column2]:[Column54]],37,FALSE),"0")</f>
        <v>4</v>
      </c>
      <c r="AM23" s="54">
        <f>IFERROR(VLOOKUP(Table1215[[#This Row],[Column2]],Table12[[Column2]:[Column54]],38,FALSE),"0")</f>
        <v>0</v>
      </c>
      <c r="AN23" s="54">
        <f>IFERROR(VLOOKUP(Table1215[[#This Row],[Column2]],Table12[[Column2]:[Column54]],39,FALSE),"0")</f>
        <v>5</v>
      </c>
      <c r="AO23" s="54">
        <f>IFERROR(VLOOKUP(Table1215[[#This Row],[Column2]],Table12[[Column2]:[Column54]],40,FALSE),"0")</f>
        <v>0</v>
      </c>
      <c r="AP23" s="60">
        <f>AVERAGE(Table1215[[#This Row],[Column37]],Table1215[[#This Row],[Column38]],Table1215[[#This Row],[Column40]])</f>
        <v>4.666666666666667</v>
      </c>
      <c r="AQ23" s="54">
        <f>IFERROR(VLOOKUP(Table1215[[#This Row],[Column2]],Table12[[Column2]:[Column54]],42,FALSE),"0")</f>
        <v>4</v>
      </c>
      <c r="AR23" s="54">
        <f>IFERROR(VLOOKUP(Table1215[[#This Row],[Column2]],Table12[[Column2]:[Column54]],43,FALSE),"0")</f>
        <v>0</v>
      </c>
      <c r="AS23" s="54">
        <f>IFERROR(VLOOKUP(Table1215[[#This Row],[Column2]],Table12[[Column2]:[Column54]],44,FALSE),"0")</f>
        <v>0</v>
      </c>
      <c r="AT23" s="54">
        <f>IFERROR(VLOOKUP(Table1215[[#This Row],[Column2]],Table12[[Column2]:[Column54]],45,FALSE),"0")</f>
        <v>0</v>
      </c>
      <c r="AU23" s="54">
        <f>IFERROR(VLOOKUP(Table1215[[#This Row],[Column2]],Table12[[Column2]:[Column54]],46,FALSE),"0")</f>
        <v>0</v>
      </c>
      <c r="AV23" s="60">
        <f>Table1215[[#This Row],[Column43]]</f>
        <v>4</v>
      </c>
      <c r="AW23" s="54">
        <f>IFERROR(VLOOKUP(Table1215[[#This Row],[Column2]],Table12[[Column2]:[Column54]],48,FALSE),"0")</f>
        <v>0</v>
      </c>
      <c r="AX23" s="54">
        <f>IFERROR(VLOOKUP(Table1215[[#This Row],[Column2]],Table12[[Column2]:[Column54]],49,FALSE),"0")</f>
        <v>0</v>
      </c>
      <c r="AY23" s="54">
        <f>IFERROR(VLOOKUP(Table1215[[#This Row],[Column2]],Table12[[Column2]:[Column54]],50,FALSE),"0")</f>
        <v>0</v>
      </c>
      <c r="AZ23" s="54">
        <f>IFERROR(VLOOKUP(Table1215[[#This Row],[Column2]],Table12[[Column2]:[Column54]],51,FALSE),"0")</f>
        <v>4</v>
      </c>
      <c r="BA23" s="54">
        <f>IFERROR(VLOOKUP(Table1215[[#This Row],[Column2]],Table12[[Column2]:[Column54]],52,FALSE),"0")</f>
        <v>4</v>
      </c>
      <c r="BB23" s="60">
        <f>AVERAGE(Table1215[[#This Row],[Column52]],Table1215[[#This Row],[Column53]])</f>
        <v>4</v>
      </c>
    </row>
    <row r="24" spans="1:54" ht="23.1" customHeight="1" x14ac:dyDescent="0.3">
      <c r="A24" s="79">
        <v>21</v>
      </c>
      <c r="B24" s="56" t="s">
        <v>208</v>
      </c>
      <c r="C24" s="57" t="s">
        <v>209</v>
      </c>
      <c r="D24" s="56" t="s">
        <v>449</v>
      </c>
      <c r="E24" s="56" t="s">
        <v>160</v>
      </c>
      <c r="F24" s="56" t="str">
        <f>REPT(CHAR(160),10)&amp;Working!$E25</f>
        <v>          B</v>
      </c>
      <c r="G24" s="58">
        <f>IFERROR(VLOOKUP(Table1215[[#This Row],[Column2]],Table12[[Column2]:[Column54]],6,FALSE),"0")</f>
        <v>0</v>
      </c>
      <c r="H24" s="58">
        <f>IFERROR(VLOOKUP(Table1215[[#This Row],[Column2]],Table12[[Column2]:[Column54]],7,FALSE),"0")</f>
        <v>0</v>
      </c>
      <c r="I24" s="58">
        <f>IFERROR(VLOOKUP(Table1215[[#This Row],[Column2]],Table12[[Column2]:[Column54]],8,FALSE),"0")</f>
        <v>4</v>
      </c>
      <c r="J24" s="58">
        <f>IFERROR(VLOOKUP(Table1215[[#This Row],[Column2]],Table12[[Column2]:[Column54]],9,FALSE),"0")</f>
        <v>0</v>
      </c>
      <c r="K24" s="58">
        <f>IFERROR(VLOOKUP(Table1215[[#This Row],[Column2]],Table12[[Column2]:[Column54]],10,FALSE),"0")</f>
        <v>0</v>
      </c>
      <c r="L24" s="60">
        <f>Table1215[[#This Row],[Column9]]</f>
        <v>4</v>
      </c>
      <c r="M24" s="58">
        <f>IFERROR(VLOOKUP(Table1215[[#This Row],[Column2]],Table12[[Column2]:[Column54]],12,FALSE),"0")</f>
        <v>0</v>
      </c>
      <c r="N24" s="58">
        <f>IFERROR(VLOOKUP(Table1215[[#This Row],[Column2]],Table12[[Column2]:[Column54]],13,FALSE),"0")</f>
        <v>4</v>
      </c>
      <c r="O24" s="58">
        <f>IFERROR(VLOOKUP(Table1215[[#This Row],[Column2]],Table12[[Column2]:[Column54]],14,FALSE),"0")</f>
        <v>4</v>
      </c>
      <c r="P24" s="58">
        <f>IFERROR(VLOOKUP(Table1215[[#This Row],[Column2]],Table12[[Column2]:[Column54]],10,FALSE),"0")</f>
        <v>0</v>
      </c>
      <c r="Q24" s="58">
        <f>IFERROR(VLOOKUP(Table1215[[#This Row],[Column2]],Table12[[Column2]:[Column54]],16,FALSE),"0")</f>
        <v>4</v>
      </c>
      <c r="R24" s="60">
        <f>AVERAGE(Table1215[[#This Row],[Column14]],Table1215[[#This Row],[Column15]],Table1215[[#This Row],[Column17]])</f>
        <v>4</v>
      </c>
      <c r="S24" s="58">
        <f>IFERROR(VLOOKUP(Table1215[[#This Row],[Column2]],Table12[[Column2]:[Column54]],18,FALSE),"0")</f>
        <v>0</v>
      </c>
      <c r="T24" s="58">
        <f>IFERROR(VLOOKUP(Table1215[[#This Row],[Column2]],Table12[[Column2]:[Column54]],19,FALSE),"0")</f>
        <v>0</v>
      </c>
      <c r="U24" s="58">
        <f>IFERROR(VLOOKUP(Table1215[[#This Row],[Column2]],Table12[[Column2]:[Column54]],20,FALSE),"0")</f>
        <v>0</v>
      </c>
      <c r="V24" s="58">
        <f>IFERROR(VLOOKUP(Table1215[[#This Row],[Column2]],Table12[[Column2]:[Column54]],21,FALSE),"0")</f>
        <v>0</v>
      </c>
      <c r="W24" s="58">
        <f>IFERROR(VLOOKUP(Table1215[[#This Row],[Column2]],Table12[[Column2]:[Column54]],22,FALSE),"0")</f>
        <v>0</v>
      </c>
      <c r="X24" s="60">
        <f>Table1215[[#This Row],[Column19]]</f>
        <v>0</v>
      </c>
      <c r="Y24" s="58">
        <f>IFERROR(VLOOKUP(Table1215[[#This Row],[Column2]],Table12[[Column2]:[Column54]],24,FALSE),"0")</f>
        <v>4</v>
      </c>
      <c r="Z24" s="58">
        <f>IFERROR(VLOOKUP(Table1215[[#This Row],[Column2]],Table12[[Column2]:[Column54]],25,FALSE),"0")</f>
        <v>0</v>
      </c>
      <c r="AA24" s="58">
        <f>IFERROR(VLOOKUP(Table1215[[#This Row],[Column2]],Table12[[Column2]:[Column54]],26,FALSE),"0")</f>
        <v>0</v>
      </c>
      <c r="AB24" s="58">
        <f>IFERROR(VLOOKUP(Table1215[[#This Row],[Column2]],Table12[[Column2]:[Column54]],27,FALSE),"0")</f>
        <v>0</v>
      </c>
      <c r="AC24" s="58">
        <f>IFERROR(VLOOKUP(Table1215[[#This Row],[Column2]],Table12[[Column2]:[Column54]],28,FALSE),"0")</f>
        <v>0</v>
      </c>
      <c r="AD24" s="60">
        <f>Table1215[[#This Row],[Column25]]</f>
        <v>4</v>
      </c>
      <c r="AE24" s="58">
        <f>IFERROR(VLOOKUP(Table1215[[#This Row],[Column2]],Table12[[Column2]:[Column54]],30,FALSE),"0")</f>
        <v>0</v>
      </c>
      <c r="AF24" s="58">
        <f>IFERROR(VLOOKUP(Table1215[[#This Row],[Column2]],Table12[[Column2]:[Column54]],31,FALSE),"0")</f>
        <v>0</v>
      </c>
      <c r="AG24" s="58">
        <f>IFERROR(VLOOKUP(Table1215[[#This Row],[Column2]],Table12[[Column2]:[Column54]],32,FALSE),"0")</f>
        <v>0</v>
      </c>
      <c r="AH24" s="58">
        <f>IFERROR(VLOOKUP(Table1215[[#This Row],[Column2]],Table12[[Column2]:[Column54]],33,FALSE),"0")</f>
        <v>0</v>
      </c>
      <c r="AI24" s="58">
        <f>IFERROR(VLOOKUP(Table1215[[#This Row],[Column2]],Table12[[Column2]:[Column54]],34,FALSE),"0")</f>
        <v>0</v>
      </c>
      <c r="AJ24" s="60">
        <f>AVERAGE(Table1215[[#This Row],[Column31]],Table1215[[#This Row],[Column32]],Table1215[[#This Row],[Column33]])</f>
        <v>0</v>
      </c>
      <c r="AK24" s="58">
        <f>IFERROR(VLOOKUP(Table1215[[#This Row],[Column2]],Table12[[Column2]:[Column54]],36,FALSE),"0")</f>
        <v>4</v>
      </c>
      <c r="AL24" s="58">
        <f>IFERROR(VLOOKUP(Table1215[[#This Row],[Column2]],Table12[[Column2]:[Column54]],37,FALSE),"0")</f>
        <v>5</v>
      </c>
      <c r="AM24" s="58">
        <f>IFERROR(VLOOKUP(Table1215[[#This Row],[Column2]],Table12[[Column2]:[Column54]],38,FALSE),"0")</f>
        <v>0</v>
      </c>
      <c r="AN24" s="58">
        <f>IFERROR(VLOOKUP(Table1215[[#This Row],[Column2]],Table12[[Column2]:[Column54]],39,FALSE),"0")</f>
        <v>5</v>
      </c>
      <c r="AO24" s="58">
        <f>IFERROR(VLOOKUP(Table1215[[#This Row],[Column2]],Table12[[Column2]:[Column54]],40,FALSE),"0")</f>
        <v>0</v>
      </c>
      <c r="AP24" s="60">
        <f>AVERAGE(Table1215[[#This Row],[Column37]],Table1215[[#This Row],[Column38]],Table1215[[#This Row],[Column40]])</f>
        <v>4.666666666666667</v>
      </c>
      <c r="AQ24" s="58">
        <f>IFERROR(VLOOKUP(Table1215[[#This Row],[Column2]],Table12[[Column2]:[Column54]],42,FALSE),"0")</f>
        <v>4</v>
      </c>
      <c r="AR24" s="58">
        <f>IFERROR(VLOOKUP(Table1215[[#This Row],[Column2]],Table12[[Column2]:[Column54]],43,FALSE),"0")</f>
        <v>0</v>
      </c>
      <c r="AS24" s="58">
        <f>IFERROR(VLOOKUP(Table1215[[#This Row],[Column2]],Table12[[Column2]:[Column54]],44,FALSE),"0")</f>
        <v>0</v>
      </c>
      <c r="AT24" s="58">
        <f>IFERROR(VLOOKUP(Table1215[[#This Row],[Column2]],Table12[[Column2]:[Column54]],45,FALSE),"0")</f>
        <v>0</v>
      </c>
      <c r="AU24" s="58">
        <f>IFERROR(VLOOKUP(Table1215[[#This Row],[Column2]],Table12[[Column2]:[Column54]],46,FALSE),"0")</f>
        <v>0</v>
      </c>
      <c r="AV24" s="60">
        <f>Table1215[[#This Row],[Column43]]</f>
        <v>4</v>
      </c>
      <c r="AW24" s="58">
        <f>IFERROR(VLOOKUP(Table1215[[#This Row],[Column2]],Table12[[Column2]:[Column54]],48,FALSE),"0")</f>
        <v>0</v>
      </c>
      <c r="AX24" s="58">
        <f>IFERROR(VLOOKUP(Table1215[[#This Row],[Column2]],Table12[[Column2]:[Column54]],49,FALSE),"0")</f>
        <v>0</v>
      </c>
      <c r="AY24" s="58">
        <f>IFERROR(VLOOKUP(Table1215[[#This Row],[Column2]],Table12[[Column2]:[Column54]],50,FALSE),"0")</f>
        <v>0</v>
      </c>
      <c r="AZ24" s="58">
        <f>IFERROR(VLOOKUP(Table1215[[#This Row],[Column2]],Table12[[Column2]:[Column54]],51,FALSE),"0")</f>
        <v>4</v>
      </c>
      <c r="BA24" s="58">
        <f>IFERROR(VLOOKUP(Table1215[[#This Row],[Column2]],Table12[[Column2]:[Column54]],52,FALSE),"0")</f>
        <v>4</v>
      </c>
      <c r="BB24" s="60">
        <f>AVERAGE(Table1215[[#This Row],[Column52]],Table1215[[#This Row],[Column53]])</f>
        <v>4</v>
      </c>
    </row>
    <row r="25" spans="1:54" ht="23.1" customHeight="1" x14ac:dyDescent="0.3">
      <c r="A25" s="80">
        <v>22</v>
      </c>
      <c r="B25" s="63" t="s">
        <v>57</v>
      </c>
      <c r="C25" s="64" t="s">
        <v>58</v>
      </c>
      <c r="D25" s="63" t="s">
        <v>449</v>
      </c>
      <c r="E25" s="63" t="s">
        <v>34</v>
      </c>
      <c r="F25" s="63" t="str">
        <f>REPT(CHAR(160),10)&amp;Working!$E26</f>
        <v>          A</v>
      </c>
      <c r="G25" s="54">
        <f>IFERROR(VLOOKUP(Table1215[[#This Row],[Column2]],Table12[[Column2]:[Column54]],6,FALSE),"0")</f>
        <v>0</v>
      </c>
      <c r="H25" s="54">
        <f>IFERROR(VLOOKUP(Table1215[[#This Row],[Column2]],Table12[[Column2]:[Column54]],7,FALSE),"0")</f>
        <v>0</v>
      </c>
      <c r="I25" s="54">
        <f>IFERROR(VLOOKUP(Table1215[[#This Row],[Column2]],Table12[[Column2]:[Column54]],8,FALSE),"0")</f>
        <v>5</v>
      </c>
      <c r="J25" s="54">
        <f>IFERROR(VLOOKUP(Table1215[[#This Row],[Column2]],Table12[[Column2]:[Column54]],9,FALSE),"0")</f>
        <v>0</v>
      </c>
      <c r="K25" s="54">
        <f>IFERROR(VLOOKUP(Table1215[[#This Row],[Column2]],Table12[[Column2]:[Column54]],10,FALSE),"0")</f>
        <v>0</v>
      </c>
      <c r="L25" s="60">
        <f>Table1215[[#This Row],[Column9]]</f>
        <v>5</v>
      </c>
      <c r="M25" s="54">
        <f>IFERROR(VLOOKUP(Table1215[[#This Row],[Column2]],Table12[[Column2]:[Column54]],12,FALSE),"0")</f>
        <v>0</v>
      </c>
      <c r="N25" s="54">
        <f>IFERROR(VLOOKUP(Table1215[[#This Row],[Column2]],Table12[[Column2]:[Column54]],13,FALSE),"0")</f>
        <v>4</v>
      </c>
      <c r="O25" s="54">
        <f>IFERROR(VLOOKUP(Table1215[[#This Row],[Column2]],Table12[[Column2]:[Column54]],14,FALSE),"0")</f>
        <v>4</v>
      </c>
      <c r="P25" s="54">
        <f>IFERROR(VLOOKUP(Table1215[[#This Row],[Column2]],Table12[[Column2]:[Column54]],10,FALSE),"0")</f>
        <v>0</v>
      </c>
      <c r="Q25" s="54">
        <f>IFERROR(VLOOKUP(Table1215[[#This Row],[Column2]],Table12[[Column2]:[Column54]],16,FALSE),"0")</f>
        <v>4</v>
      </c>
      <c r="R25" s="60">
        <f>AVERAGE(Table1215[[#This Row],[Column14]],Table1215[[#This Row],[Column15]],Table1215[[#This Row],[Column17]])</f>
        <v>4</v>
      </c>
      <c r="S25" s="54">
        <f>IFERROR(VLOOKUP(Table1215[[#This Row],[Column2]],Table12[[Column2]:[Column54]],18,FALSE),"0")</f>
        <v>0</v>
      </c>
      <c r="T25" s="54">
        <f>IFERROR(VLOOKUP(Table1215[[#This Row],[Column2]],Table12[[Column2]:[Column54]],19,FALSE),"0")</f>
        <v>0</v>
      </c>
      <c r="U25" s="54">
        <f>IFERROR(VLOOKUP(Table1215[[#This Row],[Column2]],Table12[[Column2]:[Column54]],20,FALSE),"0")</f>
        <v>0</v>
      </c>
      <c r="V25" s="54">
        <f>IFERROR(VLOOKUP(Table1215[[#This Row],[Column2]],Table12[[Column2]:[Column54]],21,FALSE),"0")</f>
        <v>0</v>
      </c>
      <c r="W25" s="54">
        <f>IFERROR(VLOOKUP(Table1215[[#This Row],[Column2]],Table12[[Column2]:[Column54]],22,FALSE),"0")</f>
        <v>0</v>
      </c>
      <c r="X25" s="60">
        <f>Table1215[[#This Row],[Column19]]</f>
        <v>0</v>
      </c>
      <c r="Y25" s="54">
        <f>IFERROR(VLOOKUP(Table1215[[#This Row],[Column2]],Table12[[Column2]:[Column54]],24,FALSE),"0")</f>
        <v>4</v>
      </c>
      <c r="Z25" s="54">
        <f>IFERROR(VLOOKUP(Table1215[[#This Row],[Column2]],Table12[[Column2]:[Column54]],25,FALSE),"0")</f>
        <v>0</v>
      </c>
      <c r="AA25" s="54">
        <f>IFERROR(VLOOKUP(Table1215[[#This Row],[Column2]],Table12[[Column2]:[Column54]],26,FALSE),"0")</f>
        <v>0</v>
      </c>
      <c r="AB25" s="54">
        <f>IFERROR(VLOOKUP(Table1215[[#This Row],[Column2]],Table12[[Column2]:[Column54]],27,FALSE),"0")</f>
        <v>0</v>
      </c>
      <c r="AC25" s="54">
        <f>IFERROR(VLOOKUP(Table1215[[#This Row],[Column2]],Table12[[Column2]:[Column54]],28,FALSE),"0")</f>
        <v>0</v>
      </c>
      <c r="AD25" s="60">
        <f>Table1215[[#This Row],[Column25]]</f>
        <v>4</v>
      </c>
      <c r="AE25" s="54">
        <f>IFERROR(VLOOKUP(Table1215[[#This Row],[Column2]],Table12[[Column2]:[Column54]],30,FALSE),"0")</f>
        <v>0</v>
      </c>
      <c r="AF25" s="54">
        <f>IFERROR(VLOOKUP(Table1215[[#This Row],[Column2]],Table12[[Column2]:[Column54]],31,FALSE),"0")</f>
        <v>0</v>
      </c>
      <c r="AG25" s="54">
        <f>IFERROR(VLOOKUP(Table1215[[#This Row],[Column2]],Table12[[Column2]:[Column54]],32,FALSE),"0")</f>
        <v>0</v>
      </c>
      <c r="AH25" s="54">
        <f>IFERROR(VLOOKUP(Table1215[[#This Row],[Column2]],Table12[[Column2]:[Column54]],33,FALSE),"0")</f>
        <v>0</v>
      </c>
      <c r="AI25" s="54">
        <f>IFERROR(VLOOKUP(Table1215[[#This Row],[Column2]],Table12[[Column2]:[Column54]],34,FALSE),"0")</f>
        <v>0</v>
      </c>
      <c r="AJ25" s="60">
        <f>AVERAGE(Table1215[[#This Row],[Column31]],Table1215[[#This Row],[Column32]],Table1215[[#This Row],[Column33]])</f>
        <v>0</v>
      </c>
      <c r="AK25" s="54">
        <f>IFERROR(VLOOKUP(Table1215[[#This Row],[Column2]],Table12[[Column2]:[Column54]],36,FALSE),"0")</f>
        <v>4</v>
      </c>
      <c r="AL25" s="54">
        <f>IFERROR(VLOOKUP(Table1215[[#This Row],[Column2]],Table12[[Column2]:[Column54]],37,FALSE),"0")</f>
        <v>4</v>
      </c>
      <c r="AM25" s="54">
        <f>IFERROR(VLOOKUP(Table1215[[#This Row],[Column2]],Table12[[Column2]:[Column54]],38,FALSE),"0")</f>
        <v>0</v>
      </c>
      <c r="AN25" s="54">
        <f>IFERROR(VLOOKUP(Table1215[[#This Row],[Column2]],Table12[[Column2]:[Column54]],39,FALSE),"0")</f>
        <v>4</v>
      </c>
      <c r="AO25" s="54">
        <f>IFERROR(VLOOKUP(Table1215[[#This Row],[Column2]],Table12[[Column2]:[Column54]],40,FALSE),"0")</f>
        <v>0</v>
      </c>
      <c r="AP25" s="60">
        <f>AVERAGE(Table1215[[#This Row],[Column37]],Table1215[[#This Row],[Column38]],Table1215[[#This Row],[Column40]])</f>
        <v>4</v>
      </c>
      <c r="AQ25" s="54">
        <f>IFERROR(VLOOKUP(Table1215[[#This Row],[Column2]],Table12[[Column2]:[Column54]],42,FALSE),"0")</f>
        <v>5</v>
      </c>
      <c r="AR25" s="54">
        <f>IFERROR(VLOOKUP(Table1215[[#This Row],[Column2]],Table12[[Column2]:[Column54]],43,FALSE),"0")</f>
        <v>0</v>
      </c>
      <c r="AS25" s="54">
        <f>IFERROR(VLOOKUP(Table1215[[#This Row],[Column2]],Table12[[Column2]:[Column54]],44,FALSE),"0")</f>
        <v>0</v>
      </c>
      <c r="AT25" s="54">
        <f>IFERROR(VLOOKUP(Table1215[[#This Row],[Column2]],Table12[[Column2]:[Column54]],45,FALSE),"0")</f>
        <v>0</v>
      </c>
      <c r="AU25" s="54">
        <f>IFERROR(VLOOKUP(Table1215[[#This Row],[Column2]],Table12[[Column2]:[Column54]],46,FALSE),"0")</f>
        <v>0</v>
      </c>
      <c r="AV25" s="60">
        <f>Table1215[[#This Row],[Column43]]</f>
        <v>5</v>
      </c>
      <c r="AW25" s="54">
        <f>IFERROR(VLOOKUP(Table1215[[#This Row],[Column2]],Table12[[Column2]:[Column54]],48,FALSE),"0")</f>
        <v>0</v>
      </c>
      <c r="AX25" s="54">
        <f>IFERROR(VLOOKUP(Table1215[[#This Row],[Column2]],Table12[[Column2]:[Column54]],49,FALSE),"0")</f>
        <v>0</v>
      </c>
      <c r="AY25" s="54">
        <f>IFERROR(VLOOKUP(Table1215[[#This Row],[Column2]],Table12[[Column2]:[Column54]],50,FALSE),"0")</f>
        <v>0</v>
      </c>
      <c r="AZ25" s="54">
        <f>IFERROR(VLOOKUP(Table1215[[#This Row],[Column2]],Table12[[Column2]:[Column54]],51,FALSE),"0")</f>
        <v>4</v>
      </c>
      <c r="BA25" s="54">
        <f>IFERROR(VLOOKUP(Table1215[[#This Row],[Column2]],Table12[[Column2]:[Column54]],52,FALSE),"0")</f>
        <v>4</v>
      </c>
      <c r="BB25" s="60">
        <f>AVERAGE(Table1215[[#This Row],[Column52]],Table1215[[#This Row],[Column53]])</f>
        <v>4</v>
      </c>
    </row>
    <row r="26" spans="1:54" ht="23.1" customHeight="1" x14ac:dyDescent="0.3">
      <c r="A26" s="79">
        <v>23</v>
      </c>
      <c r="B26" s="56" t="s">
        <v>224</v>
      </c>
      <c r="C26" s="57" t="s">
        <v>225</v>
      </c>
      <c r="D26" s="56" t="s">
        <v>449</v>
      </c>
      <c r="E26" s="56" t="s">
        <v>160</v>
      </c>
      <c r="F26" s="56" t="str">
        <f>REPT(CHAR(160),10)&amp;Working!$E27</f>
        <v>          B</v>
      </c>
      <c r="G26" s="58">
        <f>IFERROR(VLOOKUP(Table1215[[#This Row],[Column2]],Table12[[Column2]:[Column54]],6,FALSE),"0")</f>
        <v>0</v>
      </c>
      <c r="H26" s="58">
        <f>IFERROR(VLOOKUP(Table1215[[#This Row],[Column2]],Table12[[Column2]:[Column54]],7,FALSE),"0")</f>
        <v>0</v>
      </c>
      <c r="I26" s="58">
        <f>IFERROR(VLOOKUP(Table1215[[#This Row],[Column2]],Table12[[Column2]:[Column54]],8,FALSE),"0")</f>
        <v>3</v>
      </c>
      <c r="J26" s="58">
        <f>IFERROR(VLOOKUP(Table1215[[#This Row],[Column2]],Table12[[Column2]:[Column54]],9,FALSE),"0")</f>
        <v>0</v>
      </c>
      <c r="K26" s="58">
        <f>IFERROR(VLOOKUP(Table1215[[#This Row],[Column2]],Table12[[Column2]:[Column54]],10,FALSE),"0")</f>
        <v>0</v>
      </c>
      <c r="L26" s="60">
        <f>Table1215[[#This Row],[Column9]]</f>
        <v>3</v>
      </c>
      <c r="M26" s="58">
        <f>IFERROR(VLOOKUP(Table1215[[#This Row],[Column2]],Table12[[Column2]:[Column54]],12,FALSE),"0")</f>
        <v>0</v>
      </c>
      <c r="N26" s="58">
        <f>IFERROR(VLOOKUP(Table1215[[#This Row],[Column2]],Table12[[Column2]:[Column54]],13,FALSE),"0")</f>
        <v>3</v>
      </c>
      <c r="O26" s="58">
        <f>IFERROR(VLOOKUP(Table1215[[#This Row],[Column2]],Table12[[Column2]:[Column54]],14,FALSE),"0")</f>
        <v>3</v>
      </c>
      <c r="P26" s="58">
        <f>IFERROR(VLOOKUP(Table1215[[#This Row],[Column2]],Table12[[Column2]:[Column54]],10,FALSE),"0")</f>
        <v>0</v>
      </c>
      <c r="Q26" s="58">
        <f>IFERROR(VLOOKUP(Table1215[[#This Row],[Column2]],Table12[[Column2]:[Column54]],16,FALSE),"0")</f>
        <v>3</v>
      </c>
      <c r="R26" s="60">
        <f>AVERAGE(Table1215[[#This Row],[Column14]],Table1215[[#This Row],[Column15]],Table1215[[#This Row],[Column17]])</f>
        <v>3</v>
      </c>
      <c r="S26" s="58">
        <f>IFERROR(VLOOKUP(Table1215[[#This Row],[Column2]],Table12[[Column2]:[Column54]],18,FALSE),"0")</f>
        <v>0</v>
      </c>
      <c r="T26" s="58">
        <f>IFERROR(VLOOKUP(Table1215[[#This Row],[Column2]],Table12[[Column2]:[Column54]],19,FALSE),"0")</f>
        <v>0</v>
      </c>
      <c r="U26" s="58">
        <f>IFERROR(VLOOKUP(Table1215[[#This Row],[Column2]],Table12[[Column2]:[Column54]],20,FALSE),"0")</f>
        <v>0</v>
      </c>
      <c r="V26" s="58">
        <f>IFERROR(VLOOKUP(Table1215[[#This Row],[Column2]],Table12[[Column2]:[Column54]],21,FALSE),"0")</f>
        <v>0</v>
      </c>
      <c r="W26" s="58">
        <f>IFERROR(VLOOKUP(Table1215[[#This Row],[Column2]],Table12[[Column2]:[Column54]],22,FALSE),"0")</f>
        <v>0</v>
      </c>
      <c r="X26" s="60">
        <f>Table1215[[#This Row],[Column19]]</f>
        <v>0</v>
      </c>
      <c r="Y26" s="58">
        <f>IFERROR(VLOOKUP(Table1215[[#This Row],[Column2]],Table12[[Column2]:[Column54]],24,FALSE),"0")</f>
        <v>3</v>
      </c>
      <c r="Z26" s="58">
        <f>IFERROR(VLOOKUP(Table1215[[#This Row],[Column2]],Table12[[Column2]:[Column54]],25,FALSE),"0")</f>
        <v>0</v>
      </c>
      <c r="AA26" s="58">
        <f>IFERROR(VLOOKUP(Table1215[[#This Row],[Column2]],Table12[[Column2]:[Column54]],26,FALSE),"0")</f>
        <v>0</v>
      </c>
      <c r="AB26" s="58">
        <f>IFERROR(VLOOKUP(Table1215[[#This Row],[Column2]],Table12[[Column2]:[Column54]],27,FALSE),"0")</f>
        <v>0</v>
      </c>
      <c r="AC26" s="58">
        <f>IFERROR(VLOOKUP(Table1215[[#This Row],[Column2]],Table12[[Column2]:[Column54]],28,FALSE),"0")</f>
        <v>0</v>
      </c>
      <c r="AD26" s="60">
        <f>Table1215[[#This Row],[Column25]]</f>
        <v>3</v>
      </c>
      <c r="AE26" s="58">
        <f>IFERROR(VLOOKUP(Table1215[[#This Row],[Column2]],Table12[[Column2]:[Column54]],30,FALSE),"0")</f>
        <v>0</v>
      </c>
      <c r="AF26" s="58">
        <f>IFERROR(VLOOKUP(Table1215[[#This Row],[Column2]],Table12[[Column2]:[Column54]],31,FALSE),"0")</f>
        <v>0</v>
      </c>
      <c r="AG26" s="58">
        <f>IFERROR(VLOOKUP(Table1215[[#This Row],[Column2]],Table12[[Column2]:[Column54]],32,FALSE),"0")</f>
        <v>0</v>
      </c>
      <c r="AH26" s="58">
        <f>IFERROR(VLOOKUP(Table1215[[#This Row],[Column2]],Table12[[Column2]:[Column54]],33,FALSE),"0")</f>
        <v>0</v>
      </c>
      <c r="AI26" s="58">
        <f>IFERROR(VLOOKUP(Table1215[[#This Row],[Column2]],Table12[[Column2]:[Column54]],34,FALSE),"0")</f>
        <v>0</v>
      </c>
      <c r="AJ26" s="60">
        <f>AVERAGE(Table1215[[#This Row],[Column31]],Table1215[[#This Row],[Column32]],Table1215[[#This Row],[Column33]])</f>
        <v>0</v>
      </c>
      <c r="AK26" s="58">
        <f>IFERROR(VLOOKUP(Table1215[[#This Row],[Column2]],Table12[[Column2]:[Column54]],36,FALSE),"0")</f>
        <v>3</v>
      </c>
      <c r="AL26" s="58">
        <f>IFERROR(VLOOKUP(Table1215[[#This Row],[Column2]],Table12[[Column2]:[Column54]],37,FALSE),"0")</f>
        <v>3</v>
      </c>
      <c r="AM26" s="58">
        <f>IFERROR(VLOOKUP(Table1215[[#This Row],[Column2]],Table12[[Column2]:[Column54]],38,FALSE),"0")</f>
        <v>0</v>
      </c>
      <c r="AN26" s="58">
        <f>IFERROR(VLOOKUP(Table1215[[#This Row],[Column2]],Table12[[Column2]:[Column54]],39,FALSE),"0")</f>
        <v>3</v>
      </c>
      <c r="AO26" s="58">
        <f>IFERROR(VLOOKUP(Table1215[[#This Row],[Column2]],Table12[[Column2]:[Column54]],40,FALSE),"0")</f>
        <v>0</v>
      </c>
      <c r="AP26" s="60">
        <f>AVERAGE(Table1215[[#This Row],[Column37]],Table1215[[#This Row],[Column38]],Table1215[[#This Row],[Column40]])</f>
        <v>3</v>
      </c>
      <c r="AQ26" s="58">
        <f>IFERROR(VLOOKUP(Table1215[[#This Row],[Column2]],Table12[[Column2]:[Column54]],42,FALSE),"0")</f>
        <v>3</v>
      </c>
      <c r="AR26" s="58">
        <f>IFERROR(VLOOKUP(Table1215[[#This Row],[Column2]],Table12[[Column2]:[Column54]],43,FALSE),"0")</f>
        <v>0</v>
      </c>
      <c r="AS26" s="58">
        <f>IFERROR(VLOOKUP(Table1215[[#This Row],[Column2]],Table12[[Column2]:[Column54]],44,FALSE),"0")</f>
        <v>0</v>
      </c>
      <c r="AT26" s="58">
        <f>IFERROR(VLOOKUP(Table1215[[#This Row],[Column2]],Table12[[Column2]:[Column54]],45,FALSE),"0")</f>
        <v>0</v>
      </c>
      <c r="AU26" s="58">
        <f>IFERROR(VLOOKUP(Table1215[[#This Row],[Column2]],Table12[[Column2]:[Column54]],46,FALSE),"0")</f>
        <v>0</v>
      </c>
      <c r="AV26" s="60">
        <f>Table1215[[#This Row],[Column43]]</f>
        <v>3</v>
      </c>
      <c r="AW26" s="58">
        <f>IFERROR(VLOOKUP(Table1215[[#This Row],[Column2]],Table12[[Column2]:[Column54]],48,FALSE),"0")</f>
        <v>0</v>
      </c>
      <c r="AX26" s="58">
        <f>IFERROR(VLOOKUP(Table1215[[#This Row],[Column2]],Table12[[Column2]:[Column54]],49,FALSE),"0")</f>
        <v>0</v>
      </c>
      <c r="AY26" s="58">
        <f>IFERROR(VLOOKUP(Table1215[[#This Row],[Column2]],Table12[[Column2]:[Column54]],50,FALSE),"0")</f>
        <v>0</v>
      </c>
      <c r="AZ26" s="58">
        <f>IFERROR(VLOOKUP(Table1215[[#This Row],[Column2]],Table12[[Column2]:[Column54]],51,FALSE),"0")</f>
        <v>3</v>
      </c>
      <c r="BA26" s="58">
        <f>IFERROR(VLOOKUP(Table1215[[#This Row],[Column2]],Table12[[Column2]:[Column54]],52,FALSE),"0")</f>
        <v>3</v>
      </c>
      <c r="BB26" s="60">
        <f>AVERAGE(Table1215[[#This Row],[Column52]],Table1215[[#This Row],[Column53]])</f>
        <v>3</v>
      </c>
    </row>
    <row r="27" spans="1:54" ht="23.1" customHeight="1" x14ac:dyDescent="0.3">
      <c r="A27" s="80">
        <v>24</v>
      </c>
      <c r="B27" s="63" t="s">
        <v>296</v>
      </c>
      <c r="C27" s="64" t="s">
        <v>108</v>
      </c>
      <c r="D27" s="63" t="s">
        <v>449</v>
      </c>
      <c r="E27" s="63" t="s">
        <v>34</v>
      </c>
      <c r="F27" s="63" t="str">
        <f>REPT(CHAR(160),10)&amp;Working!$E28</f>
        <v>          A</v>
      </c>
      <c r="G27" s="54">
        <f>IFERROR(VLOOKUP(Table1215[[#This Row],[Column2]],Table12[[Column2]:[Column54]],6,FALSE),"0")</f>
        <v>0</v>
      </c>
      <c r="H27" s="54">
        <f>IFERROR(VLOOKUP(Table1215[[#This Row],[Column2]],Table12[[Column2]:[Column54]],7,FALSE),"0")</f>
        <v>0</v>
      </c>
      <c r="I27" s="54">
        <f>IFERROR(VLOOKUP(Table1215[[#This Row],[Column2]],Table12[[Column2]:[Column54]],8,FALSE),"0")</f>
        <v>4</v>
      </c>
      <c r="J27" s="54">
        <f>IFERROR(VLOOKUP(Table1215[[#This Row],[Column2]],Table12[[Column2]:[Column54]],9,FALSE),"0")</f>
        <v>0</v>
      </c>
      <c r="K27" s="54">
        <f>IFERROR(VLOOKUP(Table1215[[#This Row],[Column2]],Table12[[Column2]:[Column54]],10,FALSE),"0")</f>
        <v>0</v>
      </c>
      <c r="L27" s="60">
        <f>Table1215[[#This Row],[Column9]]</f>
        <v>4</v>
      </c>
      <c r="M27" s="54">
        <f>IFERROR(VLOOKUP(Table1215[[#This Row],[Column2]],Table12[[Column2]:[Column54]],12,FALSE),"0")</f>
        <v>0</v>
      </c>
      <c r="N27" s="54">
        <f>IFERROR(VLOOKUP(Table1215[[#This Row],[Column2]],Table12[[Column2]:[Column54]],13,FALSE),"0")</f>
        <v>4</v>
      </c>
      <c r="O27" s="54">
        <f>IFERROR(VLOOKUP(Table1215[[#This Row],[Column2]],Table12[[Column2]:[Column54]],14,FALSE),"0")</f>
        <v>4</v>
      </c>
      <c r="P27" s="54">
        <f>IFERROR(VLOOKUP(Table1215[[#This Row],[Column2]],Table12[[Column2]:[Column54]],10,FALSE),"0")</f>
        <v>0</v>
      </c>
      <c r="Q27" s="54">
        <f>IFERROR(VLOOKUP(Table1215[[#This Row],[Column2]],Table12[[Column2]:[Column54]],16,FALSE),"0")</f>
        <v>4</v>
      </c>
      <c r="R27" s="60">
        <f>AVERAGE(Table1215[[#This Row],[Column14]],Table1215[[#This Row],[Column15]],Table1215[[#This Row],[Column17]])</f>
        <v>4</v>
      </c>
      <c r="S27" s="54">
        <f>IFERROR(VLOOKUP(Table1215[[#This Row],[Column2]],Table12[[Column2]:[Column54]],18,FALSE),"0")</f>
        <v>0</v>
      </c>
      <c r="T27" s="54">
        <f>IFERROR(VLOOKUP(Table1215[[#This Row],[Column2]],Table12[[Column2]:[Column54]],19,FALSE),"0")</f>
        <v>0</v>
      </c>
      <c r="U27" s="54">
        <f>IFERROR(VLOOKUP(Table1215[[#This Row],[Column2]],Table12[[Column2]:[Column54]],20,FALSE),"0")</f>
        <v>0</v>
      </c>
      <c r="V27" s="54">
        <f>IFERROR(VLOOKUP(Table1215[[#This Row],[Column2]],Table12[[Column2]:[Column54]],21,FALSE),"0")</f>
        <v>0</v>
      </c>
      <c r="W27" s="54">
        <f>IFERROR(VLOOKUP(Table1215[[#This Row],[Column2]],Table12[[Column2]:[Column54]],22,FALSE),"0")</f>
        <v>0</v>
      </c>
      <c r="X27" s="60">
        <f>Table1215[[#This Row],[Column19]]</f>
        <v>0</v>
      </c>
      <c r="Y27" s="54">
        <f>IFERROR(VLOOKUP(Table1215[[#This Row],[Column2]],Table12[[Column2]:[Column54]],24,FALSE),"0")</f>
        <v>4</v>
      </c>
      <c r="Z27" s="54">
        <f>IFERROR(VLOOKUP(Table1215[[#This Row],[Column2]],Table12[[Column2]:[Column54]],25,FALSE),"0")</f>
        <v>0</v>
      </c>
      <c r="AA27" s="54">
        <f>IFERROR(VLOOKUP(Table1215[[#This Row],[Column2]],Table12[[Column2]:[Column54]],26,FALSE),"0")</f>
        <v>0</v>
      </c>
      <c r="AB27" s="54">
        <f>IFERROR(VLOOKUP(Table1215[[#This Row],[Column2]],Table12[[Column2]:[Column54]],27,FALSE),"0")</f>
        <v>0</v>
      </c>
      <c r="AC27" s="54">
        <f>IFERROR(VLOOKUP(Table1215[[#This Row],[Column2]],Table12[[Column2]:[Column54]],28,FALSE),"0")</f>
        <v>0</v>
      </c>
      <c r="AD27" s="60">
        <f>Table1215[[#This Row],[Column25]]</f>
        <v>4</v>
      </c>
      <c r="AE27" s="54">
        <f>IFERROR(VLOOKUP(Table1215[[#This Row],[Column2]],Table12[[Column2]:[Column54]],30,FALSE),"0")</f>
        <v>0</v>
      </c>
      <c r="AF27" s="54">
        <f>IFERROR(VLOOKUP(Table1215[[#This Row],[Column2]],Table12[[Column2]:[Column54]],31,FALSE),"0")</f>
        <v>0</v>
      </c>
      <c r="AG27" s="54">
        <f>IFERROR(VLOOKUP(Table1215[[#This Row],[Column2]],Table12[[Column2]:[Column54]],32,FALSE),"0")</f>
        <v>0</v>
      </c>
      <c r="AH27" s="54">
        <f>IFERROR(VLOOKUP(Table1215[[#This Row],[Column2]],Table12[[Column2]:[Column54]],33,FALSE),"0")</f>
        <v>0</v>
      </c>
      <c r="AI27" s="54">
        <f>IFERROR(VLOOKUP(Table1215[[#This Row],[Column2]],Table12[[Column2]:[Column54]],34,FALSE),"0")</f>
        <v>0</v>
      </c>
      <c r="AJ27" s="60">
        <f>AVERAGE(Table1215[[#This Row],[Column31]],Table1215[[#This Row],[Column32]],Table1215[[#This Row],[Column33]])</f>
        <v>0</v>
      </c>
      <c r="AK27" s="54">
        <f>IFERROR(VLOOKUP(Table1215[[#This Row],[Column2]],Table12[[Column2]:[Column54]],36,FALSE),"0")</f>
        <v>5</v>
      </c>
      <c r="AL27" s="54">
        <f>IFERROR(VLOOKUP(Table1215[[#This Row],[Column2]],Table12[[Column2]:[Column54]],37,FALSE),"0")</f>
        <v>4</v>
      </c>
      <c r="AM27" s="54">
        <f>IFERROR(VLOOKUP(Table1215[[#This Row],[Column2]],Table12[[Column2]:[Column54]],38,FALSE),"0")</f>
        <v>0</v>
      </c>
      <c r="AN27" s="54">
        <f>IFERROR(VLOOKUP(Table1215[[#This Row],[Column2]],Table12[[Column2]:[Column54]],39,FALSE),"0")</f>
        <v>4</v>
      </c>
      <c r="AO27" s="54">
        <f>IFERROR(VLOOKUP(Table1215[[#This Row],[Column2]],Table12[[Column2]:[Column54]],40,FALSE),"0")</f>
        <v>0</v>
      </c>
      <c r="AP27" s="60">
        <f>AVERAGE(Table1215[[#This Row],[Column37]],Table1215[[#This Row],[Column38]],Table1215[[#This Row],[Column40]])</f>
        <v>4.333333333333333</v>
      </c>
      <c r="AQ27" s="54">
        <f>IFERROR(VLOOKUP(Table1215[[#This Row],[Column2]],Table12[[Column2]:[Column54]],42,FALSE),"0")</f>
        <v>4</v>
      </c>
      <c r="AR27" s="54">
        <f>IFERROR(VLOOKUP(Table1215[[#This Row],[Column2]],Table12[[Column2]:[Column54]],43,FALSE),"0")</f>
        <v>0</v>
      </c>
      <c r="AS27" s="54">
        <f>IFERROR(VLOOKUP(Table1215[[#This Row],[Column2]],Table12[[Column2]:[Column54]],44,FALSE),"0")</f>
        <v>0</v>
      </c>
      <c r="AT27" s="54">
        <f>IFERROR(VLOOKUP(Table1215[[#This Row],[Column2]],Table12[[Column2]:[Column54]],45,FALSE),"0")</f>
        <v>0</v>
      </c>
      <c r="AU27" s="54">
        <f>IFERROR(VLOOKUP(Table1215[[#This Row],[Column2]],Table12[[Column2]:[Column54]],46,FALSE),"0")</f>
        <v>0</v>
      </c>
      <c r="AV27" s="60">
        <f>Table1215[[#This Row],[Column43]]</f>
        <v>4</v>
      </c>
      <c r="AW27" s="54">
        <f>IFERROR(VLOOKUP(Table1215[[#This Row],[Column2]],Table12[[Column2]:[Column54]],48,FALSE),"0")</f>
        <v>0</v>
      </c>
      <c r="AX27" s="54">
        <f>IFERROR(VLOOKUP(Table1215[[#This Row],[Column2]],Table12[[Column2]:[Column54]],49,FALSE),"0")</f>
        <v>0</v>
      </c>
      <c r="AY27" s="54">
        <f>IFERROR(VLOOKUP(Table1215[[#This Row],[Column2]],Table12[[Column2]:[Column54]],50,FALSE),"0")</f>
        <v>0</v>
      </c>
      <c r="AZ27" s="54">
        <f>IFERROR(VLOOKUP(Table1215[[#This Row],[Column2]],Table12[[Column2]:[Column54]],51,FALSE),"0")</f>
        <v>4</v>
      </c>
      <c r="BA27" s="54">
        <f>IFERROR(VLOOKUP(Table1215[[#This Row],[Column2]],Table12[[Column2]:[Column54]],52,FALSE),"0")</f>
        <v>4</v>
      </c>
      <c r="BB27" s="60">
        <f>AVERAGE(Table1215[[#This Row],[Column52]],Table1215[[#This Row],[Column53]])</f>
        <v>4</v>
      </c>
    </row>
    <row r="28" spans="1:54" ht="23.1" customHeight="1" x14ac:dyDescent="0.3">
      <c r="A28" s="79">
        <v>25</v>
      </c>
      <c r="B28" s="56" t="s">
        <v>240</v>
      </c>
      <c r="C28" s="57" t="s">
        <v>241</v>
      </c>
      <c r="D28" s="56" t="s">
        <v>449</v>
      </c>
      <c r="E28" s="56" t="s">
        <v>160</v>
      </c>
      <c r="F28" s="56" t="str">
        <f>REPT(CHAR(160),10)&amp;Working!$E29</f>
        <v>          B</v>
      </c>
      <c r="G28" s="58">
        <f>IFERROR(VLOOKUP(Table1215[[#This Row],[Column2]],Table12[[Column2]:[Column54]],6,FALSE),"0")</f>
        <v>0</v>
      </c>
      <c r="H28" s="58">
        <f>IFERROR(VLOOKUP(Table1215[[#This Row],[Column2]],Table12[[Column2]:[Column54]],7,FALSE),"0")</f>
        <v>0</v>
      </c>
      <c r="I28" s="58">
        <f>IFERROR(VLOOKUP(Table1215[[#This Row],[Column2]],Table12[[Column2]:[Column54]],8,FALSE),"0")</f>
        <v>4</v>
      </c>
      <c r="J28" s="58">
        <f>IFERROR(VLOOKUP(Table1215[[#This Row],[Column2]],Table12[[Column2]:[Column54]],9,FALSE),"0")</f>
        <v>0</v>
      </c>
      <c r="K28" s="58">
        <f>IFERROR(VLOOKUP(Table1215[[#This Row],[Column2]],Table12[[Column2]:[Column54]],10,FALSE),"0")</f>
        <v>0</v>
      </c>
      <c r="L28" s="60">
        <f>Table1215[[#This Row],[Column9]]</f>
        <v>4</v>
      </c>
      <c r="M28" s="58">
        <f>IFERROR(VLOOKUP(Table1215[[#This Row],[Column2]],Table12[[Column2]:[Column54]],12,FALSE),"0")</f>
        <v>0</v>
      </c>
      <c r="N28" s="58">
        <f>IFERROR(VLOOKUP(Table1215[[#This Row],[Column2]],Table12[[Column2]:[Column54]],13,FALSE),"0")</f>
        <v>4</v>
      </c>
      <c r="O28" s="58">
        <f>IFERROR(VLOOKUP(Table1215[[#This Row],[Column2]],Table12[[Column2]:[Column54]],14,FALSE),"0")</f>
        <v>4</v>
      </c>
      <c r="P28" s="58">
        <f>IFERROR(VLOOKUP(Table1215[[#This Row],[Column2]],Table12[[Column2]:[Column54]],10,FALSE),"0")</f>
        <v>0</v>
      </c>
      <c r="Q28" s="58">
        <f>IFERROR(VLOOKUP(Table1215[[#This Row],[Column2]],Table12[[Column2]:[Column54]],16,FALSE),"0")</f>
        <v>4</v>
      </c>
      <c r="R28" s="60">
        <f>AVERAGE(Table1215[[#This Row],[Column14]],Table1215[[#This Row],[Column15]],Table1215[[#This Row],[Column17]])</f>
        <v>4</v>
      </c>
      <c r="S28" s="58">
        <f>IFERROR(VLOOKUP(Table1215[[#This Row],[Column2]],Table12[[Column2]:[Column54]],18,FALSE),"0")</f>
        <v>0</v>
      </c>
      <c r="T28" s="58">
        <f>IFERROR(VLOOKUP(Table1215[[#This Row],[Column2]],Table12[[Column2]:[Column54]],19,FALSE),"0")</f>
        <v>0</v>
      </c>
      <c r="U28" s="58">
        <f>IFERROR(VLOOKUP(Table1215[[#This Row],[Column2]],Table12[[Column2]:[Column54]],20,FALSE),"0")</f>
        <v>0</v>
      </c>
      <c r="V28" s="58">
        <f>IFERROR(VLOOKUP(Table1215[[#This Row],[Column2]],Table12[[Column2]:[Column54]],21,FALSE),"0")</f>
        <v>0</v>
      </c>
      <c r="W28" s="58">
        <f>IFERROR(VLOOKUP(Table1215[[#This Row],[Column2]],Table12[[Column2]:[Column54]],22,FALSE),"0")</f>
        <v>0</v>
      </c>
      <c r="X28" s="60">
        <f>Table1215[[#This Row],[Column19]]</f>
        <v>0</v>
      </c>
      <c r="Y28" s="58">
        <f>IFERROR(VLOOKUP(Table1215[[#This Row],[Column2]],Table12[[Column2]:[Column54]],24,FALSE),"0")</f>
        <v>4</v>
      </c>
      <c r="Z28" s="58">
        <f>IFERROR(VLOOKUP(Table1215[[#This Row],[Column2]],Table12[[Column2]:[Column54]],25,FALSE),"0")</f>
        <v>0</v>
      </c>
      <c r="AA28" s="58">
        <f>IFERROR(VLOOKUP(Table1215[[#This Row],[Column2]],Table12[[Column2]:[Column54]],26,FALSE),"0")</f>
        <v>0</v>
      </c>
      <c r="AB28" s="58">
        <f>IFERROR(VLOOKUP(Table1215[[#This Row],[Column2]],Table12[[Column2]:[Column54]],27,FALSE),"0")</f>
        <v>0</v>
      </c>
      <c r="AC28" s="58">
        <f>IFERROR(VLOOKUP(Table1215[[#This Row],[Column2]],Table12[[Column2]:[Column54]],28,FALSE),"0")</f>
        <v>0</v>
      </c>
      <c r="AD28" s="60">
        <f>Table1215[[#This Row],[Column25]]</f>
        <v>4</v>
      </c>
      <c r="AE28" s="58">
        <f>IFERROR(VLOOKUP(Table1215[[#This Row],[Column2]],Table12[[Column2]:[Column54]],30,FALSE),"0")</f>
        <v>0</v>
      </c>
      <c r="AF28" s="58">
        <f>IFERROR(VLOOKUP(Table1215[[#This Row],[Column2]],Table12[[Column2]:[Column54]],31,FALSE),"0")</f>
        <v>0</v>
      </c>
      <c r="AG28" s="58">
        <f>IFERROR(VLOOKUP(Table1215[[#This Row],[Column2]],Table12[[Column2]:[Column54]],32,FALSE),"0")</f>
        <v>0</v>
      </c>
      <c r="AH28" s="58">
        <f>IFERROR(VLOOKUP(Table1215[[#This Row],[Column2]],Table12[[Column2]:[Column54]],33,FALSE),"0")</f>
        <v>0</v>
      </c>
      <c r="AI28" s="58">
        <f>IFERROR(VLOOKUP(Table1215[[#This Row],[Column2]],Table12[[Column2]:[Column54]],34,FALSE),"0")</f>
        <v>0</v>
      </c>
      <c r="AJ28" s="60">
        <f>AVERAGE(Table1215[[#This Row],[Column31]],Table1215[[#This Row],[Column32]],Table1215[[#This Row],[Column33]])</f>
        <v>0</v>
      </c>
      <c r="AK28" s="58">
        <f>IFERROR(VLOOKUP(Table1215[[#This Row],[Column2]],Table12[[Column2]:[Column54]],36,FALSE),"0")</f>
        <v>4</v>
      </c>
      <c r="AL28" s="58">
        <f>IFERROR(VLOOKUP(Table1215[[#This Row],[Column2]],Table12[[Column2]:[Column54]],37,FALSE),"0")</f>
        <v>4</v>
      </c>
      <c r="AM28" s="58">
        <f>IFERROR(VLOOKUP(Table1215[[#This Row],[Column2]],Table12[[Column2]:[Column54]],38,FALSE),"0")</f>
        <v>0</v>
      </c>
      <c r="AN28" s="58">
        <f>IFERROR(VLOOKUP(Table1215[[#This Row],[Column2]],Table12[[Column2]:[Column54]],39,FALSE),"0")</f>
        <v>4</v>
      </c>
      <c r="AO28" s="58">
        <f>IFERROR(VLOOKUP(Table1215[[#This Row],[Column2]],Table12[[Column2]:[Column54]],40,FALSE),"0")</f>
        <v>0</v>
      </c>
      <c r="AP28" s="60">
        <f>AVERAGE(Table1215[[#This Row],[Column37]],Table1215[[#This Row],[Column38]],Table1215[[#This Row],[Column40]])</f>
        <v>4</v>
      </c>
      <c r="AQ28" s="58">
        <f>IFERROR(VLOOKUP(Table1215[[#This Row],[Column2]],Table12[[Column2]:[Column54]],42,FALSE),"0")</f>
        <v>4</v>
      </c>
      <c r="AR28" s="58">
        <f>IFERROR(VLOOKUP(Table1215[[#This Row],[Column2]],Table12[[Column2]:[Column54]],43,FALSE),"0")</f>
        <v>0</v>
      </c>
      <c r="AS28" s="58">
        <f>IFERROR(VLOOKUP(Table1215[[#This Row],[Column2]],Table12[[Column2]:[Column54]],44,FALSE),"0")</f>
        <v>0</v>
      </c>
      <c r="AT28" s="58">
        <f>IFERROR(VLOOKUP(Table1215[[#This Row],[Column2]],Table12[[Column2]:[Column54]],45,FALSE),"0")</f>
        <v>0</v>
      </c>
      <c r="AU28" s="58">
        <f>IFERROR(VLOOKUP(Table1215[[#This Row],[Column2]],Table12[[Column2]:[Column54]],46,FALSE),"0")</f>
        <v>0</v>
      </c>
      <c r="AV28" s="60">
        <f>Table1215[[#This Row],[Column43]]</f>
        <v>4</v>
      </c>
      <c r="AW28" s="58">
        <f>IFERROR(VLOOKUP(Table1215[[#This Row],[Column2]],Table12[[Column2]:[Column54]],48,FALSE),"0")</f>
        <v>0</v>
      </c>
      <c r="AX28" s="58">
        <f>IFERROR(VLOOKUP(Table1215[[#This Row],[Column2]],Table12[[Column2]:[Column54]],49,FALSE),"0")</f>
        <v>0</v>
      </c>
      <c r="AY28" s="58">
        <f>IFERROR(VLOOKUP(Table1215[[#This Row],[Column2]],Table12[[Column2]:[Column54]],50,FALSE),"0")</f>
        <v>0</v>
      </c>
      <c r="AZ28" s="58">
        <f>IFERROR(VLOOKUP(Table1215[[#This Row],[Column2]],Table12[[Column2]:[Column54]],51,FALSE),"0")</f>
        <v>4</v>
      </c>
      <c r="BA28" s="58">
        <f>IFERROR(VLOOKUP(Table1215[[#This Row],[Column2]],Table12[[Column2]:[Column54]],52,FALSE),"0")</f>
        <v>4</v>
      </c>
      <c r="BB28" s="60">
        <f>AVERAGE(Table1215[[#This Row],[Column52]],Table1215[[#This Row],[Column53]])</f>
        <v>4</v>
      </c>
    </row>
    <row r="29" spans="1:54" ht="23.1" customHeight="1" x14ac:dyDescent="0.3">
      <c r="A29" s="80">
        <v>26</v>
      </c>
      <c r="B29" s="63" t="s">
        <v>297</v>
      </c>
      <c r="C29" s="64" t="s">
        <v>298</v>
      </c>
      <c r="D29" s="63" t="s">
        <v>541</v>
      </c>
      <c r="E29" s="63" t="s">
        <v>492</v>
      </c>
      <c r="F29" s="63" t="str">
        <f>REPT(CHAR(160),10)&amp;Working!$E30</f>
        <v>          C</v>
      </c>
      <c r="G29" s="54">
        <f>IFERROR(VLOOKUP(Table1215[[#This Row],[Column2]],Table12[[Column2]:[Column54]],6,FALSE),"0")</f>
        <v>0</v>
      </c>
      <c r="H29" s="54">
        <f>IFERROR(VLOOKUP(Table1215[[#This Row],[Column2]],Table12[[Column2]:[Column54]],7,FALSE),"0")</f>
        <v>0</v>
      </c>
      <c r="I29" s="54">
        <f>IFERROR(VLOOKUP(Table1215[[#This Row],[Column2]],Table12[[Column2]:[Column54]],8,FALSE),"0")</f>
        <v>4</v>
      </c>
      <c r="J29" s="54">
        <f>IFERROR(VLOOKUP(Table1215[[#This Row],[Column2]],Table12[[Column2]:[Column54]],9,FALSE),"0")</f>
        <v>0</v>
      </c>
      <c r="K29" s="54">
        <f>IFERROR(VLOOKUP(Table1215[[#This Row],[Column2]],Table12[[Column2]:[Column54]],10,FALSE),"0")</f>
        <v>0</v>
      </c>
      <c r="L29" s="60">
        <f>Table1215[[#This Row],[Column9]]</f>
        <v>4</v>
      </c>
      <c r="M29" s="54">
        <f>IFERROR(VLOOKUP(Table1215[[#This Row],[Column2]],Table12[[Column2]:[Column54]],12,FALSE),"0")</f>
        <v>0</v>
      </c>
      <c r="N29" s="54">
        <f>IFERROR(VLOOKUP(Table1215[[#This Row],[Column2]],Table12[[Column2]:[Column54]],13,FALSE),"0")</f>
        <v>5</v>
      </c>
      <c r="O29" s="54">
        <f>IFERROR(VLOOKUP(Table1215[[#This Row],[Column2]],Table12[[Column2]:[Column54]],14,FALSE),"0")</f>
        <v>5</v>
      </c>
      <c r="P29" s="54">
        <f>IFERROR(VLOOKUP(Table1215[[#This Row],[Column2]],Table12[[Column2]:[Column54]],10,FALSE),"0")</f>
        <v>0</v>
      </c>
      <c r="Q29" s="54">
        <f>IFERROR(VLOOKUP(Table1215[[#This Row],[Column2]],Table12[[Column2]:[Column54]],16,FALSE),"0")</f>
        <v>5</v>
      </c>
      <c r="R29" s="60">
        <f>AVERAGE(Table1215[[#This Row],[Column14]],Table1215[[#This Row],[Column15]],Table1215[[#This Row],[Column17]])</f>
        <v>5</v>
      </c>
      <c r="S29" s="54">
        <f>IFERROR(VLOOKUP(Table1215[[#This Row],[Column2]],Table12[[Column2]:[Column54]],18,FALSE),"0")</f>
        <v>0</v>
      </c>
      <c r="T29" s="54">
        <f>IFERROR(VLOOKUP(Table1215[[#This Row],[Column2]],Table12[[Column2]:[Column54]],19,FALSE),"0")</f>
        <v>0</v>
      </c>
      <c r="U29" s="54">
        <f>IFERROR(VLOOKUP(Table1215[[#This Row],[Column2]],Table12[[Column2]:[Column54]],20,FALSE),"0")</f>
        <v>0</v>
      </c>
      <c r="V29" s="54">
        <f>IFERROR(VLOOKUP(Table1215[[#This Row],[Column2]],Table12[[Column2]:[Column54]],21,FALSE),"0")</f>
        <v>0</v>
      </c>
      <c r="W29" s="54">
        <f>IFERROR(VLOOKUP(Table1215[[#This Row],[Column2]],Table12[[Column2]:[Column54]],22,FALSE),"0")</f>
        <v>0</v>
      </c>
      <c r="X29" s="60">
        <f>Table1215[[#This Row],[Column19]]</f>
        <v>0</v>
      </c>
      <c r="Y29" s="54">
        <f>IFERROR(VLOOKUP(Table1215[[#This Row],[Column2]],Table12[[Column2]:[Column54]],24,FALSE),"0")</f>
        <v>5</v>
      </c>
      <c r="Z29" s="54">
        <f>IFERROR(VLOOKUP(Table1215[[#This Row],[Column2]],Table12[[Column2]:[Column54]],25,FALSE),"0")</f>
        <v>0</v>
      </c>
      <c r="AA29" s="54">
        <f>IFERROR(VLOOKUP(Table1215[[#This Row],[Column2]],Table12[[Column2]:[Column54]],26,FALSE),"0")</f>
        <v>0</v>
      </c>
      <c r="AB29" s="54">
        <f>IFERROR(VLOOKUP(Table1215[[#This Row],[Column2]],Table12[[Column2]:[Column54]],27,FALSE),"0")</f>
        <v>0</v>
      </c>
      <c r="AC29" s="54">
        <f>IFERROR(VLOOKUP(Table1215[[#This Row],[Column2]],Table12[[Column2]:[Column54]],28,FALSE),"0")</f>
        <v>0</v>
      </c>
      <c r="AD29" s="60">
        <f>Table1215[[#This Row],[Column25]]</f>
        <v>5</v>
      </c>
      <c r="AE29" s="54">
        <f>IFERROR(VLOOKUP(Table1215[[#This Row],[Column2]],Table12[[Column2]:[Column54]],30,FALSE),"0")</f>
        <v>0</v>
      </c>
      <c r="AF29" s="54">
        <f>IFERROR(VLOOKUP(Table1215[[#This Row],[Column2]],Table12[[Column2]:[Column54]],31,FALSE),"0")</f>
        <v>0</v>
      </c>
      <c r="AG29" s="54">
        <f>IFERROR(VLOOKUP(Table1215[[#This Row],[Column2]],Table12[[Column2]:[Column54]],32,FALSE),"0")</f>
        <v>0</v>
      </c>
      <c r="AH29" s="54">
        <f>IFERROR(VLOOKUP(Table1215[[#This Row],[Column2]],Table12[[Column2]:[Column54]],33,FALSE),"0")</f>
        <v>0</v>
      </c>
      <c r="AI29" s="54">
        <f>IFERROR(VLOOKUP(Table1215[[#This Row],[Column2]],Table12[[Column2]:[Column54]],34,FALSE),"0")</f>
        <v>0</v>
      </c>
      <c r="AJ29" s="60">
        <f>AVERAGE(Table1215[[#This Row],[Column31]],Table1215[[#This Row],[Column32]],Table1215[[#This Row],[Column33]])</f>
        <v>0</v>
      </c>
      <c r="AK29" s="54">
        <f>IFERROR(VLOOKUP(Table1215[[#This Row],[Column2]],Table12[[Column2]:[Column54]],36,FALSE),"0")</f>
        <v>5</v>
      </c>
      <c r="AL29" s="54">
        <f>IFERROR(VLOOKUP(Table1215[[#This Row],[Column2]],Table12[[Column2]:[Column54]],37,FALSE),"0")</f>
        <v>4</v>
      </c>
      <c r="AM29" s="54">
        <f>IFERROR(VLOOKUP(Table1215[[#This Row],[Column2]],Table12[[Column2]:[Column54]],38,FALSE),"0")</f>
        <v>0</v>
      </c>
      <c r="AN29" s="54">
        <f>IFERROR(VLOOKUP(Table1215[[#This Row],[Column2]],Table12[[Column2]:[Column54]],39,FALSE),"0")</f>
        <v>4</v>
      </c>
      <c r="AO29" s="54">
        <f>IFERROR(VLOOKUP(Table1215[[#This Row],[Column2]],Table12[[Column2]:[Column54]],40,FALSE),"0")</f>
        <v>0</v>
      </c>
      <c r="AP29" s="60">
        <f>AVERAGE(Table1215[[#This Row],[Column37]],Table1215[[#This Row],[Column38]],Table1215[[#This Row],[Column40]])</f>
        <v>4.333333333333333</v>
      </c>
      <c r="AQ29" s="54">
        <f>IFERROR(VLOOKUP(Table1215[[#This Row],[Column2]],Table12[[Column2]:[Column54]],42,FALSE),"0")</f>
        <v>4</v>
      </c>
      <c r="AR29" s="54">
        <f>IFERROR(VLOOKUP(Table1215[[#This Row],[Column2]],Table12[[Column2]:[Column54]],43,FALSE),"0")</f>
        <v>0</v>
      </c>
      <c r="AS29" s="54">
        <f>IFERROR(VLOOKUP(Table1215[[#This Row],[Column2]],Table12[[Column2]:[Column54]],44,FALSE),"0")</f>
        <v>0</v>
      </c>
      <c r="AT29" s="54">
        <f>IFERROR(VLOOKUP(Table1215[[#This Row],[Column2]],Table12[[Column2]:[Column54]],45,FALSE),"0")</f>
        <v>0</v>
      </c>
      <c r="AU29" s="54">
        <f>IFERROR(VLOOKUP(Table1215[[#This Row],[Column2]],Table12[[Column2]:[Column54]],46,FALSE),"0")</f>
        <v>0</v>
      </c>
      <c r="AV29" s="60">
        <f>Table1215[[#This Row],[Column43]]</f>
        <v>4</v>
      </c>
      <c r="AW29" s="54">
        <f>IFERROR(VLOOKUP(Table1215[[#This Row],[Column2]],Table12[[Column2]:[Column54]],48,FALSE),"0")</f>
        <v>0</v>
      </c>
      <c r="AX29" s="54">
        <f>IFERROR(VLOOKUP(Table1215[[#This Row],[Column2]],Table12[[Column2]:[Column54]],49,FALSE),"0")</f>
        <v>0</v>
      </c>
      <c r="AY29" s="54">
        <f>IFERROR(VLOOKUP(Table1215[[#This Row],[Column2]],Table12[[Column2]:[Column54]],50,FALSE),"0")</f>
        <v>0</v>
      </c>
      <c r="AZ29" s="54">
        <f>IFERROR(VLOOKUP(Table1215[[#This Row],[Column2]],Table12[[Column2]:[Column54]],51,FALSE),"0")</f>
        <v>5</v>
      </c>
      <c r="BA29" s="54">
        <f>IFERROR(VLOOKUP(Table1215[[#This Row],[Column2]],Table12[[Column2]:[Column54]],52,FALSE),"0")</f>
        <v>4</v>
      </c>
      <c r="BB29" s="60">
        <f>AVERAGE(Table1215[[#This Row],[Column52]],Table1215[[#This Row],[Column53]])</f>
        <v>4.5</v>
      </c>
    </row>
    <row r="30" spans="1:54" ht="23.1" customHeight="1" x14ac:dyDescent="0.3">
      <c r="A30" s="79">
        <v>27</v>
      </c>
      <c r="B30" s="56" t="s">
        <v>256</v>
      </c>
      <c r="C30" s="57" t="s">
        <v>257</v>
      </c>
      <c r="D30" s="56" t="s">
        <v>449</v>
      </c>
      <c r="E30" s="56" t="s">
        <v>160</v>
      </c>
      <c r="F30" s="56" t="str">
        <f>REPT(CHAR(160),10)&amp;Working!$E31</f>
        <v>          B</v>
      </c>
      <c r="G30" s="58">
        <f>IFERROR(VLOOKUP(Table1215[[#This Row],[Column2]],Table12[[Column2]:[Column54]],6,FALSE),"0")</f>
        <v>0</v>
      </c>
      <c r="H30" s="58">
        <f>IFERROR(VLOOKUP(Table1215[[#This Row],[Column2]],Table12[[Column2]:[Column54]],7,FALSE),"0")</f>
        <v>0</v>
      </c>
      <c r="I30" s="58">
        <f>IFERROR(VLOOKUP(Table1215[[#This Row],[Column2]],Table12[[Column2]:[Column54]],8,FALSE),"0")</f>
        <v>4</v>
      </c>
      <c r="J30" s="58">
        <f>IFERROR(VLOOKUP(Table1215[[#This Row],[Column2]],Table12[[Column2]:[Column54]],9,FALSE),"0")</f>
        <v>0</v>
      </c>
      <c r="K30" s="58">
        <f>IFERROR(VLOOKUP(Table1215[[#This Row],[Column2]],Table12[[Column2]:[Column54]],10,FALSE),"0")</f>
        <v>0</v>
      </c>
      <c r="L30" s="60">
        <f>Table1215[[#This Row],[Column9]]</f>
        <v>4</v>
      </c>
      <c r="M30" s="58">
        <f>IFERROR(VLOOKUP(Table1215[[#This Row],[Column2]],Table12[[Column2]:[Column54]],12,FALSE),"0")</f>
        <v>0</v>
      </c>
      <c r="N30" s="58">
        <f>IFERROR(VLOOKUP(Table1215[[#This Row],[Column2]],Table12[[Column2]:[Column54]],13,FALSE),"0")</f>
        <v>5</v>
      </c>
      <c r="O30" s="58">
        <f>IFERROR(VLOOKUP(Table1215[[#This Row],[Column2]],Table12[[Column2]:[Column54]],14,FALSE),"0")</f>
        <v>4</v>
      </c>
      <c r="P30" s="58">
        <f>IFERROR(VLOOKUP(Table1215[[#This Row],[Column2]],Table12[[Column2]:[Column54]],10,FALSE),"0")</f>
        <v>0</v>
      </c>
      <c r="Q30" s="58">
        <f>IFERROR(VLOOKUP(Table1215[[#This Row],[Column2]],Table12[[Column2]:[Column54]],16,FALSE),"0")</f>
        <v>4</v>
      </c>
      <c r="R30" s="60">
        <f>AVERAGE(Table1215[[#This Row],[Column14]],Table1215[[#This Row],[Column15]],Table1215[[#This Row],[Column17]])</f>
        <v>4.333333333333333</v>
      </c>
      <c r="S30" s="58">
        <f>IFERROR(VLOOKUP(Table1215[[#This Row],[Column2]],Table12[[Column2]:[Column54]],18,FALSE),"0")</f>
        <v>0</v>
      </c>
      <c r="T30" s="58">
        <f>IFERROR(VLOOKUP(Table1215[[#This Row],[Column2]],Table12[[Column2]:[Column54]],19,FALSE),"0")</f>
        <v>0</v>
      </c>
      <c r="U30" s="58">
        <f>IFERROR(VLOOKUP(Table1215[[#This Row],[Column2]],Table12[[Column2]:[Column54]],20,FALSE),"0")</f>
        <v>0</v>
      </c>
      <c r="V30" s="58">
        <f>IFERROR(VLOOKUP(Table1215[[#This Row],[Column2]],Table12[[Column2]:[Column54]],21,FALSE),"0")</f>
        <v>0</v>
      </c>
      <c r="W30" s="58">
        <f>IFERROR(VLOOKUP(Table1215[[#This Row],[Column2]],Table12[[Column2]:[Column54]],22,FALSE),"0")</f>
        <v>0</v>
      </c>
      <c r="X30" s="60">
        <f>Table1215[[#This Row],[Column19]]</f>
        <v>0</v>
      </c>
      <c r="Y30" s="58">
        <f>IFERROR(VLOOKUP(Table1215[[#This Row],[Column2]],Table12[[Column2]:[Column54]],24,FALSE),"0")</f>
        <v>5</v>
      </c>
      <c r="Z30" s="58">
        <f>IFERROR(VLOOKUP(Table1215[[#This Row],[Column2]],Table12[[Column2]:[Column54]],25,FALSE),"0")</f>
        <v>0</v>
      </c>
      <c r="AA30" s="58">
        <f>IFERROR(VLOOKUP(Table1215[[#This Row],[Column2]],Table12[[Column2]:[Column54]],26,FALSE),"0")</f>
        <v>0</v>
      </c>
      <c r="AB30" s="58">
        <f>IFERROR(VLOOKUP(Table1215[[#This Row],[Column2]],Table12[[Column2]:[Column54]],27,FALSE),"0")</f>
        <v>0</v>
      </c>
      <c r="AC30" s="58">
        <f>IFERROR(VLOOKUP(Table1215[[#This Row],[Column2]],Table12[[Column2]:[Column54]],28,FALSE),"0")</f>
        <v>0</v>
      </c>
      <c r="AD30" s="60">
        <f>Table1215[[#This Row],[Column25]]</f>
        <v>5</v>
      </c>
      <c r="AE30" s="58">
        <f>IFERROR(VLOOKUP(Table1215[[#This Row],[Column2]],Table12[[Column2]:[Column54]],30,FALSE),"0")</f>
        <v>0</v>
      </c>
      <c r="AF30" s="58">
        <f>IFERROR(VLOOKUP(Table1215[[#This Row],[Column2]],Table12[[Column2]:[Column54]],31,FALSE),"0")</f>
        <v>0</v>
      </c>
      <c r="AG30" s="58">
        <f>IFERROR(VLOOKUP(Table1215[[#This Row],[Column2]],Table12[[Column2]:[Column54]],32,FALSE),"0")</f>
        <v>0</v>
      </c>
      <c r="AH30" s="58">
        <f>IFERROR(VLOOKUP(Table1215[[#This Row],[Column2]],Table12[[Column2]:[Column54]],33,FALSE),"0")</f>
        <v>0</v>
      </c>
      <c r="AI30" s="58">
        <f>IFERROR(VLOOKUP(Table1215[[#This Row],[Column2]],Table12[[Column2]:[Column54]],34,FALSE),"0")</f>
        <v>0</v>
      </c>
      <c r="AJ30" s="60">
        <f>AVERAGE(Table1215[[#This Row],[Column31]],Table1215[[#This Row],[Column32]],Table1215[[#This Row],[Column33]])</f>
        <v>0</v>
      </c>
      <c r="AK30" s="58">
        <f>IFERROR(VLOOKUP(Table1215[[#This Row],[Column2]],Table12[[Column2]:[Column54]],36,FALSE),"0")</f>
        <v>5</v>
      </c>
      <c r="AL30" s="58">
        <f>IFERROR(VLOOKUP(Table1215[[#This Row],[Column2]],Table12[[Column2]:[Column54]],37,FALSE),"0")</f>
        <v>5</v>
      </c>
      <c r="AM30" s="58">
        <f>IFERROR(VLOOKUP(Table1215[[#This Row],[Column2]],Table12[[Column2]:[Column54]],38,FALSE),"0")</f>
        <v>0</v>
      </c>
      <c r="AN30" s="58">
        <f>IFERROR(VLOOKUP(Table1215[[#This Row],[Column2]],Table12[[Column2]:[Column54]],39,FALSE),"0")</f>
        <v>5</v>
      </c>
      <c r="AO30" s="58">
        <f>IFERROR(VLOOKUP(Table1215[[#This Row],[Column2]],Table12[[Column2]:[Column54]],40,FALSE),"0")</f>
        <v>0</v>
      </c>
      <c r="AP30" s="60">
        <f>AVERAGE(Table1215[[#This Row],[Column37]],Table1215[[#This Row],[Column38]],Table1215[[#This Row],[Column40]])</f>
        <v>5</v>
      </c>
      <c r="AQ30" s="58">
        <f>IFERROR(VLOOKUP(Table1215[[#This Row],[Column2]],Table12[[Column2]:[Column54]],42,FALSE),"0")</f>
        <v>5</v>
      </c>
      <c r="AR30" s="58">
        <f>IFERROR(VLOOKUP(Table1215[[#This Row],[Column2]],Table12[[Column2]:[Column54]],43,FALSE),"0")</f>
        <v>0</v>
      </c>
      <c r="AS30" s="58">
        <f>IFERROR(VLOOKUP(Table1215[[#This Row],[Column2]],Table12[[Column2]:[Column54]],44,FALSE),"0")</f>
        <v>0</v>
      </c>
      <c r="AT30" s="58">
        <f>IFERROR(VLOOKUP(Table1215[[#This Row],[Column2]],Table12[[Column2]:[Column54]],45,FALSE),"0")</f>
        <v>0</v>
      </c>
      <c r="AU30" s="58">
        <f>IFERROR(VLOOKUP(Table1215[[#This Row],[Column2]],Table12[[Column2]:[Column54]],46,FALSE),"0")</f>
        <v>0</v>
      </c>
      <c r="AV30" s="60">
        <f>Table1215[[#This Row],[Column43]]</f>
        <v>5</v>
      </c>
      <c r="AW30" s="58">
        <f>IFERROR(VLOOKUP(Table1215[[#This Row],[Column2]],Table12[[Column2]:[Column54]],48,FALSE),"0")</f>
        <v>0</v>
      </c>
      <c r="AX30" s="58">
        <f>IFERROR(VLOOKUP(Table1215[[#This Row],[Column2]],Table12[[Column2]:[Column54]],49,FALSE),"0")</f>
        <v>0</v>
      </c>
      <c r="AY30" s="58">
        <f>IFERROR(VLOOKUP(Table1215[[#This Row],[Column2]],Table12[[Column2]:[Column54]],50,FALSE),"0")</f>
        <v>0</v>
      </c>
      <c r="AZ30" s="58">
        <f>IFERROR(VLOOKUP(Table1215[[#This Row],[Column2]],Table12[[Column2]:[Column54]],51,FALSE),"0")</f>
        <v>5</v>
      </c>
      <c r="BA30" s="58">
        <f>IFERROR(VLOOKUP(Table1215[[#This Row],[Column2]],Table12[[Column2]:[Column54]],52,FALSE),"0")</f>
        <v>4</v>
      </c>
      <c r="BB30" s="60">
        <f>AVERAGE(Table1215[[#This Row],[Column52]],Table1215[[#This Row],[Column53]])</f>
        <v>4.5</v>
      </c>
    </row>
    <row r="31" spans="1:54" ht="23.1" customHeight="1" x14ac:dyDescent="0.3">
      <c r="A31" s="80">
        <v>28</v>
      </c>
      <c r="B31" s="63" t="s">
        <v>65</v>
      </c>
      <c r="C31" s="64" t="s">
        <v>66</v>
      </c>
      <c r="D31" s="63" t="s">
        <v>449</v>
      </c>
      <c r="E31" s="63" t="s">
        <v>34</v>
      </c>
      <c r="F31" s="63" t="str">
        <f>REPT(CHAR(160),10)&amp;Working!$E32</f>
        <v>          A</v>
      </c>
      <c r="G31" s="54">
        <f>IFERROR(VLOOKUP(Table1215[[#This Row],[Column2]],Table12[[Column2]:[Column54]],6,FALSE),"0")</f>
        <v>0</v>
      </c>
      <c r="H31" s="54">
        <f>IFERROR(VLOOKUP(Table1215[[#This Row],[Column2]],Table12[[Column2]:[Column54]],7,FALSE),"0")</f>
        <v>0</v>
      </c>
      <c r="I31" s="54">
        <f>IFERROR(VLOOKUP(Table1215[[#This Row],[Column2]],Table12[[Column2]:[Column54]],8,FALSE),"0")</f>
        <v>5</v>
      </c>
      <c r="J31" s="54">
        <f>IFERROR(VLOOKUP(Table1215[[#This Row],[Column2]],Table12[[Column2]:[Column54]],9,FALSE),"0")</f>
        <v>0</v>
      </c>
      <c r="K31" s="54">
        <f>IFERROR(VLOOKUP(Table1215[[#This Row],[Column2]],Table12[[Column2]:[Column54]],10,FALSE),"0")</f>
        <v>0</v>
      </c>
      <c r="L31" s="60">
        <f>Table1215[[#This Row],[Column9]]</f>
        <v>5</v>
      </c>
      <c r="M31" s="54">
        <f>IFERROR(VLOOKUP(Table1215[[#This Row],[Column2]],Table12[[Column2]:[Column54]],12,FALSE),"0")</f>
        <v>0</v>
      </c>
      <c r="N31" s="54">
        <f>IFERROR(VLOOKUP(Table1215[[#This Row],[Column2]],Table12[[Column2]:[Column54]],13,FALSE),"0")</f>
        <v>4</v>
      </c>
      <c r="O31" s="54">
        <f>IFERROR(VLOOKUP(Table1215[[#This Row],[Column2]],Table12[[Column2]:[Column54]],14,FALSE),"0")</f>
        <v>4</v>
      </c>
      <c r="P31" s="54">
        <f>IFERROR(VLOOKUP(Table1215[[#This Row],[Column2]],Table12[[Column2]:[Column54]],10,FALSE),"0")</f>
        <v>0</v>
      </c>
      <c r="Q31" s="54">
        <f>IFERROR(VLOOKUP(Table1215[[#This Row],[Column2]],Table12[[Column2]:[Column54]],16,FALSE),"0")</f>
        <v>4</v>
      </c>
      <c r="R31" s="60">
        <f>AVERAGE(Table1215[[#This Row],[Column14]],Table1215[[#This Row],[Column15]],Table1215[[#This Row],[Column17]])</f>
        <v>4</v>
      </c>
      <c r="S31" s="54">
        <f>IFERROR(VLOOKUP(Table1215[[#This Row],[Column2]],Table12[[Column2]:[Column54]],18,FALSE),"0")</f>
        <v>0</v>
      </c>
      <c r="T31" s="54">
        <f>IFERROR(VLOOKUP(Table1215[[#This Row],[Column2]],Table12[[Column2]:[Column54]],19,FALSE),"0")</f>
        <v>0</v>
      </c>
      <c r="U31" s="54">
        <f>IFERROR(VLOOKUP(Table1215[[#This Row],[Column2]],Table12[[Column2]:[Column54]],20,FALSE),"0")</f>
        <v>0</v>
      </c>
      <c r="V31" s="54">
        <f>IFERROR(VLOOKUP(Table1215[[#This Row],[Column2]],Table12[[Column2]:[Column54]],21,FALSE),"0")</f>
        <v>0</v>
      </c>
      <c r="W31" s="54">
        <f>IFERROR(VLOOKUP(Table1215[[#This Row],[Column2]],Table12[[Column2]:[Column54]],22,FALSE),"0")</f>
        <v>0</v>
      </c>
      <c r="X31" s="60">
        <f>Table1215[[#This Row],[Column19]]</f>
        <v>0</v>
      </c>
      <c r="Y31" s="54">
        <f>IFERROR(VLOOKUP(Table1215[[#This Row],[Column2]],Table12[[Column2]:[Column54]],24,FALSE),"0")</f>
        <v>4</v>
      </c>
      <c r="Z31" s="54">
        <f>IFERROR(VLOOKUP(Table1215[[#This Row],[Column2]],Table12[[Column2]:[Column54]],25,FALSE),"0")</f>
        <v>0</v>
      </c>
      <c r="AA31" s="54">
        <f>IFERROR(VLOOKUP(Table1215[[#This Row],[Column2]],Table12[[Column2]:[Column54]],26,FALSE),"0")</f>
        <v>0</v>
      </c>
      <c r="AB31" s="54">
        <f>IFERROR(VLOOKUP(Table1215[[#This Row],[Column2]],Table12[[Column2]:[Column54]],27,FALSE),"0")</f>
        <v>0</v>
      </c>
      <c r="AC31" s="54">
        <f>IFERROR(VLOOKUP(Table1215[[#This Row],[Column2]],Table12[[Column2]:[Column54]],28,FALSE),"0")</f>
        <v>0</v>
      </c>
      <c r="AD31" s="60">
        <f>Table1215[[#This Row],[Column25]]</f>
        <v>4</v>
      </c>
      <c r="AE31" s="54">
        <f>IFERROR(VLOOKUP(Table1215[[#This Row],[Column2]],Table12[[Column2]:[Column54]],30,FALSE),"0")</f>
        <v>0</v>
      </c>
      <c r="AF31" s="54">
        <f>IFERROR(VLOOKUP(Table1215[[#This Row],[Column2]],Table12[[Column2]:[Column54]],31,FALSE),"0")</f>
        <v>0</v>
      </c>
      <c r="AG31" s="54">
        <f>IFERROR(VLOOKUP(Table1215[[#This Row],[Column2]],Table12[[Column2]:[Column54]],32,FALSE),"0")</f>
        <v>0</v>
      </c>
      <c r="AH31" s="54">
        <f>IFERROR(VLOOKUP(Table1215[[#This Row],[Column2]],Table12[[Column2]:[Column54]],33,FALSE),"0")</f>
        <v>0</v>
      </c>
      <c r="AI31" s="54">
        <f>IFERROR(VLOOKUP(Table1215[[#This Row],[Column2]],Table12[[Column2]:[Column54]],34,FALSE),"0")</f>
        <v>0</v>
      </c>
      <c r="AJ31" s="60">
        <f>AVERAGE(Table1215[[#This Row],[Column31]],Table1215[[#This Row],[Column32]],Table1215[[#This Row],[Column33]])</f>
        <v>0</v>
      </c>
      <c r="AK31" s="54">
        <f>IFERROR(VLOOKUP(Table1215[[#This Row],[Column2]],Table12[[Column2]:[Column54]],36,FALSE),"0")</f>
        <v>3</v>
      </c>
      <c r="AL31" s="54">
        <f>IFERROR(VLOOKUP(Table1215[[#This Row],[Column2]],Table12[[Column2]:[Column54]],37,FALSE),"0")</f>
        <v>4</v>
      </c>
      <c r="AM31" s="54">
        <f>IFERROR(VLOOKUP(Table1215[[#This Row],[Column2]],Table12[[Column2]:[Column54]],38,FALSE),"0")</f>
        <v>0</v>
      </c>
      <c r="AN31" s="54">
        <f>IFERROR(VLOOKUP(Table1215[[#This Row],[Column2]],Table12[[Column2]:[Column54]],39,FALSE),"0")</f>
        <v>5</v>
      </c>
      <c r="AO31" s="54">
        <f>IFERROR(VLOOKUP(Table1215[[#This Row],[Column2]],Table12[[Column2]:[Column54]],40,FALSE),"0")</f>
        <v>0</v>
      </c>
      <c r="AP31" s="60">
        <f>AVERAGE(Table1215[[#This Row],[Column37]],Table1215[[#This Row],[Column38]],Table1215[[#This Row],[Column40]])</f>
        <v>4</v>
      </c>
      <c r="AQ31" s="54">
        <f>IFERROR(VLOOKUP(Table1215[[#This Row],[Column2]],Table12[[Column2]:[Column54]],42,FALSE),"0")</f>
        <v>4</v>
      </c>
      <c r="AR31" s="54">
        <f>IFERROR(VLOOKUP(Table1215[[#This Row],[Column2]],Table12[[Column2]:[Column54]],43,FALSE),"0")</f>
        <v>0</v>
      </c>
      <c r="AS31" s="54">
        <f>IFERROR(VLOOKUP(Table1215[[#This Row],[Column2]],Table12[[Column2]:[Column54]],44,FALSE),"0")</f>
        <v>0</v>
      </c>
      <c r="AT31" s="54">
        <f>IFERROR(VLOOKUP(Table1215[[#This Row],[Column2]],Table12[[Column2]:[Column54]],45,FALSE),"0")</f>
        <v>0</v>
      </c>
      <c r="AU31" s="54">
        <f>IFERROR(VLOOKUP(Table1215[[#This Row],[Column2]],Table12[[Column2]:[Column54]],46,FALSE),"0")</f>
        <v>0</v>
      </c>
      <c r="AV31" s="60">
        <f>Table1215[[#This Row],[Column43]]</f>
        <v>4</v>
      </c>
      <c r="AW31" s="54">
        <f>IFERROR(VLOOKUP(Table1215[[#This Row],[Column2]],Table12[[Column2]:[Column54]],48,FALSE),"0")</f>
        <v>0</v>
      </c>
      <c r="AX31" s="54">
        <f>IFERROR(VLOOKUP(Table1215[[#This Row],[Column2]],Table12[[Column2]:[Column54]],49,FALSE),"0")</f>
        <v>0</v>
      </c>
      <c r="AY31" s="54">
        <f>IFERROR(VLOOKUP(Table1215[[#This Row],[Column2]],Table12[[Column2]:[Column54]],50,FALSE),"0")</f>
        <v>0</v>
      </c>
      <c r="AZ31" s="54">
        <f>IFERROR(VLOOKUP(Table1215[[#This Row],[Column2]],Table12[[Column2]:[Column54]],51,FALSE),"0")</f>
        <v>4</v>
      </c>
      <c r="BA31" s="54">
        <f>IFERROR(VLOOKUP(Table1215[[#This Row],[Column2]],Table12[[Column2]:[Column54]],52,FALSE),"0")</f>
        <v>5</v>
      </c>
      <c r="BB31" s="60">
        <f>AVERAGE(Table1215[[#This Row],[Column52]],Table1215[[#This Row],[Column53]])</f>
        <v>4.5</v>
      </c>
    </row>
    <row r="32" spans="1:54" ht="23.1" customHeight="1" x14ac:dyDescent="0.3">
      <c r="A32" s="79">
        <v>29</v>
      </c>
      <c r="B32" s="56" t="s">
        <v>299</v>
      </c>
      <c r="C32" s="57" t="s">
        <v>300</v>
      </c>
      <c r="D32" s="56" t="s">
        <v>449</v>
      </c>
      <c r="E32" s="56" t="s">
        <v>492</v>
      </c>
      <c r="F32" s="56" t="str">
        <f>REPT(CHAR(160),10)&amp;Working!$E33</f>
        <v>          C</v>
      </c>
      <c r="G32" s="58">
        <f>IFERROR(VLOOKUP(Table1215[[#This Row],[Column2]],Table12[[Column2]:[Column54]],6,FALSE),"0")</f>
        <v>0</v>
      </c>
      <c r="H32" s="58">
        <f>IFERROR(VLOOKUP(Table1215[[#This Row],[Column2]],Table12[[Column2]:[Column54]],7,FALSE),"0")</f>
        <v>0</v>
      </c>
      <c r="I32" s="58">
        <f>IFERROR(VLOOKUP(Table1215[[#This Row],[Column2]],Table12[[Column2]:[Column54]],8,FALSE),"0")</f>
        <v>2</v>
      </c>
      <c r="J32" s="58">
        <f>IFERROR(VLOOKUP(Table1215[[#This Row],[Column2]],Table12[[Column2]:[Column54]],9,FALSE),"0")</f>
        <v>0</v>
      </c>
      <c r="K32" s="58">
        <f>IFERROR(VLOOKUP(Table1215[[#This Row],[Column2]],Table12[[Column2]:[Column54]],10,FALSE),"0")</f>
        <v>0</v>
      </c>
      <c r="L32" s="60">
        <f>Table1215[[#This Row],[Column9]]</f>
        <v>2</v>
      </c>
      <c r="M32" s="58">
        <f>IFERROR(VLOOKUP(Table1215[[#This Row],[Column2]],Table12[[Column2]:[Column54]],12,FALSE),"0")</f>
        <v>0</v>
      </c>
      <c r="N32" s="58">
        <f>IFERROR(VLOOKUP(Table1215[[#This Row],[Column2]],Table12[[Column2]:[Column54]],13,FALSE),"0")</f>
        <v>3</v>
      </c>
      <c r="O32" s="58">
        <f>IFERROR(VLOOKUP(Table1215[[#This Row],[Column2]],Table12[[Column2]:[Column54]],14,FALSE),"0")</f>
        <v>3</v>
      </c>
      <c r="P32" s="58">
        <f>IFERROR(VLOOKUP(Table1215[[#This Row],[Column2]],Table12[[Column2]:[Column54]],10,FALSE),"0")</f>
        <v>0</v>
      </c>
      <c r="Q32" s="58">
        <f>IFERROR(VLOOKUP(Table1215[[#This Row],[Column2]],Table12[[Column2]:[Column54]],16,FALSE),"0")</f>
        <v>3</v>
      </c>
      <c r="R32" s="60">
        <f>AVERAGE(Table1215[[#This Row],[Column14]],Table1215[[#This Row],[Column15]],Table1215[[#This Row],[Column17]])</f>
        <v>3</v>
      </c>
      <c r="S32" s="58">
        <f>IFERROR(VLOOKUP(Table1215[[#This Row],[Column2]],Table12[[Column2]:[Column54]],18,FALSE),"0")</f>
        <v>0</v>
      </c>
      <c r="T32" s="58">
        <f>IFERROR(VLOOKUP(Table1215[[#This Row],[Column2]],Table12[[Column2]:[Column54]],19,FALSE),"0")</f>
        <v>0</v>
      </c>
      <c r="U32" s="58">
        <f>IFERROR(VLOOKUP(Table1215[[#This Row],[Column2]],Table12[[Column2]:[Column54]],20,FALSE),"0")</f>
        <v>0</v>
      </c>
      <c r="V32" s="58">
        <f>IFERROR(VLOOKUP(Table1215[[#This Row],[Column2]],Table12[[Column2]:[Column54]],21,FALSE),"0")</f>
        <v>0</v>
      </c>
      <c r="W32" s="58">
        <f>IFERROR(VLOOKUP(Table1215[[#This Row],[Column2]],Table12[[Column2]:[Column54]],22,FALSE),"0")</f>
        <v>0</v>
      </c>
      <c r="X32" s="60">
        <f>Table1215[[#This Row],[Column19]]</f>
        <v>0</v>
      </c>
      <c r="Y32" s="58">
        <f>IFERROR(VLOOKUP(Table1215[[#This Row],[Column2]],Table12[[Column2]:[Column54]],24,FALSE),"0")</f>
        <v>2</v>
      </c>
      <c r="Z32" s="58">
        <f>IFERROR(VLOOKUP(Table1215[[#This Row],[Column2]],Table12[[Column2]:[Column54]],25,FALSE),"0")</f>
        <v>0</v>
      </c>
      <c r="AA32" s="58">
        <f>IFERROR(VLOOKUP(Table1215[[#This Row],[Column2]],Table12[[Column2]:[Column54]],26,FALSE),"0")</f>
        <v>0</v>
      </c>
      <c r="AB32" s="58">
        <f>IFERROR(VLOOKUP(Table1215[[#This Row],[Column2]],Table12[[Column2]:[Column54]],27,FALSE),"0")</f>
        <v>0</v>
      </c>
      <c r="AC32" s="58">
        <f>IFERROR(VLOOKUP(Table1215[[#This Row],[Column2]],Table12[[Column2]:[Column54]],28,FALSE),"0")</f>
        <v>0</v>
      </c>
      <c r="AD32" s="60">
        <f>Table1215[[#This Row],[Column25]]</f>
        <v>2</v>
      </c>
      <c r="AE32" s="58">
        <f>IFERROR(VLOOKUP(Table1215[[#This Row],[Column2]],Table12[[Column2]:[Column54]],30,FALSE),"0")</f>
        <v>0</v>
      </c>
      <c r="AF32" s="58">
        <f>IFERROR(VLOOKUP(Table1215[[#This Row],[Column2]],Table12[[Column2]:[Column54]],31,FALSE),"0")</f>
        <v>0</v>
      </c>
      <c r="AG32" s="58">
        <f>IFERROR(VLOOKUP(Table1215[[#This Row],[Column2]],Table12[[Column2]:[Column54]],32,FALSE),"0")</f>
        <v>0</v>
      </c>
      <c r="AH32" s="58">
        <f>IFERROR(VLOOKUP(Table1215[[#This Row],[Column2]],Table12[[Column2]:[Column54]],33,FALSE),"0")</f>
        <v>0</v>
      </c>
      <c r="AI32" s="58">
        <f>IFERROR(VLOOKUP(Table1215[[#This Row],[Column2]],Table12[[Column2]:[Column54]],34,FALSE),"0")</f>
        <v>0</v>
      </c>
      <c r="AJ32" s="60">
        <f>AVERAGE(Table1215[[#This Row],[Column31]],Table1215[[#This Row],[Column32]],Table1215[[#This Row],[Column33]])</f>
        <v>0</v>
      </c>
      <c r="AK32" s="58">
        <f>IFERROR(VLOOKUP(Table1215[[#This Row],[Column2]],Table12[[Column2]:[Column54]],36,FALSE),"0")</f>
        <v>2</v>
      </c>
      <c r="AL32" s="58">
        <f>IFERROR(VLOOKUP(Table1215[[#This Row],[Column2]],Table12[[Column2]:[Column54]],37,FALSE),"0")</f>
        <v>2</v>
      </c>
      <c r="AM32" s="58">
        <f>IFERROR(VLOOKUP(Table1215[[#This Row],[Column2]],Table12[[Column2]:[Column54]],38,FALSE),"0")</f>
        <v>0</v>
      </c>
      <c r="AN32" s="58">
        <f>IFERROR(VLOOKUP(Table1215[[#This Row],[Column2]],Table12[[Column2]:[Column54]],39,FALSE),"0")</f>
        <v>3</v>
      </c>
      <c r="AO32" s="58">
        <f>IFERROR(VLOOKUP(Table1215[[#This Row],[Column2]],Table12[[Column2]:[Column54]],40,FALSE),"0")</f>
        <v>0</v>
      </c>
      <c r="AP32" s="60">
        <f>AVERAGE(Table1215[[#This Row],[Column37]],Table1215[[#This Row],[Column38]],Table1215[[#This Row],[Column40]])</f>
        <v>2.3333333333333335</v>
      </c>
      <c r="AQ32" s="58">
        <f>IFERROR(VLOOKUP(Table1215[[#This Row],[Column2]],Table12[[Column2]:[Column54]],42,FALSE),"0")</f>
        <v>3</v>
      </c>
      <c r="AR32" s="58">
        <f>IFERROR(VLOOKUP(Table1215[[#This Row],[Column2]],Table12[[Column2]:[Column54]],43,FALSE),"0")</f>
        <v>0</v>
      </c>
      <c r="AS32" s="58">
        <f>IFERROR(VLOOKUP(Table1215[[#This Row],[Column2]],Table12[[Column2]:[Column54]],44,FALSE),"0")</f>
        <v>0</v>
      </c>
      <c r="AT32" s="58">
        <f>IFERROR(VLOOKUP(Table1215[[#This Row],[Column2]],Table12[[Column2]:[Column54]],45,FALSE),"0")</f>
        <v>0</v>
      </c>
      <c r="AU32" s="58">
        <f>IFERROR(VLOOKUP(Table1215[[#This Row],[Column2]],Table12[[Column2]:[Column54]],46,FALSE),"0")</f>
        <v>0</v>
      </c>
      <c r="AV32" s="60">
        <f>Table1215[[#This Row],[Column43]]</f>
        <v>3</v>
      </c>
      <c r="AW32" s="58">
        <f>IFERROR(VLOOKUP(Table1215[[#This Row],[Column2]],Table12[[Column2]:[Column54]],48,FALSE),"0")</f>
        <v>0</v>
      </c>
      <c r="AX32" s="58">
        <f>IFERROR(VLOOKUP(Table1215[[#This Row],[Column2]],Table12[[Column2]:[Column54]],49,FALSE),"0")</f>
        <v>0</v>
      </c>
      <c r="AY32" s="58">
        <f>IFERROR(VLOOKUP(Table1215[[#This Row],[Column2]],Table12[[Column2]:[Column54]],50,FALSE),"0")</f>
        <v>0</v>
      </c>
      <c r="AZ32" s="58">
        <f>IFERROR(VLOOKUP(Table1215[[#This Row],[Column2]],Table12[[Column2]:[Column54]],51,FALSE),"0")</f>
        <v>3</v>
      </c>
      <c r="BA32" s="58">
        <f>IFERROR(VLOOKUP(Table1215[[#This Row],[Column2]],Table12[[Column2]:[Column54]],52,FALSE),"0")</f>
        <v>3</v>
      </c>
      <c r="BB32" s="60">
        <f>AVERAGE(Table1215[[#This Row],[Column52]],Table1215[[#This Row],[Column53]])</f>
        <v>3</v>
      </c>
    </row>
    <row r="33" spans="1:54" ht="23.1" customHeight="1" x14ac:dyDescent="0.3">
      <c r="A33" s="80">
        <v>30</v>
      </c>
      <c r="B33" s="63" t="s">
        <v>39</v>
      </c>
      <c r="C33" s="64" t="s">
        <v>40</v>
      </c>
      <c r="D33" s="63" t="s">
        <v>449</v>
      </c>
      <c r="E33" s="63" t="s">
        <v>34</v>
      </c>
      <c r="F33" s="63" t="str">
        <f>REPT(CHAR(160),10)&amp;Working!$E34</f>
        <v>          A</v>
      </c>
      <c r="G33" s="54">
        <f>IFERROR(VLOOKUP(Table1215[[#This Row],[Column2]],Table12[[Column2]:[Column54]],6,FALSE),"0")</f>
        <v>0</v>
      </c>
      <c r="H33" s="54">
        <f>IFERROR(VLOOKUP(Table1215[[#This Row],[Column2]],Table12[[Column2]:[Column54]],7,FALSE),"0")</f>
        <v>0</v>
      </c>
      <c r="I33" s="54">
        <f>IFERROR(VLOOKUP(Table1215[[#This Row],[Column2]],Table12[[Column2]:[Column54]],8,FALSE),"0")</f>
        <v>4</v>
      </c>
      <c r="J33" s="54">
        <f>IFERROR(VLOOKUP(Table1215[[#This Row],[Column2]],Table12[[Column2]:[Column54]],9,FALSE),"0")</f>
        <v>0</v>
      </c>
      <c r="K33" s="54">
        <f>IFERROR(VLOOKUP(Table1215[[#This Row],[Column2]],Table12[[Column2]:[Column54]],10,FALSE),"0")</f>
        <v>0</v>
      </c>
      <c r="L33" s="60">
        <f>Table1215[[#This Row],[Column9]]</f>
        <v>4</v>
      </c>
      <c r="M33" s="54">
        <f>IFERROR(VLOOKUP(Table1215[[#This Row],[Column2]],Table12[[Column2]:[Column54]],12,FALSE),"0")</f>
        <v>0</v>
      </c>
      <c r="N33" s="54">
        <f>IFERROR(VLOOKUP(Table1215[[#This Row],[Column2]],Table12[[Column2]:[Column54]],13,FALSE),"0")</f>
        <v>4</v>
      </c>
      <c r="O33" s="54">
        <f>IFERROR(VLOOKUP(Table1215[[#This Row],[Column2]],Table12[[Column2]:[Column54]],14,FALSE),"0")</f>
        <v>4</v>
      </c>
      <c r="P33" s="54">
        <f>IFERROR(VLOOKUP(Table1215[[#This Row],[Column2]],Table12[[Column2]:[Column54]],10,FALSE),"0")</f>
        <v>0</v>
      </c>
      <c r="Q33" s="54">
        <f>IFERROR(VLOOKUP(Table1215[[#This Row],[Column2]],Table12[[Column2]:[Column54]],16,FALSE),"0")</f>
        <v>4</v>
      </c>
      <c r="R33" s="60">
        <f>AVERAGE(Table1215[[#This Row],[Column14]],Table1215[[#This Row],[Column15]],Table1215[[#This Row],[Column17]])</f>
        <v>4</v>
      </c>
      <c r="S33" s="54">
        <f>IFERROR(VLOOKUP(Table1215[[#This Row],[Column2]],Table12[[Column2]:[Column54]],18,FALSE),"0")</f>
        <v>0</v>
      </c>
      <c r="T33" s="54">
        <f>IFERROR(VLOOKUP(Table1215[[#This Row],[Column2]],Table12[[Column2]:[Column54]],19,FALSE),"0")</f>
        <v>0</v>
      </c>
      <c r="U33" s="54">
        <f>IFERROR(VLOOKUP(Table1215[[#This Row],[Column2]],Table12[[Column2]:[Column54]],20,FALSE),"0")</f>
        <v>0</v>
      </c>
      <c r="V33" s="54">
        <f>IFERROR(VLOOKUP(Table1215[[#This Row],[Column2]],Table12[[Column2]:[Column54]],21,FALSE),"0")</f>
        <v>0</v>
      </c>
      <c r="W33" s="54">
        <f>IFERROR(VLOOKUP(Table1215[[#This Row],[Column2]],Table12[[Column2]:[Column54]],22,FALSE),"0")</f>
        <v>0</v>
      </c>
      <c r="X33" s="60">
        <f>Table1215[[#This Row],[Column19]]</f>
        <v>0</v>
      </c>
      <c r="Y33" s="54">
        <f>IFERROR(VLOOKUP(Table1215[[#This Row],[Column2]],Table12[[Column2]:[Column54]],24,FALSE),"0")</f>
        <v>4</v>
      </c>
      <c r="Z33" s="54">
        <f>IFERROR(VLOOKUP(Table1215[[#This Row],[Column2]],Table12[[Column2]:[Column54]],25,FALSE),"0")</f>
        <v>0</v>
      </c>
      <c r="AA33" s="54">
        <f>IFERROR(VLOOKUP(Table1215[[#This Row],[Column2]],Table12[[Column2]:[Column54]],26,FALSE),"0")</f>
        <v>0</v>
      </c>
      <c r="AB33" s="54">
        <f>IFERROR(VLOOKUP(Table1215[[#This Row],[Column2]],Table12[[Column2]:[Column54]],27,FALSE),"0")</f>
        <v>0</v>
      </c>
      <c r="AC33" s="54">
        <f>IFERROR(VLOOKUP(Table1215[[#This Row],[Column2]],Table12[[Column2]:[Column54]],28,FALSE),"0")</f>
        <v>0</v>
      </c>
      <c r="AD33" s="60">
        <f>Table1215[[#This Row],[Column25]]</f>
        <v>4</v>
      </c>
      <c r="AE33" s="54">
        <f>IFERROR(VLOOKUP(Table1215[[#This Row],[Column2]],Table12[[Column2]:[Column54]],30,FALSE),"0")</f>
        <v>0</v>
      </c>
      <c r="AF33" s="54">
        <f>IFERROR(VLOOKUP(Table1215[[#This Row],[Column2]],Table12[[Column2]:[Column54]],31,FALSE),"0")</f>
        <v>0</v>
      </c>
      <c r="AG33" s="54">
        <f>IFERROR(VLOOKUP(Table1215[[#This Row],[Column2]],Table12[[Column2]:[Column54]],32,FALSE),"0")</f>
        <v>0</v>
      </c>
      <c r="AH33" s="54">
        <f>IFERROR(VLOOKUP(Table1215[[#This Row],[Column2]],Table12[[Column2]:[Column54]],33,FALSE),"0")</f>
        <v>0</v>
      </c>
      <c r="AI33" s="54">
        <f>IFERROR(VLOOKUP(Table1215[[#This Row],[Column2]],Table12[[Column2]:[Column54]],34,FALSE),"0")</f>
        <v>0</v>
      </c>
      <c r="AJ33" s="60">
        <f>AVERAGE(Table1215[[#This Row],[Column31]],Table1215[[#This Row],[Column32]],Table1215[[#This Row],[Column33]])</f>
        <v>0</v>
      </c>
      <c r="AK33" s="54">
        <f>IFERROR(VLOOKUP(Table1215[[#This Row],[Column2]],Table12[[Column2]:[Column54]],36,FALSE),"0")</f>
        <v>4</v>
      </c>
      <c r="AL33" s="54">
        <f>IFERROR(VLOOKUP(Table1215[[#This Row],[Column2]],Table12[[Column2]:[Column54]],37,FALSE),"0")</f>
        <v>4</v>
      </c>
      <c r="AM33" s="54">
        <f>IFERROR(VLOOKUP(Table1215[[#This Row],[Column2]],Table12[[Column2]:[Column54]],38,FALSE),"0")</f>
        <v>0</v>
      </c>
      <c r="AN33" s="54">
        <f>IFERROR(VLOOKUP(Table1215[[#This Row],[Column2]],Table12[[Column2]:[Column54]],39,FALSE),"0")</f>
        <v>4</v>
      </c>
      <c r="AO33" s="54">
        <f>IFERROR(VLOOKUP(Table1215[[#This Row],[Column2]],Table12[[Column2]:[Column54]],40,FALSE),"0")</f>
        <v>0</v>
      </c>
      <c r="AP33" s="60">
        <f>AVERAGE(Table1215[[#This Row],[Column37]],Table1215[[#This Row],[Column38]],Table1215[[#This Row],[Column40]])</f>
        <v>4</v>
      </c>
      <c r="AQ33" s="54">
        <f>IFERROR(VLOOKUP(Table1215[[#This Row],[Column2]],Table12[[Column2]:[Column54]],42,FALSE),"0")</f>
        <v>3</v>
      </c>
      <c r="AR33" s="54">
        <f>IFERROR(VLOOKUP(Table1215[[#This Row],[Column2]],Table12[[Column2]:[Column54]],43,FALSE),"0")</f>
        <v>0</v>
      </c>
      <c r="AS33" s="54">
        <f>IFERROR(VLOOKUP(Table1215[[#This Row],[Column2]],Table12[[Column2]:[Column54]],44,FALSE),"0")</f>
        <v>0</v>
      </c>
      <c r="AT33" s="54">
        <f>IFERROR(VLOOKUP(Table1215[[#This Row],[Column2]],Table12[[Column2]:[Column54]],45,FALSE),"0")</f>
        <v>0</v>
      </c>
      <c r="AU33" s="54">
        <f>IFERROR(VLOOKUP(Table1215[[#This Row],[Column2]],Table12[[Column2]:[Column54]],46,FALSE),"0")</f>
        <v>0</v>
      </c>
      <c r="AV33" s="60">
        <f>Table1215[[#This Row],[Column43]]</f>
        <v>3</v>
      </c>
      <c r="AW33" s="54">
        <f>IFERROR(VLOOKUP(Table1215[[#This Row],[Column2]],Table12[[Column2]:[Column54]],48,FALSE),"0")</f>
        <v>0</v>
      </c>
      <c r="AX33" s="54">
        <f>IFERROR(VLOOKUP(Table1215[[#This Row],[Column2]],Table12[[Column2]:[Column54]],49,FALSE),"0")</f>
        <v>0</v>
      </c>
      <c r="AY33" s="54">
        <f>IFERROR(VLOOKUP(Table1215[[#This Row],[Column2]],Table12[[Column2]:[Column54]],50,FALSE),"0")</f>
        <v>0</v>
      </c>
      <c r="AZ33" s="54">
        <f>IFERROR(VLOOKUP(Table1215[[#This Row],[Column2]],Table12[[Column2]:[Column54]],51,FALSE),"0")</f>
        <v>4</v>
      </c>
      <c r="BA33" s="54">
        <f>IFERROR(VLOOKUP(Table1215[[#This Row],[Column2]],Table12[[Column2]:[Column54]],52,FALSE),"0")</f>
        <v>4</v>
      </c>
      <c r="BB33" s="60">
        <f>AVERAGE(Table1215[[#This Row],[Column52]],Table1215[[#This Row],[Column53]])</f>
        <v>4</v>
      </c>
    </row>
    <row r="34" spans="1:54" ht="23.1" customHeight="1" x14ac:dyDescent="0.3">
      <c r="A34" s="79">
        <v>31</v>
      </c>
      <c r="B34" s="56" t="s">
        <v>109</v>
      </c>
      <c r="C34" s="57" t="s">
        <v>110</v>
      </c>
      <c r="D34" s="56" t="s">
        <v>449</v>
      </c>
      <c r="E34" s="56" t="s">
        <v>34</v>
      </c>
      <c r="F34" s="56" t="str">
        <f>REPT(CHAR(160),10)&amp;Working!$E35</f>
        <v>          A</v>
      </c>
      <c r="G34" s="58">
        <f>IFERROR(VLOOKUP(Table1215[[#This Row],[Column2]],Table12[[Column2]:[Column54]],6,FALSE),"0")</f>
        <v>0</v>
      </c>
      <c r="H34" s="58">
        <f>IFERROR(VLOOKUP(Table1215[[#This Row],[Column2]],Table12[[Column2]:[Column54]],7,FALSE),"0")</f>
        <v>0</v>
      </c>
      <c r="I34" s="58">
        <f>IFERROR(VLOOKUP(Table1215[[#This Row],[Column2]],Table12[[Column2]:[Column54]],8,FALSE),"0")</f>
        <v>4</v>
      </c>
      <c r="J34" s="58">
        <f>IFERROR(VLOOKUP(Table1215[[#This Row],[Column2]],Table12[[Column2]:[Column54]],9,FALSE),"0")</f>
        <v>0</v>
      </c>
      <c r="K34" s="58">
        <f>IFERROR(VLOOKUP(Table1215[[#This Row],[Column2]],Table12[[Column2]:[Column54]],10,FALSE),"0")</f>
        <v>0</v>
      </c>
      <c r="L34" s="60">
        <f>Table1215[[#This Row],[Column9]]</f>
        <v>4</v>
      </c>
      <c r="M34" s="58">
        <f>IFERROR(VLOOKUP(Table1215[[#This Row],[Column2]],Table12[[Column2]:[Column54]],12,FALSE),"0")</f>
        <v>0</v>
      </c>
      <c r="N34" s="58">
        <f>IFERROR(VLOOKUP(Table1215[[#This Row],[Column2]],Table12[[Column2]:[Column54]],13,FALSE),"0")</f>
        <v>4</v>
      </c>
      <c r="O34" s="58">
        <f>IFERROR(VLOOKUP(Table1215[[#This Row],[Column2]],Table12[[Column2]:[Column54]],14,FALSE),"0")</f>
        <v>4</v>
      </c>
      <c r="P34" s="58">
        <f>IFERROR(VLOOKUP(Table1215[[#This Row],[Column2]],Table12[[Column2]:[Column54]],10,FALSE),"0")</f>
        <v>0</v>
      </c>
      <c r="Q34" s="58">
        <f>IFERROR(VLOOKUP(Table1215[[#This Row],[Column2]],Table12[[Column2]:[Column54]],16,FALSE),"0")</f>
        <v>4</v>
      </c>
      <c r="R34" s="60">
        <f>AVERAGE(Table1215[[#This Row],[Column14]],Table1215[[#This Row],[Column15]],Table1215[[#This Row],[Column17]])</f>
        <v>4</v>
      </c>
      <c r="S34" s="58">
        <f>IFERROR(VLOOKUP(Table1215[[#This Row],[Column2]],Table12[[Column2]:[Column54]],18,FALSE),"0")</f>
        <v>0</v>
      </c>
      <c r="T34" s="58">
        <f>IFERROR(VLOOKUP(Table1215[[#This Row],[Column2]],Table12[[Column2]:[Column54]],19,FALSE),"0")</f>
        <v>0</v>
      </c>
      <c r="U34" s="58">
        <f>IFERROR(VLOOKUP(Table1215[[#This Row],[Column2]],Table12[[Column2]:[Column54]],20,FALSE),"0")</f>
        <v>0</v>
      </c>
      <c r="V34" s="58">
        <f>IFERROR(VLOOKUP(Table1215[[#This Row],[Column2]],Table12[[Column2]:[Column54]],21,FALSE),"0")</f>
        <v>0</v>
      </c>
      <c r="W34" s="58">
        <f>IFERROR(VLOOKUP(Table1215[[#This Row],[Column2]],Table12[[Column2]:[Column54]],22,FALSE),"0")</f>
        <v>0</v>
      </c>
      <c r="X34" s="60">
        <f>Table1215[[#This Row],[Column19]]</f>
        <v>0</v>
      </c>
      <c r="Y34" s="58">
        <f>IFERROR(VLOOKUP(Table1215[[#This Row],[Column2]],Table12[[Column2]:[Column54]],24,FALSE),"0")</f>
        <v>4</v>
      </c>
      <c r="Z34" s="58">
        <f>IFERROR(VLOOKUP(Table1215[[#This Row],[Column2]],Table12[[Column2]:[Column54]],25,FALSE),"0")</f>
        <v>0</v>
      </c>
      <c r="AA34" s="58">
        <f>IFERROR(VLOOKUP(Table1215[[#This Row],[Column2]],Table12[[Column2]:[Column54]],26,FALSE),"0")</f>
        <v>0</v>
      </c>
      <c r="AB34" s="58">
        <f>IFERROR(VLOOKUP(Table1215[[#This Row],[Column2]],Table12[[Column2]:[Column54]],27,FALSE),"0")</f>
        <v>0</v>
      </c>
      <c r="AC34" s="58">
        <f>IFERROR(VLOOKUP(Table1215[[#This Row],[Column2]],Table12[[Column2]:[Column54]],28,FALSE),"0")</f>
        <v>0</v>
      </c>
      <c r="AD34" s="60">
        <f>Table1215[[#This Row],[Column25]]</f>
        <v>4</v>
      </c>
      <c r="AE34" s="58">
        <f>IFERROR(VLOOKUP(Table1215[[#This Row],[Column2]],Table12[[Column2]:[Column54]],30,FALSE),"0")</f>
        <v>0</v>
      </c>
      <c r="AF34" s="58">
        <f>IFERROR(VLOOKUP(Table1215[[#This Row],[Column2]],Table12[[Column2]:[Column54]],31,FALSE),"0")</f>
        <v>0</v>
      </c>
      <c r="AG34" s="58">
        <f>IFERROR(VLOOKUP(Table1215[[#This Row],[Column2]],Table12[[Column2]:[Column54]],32,FALSE),"0")</f>
        <v>0</v>
      </c>
      <c r="AH34" s="58">
        <f>IFERROR(VLOOKUP(Table1215[[#This Row],[Column2]],Table12[[Column2]:[Column54]],33,FALSE),"0")</f>
        <v>0</v>
      </c>
      <c r="AI34" s="58">
        <f>IFERROR(VLOOKUP(Table1215[[#This Row],[Column2]],Table12[[Column2]:[Column54]],34,FALSE),"0")</f>
        <v>0</v>
      </c>
      <c r="AJ34" s="60">
        <f>AVERAGE(Table1215[[#This Row],[Column31]],Table1215[[#This Row],[Column32]],Table1215[[#This Row],[Column33]])</f>
        <v>0</v>
      </c>
      <c r="AK34" s="58">
        <f>IFERROR(VLOOKUP(Table1215[[#This Row],[Column2]],Table12[[Column2]:[Column54]],36,FALSE),"0")</f>
        <v>4</v>
      </c>
      <c r="AL34" s="58">
        <f>IFERROR(VLOOKUP(Table1215[[#This Row],[Column2]],Table12[[Column2]:[Column54]],37,FALSE),"0")</f>
        <v>4</v>
      </c>
      <c r="AM34" s="58">
        <f>IFERROR(VLOOKUP(Table1215[[#This Row],[Column2]],Table12[[Column2]:[Column54]],38,FALSE),"0")</f>
        <v>0</v>
      </c>
      <c r="AN34" s="58">
        <f>IFERROR(VLOOKUP(Table1215[[#This Row],[Column2]],Table12[[Column2]:[Column54]],39,FALSE),"0")</f>
        <v>4</v>
      </c>
      <c r="AO34" s="58">
        <f>IFERROR(VLOOKUP(Table1215[[#This Row],[Column2]],Table12[[Column2]:[Column54]],40,FALSE),"0")</f>
        <v>0</v>
      </c>
      <c r="AP34" s="60">
        <f>AVERAGE(Table1215[[#This Row],[Column37]],Table1215[[#This Row],[Column38]],Table1215[[#This Row],[Column40]])</f>
        <v>4</v>
      </c>
      <c r="AQ34" s="58">
        <f>IFERROR(VLOOKUP(Table1215[[#This Row],[Column2]],Table12[[Column2]:[Column54]],42,FALSE),"0")</f>
        <v>3</v>
      </c>
      <c r="AR34" s="58">
        <f>IFERROR(VLOOKUP(Table1215[[#This Row],[Column2]],Table12[[Column2]:[Column54]],43,FALSE),"0")</f>
        <v>0</v>
      </c>
      <c r="AS34" s="58">
        <f>IFERROR(VLOOKUP(Table1215[[#This Row],[Column2]],Table12[[Column2]:[Column54]],44,FALSE),"0")</f>
        <v>0</v>
      </c>
      <c r="AT34" s="58">
        <f>IFERROR(VLOOKUP(Table1215[[#This Row],[Column2]],Table12[[Column2]:[Column54]],45,FALSE),"0")</f>
        <v>0</v>
      </c>
      <c r="AU34" s="58">
        <f>IFERROR(VLOOKUP(Table1215[[#This Row],[Column2]],Table12[[Column2]:[Column54]],46,FALSE),"0")</f>
        <v>0</v>
      </c>
      <c r="AV34" s="60">
        <f>Table1215[[#This Row],[Column43]]</f>
        <v>3</v>
      </c>
      <c r="AW34" s="58">
        <f>IFERROR(VLOOKUP(Table1215[[#This Row],[Column2]],Table12[[Column2]:[Column54]],48,FALSE),"0")</f>
        <v>0</v>
      </c>
      <c r="AX34" s="58">
        <f>IFERROR(VLOOKUP(Table1215[[#This Row],[Column2]],Table12[[Column2]:[Column54]],49,FALSE),"0")</f>
        <v>0</v>
      </c>
      <c r="AY34" s="58">
        <f>IFERROR(VLOOKUP(Table1215[[#This Row],[Column2]],Table12[[Column2]:[Column54]],50,FALSE),"0")</f>
        <v>0</v>
      </c>
      <c r="AZ34" s="58">
        <f>IFERROR(VLOOKUP(Table1215[[#This Row],[Column2]],Table12[[Column2]:[Column54]],51,FALSE),"0")</f>
        <v>4</v>
      </c>
      <c r="BA34" s="58">
        <f>IFERROR(VLOOKUP(Table1215[[#This Row],[Column2]],Table12[[Column2]:[Column54]],52,FALSE),"0")</f>
        <v>4</v>
      </c>
      <c r="BB34" s="60">
        <f>AVERAGE(Table1215[[#This Row],[Column52]],Table1215[[#This Row],[Column53]])</f>
        <v>4</v>
      </c>
    </row>
    <row r="35" spans="1:54" ht="23.1" customHeight="1" x14ac:dyDescent="0.3">
      <c r="A35" s="80">
        <v>32</v>
      </c>
      <c r="B35" s="63" t="s">
        <v>242</v>
      </c>
      <c r="C35" s="64" t="s">
        <v>243</v>
      </c>
      <c r="D35" s="63" t="s">
        <v>541</v>
      </c>
      <c r="E35" s="63" t="s">
        <v>160</v>
      </c>
      <c r="F35" s="63" t="str">
        <f>REPT(CHAR(160),10)&amp;Working!$E36</f>
        <v>          B</v>
      </c>
      <c r="G35" s="54">
        <f>IFERROR(VLOOKUP(Table1215[[#This Row],[Column2]],Table12[[Column2]:[Column54]],6,FALSE),"0")</f>
        <v>0</v>
      </c>
      <c r="H35" s="54">
        <f>IFERROR(VLOOKUP(Table1215[[#This Row],[Column2]],Table12[[Column2]:[Column54]],7,FALSE),"0")</f>
        <v>0</v>
      </c>
      <c r="I35" s="54">
        <f>IFERROR(VLOOKUP(Table1215[[#This Row],[Column2]],Table12[[Column2]:[Column54]],8,FALSE),"0")</f>
        <v>4</v>
      </c>
      <c r="J35" s="54">
        <f>IFERROR(VLOOKUP(Table1215[[#This Row],[Column2]],Table12[[Column2]:[Column54]],9,FALSE),"0")</f>
        <v>0</v>
      </c>
      <c r="K35" s="54">
        <f>IFERROR(VLOOKUP(Table1215[[#This Row],[Column2]],Table12[[Column2]:[Column54]],10,FALSE),"0")</f>
        <v>0</v>
      </c>
      <c r="L35" s="60">
        <f>Table1215[[#This Row],[Column9]]</f>
        <v>4</v>
      </c>
      <c r="M35" s="54">
        <f>IFERROR(VLOOKUP(Table1215[[#This Row],[Column2]],Table12[[Column2]:[Column54]],12,FALSE),"0")</f>
        <v>0</v>
      </c>
      <c r="N35" s="54">
        <f>IFERROR(VLOOKUP(Table1215[[#This Row],[Column2]],Table12[[Column2]:[Column54]],13,FALSE),"0")</f>
        <v>4</v>
      </c>
      <c r="O35" s="54">
        <f>IFERROR(VLOOKUP(Table1215[[#This Row],[Column2]],Table12[[Column2]:[Column54]],14,FALSE),"0")</f>
        <v>4</v>
      </c>
      <c r="P35" s="54">
        <f>IFERROR(VLOOKUP(Table1215[[#This Row],[Column2]],Table12[[Column2]:[Column54]],10,FALSE),"0")</f>
        <v>0</v>
      </c>
      <c r="Q35" s="54">
        <f>IFERROR(VLOOKUP(Table1215[[#This Row],[Column2]],Table12[[Column2]:[Column54]],16,FALSE),"0")</f>
        <v>4</v>
      </c>
      <c r="R35" s="60">
        <f>AVERAGE(Table1215[[#This Row],[Column14]],Table1215[[#This Row],[Column15]],Table1215[[#This Row],[Column17]])</f>
        <v>4</v>
      </c>
      <c r="S35" s="54">
        <f>IFERROR(VLOOKUP(Table1215[[#This Row],[Column2]],Table12[[Column2]:[Column54]],18,FALSE),"0")</f>
        <v>0</v>
      </c>
      <c r="T35" s="54">
        <f>IFERROR(VLOOKUP(Table1215[[#This Row],[Column2]],Table12[[Column2]:[Column54]],19,FALSE),"0")</f>
        <v>0</v>
      </c>
      <c r="U35" s="54">
        <f>IFERROR(VLOOKUP(Table1215[[#This Row],[Column2]],Table12[[Column2]:[Column54]],20,FALSE),"0")</f>
        <v>0</v>
      </c>
      <c r="V35" s="54">
        <f>IFERROR(VLOOKUP(Table1215[[#This Row],[Column2]],Table12[[Column2]:[Column54]],21,FALSE),"0")</f>
        <v>0</v>
      </c>
      <c r="W35" s="54">
        <f>IFERROR(VLOOKUP(Table1215[[#This Row],[Column2]],Table12[[Column2]:[Column54]],22,FALSE),"0")</f>
        <v>0</v>
      </c>
      <c r="X35" s="60">
        <f>Table1215[[#This Row],[Column19]]</f>
        <v>0</v>
      </c>
      <c r="Y35" s="54">
        <f>IFERROR(VLOOKUP(Table1215[[#This Row],[Column2]],Table12[[Column2]:[Column54]],24,FALSE),"0")</f>
        <v>4</v>
      </c>
      <c r="Z35" s="54">
        <f>IFERROR(VLOOKUP(Table1215[[#This Row],[Column2]],Table12[[Column2]:[Column54]],25,FALSE),"0")</f>
        <v>0</v>
      </c>
      <c r="AA35" s="54">
        <f>IFERROR(VLOOKUP(Table1215[[#This Row],[Column2]],Table12[[Column2]:[Column54]],26,FALSE),"0")</f>
        <v>0</v>
      </c>
      <c r="AB35" s="54">
        <f>IFERROR(VLOOKUP(Table1215[[#This Row],[Column2]],Table12[[Column2]:[Column54]],27,FALSE),"0")</f>
        <v>0</v>
      </c>
      <c r="AC35" s="54">
        <f>IFERROR(VLOOKUP(Table1215[[#This Row],[Column2]],Table12[[Column2]:[Column54]],28,FALSE),"0")</f>
        <v>0</v>
      </c>
      <c r="AD35" s="60">
        <f>Table1215[[#This Row],[Column25]]</f>
        <v>4</v>
      </c>
      <c r="AE35" s="54">
        <f>IFERROR(VLOOKUP(Table1215[[#This Row],[Column2]],Table12[[Column2]:[Column54]],30,FALSE),"0")</f>
        <v>0</v>
      </c>
      <c r="AF35" s="54">
        <f>IFERROR(VLOOKUP(Table1215[[#This Row],[Column2]],Table12[[Column2]:[Column54]],31,FALSE),"0")</f>
        <v>0</v>
      </c>
      <c r="AG35" s="54">
        <f>IFERROR(VLOOKUP(Table1215[[#This Row],[Column2]],Table12[[Column2]:[Column54]],32,FALSE),"0")</f>
        <v>0</v>
      </c>
      <c r="AH35" s="54">
        <f>IFERROR(VLOOKUP(Table1215[[#This Row],[Column2]],Table12[[Column2]:[Column54]],33,FALSE),"0")</f>
        <v>0</v>
      </c>
      <c r="AI35" s="54">
        <f>IFERROR(VLOOKUP(Table1215[[#This Row],[Column2]],Table12[[Column2]:[Column54]],34,FALSE),"0")</f>
        <v>0</v>
      </c>
      <c r="AJ35" s="60">
        <f>AVERAGE(Table1215[[#This Row],[Column31]],Table1215[[#This Row],[Column32]],Table1215[[#This Row],[Column33]])</f>
        <v>0</v>
      </c>
      <c r="AK35" s="54">
        <f>IFERROR(VLOOKUP(Table1215[[#This Row],[Column2]],Table12[[Column2]:[Column54]],36,FALSE),"0")</f>
        <v>5</v>
      </c>
      <c r="AL35" s="54">
        <f>IFERROR(VLOOKUP(Table1215[[#This Row],[Column2]],Table12[[Column2]:[Column54]],37,FALSE),"0")</f>
        <v>4</v>
      </c>
      <c r="AM35" s="54">
        <f>IFERROR(VLOOKUP(Table1215[[#This Row],[Column2]],Table12[[Column2]:[Column54]],38,FALSE),"0")</f>
        <v>0</v>
      </c>
      <c r="AN35" s="54">
        <f>IFERROR(VLOOKUP(Table1215[[#This Row],[Column2]],Table12[[Column2]:[Column54]],39,FALSE),"0")</f>
        <v>5</v>
      </c>
      <c r="AO35" s="54">
        <f>IFERROR(VLOOKUP(Table1215[[#This Row],[Column2]],Table12[[Column2]:[Column54]],40,FALSE),"0")</f>
        <v>0</v>
      </c>
      <c r="AP35" s="60">
        <f>AVERAGE(Table1215[[#This Row],[Column37]],Table1215[[#This Row],[Column38]],Table1215[[#This Row],[Column40]])</f>
        <v>4.666666666666667</v>
      </c>
      <c r="AQ35" s="54">
        <f>IFERROR(VLOOKUP(Table1215[[#This Row],[Column2]],Table12[[Column2]:[Column54]],42,FALSE),"0")</f>
        <v>4</v>
      </c>
      <c r="AR35" s="54">
        <f>IFERROR(VLOOKUP(Table1215[[#This Row],[Column2]],Table12[[Column2]:[Column54]],43,FALSE),"0")</f>
        <v>0</v>
      </c>
      <c r="AS35" s="54">
        <f>IFERROR(VLOOKUP(Table1215[[#This Row],[Column2]],Table12[[Column2]:[Column54]],44,FALSE),"0")</f>
        <v>0</v>
      </c>
      <c r="AT35" s="54">
        <f>IFERROR(VLOOKUP(Table1215[[#This Row],[Column2]],Table12[[Column2]:[Column54]],45,FALSE),"0")</f>
        <v>0</v>
      </c>
      <c r="AU35" s="54">
        <f>IFERROR(VLOOKUP(Table1215[[#This Row],[Column2]],Table12[[Column2]:[Column54]],46,FALSE),"0")</f>
        <v>0</v>
      </c>
      <c r="AV35" s="60">
        <f>Table1215[[#This Row],[Column43]]</f>
        <v>4</v>
      </c>
      <c r="AW35" s="54">
        <f>IFERROR(VLOOKUP(Table1215[[#This Row],[Column2]],Table12[[Column2]:[Column54]],48,FALSE),"0")</f>
        <v>0</v>
      </c>
      <c r="AX35" s="54">
        <f>IFERROR(VLOOKUP(Table1215[[#This Row],[Column2]],Table12[[Column2]:[Column54]],49,FALSE),"0")</f>
        <v>0</v>
      </c>
      <c r="AY35" s="54">
        <f>IFERROR(VLOOKUP(Table1215[[#This Row],[Column2]],Table12[[Column2]:[Column54]],50,FALSE),"0")</f>
        <v>0</v>
      </c>
      <c r="AZ35" s="54">
        <f>IFERROR(VLOOKUP(Table1215[[#This Row],[Column2]],Table12[[Column2]:[Column54]],51,FALSE),"0")</f>
        <v>5</v>
      </c>
      <c r="BA35" s="54">
        <f>IFERROR(VLOOKUP(Table1215[[#This Row],[Column2]],Table12[[Column2]:[Column54]],52,FALSE),"0")</f>
        <v>4</v>
      </c>
      <c r="BB35" s="60">
        <f>AVERAGE(Table1215[[#This Row],[Column52]],Table1215[[#This Row],[Column53]])</f>
        <v>4.5</v>
      </c>
    </row>
    <row r="36" spans="1:54" ht="23.1" customHeight="1" x14ac:dyDescent="0.3">
      <c r="A36" s="79">
        <v>33</v>
      </c>
      <c r="B36" s="56" t="s">
        <v>210</v>
      </c>
      <c r="C36" s="57" t="s">
        <v>211</v>
      </c>
      <c r="D36" s="56" t="s">
        <v>541</v>
      </c>
      <c r="E36" s="56" t="s">
        <v>160</v>
      </c>
      <c r="F36" s="56" t="str">
        <f>REPT(CHAR(160),10)&amp;Working!$E37</f>
        <v>          B</v>
      </c>
      <c r="G36" s="58">
        <f>IFERROR(VLOOKUP(Table1215[[#This Row],[Column2]],Table12[[Column2]:[Column54]],6,FALSE),"0")</f>
        <v>0</v>
      </c>
      <c r="H36" s="58">
        <f>IFERROR(VLOOKUP(Table1215[[#This Row],[Column2]],Table12[[Column2]:[Column54]],7,FALSE),"0")</f>
        <v>0</v>
      </c>
      <c r="I36" s="58">
        <f>IFERROR(VLOOKUP(Table1215[[#This Row],[Column2]],Table12[[Column2]:[Column54]],8,FALSE),"0")</f>
        <v>4</v>
      </c>
      <c r="J36" s="58">
        <f>IFERROR(VLOOKUP(Table1215[[#This Row],[Column2]],Table12[[Column2]:[Column54]],9,FALSE),"0")</f>
        <v>0</v>
      </c>
      <c r="K36" s="58">
        <f>IFERROR(VLOOKUP(Table1215[[#This Row],[Column2]],Table12[[Column2]:[Column54]],10,FALSE),"0")</f>
        <v>0</v>
      </c>
      <c r="L36" s="60">
        <f>Table1215[[#This Row],[Column9]]</f>
        <v>4</v>
      </c>
      <c r="M36" s="58">
        <f>IFERROR(VLOOKUP(Table1215[[#This Row],[Column2]],Table12[[Column2]:[Column54]],12,FALSE),"0")</f>
        <v>0</v>
      </c>
      <c r="N36" s="58">
        <f>IFERROR(VLOOKUP(Table1215[[#This Row],[Column2]],Table12[[Column2]:[Column54]],13,FALSE),"0")</f>
        <v>4</v>
      </c>
      <c r="O36" s="58">
        <f>IFERROR(VLOOKUP(Table1215[[#This Row],[Column2]],Table12[[Column2]:[Column54]],14,FALSE),"0")</f>
        <v>4</v>
      </c>
      <c r="P36" s="58">
        <f>IFERROR(VLOOKUP(Table1215[[#This Row],[Column2]],Table12[[Column2]:[Column54]],10,FALSE),"0")</f>
        <v>0</v>
      </c>
      <c r="Q36" s="58">
        <f>IFERROR(VLOOKUP(Table1215[[#This Row],[Column2]],Table12[[Column2]:[Column54]],16,FALSE),"0")</f>
        <v>4</v>
      </c>
      <c r="R36" s="60">
        <f>AVERAGE(Table1215[[#This Row],[Column14]],Table1215[[#This Row],[Column15]],Table1215[[#This Row],[Column17]])</f>
        <v>4</v>
      </c>
      <c r="S36" s="58">
        <f>IFERROR(VLOOKUP(Table1215[[#This Row],[Column2]],Table12[[Column2]:[Column54]],18,FALSE),"0")</f>
        <v>0</v>
      </c>
      <c r="T36" s="58">
        <f>IFERROR(VLOOKUP(Table1215[[#This Row],[Column2]],Table12[[Column2]:[Column54]],19,FALSE),"0")</f>
        <v>0</v>
      </c>
      <c r="U36" s="58">
        <f>IFERROR(VLOOKUP(Table1215[[#This Row],[Column2]],Table12[[Column2]:[Column54]],20,FALSE),"0")</f>
        <v>0</v>
      </c>
      <c r="V36" s="58">
        <f>IFERROR(VLOOKUP(Table1215[[#This Row],[Column2]],Table12[[Column2]:[Column54]],21,FALSE),"0")</f>
        <v>0</v>
      </c>
      <c r="W36" s="58">
        <f>IFERROR(VLOOKUP(Table1215[[#This Row],[Column2]],Table12[[Column2]:[Column54]],22,FALSE),"0")</f>
        <v>0</v>
      </c>
      <c r="X36" s="60">
        <f>Table1215[[#This Row],[Column19]]</f>
        <v>0</v>
      </c>
      <c r="Y36" s="58">
        <f>IFERROR(VLOOKUP(Table1215[[#This Row],[Column2]],Table12[[Column2]:[Column54]],24,FALSE),"0")</f>
        <v>4</v>
      </c>
      <c r="Z36" s="58">
        <f>IFERROR(VLOOKUP(Table1215[[#This Row],[Column2]],Table12[[Column2]:[Column54]],25,FALSE),"0")</f>
        <v>0</v>
      </c>
      <c r="AA36" s="58">
        <f>IFERROR(VLOOKUP(Table1215[[#This Row],[Column2]],Table12[[Column2]:[Column54]],26,FALSE),"0")</f>
        <v>0</v>
      </c>
      <c r="AB36" s="58">
        <f>IFERROR(VLOOKUP(Table1215[[#This Row],[Column2]],Table12[[Column2]:[Column54]],27,FALSE),"0")</f>
        <v>0</v>
      </c>
      <c r="AC36" s="58">
        <f>IFERROR(VLOOKUP(Table1215[[#This Row],[Column2]],Table12[[Column2]:[Column54]],28,FALSE),"0")</f>
        <v>0</v>
      </c>
      <c r="AD36" s="60">
        <f>Table1215[[#This Row],[Column25]]</f>
        <v>4</v>
      </c>
      <c r="AE36" s="58">
        <f>IFERROR(VLOOKUP(Table1215[[#This Row],[Column2]],Table12[[Column2]:[Column54]],30,FALSE),"0")</f>
        <v>0</v>
      </c>
      <c r="AF36" s="58">
        <f>IFERROR(VLOOKUP(Table1215[[#This Row],[Column2]],Table12[[Column2]:[Column54]],31,FALSE),"0")</f>
        <v>0</v>
      </c>
      <c r="AG36" s="58">
        <f>IFERROR(VLOOKUP(Table1215[[#This Row],[Column2]],Table12[[Column2]:[Column54]],32,FALSE),"0")</f>
        <v>0</v>
      </c>
      <c r="AH36" s="58">
        <f>IFERROR(VLOOKUP(Table1215[[#This Row],[Column2]],Table12[[Column2]:[Column54]],33,FALSE),"0")</f>
        <v>0</v>
      </c>
      <c r="AI36" s="58">
        <f>IFERROR(VLOOKUP(Table1215[[#This Row],[Column2]],Table12[[Column2]:[Column54]],34,FALSE),"0")</f>
        <v>0</v>
      </c>
      <c r="AJ36" s="60">
        <f>AVERAGE(Table1215[[#This Row],[Column31]],Table1215[[#This Row],[Column32]],Table1215[[#This Row],[Column33]])</f>
        <v>0</v>
      </c>
      <c r="AK36" s="58">
        <f>IFERROR(VLOOKUP(Table1215[[#This Row],[Column2]],Table12[[Column2]:[Column54]],36,FALSE),"0")</f>
        <v>4</v>
      </c>
      <c r="AL36" s="58">
        <f>IFERROR(VLOOKUP(Table1215[[#This Row],[Column2]],Table12[[Column2]:[Column54]],37,FALSE),"0")</f>
        <v>4</v>
      </c>
      <c r="AM36" s="58">
        <f>IFERROR(VLOOKUP(Table1215[[#This Row],[Column2]],Table12[[Column2]:[Column54]],38,FALSE),"0")</f>
        <v>0</v>
      </c>
      <c r="AN36" s="58">
        <f>IFERROR(VLOOKUP(Table1215[[#This Row],[Column2]],Table12[[Column2]:[Column54]],39,FALSE),"0")</f>
        <v>4</v>
      </c>
      <c r="AO36" s="58">
        <f>IFERROR(VLOOKUP(Table1215[[#This Row],[Column2]],Table12[[Column2]:[Column54]],40,FALSE),"0")</f>
        <v>0</v>
      </c>
      <c r="AP36" s="60">
        <f>AVERAGE(Table1215[[#This Row],[Column37]],Table1215[[#This Row],[Column38]],Table1215[[#This Row],[Column40]])</f>
        <v>4</v>
      </c>
      <c r="AQ36" s="58">
        <f>IFERROR(VLOOKUP(Table1215[[#This Row],[Column2]],Table12[[Column2]:[Column54]],42,FALSE),"0")</f>
        <v>4</v>
      </c>
      <c r="AR36" s="58">
        <f>IFERROR(VLOOKUP(Table1215[[#This Row],[Column2]],Table12[[Column2]:[Column54]],43,FALSE),"0")</f>
        <v>0</v>
      </c>
      <c r="AS36" s="58">
        <f>IFERROR(VLOOKUP(Table1215[[#This Row],[Column2]],Table12[[Column2]:[Column54]],44,FALSE),"0")</f>
        <v>0</v>
      </c>
      <c r="AT36" s="58">
        <f>IFERROR(VLOOKUP(Table1215[[#This Row],[Column2]],Table12[[Column2]:[Column54]],45,FALSE),"0")</f>
        <v>0</v>
      </c>
      <c r="AU36" s="58">
        <f>IFERROR(VLOOKUP(Table1215[[#This Row],[Column2]],Table12[[Column2]:[Column54]],46,FALSE),"0")</f>
        <v>0</v>
      </c>
      <c r="AV36" s="60">
        <f>Table1215[[#This Row],[Column43]]</f>
        <v>4</v>
      </c>
      <c r="AW36" s="58">
        <f>IFERROR(VLOOKUP(Table1215[[#This Row],[Column2]],Table12[[Column2]:[Column54]],48,FALSE),"0")</f>
        <v>0</v>
      </c>
      <c r="AX36" s="58">
        <f>IFERROR(VLOOKUP(Table1215[[#This Row],[Column2]],Table12[[Column2]:[Column54]],49,FALSE),"0")</f>
        <v>0</v>
      </c>
      <c r="AY36" s="58">
        <f>IFERROR(VLOOKUP(Table1215[[#This Row],[Column2]],Table12[[Column2]:[Column54]],50,FALSE),"0")</f>
        <v>0</v>
      </c>
      <c r="AZ36" s="58">
        <f>IFERROR(VLOOKUP(Table1215[[#This Row],[Column2]],Table12[[Column2]:[Column54]],51,FALSE),"0")</f>
        <v>4</v>
      </c>
      <c r="BA36" s="58">
        <f>IFERROR(VLOOKUP(Table1215[[#This Row],[Column2]],Table12[[Column2]:[Column54]],52,FALSE),"0")</f>
        <v>4</v>
      </c>
      <c r="BB36" s="60">
        <f>AVERAGE(Table1215[[#This Row],[Column52]],Table1215[[#This Row],[Column53]])</f>
        <v>4</v>
      </c>
    </row>
    <row r="37" spans="1:54" ht="23.1" customHeight="1" x14ac:dyDescent="0.3">
      <c r="A37" s="80">
        <v>34</v>
      </c>
      <c r="B37" s="63" t="s">
        <v>94</v>
      </c>
      <c r="C37" s="64" t="s">
        <v>95</v>
      </c>
      <c r="D37" s="63" t="s">
        <v>541</v>
      </c>
      <c r="E37" s="63" t="s">
        <v>34</v>
      </c>
      <c r="F37" s="63" t="str">
        <f>REPT(CHAR(160),10)&amp;Working!$E38</f>
        <v>          A</v>
      </c>
      <c r="G37" s="54">
        <f>IFERROR(VLOOKUP(Table1215[[#This Row],[Column2]],Table12[[Column2]:[Column54]],6,FALSE),"0")</f>
        <v>0</v>
      </c>
      <c r="H37" s="54">
        <f>IFERROR(VLOOKUP(Table1215[[#This Row],[Column2]],Table12[[Column2]:[Column54]],7,FALSE),"0")</f>
        <v>0</v>
      </c>
      <c r="I37" s="54">
        <f>IFERROR(VLOOKUP(Table1215[[#This Row],[Column2]],Table12[[Column2]:[Column54]],8,FALSE),"0")</f>
        <v>4</v>
      </c>
      <c r="J37" s="54">
        <f>IFERROR(VLOOKUP(Table1215[[#This Row],[Column2]],Table12[[Column2]:[Column54]],9,FALSE),"0")</f>
        <v>0</v>
      </c>
      <c r="K37" s="54">
        <f>IFERROR(VLOOKUP(Table1215[[#This Row],[Column2]],Table12[[Column2]:[Column54]],10,FALSE),"0")</f>
        <v>0</v>
      </c>
      <c r="L37" s="60">
        <f>Table1215[[#This Row],[Column9]]</f>
        <v>4</v>
      </c>
      <c r="M37" s="54">
        <f>IFERROR(VLOOKUP(Table1215[[#This Row],[Column2]],Table12[[Column2]:[Column54]],12,FALSE),"0")</f>
        <v>0</v>
      </c>
      <c r="N37" s="54">
        <f>IFERROR(VLOOKUP(Table1215[[#This Row],[Column2]],Table12[[Column2]:[Column54]],13,FALSE),"0")</f>
        <v>5</v>
      </c>
      <c r="O37" s="54">
        <f>IFERROR(VLOOKUP(Table1215[[#This Row],[Column2]],Table12[[Column2]:[Column54]],14,FALSE),"0")</f>
        <v>4</v>
      </c>
      <c r="P37" s="54">
        <f>IFERROR(VLOOKUP(Table1215[[#This Row],[Column2]],Table12[[Column2]:[Column54]],10,FALSE),"0")</f>
        <v>0</v>
      </c>
      <c r="Q37" s="54">
        <f>IFERROR(VLOOKUP(Table1215[[#This Row],[Column2]],Table12[[Column2]:[Column54]],16,FALSE),"0")</f>
        <v>4</v>
      </c>
      <c r="R37" s="60">
        <f>AVERAGE(Table1215[[#This Row],[Column14]],Table1215[[#This Row],[Column15]],Table1215[[#This Row],[Column17]])</f>
        <v>4.333333333333333</v>
      </c>
      <c r="S37" s="54">
        <f>IFERROR(VLOOKUP(Table1215[[#This Row],[Column2]],Table12[[Column2]:[Column54]],18,FALSE),"0")</f>
        <v>0</v>
      </c>
      <c r="T37" s="54">
        <f>IFERROR(VLOOKUP(Table1215[[#This Row],[Column2]],Table12[[Column2]:[Column54]],19,FALSE),"0")</f>
        <v>0</v>
      </c>
      <c r="U37" s="54">
        <f>IFERROR(VLOOKUP(Table1215[[#This Row],[Column2]],Table12[[Column2]:[Column54]],20,FALSE),"0")</f>
        <v>0</v>
      </c>
      <c r="V37" s="54">
        <f>IFERROR(VLOOKUP(Table1215[[#This Row],[Column2]],Table12[[Column2]:[Column54]],21,FALSE),"0")</f>
        <v>0</v>
      </c>
      <c r="W37" s="54">
        <f>IFERROR(VLOOKUP(Table1215[[#This Row],[Column2]],Table12[[Column2]:[Column54]],22,FALSE),"0")</f>
        <v>0</v>
      </c>
      <c r="X37" s="60">
        <f>Table1215[[#This Row],[Column19]]</f>
        <v>0</v>
      </c>
      <c r="Y37" s="54">
        <f>IFERROR(VLOOKUP(Table1215[[#This Row],[Column2]],Table12[[Column2]:[Column54]],24,FALSE),"0")</f>
        <v>5</v>
      </c>
      <c r="Z37" s="54">
        <f>IFERROR(VLOOKUP(Table1215[[#This Row],[Column2]],Table12[[Column2]:[Column54]],25,FALSE),"0")</f>
        <v>0</v>
      </c>
      <c r="AA37" s="54">
        <f>IFERROR(VLOOKUP(Table1215[[#This Row],[Column2]],Table12[[Column2]:[Column54]],26,FALSE),"0")</f>
        <v>0</v>
      </c>
      <c r="AB37" s="54">
        <f>IFERROR(VLOOKUP(Table1215[[#This Row],[Column2]],Table12[[Column2]:[Column54]],27,FALSE),"0")</f>
        <v>0</v>
      </c>
      <c r="AC37" s="54">
        <f>IFERROR(VLOOKUP(Table1215[[#This Row],[Column2]],Table12[[Column2]:[Column54]],28,FALSE),"0")</f>
        <v>0</v>
      </c>
      <c r="AD37" s="60">
        <f>Table1215[[#This Row],[Column25]]</f>
        <v>5</v>
      </c>
      <c r="AE37" s="54">
        <f>IFERROR(VLOOKUP(Table1215[[#This Row],[Column2]],Table12[[Column2]:[Column54]],30,FALSE),"0")</f>
        <v>0</v>
      </c>
      <c r="AF37" s="54">
        <f>IFERROR(VLOOKUP(Table1215[[#This Row],[Column2]],Table12[[Column2]:[Column54]],31,FALSE),"0")</f>
        <v>0</v>
      </c>
      <c r="AG37" s="54">
        <f>IFERROR(VLOOKUP(Table1215[[#This Row],[Column2]],Table12[[Column2]:[Column54]],32,FALSE),"0")</f>
        <v>0</v>
      </c>
      <c r="AH37" s="54">
        <f>IFERROR(VLOOKUP(Table1215[[#This Row],[Column2]],Table12[[Column2]:[Column54]],33,FALSE),"0")</f>
        <v>0</v>
      </c>
      <c r="AI37" s="54">
        <f>IFERROR(VLOOKUP(Table1215[[#This Row],[Column2]],Table12[[Column2]:[Column54]],34,FALSE),"0")</f>
        <v>0</v>
      </c>
      <c r="AJ37" s="60">
        <f>AVERAGE(Table1215[[#This Row],[Column31]],Table1215[[#This Row],[Column32]],Table1215[[#This Row],[Column33]])</f>
        <v>0</v>
      </c>
      <c r="AK37" s="54">
        <f>IFERROR(VLOOKUP(Table1215[[#This Row],[Column2]],Table12[[Column2]:[Column54]],36,FALSE),"0")</f>
        <v>5</v>
      </c>
      <c r="AL37" s="54">
        <f>IFERROR(VLOOKUP(Table1215[[#This Row],[Column2]],Table12[[Column2]:[Column54]],37,FALSE),"0")</f>
        <v>5</v>
      </c>
      <c r="AM37" s="54">
        <f>IFERROR(VLOOKUP(Table1215[[#This Row],[Column2]],Table12[[Column2]:[Column54]],38,FALSE),"0")</f>
        <v>0</v>
      </c>
      <c r="AN37" s="54">
        <f>IFERROR(VLOOKUP(Table1215[[#This Row],[Column2]],Table12[[Column2]:[Column54]],39,FALSE),"0")</f>
        <v>5</v>
      </c>
      <c r="AO37" s="54">
        <f>IFERROR(VLOOKUP(Table1215[[#This Row],[Column2]],Table12[[Column2]:[Column54]],40,FALSE),"0")</f>
        <v>0</v>
      </c>
      <c r="AP37" s="60">
        <f>AVERAGE(Table1215[[#This Row],[Column37]],Table1215[[#This Row],[Column38]],Table1215[[#This Row],[Column40]])</f>
        <v>5</v>
      </c>
      <c r="AQ37" s="54">
        <f>IFERROR(VLOOKUP(Table1215[[#This Row],[Column2]],Table12[[Column2]:[Column54]],42,FALSE),"0")</f>
        <v>5</v>
      </c>
      <c r="AR37" s="54">
        <f>IFERROR(VLOOKUP(Table1215[[#This Row],[Column2]],Table12[[Column2]:[Column54]],43,FALSE),"0")</f>
        <v>0</v>
      </c>
      <c r="AS37" s="54">
        <f>IFERROR(VLOOKUP(Table1215[[#This Row],[Column2]],Table12[[Column2]:[Column54]],44,FALSE),"0")</f>
        <v>0</v>
      </c>
      <c r="AT37" s="54">
        <f>IFERROR(VLOOKUP(Table1215[[#This Row],[Column2]],Table12[[Column2]:[Column54]],45,FALSE),"0")</f>
        <v>0</v>
      </c>
      <c r="AU37" s="54">
        <f>IFERROR(VLOOKUP(Table1215[[#This Row],[Column2]],Table12[[Column2]:[Column54]],46,FALSE),"0")</f>
        <v>0</v>
      </c>
      <c r="AV37" s="60">
        <f>Table1215[[#This Row],[Column43]]</f>
        <v>5</v>
      </c>
      <c r="AW37" s="54">
        <f>IFERROR(VLOOKUP(Table1215[[#This Row],[Column2]],Table12[[Column2]:[Column54]],48,FALSE),"0")</f>
        <v>0</v>
      </c>
      <c r="AX37" s="54">
        <f>IFERROR(VLOOKUP(Table1215[[#This Row],[Column2]],Table12[[Column2]:[Column54]],49,FALSE),"0")</f>
        <v>0</v>
      </c>
      <c r="AY37" s="54">
        <f>IFERROR(VLOOKUP(Table1215[[#This Row],[Column2]],Table12[[Column2]:[Column54]],50,FALSE),"0")</f>
        <v>0</v>
      </c>
      <c r="AZ37" s="54">
        <f>IFERROR(VLOOKUP(Table1215[[#This Row],[Column2]],Table12[[Column2]:[Column54]],51,FALSE),"0")</f>
        <v>5</v>
      </c>
      <c r="BA37" s="54">
        <f>IFERROR(VLOOKUP(Table1215[[#This Row],[Column2]],Table12[[Column2]:[Column54]],52,FALSE),"0")</f>
        <v>5</v>
      </c>
      <c r="BB37" s="60">
        <f>AVERAGE(Table1215[[#This Row],[Column52]],Table1215[[#This Row],[Column53]])</f>
        <v>5</v>
      </c>
    </row>
    <row r="38" spans="1:54" ht="23.1" customHeight="1" x14ac:dyDescent="0.3">
      <c r="A38" s="79">
        <v>35</v>
      </c>
      <c r="B38" s="56" t="s">
        <v>272</v>
      </c>
      <c r="C38" s="57" t="s">
        <v>273</v>
      </c>
      <c r="D38" s="56" t="s">
        <v>449</v>
      </c>
      <c r="E38" s="56" t="s">
        <v>160</v>
      </c>
      <c r="F38" s="56" t="str">
        <f>REPT(CHAR(160),10)&amp;Working!$E39</f>
        <v>          B</v>
      </c>
      <c r="G38" s="58">
        <f>IFERROR(VLOOKUP(Table1215[[#This Row],[Column2]],Table12[[Column2]:[Column54]],6,FALSE),"0")</f>
        <v>0</v>
      </c>
      <c r="H38" s="58">
        <f>IFERROR(VLOOKUP(Table1215[[#This Row],[Column2]],Table12[[Column2]:[Column54]],7,FALSE),"0")</f>
        <v>0</v>
      </c>
      <c r="I38" s="58">
        <f>IFERROR(VLOOKUP(Table1215[[#This Row],[Column2]],Table12[[Column2]:[Column54]],8,FALSE),"0")</f>
        <v>4</v>
      </c>
      <c r="J38" s="58">
        <f>IFERROR(VLOOKUP(Table1215[[#This Row],[Column2]],Table12[[Column2]:[Column54]],9,FALSE),"0")</f>
        <v>0</v>
      </c>
      <c r="K38" s="58">
        <f>IFERROR(VLOOKUP(Table1215[[#This Row],[Column2]],Table12[[Column2]:[Column54]],10,FALSE),"0")</f>
        <v>0</v>
      </c>
      <c r="L38" s="60">
        <f>Table1215[[#This Row],[Column9]]</f>
        <v>4</v>
      </c>
      <c r="M38" s="58">
        <f>IFERROR(VLOOKUP(Table1215[[#This Row],[Column2]],Table12[[Column2]:[Column54]],12,FALSE),"0")</f>
        <v>0</v>
      </c>
      <c r="N38" s="58">
        <f>IFERROR(VLOOKUP(Table1215[[#This Row],[Column2]],Table12[[Column2]:[Column54]],13,FALSE),"0")</f>
        <v>4</v>
      </c>
      <c r="O38" s="58">
        <f>IFERROR(VLOOKUP(Table1215[[#This Row],[Column2]],Table12[[Column2]:[Column54]],14,FALSE),"0")</f>
        <v>4</v>
      </c>
      <c r="P38" s="58">
        <f>IFERROR(VLOOKUP(Table1215[[#This Row],[Column2]],Table12[[Column2]:[Column54]],10,FALSE),"0")</f>
        <v>0</v>
      </c>
      <c r="Q38" s="58">
        <f>IFERROR(VLOOKUP(Table1215[[#This Row],[Column2]],Table12[[Column2]:[Column54]],16,FALSE),"0")</f>
        <v>4</v>
      </c>
      <c r="R38" s="60">
        <f>AVERAGE(Table1215[[#This Row],[Column14]],Table1215[[#This Row],[Column15]],Table1215[[#This Row],[Column17]])</f>
        <v>4</v>
      </c>
      <c r="S38" s="58">
        <f>IFERROR(VLOOKUP(Table1215[[#This Row],[Column2]],Table12[[Column2]:[Column54]],18,FALSE),"0")</f>
        <v>0</v>
      </c>
      <c r="T38" s="58">
        <f>IFERROR(VLOOKUP(Table1215[[#This Row],[Column2]],Table12[[Column2]:[Column54]],19,FALSE),"0")</f>
        <v>0</v>
      </c>
      <c r="U38" s="58">
        <f>IFERROR(VLOOKUP(Table1215[[#This Row],[Column2]],Table12[[Column2]:[Column54]],20,FALSE),"0")</f>
        <v>0</v>
      </c>
      <c r="V38" s="58">
        <f>IFERROR(VLOOKUP(Table1215[[#This Row],[Column2]],Table12[[Column2]:[Column54]],21,FALSE),"0")</f>
        <v>0</v>
      </c>
      <c r="W38" s="58">
        <f>IFERROR(VLOOKUP(Table1215[[#This Row],[Column2]],Table12[[Column2]:[Column54]],22,FALSE),"0")</f>
        <v>0</v>
      </c>
      <c r="X38" s="60">
        <f>Table1215[[#This Row],[Column19]]</f>
        <v>0</v>
      </c>
      <c r="Y38" s="58">
        <f>IFERROR(VLOOKUP(Table1215[[#This Row],[Column2]],Table12[[Column2]:[Column54]],24,FALSE),"0")</f>
        <v>4</v>
      </c>
      <c r="Z38" s="58">
        <f>IFERROR(VLOOKUP(Table1215[[#This Row],[Column2]],Table12[[Column2]:[Column54]],25,FALSE),"0")</f>
        <v>0</v>
      </c>
      <c r="AA38" s="58">
        <f>IFERROR(VLOOKUP(Table1215[[#This Row],[Column2]],Table12[[Column2]:[Column54]],26,FALSE),"0")</f>
        <v>0</v>
      </c>
      <c r="AB38" s="58">
        <f>IFERROR(VLOOKUP(Table1215[[#This Row],[Column2]],Table12[[Column2]:[Column54]],27,FALSE),"0")</f>
        <v>0</v>
      </c>
      <c r="AC38" s="58">
        <f>IFERROR(VLOOKUP(Table1215[[#This Row],[Column2]],Table12[[Column2]:[Column54]],28,FALSE),"0")</f>
        <v>0</v>
      </c>
      <c r="AD38" s="60">
        <f>Table1215[[#This Row],[Column25]]</f>
        <v>4</v>
      </c>
      <c r="AE38" s="58">
        <f>IFERROR(VLOOKUP(Table1215[[#This Row],[Column2]],Table12[[Column2]:[Column54]],30,FALSE),"0")</f>
        <v>0</v>
      </c>
      <c r="AF38" s="58">
        <f>IFERROR(VLOOKUP(Table1215[[#This Row],[Column2]],Table12[[Column2]:[Column54]],31,FALSE),"0")</f>
        <v>0</v>
      </c>
      <c r="AG38" s="58">
        <f>IFERROR(VLOOKUP(Table1215[[#This Row],[Column2]],Table12[[Column2]:[Column54]],32,FALSE),"0")</f>
        <v>0</v>
      </c>
      <c r="AH38" s="58">
        <f>IFERROR(VLOOKUP(Table1215[[#This Row],[Column2]],Table12[[Column2]:[Column54]],33,FALSE),"0")</f>
        <v>0</v>
      </c>
      <c r="AI38" s="58">
        <f>IFERROR(VLOOKUP(Table1215[[#This Row],[Column2]],Table12[[Column2]:[Column54]],34,FALSE),"0")</f>
        <v>0</v>
      </c>
      <c r="AJ38" s="60">
        <f>AVERAGE(Table1215[[#This Row],[Column31]],Table1215[[#This Row],[Column32]],Table1215[[#This Row],[Column33]])</f>
        <v>0</v>
      </c>
      <c r="AK38" s="58">
        <f>IFERROR(VLOOKUP(Table1215[[#This Row],[Column2]],Table12[[Column2]:[Column54]],36,FALSE),"0")</f>
        <v>5</v>
      </c>
      <c r="AL38" s="58">
        <f>IFERROR(VLOOKUP(Table1215[[#This Row],[Column2]],Table12[[Column2]:[Column54]],37,FALSE),"0")</f>
        <v>4</v>
      </c>
      <c r="AM38" s="58">
        <f>IFERROR(VLOOKUP(Table1215[[#This Row],[Column2]],Table12[[Column2]:[Column54]],38,FALSE),"0")</f>
        <v>0</v>
      </c>
      <c r="AN38" s="58">
        <f>IFERROR(VLOOKUP(Table1215[[#This Row],[Column2]],Table12[[Column2]:[Column54]],39,FALSE),"0")</f>
        <v>4</v>
      </c>
      <c r="AO38" s="58">
        <f>IFERROR(VLOOKUP(Table1215[[#This Row],[Column2]],Table12[[Column2]:[Column54]],40,FALSE),"0")</f>
        <v>0</v>
      </c>
      <c r="AP38" s="60">
        <f>AVERAGE(Table1215[[#This Row],[Column37]],Table1215[[#This Row],[Column38]],Table1215[[#This Row],[Column40]])</f>
        <v>4.333333333333333</v>
      </c>
      <c r="AQ38" s="58">
        <f>IFERROR(VLOOKUP(Table1215[[#This Row],[Column2]],Table12[[Column2]:[Column54]],42,FALSE),"0")</f>
        <v>4</v>
      </c>
      <c r="AR38" s="58">
        <f>IFERROR(VLOOKUP(Table1215[[#This Row],[Column2]],Table12[[Column2]:[Column54]],43,FALSE),"0")</f>
        <v>0</v>
      </c>
      <c r="AS38" s="58">
        <f>IFERROR(VLOOKUP(Table1215[[#This Row],[Column2]],Table12[[Column2]:[Column54]],44,FALSE),"0")</f>
        <v>0</v>
      </c>
      <c r="AT38" s="58">
        <f>IFERROR(VLOOKUP(Table1215[[#This Row],[Column2]],Table12[[Column2]:[Column54]],45,FALSE),"0")</f>
        <v>0</v>
      </c>
      <c r="AU38" s="58">
        <f>IFERROR(VLOOKUP(Table1215[[#This Row],[Column2]],Table12[[Column2]:[Column54]],46,FALSE),"0")</f>
        <v>0</v>
      </c>
      <c r="AV38" s="60">
        <f>Table1215[[#This Row],[Column43]]</f>
        <v>4</v>
      </c>
      <c r="AW38" s="58">
        <f>IFERROR(VLOOKUP(Table1215[[#This Row],[Column2]],Table12[[Column2]:[Column54]],48,FALSE),"0")</f>
        <v>0</v>
      </c>
      <c r="AX38" s="58">
        <f>IFERROR(VLOOKUP(Table1215[[#This Row],[Column2]],Table12[[Column2]:[Column54]],49,FALSE),"0")</f>
        <v>0</v>
      </c>
      <c r="AY38" s="58">
        <f>IFERROR(VLOOKUP(Table1215[[#This Row],[Column2]],Table12[[Column2]:[Column54]],50,FALSE),"0")</f>
        <v>0</v>
      </c>
      <c r="AZ38" s="58">
        <f>IFERROR(VLOOKUP(Table1215[[#This Row],[Column2]],Table12[[Column2]:[Column54]],51,FALSE),"0")</f>
        <v>4</v>
      </c>
      <c r="BA38" s="58">
        <f>IFERROR(VLOOKUP(Table1215[[#This Row],[Column2]],Table12[[Column2]:[Column54]],52,FALSE),"0")</f>
        <v>4</v>
      </c>
      <c r="BB38" s="60">
        <f>AVERAGE(Table1215[[#This Row],[Column52]],Table1215[[#This Row],[Column53]])</f>
        <v>4</v>
      </c>
    </row>
    <row r="39" spans="1:54" ht="23.1" customHeight="1" x14ac:dyDescent="0.3">
      <c r="A39" s="80">
        <v>36</v>
      </c>
      <c r="B39" s="63" t="s">
        <v>111</v>
      </c>
      <c r="C39" s="64" t="s">
        <v>112</v>
      </c>
      <c r="D39" s="63" t="s">
        <v>449</v>
      </c>
      <c r="E39" s="63" t="s">
        <v>34</v>
      </c>
      <c r="F39" s="63" t="str">
        <f>REPT(CHAR(160),10)&amp;Working!$E40</f>
        <v>          A</v>
      </c>
      <c r="G39" s="54">
        <f>IFERROR(VLOOKUP(Table1215[[#This Row],[Column2]],Table12[[Column2]:[Column54]],6,FALSE),"0")</f>
        <v>0</v>
      </c>
      <c r="H39" s="54">
        <f>IFERROR(VLOOKUP(Table1215[[#This Row],[Column2]],Table12[[Column2]:[Column54]],7,FALSE),"0")</f>
        <v>0</v>
      </c>
      <c r="I39" s="54">
        <f>IFERROR(VLOOKUP(Table1215[[#This Row],[Column2]],Table12[[Column2]:[Column54]],8,FALSE),"0")</f>
        <v>2</v>
      </c>
      <c r="J39" s="54">
        <f>IFERROR(VLOOKUP(Table1215[[#This Row],[Column2]],Table12[[Column2]:[Column54]],9,FALSE),"0")</f>
        <v>0</v>
      </c>
      <c r="K39" s="54">
        <f>IFERROR(VLOOKUP(Table1215[[#This Row],[Column2]],Table12[[Column2]:[Column54]],10,FALSE),"0")</f>
        <v>0</v>
      </c>
      <c r="L39" s="60">
        <f>Table1215[[#This Row],[Column9]]</f>
        <v>2</v>
      </c>
      <c r="M39" s="54">
        <f>IFERROR(VLOOKUP(Table1215[[#This Row],[Column2]],Table12[[Column2]:[Column54]],12,FALSE),"0")</f>
        <v>0</v>
      </c>
      <c r="N39" s="54">
        <f>IFERROR(VLOOKUP(Table1215[[#This Row],[Column2]],Table12[[Column2]:[Column54]],13,FALSE),"0")</f>
        <v>2</v>
      </c>
      <c r="O39" s="54">
        <f>IFERROR(VLOOKUP(Table1215[[#This Row],[Column2]],Table12[[Column2]:[Column54]],14,FALSE),"0")</f>
        <v>3</v>
      </c>
      <c r="P39" s="54">
        <f>IFERROR(VLOOKUP(Table1215[[#This Row],[Column2]],Table12[[Column2]:[Column54]],10,FALSE),"0")</f>
        <v>0</v>
      </c>
      <c r="Q39" s="54">
        <f>IFERROR(VLOOKUP(Table1215[[#This Row],[Column2]],Table12[[Column2]:[Column54]],16,FALSE),"0")</f>
        <v>3</v>
      </c>
      <c r="R39" s="60">
        <f>AVERAGE(Table1215[[#This Row],[Column14]],Table1215[[#This Row],[Column15]],Table1215[[#This Row],[Column17]])</f>
        <v>2.6666666666666665</v>
      </c>
      <c r="S39" s="54">
        <f>IFERROR(VLOOKUP(Table1215[[#This Row],[Column2]],Table12[[Column2]:[Column54]],18,FALSE),"0")</f>
        <v>0</v>
      </c>
      <c r="T39" s="54">
        <f>IFERROR(VLOOKUP(Table1215[[#This Row],[Column2]],Table12[[Column2]:[Column54]],19,FALSE),"0")</f>
        <v>0</v>
      </c>
      <c r="U39" s="54">
        <f>IFERROR(VLOOKUP(Table1215[[#This Row],[Column2]],Table12[[Column2]:[Column54]],20,FALSE),"0")</f>
        <v>0</v>
      </c>
      <c r="V39" s="54">
        <f>IFERROR(VLOOKUP(Table1215[[#This Row],[Column2]],Table12[[Column2]:[Column54]],21,FALSE),"0")</f>
        <v>0</v>
      </c>
      <c r="W39" s="54">
        <f>IFERROR(VLOOKUP(Table1215[[#This Row],[Column2]],Table12[[Column2]:[Column54]],22,FALSE),"0")</f>
        <v>0</v>
      </c>
      <c r="X39" s="60">
        <f>Table1215[[#This Row],[Column19]]</f>
        <v>0</v>
      </c>
      <c r="Y39" s="54">
        <f>IFERROR(VLOOKUP(Table1215[[#This Row],[Column2]],Table12[[Column2]:[Column54]],24,FALSE),"0")</f>
        <v>3</v>
      </c>
      <c r="Z39" s="54">
        <f>IFERROR(VLOOKUP(Table1215[[#This Row],[Column2]],Table12[[Column2]:[Column54]],25,FALSE),"0")</f>
        <v>0</v>
      </c>
      <c r="AA39" s="54">
        <f>IFERROR(VLOOKUP(Table1215[[#This Row],[Column2]],Table12[[Column2]:[Column54]],26,FALSE),"0")</f>
        <v>0</v>
      </c>
      <c r="AB39" s="54">
        <f>IFERROR(VLOOKUP(Table1215[[#This Row],[Column2]],Table12[[Column2]:[Column54]],27,FALSE),"0")</f>
        <v>0</v>
      </c>
      <c r="AC39" s="54">
        <f>IFERROR(VLOOKUP(Table1215[[#This Row],[Column2]],Table12[[Column2]:[Column54]],28,FALSE),"0")</f>
        <v>0</v>
      </c>
      <c r="AD39" s="60">
        <f>Table1215[[#This Row],[Column25]]</f>
        <v>3</v>
      </c>
      <c r="AE39" s="54">
        <f>IFERROR(VLOOKUP(Table1215[[#This Row],[Column2]],Table12[[Column2]:[Column54]],30,FALSE),"0")</f>
        <v>0</v>
      </c>
      <c r="AF39" s="54">
        <f>IFERROR(VLOOKUP(Table1215[[#This Row],[Column2]],Table12[[Column2]:[Column54]],31,FALSE),"0")</f>
        <v>0</v>
      </c>
      <c r="AG39" s="54">
        <f>IFERROR(VLOOKUP(Table1215[[#This Row],[Column2]],Table12[[Column2]:[Column54]],32,FALSE),"0")</f>
        <v>0</v>
      </c>
      <c r="AH39" s="54">
        <f>IFERROR(VLOOKUP(Table1215[[#This Row],[Column2]],Table12[[Column2]:[Column54]],33,FALSE),"0")</f>
        <v>0</v>
      </c>
      <c r="AI39" s="54">
        <f>IFERROR(VLOOKUP(Table1215[[#This Row],[Column2]],Table12[[Column2]:[Column54]],34,FALSE),"0")</f>
        <v>0</v>
      </c>
      <c r="AJ39" s="60">
        <f>AVERAGE(Table1215[[#This Row],[Column31]],Table1215[[#This Row],[Column32]],Table1215[[#This Row],[Column33]])</f>
        <v>0</v>
      </c>
      <c r="AK39" s="54">
        <f>IFERROR(VLOOKUP(Table1215[[#This Row],[Column2]],Table12[[Column2]:[Column54]],36,FALSE),"0")</f>
        <v>3</v>
      </c>
      <c r="AL39" s="54">
        <f>IFERROR(VLOOKUP(Table1215[[#This Row],[Column2]],Table12[[Column2]:[Column54]],37,FALSE),"0")</f>
        <v>3</v>
      </c>
      <c r="AM39" s="54">
        <f>IFERROR(VLOOKUP(Table1215[[#This Row],[Column2]],Table12[[Column2]:[Column54]],38,FALSE),"0")</f>
        <v>0</v>
      </c>
      <c r="AN39" s="54">
        <f>IFERROR(VLOOKUP(Table1215[[#This Row],[Column2]],Table12[[Column2]:[Column54]],39,FALSE),"0")</f>
        <v>3</v>
      </c>
      <c r="AO39" s="54">
        <f>IFERROR(VLOOKUP(Table1215[[#This Row],[Column2]],Table12[[Column2]:[Column54]],40,FALSE),"0")</f>
        <v>0</v>
      </c>
      <c r="AP39" s="60">
        <f>AVERAGE(Table1215[[#This Row],[Column37]],Table1215[[#This Row],[Column38]],Table1215[[#This Row],[Column40]])</f>
        <v>3</v>
      </c>
      <c r="AQ39" s="54">
        <f>IFERROR(VLOOKUP(Table1215[[#This Row],[Column2]],Table12[[Column2]:[Column54]],42,FALSE),"0")</f>
        <v>3</v>
      </c>
      <c r="AR39" s="54">
        <f>IFERROR(VLOOKUP(Table1215[[#This Row],[Column2]],Table12[[Column2]:[Column54]],43,FALSE),"0")</f>
        <v>0</v>
      </c>
      <c r="AS39" s="54">
        <f>IFERROR(VLOOKUP(Table1215[[#This Row],[Column2]],Table12[[Column2]:[Column54]],44,FALSE),"0")</f>
        <v>0</v>
      </c>
      <c r="AT39" s="54">
        <f>IFERROR(VLOOKUP(Table1215[[#This Row],[Column2]],Table12[[Column2]:[Column54]],45,FALSE),"0")</f>
        <v>0</v>
      </c>
      <c r="AU39" s="54">
        <f>IFERROR(VLOOKUP(Table1215[[#This Row],[Column2]],Table12[[Column2]:[Column54]],46,FALSE),"0")</f>
        <v>0</v>
      </c>
      <c r="AV39" s="60">
        <f>Table1215[[#This Row],[Column43]]</f>
        <v>3</v>
      </c>
      <c r="AW39" s="54">
        <f>IFERROR(VLOOKUP(Table1215[[#This Row],[Column2]],Table12[[Column2]:[Column54]],48,FALSE),"0")</f>
        <v>0</v>
      </c>
      <c r="AX39" s="54">
        <f>IFERROR(VLOOKUP(Table1215[[#This Row],[Column2]],Table12[[Column2]:[Column54]],49,FALSE),"0")</f>
        <v>0</v>
      </c>
      <c r="AY39" s="54">
        <f>IFERROR(VLOOKUP(Table1215[[#This Row],[Column2]],Table12[[Column2]:[Column54]],50,FALSE),"0")</f>
        <v>0</v>
      </c>
      <c r="AZ39" s="54">
        <f>IFERROR(VLOOKUP(Table1215[[#This Row],[Column2]],Table12[[Column2]:[Column54]],51,FALSE),"0")</f>
        <v>2</v>
      </c>
      <c r="BA39" s="54">
        <f>IFERROR(VLOOKUP(Table1215[[#This Row],[Column2]],Table12[[Column2]:[Column54]],52,FALSE),"0")</f>
        <v>3</v>
      </c>
      <c r="BB39" s="60">
        <f>AVERAGE(Table1215[[#This Row],[Column52]],Table1215[[#This Row],[Column53]])</f>
        <v>2.5</v>
      </c>
    </row>
    <row r="40" spans="1:54" ht="23.1" customHeight="1" x14ac:dyDescent="0.3">
      <c r="A40" s="79">
        <v>37</v>
      </c>
      <c r="B40" s="56" t="s">
        <v>301</v>
      </c>
      <c r="C40" s="57" t="s">
        <v>302</v>
      </c>
      <c r="D40" s="56" t="s">
        <v>449</v>
      </c>
      <c r="E40" s="56" t="s">
        <v>492</v>
      </c>
      <c r="F40" s="56" t="str">
        <f>REPT(CHAR(160),10)&amp;Working!$E41</f>
        <v>          C</v>
      </c>
      <c r="G40" s="58">
        <f>IFERROR(VLOOKUP(Table1215[[#This Row],[Column2]],Table12[[Column2]:[Column54]],6,FALSE),"0")</f>
        <v>0</v>
      </c>
      <c r="H40" s="58">
        <f>IFERROR(VLOOKUP(Table1215[[#This Row],[Column2]],Table12[[Column2]:[Column54]],7,FALSE),"0")</f>
        <v>0</v>
      </c>
      <c r="I40" s="58">
        <f>IFERROR(VLOOKUP(Table1215[[#This Row],[Column2]],Table12[[Column2]:[Column54]],8,FALSE),"0")</f>
        <v>4</v>
      </c>
      <c r="J40" s="58">
        <f>IFERROR(VLOOKUP(Table1215[[#This Row],[Column2]],Table12[[Column2]:[Column54]],9,FALSE),"0")</f>
        <v>0</v>
      </c>
      <c r="K40" s="58">
        <f>IFERROR(VLOOKUP(Table1215[[#This Row],[Column2]],Table12[[Column2]:[Column54]],10,FALSE),"0")</f>
        <v>0</v>
      </c>
      <c r="L40" s="60">
        <f>Table1215[[#This Row],[Column9]]</f>
        <v>4</v>
      </c>
      <c r="M40" s="58">
        <f>IFERROR(VLOOKUP(Table1215[[#This Row],[Column2]],Table12[[Column2]:[Column54]],12,FALSE),"0")</f>
        <v>0</v>
      </c>
      <c r="N40" s="58">
        <f>IFERROR(VLOOKUP(Table1215[[#This Row],[Column2]],Table12[[Column2]:[Column54]],13,FALSE),"0")</f>
        <v>4</v>
      </c>
      <c r="O40" s="58">
        <f>IFERROR(VLOOKUP(Table1215[[#This Row],[Column2]],Table12[[Column2]:[Column54]],14,FALSE),"0")</f>
        <v>4</v>
      </c>
      <c r="P40" s="58">
        <f>IFERROR(VLOOKUP(Table1215[[#This Row],[Column2]],Table12[[Column2]:[Column54]],10,FALSE),"0")</f>
        <v>0</v>
      </c>
      <c r="Q40" s="58">
        <f>IFERROR(VLOOKUP(Table1215[[#This Row],[Column2]],Table12[[Column2]:[Column54]],16,FALSE),"0")</f>
        <v>4</v>
      </c>
      <c r="R40" s="60">
        <f>AVERAGE(Table1215[[#This Row],[Column14]],Table1215[[#This Row],[Column15]],Table1215[[#This Row],[Column17]])</f>
        <v>4</v>
      </c>
      <c r="S40" s="58">
        <f>IFERROR(VLOOKUP(Table1215[[#This Row],[Column2]],Table12[[Column2]:[Column54]],18,FALSE),"0")</f>
        <v>0</v>
      </c>
      <c r="T40" s="58">
        <f>IFERROR(VLOOKUP(Table1215[[#This Row],[Column2]],Table12[[Column2]:[Column54]],19,FALSE),"0")</f>
        <v>0</v>
      </c>
      <c r="U40" s="58">
        <f>IFERROR(VLOOKUP(Table1215[[#This Row],[Column2]],Table12[[Column2]:[Column54]],20,FALSE),"0")</f>
        <v>0</v>
      </c>
      <c r="V40" s="58">
        <f>IFERROR(VLOOKUP(Table1215[[#This Row],[Column2]],Table12[[Column2]:[Column54]],21,FALSE),"0")</f>
        <v>0</v>
      </c>
      <c r="W40" s="58">
        <f>IFERROR(VLOOKUP(Table1215[[#This Row],[Column2]],Table12[[Column2]:[Column54]],22,FALSE),"0")</f>
        <v>0</v>
      </c>
      <c r="X40" s="60">
        <f>Table1215[[#This Row],[Column19]]</f>
        <v>0</v>
      </c>
      <c r="Y40" s="58">
        <f>IFERROR(VLOOKUP(Table1215[[#This Row],[Column2]],Table12[[Column2]:[Column54]],24,FALSE),"0")</f>
        <v>4</v>
      </c>
      <c r="Z40" s="58">
        <f>IFERROR(VLOOKUP(Table1215[[#This Row],[Column2]],Table12[[Column2]:[Column54]],25,FALSE),"0")</f>
        <v>0</v>
      </c>
      <c r="AA40" s="58">
        <f>IFERROR(VLOOKUP(Table1215[[#This Row],[Column2]],Table12[[Column2]:[Column54]],26,FALSE),"0")</f>
        <v>0</v>
      </c>
      <c r="AB40" s="58">
        <f>IFERROR(VLOOKUP(Table1215[[#This Row],[Column2]],Table12[[Column2]:[Column54]],27,FALSE),"0")</f>
        <v>0</v>
      </c>
      <c r="AC40" s="58">
        <f>IFERROR(VLOOKUP(Table1215[[#This Row],[Column2]],Table12[[Column2]:[Column54]],28,FALSE),"0")</f>
        <v>0</v>
      </c>
      <c r="AD40" s="60">
        <f>Table1215[[#This Row],[Column25]]</f>
        <v>4</v>
      </c>
      <c r="AE40" s="58">
        <f>IFERROR(VLOOKUP(Table1215[[#This Row],[Column2]],Table12[[Column2]:[Column54]],30,FALSE),"0")</f>
        <v>0</v>
      </c>
      <c r="AF40" s="58">
        <f>IFERROR(VLOOKUP(Table1215[[#This Row],[Column2]],Table12[[Column2]:[Column54]],31,FALSE),"0")</f>
        <v>0</v>
      </c>
      <c r="AG40" s="58">
        <f>IFERROR(VLOOKUP(Table1215[[#This Row],[Column2]],Table12[[Column2]:[Column54]],32,FALSE),"0")</f>
        <v>0</v>
      </c>
      <c r="AH40" s="58">
        <f>IFERROR(VLOOKUP(Table1215[[#This Row],[Column2]],Table12[[Column2]:[Column54]],33,FALSE),"0")</f>
        <v>0</v>
      </c>
      <c r="AI40" s="58">
        <f>IFERROR(VLOOKUP(Table1215[[#This Row],[Column2]],Table12[[Column2]:[Column54]],34,FALSE),"0")</f>
        <v>0</v>
      </c>
      <c r="AJ40" s="60">
        <f>AVERAGE(Table1215[[#This Row],[Column31]],Table1215[[#This Row],[Column32]],Table1215[[#This Row],[Column33]])</f>
        <v>0</v>
      </c>
      <c r="AK40" s="58">
        <f>IFERROR(VLOOKUP(Table1215[[#This Row],[Column2]],Table12[[Column2]:[Column54]],36,FALSE),"0")</f>
        <v>4</v>
      </c>
      <c r="AL40" s="58">
        <f>IFERROR(VLOOKUP(Table1215[[#This Row],[Column2]],Table12[[Column2]:[Column54]],37,FALSE),"0")</f>
        <v>4</v>
      </c>
      <c r="AM40" s="58">
        <f>IFERROR(VLOOKUP(Table1215[[#This Row],[Column2]],Table12[[Column2]:[Column54]],38,FALSE),"0")</f>
        <v>0</v>
      </c>
      <c r="AN40" s="58">
        <f>IFERROR(VLOOKUP(Table1215[[#This Row],[Column2]],Table12[[Column2]:[Column54]],39,FALSE),"0")</f>
        <v>4</v>
      </c>
      <c r="AO40" s="58">
        <f>IFERROR(VLOOKUP(Table1215[[#This Row],[Column2]],Table12[[Column2]:[Column54]],40,FALSE),"0")</f>
        <v>0</v>
      </c>
      <c r="AP40" s="60">
        <f>AVERAGE(Table1215[[#This Row],[Column37]],Table1215[[#This Row],[Column38]],Table1215[[#This Row],[Column40]])</f>
        <v>4</v>
      </c>
      <c r="AQ40" s="58">
        <f>IFERROR(VLOOKUP(Table1215[[#This Row],[Column2]],Table12[[Column2]:[Column54]],42,FALSE),"0")</f>
        <v>4</v>
      </c>
      <c r="AR40" s="58">
        <f>IFERROR(VLOOKUP(Table1215[[#This Row],[Column2]],Table12[[Column2]:[Column54]],43,FALSE),"0")</f>
        <v>0</v>
      </c>
      <c r="AS40" s="58">
        <f>IFERROR(VLOOKUP(Table1215[[#This Row],[Column2]],Table12[[Column2]:[Column54]],44,FALSE),"0")</f>
        <v>0</v>
      </c>
      <c r="AT40" s="58">
        <f>IFERROR(VLOOKUP(Table1215[[#This Row],[Column2]],Table12[[Column2]:[Column54]],45,FALSE),"0")</f>
        <v>0</v>
      </c>
      <c r="AU40" s="58">
        <f>IFERROR(VLOOKUP(Table1215[[#This Row],[Column2]],Table12[[Column2]:[Column54]],46,FALSE),"0")</f>
        <v>0</v>
      </c>
      <c r="AV40" s="60">
        <f>Table1215[[#This Row],[Column43]]</f>
        <v>4</v>
      </c>
      <c r="AW40" s="58">
        <f>IFERROR(VLOOKUP(Table1215[[#This Row],[Column2]],Table12[[Column2]:[Column54]],48,FALSE),"0")</f>
        <v>0</v>
      </c>
      <c r="AX40" s="58">
        <f>IFERROR(VLOOKUP(Table1215[[#This Row],[Column2]],Table12[[Column2]:[Column54]],49,FALSE),"0")</f>
        <v>0</v>
      </c>
      <c r="AY40" s="58">
        <f>IFERROR(VLOOKUP(Table1215[[#This Row],[Column2]],Table12[[Column2]:[Column54]],50,FALSE),"0")</f>
        <v>0</v>
      </c>
      <c r="AZ40" s="58">
        <f>IFERROR(VLOOKUP(Table1215[[#This Row],[Column2]],Table12[[Column2]:[Column54]],51,FALSE),"0")</f>
        <v>4</v>
      </c>
      <c r="BA40" s="58">
        <f>IFERROR(VLOOKUP(Table1215[[#This Row],[Column2]],Table12[[Column2]:[Column54]],52,FALSE),"0")</f>
        <v>5</v>
      </c>
      <c r="BB40" s="60">
        <f>AVERAGE(Table1215[[#This Row],[Column52]],Table1215[[#This Row],[Column53]])</f>
        <v>4.5</v>
      </c>
    </row>
    <row r="41" spans="1:54" ht="23.1" customHeight="1" x14ac:dyDescent="0.3">
      <c r="A41" s="80">
        <v>38</v>
      </c>
      <c r="B41" s="63" t="s">
        <v>226</v>
      </c>
      <c r="C41" s="64" t="s">
        <v>227</v>
      </c>
      <c r="D41" s="63" t="s">
        <v>541</v>
      </c>
      <c r="E41" s="63" t="s">
        <v>160</v>
      </c>
      <c r="F41" s="63" t="str">
        <f>REPT(CHAR(160),10)&amp;Working!$E42</f>
        <v>          B</v>
      </c>
      <c r="G41" s="54">
        <f>IFERROR(VLOOKUP(Table1215[[#This Row],[Column2]],Table12[[Column2]:[Column54]],6,FALSE),"0")</f>
        <v>0</v>
      </c>
      <c r="H41" s="54">
        <f>IFERROR(VLOOKUP(Table1215[[#This Row],[Column2]],Table12[[Column2]:[Column54]],7,FALSE),"0")</f>
        <v>0</v>
      </c>
      <c r="I41" s="54">
        <f>IFERROR(VLOOKUP(Table1215[[#This Row],[Column2]],Table12[[Column2]:[Column54]],8,FALSE),"0")</f>
        <v>4</v>
      </c>
      <c r="J41" s="54">
        <f>IFERROR(VLOOKUP(Table1215[[#This Row],[Column2]],Table12[[Column2]:[Column54]],9,FALSE),"0")</f>
        <v>0</v>
      </c>
      <c r="K41" s="54">
        <f>IFERROR(VLOOKUP(Table1215[[#This Row],[Column2]],Table12[[Column2]:[Column54]],10,FALSE),"0")</f>
        <v>0</v>
      </c>
      <c r="L41" s="60">
        <f>Table1215[[#This Row],[Column9]]</f>
        <v>4</v>
      </c>
      <c r="M41" s="54">
        <f>IFERROR(VLOOKUP(Table1215[[#This Row],[Column2]],Table12[[Column2]:[Column54]],12,FALSE),"0")</f>
        <v>0</v>
      </c>
      <c r="N41" s="54">
        <f>IFERROR(VLOOKUP(Table1215[[#This Row],[Column2]],Table12[[Column2]:[Column54]],13,FALSE),"0")</f>
        <v>4</v>
      </c>
      <c r="O41" s="54">
        <f>IFERROR(VLOOKUP(Table1215[[#This Row],[Column2]],Table12[[Column2]:[Column54]],14,FALSE),"0")</f>
        <v>4</v>
      </c>
      <c r="P41" s="54">
        <f>IFERROR(VLOOKUP(Table1215[[#This Row],[Column2]],Table12[[Column2]:[Column54]],10,FALSE),"0")</f>
        <v>0</v>
      </c>
      <c r="Q41" s="54">
        <f>IFERROR(VLOOKUP(Table1215[[#This Row],[Column2]],Table12[[Column2]:[Column54]],16,FALSE),"0")</f>
        <v>4</v>
      </c>
      <c r="R41" s="60">
        <f>AVERAGE(Table1215[[#This Row],[Column14]],Table1215[[#This Row],[Column15]],Table1215[[#This Row],[Column17]])</f>
        <v>4</v>
      </c>
      <c r="S41" s="54">
        <f>IFERROR(VLOOKUP(Table1215[[#This Row],[Column2]],Table12[[Column2]:[Column54]],18,FALSE),"0")</f>
        <v>0</v>
      </c>
      <c r="T41" s="54">
        <f>IFERROR(VLOOKUP(Table1215[[#This Row],[Column2]],Table12[[Column2]:[Column54]],19,FALSE),"0")</f>
        <v>0</v>
      </c>
      <c r="U41" s="54">
        <f>IFERROR(VLOOKUP(Table1215[[#This Row],[Column2]],Table12[[Column2]:[Column54]],20,FALSE),"0")</f>
        <v>0</v>
      </c>
      <c r="V41" s="54">
        <f>IFERROR(VLOOKUP(Table1215[[#This Row],[Column2]],Table12[[Column2]:[Column54]],21,FALSE),"0")</f>
        <v>0</v>
      </c>
      <c r="W41" s="54">
        <f>IFERROR(VLOOKUP(Table1215[[#This Row],[Column2]],Table12[[Column2]:[Column54]],22,FALSE),"0")</f>
        <v>0</v>
      </c>
      <c r="X41" s="60">
        <f>Table1215[[#This Row],[Column19]]</f>
        <v>0</v>
      </c>
      <c r="Y41" s="54">
        <f>IFERROR(VLOOKUP(Table1215[[#This Row],[Column2]],Table12[[Column2]:[Column54]],24,FALSE),"0")</f>
        <v>4</v>
      </c>
      <c r="Z41" s="54">
        <f>IFERROR(VLOOKUP(Table1215[[#This Row],[Column2]],Table12[[Column2]:[Column54]],25,FALSE),"0")</f>
        <v>0</v>
      </c>
      <c r="AA41" s="54">
        <f>IFERROR(VLOOKUP(Table1215[[#This Row],[Column2]],Table12[[Column2]:[Column54]],26,FALSE),"0")</f>
        <v>0</v>
      </c>
      <c r="AB41" s="54">
        <f>IFERROR(VLOOKUP(Table1215[[#This Row],[Column2]],Table12[[Column2]:[Column54]],27,FALSE),"0")</f>
        <v>0</v>
      </c>
      <c r="AC41" s="54">
        <f>IFERROR(VLOOKUP(Table1215[[#This Row],[Column2]],Table12[[Column2]:[Column54]],28,FALSE),"0")</f>
        <v>0</v>
      </c>
      <c r="AD41" s="60">
        <f>Table1215[[#This Row],[Column25]]</f>
        <v>4</v>
      </c>
      <c r="AE41" s="54">
        <f>IFERROR(VLOOKUP(Table1215[[#This Row],[Column2]],Table12[[Column2]:[Column54]],30,FALSE),"0")</f>
        <v>0</v>
      </c>
      <c r="AF41" s="54">
        <f>IFERROR(VLOOKUP(Table1215[[#This Row],[Column2]],Table12[[Column2]:[Column54]],31,FALSE),"0")</f>
        <v>0</v>
      </c>
      <c r="AG41" s="54">
        <f>IFERROR(VLOOKUP(Table1215[[#This Row],[Column2]],Table12[[Column2]:[Column54]],32,FALSE),"0")</f>
        <v>0</v>
      </c>
      <c r="AH41" s="54">
        <f>IFERROR(VLOOKUP(Table1215[[#This Row],[Column2]],Table12[[Column2]:[Column54]],33,FALSE),"0")</f>
        <v>0</v>
      </c>
      <c r="AI41" s="54">
        <f>IFERROR(VLOOKUP(Table1215[[#This Row],[Column2]],Table12[[Column2]:[Column54]],34,FALSE),"0")</f>
        <v>0</v>
      </c>
      <c r="AJ41" s="60">
        <f>AVERAGE(Table1215[[#This Row],[Column31]],Table1215[[#This Row],[Column32]],Table1215[[#This Row],[Column33]])</f>
        <v>0</v>
      </c>
      <c r="AK41" s="54">
        <f>IFERROR(VLOOKUP(Table1215[[#This Row],[Column2]],Table12[[Column2]:[Column54]],36,FALSE),"0")</f>
        <v>4</v>
      </c>
      <c r="AL41" s="54">
        <f>IFERROR(VLOOKUP(Table1215[[#This Row],[Column2]],Table12[[Column2]:[Column54]],37,FALSE),"0")</f>
        <v>4</v>
      </c>
      <c r="AM41" s="54">
        <f>IFERROR(VLOOKUP(Table1215[[#This Row],[Column2]],Table12[[Column2]:[Column54]],38,FALSE),"0")</f>
        <v>0</v>
      </c>
      <c r="AN41" s="54">
        <f>IFERROR(VLOOKUP(Table1215[[#This Row],[Column2]],Table12[[Column2]:[Column54]],39,FALSE),"0")</f>
        <v>4</v>
      </c>
      <c r="AO41" s="54">
        <f>IFERROR(VLOOKUP(Table1215[[#This Row],[Column2]],Table12[[Column2]:[Column54]],40,FALSE),"0")</f>
        <v>0</v>
      </c>
      <c r="AP41" s="60">
        <f>AVERAGE(Table1215[[#This Row],[Column37]],Table1215[[#This Row],[Column38]],Table1215[[#This Row],[Column40]])</f>
        <v>4</v>
      </c>
      <c r="AQ41" s="54">
        <f>IFERROR(VLOOKUP(Table1215[[#This Row],[Column2]],Table12[[Column2]:[Column54]],42,FALSE),"0")</f>
        <v>4</v>
      </c>
      <c r="AR41" s="54">
        <f>IFERROR(VLOOKUP(Table1215[[#This Row],[Column2]],Table12[[Column2]:[Column54]],43,FALSE),"0")</f>
        <v>0</v>
      </c>
      <c r="AS41" s="54">
        <f>IFERROR(VLOOKUP(Table1215[[#This Row],[Column2]],Table12[[Column2]:[Column54]],44,FALSE),"0")</f>
        <v>0</v>
      </c>
      <c r="AT41" s="54">
        <f>IFERROR(VLOOKUP(Table1215[[#This Row],[Column2]],Table12[[Column2]:[Column54]],45,FALSE),"0")</f>
        <v>0</v>
      </c>
      <c r="AU41" s="54">
        <f>IFERROR(VLOOKUP(Table1215[[#This Row],[Column2]],Table12[[Column2]:[Column54]],46,FALSE),"0")</f>
        <v>0</v>
      </c>
      <c r="AV41" s="60">
        <f>Table1215[[#This Row],[Column43]]</f>
        <v>4</v>
      </c>
      <c r="AW41" s="54">
        <f>IFERROR(VLOOKUP(Table1215[[#This Row],[Column2]],Table12[[Column2]:[Column54]],48,FALSE),"0")</f>
        <v>0</v>
      </c>
      <c r="AX41" s="54">
        <f>IFERROR(VLOOKUP(Table1215[[#This Row],[Column2]],Table12[[Column2]:[Column54]],49,FALSE),"0")</f>
        <v>0</v>
      </c>
      <c r="AY41" s="54">
        <f>IFERROR(VLOOKUP(Table1215[[#This Row],[Column2]],Table12[[Column2]:[Column54]],50,FALSE),"0")</f>
        <v>0</v>
      </c>
      <c r="AZ41" s="54">
        <f>IFERROR(VLOOKUP(Table1215[[#This Row],[Column2]],Table12[[Column2]:[Column54]],51,FALSE),"0")</f>
        <v>4</v>
      </c>
      <c r="BA41" s="54">
        <f>IFERROR(VLOOKUP(Table1215[[#This Row],[Column2]],Table12[[Column2]:[Column54]],52,FALSE),"0")</f>
        <v>5</v>
      </c>
      <c r="BB41" s="60">
        <f>AVERAGE(Table1215[[#This Row],[Column52]],Table1215[[#This Row],[Column53]])</f>
        <v>4.5</v>
      </c>
    </row>
    <row r="42" spans="1:54" ht="23.1" customHeight="1" x14ac:dyDescent="0.3">
      <c r="A42" s="79">
        <v>39</v>
      </c>
      <c r="B42" s="56" t="s">
        <v>303</v>
      </c>
      <c r="C42" s="57" t="s">
        <v>304</v>
      </c>
      <c r="D42" s="56" t="s">
        <v>541</v>
      </c>
      <c r="E42" s="56" t="s">
        <v>492</v>
      </c>
      <c r="F42" s="56" t="str">
        <f>REPT(CHAR(160),10)&amp;Working!$E43</f>
        <v>          C</v>
      </c>
      <c r="G42" s="58">
        <f>IFERROR(VLOOKUP(Table1215[[#This Row],[Column2]],Table12[[Column2]:[Column54]],6,FALSE),"0")</f>
        <v>0</v>
      </c>
      <c r="H42" s="58">
        <f>IFERROR(VLOOKUP(Table1215[[#This Row],[Column2]],Table12[[Column2]:[Column54]],7,FALSE),"0")</f>
        <v>0</v>
      </c>
      <c r="I42" s="58">
        <f>IFERROR(VLOOKUP(Table1215[[#This Row],[Column2]],Table12[[Column2]:[Column54]],8,FALSE),"0")</f>
        <v>4</v>
      </c>
      <c r="J42" s="58">
        <f>IFERROR(VLOOKUP(Table1215[[#This Row],[Column2]],Table12[[Column2]:[Column54]],9,FALSE),"0")</f>
        <v>0</v>
      </c>
      <c r="K42" s="58">
        <f>IFERROR(VLOOKUP(Table1215[[#This Row],[Column2]],Table12[[Column2]:[Column54]],10,FALSE),"0")</f>
        <v>0</v>
      </c>
      <c r="L42" s="60">
        <f>Table1215[[#This Row],[Column9]]</f>
        <v>4</v>
      </c>
      <c r="M42" s="58">
        <f>IFERROR(VLOOKUP(Table1215[[#This Row],[Column2]],Table12[[Column2]:[Column54]],12,FALSE),"0")</f>
        <v>0</v>
      </c>
      <c r="N42" s="58">
        <f>IFERROR(VLOOKUP(Table1215[[#This Row],[Column2]],Table12[[Column2]:[Column54]],13,FALSE),"0")</f>
        <v>4</v>
      </c>
      <c r="O42" s="58">
        <f>IFERROR(VLOOKUP(Table1215[[#This Row],[Column2]],Table12[[Column2]:[Column54]],14,FALSE),"0")</f>
        <v>4</v>
      </c>
      <c r="P42" s="58">
        <f>IFERROR(VLOOKUP(Table1215[[#This Row],[Column2]],Table12[[Column2]:[Column54]],10,FALSE),"0")</f>
        <v>0</v>
      </c>
      <c r="Q42" s="58">
        <f>IFERROR(VLOOKUP(Table1215[[#This Row],[Column2]],Table12[[Column2]:[Column54]],16,FALSE),"0")</f>
        <v>4</v>
      </c>
      <c r="R42" s="60">
        <f>AVERAGE(Table1215[[#This Row],[Column14]],Table1215[[#This Row],[Column15]],Table1215[[#This Row],[Column17]])</f>
        <v>4</v>
      </c>
      <c r="S42" s="58">
        <f>IFERROR(VLOOKUP(Table1215[[#This Row],[Column2]],Table12[[Column2]:[Column54]],18,FALSE),"0")</f>
        <v>0</v>
      </c>
      <c r="T42" s="58">
        <f>IFERROR(VLOOKUP(Table1215[[#This Row],[Column2]],Table12[[Column2]:[Column54]],19,FALSE),"0")</f>
        <v>0</v>
      </c>
      <c r="U42" s="58">
        <f>IFERROR(VLOOKUP(Table1215[[#This Row],[Column2]],Table12[[Column2]:[Column54]],20,FALSE),"0")</f>
        <v>0</v>
      </c>
      <c r="V42" s="58">
        <f>IFERROR(VLOOKUP(Table1215[[#This Row],[Column2]],Table12[[Column2]:[Column54]],21,FALSE),"0")</f>
        <v>0</v>
      </c>
      <c r="W42" s="58">
        <f>IFERROR(VLOOKUP(Table1215[[#This Row],[Column2]],Table12[[Column2]:[Column54]],22,FALSE),"0")</f>
        <v>0</v>
      </c>
      <c r="X42" s="60">
        <f>Table1215[[#This Row],[Column19]]</f>
        <v>0</v>
      </c>
      <c r="Y42" s="58">
        <f>IFERROR(VLOOKUP(Table1215[[#This Row],[Column2]],Table12[[Column2]:[Column54]],24,FALSE),"0")</f>
        <v>4</v>
      </c>
      <c r="Z42" s="58">
        <f>IFERROR(VLOOKUP(Table1215[[#This Row],[Column2]],Table12[[Column2]:[Column54]],25,FALSE),"0")</f>
        <v>0</v>
      </c>
      <c r="AA42" s="58">
        <f>IFERROR(VLOOKUP(Table1215[[#This Row],[Column2]],Table12[[Column2]:[Column54]],26,FALSE),"0")</f>
        <v>0</v>
      </c>
      <c r="AB42" s="58">
        <f>IFERROR(VLOOKUP(Table1215[[#This Row],[Column2]],Table12[[Column2]:[Column54]],27,FALSE),"0")</f>
        <v>0</v>
      </c>
      <c r="AC42" s="58">
        <f>IFERROR(VLOOKUP(Table1215[[#This Row],[Column2]],Table12[[Column2]:[Column54]],28,FALSE),"0")</f>
        <v>0</v>
      </c>
      <c r="AD42" s="60">
        <f>Table1215[[#This Row],[Column25]]</f>
        <v>4</v>
      </c>
      <c r="AE42" s="58">
        <f>IFERROR(VLOOKUP(Table1215[[#This Row],[Column2]],Table12[[Column2]:[Column54]],30,FALSE),"0")</f>
        <v>0</v>
      </c>
      <c r="AF42" s="58">
        <f>IFERROR(VLOOKUP(Table1215[[#This Row],[Column2]],Table12[[Column2]:[Column54]],31,FALSE),"0")</f>
        <v>0</v>
      </c>
      <c r="AG42" s="58">
        <f>IFERROR(VLOOKUP(Table1215[[#This Row],[Column2]],Table12[[Column2]:[Column54]],32,FALSE),"0")</f>
        <v>0</v>
      </c>
      <c r="AH42" s="58">
        <f>IFERROR(VLOOKUP(Table1215[[#This Row],[Column2]],Table12[[Column2]:[Column54]],33,FALSE),"0")</f>
        <v>0</v>
      </c>
      <c r="AI42" s="58">
        <f>IFERROR(VLOOKUP(Table1215[[#This Row],[Column2]],Table12[[Column2]:[Column54]],34,FALSE),"0")</f>
        <v>0</v>
      </c>
      <c r="AJ42" s="60">
        <f>AVERAGE(Table1215[[#This Row],[Column31]],Table1215[[#This Row],[Column32]],Table1215[[#This Row],[Column33]])</f>
        <v>0</v>
      </c>
      <c r="AK42" s="58">
        <f>IFERROR(VLOOKUP(Table1215[[#This Row],[Column2]],Table12[[Column2]:[Column54]],36,FALSE),"0")</f>
        <v>4</v>
      </c>
      <c r="AL42" s="58">
        <f>IFERROR(VLOOKUP(Table1215[[#This Row],[Column2]],Table12[[Column2]:[Column54]],37,FALSE),"0")</f>
        <v>4</v>
      </c>
      <c r="AM42" s="58">
        <f>IFERROR(VLOOKUP(Table1215[[#This Row],[Column2]],Table12[[Column2]:[Column54]],38,FALSE),"0")</f>
        <v>0</v>
      </c>
      <c r="AN42" s="58">
        <f>IFERROR(VLOOKUP(Table1215[[#This Row],[Column2]],Table12[[Column2]:[Column54]],39,FALSE),"0")</f>
        <v>4</v>
      </c>
      <c r="AO42" s="58">
        <f>IFERROR(VLOOKUP(Table1215[[#This Row],[Column2]],Table12[[Column2]:[Column54]],40,FALSE),"0")</f>
        <v>0</v>
      </c>
      <c r="AP42" s="60">
        <f>AVERAGE(Table1215[[#This Row],[Column37]],Table1215[[#This Row],[Column38]],Table1215[[#This Row],[Column40]])</f>
        <v>4</v>
      </c>
      <c r="AQ42" s="58">
        <f>IFERROR(VLOOKUP(Table1215[[#This Row],[Column2]],Table12[[Column2]:[Column54]],42,FALSE),"0")</f>
        <v>5</v>
      </c>
      <c r="AR42" s="58">
        <f>IFERROR(VLOOKUP(Table1215[[#This Row],[Column2]],Table12[[Column2]:[Column54]],43,FALSE),"0")</f>
        <v>0</v>
      </c>
      <c r="AS42" s="58">
        <f>IFERROR(VLOOKUP(Table1215[[#This Row],[Column2]],Table12[[Column2]:[Column54]],44,FALSE),"0")</f>
        <v>0</v>
      </c>
      <c r="AT42" s="58">
        <f>IFERROR(VLOOKUP(Table1215[[#This Row],[Column2]],Table12[[Column2]:[Column54]],45,FALSE),"0")</f>
        <v>0</v>
      </c>
      <c r="AU42" s="58">
        <f>IFERROR(VLOOKUP(Table1215[[#This Row],[Column2]],Table12[[Column2]:[Column54]],46,FALSE),"0")</f>
        <v>0</v>
      </c>
      <c r="AV42" s="60">
        <f>Table1215[[#This Row],[Column43]]</f>
        <v>5</v>
      </c>
      <c r="AW42" s="58">
        <f>IFERROR(VLOOKUP(Table1215[[#This Row],[Column2]],Table12[[Column2]:[Column54]],48,FALSE),"0")</f>
        <v>0</v>
      </c>
      <c r="AX42" s="58">
        <f>IFERROR(VLOOKUP(Table1215[[#This Row],[Column2]],Table12[[Column2]:[Column54]],49,FALSE),"0")</f>
        <v>0</v>
      </c>
      <c r="AY42" s="58">
        <f>IFERROR(VLOOKUP(Table1215[[#This Row],[Column2]],Table12[[Column2]:[Column54]],50,FALSE),"0")</f>
        <v>0</v>
      </c>
      <c r="AZ42" s="58">
        <f>IFERROR(VLOOKUP(Table1215[[#This Row],[Column2]],Table12[[Column2]:[Column54]],51,FALSE),"0")</f>
        <v>4</v>
      </c>
      <c r="BA42" s="58">
        <f>IFERROR(VLOOKUP(Table1215[[#This Row],[Column2]],Table12[[Column2]:[Column54]],52,FALSE),"0")</f>
        <v>5</v>
      </c>
      <c r="BB42" s="60">
        <f>AVERAGE(Table1215[[#This Row],[Column52]],Table1215[[#This Row],[Column53]])</f>
        <v>4.5</v>
      </c>
    </row>
    <row r="43" spans="1:54" ht="23.1" customHeight="1" x14ac:dyDescent="0.3">
      <c r="A43" s="80">
        <v>40</v>
      </c>
      <c r="B43" s="63" t="s">
        <v>88</v>
      </c>
      <c r="C43" s="64" t="s">
        <v>89</v>
      </c>
      <c r="D43" s="63" t="s">
        <v>449</v>
      </c>
      <c r="E43" s="63" t="s">
        <v>34</v>
      </c>
      <c r="F43" s="63" t="str">
        <f>REPT(CHAR(160),10)&amp;Working!$E44</f>
        <v>          A</v>
      </c>
      <c r="G43" s="54">
        <f>IFERROR(VLOOKUP(Table1215[[#This Row],[Column2]],Table12[[Column2]:[Column54]],6,FALSE),"0")</f>
        <v>0</v>
      </c>
      <c r="H43" s="54">
        <f>IFERROR(VLOOKUP(Table1215[[#This Row],[Column2]],Table12[[Column2]:[Column54]],7,FALSE),"0")</f>
        <v>0</v>
      </c>
      <c r="I43" s="54">
        <f>IFERROR(VLOOKUP(Table1215[[#This Row],[Column2]],Table12[[Column2]:[Column54]],8,FALSE),"0")</f>
        <v>4</v>
      </c>
      <c r="J43" s="54">
        <f>IFERROR(VLOOKUP(Table1215[[#This Row],[Column2]],Table12[[Column2]:[Column54]],9,FALSE),"0")</f>
        <v>0</v>
      </c>
      <c r="K43" s="54">
        <f>IFERROR(VLOOKUP(Table1215[[#This Row],[Column2]],Table12[[Column2]:[Column54]],10,FALSE),"0")</f>
        <v>0</v>
      </c>
      <c r="L43" s="60">
        <f>Table1215[[#This Row],[Column9]]</f>
        <v>4</v>
      </c>
      <c r="M43" s="54">
        <f>IFERROR(VLOOKUP(Table1215[[#This Row],[Column2]],Table12[[Column2]:[Column54]],12,FALSE),"0")</f>
        <v>0</v>
      </c>
      <c r="N43" s="54">
        <f>IFERROR(VLOOKUP(Table1215[[#This Row],[Column2]],Table12[[Column2]:[Column54]],13,FALSE),"0")</f>
        <v>4</v>
      </c>
      <c r="O43" s="54">
        <f>IFERROR(VLOOKUP(Table1215[[#This Row],[Column2]],Table12[[Column2]:[Column54]],14,FALSE),"0")</f>
        <v>4</v>
      </c>
      <c r="P43" s="54">
        <f>IFERROR(VLOOKUP(Table1215[[#This Row],[Column2]],Table12[[Column2]:[Column54]],10,FALSE),"0")</f>
        <v>0</v>
      </c>
      <c r="Q43" s="54">
        <f>IFERROR(VLOOKUP(Table1215[[#This Row],[Column2]],Table12[[Column2]:[Column54]],16,FALSE),"0")</f>
        <v>4</v>
      </c>
      <c r="R43" s="60">
        <f>AVERAGE(Table1215[[#This Row],[Column14]],Table1215[[#This Row],[Column15]],Table1215[[#This Row],[Column17]])</f>
        <v>4</v>
      </c>
      <c r="S43" s="54">
        <f>IFERROR(VLOOKUP(Table1215[[#This Row],[Column2]],Table12[[Column2]:[Column54]],18,FALSE),"0")</f>
        <v>0</v>
      </c>
      <c r="T43" s="54">
        <f>IFERROR(VLOOKUP(Table1215[[#This Row],[Column2]],Table12[[Column2]:[Column54]],19,FALSE),"0")</f>
        <v>0</v>
      </c>
      <c r="U43" s="54">
        <f>IFERROR(VLOOKUP(Table1215[[#This Row],[Column2]],Table12[[Column2]:[Column54]],20,FALSE),"0")</f>
        <v>0</v>
      </c>
      <c r="V43" s="54">
        <f>IFERROR(VLOOKUP(Table1215[[#This Row],[Column2]],Table12[[Column2]:[Column54]],21,FALSE),"0")</f>
        <v>0</v>
      </c>
      <c r="W43" s="54">
        <f>IFERROR(VLOOKUP(Table1215[[#This Row],[Column2]],Table12[[Column2]:[Column54]],22,FALSE),"0")</f>
        <v>0</v>
      </c>
      <c r="X43" s="60">
        <f>Table1215[[#This Row],[Column19]]</f>
        <v>0</v>
      </c>
      <c r="Y43" s="54">
        <f>IFERROR(VLOOKUP(Table1215[[#This Row],[Column2]],Table12[[Column2]:[Column54]],24,FALSE),"0")</f>
        <v>4</v>
      </c>
      <c r="Z43" s="54">
        <f>IFERROR(VLOOKUP(Table1215[[#This Row],[Column2]],Table12[[Column2]:[Column54]],25,FALSE),"0")</f>
        <v>0</v>
      </c>
      <c r="AA43" s="54">
        <f>IFERROR(VLOOKUP(Table1215[[#This Row],[Column2]],Table12[[Column2]:[Column54]],26,FALSE),"0")</f>
        <v>0</v>
      </c>
      <c r="AB43" s="54">
        <f>IFERROR(VLOOKUP(Table1215[[#This Row],[Column2]],Table12[[Column2]:[Column54]],27,FALSE),"0")</f>
        <v>0</v>
      </c>
      <c r="AC43" s="54">
        <f>IFERROR(VLOOKUP(Table1215[[#This Row],[Column2]],Table12[[Column2]:[Column54]],28,FALSE),"0")</f>
        <v>0</v>
      </c>
      <c r="AD43" s="60">
        <f>Table1215[[#This Row],[Column25]]</f>
        <v>4</v>
      </c>
      <c r="AE43" s="54">
        <f>IFERROR(VLOOKUP(Table1215[[#This Row],[Column2]],Table12[[Column2]:[Column54]],30,FALSE),"0")</f>
        <v>0</v>
      </c>
      <c r="AF43" s="54">
        <f>IFERROR(VLOOKUP(Table1215[[#This Row],[Column2]],Table12[[Column2]:[Column54]],31,FALSE),"0")</f>
        <v>0</v>
      </c>
      <c r="AG43" s="54">
        <f>IFERROR(VLOOKUP(Table1215[[#This Row],[Column2]],Table12[[Column2]:[Column54]],32,FALSE),"0")</f>
        <v>0</v>
      </c>
      <c r="AH43" s="54">
        <f>IFERROR(VLOOKUP(Table1215[[#This Row],[Column2]],Table12[[Column2]:[Column54]],33,FALSE),"0")</f>
        <v>0</v>
      </c>
      <c r="AI43" s="54">
        <f>IFERROR(VLOOKUP(Table1215[[#This Row],[Column2]],Table12[[Column2]:[Column54]],34,FALSE),"0")</f>
        <v>0</v>
      </c>
      <c r="AJ43" s="60">
        <f>AVERAGE(Table1215[[#This Row],[Column31]],Table1215[[#This Row],[Column32]],Table1215[[#This Row],[Column33]])</f>
        <v>0</v>
      </c>
      <c r="AK43" s="54">
        <f>IFERROR(VLOOKUP(Table1215[[#This Row],[Column2]],Table12[[Column2]:[Column54]],36,FALSE),"0")</f>
        <v>4</v>
      </c>
      <c r="AL43" s="54">
        <f>IFERROR(VLOOKUP(Table1215[[#This Row],[Column2]],Table12[[Column2]:[Column54]],37,FALSE),"0")</f>
        <v>4</v>
      </c>
      <c r="AM43" s="54">
        <f>IFERROR(VLOOKUP(Table1215[[#This Row],[Column2]],Table12[[Column2]:[Column54]],38,FALSE),"0")</f>
        <v>0</v>
      </c>
      <c r="AN43" s="54">
        <f>IFERROR(VLOOKUP(Table1215[[#This Row],[Column2]],Table12[[Column2]:[Column54]],39,FALSE),"0")</f>
        <v>5</v>
      </c>
      <c r="AO43" s="54">
        <f>IFERROR(VLOOKUP(Table1215[[#This Row],[Column2]],Table12[[Column2]:[Column54]],40,FALSE),"0")</f>
        <v>0</v>
      </c>
      <c r="AP43" s="60">
        <f>AVERAGE(Table1215[[#This Row],[Column37]],Table1215[[#This Row],[Column38]],Table1215[[#This Row],[Column40]])</f>
        <v>4.333333333333333</v>
      </c>
      <c r="AQ43" s="54">
        <f>IFERROR(VLOOKUP(Table1215[[#This Row],[Column2]],Table12[[Column2]:[Column54]],42,FALSE),"0")</f>
        <v>4</v>
      </c>
      <c r="AR43" s="54">
        <f>IFERROR(VLOOKUP(Table1215[[#This Row],[Column2]],Table12[[Column2]:[Column54]],43,FALSE),"0")</f>
        <v>0</v>
      </c>
      <c r="AS43" s="54">
        <f>IFERROR(VLOOKUP(Table1215[[#This Row],[Column2]],Table12[[Column2]:[Column54]],44,FALSE),"0")</f>
        <v>0</v>
      </c>
      <c r="AT43" s="54">
        <f>IFERROR(VLOOKUP(Table1215[[#This Row],[Column2]],Table12[[Column2]:[Column54]],45,FALSE),"0")</f>
        <v>0</v>
      </c>
      <c r="AU43" s="54">
        <f>IFERROR(VLOOKUP(Table1215[[#This Row],[Column2]],Table12[[Column2]:[Column54]],46,FALSE),"0")</f>
        <v>0</v>
      </c>
      <c r="AV43" s="60">
        <f>Table1215[[#This Row],[Column43]]</f>
        <v>4</v>
      </c>
      <c r="AW43" s="54">
        <f>IFERROR(VLOOKUP(Table1215[[#This Row],[Column2]],Table12[[Column2]:[Column54]],48,FALSE),"0")</f>
        <v>0</v>
      </c>
      <c r="AX43" s="54">
        <f>IFERROR(VLOOKUP(Table1215[[#This Row],[Column2]],Table12[[Column2]:[Column54]],49,FALSE),"0")</f>
        <v>0</v>
      </c>
      <c r="AY43" s="54">
        <f>IFERROR(VLOOKUP(Table1215[[#This Row],[Column2]],Table12[[Column2]:[Column54]],50,FALSE),"0")</f>
        <v>0</v>
      </c>
      <c r="AZ43" s="54">
        <f>IFERROR(VLOOKUP(Table1215[[#This Row],[Column2]],Table12[[Column2]:[Column54]],51,FALSE),"0")</f>
        <v>4</v>
      </c>
      <c r="BA43" s="54">
        <f>IFERROR(VLOOKUP(Table1215[[#This Row],[Column2]],Table12[[Column2]:[Column54]],52,FALSE),"0")</f>
        <v>5</v>
      </c>
      <c r="BB43" s="60">
        <f>AVERAGE(Table1215[[#This Row],[Column52]],Table1215[[#This Row],[Column53]])</f>
        <v>4.5</v>
      </c>
    </row>
    <row r="44" spans="1:54" ht="23.1" customHeight="1" x14ac:dyDescent="0.3">
      <c r="A44" s="79">
        <v>41</v>
      </c>
      <c r="B44" s="56" t="s">
        <v>305</v>
      </c>
      <c r="C44" s="57" t="s">
        <v>306</v>
      </c>
      <c r="D44" s="56" t="s">
        <v>541</v>
      </c>
      <c r="E44" s="56" t="s">
        <v>492</v>
      </c>
      <c r="F44" s="56" t="str">
        <f>REPT(CHAR(160),10)&amp;Working!$E45</f>
        <v>          C</v>
      </c>
      <c r="G44" s="58">
        <f>IFERROR(VLOOKUP(Table1215[[#This Row],[Column2]],Table12[[Column2]:[Column54]],6,FALSE),"0")</f>
        <v>0</v>
      </c>
      <c r="H44" s="58">
        <f>IFERROR(VLOOKUP(Table1215[[#This Row],[Column2]],Table12[[Column2]:[Column54]],7,FALSE),"0")</f>
        <v>0</v>
      </c>
      <c r="I44" s="58">
        <f>IFERROR(VLOOKUP(Table1215[[#This Row],[Column2]],Table12[[Column2]:[Column54]],8,FALSE),"0")</f>
        <v>4</v>
      </c>
      <c r="J44" s="58">
        <f>IFERROR(VLOOKUP(Table1215[[#This Row],[Column2]],Table12[[Column2]:[Column54]],9,FALSE),"0")</f>
        <v>0</v>
      </c>
      <c r="K44" s="58">
        <f>IFERROR(VLOOKUP(Table1215[[#This Row],[Column2]],Table12[[Column2]:[Column54]],10,FALSE),"0")</f>
        <v>0</v>
      </c>
      <c r="L44" s="60">
        <f>Table1215[[#This Row],[Column9]]</f>
        <v>4</v>
      </c>
      <c r="M44" s="58">
        <f>IFERROR(VLOOKUP(Table1215[[#This Row],[Column2]],Table12[[Column2]:[Column54]],12,FALSE),"0")</f>
        <v>0</v>
      </c>
      <c r="N44" s="58">
        <f>IFERROR(VLOOKUP(Table1215[[#This Row],[Column2]],Table12[[Column2]:[Column54]],13,FALSE),"0")</f>
        <v>4</v>
      </c>
      <c r="O44" s="58">
        <f>IFERROR(VLOOKUP(Table1215[[#This Row],[Column2]],Table12[[Column2]:[Column54]],14,FALSE),"0")</f>
        <v>4</v>
      </c>
      <c r="P44" s="58">
        <f>IFERROR(VLOOKUP(Table1215[[#This Row],[Column2]],Table12[[Column2]:[Column54]],10,FALSE),"0")</f>
        <v>0</v>
      </c>
      <c r="Q44" s="58">
        <f>IFERROR(VLOOKUP(Table1215[[#This Row],[Column2]],Table12[[Column2]:[Column54]],16,FALSE),"0")</f>
        <v>4</v>
      </c>
      <c r="R44" s="60">
        <f>AVERAGE(Table1215[[#This Row],[Column14]],Table1215[[#This Row],[Column15]],Table1215[[#This Row],[Column17]])</f>
        <v>4</v>
      </c>
      <c r="S44" s="58">
        <f>IFERROR(VLOOKUP(Table1215[[#This Row],[Column2]],Table12[[Column2]:[Column54]],18,FALSE),"0")</f>
        <v>0</v>
      </c>
      <c r="T44" s="58">
        <f>IFERROR(VLOOKUP(Table1215[[#This Row],[Column2]],Table12[[Column2]:[Column54]],19,FALSE),"0")</f>
        <v>0</v>
      </c>
      <c r="U44" s="58">
        <f>IFERROR(VLOOKUP(Table1215[[#This Row],[Column2]],Table12[[Column2]:[Column54]],20,FALSE),"0")</f>
        <v>0</v>
      </c>
      <c r="V44" s="58">
        <f>IFERROR(VLOOKUP(Table1215[[#This Row],[Column2]],Table12[[Column2]:[Column54]],21,FALSE),"0")</f>
        <v>0</v>
      </c>
      <c r="W44" s="58">
        <f>IFERROR(VLOOKUP(Table1215[[#This Row],[Column2]],Table12[[Column2]:[Column54]],22,FALSE),"0")</f>
        <v>0</v>
      </c>
      <c r="X44" s="60">
        <f>Table1215[[#This Row],[Column19]]</f>
        <v>0</v>
      </c>
      <c r="Y44" s="58">
        <f>IFERROR(VLOOKUP(Table1215[[#This Row],[Column2]],Table12[[Column2]:[Column54]],24,FALSE),"0")</f>
        <v>4</v>
      </c>
      <c r="Z44" s="58">
        <f>IFERROR(VLOOKUP(Table1215[[#This Row],[Column2]],Table12[[Column2]:[Column54]],25,FALSE),"0")</f>
        <v>0</v>
      </c>
      <c r="AA44" s="58">
        <f>IFERROR(VLOOKUP(Table1215[[#This Row],[Column2]],Table12[[Column2]:[Column54]],26,FALSE),"0")</f>
        <v>0</v>
      </c>
      <c r="AB44" s="58">
        <f>IFERROR(VLOOKUP(Table1215[[#This Row],[Column2]],Table12[[Column2]:[Column54]],27,FALSE),"0")</f>
        <v>0</v>
      </c>
      <c r="AC44" s="58">
        <f>IFERROR(VLOOKUP(Table1215[[#This Row],[Column2]],Table12[[Column2]:[Column54]],28,FALSE),"0")</f>
        <v>0</v>
      </c>
      <c r="AD44" s="60">
        <f>Table1215[[#This Row],[Column25]]</f>
        <v>4</v>
      </c>
      <c r="AE44" s="58">
        <f>IFERROR(VLOOKUP(Table1215[[#This Row],[Column2]],Table12[[Column2]:[Column54]],30,FALSE),"0")</f>
        <v>0</v>
      </c>
      <c r="AF44" s="58">
        <f>IFERROR(VLOOKUP(Table1215[[#This Row],[Column2]],Table12[[Column2]:[Column54]],31,FALSE),"0")</f>
        <v>0</v>
      </c>
      <c r="AG44" s="58">
        <f>IFERROR(VLOOKUP(Table1215[[#This Row],[Column2]],Table12[[Column2]:[Column54]],32,FALSE),"0")</f>
        <v>0</v>
      </c>
      <c r="AH44" s="58">
        <f>IFERROR(VLOOKUP(Table1215[[#This Row],[Column2]],Table12[[Column2]:[Column54]],33,FALSE),"0")</f>
        <v>0</v>
      </c>
      <c r="AI44" s="58">
        <f>IFERROR(VLOOKUP(Table1215[[#This Row],[Column2]],Table12[[Column2]:[Column54]],34,FALSE),"0")</f>
        <v>0</v>
      </c>
      <c r="AJ44" s="60">
        <f>AVERAGE(Table1215[[#This Row],[Column31]],Table1215[[#This Row],[Column32]],Table1215[[#This Row],[Column33]])</f>
        <v>0</v>
      </c>
      <c r="AK44" s="58">
        <f>IFERROR(VLOOKUP(Table1215[[#This Row],[Column2]],Table12[[Column2]:[Column54]],36,FALSE),"0")</f>
        <v>4</v>
      </c>
      <c r="AL44" s="58">
        <f>IFERROR(VLOOKUP(Table1215[[#This Row],[Column2]],Table12[[Column2]:[Column54]],37,FALSE),"0")</f>
        <v>4</v>
      </c>
      <c r="AM44" s="58">
        <f>IFERROR(VLOOKUP(Table1215[[#This Row],[Column2]],Table12[[Column2]:[Column54]],38,FALSE),"0")</f>
        <v>0</v>
      </c>
      <c r="AN44" s="58">
        <f>IFERROR(VLOOKUP(Table1215[[#This Row],[Column2]],Table12[[Column2]:[Column54]],39,FALSE),"0")</f>
        <v>4</v>
      </c>
      <c r="AO44" s="58">
        <f>IFERROR(VLOOKUP(Table1215[[#This Row],[Column2]],Table12[[Column2]:[Column54]],40,FALSE),"0")</f>
        <v>0</v>
      </c>
      <c r="AP44" s="60">
        <f>AVERAGE(Table1215[[#This Row],[Column37]],Table1215[[#This Row],[Column38]],Table1215[[#This Row],[Column40]])</f>
        <v>4</v>
      </c>
      <c r="AQ44" s="58">
        <f>IFERROR(VLOOKUP(Table1215[[#This Row],[Column2]],Table12[[Column2]:[Column54]],42,FALSE),"0")</f>
        <v>4</v>
      </c>
      <c r="AR44" s="58">
        <f>IFERROR(VLOOKUP(Table1215[[#This Row],[Column2]],Table12[[Column2]:[Column54]],43,FALSE),"0")</f>
        <v>0</v>
      </c>
      <c r="AS44" s="58">
        <f>IFERROR(VLOOKUP(Table1215[[#This Row],[Column2]],Table12[[Column2]:[Column54]],44,FALSE),"0")</f>
        <v>0</v>
      </c>
      <c r="AT44" s="58">
        <f>IFERROR(VLOOKUP(Table1215[[#This Row],[Column2]],Table12[[Column2]:[Column54]],45,FALSE),"0")</f>
        <v>0</v>
      </c>
      <c r="AU44" s="58">
        <f>IFERROR(VLOOKUP(Table1215[[#This Row],[Column2]],Table12[[Column2]:[Column54]],46,FALSE),"0")</f>
        <v>0</v>
      </c>
      <c r="AV44" s="60">
        <f>Table1215[[#This Row],[Column43]]</f>
        <v>4</v>
      </c>
      <c r="AW44" s="58">
        <f>IFERROR(VLOOKUP(Table1215[[#This Row],[Column2]],Table12[[Column2]:[Column54]],48,FALSE),"0")</f>
        <v>0</v>
      </c>
      <c r="AX44" s="58">
        <f>IFERROR(VLOOKUP(Table1215[[#This Row],[Column2]],Table12[[Column2]:[Column54]],49,FALSE),"0")</f>
        <v>0</v>
      </c>
      <c r="AY44" s="58">
        <f>IFERROR(VLOOKUP(Table1215[[#This Row],[Column2]],Table12[[Column2]:[Column54]],50,FALSE),"0")</f>
        <v>0</v>
      </c>
      <c r="AZ44" s="58">
        <f>IFERROR(VLOOKUP(Table1215[[#This Row],[Column2]],Table12[[Column2]:[Column54]],51,FALSE),"0")</f>
        <v>4</v>
      </c>
      <c r="BA44" s="58">
        <f>IFERROR(VLOOKUP(Table1215[[#This Row],[Column2]],Table12[[Column2]:[Column54]],52,FALSE),"0")</f>
        <v>5</v>
      </c>
      <c r="BB44" s="60">
        <f>AVERAGE(Table1215[[#This Row],[Column52]],Table1215[[#This Row],[Column53]])</f>
        <v>4.5</v>
      </c>
    </row>
    <row r="45" spans="1:54" ht="23.1" customHeight="1" x14ac:dyDescent="0.3">
      <c r="A45" s="80">
        <v>42</v>
      </c>
      <c r="B45" s="63" t="s">
        <v>244</v>
      </c>
      <c r="C45" s="64" t="s">
        <v>245</v>
      </c>
      <c r="D45" s="63" t="s">
        <v>541</v>
      </c>
      <c r="E45" s="63" t="s">
        <v>160</v>
      </c>
      <c r="F45" s="63" t="str">
        <f>REPT(CHAR(160),10)&amp;Working!$E46</f>
        <v>          B</v>
      </c>
      <c r="G45" s="54">
        <f>IFERROR(VLOOKUP(Table1215[[#This Row],[Column2]],Table12[[Column2]:[Column54]],6,FALSE),"0")</f>
        <v>0</v>
      </c>
      <c r="H45" s="54">
        <f>IFERROR(VLOOKUP(Table1215[[#This Row],[Column2]],Table12[[Column2]:[Column54]],7,FALSE),"0")</f>
        <v>0</v>
      </c>
      <c r="I45" s="54">
        <f>IFERROR(VLOOKUP(Table1215[[#This Row],[Column2]],Table12[[Column2]:[Column54]],8,FALSE),"0")</f>
        <v>4</v>
      </c>
      <c r="J45" s="54">
        <f>IFERROR(VLOOKUP(Table1215[[#This Row],[Column2]],Table12[[Column2]:[Column54]],9,FALSE),"0")</f>
        <v>0</v>
      </c>
      <c r="K45" s="54">
        <f>IFERROR(VLOOKUP(Table1215[[#This Row],[Column2]],Table12[[Column2]:[Column54]],10,FALSE),"0")</f>
        <v>0</v>
      </c>
      <c r="L45" s="60">
        <f>Table1215[[#This Row],[Column9]]</f>
        <v>4</v>
      </c>
      <c r="M45" s="54">
        <f>IFERROR(VLOOKUP(Table1215[[#This Row],[Column2]],Table12[[Column2]:[Column54]],12,FALSE),"0")</f>
        <v>0</v>
      </c>
      <c r="N45" s="54">
        <f>IFERROR(VLOOKUP(Table1215[[#This Row],[Column2]],Table12[[Column2]:[Column54]],13,FALSE),"0")</f>
        <v>4</v>
      </c>
      <c r="O45" s="54">
        <f>IFERROR(VLOOKUP(Table1215[[#This Row],[Column2]],Table12[[Column2]:[Column54]],14,FALSE),"0")</f>
        <v>4</v>
      </c>
      <c r="P45" s="54">
        <f>IFERROR(VLOOKUP(Table1215[[#This Row],[Column2]],Table12[[Column2]:[Column54]],10,FALSE),"0")</f>
        <v>0</v>
      </c>
      <c r="Q45" s="54">
        <f>IFERROR(VLOOKUP(Table1215[[#This Row],[Column2]],Table12[[Column2]:[Column54]],16,FALSE),"0")</f>
        <v>4</v>
      </c>
      <c r="R45" s="60">
        <f>AVERAGE(Table1215[[#This Row],[Column14]],Table1215[[#This Row],[Column15]],Table1215[[#This Row],[Column17]])</f>
        <v>4</v>
      </c>
      <c r="S45" s="54">
        <f>IFERROR(VLOOKUP(Table1215[[#This Row],[Column2]],Table12[[Column2]:[Column54]],18,FALSE),"0")</f>
        <v>0</v>
      </c>
      <c r="T45" s="54">
        <f>IFERROR(VLOOKUP(Table1215[[#This Row],[Column2]],Table12[[Column2]:[Column54]],19,FALSE),"0")</f>
        <v>0</v>
      </c>
      <c r="U45" s="54">
        <f>IFERROR(VLOOKUP(Table1215[[#This Row],[Column2]],Table12[[Column2]:[Column54]],20,FALSE),"0")</f>
        <v>0</v>
      </c>
      <c r="V45" s="54">
        <f>IFERROR(VLOOKUP(Table1215[[#This Row],[Column2]],Table12[[Column2]:[Column54]],21,FALSE),"0")</f>
        <v>0</v>
      </c>
      <c r="W45" s="54">
        <f>IFERROR(VLOOKUP(Table1215[[#This Row],[Column2]],Table12[[Column2]:[Column54]],22,FALSE),"0")</f>
        <v>0</v>
      </c>
      <c r="X45" s="60">
        <f>Table1215[[#This Row],[Column19]]</f>
        <v>0</v>
      </c>
      <c r="Y45" s="54">
        <f>IFERROR(VLOOKUP(Table1215[[#This Row],[Column2]],Table12[[Column2]:[Column54]],24,FALSE),"0")</f>
        <v>4</v>
      </c>
      <c r="Z45" s="54">
        <f>IFERROR(VLOOKUP(Table1215[[#This Row],[Column2]],Table12[[Column2]:[Column54]],25,FALSE),"0")</f>
        <v>0</v>
      </c>
      <c r="AA45" s="54">
        <f>IFERROR(VLOOKUP(Table1215[[#This Row],[Column2]],Table12[[Column2]:[Column54]],26,FALSE),"0")</f>
        <v>0</v>
      </c>
      <c r="AB45" s="54">
        <f>IFERROR(VLOOKUP(Table1215[[#This Row],[Column2]],Table12[[Column2]:[Column54]],27,FALSE),"0")</f>
        <v>0</v>
      </c>
      <c r="AC45" s="54">
        <f>IFERROR(VLOOKUP(Table1215[[#This Row],[Column2]],Table12[[Column2]:[Column54]],28,FALSE),"0")</f>
        <v>0</v>
      </c>
      <c r="AD45" s="60">
        <f>Table1215[[#This Row],[Column25]]</f>
        <v>4</v>
      </c>
      <c r="AE45" s="54">
        <f>IFERROR(VLOOKUP(Table1215[[#This Row],[Column2]],Table12[[Column2]:[Column54]],30,FALSE),"0")</f>
        <v>0</v>
      </c>
      <c r="AF45" s="54">
        <f>IFERROR(VLOOKUP(Table1215[[#This Row],[Column2]],Table12[[Column2]:[Column54]],31,FALSE),"0")</f>
        <v>0</v>
      </c>
      <c r="AG45" s="54">
        <f>IFERROR(VLOOKUP(Table1215[[#This Row],[Column2]],Table12[[Column2]:[Column54]],32,FALSE),"0")</f>
        <v>0</v>
      </c>
      <c r="AH45" s="54">
        <f>IFERROR(VLOOKUP(Table1215[[#This Row],[Column2]],Table12[[Column2]:[Column54]],33,FALSE),"0")</f>
        <v>0</v>
      </c>
      <c r="AI45" s="54">
        <f>IFERROR(VLOOKUP(Table1215[[#This Row],[Column2]],Table12[[Column2]:[Column54]],34,FALSE),"0")</f>
        <v>0</v>
      </c>
      <c r="AJ45" s="60">
        <f>AVERAGE(Table1215[[#This Row],[Column31]],Table1215[[#This Row],[Column32]],Table1215[[#This Row],[Column33]])</f>
        <v>0</v>
      </c>
      <c r="AK45" s="54">
        <f>IFERROR(VLOOKUP(Table1215[[#This Row],[Column2]],Table12[[Column2]:[Column54]],36,FALSE),"0")</f>
        <v>4</v>
      </c>
      <c r="AL45" s="54">
        <f>IFERROR(VLOOKUP(Table1215[[#This Row],[Column2]],Table12[[Column2]:[Column54]],37,FALSE),"0")</f>
        <v>4</v>
      </c>
      <c r="AM45" s="54">
        <f>IFERROR(VLOOKUP(Table1215[[#This Row],[Column2]],Table12[[Column2]:[Column54]],38,FALSE),"0")</f>
        <v>0</v>
      </c>
      <c r="AN45" s="54">
        <f>IFERROR(VLOOKUP(Table1215[[#This Row],[Column2]],Table12[[Column2]:[Column54]],39,FALSE),"0")</f>
        <v>5</v>
      </c>
      <c r="AO45" s="54">
        <f>IFERROR(VLOOKUP(Table1215[[#This Row],[Column2]],Table12[[Column2]:[Column54]],40,FALSE),"0")</f>
        <v>0</v>
      </c>
      <c r="AP45" s="60">
        <f>AVERAGE(Table1215[[#This Row],[Column37]],Table1215[[#This Row],[Column38]],Table1215[[#This Row],[Column40]])</f>
        <v>4.333333333333333</v>
      </c>
      <c r="AQ45" s="54">
        <f>IFERROR(VLOOKUP(Table1215[[#This Row],[Column2]],Table12[[Column2]:[Column54]],42,FALSE),"0")</f>
        <v>4</v>
      </c>
      <c r="AR45" s="54">
        <f>IFERROR(VLOOKUP(Table1215[[#This Row],[Column2]],Table12[[Column2]:[Column54]],43,FALSE),"0")</f>
        <v>0</v>
      </c>
      <c r="AS45" s="54">
        <f>IFERROR(VLOOKUP(Table1215[[#This Row],[Column2]],Table12[[Column2]:[Column54]],44,FALSE),"0")</f>
        <v>0</v>
      </c>
      <c r="AT45" s="54">
        <f>IFERROR(VLOOKUP(Table1215[[#This Row],[Column2]],Table12[[Column2]:[Column54]],45,FALSE),"0")</f>
        <v>0</v>
      </c>
      <c r="AU45" s="54">
        <f>IFERROR(VLOOKUP(Table1215[[#This Row],[Column2]],Table12[[Column2]:[Column54]],46,FALSE),"0")</f>
        <v>0</v>
      </c>
      <c r="AV45" s="60">
        <f>Table1215[[#This Row],[Column43]]</f>
        <v>4</v>
      </c>
      <c r="AW45" s="54">
        <f>IFERROR(VLOOKUP(Table1215[[#This Row],[Column2]],Table12[[Column2]:[Column54]],48,FALSE),"0")</f>
        <v>0</v>
      </c>
      <c r="AX45" s="54">
        <f>IFERROR(VLOOKUP(Table1215[[#This Row],[Column2]],Table12[[Column2]:[Column54]],49,FALSE),"0")</f>
        <v>0</v>
      </c>
      <c r="AY45" s="54">
        <f>IFERROR(VLOOKUP(Table1215[[#This Row],[Column2]],Table12[[Column2]:[Column54]],50,FALSE),"0")</f>
        <v>0</v>
      </c>
      <c r="AZ45" s="54">
        <f>IFERROR(VLOOKUP(Table1215[[#This Row],[Column2]],Table12[[Column2]:[Column54]],51,FALSE),"0")</f>
        <v>4</v>
      </c>
      <c r="BA45" s="54">
        <f>IFERROR(VLOOKUP(Table1215[[#This Row],[Column2]],Table12[[Column2]:[Column54]],52,FALSE),"0")</f>
        <v>4</v>
      </c>
      <c r="BB45" s="60">
        <f>AVERAGE(Table1215[[#This Row],[Column52]],Table1215[[#This Row],[Column53]])</f>
        <v>4</v>
      </c>
    </row>
    <row r="46" spans="1:54" ht="23.1" customHeight="1" x14ac:dyDescent="0.3">
      <c r="A46" s="79">
        <v>43</v>
      </c>
      <c r="B46" s="56" t="s">
        <v>113</v>
      </c>
      <c r="C46" s="57" t="s">
        <v>114</v>
      </c>
      <c r="D46" s="56" t="s">
        <v>449</v>
      </c>
      <c r="E46" s="56" t="s">
        <v>34</v>
      </c>
      <c r="F46" s="56" t="str">
        <f>REPT(CHAR(160),10)&amp;Working!$E47</f>
        <v>          A</v>
      </c>
      <c r="G46" s="58">
        <f>IFERROR(VLOOKUP(Table1215[[#This Row],[Column2]],Table12[[Column2]:[Column54]],6,FALSE),"0")</f>
        <v>0</v>
      </c>
      <c r="H46" s="58">
        <f>IFERROR(VLOOKUP(Table1215[[#This Row],[Column2]],Table12[[Column2]:[Column54]],7,FALSE),"0")</f>
        <v>0</v>
      </c>
      <c r="I46" s="58">
        <f>IFERROR(VLOOKUP(Table1215[[#This Row],[Column2]],Table12[[Column2]:[Column54]],8,FALSE),"0")</f>
        <v>4</v>
      </c>
      <c r="J46" s="58">
        <f>IFERROR(VLOOKUP(Table1215[[#This Row],[Column2]],Table12[[Column2]:[Column54]],9,FALSE),"0")</f>
        <v>0</v>
      </c>
      <c r="K46" s="58">
        <f>IFERROR(VLOOKUP(Table1215[[#This Row],[Column2]],Table12[[Column2]:[Column54]],10,FALSE),"0")</f>
        <v>0</v>
      </c>
      <c r="L46" s="60">
        <f>Table1215[[#This Row],[Column9]]</f>
        <v>4</v>
      </c>
      <c r="M46" s="58">
        <f>IFERROR(VLOOKUP(Table1215[[#This Row],[Column2]],Table12[[Column2]:[Column54]],12,FALSE),"0")</f>
        <v>0</v>
      </c>
      <c r="N46" s="58">
        <f>IFERROR(VLOOKUP(Table1215[[#This Row],[Column2]],Table12[[Column2]:[Column54]],13,FALSE),"0")</f>
        <v>4</v>
      </c>
      <c r="O46" s="58">
        <f>IFERROR(VLOOKUP(Table1215[[#This Row],[Column2]],Table12[[Column2]:[Column54]],14,FALSE),"0")</f>
        <v>4</v>
      </c>
      <c r="P46" s="58">
        <f>IFERROR(VLOOKUP(Table1215[[#This Row],[Column2]],Table12[[Column2]:[Column54]],10,FALSE),"0")</f>
        <v>0</v>
      </c>
      <c r="Q46" s="58">
        <f>IFERROR(VLOOKUP(Table1215[[#This Row],[Column2]],Table12[[Column2]:[Column54]],16,FALSE),"0")</f>
        <v>4</v>
      </c>
      <c r="R46" s="60">
        <f>AVERAGE(Table1215[[#This Row],[Column14]],Table1215[[#This Row],[Column15]],Table1215[[#This Row],[Column17]])</f>
        <v>4</v>
      </c>
      <c r="S46" s="58">
        <f>IFERROR(VLOOKUP(Table1215[[#This Row],[Column2]],Table12[[Column2]:[Column54]],18,FALSE),"0")</f>
        <v>0</v>
      </c>
      <c r="T46" s="58">
        <f>IFERROR(VLOOKUP(Table1215[[#This Row],[Column2]],Table12[[Column2]:[Column54]],19,FALSE),"0")</f>
        <v>0</v>
      </c>
      <c r="U46" s="58">
        <f>IFERROR(VLOOKUP(Table1215[[#This Row],[Column2]],Table12[[Column2]:[Column54]],20,FALSE),"0")</f>
        <v>0</v>
      </c>
      <c r="V46" s="58">
        <f>IFERROR(VLOOKUP(Table1215[[#This Row],[Column2]],Table12[[Column2]:[Column54]],21,FALSE),"0")</f>
        <v>0</v>
      </c>
      <c r="W46" s="58">
        <f>IFERROR(VLOOKUP(Table1215[[#This Row],[Column2]],Table12[[Column2]:[Column54]],22,FALSE),"0")</f>
        <v>0</v>
      </c>
      <c r="X46" s="60">
        <f>Table1215[[#This Row],[Column19]]</f>
        <v>0</v>
      </c>
      <c r="Y46" s="58">
        <f>IFERROR(VLOOKUP(Table1215[[#This Row],[Column2]],Table12[[Column2]:[Column54]],24,FALSE),"0")</f>
        <v>3</v>
      </c>
      <c r="Z46" s="58">
        <f>IFERROR(VLOOKUP(Table1215[[#This Row],[Column2]],Table12[[Column2]:[Column54]],25,FALSE),"0")</f>
        <v>0</v>
      </c>
      <c r="AA46" s="58">
        <f>IFERROR(VLOOKUP(Table1215[[#This Row],[Column2]],Table12[[Column2]:[Column54]],26,FALSE),"0")</f>
        <v>0</v>
      </c>
      <c r="AB46" s="58">
        <f>IFERROR(VLOOKUP(Table1215[[#This Row],[Column2]],Table12[[Column2]:[Column54]],27,FALSE),"0")</f>
        <v>0</v>
      </c>
      <c r="AC46" s="58">
        <f>IFERROR(VLOOKUP(Table1215[[#This Row],[Column2]],Table12[[Column2]:[Column54]],28,FALSE),"0")</f>
        <v>0</v>
      </c>
      <c r="AD46" s="60">
        <f>Table1215[[#This Row],[Column25]]</f>
        <v>3</v>
      </c>
      <c r="AE46" s="58">
        <f>IFERROR(VLOOKUP(Table1215[[#This Row],[Column2]],Table12[[Column2]:[Column54]],30,FALSE),"0")</f>
        <v>0</v>
      </c>
      <c r="AF46" s="58">
        <f>IFERROR(VLOOKUP(Table1215[[#This Row],[Column2]],Table12[[Column2]:[Column54]],31,FALSE),"0")</f>
        <v>0</v>
      </c>
      <c r="AG46" s="58">
        <f>IFERROR(VLOOKUP(Table1215[[#This Row],[Column2]],Table12[[Column2]:[Column54]],32,FALSE),"0")</f>
        <v>0</v>
      </c>
      <c r="AH46" s="58">
        <f>IFERROR(VLOOKUP(Table1215[[#This Row],[Column2]],Table12[[Column2]:[Column54]],33,FALSE),"0")</f>
        <v>0</v>
      </c>
      <c r="AI46" s="58">
        <f>IFERROR(VLOOKUP(Table1215[[#This Row],[Column2]],Table12[[Column2]:[Column54]],34,FALSE),"0")</f>
        <v>0</v>
      </c>
      <c r="AJ46" s="60">
        <f>AVERAGE(Table1215[[#This Row],[Column31]],Table1215[[#This Row],[Column32]],Table1215[[#This Row],[Column33]])</f>
        <v>0</v>
      </c>
      <c r="AK46" s="58">
        <f>IFERROR(VLOOKUP(Table1215[[#This Row],[Column2]],Table12[[Column2]:[Column54]],36,FALSE),"0")</f>
        <v>4</v>
      </c>
      <c r="AL46" s="58">
        <f>IFERROR(VLOOKUP(Table1215[[#This Row],[Column2]],Table12[[Column2]:[Column54]],37,FALSE),"0")</f>
        <v>3</v>
      </c>
      <c r="AM46" s="58">
        <f>IFERROR(VLOOKUP(Table1215[[#This Row],[Column2]],Table12[[Column2]:[Column54]],38,FALSE),"0")</f>
        <v>0</v>
      </c>
      <c r="AN46" s="58">
        <f>IFERROR(VLOOKUP(Table1215[[#This Row],[Column2]],Table12[[Column2]:[Column54]],39,FALSE),"0")</f>
        <v>4</v>
      </c>
      <c r="AO46" s="58">
        <f>IFERROR(VLOOKUP(Table1215[[#This Row],[Column2]],Table12[[Column2]:[Column54]],40,FALSE),"0")</f>
        <v>0</v>
      </c>
      <c r="AP46" s="60">
        <f>AVERAGE(Table1215[[#This Row],[Column37]],Table1215[[#This Row],[Column38]],Table1215[[#This Row],[Column40]])</f>
        <v>3.6666666666666665</v>
      </c>
      <c r="AQ46" s="58">
        <f>IFERROR(VLOOKUP(Table1215[[#This Row],[Column2]],Table12[[Column2]:[Column54]],42,FALSE),"0")</f>
        <v>4</v>
      </c>
      <c r="AR46" s="58">
        <f>IFERROR(VLOOKUP(Table1215[[#This Row],[Column2]],Table12[[Column2]:[Column54]],43,FALSE),"0")</f>
        <v>0</v>
      </c>
      <c r="AS46" s="58">
        <f>IFERROR(VLOOKUP(Table1215[[#This Row],[Column2]],Table12[[Column2]:[Column54]],44,FALSE),"0")</f>
        <v>0</v>
      </c>
      <c r="AT46" s="58">
        <f>IFERROR(VLOOKUP(Table1215[[#This Row],[Column2]],Table12[[Column2]:[Column54]],45,FALSE),"0")</f>
        <v>0</v>
      </c>
      <c r="AU46" s="58">
        <f>IFERROR(VLOOKUP(Table1215[[#This Row],[Column2]],Table12[[Column2]:[Column54]],46,FALSE),"0")</f>
        <v>0</v>
      </c>
      <c r="AV46" s="60">
        <f>Table1215[[#This Row],[Column43]]</f>
        <v>4</v>
      </c>
      <c r="AW46" s="58">
        <f>IFERROR(VLOOKUP(Table1215[[#This Row],[Column2]],Table12[[Column2]:[Column54]],48,FALSE),"0")</f>
        <v>0</v>
      </c>
      <c r="AX46" s="58">
        <f>IFERROR(VLOOKUP(Table1215[[#This Row],[Column2]],Table12[[Column2]:[Column54]],49,FALSE),"0")</f>
        <v>0</v>
      </c>
      <c r="AY46" s="58">
        <f>IFERROR(VLOOKUP(Table1215[[#This Row],[Column2]],Table12[[Column2]:[Column54]],50,FALSE),"0")</f>
        <v>0</v>
      </c>
      <c r="AZ46" s="58">
        <f>IFERROR(VLOOKUP(Table1215[[#This Row],[Column2]],Table12[[Column2]:[Column54]],51,FALSE),"0")</f>
        <v>4</v>
      </c>
      <c r="BA46" s="58">
        <f>IFERROR(VLOOKUP(Table1215[[#This Row],[Column2]],Table12[[Column2]:[Column54]],52,FALSE),"0")</f>
        <v>3</v>
      </c>
      <c r="BB46" s="60">
        <f>AVERAGE(Table1215[[#This Row],[Column52]],Table1215[[#This Row],[Column53]])</f>
        <v>3.5</v>
      </c>
    </row>
    <row r="47" spans="1:54" ht="23.1" customHeight="1" x14ac:dyDescent="0.3">
      <c r="A47" s="80">
        <v>44</v>
      </c>
      <c r="B47" s="63" t="s">
        <v>115</v>
      </c>
      <c r="C47" s="64" t="s">
        <v>116</v>
      </c>
      <c r="D47" s="63" t="s">
        <v>541</v>
      </c>
      <c r="E47" s="63" t="s">
        <v>34</v>
      </c>
      <c r="F47" s="63" t="str">
        <f>REPT(CHAR(160),10)&amp;Working!$E48</f>
        <v>          A</v>
      </c>
      <c r="G47" s="54">
        <f>IFERROR(VLOOKUP(Table1215[[#This Row],[Column2]],Table12[[Column2]:[Column54]],6,FALSE),"0")</f>
        <v>0</v>
      </c>
      <c r="H47" s="54">
        <f>IFERROR(VLOOKUP(Table1215[[#This Row],[Column2]],Table12[[Column2]:[Column54]],7,FALSE),"0")</f>
        <v>0</v>
      </c>
      <c r="I47" s="54">
        <f>IFERROR(VLOOKUP(Table1215[[#This Row],[Column2]],Table12[[Column2]:[Column54]],8,FALSE),"0")</f>
        <v>3</v>
      </c>
      <c r="J47" s="54">
        <f>IFERROR(VLOOKUP(Table1215[[#This Row],[Column2]],Table12[[Column2]:[Column54]],9,FALSE),"0")</f>
        <v>0</v>
      </c>
      <c r="K47" s="54">
        <f>IFERROR(VLOOKUP(Table1215[[#This Row],[Column2]],Table12[[Column2]:[Column54]],10,FALSE),"0")</f>
        <v>0</v>
      </c>
      <c r="L47" s="60">
        <f>Table1215[[#This Row],[Column9]]</f>
        <v>3</v>
      </c>
      <c r="M47" s="54">
        <f>IFERROR(VLOOKUP(Table1215[[#This Row],[Column2]],Table12[[Column2]:[Column54]],12,FALSE),"0")</f>
        <v>0</v>
      </c>
      <c r="N47" s="54">
        <f>IFERROR(VLOOKUP(Table1215[[#This Row],[Column2]],Table12[[Column2]:[Column54]],13,FALSE),"0")</f>
        <v>3</v>
      </c>
      <c r="O47" s="54">
        <f>IFERROR(VLOOKUP(Table1215[[#This Row],[Column2]],Table12[[Column2]:[Column54]],14,FALSE),"0")</f>
        <v>3</v>
      </c>
      <c r="P47" s="54">
        <f>IFERROR(VLOOKUP(Table1215[[#This Row],[Column2]],Table12[[Column2]:[Column54]],10,FALSE),"0")</f>
        <v>0</v>
      </c>
      <c r="Q47" s="54">
        <f>IFERROR(VLOOKUP(Table1215[[#This Row],[Column2]],Table12[[Column2]:[Column54]],16,FALSE),"0")</f>
        <v>3</v>
      </c>
      <c r="R47" s="60">
        <f>AVERAGE(Table1215[[#This Row],[Column14]],Table1215[[#This Row],[Column15]],Table1215[[#This Row],[Column17]])</f>
        <v>3</v>
      </c>
      <c r="S47" s="54">
        <f>IFERROR(VLOOKUP(Table1215[[#This Row],[Column2]],Table12[[Column2]:[Column54]],18,FALSE),"0")</f>
        <v>0</v>
      </c>
      <c r="T47" s="54">
        <f>IFERROR(VLOOKUP(Table1215[[#This Row],[Column2]],Table12[[Column2]:[Column54]],19,FALSE),"0")</f>
        <v>0</v>
      </c>
      <c r="U47" s="54">
        <f>IFERROR(VLOOKUP(Table1215[[#This Row],[Column2]],Table12[[Column2]:[Column54]],20,FALSE),"0")</f>
        <v>0</v>
      </c>
      <c r="V47" s="54">
        <f>IFERROR(VLOOKUP(Table1215[[#This Row],[Column2]],Table12[[Column2]:[Column54]],21,FALSE),"0")</f>
        <v>0</v>
      </c>
      <c r="W47" s="54">
        <f>IFERROR(VLOOKUP(Table1215[[#This Row],[Column2]],Table12[[Column2]:[Column54]],22,FALSE),"0")</f>
        <v>0</v>
      </c>
      <c r="X47" s="60">
        <f>Table1215[[#This Row],[Column19]]</f>
        <v>0</v>
      </c>
      <c r="Y47" s="54">
        <f>IFERROR(VLOOKUP(Table1215[[#This Row],[Column2]],Table12[[Column2]:[Column54]],24,FALSE),"0")</f>
        <v>4</v>
      </c>
      <c r="Z47" s="54">
        <f>IFERROR(VLOOKUP(Table1215[[#This Row],[Column2]],Table12[[Column2]:[Column54]],25,FALSE),"0")</f>
        <v>0</v>
      </c>
      <c r="AA47" s="54">
        <f>IFERROR(VLOOKUP(Table1215[[#This Row],[Column2]],Table12[[Column2]:[Column54]],26,FALSE),"0")</f>
        <v>0</v>
      </c>
      <c r="AB47" s="54">
        <f>IFERROR(VLOOKUP(Table1215[[#This Row],[Column2]],Table12[[Column2]:[Column54]],27,FALSE),"0")</f>
        <v>0</v>
      </c>
      <c r="AC47" s="54">
        <f>IFERROR(VLOOKUP(Table1215[[#This Row],[Column2]],Table12[[Column2]:[Column54]],28,FALSE),"0")</f>
        <v>0</v>
      </c>
      <c r="AD47" s="60">
        <f>Table1215[[#This Row],[Column25]]</f>
        <v>4</v>
      </c>
      <c r="AE47" s="54">
        <f>IFERROR(VLOOKUP(Table1215[[#This Row],[Column2]],Table12[[Column2]:[Column54]],30,FALSE),"0")</f>
        <v>0</v>
      </c>
      <c r="AF47" s="54">
        <f>IFERROR(VLOOKUP(Table1215[[#This Row],[Column2]],Table12[[Column2]:[Column54]],31,FALSE),"0")</f>
        <v>0</v>
      </c>
      <c r="AG47" s="54">
        <f>IFERROR(VLOOKUP(Table1215[[#This Row],[Column2]],Table12[[Column2]:[Column54]],32,FALSE),"0")</f>
        <v>0</v>
      </c>
      <c r="AH47" s="54">
        <f>IFERROR(VLOOKUP(Table1215[[#This Row],[Column2]],Table12[[Column2]:[Column54]],33,FALSE),"0")</f>
        <v>0</v>
      </c>
      <c r="AI47" s="54">
        <f>IFERROR(VLOOKUP(Table1215[[#This Row],[Column2]],Table12[[Column2]:[Column54]],34,FALSE),"0")</f>
        <v>0</v>
      </c>
      <c r="AJ47" s="60">
        <f>AVERAGE(Table1215[[#This Row],[Column31]],Table1215[[#This Row],[Column32]],Table1215[[#This Row],[Column33]])</f>
        <v>0</v>
      </c>
      <c r="AK47" s="54">
        <f>IFERROR(VLOOKUP(Table1215[[#This Row],[Column2]],Table12[[Column2]:[Column54]],36,FALSE),"0")</f>
        <v>3</v>
      </c>
      <c r="AL47" s="54">
        <f>IFERROR(VLOOKUP(Table1215[[#This Row],[Column2]],Table12[[Column2]:[Column54]],37,FALSE),"0")</f>
        <v>4</v>
      </c>
      <c r="AM47" s="54">
        <f>IFERROR(VLOOKUP(Table1215[[#This Row],[Column2]],Table12[[Column2]:[Column54]],38,FALSE),"0")</f>
        <v>0</v>
      </c>
      <c r="AN47" s="54">
        <f>IFERROR(VLOOKUP(Table1215[[#This Row],[Column2]],Table12[[Column2]:[Column54]],39,FALSE),"0")</f>
        <v>3</v>
      </c>
      <c r="AO47" s="54">
        <f>IFERROR(VLOOKUP(Table1215[[#This Row],[Column2]],Table12[[Column2]:[Column54]],40,FALSE),"0")</f>
        <v>0</v>
      </c>
      <c r="AP47" s="60">
        <f>AVERAGE(Table1215[[#This Row],[Column37]],Table1215[[#This Row],[Column38]],Table1215[[#This Row],[Column40]])</f>
        <v>3.3333333333333335</v>
      </c>
      <c r="AQ47" s="54">
        <f>IFERROR(VLOOKUP(Table1215[[#This Row],[Column2]],Table12[[Column2]:[Column54]],42,FALSE),"0")</f>
        <v>3</v>
      </c>
      <c r="AR47" s="54">
        <f>IFERROR(VLOOKUP(Table1215[[#This Row],[Column2]],Table12[[Column2]:[Column54]],43,FALSE),"0")</f>
        <v>0</v>
      </c>
      <c r="AS47" s="54">
        <f>IFERROR(VLOOKUP(Table1215[[#This Row],[Column2]],Table12[[Column2]:[Column54]],44,FALSE),"0")</f>
        <v>0</v>
      </c>
      <c r="AT47" s="54">
        <f>IFERROR(VLOOKUP(Table1215[[#This Row],[Column2]],Table12[[Column2]:[Column54]],45,FALSE),"0")</f>
        <v>0</v>
      </c>
      <c r="AU47" s="54">
        <f>IFERROR(VLOOKUP(Table1215[[#This Row],[Column2]],Table12[[Column2]:[Column54]],46,FALSE),"0")</f>
        <v>0</v>
      </c>
      <c r="AV47" s="60">
        <f>Table1215[[#This Row],[Column43]]</f>
        <v>3</v>
      </c>
      <c r="AW47" s="54">
        <f>IFERROR(VLOOKUP(Table1215[[#This Row],[Column2]],Table12[[Column2]:[Column54]],48,FALSE),"0")</f>
        <v>0</v>
      </c>
      <c r="AX47" s="54">
        <f>IFERROR(VLOOKUP(Table1215[[#This Row],[Column2]],Table12[[Column2]:[Column54]],49,FALSE),"0")</f>
        <v>0</v>
      </c>
      <c r="AY47" s="54">
        <f>IFERROR(VLOOKUP(Table1215[[#This Row],[Column2]],Table12[[Column2]:[Column54]],50,FALSE),"0")</f>
        <v>0</v>
      </c>
      <c r="AZ47" s="54">
        <f>IFERROR(VLOOKUP(Table1215[[#This Row],[Column2]],Table12[[Column2]:[Column54]],51,FALSE),"0")</f>
        <v>3</v>
      </c>
      <c r="BA47" s="54">
        <f>IFERROR(VLOOKUP(Table1215[[#This Row],[Column2]],Table12[[Column2]:[Column54]],52,FALSE),"0")</f>
        <v>4</v>
      </c>
      <c r="BB47" s="60">
        <f>AVERAGE(Table1215[[#This Row],[Column52]],Table1215[[#This Row],[Column53]])</f>
        <v>3.5</v>
      </c>
    </row>
    <row r="48" spans="1:54" ht="23.1" customHeight="1" x14ac:dyDescent="0.3">
      <c r="A48" s="79">
        <v>45</v>
      </c>
      <c r="B48" s="56" t="s">
        <v>179</v>
      </c>
      <c r="C48" s="57" t="s">
        <v>180</v>
      </c>
      <c r="D48" s="56" t="s">
        <v>449</v>
      </c>
      <c r="E48" s="56" t="s">
        <v>160</v>
      </c>
      <c r="F48" s="56" t="str">
        <f>REPT(CHAR(160),10)&amp;Working!$E49</f>
        <v>          B</v>
      </c>
      <c r="G48" s="58">
        <f>IFERROR(VLOOKUP(Table1215[[#This Row],[Column2]],Table12[[Column2]:[Column54]],6,FALSE),"0")</f>
        <v>0</v>
      </c>
      <c r="H48" s="58">
        <f>IFERROR(VLOOKUP(Table1215[[#This Row],[Column2]],Table12[[Column2]:[Column54]],7,FALSE),"0")</f>
        <v>0</v>
      </c>
      <c r="I48" s="58">
        <f>IFERROR(VLOOKUP(Table1215[[#This Row],[Column2]],Table12[[Column2]:[Column54]],8,FALSE),"0")</f>
        <v>3</v>
      </c>
      <c r="J48" s="58">
        <f>IFERROR(VLOOKUP(Table1215[[#This Row],[Column2]],Table12[[Column2]:[Column54]],9,FALSE),"0")</f>
        <v>0</v>
      </c>
      <c r="K48" s="58">
        <f>IFERROR(VLOOKUP(Table1215[[#This Row],[Column2]],Table12[[Column2]:[Column54]],10,FALSE),"0")</f>
        <v>0</v>
      </c>
      <c r="L48" s="60">
        <f>Table1215[[#This Row],[Column9]]</f>
        <v>3</v>
      </c>
      <c r="M48" s="58">
        <f>IFERROR(VLOOKUP(Table1215[[#This Row],[Column2]],Table12[[Column2]:[Column54]],12,FALSE),"0")</f>
        <v>0</v>
      </c>
      <c r="N48" s="58">
        <f>IFERROR(VLOOKUP(Table1215[[#This Row],[Column2]],Table12[[Column2]:[Column54]],13,FALSE),"0")</f>
        <v>3</v>
      </c>
      <c r="O48" s="58">
        <f>IFERROR(VLOOKUP(Table1215[[#This Row],[Column2]],Table12[[Column2]:[Column54]],14,FALSE),"0")</f>
        <v>4</v>
      </c>
      <c r="P48" s="58">
        <f>IFERROR(VLOOKUP(Table1215[[#This Row],[Column2]],Table12[[Column2]:[Column54]],10,FALSE),"0")</f>
        <v>0</v>
      </c>
      <c r="Q48" s="58">
        <f>IFERROR(VLOOKUP(Table1215[[#This Row],[Column2]],Table12[[Column2]:[Column54]],16,FALSE),"0")</f>
        <v>4</v>
      </c>
      <c r="R48" s="60">
        <f>AVERAGE(Table1215[[#This Row],[Column14]],Table1215[[#This Row],[Column15]],Table1215[[#This Row],[Column17]])</f>
        <v>3.6666666666666665</v>
      </c>
      <c r="S48" s="58">
        <f>IFERROR(VLOOKUP(Table1215[[#This Row],[Column2]],Table12[[Column2]:[Column54]],18,FALSE),"0")</f>
        <v>0</v>
      </c>
      <c r="T48" s="58">
        <f>IFERROR(VLOOKUP(Table1215[[#This Row],[Column2]],Table12[[Column2]:[Column54]],19,FALSE),"0")</f>
        <v>0</v>
      </c>
      <c r="U48" s="58">
        <f>IFERROR(VLOOKUP(Table1215[[#This Row],[Column2]],Table12[[Column2]:[Column54]],20,FALSE),"0")</f>
        <v>0</v>
      </c>
      <c r="V48" s="58">
        <f>IFERROR(VLOOKUP(Table1215[[#This Row],[Column2]],Table12[[Column2]:[Column54]],21,FALSE),"0")</f>
        <v>0</v>
      </c>
      <c r="W48" s="58">
        <f>IFERROR(VLOOKUP(Table1215[[#This Row],[Column2]],Table12[[Column2]:[Column54]],22,FALSE),"0")</f>
        <v>0</v>
      </c>
      <c r="X48" s="60">
        <f>Table1215[[#This Row],[Column19]]</f>
        <v>0</v>
      </c>
      <c r="Y48" s="58">
        <f>IFERROR(VLOOKUP(Table1215[[#This Row],[Column2]],Table12[[Column2]:[Column54]],24,FALSE),"0")</f>
        <v>4</v>
      </c>
      <c r="Z48" s="58">
        <f>IFERROR(VLOOKUP(Table1215[[#This Row],[Column2]],Table12[[Column2]:[Column54]],25,FALSE),"0")</f>
        <v>0</v>
      </c>
      <c r="AA48" s="58">
        <f>IFERROR(VLOOKUP(Table1215[[#This Row],[Column2]],Table12[[Column2]:[Column54]],26,FALSE),"0")</f>
        <v>0</v>
      </c>
      <c r="AB48" s="58">
        <f>IFERROR(VLOOKUP(Table1215[[#This Row],[Column2]],Table12[[Column2]:[Column54]],27,FALSE),"0")</f>
        <v>0</v>
      </c>
      <c r="AC48" s="58">
        <f>IFERROR(VLOOKUP(Table1215[[#This Row],[Column2]],Table12[[Column2]:[Column54]],28,FALSE),"0")</f>
        <v>0</v>
      </c>
      <c r="AD48" s="60">
        <f>Table1215[[#This Row],[Column25]]</f>
        <v>4</v>
      </c>
      <c r="AE48" s="58">
        <f>IFERROR(VLOOKUP(Table1215[[#This Row],[Column2]],Table12[[Column2]:[Column54]],30,FALSE),"0")</f>
        <v>0</v>
      </c>
      <c r="AF48" s="58">
        <f>IFERROR(VLOOKUP(Table1215[[#This Row],[Column2]],Table12[[Column2]:[Column54]],31,FALSE),"0")</f>
        <v>0</v>
      </c>
      <c r="AG48" s="58">
        <f>IFERROR(VLOOKUP(Table1215[[#This Row],[Column2]],Table12[[Column2]:[Column54]],32,FALSE),"0")</f>
        <v>0</v>
      </c>
      <c r="AH48" s="58">
        <f>IFERROR(VLOOKUP(Table1215[[#This Row],[Column2]],Table12[[Column2]:[Column54]],33,FALSE),"0")</f>
        <v>0</v>
      </c>
      <c r="AI48" s="58">
        <f>IFERROR(VLOOKUP(Table1215[[#This Row],[Column2]],Table12[[Column2]:[Column54]],34,FALSE),"0")</f>
        <v>0</v>
      </c>
      <c r="AJ48" s="60">
        <f>AVERAGE(Table1215[[#This Row],[Column31]],Table1215[[#This Row],[Column32]],Table1215[[#This Row],[Column33]])</f>
        <v>0</v>
      </c>
      <c r="AK48" s="58">
        <f>IFERROR(VLOOKUP(Table1215[[#This Row],[Column2]],Table12[[Column2]:[Column54]],36,FALSE),"0")</f>
        <v>4</v>
      </c>
      <c r="AL48" s="58">
        <f>IFERROR(VLOOKUP(Table1215[[#This Row],[Column2]],Table12[[Column2]:[Column54]],37,FALSE),"0")</f>
        <v>3</v>
      </c>
      <c r="AM48" s="58">
        <f>IFERROR(VLOOKUP(Table1215[[#This Row],[Column2]],Table12[[Column2]:[Column54]],38,FALSE),"0")</f>
        <v>0</v>
      </c>
      <c r="AN48" s="58">
        <f>IFERROR(VLOOKUP(Table1215[[#This Row],[Column2]],Table12[[Column2]:[Column54]],39,FALSE),"0")</f>
        <v>4</v>
      </c>
      <c r="AO48" s="58">
        <f>IFERROR(VLOOKUP(Table1215[[#This Row],[Column2]],Table12[[Column2]:[Column54]],40,FALSE),"0")</f>
        <v>0</v>
      </c>
      <c r="AP48" s="60">
        <f>AVERAGE(Table1215[[#This Row],[Column37]],Table1215[[#This Row],[Column38]],Table1215[[#This Row],[Column40]])</f>
        <v>3.6666666666666665</v>
      </c>
      <c r="AQ48" s="58">
        <f>IFERROR(VLOOKUP(Table1215[[#This Row],[Column2]],Table12[[Column2]:[Column54]],42,FALSE),"0")</f>
        <v>4</v>
      </c>
      <c r="AR48" s="58">
        <f>IFERROR(VLOOKUP(Table1215[[#This Row],[Column2]],Table12[[Column2]:[Column54]],43,FALSE),"0")</f>
        <v>0</v>
      </c>
      <c r="AS48" s="58">
        <f>IFERROR(VLOOKUP(Table1215[[#This Row],[Column2]],Table12[[Column2]:[Column54]],44,FALSE),"0")</f>
        <v>0</v>
      </c>
      <c r="AT48" s="58">
        <f>IFERROR(VLOOKUP(Table1215[[#This Row],[Column2]],Table12[[Column2]:[Column54]],45,FALSE),"0")</f>
        <v>0</v>
      </c>
      <c r="AU48" s="58">
        <f>IFERROR(VLOOKUP(Table1215[[#This Row],[Column2]],Table12[[Column2]:[Column54]],46,FALSE),"0")</f>
        <v>0</v>
      </c>
      <c r="AV48" s="60">
        <f>Table1215[[#This Row],[Column43]]</f>
        <v>4</v>
      </c>
      <c r="AW48" s="58">
        <f>IFERROR(VLOOKUP(Table1215[[#This Row],[Column2]],Table12[[Column2]:[Column54]],48,FALSE),"0")</f>
        <v>0</v>
      </c>
      <c r="AX48" s="58">
        <f>IFERROR(VLOOKUP(Table1215[[#This Row],[Column2]],Table12[[Column2]:[Column54]],49,FALSE),"0")</f>
        <v>0</v>
      </c>
      <c r="AY48" s="58">
        <f>IFERROR(VLOOKUP(Table1215[[#This Row],[Column2]],Table12[[Column2]:[Column54]],50,FALSE),"0")</f>
        <v>0</v>
      </c>
      <c r="AZ48" s="58">
        <f>IFERROR(VLOOKUP(Table1215[[#This Row],[Column2]],Table12[[Column2]:[Column54]],51,FALSE),"0")</f>
        <v>4</v>
      </c>
      <c r="BA48" s="58">
        <f>IFERROR(VLOOKUP(Table1215[[#This Row],[Column2]],Table12[[Column2]:[Column54]],52,FALSE),"0")</f>
        <v>4</v>
      </c>
      <c r="BB48" s="60">
        <f>AVERAGE(Table1215[[#This Row],[Column52]],Table1215[[#This Row],[Column53]])</f>
        <v>4</v>
      </c>
    </row>
    <row r="49" spans="1:54" ht="23.1" customHeight="1" x14ac:dyDescent="0.3">
      <c r="A49" s="80">
        <v>46</v>
      </c>
      <c r="B49" s="63" t="s">
        <v>307</v>
      </c>
      <c r="C49" s="64" t="s">
        <v>308</v>
      </c>
      <c r="D49" s="63" t="s">
        <v>541</v>
      </c>
      <c r="E49" s="63" t="s">
        <v>492</v>
      </c>
      <c r="F49" s="63" t="str">
        <f>REPT(CHAR(160),10)&amp;Working!$E50</f>
        <v>          C</v>
      </c>
      <c r="G49" s="54">
        <f>IFERROR(VLOOKUP(Table1215[[#This Row],[Column2]],Table12[[Column2]:[Column54]],6,FALSE),"0")</f>
        <v>0</v>
      </c>
      <c r="H49" s="54">
        <f>IFERROR(VLOOKUP(Table1215[[#This Row],[Column2]],Table12[[Column2]:[Column54]],7,FALSE),"0")</f>
        <v>0</v>
      </c>
      <c r="I49" s="54">
        <f>IFERROR(VLOOKUP(Table1215[[#This Row],[Column2]],Table12[[Column2]:[Column54]],8,FALSE),"0")</f>
        <v>4</v>
      </c>
      <c r="J49" s="54">
        <f>IFERROR(VLOOKUP(Table1215[[#This Row],[Column2]],Table12[[Column2]:[Column54]],9,FALSE),"0")</f>
        <v>0</v>
      </c>
      <c r="K49" s="54">
        <f>IFERROR(VLOOKUP(Table1215[[#This Row],[Column2]],Table12[[Column2]:[Column54]],10,FALSE),"0")</f>
        <v>0</v>
      </c>
      <c r="L49" s="60">
        <f>Table1215[[#This Row],[Column9]]</f>
        <v>4</v>
      </c>
      <c r="M49" s="54">
        <f>IFERROR(VLOOKUP(Table1215[[#This Row],[Column2]],Table12[[Column2]:[Column54]],12,FALSE),"0")</f>
        <v>0</v>
      </c>
      <c r="N49" s="54">
        <f>IFERROR(VLOOKUP(Table1215[[#This Row],[Column2]],Table12[[Column2]:[Column54]],13,FALSE),"0")</f>
        <v>4</v>
      </c>
      <c r="O49" s="54">
        <f>IFERROR(VLOOKUP(Table1215[[#This Row],[Column2]],Table12[[Column2]:[Column54]],14,FALSE),"0")</f>
        <v>4</v>
      </c>
      <c r="P49" s="54">
        <f>IFERROR(VLOOKUP(Table1215[[#This Row],[Column2]],Table12[[Column2]:[Column54]],10,FALSE),"0")</f>
        <v>0</v>
      </c>
      <c r="Q49" s="54">
        <f>IFERROR(VLOOKUP(Table1215[[#This Row],[Column2]],Table12[[Column2]:[Column54]],16,FALSE),"0")</f>
        <v>4</v>
      </c>
      <c r="R49" s="60">
        <f>AVERAGE(Table1215[[#This Row],[Column14]],Table1215[[#This Row],[Column15]],Table1215[[#This Row],[Column17]])</f>
        <v>4</v>
      </c>
      <c r="S49" s="54">
        <f>IFERROR(VLOOKUP(Table1215[[#This Row],[Column2]],Table12[[Column2]:[Column54]],18,FALSE),"0")</f>
        <v>0</v>
      </c>
      <c r="T49" s="54">
        <f>IFERROR(VLOOKUP(Table1215[[#This Row],[Column2]],Table12[[Column2]:[Column54]],19,FALSE),"0")</f>
        <v>0</v>
      </c>
      <c r="U49" s="54">
        <f>IFERROR(VLOOKUP(Table1215[[#This Row],[Column2]],Table12[[Column2]:[Column54]],20,FALSE),"0")</f>
        <v>0</v>
      </c>
      <c r="V49" s="54">
        <f>IFERROR(VLOOKUP(Table1215[[#This Row],[Column2]],Table12[[Column2]:[Column54]],21,FALSE),"0")</f>
        <v>0</v>
      </c>
      <c r="W49" s="54">
        <f>IFERROR(VLOOKUP(Table1215[[#This Row],[Column2]],Table12[[Column2]:[Column54]],22,FALSE),"0")</f>
        <v>0</v>
      </c>
      <c r="X49" s="60">
        <f>Table1215[[#This Row],[Column19]]</f>
        <v>0</v>
      </c>
      <c r="Y49" s="54">
        <f>IFERROR(VLOOKUP(Table1215[[#This Row],[Column2]],Table12[[Column2]:[Column54]],24,FALSE),"0")</f>
        <v>4</v>
      </c>
      <c r="Z49" s="54">
        <f>IFERROR(VLOOKUP(Table1215[[#This Row],[Column2]],Table12[[Column2]:[Column54]],25,FALSE),"0")</f>
        <v>0</v>
      </c>
      <c r="AA49" s="54">
        <f>IFERROR(VLOOKUP(Table1215[[#This Row],[Column2]],Table12[[Column2]:[Column54]],26,FALSE),"0")</f>
        <v>0</v>
      </c>
      <c r="AB49" s="54">
        <f>IFERROR(VLOOKUP(Table1215[[#This Row],[Column2]],Table12[[Column2]:[Column54]],27,FALSE),"0")</f>
        <v>0</v>
      </c>
      <c r="AC49" s="54">
        <f>IFERROR(VLOOKUP(Table1215[[#This Row],[Column2]],Table12[[Column2]:[Column54]],28,FALSE),"0")</f>
        <v>0</v>
      </c>
      <c r="AD49" s="60">
        <f>Table1215[[#This Row],[Column25]]</f>
        <v>4</v>
      </c>
      <c r="AE49" s="54">
        <f>IFERROR(VLOOKUP(Table1215[[#This Row],[Column2]],Table12[[Column2]:[Column54]],30,FALSE),"0")</f>
        <v>0</v>
      </c>
      <c r="AF49" s="54">
        <f>IFERROR(VLOOKUP(Table1215[[#This Row],[Column2]],Table12[[Column2]:[Column54]],31,FALSE),"0")</f>
        <v>0</v>
      </c>
      <c r="AG49" s="54">
        <f>IFERROR(VLOOKUP(Table1215[[#This Row],[Column2]],Table12[[Column2]:[Column54]],32,FALSE),"0")</f>
        <v>0</v>
      </c>
      <c r="AH49" s="54">
        <f>IFERROR(VLOOKUP(Table1215[[#This Row],[Column2]],Table12[[Column2]:[Column54]],33,FALSE),"0")</f>
        <v>0</v>
      </c>
      <c r="AI49" s="54">
        <f>IFERROR(VLOOKUP(Table1215[[#This Row],[Column2]],Table12[[Column2]:[Column54]],34,FALSE),"0")</f>
        <v>0</v>
      </c>
      <c r="AJ49" s="60">
        <f>AVERAGE(Table1215[[#This Row],[Column31]],Table1215[[#This Row],[Column32]],Table1215[[#This Row],[Column33]])</f>
        <v>0</v>
      </c>
      <c r="AK49" s="54">
        <f>IFERROR(VLOOKUP(Table1215[[#This Row],[Column2]],Table12[[Column2]:[Column54]],36,FALSE),"0")</f>
        <v>4</v>
      </c>
      <c r="AL49" s="54">
        <f>IFERROR(VLOOKUP(Table1215[[#This Row],[Column2]],Table12[[Column2]:[Column54]],37,FALSE),"0")</f>
        <v>4</v>
      </c>
      <c r="AM49" s="54">
        <f>IFERROR(VLOOKUP(Table1215[[#This Row],[Column2]],Table12[[Column2]:[Column54]],38,FALSE),"0")</f>
        <v>0</v>
      </c>
      <c r="AN49" s="54">
        <f>IFERROR(VLOOKUP(Table1215[[#This Row],[Column2]],Table12[[Column2]:[Column54]],39,FALSE),"0")</f>
        <v>4</v>
      </c>
      <c r="AO49" s="54">
        <f>IFERROR(VLOOKUP(Table1215[[#This Row],[Column2]],Table12[[Column2]:[Column54]],40,FALSE),"0")</f>
        <v>0</v>
      </c>
      <c r="AP49" s="60">
        <f>AVERAGE(Table1215[[#This Row],[Column37]],Table1215[[#This Row],[Column38]],Table1215[[#This Row],[Column40]])</f>
        <v>4</v>
      </c>
      <c r="AQ49" s="54">
        <f>IFERROR(VLOOKUP(Table1215[[#This Row],[Column2]],Table12[[Column2]:[Column54]],42,FALSE),"0")</f>
        <v>4</v>
      </c>
      <c r="AR49" s="54">
        <f>IFERROR(VLOOKUP(Table1215[[#This Row],[Column2]],Table12[[Column2]:[Column54]],43,FALSE),"0")</f>
        <v>0</v>
      </c>
      <c r="AS49" s="54">
        <f>IFERROR(VLOOKUP(Table1215[[#This Row],[Column2]],Table12[[Column2]:[Column54]],44,FALSE),"0")</f>
        <v>0</v>
      </c>
      <c r="AT49" s="54">
        <f>IFERROR(VLOOKUP(Table1215[[#This Row],[Column2]],Table12[[Column2]:[Column54]],45,FALSE),"0")</f>
        <v>0</v>
      </c>
      <c r="AU49" s="54">
        <f>IFERROR(VLOOKUP(Table1215[[#This Row],[Column2]],Table12[[Column2]:[Column54]],46,FALSE),"0")</f>
        <v>0</v>
      </c>
      <c r="AV49" s="60">
        <f>Table1215[[#This Row],[Column43]]</f>
        <v>4</v>
      </c>
      <c r="AW49" s="54">
        <f>IFERROR(VLOOKUP(Table1215[[#This Row],[Column2]],Table12[[Column2]:[Column54]],48,FALSE),"0")</f>
        <v>0</v>
      </c>
      <c r="AX49" s="54">
        <f>IFERROR(VLOOKUP(Table1215[[#This Row],[Column2]],Table12[[Column2]:[Column54]],49,FALSE),"0")</f>
        <v>0</v>
      </c>
      <c r="AY49" s="54">
        <f>IFERROR(VLOOKUP(Table1215[[#This Row],[Column2]],Table12[[Column2]:[Column54]],50,FALSE),"0")</f>
        <v>0</v>
      </c>
      <c r="AZ49" s="54">
        <f>IFERROR(VLOOKUP(Table1215[[#This Row],[Column2]],Table12[[Column2]:[Column54]],51,FALSE),"0")</f>
        <v>4</v>
      </c>
      <c r="BA49" s="54">
        <f>IFERROR(VLOOKUP(Table1215[[#This Row],[Column2]],Table12[[Column2]:[Column54]],52,FALSE),"0")</f>
        <v>4</v>
      </c>
      <c r="BB49" s="60">
        <f>AVERAGE(Table1215[[#This Row],[Column52]],Table1215[[#This Row],[Column53]])</f>
        <v>4</v>
      </c>
    </row>
    <row r="50" spans="1:54" ht="23.1" customHeight="1" x14ac:dyDescent="0.3">
      <c r="A50" s="79">
        <v>47</v>
      </c>
      <c r="B50" s="56" t="s">
        <v>117</v>
      </c>
      <c r="C50" s="57" t="s">
        <v>118</v>
      </c>
      <c r="D50" s="56" t="s">
        <v>449</v>
      </c>
      <c r="E50" s="56" t="s">
        <v>34</v>
      </c>
      <c r="F50" s="56" t="str">
        <f>REPT(CHAR(160),10)&amp;Working!$E51</f>
        <v>          A</v>
      </c>
      <c r="G50" s="58">
        <f>IFERROR(VLOOKUP(Table1215[[#This Row],[Column2]],Table12[[Column2]:[Column54]],6,FALSE),"0")</f>
        <v>0</v>
      </c>
      <c r="H50" s="58">
        <f>IFERROR(VLOOKUP(Table1215[[#This Row],[Column2]],Table12[[Column2]:[Column54]],7,FALSE),"0")</f>
        <v>0</v>
      </c>
      <c r="I50" s="58">
        <f>IFERROR(VLOOKUP(Table1215[[#This Row],[Column2]],Table12[[Column2]:[Column54]],8,FALSE),"0")</f>
        <v>4</v>
      </c>
      <c r="J50" s="58">
        <f>IFERROR(VLOOKUP(Table1215[[#This Row],[Column2]],Table12[[Column2]:[Column54]],9,FALSE),"0")</f>
        <v>0</v>
      </c>
      <c r="K50" s="58">
        <f>IFERROR(VLOOKUP(Table1215[[#This Row],[Column2]],Table12[[Column2]:[Column54]],10,FALSE),"0")</f>
        <v>0</v>
      </c>
      <c r="L50" s="60">
        <f>Table1215[[#This Row],[Column9]]</f>
        <v>4</v>
      </c>
      <c r="M50" s="58">
        <f>IFERROR(VLOOKUP(Table1215[[#This Row],[Column2]],Table12[[Column2]:[Column54]],12,FALSE),"0")</f>
        <v>0</v>
      </c>
      <c r="N50" s="58">
        <f>IFERROR(VLOOKUP(Table1215[[#This Row],[Column2]],Table12[[Column2]:[Column54]],13,FALSE),"0")</f>
        <v>4</v>
      </c>
      <c r="O50" s="58">
        <f>IFERROR(VLOOKUP(Table1215[[#This Row],[Column2]],Table12[[Column2]:[Column54]],14,FALSE),"0")</f>
        <v>4</v>
      </c>
      <c r="P50" s="58">
        <f>IFERROR(VLOOKUP(Table1215[[#This Row],[Column2]],Table12[[Column2]:[Column54]],10,FALSE),"0")</f>
        <v>0</v>
      </c>
      <c r="Q50" s="58">
        <f>IFERROR(VLOOKUP(Table1215[[#This Row],[Column2]],Table12[[Column2]:[Column54]],16,FALSE),"0")</f>
        <v>4</v>
      </c>
      <c r="R50" s="60">
        <f>AVERAGE(Table1215[[#This Row],[Column14]],Table1215[[#This Row],[Column15]],Table1215[[#This Row],[Column17]])</f>
        <v>4</v>
      </c>
      <c r="S50" s="58">
        <f>IFERROR(VLOOKUP(Table1215[[#This Row],[Column2]],Table12[[Column2]:[Column54]],18,FALSE),"0")</f>
        <v>0</v>
      </c>
      <c r="T50" s="58">
        <f>IFERROR(VLOOKUP(Table1215[[#This Row],[Column2]],Table12[[Column2]:[Column54]],19,FALSE),"0")</f>
        <v>0</v>
      </c>
      <c r="U50" s="58">
        <f>IFERROR(VLOOKUP(Table1215[[#This Row],[Column2]],Table12[[Column2]:[Column54]],20,FALSE),"0")</f>
        <v>0</v>
      </c>
      <c r="V50" s="58">
        <f>IFERROR(VLOOKUP(Table1215[[#This Row],[Column2]],Table12[[Column2]:[Column54]],21,FALSE),"0")</f>
        <v>0</v>
      </c>
      <c r="W50" s="58">
        <f>IFERROR(VLOOKUP(Table1215[[#This Row],[Column2]],Table12[[Column2]:[Column54]],22,FALSE),"0")</f>
        <v>0</v>
      </c>
      <c r="X50" s="60">
        <f>Table1215[[#This Row],[Column19]]</f>
        <v>0</v>
      </c>
      <c r="Y50" s="58">
        <f>IFERROR(VLOOKUP(Table1215[[#This Row],[Column2]],Table12[[Column2]:[Column54]],24,FALSE),"0")</f>
        <v>4</v>
      </c>
      <c r="Z50" s="58">
        <f>IFERROR(VLOOKUP(Table1215[[#This Row],[Column2]],Table12[[Column2]:[Column54]],25,FALSE),"0")</f>
        <v>0</v>
      </c>
      <c r="AA50" s="58">
        <f>IFERROR(VLOOKUP(Table1215[[#This Row],[Column2]],Table12[[Column2]:[Column54]],26,FALSE),"0")</f>
        <v>0</v>
      </c>
      <c r="AB50" s="58">
        <f>IFERROR(VLOOKUP(Table1215[[#This Row],[Column2]],Table12[[Column2]:[Column54]],27,FALSE),"0")</f>
        <v>0</v>
      </c>
      <c r="AC50" s="58">
        <f>IFERROR(VLOOKUP(Table1215[[#This Row],[Column2]],Table12[[Column2]:[Column54]],28,FALSE),"0")</f>
        <v>0</v>
      </c>
      <c r="AD50" s="60">
        <f>Table1215[[#This Row],[Column25]]</f>
        <v>4</v>
      </c>
      <c r="AE50" s="58">
        <f>IFERROR(VLOOKUP(Table1215[[#This Row],[Column2]],Table12[[Column2]:[Column54]],30,FALSE),"0")</f>
        <v>0</v>
      </c>
      <c r="AF50" s="58">
        <f>IFERROR(VLOOKUP(Table1215[[#This Row],[Column2]],Table12[[Column2]:[Column54]],31,FALSE),"0")</f>
        <v>0</v>
      </c>
      <c r="AG50" s="58">
        <f>IFERROR(VLOOKUP(Table1215[[#This Row],[Column2]],Table12[[Column2]:[Column54]],32,FALSE),"0")</f>
        <v>0</v>
      </c>
      <c r="AH50" s="58">
        <f>IFERROR(VLOOKUP(Table1215[[#This Row],[Column2]],Table12[[Column2]:[Column54]],33,FALSE),"0")</f>
        <v>0</v>
      </c>
      <c r="AI50" s="58">
        <f>IFERROR(VLOOKUP(Table1215[[#This Row],[Column2]],Table12[[Column2]:[Column54]],34,FALSE),"0")</f>
        <v>0</v>
      </c>
      <c r="AJ50" s="60">
        <f>AVERAGE(Table1215[[#This Row],[Column31]],Table1215[[#This Row],[Column32]],Table1215[[#This Row],[Column33]])</f>
        <v>0</v>
      </c>
      <c r="AK50" s="58">
        <f>IFERROR(VLOOKUP(Table1215[[#This Row],[Column2]],Table12[[Column2]:[Column54]],36,FALSE),"0")</f>
        <v>4</v>
      </c>
      <c r="AL50" s="58">
        <f>IFERROR(VLOOKUP(Table1215[[#This Row],[Column2]],Table12[[Column2]:[Column54]],37,FALSE),"0")</f>
        <v>4</v>
      </c>
      <c r="AM50" s="58">
        <f>IFERROR(VLOOKUP(Table1215[[#This Row],[Column2]],Table12[[Column2]:[Column54]],38,FALSE),"0")</f>
        <v>0</v>
      </c>
      <c r="AN50" s="58">
        <f>IFERROR(VLOOKUP(Table1215[[#This Row],[Column2]],Table12[[Column2]:[Column54]],39,FALSE),"0")</f>
        <v>4</v>
      </c>
      <c r="AO50" s="58">
        <f>IFERROR(VLOOKUP(Table1215[[#This Row],[Column2]],Table12[[Column2]:[Column54]],40,FALSE),"0")</f>
        <v>0</v>
      </c>
      <c r="AP50" s="60">
        <f>AVERAGE(Table1215[[#This Row],[Column37]],Table1215[[#This Row],[Column38]],Table1215[[#This Row],[Column40]])</f>
        <v>4</v>
      </c>
      <c r="AQ50" s="58">
        <f>IFERROR(VLOOKUP(Table1215[[#This Row],[Column2]],Table12[[Column2]:[Column54]],42,FALSE),"0")</f>
        <v>4</v>
      </c>
      <c r="AR50" s="58">
        <f>IFERROR(VLOOKUP(Table1215[[#This Row],[Column2]],Table12[[Column2]:[Column54]],43,FALSE),"0")</f>
        <v>0</v>
      </c>
      <c r="AS50" s="58">
        <f>IFERROR(VLOOKUP(Table1215[[#This Row],[Column2]],Table12[[Column2]:[Column54]],44,FALSE),"0")</f>
        <v>0</v>
      </c>
      <c r="AT50" s="58">
        <f>IFERROR(VLOOKUP(Table1215[[#This Row],[Column2]],Table12[[Column2]:[Column54]],45,FALSE),"0")</f>
        <v>0</v>
      </c>
      <c r="AU50" s="58">
        <f>IFERROR(VLOOKUP(Table1215[[#This Row],[Column2]],Table12[[Column2]:[Column54]],46,FALSE),"0")</f>
        <v>0</v>
      </c>
      <c r="AV50" s="60">
        <f>Table1215[[#This Row],[Column43]]</f>
        <v>4</v>
      </c>
      <c r="AW50" s="58">
        <f>IFERROR(VLOOKUP(Table1215[[#This Row],[Column2]],Table12[[Column2]:[Column54]],48,FALSE),"0")</f>
        <v>0</v>
      </c>
      <c r="AX50" s="58">
        <f>IFERROR(VLOOKUP(Table1215[[#This Row],[Column2]],Table12[[Column2]:[Column54]],49,FALSE),"0")</f>
        <v>0</v>
      </c>
      <c r="AY50" s="58">
        <f>IFERROR(VLOOKUP(Table1215[[#This Row],[Column2]],Table12[[Column2]:[Column54]],50,FALSE),"0")</f>
        <v>0</v>
      </c>
      <c r="AZ50" s="58">
        <f>IFERROR(VLOOKUP(Table1215[[#This Row],[Column2]],Table12[[Column2]:[Column54]],51,FALSE),"0")</f>
        <v>4</v>
      </c>
      <c r="BA50" s="58">
        <f>IFERROR(VLOOKUP(Table1215[[#This Row],[Column2]],Table12[[Column2]:[Column54]],52,FALSE),"0")</f>
        <v>4</v>
      </c>
      <c r="BB50" s="60">
        <f>AVERAGE(Table1215[[#This Row],[Column52]],Table1215[[#This Row],[Column53]])</f>
        <v>4</v>
      </c>
    </row>
    <row r="51" spans="1:54" ht="23.1" customHeight="1" x14ac:dyDescent="0.3">
      <c r="A51" s="80">
        <v>48</v>
      </c>
      <c r="B51" s="63" t="s">
        <v>196</v>
      </c>
      <c r="C51" s="64" t="s">
        <v>197</v>
      </c>
      <c r="D51" s="63" t="s">
        <v>449</v>
      </c>
      <c r="E51" s="63" t="s">
        <v>160</v>
      </c>
      <c r="F51" s="63" t="str">
        <f>REPT(CHAR(160),10)&amp;Working!$E52</f>
        <v>          B</v>
      </c>
      <c r="G51" s="54">
        <f>IFERROR(VLOOKUP(Table1215[[#This Row],[Column2]],Table12[[Column2]:[Column54]],6,FALSE),"0")</f>
        <v>0</v>
      </c>
      <c r="H51" s="54">
        <f>IFERROR(VLOOKUP(Table1215[[#This Row],[Column2]],Table12[[Column2]:[Column54]],7,FALSE),"0")</f>
        <v>0</v>
      </c>
      <c r="I51" s="54">
        <f>IFERROR(VLOOKUP(Table1215[[#This Row],[Column2]],Table12[[Column2]:[Column54]],8,FALSE),"0")</f>
        <v>4</v>
      </c>
      <c r="J51" s="54">
        <f>IFERROR(VLOOKUP(Table1215[[#This Row],[Column2]],Table12[[Column2]:[Column54]],9,FALSE),"0")</f>
        <v>0</v>
      </c>
      <c r="K51" s="54">
        <f>IFERROR(VLOOKUP(Table1215[[#This Row],[Column2]],Table12[[Column2]:[Column54]],10,FALSE),"0")</f>
        <v>0</v>
      </c>
      <c r="L51" s="60">
        <f>Table1215[[#This Row],[Column9]]</f>
        <v>4</v>
      </c>
      <c r="M51" s="54">
        <f>IFERROR(VLOOKUP(Table1215[[#This Row],[Column2]],Table12[[Column2]:[Column54]],12,FALSE),"0")</f>
        <v>0</v>
      </c>
      <c r="N51" s="54">
        <f>IFERROR(VLOOKUP(Table1215[[#This Row],[Column2]],Table12[[Column2]:[Column54]],13,FALSE),"0")</f>
        <v>4</v>
      </c>
      <c r="O51" s="54">
        <f>IFERROR(VLOOKUP(Table1215[[#This Row],[Column2]],Table12[[Column2]:[Column54]],14,FALSE),"0")</f>
        <v>4</v>
      </c>
      <c r="P51" s="54">
        <f>IFERROR(VLOOKUP(Table1215[[#This Row],[Column2]],Table12[[Column2]:[Column54]],10,FALSE),"0")</f>
        <v>0</v>
      </c>
      <c r="Q51" s="54">
        <f>IFERROR(VLOOKUP(Table1215[[#This Row],[Column2]],Table12[[Column2]:[Column54]],16,FALSE),"0")</f>
        <v>4</v>
      </c>
      <c r="R51" s="60">
        <f>AVERAGE(Table1215[[#This Row],[Column14]],Table1215[[#This Row],[Column15]],Table1215[[#This Row],[Column17]])</f>
        <v>4</v>
      </c>
      <c r="S51" s="54">
        <f>IFERROR(VLOOKUP(Table1215[[#This Row],[Column2]],Table12[[Column2]:[Column54]],18,FALSE),"0")</f>
        <v>0</v>
      </c>
      <c r="T51" s="54">
        <f>IFERROR(VLOOKUP(Table1215[[#This Row],[Column2]],Table12[[Column2]:[Column54]],19,FALSE),"0")</f>
        <v>0</v>
      </c>
      <c r="U51" s="54">
        <f>IFERROR(VLOOKUP(Table1215[[#This Row],[Column2]],Table12[[Column2]:[Column54]],20,FALSE),"0")</f>
        <v>0</v>
      </c>
      <c r="V51" s="54">
        <f>IFERROR(VLOOKUP(Table1215[[#This Row],[Column2]],Table12[[Column2]:[Column54]],21,FALSE),"0")</f>
        <v>0</v>
      </c>
      <c r="W51" s="54">
        <f>IFERROR(VLOOKUP(Table1215[[#This Row],[Column2]],Table12[[Column2]:[Column54]],22,FALSE),"0")</f>
        <v>0</v>
      </c>
      <c r="X51" s="60">
        <f>Table1215[[#This Row],[Column19]]</f>
        <v>0</v>
      </c>
      <c r="Y51" s="54">
        <f>IFERROR(VLOOKUP(Table1215[[#This Row],[Column2]],Table12[[Column2]:[Column54]],24,FALSE),"0")</f>
        <v>4</v>
      </c>
      <c r="Z51" s="54">
        <f>IFERROR(VLOOKUP(Table1215[[#This Row],[Column2]],Table12[[Column2]:[Column54]],25,FALSE),"0")</f>
        <v>0</v>
      </c>
      <c r="AA51" s="54">
        <f>IFERROR(VLOOKUP(Table1215[[#This Row],[Column2]],Table12[[Column2]:[Column54]],26,FALSE),"0")</f>
        <v>0</v>
      </c>
      <c r="AB51" s="54">
        <f>IFERROR(VLOOKUP(Table1215[[#This Row],[Column2]],Table12[[Column2]:[Column54]],27,FALSE),"0")</f>
        <v>0</v>
      </c>
      <c r="AC51" s="54">
        <f>IFERROR(VLOOKUP(Table1215[[#This Row],[Column2]],Table12[[Column2]:[Column54]],28,FALSE),"0")</f>
        <v>0</v>
      </c>
      <c r="AD51" s="60">
        <f>Table1215[[#This Row],[Column25]]</f>
        <v>4</v>
      </c>
      <c r="AE51" s="54">
        <f>IFERROR(VLOOKUP(Table1215[[#This Row],[Column2]],Table12[[Column2]:[Column54]],30,FALSE),"0")</f>
        <v>0</v>
      </c>
      <c r="AF51" s="54">
        <f>IFERROR(VLOOKUP(Table1215[[#This Row],[Column2]],Table12[[Column2]:[Column54]],31,FALSE),"0")</f>
        <v>0</v>
      </c>
      <c r="AG51" s="54">
        <f>IFERROR(VLOOKUP(Table1215[[#This Row],[Column2]],Table12[[Column2]:[Column54]],32,FALSE),"0")</f>
        <v>0</v>
      </c>
      <c r="AH51" s="54">
        <f>IFERROR(VLOOKUP(Table1215[[#This Row],[Column2]],Table12[[Column2]:[Column54]],33,FALSE),"0")</f>
        <v>0</v>
      </c>
      <c r="AI51" s="54">
        <f>IFERROR(VLOOKUP(Table1215[[#This Row],[Column2]],Table12[[Column2]:[Column54]],34,FALSE),"0")</f>
        <v>0</v>
      </c>
      <c r="AJ51" s="60">
        <f>AVERAGE(Table1215[[#This Row],[Column31]],Table1215[[#This Row],[Column32]],Table1215[[#This Row],[Column33]])</f>
        <v>0</v>
      </c>
      <c r="AK51" s="54">
        <f>IFERROR(VLOOKUP(Table1215[[#This Row],[Column2]],Table12[[Column2]:[Column54]],36,FALSE),"0")</f>
        <v>4</v>
      </c>
      <c r="AL51" s="54">
        <f>IFERROR(VLOOKUP(Table1215[[#This Row],[Column2]],Table12[[Column2]:[Column54]],37,FALSE),"0")</f>
        <v>3</v>
      </c>
      <c r="AM51" s="54">
        <f>IFERROR(VLOOKUP(Table1215[[#This Row],[Column2]],Table12[[Column2]:[Column54]],38,FALSE),"0")</f>
        <v>0</v>
      </c>
      <c r="AN51" s="54">
        <f>IFERROR(VLOOKUP(Table1215[[#This Row],[Column2]],Table12[[Column2]:[Column54]],39,FALSE),"0")</f>
        <v>4</v>
      </c>
      <c r="AO51" s="54">
        <f>IFERROR(VLOOKUP(Table1215[[#This Row],[Column2]],Table12[[Column2]:[Column54]],40,FALSE),"0")</f>
        <v>0</v>
      </c>
      <c r="AP51" s="60">
        <f>AVERAGE(Table1215[[#This Row],[Column37]],Table1215[[#This Row],[Column38]],Table1215[[#This Row],[Column40]])</f>
        <v>3.6666666666666665</v>
      </c>
      <c r="AQ51" s="54">
        <f>IFERROR(VLOOKUP(Table1215[[#This Row],[Column2]],Table12[[Column2]:[Column54]],42,FALSE),"0")</f>
        <v>3</v>
      </c>
      <c r="AR51" s="54">
        <f>IFERROR(VLOOKUP(Table1215[[#This Row],[Column2]],Table12[[Column2]:[Column54]],43,FALSE),"0")</f>
        <v>0</v>
      </c>
      <c r="AS51" s="54">
        <f>IFERROR(VLOOKUP(Table1215[[#This Row],[Column2]],Table12[[Column2]:[Column54]],44,FALSE),"0")</f>
        <v>0</v>
      </c>
      <c r="AT51" s="54">
        <f>IFERROR(VLOOKUP(Table1215[[#This Row],[Column2]],Table12[[Column2]:[Column54]],45,FALSE),"0")</f>
        <v>0</v>
      </c>
      <c r="AU51" s="54">
        <f>IFERROR(VLOOKUP(Table1215[[#This Row],[Column2]],Table12[[Column2]:[Column54]],46,FALSE),"0")</f>
        <v>0</v>
      </c>
      <c r="AV51" s="60">
        <f>Table1215[[#This Row],[Column43]]</f>
        <v>3</v>
      </c>
      <c r="AW51" s="54">
        <f>IFERROR(VLOOKUP(Table1215[[#This Row],[Column2]],Table12[[Column2]:[Column54]],48,FALSE),"0")</f>
        <v>0</v>
      </c>
      <c r="AX51" s="54">
        <f>IFERROR(VLOOKUP(Table1215[[#This Row],[Column2]],Table12[[Column2]:[Column54]],49,FALSE),"0")</f>
        <v>0</v>
      </c>
      <c r="AY51" s="54">
        <f>IFERROR(VLOOKUP(Table1215[[#This Row],[Column2]],Table12[[Column2]:[Column54]],50,FALSE),"0")</f>
        <v>0</v>
      </c>
      <c r="AZ51" s="54">
        <f>IFERROR(VLOOKUP(Table1215[[#This Row],[Column2]],Table12[[Column2]:[Column54]],51,FALSE),"0")</f>
        <v>4</v>
      </c>
      <c r="BA51" s="54">
        <f>IFERROR(VLOOKUP(Table1215[[#This Row],[Column2]],Table12[[Column2]:[Column54]],52,FALSE),"0")</f>
        <v>4</v>
      </c>
      <c r="BB51" s="60">
        <f>AVERAGE(Table1215[[#This Row],[Column52]],Table1215[[#This Row],[Column53]])</f>
        <v>4</v>
      </c>
    </row>
    <row r="52" spans="1:54" ht="23.1" customHeight="1" x14ac:dyDescent="0.3">
      <c r="A52" s="79">
        <v>49</v>
      </c>
      <c r="B52" s="56" t="s">
        <v>309</v>
      </c>
      <c r="C52" s="57" t="s">
        <v>310</v>
      </c>
      <c r="D52" s="56" t="s">
        <v>449</v>
      </c>
      <c r="E52" s="56" t="s">
        <v>492</v>
      </c>
      <c r="F52" s="56" t="str">
        <f>REPT(CHAR(160),10)&amp;Working!$E53</f>
        <v>          C</v>
      </c>
      <c r="G52" s="58">
        <f>IFERROR(VLOOKUP(Table1215[[#This Row],[Column2]],Table12[[Column2]:[Column54]],6,FALSE),"0")</f>
        <v>0</v>
      </c>
      <c r="H52" s="58">
        <f>IFERROR(VLOOKUP(Table1215[[#This Row],[Column2]],Table12[[Column2]:[Column54]],7,FALSE),"0")</f>
        <v>0</v>
      </c>
      <c r="I52" s="58">
        <f>IFERROR(VLOOKUP(Table1215[[#This Row],[Column2]],Table12[[Column2]:[Column54]],8,FALSE),"0")</f>
        <v>4</v>
      </c>
      <c r="J52" s="58">
        <f>IFERROR(VLOOKUP(Table1215[[#This Row],[Column2]],Table12[[Column2]:[Column54]],9,FALSE),"0")</f>
        <v>0</v>
      </c>
      <c r="K52" s="58">
        <f>IFERROR(VLOOKUP(Table1215[[#This Row],[Column2]],Table12[[Column2]:[Column54]],10,FALSE),"0")</f>
        <v>0</v>
      </c>
      <c r="L52" s="60">
        <f>Table1215[[#This Row],[Column9]]</f>
        <v>4</v>
      </c>
      <c r="M52" s="58">
        <f>IFERROR(VLOOKUP(Table1215[[#This Row],[Column2]],Table12[[Column2]:[Column54]],12,FALSE),"0")</f>
        <v>0</v>
      </c>
      <c r="N52" s="58">
        <f>IFERROR(VLOOKUP(Table1215[[#This Row],[Column2]],Table12[[Column2]:[Column54]],13,FALSE),"0")</f>
        <v>5</v>
      </c>
      <c r="O52" s="58">
        <f>IFERROR(VLOOKUP(Table1215[[#This Row],[Column2]],Table12[[Column2]:[Column54]],14,FALSE),"0")</f>
        <v>4</v>
      </c>
      <c r="P52" s="58">
        <f>IFERROR(VLOOKUP(Table1215[[#This Row],[Column2]],Table12[[Column2]:[Column54]],10,FALSE),"0")</f>
        <v>0</v>
      </c>
      <c r="Q52" s="58">
        <f>IFERROR(VLOOKUP(Table1215[[#This Row],[Column2]],Table12[[Column2]:[Column54]],16,FALSE),"0")</f>
        <v>4</v>
      </c>
      <c r="R52" s="60">
        <f>AVERAGE(Table1215[[#This Row],[Column14]],Table1215[[#This Row],[Column15]],Table1215[[#This Row],[Column17]])</f>
        <v>4.333333333333333</v>
      </c>
      <c r="S52" s="58">
        <f>IFERROR(VLOOKUP(Table1215[[#This Row],[Column2]],Table12[[Column2]:[Column54]],18,FALSE),"0")</f>
        <v>0</v>
      </c>
      <c r="T52" s="58">
        <f>IFERROR(VLOOKUP(Table1215[[#This Row],[Column2]],Table12[[Column2]:[Column54]],19,FALSE),"0")</f>
        <v>0</v>
      </c>
      <c r="U52" s="58">
        <f>IFERROR(VLOOKUP(Table1215[[#This Row],[Column2]],Table12[[Column2]:[Column54]],20,FALSE),"0")</f>
        <v>0</v>
      </c>
      <c r="V52" s="58">
        <f>IFERROR(VLOOKUP(Table1215[[#This Row],[Column2]],Table12[[Column2]:[Column54]],21,FALSE),"0")</f>
        <v>0</v>
      </c>
      <c r="W52" s="58">
        <f>IFERROR(VLOOKUP(Table1215[[#This Row],[Column2]],Table12[[Column2]:[Column54]],22,FALSE),"0")</f>
        <v>0</v>
      </c>
      <c r="X52" s="60">
        <f>Table1215[[#This Row],[Column19]]</f>
        <v>0</v>
      </c>
      <c r="Y52" s="58">
        <f>IFERROR(VLOOKUP(Table1215[[#This Row],[Column2]],Table12[[Column2]:[Column54]],24,FALSE),"0")</f>
        <v>4</v>
      </c>
      <c r="Z52" s="58">
        <f>IFERROR(VLOOKUP(Table1215[[#This Row],[Column2]],Table12[[Column2]:[Column54]],25,FALSE),"0")</f>
        <v>0</v>
      </c>
      <c r="AA52" s="58">
        <f>IFERROR(VLOOKUP(Table1215[[#This Row],[Column2]],Table12[[Column2]:[Column54]],26,FALSE),"0")</f>
        <v>0</v>
      </c>
      <c r="AB52" s="58">
        <f>IFERROR(VLOOKUP(Table1215[[#This Row],[Column2]],Table12[[Column2]:[Column54]],27,FALSE),"0")</f>
        <v>0</v>
      </c>
      <c r="AC52" s="58">
        <f>IFERROR(VLOOKUP(Table1215[[#This Row],[Column2]],Table12[[Column2]:[Column54]],28,FALSE),"0")</f>
        <v>0</v>
      </c>
      <c r="AD52" s="60">
        <f>Table1215[[#This Row],[Column25]]</f>
        <v>4</v>
      </c>
      <c r="AE52" s="58">
        <f>IFERROR(VLOOKUP(Table1215[[#This Row],[Column2]],Table12[[Column2]:[Column54]],30,FALSE),"0")</f>
        <v>0</v>
      </c>
      <c r="AF52" s="58">
        <f>IFERROR(VLOOKUP(Table1215[[#This Row],[Column2]],Table12[[Column2]:[Column54]],31,FALSE),"0")</f>
        <v>0</v>
      </c>
      <c r="AG52" s="58">
        <f>IFERROR(VLOOKUP(Table1215[[#This Row],[Column2]],Table12[[Column2]:[Column54]],32,FALSE),"0")</f>
        <v>0</v>
      </c>
      <c r="AH52" s="58">
        <f>IFERROR(VLOOKUP(Table1215[[#This Row],[Column2]],Table12[[Column2]:[Column54]],33,FALSE),"0")</f>
        <v>0</v>
      </c>
      <c r="AI52" s="58">
        <f>IFERROR(VLOOKUP(Table1215[[#This Row],[Column2]],Table12[[Column2]:[Column54]],34,FALSE),"0")</f>
        <v>0</v>
      </c>
      <c r="AJ52" s="60">
        <f>AVERAGE(Table1215[[#This Row],[Column31]],Table1215[[#This Row],[Column32]],Table1215[[#This Row],[Column33]])</f>
        <v>0</v>
      </c>
      <c r="AK52" s="58">
        <f>IFERROR(VLOOKUP(Table1215[[#This Row],[Column2]],Table12[[Column2]:[Column54]],36,FALSE),"0")</f>
        <v>4</v>
      </c>
      <c r="AL52" s="58">
        <f>IFERROR(VLOOKUP(Table1215[[#This Row],[Column2]],Table12[[Column2]:[Column54]],37,FALSE),"0")</f>
        <v>3</v>
      </c>
      <c r="AM52" s="58">
        <f>IFERROR(VLOOKUP(Table1215[[#This Row],[Column2]],Table12[[Column2]:[Column54]],38,FALSE),"0")</f>
        <v>0</v>
      </c>
      <c r="AN52" s="58">
        <f>IFERROR(VLOOKUP(Table1215[[#This Row],[Column2]],Table12[[Column2]:[Column54]],39,FALSE),"0")</f>
        <v>4</v>
      </c>
      <c r="AO52" s="58">
        <f>IFERROR(VLOOKUP(Table1215[[#This Row],[Column2]],Table12[[Column2]:[Column54]],40,FALSE),"0")</f>
        <v>0</v>
      </c>
      <c r="AP52" s="60">
        <f>AVERAGE(Table1215[[#This Row],[Column37]],Table1215[[#This Row],[Column38]],Table1215[[#This Row],[Column40]])</f>
        <v>3.6666666666666665</v>
      </c>
      <c r="AQ52" s="58">
        <f>IFERROR(VLOOKUP(Table1215[[#This Row],[Column2]],Table12[[Column2]:[Column54]],42,FALSE),"0")</f>
        <v>5</v>
      </c>
      <c r="AR52" s="58">
        <f>IFERROR(VLOOKUP(Table1215[[#This Row],[Column2]],Table12[[Column2]:[Column54]],43,FALSE),"0")</f>
        <v>0</v>
      </c>
      <c r="AS52" s="58">
        <f>IFERROR(VLOOKUP(Table1215[[#This Row],[Column2]],Table12[[Column2]:[Column54]],44,FALSE),"0")</f>
        <v>0</v>
      </c>
      <c r="AT52" s="58">
        <f>IFERROR(VLOOKUP(Table1215[[#This Row],[Column2]],Table12[[Column2]:[Column54]],45,FALSE),"0")</f>
        <v>0</v>
      </c>
      <c r="AU52" s="58">
        <f>IFERROR(VLOOKUP(Table1215[[#This Row],[Column2]],Table12[[Column2]:[Column54]],46,FALSE),"0")</f>
        <v>0</v>
      </c>
      <c r="AV52" s="60">
        <f>Table1215[[#This Row],[Column43]]</f>
        <v>5</v>
      </c>
      <c r="AW52" s="58">
        <f>IFERROR(VLOOKUP(Table1215[[#This Row],[Column2]],Table12[[Column2]:[Column54]],48,FALSE),"0")</f>
        <v>0</v>
      </c>
      <c r="AX52" s="58">
        <f>IFERROR(VLOOKUP(Table1215[[#This Row],[Column2]],Table12[[Column2]:[Column54]],49,FALSE),"0")</f>
        <v>0</v>
      </c>
      <c r="AY52" s="58">
        <f>IFERROR(VLOOKUP(Table1215[[#This Row],[Column2]],Table12[[Column2]:[Column54]],50,FALSE),"0")</f>
        <v>0</v>
      </c>
      <c r="AZ52" s="58">
        <f>IFERROR(VLOOKUP(Table1215[[#This Row],[Column2]],Table12[[Column2]:[Column54]],51,FALSE),"0")</f>
        <v>4</v>
      </c>
      <c r="BA52" s="58">
        <f>IFERROR(VLOOKUP(Table1215[[#This Row],[Column2]],Table12[[Column2]:[Column54]],52,FALSE),"0")</f>
        <v>4</v>
      </c>
      <c r="BB52" s="60">
        <f>AVERAGE(Table1215[[#This Row],[Column52]],Table1215[[#This Row],[Column53]])</f>
        <v>4</v>
      </c>
    </row>
    <row r="53" spans="1:54" ht="23.1" customHeight="1" x14ac:dyDescent="0.3">
      <c r="A53" s="80">
        <v>50</v>
      </c>
      <c r="B53" s="63" t="s">
        <v>121</v>
      </c>
      <c r="C53" s="64" t="s">
        <v>122</v>
      </c>
      <c r="D53" s="63" t="s">
        <v>449</v>
      </c>
      <c r="E53" s="63" t="s">
        <v>34</v>
      </c>
      <c r="F53" s="63" t="str">
        <f>REPT(CHAR(160),10)&amp;Working!$E54</f>
        <v>          A</v>
      </c>
      <c r="G53" s="54">
        <f>IFERROR(VLOOKUP(Table1215[[#This Row],[Column2]],Table12[[Column2]:[Column54]],6,FALSE),"0")</f>
        <v>0</v>
      </c>
      <c r="H53" s="54">
        <f>IFERROR(VLOOKUP(Table1215[[#This Row],[Column2]],Table12[[Column2]:[Column54]],7,FALSE),"0")</f>
        <v>0</v>
      </c>
      <c r="I53" s="54">
        <f>IFERROR(VLOOKUP(Table1215[[#This Row],[Column2]],Table12[[Column2]:[Column54]],8,FALSE),"0")</f>
        <v>3</v>
      </c>
      <c r="J53" s="54">
        <f>IFERROR(VLOOKUP(Table1215[[#This Row],[Column2]],Table12[[Column2]:[Column54]],9,FALSE),"0")</f>
        <v>0</v>
      </c>
      <c r="K53" s="54">
        <f>IFERROR(VLOOKUP(Table1215[[#This Row],[Column2]],Table12[[Column2]:[Column54]],10,FALSE),"0")</f>
        <v>0</v>
      </c>
      <c r="L53" s="60">
        <f>Table1215[[#This Row],[Column9]]</f>
        <v>3</v>
      </c>
      <c r="M53" s="54">
        <f>IFERROR(VLOOKUP(Table1215[[#This Row],[Column2]],Table12[[Column2]:[Column54]],12,FALSE),"0")</f>
        <v>0</v>
      </c>
      <c r="N53" s="54">
        <f>IFERROR(VLOOKUP(Table1215[[#This Row],[Column2]],Table12[[Column2]:[Column54]],13,FALSE),"0")</f>
        <v>3</v>
      </c>
      <c r="O53" s="54">
        <f>IFERROR(VLOOKUP(Table1215[[#This Row],[Column2]],Table12[[Column2]:[Column54]],14,FALSE),"0")</f>
        <v>3</v>
      </c>
      <c r="P53" s="54">
        <f>IFERROR(VLOOKUP(Table1215[[#This Row],[Column2]],Table12[[Column2]:[Column54]],10,FALSE),"0")</f>
        <v>0</v>
      </c>
      <c r="Q53" s="54">
        <f>IFERROR(VLOOKUP(Table1215[[#This Row],[Column2]],Table12[[Column2]:[Column54]],16,FALSE),"0")</f>
        <v>3</v>
      </c>
      <c r="R53" s="60">
        <f>AVERAGE(Table1215[[#This Row],[Column14]],Table1215[[#This Row],[Column15]],Table1215[[#This Row],[Column17]])</f>
        <v>3</v>
      </c>
      <c r="S53" s="54">
        <f>IFERROR(VLOOKUP(Table1215[[#This Row],[Column2]],Table12[[Column2]:[Column54]],18,FALSE),"0")</f>
        <v>0</v>
      </c>
      <c r="T53" s="54">
        <f>IFERROR(VLOOKUP(Table1215[[#This Row],[Column2]],Table12[[Column2]:[Column54]],19,FALSE),"0")</f>
        <v>0</v>
      </c>
      <c r="U53" s="54">
        <f>IFERROR(VLOOKUP(Table1215[[#This Row],[Column2]],Table12[[Column2]:[Column54]],20,FALSE),"0")</f>
        <v>0</v>
      </c>
      <c r="V53" s="54">
        <f>IFERROR(VLOOKUP(Table1215[[#This Row],[Column2]],Table12[[Column2]:[Column54]],21,FALSE),"0")</f>
        <v>0</v>
      </c>
      <c r="W53" s="54">
        <f>IFERROR(VLOOKUP(Table1215[[#This Row],[Column2]],Table12[[Column2]:[Column54]],22,FALSE),"0")</f>
        <v>0</v>
      </c>
      <c r="X53" s="60">
        <f>Table1215[[#This Row],[Column19]]</f>
        <v>0</v>
      </c>
      <c r="Y53" s="54">
        <f>IFERROR(VLOOKUP(Table1215[[#This Row],[Column2]],Table12[[Column2]:[Column54]],24,FALSE),"0")</f>
        <v>2</v>
      </c>
      <c r="Z53" s="54">
        <f>IFERROR(VLOOKUP(Table1215[[#This Row],[Column2]],Table12[[Column2]:[Column54]],25,FALSE),"0")</f>
        <v>0</v>
      </c>
      <c r="AA53" s="54">
        <f>IFERROR(VLOOKUP(Table1215[[#This Row],[Column2]],Table12[[Column2]:[Column54]],26,FALSE),"0")</f>
        <v>0</v>
      </c>
      <c r="AB53" s="54">
        <f>IFERROR(VLOOKUP(Table1215[[#This Row],[Column2]],Table12[[Column2]:[Column54]],27,FALSE),"0")</f>
        <v>0</v>
      </c>
      <c r="AC53" s="54">
        <f>IFERROR(VLOOKUP(Table1215[[#This Row],[Column2]],Table12[[Column2]:[Column54]],28,FALSE),"0")</f>
        <v>0</v>
      </c>
      <c r="AD53" s="60">
        <f>Table1215[[#This Row],[Column25]]</f>
        <v>2</v>
      </c>
      <c r="AE53" s="54">
        <f>IFERROR(VLOOKUP(Table1215[[#This Row],[Column2]],Table12[[Column2]:[Column54]],30,FALSE),"0")</f>
        <v>0</v>
      </c>
      <c r="AF53" s="54">
        <f>IFERROR(VLOOKUP(Table1215[[#This Row],[Column2]],Table12[[Column2]:[Column54]],31,FALSE),"0")</f>
        <v>0</v>
      </c>
      <c r="AG53" s="54">
        <f>IFERROR(VLOOKUP(Table1215[[#This Row],[Column2]],Table12[[Column2]:[Column54]],32,FALSE),"0")</f>
        <v>0</v>
      </c>
      <c r="AH53" s="54">
        <f>IFERROR(VLOOKUP(Table1215[[#This Row],[Column2]],Table12[[Column2]:[Column54]],33,FALSE),"0")</f>
        <v>0</v>
      </c>
      <c r="AI53" s="54">
        <f>IFERROR(VLOOKUP(Table1215[[#This Row],[Column2]],Table12[[Column2]:[Column54]],34,FALSE),"0")</f>
        <v>0</v>
      </c>
      <c r="AJ53" s="60">
        <f>AVERAGE(Table1215[[#This Row],[Column31]],Table1215[[#This Row],[Column32]],Table1215[[#This Row],[Column33]])</f>
        <v>0</v>
      </c>
      <c r="AK53" s="54">
        <f>IFERROR(VLOOKUP(Table1215[[#This Row],[Column2]],Table12[[Column2]:[Column54]],36,FALSE),"0")</f>
        <v>3</v>
      </c>
      <c r="AL53" s="54">
        <f>IFERROR(VLOOKUP(Table1215[[#This Row],[Column2]],Table12[[Column2]:[Column54]],37,FALSE),"0")</f>
        <v>3</v>
      </c>
      <c r="AM53" s="54">
        <f>IFERROR(VLOOKUP(Table1215[[#This Row],[Column2]],Table12[[Column2]:[Column54]],38,FALSE),"0")</f>
        <v>0</v>
      </c>
      <c r="AN53" s="54">
        <f>IFERROR(VLOOKUP(Table1215[[#This Row],[Column2]],Table12[[Column2]:[Column54]],39,FALSE),"0")</f>
        <v>3</v>
      </c>
      <c r="AO53" s="54">
        <f>IFERROR(VLOOKUP(Table1215[[#This Row],[Column2]],Table12[[Column2]:[Column54]],40,FALSE),"0")</f>
        <v>0</v>
      </c>
      <c r="AP53" s="60">
        <f>AVERAGE(Table1215[[#This Row],[Column37]],Table1215[[#This Row],[Column38]],Table1215[[#This Row],[Column40]])</f>
        <v>3</v>
      </c>
      <c r="AQ53" s="54">
        <f>IFERROR(VLOOKUP(Table1215[[#This Row],[Column2]],Table12[[Column2]:[Column54]],42,FALSE),"0")</f>
        <v>3</v>
      </c>
      <c r="AR53" s="54">
        <f>IFERROR(VLOOKUP(Table1215[[#This Row],[Column2]],Table12[[Column2]:[Column54]],43,FALSE),"0")</f>
        <v>0</v>
      </c>
      <c r="AS53" s="54">
        <f>IFERROR(VLOOKUP(Table1215[[#This Row],[Column2]],Table12[[Column2]:[Column54]],44,FALSE),"0")</f>
        <v>0</v>
      </c>
      <c r="AT53" s="54">
        <f>IFERROR(VLOOKUP(Table1215[[#This Row],[Column2]],Table12[[Column2]:[Column54]],45,FALSE),"0")</f>
        <v>0</v>
      </c>
      <c r="AU53" s="54">
        <f>IFERROR(VLOOKUP(Table1215[[#This Row],[Column2]],Table12[[Column2]:[Column54]],46,FALSE),"0")</f>
        <v>0</v>
      </c>
      <c r="AV53" s="60">
        <f>Table1215[[#This Row],[Column43]]</f>
        <v>3</v>
      </c>
      <c r="AW53" s="54">
        <f>IFERROR(VLOOKUP(Table1215[[#This Row],[Column2]],Table12[[Column2]:[Column54]],48,FALSE),"0")</f>
        <v>0</v>
      </c>
      <c r="AX53" s="54">
        <f>IFERROR(VLOOKUP(Table1215[[#This Row],[Column2]],Table12[[Column2]:[Column54]],49,FALSE),"0")</f>
        <v>0</v>
      </c>
      <c r="AY53" s="54">
        <f>IFERROR(VLOOKUP(Table1215[[#This Row],[Column2]],Table12[[Column2]:[Column54]],50,FALSE),"0")</f>
        <v>0</v>
      </c>
      <c r="AZ53" s="54">
        <f>IFERROR(VLOOKUP(Table1215[[#This Row],[Column2]],Table12[[Column2]:[Column54]],51,FALSE),"0")</f>
        <v>2</v>
      </c>
      <c r="BA53" s="54">
        <f>IFERROR(VLOOKUP(Table1215[[#This Row],[Column2]],Table12[[Column2]:[Column54]],52,FALSE),"0")</f>
        <v>3</v>
      </c>
      <c r="BB53" s="60">
        <f>AVERAGE(Table1215[[#This Row],[Column52]],Table1215[[#This Row],[Column53]])</f>
        <v>2.5</v>
      </c>
    </row>
    <row r="54" spans="1:54" ht="23.1" customHeight="1" x14ac:dyDescent="0.3">
      <c r="A54" s="79">
        <v>51</v>
      </c>
      <c r="B54" s="56" t="s">
        <v>258</v>
      </c>
      <c r="C54" s="57" t="s">
        <v>259</v>
      </c>
      <c r="D54" s="56" t="s">
        <v>541</v>
      </c>
      <c r="E54" s="56" t="s">
        <v>160</v>
      </c>
      <c r="F54" s="56" t="str">
        <f>REPT(CHAR(160),10)&amp;Working!$E55</f>
        <v>          B</v>
      </c>
      <c r="G54" s="58">
        <f>IFERROR(VLOOKUP(Table1215[[#This Row],[Column2]],Table12[[Column2]:[Column54]],6,FALSE),"0")</f>
        <v>0</v>
      </c>
      <c r="H54" s="58">
        <f>IFERROR(VLOOKUP(Table1215[[#This Row],[Column2]],Table12[[Column2]:[Column54]],7,FALSE),"0")</f>
        <v>0</v>
      </c>
      <c r="I54" s="58">
        <f>IFERROR(VLOOKUP(Table1215[[#This Row],[Column2]],Table12[[Column2]:[Column54]],8,FALSE),"0")</f>
        <v>2</v>
      </c>
      <c r="J54" s="58">
        <f>IFERROR(VLOOKUP(Table1215[[#This Row],[Column2]],Table12[[Column2]:[Column54]],9,FALSE),"0")</f>
        <v>0</v>
      </c>
      <c r="K54" s="58">
        <f>IFERROR(VLOOKUP(Table1215[[#This Row],[Column2]],Table12[[Column2]:[Column54]],10,FALSE),"0")</f>
        <v>0</v>
      </c>
      <c r="L54" s="60">
        <f>Table1215[[#This Row],[Column9]]</f>
        <v>2</v>
      </c>
      <c r="M54" s="58">
        <f>IFERROR(VLOOKUP(Table1215[[#This Row],[Column2]],Table12[[Column2]:[Column54]],12,FALSE),"0")</f>
        <v>0</v>
      </c>
      <c r="N54" s="58">
        <f>IFERROR(VLOOKUP(Table1215[[#This Row],[Column2]],Table12[[Column2]:[Column54]],13,FALSE),"0")</f>
        <v>2</v>
      </c>
      <c r="O54" s="58">
        <f>IFERROR(VLOOKUP(Table1215[[#This Row],[Column2]],Table12[[Column2]:[Column54]],14,FALSE),"0")</f>
        <v>2</v>
      </c>
      <c r="P54" s="58">
        <f>IFERROR(VLOOKUP(Table1215[[#This Row],[Column2]],Table12[[Column2]:[Column54]],10,FALSE),"0")</f>
        <v>0</v>
      </c>
      <c r="Q54" s="58">
        <f>IFERROR(VLOOKUP(Table1215[[#This Row],[Column2]],Table12[[Column2]:[Column54]],16,FALSE),"0")</f>
        <v>2</v>
      </c>
      <c r="R54" s="60">
        <f>AVERAGE(Table1215[[#This Row],[Column14]],Table1215[[#This Row],[Column15]],Table1215[[#This Row],[Column17]])</f>
        <v>2</v>
      </c>
      <c r="S54" s="58">
        <f>IFERROR(VLOOKUP(Table1215[[#This Row],[Column2]],Table12[[Column2]:[Column54]],18,FALSE),"0")</f>
        <v>0</v>
      </c>
      <c r="T54" s="58">
        <f>IFERROR(VLOOKUP(Table1215[[#This Row],[Column2]],Table12[[Column2]:[Column54]],19,FALSE),"0")</f>
        <v>0</v>
      </c>
      <c r="U54" s="58">
        <f>IFERROR(VLOOKUP(Table1215[[#This Row],[Column2]],Table12[[Column2]:[Column54]],20,FALSE),"0")</f>
        <v>0</v>
      </c>
      <c r="V54" s="58">
        <f>IFERROR(VLOOKUP(Table1215[[#This Row],[Column2]],Table12[[Column2]:[Column54]],21,FALSE),"0")</f>
        <v>0</v>
      </c>
      <c r="W54" s="58">
        <f>IFERROR(VLOOKUP(Table1215[[#This Row],[Column2]],Table12[[Column2]:[Column54]],22,FALSE),"0")</f>
        <v>0</v>
      </c>
      <c r="X54" s="60">
        <f>Table1215[[#This Row],[Column19]]</f>
        <v>0</v>
      </c>
      <c r="Y54" s="58">
        <f>IFERROR(VLOOKUP(Table1215[[#This Row],[Column2]],Table12[[Column2]:[Column54]],24,FALSE),"0")</f>
        <v>3</v>
      </c>
      <c r="Z54" s="58">
        <f>IFERROR(VLOOKUP(Table1215[[#This Row],[Column2]],Table12[[Column2]:[Column54]],25,FALSE),"0")</f>
        <v>0</v>
      </c>
      <c r="AA54" s="58">
        <f>IFERROR(VLOOKUP(Table1215[[#This Row],[Column2]],Table12[[Column2]:[Column54]],26,FALSE),"0")</f>
        <v>0</v>
      </c>
      <c r="AB54" s="58">
        <f>IFERROR(VLOOKUP(Table1215[[#This Row],[Column2]],Table12[[Column2]:[Column54]],27,FALSE),"0")</f>
        <v>0</v>
      </c>
      <c r="AC54" s="58">
        <f>IFERROR(VLOOKUP(Table1215[[#This Row],[Column2]],Table12[[Column2]:[Column54]],28,FALSE),"0")</f>
        <v>0</v>
      </c>
      <c r="AD54" s="60">
        <f>Table1215[[#This Row],[Column25]]</f>
        <v>3</v>
      </c>
      <c r="AE54" s="58">
        <f>IFERROR(VLOOKUP(Table1215[[#This Row],[Column2]],Table12[[Column2]:[Column54]],30,FALSE),"0")</f>
        <v>0</v>
      </c>
      <c r="AF54" s="58">
        <f>IFERROR(VLOOKUP(Table1215[[#This Row],[Column2]],Table12[[Column2]:[Column54]],31,FALSE),"0")</f>
        <v>0</v>
      </c>
      <c r="AG54" s="58">
        <f>IFERROR(VLOOKUP(Table1215[[#This Row],[Column2]],Table12[[Column2]:[Column54]],32,FALSE),"0")</f>
        <v>0</v>
      </c>
      <c r="AH54" s="58">
        <f>IFERROR(VLOOKUP(Table1215[[#This Row],[Column2]],Table12[[Column2]:[Column54]],33,FALSE),"0")</f>
        <v>0</v>
      </c>
      <c r="AI54" s="58">
        <f>IFERROR(VLOOKUP(Table1215[[#This Row],[Column2]],Table12[[Column2]:[Column54]],34,FALSE),"0")</f>
        <v>0</v>
      </c>
      <c r="AJ54" s="60">
        <f>AVERAGE(Table1215[[#This Row],[Column31]],Table1215[[#This Row],[Column32]],Table1215[[#This Row],[Column33]])</f>
        <v>0</v>
      </c>
      <c r="AK54" s="58">
        <f>IFERROR(VLOOKUP(Table1215[[#This Row],[Column2]],Table12[[Column2]:[Column54]],36,FALSE),"0")</f>
        <v>2</v>
      </c>
      <c r="AL54" s="58">
        <f>IFERROR(VLOOKUP(Table1215[[#This Row],[Column2]],Table12[[Column2]:[Column54]],37,FALSE),"0")</f>
        <v>3</v>
      </c>
      <c r="AM54" s="58">
        <f>IFERROR(VLOOKUP(Table1215[[#This Row],[Column2]],Table12[[Column2]:[Column54]],38,FALSE),"0")</f>
        <v>0</v>
      </c>
      <c r="AN54" s="58">
        <f>IFERROR(VLOOKUP(Table1215[[#This Row],[Column2]],Table12[[Column2]:[Column54]],39,FALSE),"0")</f>
        <v>3</v>
      </c>
      <c r="AO54" s="58">
        <f>IFERROR(VLOOKUP(Table1215[[#This Row],[Column2]],Table12[[Column2]:[Column54]],40,FALSE),"0")</f>
        <v>0</v>
      </c>
      <c r="AP54" s="60">
        <f>AVERAGE(Table1215[[#This Row],[Column37]],Table1215[[#This Row],[Column38]],Table1215[[#This Row],[Column40]])</f>
        <v>2.6666666666666665</v>
      </c>
      <c r="AQ54" s="58">
        <f>IFERROR(VLOOKUP(Table1215[[#This Row],[Column2]],Table12[[Column2]:[Column54]],42,FALSE),"0")</f>
        <v>2</v>
      </c>
      <c r="AR54" s="58">
        <f>IFERROR(VLOOKUP(Table1215[[#This Row],[Column2]],Table12[[Column2]:[Column54]],43,FALSE),"0")</f>
        <v>0</v>
      </c>
      <c r="AS54" s="58">
        <f>IFERROR(VLOOKUP(Table1215[[#This Row],[Column2]],Table12[[Column2]:[Column54]],44,FALSE),"0")</f>
        <v>0</v>
      </c>
      <c r="AT54" s="58">
        <f>IFERROR(VLOOKUP(Table1215[[#This Row],[Column2]],Table12[[Column2]:[Column54]],45,FALSE),"0")</f>
        <v>0</v>
      </c>
      <c r="AU54" s="58">
        <f>IFERROR(VLOOKUP(Table1215[[#This Row],[Column2]],Table12[[Column2]:[Column54]],46,FALSE),"0")</f>
        <v>0</v>
      </c>
      <c r="AV54" s="60">
        <f>Table1215[[#This Row],[Column43]]</f>
        <v>2</v>
      </c>
      <c r="AW54" s="58">
        <f>IFERROR(VLOOKUP(Table1215[[#This Row],[Column2]],Table12[[Column2]:[Column54]],48,FALSE),"0")</f>
        <v>0</v>
      </c>
      <c r="AX54" s="58">
        <f>IFERROR(VLOOKUP(Table1215[[#This Row],[Column2]],Table12[[Column2]:[Column54]],49,FALSE),"0")</f>
        <v>0</v>
      </c>
      <c r="AY54" s="58">
        <f>IFERROR(VLOOKUP(Table1215[[#This Row],[Column2]],Table12[[Column2]:[Column54]],50,FALSE),"0")</f>
        <v>0</v>
      </c>
      <c r="AZ54" s="58">
        <f>IFERROR(VLOOKUP(Table1215[[#This Row],[Column2]],Table12[[Column2]:[Column54]],51,FALSE),"0")</f>
        <v>3</v>
      </c>
      <c r="BA54" s="58">
        <f>IFERROR(VLOOKUP(Table1215[[#This Row],[Column2]],Table12[[Column2]:[Column54]],52,FALSE),"0")</f>
        <v>2</v>
      </c>
      <c r="BB54" s="60">
        <f>AVERAGE(Table1215[[#This Row],[Column52]],Table1215[[#This Row],[Column53]])</f>
        <v>2.5</v>
      </c>
    </row>
    <row r="55" spans="1:54" ht="23.1" customHeight="1" x14ac:dyDescent="0.3">
      <c r="A55" s="80">
        <v>52</v>
      </c>
      <c r="B55" s="63" t="s">
        <v>212</v>
      </c>
      <c r="C55" s="64" t="s">
        <v>213</v>
      </c>
      <c r="D55" s="63" t="s">
        <v>449</v>
      </c>
      <c r="E55" s="63" t="s">
        <v>160</v>
      </c>
      <c r="F55" s="63" t="str">
        <f>REPT(CHAR(160),10)&amp;Working!$E56</f>
        <v>          B</v>
      </c>
      <c r="G55" s="54">
        <f>IFERROR(VLOOKUP(Table1215[[#This Row],[Column2]],Table12[[Column2]:[Column54]],6,FALSE),"0")</f>
        <v>0</v>
      </c>
      <c r="H55" s="54">
        <f>IFERROR(VLOOKUP(Table1215[[#This Row],[Column2]],Table12[[Column2]:[Column54]],7,FALSE),"0")</f>
        <v>0</v>
      </c>
      <c r="I55" s="54">
        <f>IFERROR(VLOOKUP(Table1215[[#This Row],[Column2]],Table12[[Column2]:[Column54]],8,FALSE),"0")</f>
        <v>2</v>
      </c>
      <c r="J55" s="54">
        <f>IFERROR(VLOOKUP(Table1215[[#This Row],[Column2]],Table12[[Column2]:[Column54]],9,FALSE),"0")</f>
        <v>0</v>
      </c>
      <c r="K55" s="54">
        <f>IFERROR(VLOOKUP(Table1215[[#This Row],[Column2]],Table12[[Column2]:[Column54]],10,FALSE),"0")</f>
        <v>0</v>
      </c>
      <c r="L55" s="60">
        <f>Table1215[[#This Row],[Column9]]</f>
        <v>2</v>
      </c>
      <c r="M55" s="54">
        <f>IFERROR(VLOOKUP(Table1215[[#This Row],[Column2]],Table12[[Column2]:[Column54]],12,FALSE),"0")</f>
        <v>0</v>
      </c>
      <c r="N55" s="54">
        <f>IFERROR(VLOOKUP(Table1215[[#This Row],[Column2]],Table12[[Column2]:[Column54]],13,FALSE),"0")</f>
        <v>2</v>
      </c>
      <c r="O55" s="54">
        <f>IFERROR(VLOOKUP(Table1215[[#This Row],[Column2]],Table12[[Column2]:[Column54]],14,FALSE),"0")</f>
        <v>2</v>
      </c>
      <c r="P55" s="54">
        <f>IFERROR(VLOOKUP(Table1215[[#This Row],[Column2]],Table12[[Column2]:[Column54]],10,FALSE),"0")</f>
        <v>0</v>
      </c>
      <c r="Q55" s="54">
        <f>IFERROR(VLOOKUP(Table1215[[#This Row],[Column2]],Table12[[Column2]:[Column54]],16,FALSE),"0")</f>
        <v>2</v>
      </c>
      <c r="R55" s="60">
        <f>AVERAGE(Table1215[[#This Row],[Column14]],Table1215[[#This Row],[Column15]],Table1215[[#This Row],[Column17]])</f>
        <v>2</v>
      </c>
      <c r="S55" s="54">
        <f>IFERROR(VLOOKUP(Table1215[[#This Row],[Column2]],Table12[[Column2]:[Column54]],18,FALSE),"0")</f>
        <v>0</v>
      </c>
      <c r="T55" s="54">
        <f>IFERROR(VLOOKUP(Table1215[[#This Row],[Column2]],Table12[[Column2]:[Column54]],19,FALSE),"0")</f>
        <v>0</v>
      </c>
      <c r="U55" s="54">
        <f>IFERROR(VLOOKUP(Table1215[[#This Row],[Column2]],Table12[[Column2]:[Column54]],20,FALSE),"0")</f>
        <v>0</v>
      </c>
      <c r="V55" s="54">
        <f>IFERROR(VLOOKUP(Table1215[[#This Row],[Column2]],Table12[[Column2]:[Column54]],21,FALSE),"0")</f>
        <v>0</v>
      </c>
      <c r="W55" s="54">
        <f>IFERROR(VLOOKUP(Table1215[[#This Row],[Column2]],Table12[[Column2]:[Column54]],22,FALSE),"0")</f>
        <v>0</v>
      </c>
      <c r="X55" s="60">
        <f>Table1215[[#This Row],[Column19]]</f>
        <v>0</v>
      </c>
      <c r="Y55" s="54">
        <f>IFERROR(VLOOKUP(Table1215[[#This Row],[Column2]],Table12[[Column2]:[Column54]],24,FALSE),"0")</f>
        <v>2</v>
      </c>
      <c r="Z55" s="54">
        <f>IFERROR(VLOOKUP(Table1215[[#This Row],[Column2]],Table12[[Column2]:[Column54]],25,FALSE),"0")</f>
        <v>0</v>
      </c>
      <c r="AA55" s="54">
        <f>IFERROR(VLOOKUP(Table1215[[#This Row],[Column2]],Table12[[Column2]:[Column54]],26,FALSE),"0")</f>
        <v>0</v>
      </c>
      <c r="AB55" s="54">
        <f>IFERROR(VLOOKUP(Table1215[[#This Row],[Column2]],Table12[[Column2]:[Column54]],27,FALSE),"0")</f>
        <v>0</v>
      </c>
      <c r="AC55" s="54">
        <f>IFERROR(VLOOKUP(Table1215[[#This Row],[Column2]],Table12[[Column2]:[Column54]],28,FALSE),"0")</f>
        <v>0</v>
      </c>
      <c r="AD55" s="60">
        <f>Table1215[[#This Row],[Column25]]</f>
        <v>2</v>
      </c>
      <c r="AE55" s="54">
        <f>IFERROR(VLOOKUP(Table1215[[#This Row],[Column2]],Table12[[Column2]:[Column54]],30,FALSE),"0")</f>
        <v>0</v>
      </c>
      <c r="AF55" s="54">
        <f>IFERROR(VLOOKUP(Table1215[[#This Row],[Column2]],Table12[[Column2]:[Column54]],31,FALSE),"0")</f>
        <v>0</v>
      </c>
      <c r="AG55" s="54">
        <f>IFERROR(VLOOKUP(Table1215[[#This Row],[Column2]],Table12[[Column2]:[Column54]],32,FALSE),"0")</f>
        <v>0</v>
      </c>
      <c r="AH55" s="54">
        <f>IFERROR(VLOOKUP(Table1215[[#This Row],[Column2]],Table12[[Column2]:[Column54]],33,FALSE),"0")</f>
        <v>0</v>
      </c>
      <c r="AI55" s="54">
        <f>IFERROR(VLOOKUP(Table1215[[#This Row],[Column2]],Table12[[Column2]:[Column54]],34,FALSE),"0")</f>
        <v>0</v>
      </c>
      <c r="AJ55" s="60">
        <f>AVERAGE(Table1215[[#This Row],[Column31]],Table1215[[#This Row],[Column32]],Table1215[[#This Row],[Column33]])</f>
        <v>0</v>
      </c>
      <c r="AK55" s="54">
        <f>IFERROR(VLOOKUP(Table1215[[#This Row],[Column2]],Table12[[Column2]:[Column54]],36,FALSE),"0")</f>
        <v>3</v>
      </c>
      <c r="AL55" s="54">
        <f>IFERROR(VLOOKUP(Table1215[[#This Row],[Column2]],Table12[[Column2]:[Column54]],37,FALSE),"0")</f>
        <v>3</v>
      </c>
      <c r="AM55" s="54">
        <f>IFERROR(VLOOKUP(Table1215[[#This Row],[Column2]],Table12[[Column2]:[Column54]],38,FALSE),"0")</f>
        <v>0</v>
      </c>
      <c r="AN55" s="54">
        <f>IFERROR(VLOOKUP(Table1215[[#This Row],[Column2]],Table12[[Column2]:[Column54]],39,FALSE),"0")</f>
        <v>2</v>
      </c>
      <c r="AO55" s="54">
        <f>IFERROR(VLOOKUP(Table1215[[#This Row],[Column2]],Table12[[Column2]:[Column54]],40,FALSE),"0")</f>
        <v>0</v>
      </c>
      <c r="AP55" s="60">
        <f>AVERAGE(Table1215[[#This Row],[Column37]],Table1215[[#This Row],[Column38]],Table1215[[#This Row],[Column40]])</f>
        <v>2.6666666666666665</v>
      </c>
      <c r="AQ55" s="54">
        <f>IFERROR(VLOOKUP(Table1215[[#This Row],[Column2]],Table12[[Column2]:[Column54]],42,FALSE),"0")</f>
        <v>3</v>
      </c>
      <c r="AR55" s="54">
        <f>IFERROR(VLOOKUP(Table1215[[#This Row],[Column2]],Table12[[Column2]:[Column54]],43,FALSE),"0")</f>
        <v>0</v>
      </c>
      <c r="AS55" s="54">
        <f>IFERROR(VLOOKUP(Table1215[[#This Row],[Column2]],Table12[[Column2]:[Column54]],44,FALSE),"0")</f>
        <v>0</v>
      </c>
      <c r="AT55" s="54">
        <f>IFERROR(VLOOKUP(Table1215[[#This Row],[Column2]],Table12[[Column2]:[Column54]],45,FALSE),"0")</f>
        <v>0</v>
      </c>
      <c r="AU55" s="54">
        <f>IFERROR(VLOOKUP(Table1215[[#This Row],[Column2]],Table12[[Column2]:[Column54]],46,FALSE),"0")</f>
        <v>0</v>
      </c>
      <c r="AV55" s="60">
        <f>Table1215[[#This Row],[Column43]]</f>
        <v>3</v>
      </c>
      <c r="AW55" s="54">
        <f>IFERROR(VLOOKUP(Table1215[[#This Row],[Column2]],Table12[[Column2]:[Column54]],48,FALSE),"0")</f>
        <v>0</v>
      </c>
      <c r="AX55" s="54">
        <f>IFERROR(VLOOKUP(Table1215[[#This Row],[Column2]],Table12[[Column2]:[Column54]],49,FALSE),"0")</f>
        <v>0</v>
      </c>
      <c r="AY55" s="54">
        <f>IFERROR(VLOOKUP(Table1215[[#This Row],[Column2]],Table12[[Column2]:[Column54]],50,FALSE),"0")</f>
        <v>0</v>
      </c>
      <c r="AZ55" s="54">
        <f>IFERROR(VLOOKUP(Table1215[[#This Row],[Column2]],Table12[[Column2]:[Column54]],51,FALSE),"0")</f>
        <v>3</v>
      </c>
      <c r="BA55" s="54">
        <f>IFERROR(VLOOKUP(Table1215[[#This Row],[Column2]],Table12[[Column2]:[Column54]],52,FALSE),"0")</f>
        <v>3</v>
      </c>
      <c r="BB55" s="60">
        <f>AVERAGE(Table1215[[#This Row],[Column52]],Table1215[[#This Row],[Column53]])</f>
        <v>3</v>
      </c>
    </row>
    <row r="56" spans="1:54" ht="23.1" customHeight="1" x14ac:dyDescent="0.3">
      <c r="A56" s="79">
        <v>53</v>
      </c>
      <c r="B56" s="56" t="s">
        <v>228</v>
      </c>
      <c r="C56" s="57" t="s">
        <v>229</v>
      </c>
      <c r="D56" s="56" t="s">
        <v>449</v>
      </c>
      <c r="E56" s="56" t="s">
        <v>160</v>
      </c>
      <c r="F56" s="56" t="str">
        <f>REPT(CHAR(160),10)&amp;Working!$E57</f>
        <v>          B</v>
      </c>
      <c r="G56" s="58">
        <f>IFERROR(VLOOKUP(Table1215[[#This Row],[Column2]],Table12[[Column2]:[Column54]],6,FALSE),"0")</f>
        <v>0</v>
      </c>
      <c r="H56" s="58">
        <f>IFERROR(VLOOKUP(Table1215[[#This Row],[Column2]],Table12[[Column2]:[Column54]],7,FALSE),"0")</f>
        <v>0</v>
      </c>
      <c r="I56" s="58">
        <f>IFERROR(VLOOKUP(Table1215[[#This Row],[Column2]],Table12[[Column2]:[Column54]],8,FALSE),"0")</f>
        <v>2</v>
      </c>
      <c r="J56" s="58">
        <f>IFERROR(VLOOKUP(Table1215[[#This Row],[Column2]],Table12[[Column2]:[Column54]],9,FALSE),"0")</f>
        <v>0</v>
      </c>
      <c r="K56" s="58">
        <f>IFERROR(VLOOKUP(Table1215[[#This Row],[Column2]],Table12[[Column2]:[Column54]],10,FALSE),"0")</f>
        <v>0</v>
      </c>
      <c r="L56" s="60">
        <f>Table1215[[#This Row],[Column9]]</f>
        <v>2</v>
      </c>
      <c r="M56" s="58">
        <f>IFERROR(VLOOKUP(Table1215[[#This Row],[Column2]],Table12[[Column2]:[Column54]],12,FALSE),"0")</f>
        <v>0</v>
      </c>
      <c r="N56" s="58">
        <f>IFERROR(VLOOKUP(Table1215[[#This Row],[Column2]],Table12[[Column2]:[Column54]],13,FALSE),"0")</f>
        <v>2</v>
      </c>
      <c r="O56" s="58">
        <f>IFERROR(VLOOKUP(Table1215[[#This Row],[Column2]],Table12[[Column2]:[Column54]],14,FALSE),"0")</f>
        <v>2</v>
      </c>
      <c r="P56" s="58">
        <f>IFERROR(VLOOKUP(Table1215[[#This Row],[Column2]],Table12[[Column2]:[Column54]],10,FALSE),"0")</f>
        <v>0</v>
      </c>
      <c r="Q56" s="58">
        <f>IFERROR(VLOOKUP(Table1215[[#This Row],[Column2]],Table12[[Column2]:[Column54]],16,FALSE),"0")</f>
        <v>2</v>
      </c>
      <c r="R56" s="60">
        <f>AVERAGE(Table1215[[#This Row],[Column14]],Table1215[[#This Row],[Column15]],Table1215[[#This Row],[Column17]])</f>
        <v>2</v>
      </c>
      <c r="S56" s="58">
        <f>IFERROR(VLOOKUP(Table1215[[#This Row],[Column2]],Table12[[Column2]:[Column54]],18,FALSE),"0")</f>
        <v>0</v>
      </c>
      <c r="T56" s="58">
        <f>IFERROR(VLOOKUP(Table1215[[#This Row],[Column2]],Table12[[Column2]:[Column54]],19,FALSE),"0")</f>
        <v>0</v>
      </c>
      <c r="U56" s="58">
        <f>IFERROR(VLOOKUP(Table1215[[#This Row],[Column2]],Table12[[Column2]:[Column54]],20,FALSE),"0")</f>
        <v>0</v>
      </c>
      <c r="V56" s="58">
        <f>IFERROR(VLOOKUP(Table1215[[#This Row],[Column2]],Table12[[Column2]:[Column54]],21,FALSE),"0")</f>
        <v>0</v>
      </c>
      <c r="W56" s="58">
        <f>IFERROR(VLOOKUP(Table1215[[#This Row],[Column2]],Table12[[Column2]:[Column54]],22,FALSE),"0")</f>
        <v>0</v>
      </c>
      <c r="X56" s="60">
        <f>Table1215[[#This Row],[Column19]]</f>
        <v>0</v>
      </c>
      <c r="Y56" s="58">
        <f>IFERROR(VLOOKUP(Table1215[[#This Row],[Column2]],Table12[[Column2]:[Column54]],24,FALSE),"0")</f>
        <v>2</v>
      </c>
      <c r="Z56" s="58">
        <f>IFERROR(VLOOKUP(Table1215[[#This Row],[Column2]],Table12[[Column2]:[Column54]],25,FALSE),"0")</f>
        <v>0</v>
      </c>
      <c r="AA56" s="58">
        <f>IFERROR(VLOOKUP(Table1215[[#This Row],[Column2]],Table12[[Column2]:[Column54]],26,FALSE),"0")</f>
        <v>0</v>
      </c>
      <c r="AB56" s="58">
        <f>IFERROR(VLOOKUP(Table1215[[#This Row],[Column2]],Table12[[Column2]:[Column54]],27,FALSE),"0")</f>
        <v>0</v>
      </c>
      <c r="AC56" s="58">
        <f>IFERROR(VLOOKUP(Table1215[[#This Row],[Column2]],Table12[[Column2]:[Column54]],28,FALSE),"0")</f>
        <v>0</v>
      </c>
      <c r="AD56" s="60">
        <f>Table1215[[#This Row],[Column25]]</f>
        <v>2</v>
      </c>
      <c r="AE56" s="58">
        <f>IFERROR(VLOOKUP(Table1215[[#This Row],[Column2]],Table12[[Column2]:[Column54]],30,FALSE),"0")</f>
        <v>0</v>
      </c>
      <c r="AF56" s="58">
        <f>IFERROR(VLOOKUP(Table1215[[#This Row],[Column2]],Table12[[Column2]:[Column54]],31,FALSE),"0")</f>
        <v>0</v>
      </c>
      <c r="AG56" s="58">
        <f>IFERROR(VLOOKUP(Table1215[[#This Row],[Column2]],Table12[[Column2]:[Column54]],32,FALSE),"0")</f>
        <v>0</v>
      </c>
      <c r="AH56" s="58">
        <f>IFERROR(VLOOKUP(Table1215[[#This Row],[Column2]],Table12[[Column2]:[Column54]],33,FALSE),"0")</f>
        <v>0</v>
      </c>
      <c r="AI56" s="58">
        <f>IFERROR(VLOOKUP(Table1215[[#This Row],[Column2]],Table12[[Column2]:[Column54]],34,FALSE),"0")</f>
        <v>0</v>
      </c>
      <c r="AJ56" s="60">
        <f>AVERAGE(Table1215[[#This Row],[Column31]],Table1215[[#This Row],[Column32]],Table1215[[#This Row],[Column33]])</f>
        <v>0</v>
      </c>
      <c r="AK56" s="58">
        <f>IFERROR(VLOOKUP(Table1215[[#This Row],[Column2]],Table12[[Column2]:[Column54]],36,FALSE),"0")</f>
        <v>2</v>
      </c>
      <c r="AL56" s="58">
        <f>IFERROR(VLOOKUP(Table1215[[#This Row],[Column2]],Table12[[Column2]:[Column54]],37,FALSE),"0")</f>
        <v>3</v>
      </c>
      <c r="AM56" s="58">
        <f>IFERROR(VLOOKUP(Table1215[[#This Row],[Column2]],Table12[[Column2]:[Column54]],38,FALSE),"0")</f>
        <v>0</v>
      </c>
      <c r="AN56" s="58">
        <f>IFERROR(VLOOKUP(Table1215[[#This Row],[Column2]],Table12[[Column2]:[Column54]],39,FALSE),"0")</f>
        <v>3</v>
      </c>
      <c r="AO56" s="58">
        <f>IFERROR(VLOOKUP(Table1215[[#This Row],[Column2]],Table12[[Column2]:[Column54]],40,FALSE),"0")</f>
        <v>0</v>
      </c>
      <c r="AP56" s="60">
        <f>AVERAGE(Table1215[[#This Row],[Column37]],Table1215[[#This Row],[Column38]],Table1215[[#This Row],[Column40]])</f>
        <v>2.6666666666666665</v>
      </c>
      <c r="AQ56" s="58">
        <f>IFERROR(VLOOKUP(Table1215[[#This Row],[Column2]],Table12[[Column2]:[Column54]],42,FALSE),"0")</f>
        <v>3</v>
      </c>
      <c r="AR56" s="58">
        <f>IFERROR(VLOOKUP(Table1215[[#This Row],[Column2]],Table12[[Column2]:[Column54]],43,FALSE),"0")</f>
        <v>0</v>
      </c>
      <c r="AS56" s="58">
        <f>IFERROR(VLOOKUP(Table1215[[#This Row],[Column2]],Table12[[Column2]:[Column54]],44,FALSE),"0")</f>
        <v>0</v>
      </c>
      <c r="AT56" s="58">
        <f>IFERROR(VLOOKUP(Table1215[[#This Row],[Column2]],Table12[[Column2]:[Column54]],45,FALSE),"0")</f>
        <v>0</v>
      </c>
      <c r="AU56" s="58">
        <f>IFERROR(VLOOKUP(Table1215[[#This Row],[Column2]],Table12[[Column2]:[Column54]],46,FALSE),"0")</f>
        <v>0</v>
      </c>
      <c r="AV56" s="60">
        <f>Table1215[[#This Row],[Column43]]</f>
        <v>3</v>
      </c>
      <c r="AW56" s="58">
        <f>IFERROR(VLOOKUP(Table1215[[#This Row],[Column2]],Table12[[Column2]:[Column54]],48,FALSE),"0")</f>
        <v>0</v>
      </c>
      <c r="AX56" s="58">
        <f>IFERROR(VLOOKUP(Table1215[[#This Row],[Column2]],Table12[[Column2]:[Column54]],49,FALSE),"0")</f>
        <v>0</v>
      </c>
      <c r="AY56" s="58">
        <f>IFERROR(VLOOKUP(Table1215[[#This Row],[Column2]],Table12[[Column2]:[Column54]],50,FALSE),"0")</f>
        <v>0</v>
      </c>
      <c r="AZ56" s="58">
        <f>IFERROR(VLOOKUP(Table1215[[#This Row],[Column2]],Table12[[Column2]:[Column54]],51,FALSE),"0")</f>
        <v>3</v>
      </c>
      <c r="BA56" s="58">
        <f>IFERROR(VLOOKUP(Table1215[[#This Row],[Column2]],Table12[[Column2]:[Column54]],52,FALSE),"0")</f>
        <v>2</v>
      </c>
      <c r="BB56" s="60">
        <f>AVERAGE(Table1215[[#This Row],[Column52]],Table1215[[#This Row],[Column53]])</f>
        <v>2.5</v>
      </c>
    </row>
    <row r="57" spans="1:54" ht="23.1" customHeight="1" x14ac:dyDescent="0.3">
      <c r="A57" s="80">
        <v>54</v>
      </c>
      <c r="B57" s="63" t="s">
        <v>311</v>
      </c>
      <c r="C57" s="64" t="s">
        <v>312</v>
      </c>
      <c r="D57" s="63" t="s">
        <v>449</v>
      </c>
      <c r="E57" s="63" t="s">
        <v>492</v>
      </c>
      <c r="F57" s="63" t="str">
        <f>REPT(CHAR(160),10)&amp;Working!$E58</f>
        <v>          C</v>
      </c>
      <c r="G57" s="54">
        <f>IFERROR(VLOOKUP(Table1215[[#This Row],[Column2]],Table12[[Column2]:[Column54]],6,FALSE),"0")</f>
        <v>0</v>
      </c>
      <c r="H57" s="54">
        <f>IFERROR(VLOOKUP(Table1215[[#This Row],[Column2]],Table12[[Column2]:[Column54]],7,FALSE),"0")</f>
        <v>0</v>
      </c>
      <c r="I57" s="54">
        <f>IFERROR(VLOOKUP(Table1215[[#This Row],[Column2]],Table12[[Column2]:[Column54]],8,FALSE),"0")</f>
        <v>4</v>
      </c>
      <c r="J57" s="54">
        <f>IFERROR(VLOOKUP(Table1215[[#This Row],[Column2]],Table12[[Column2]:[Column54]],9,FALSE),"0")</f>
        <v>0</v>
      </c>
      <c r="K57" s="54">
        <f>IFERROR(VLOOKUP(Table1215[[#This Row],[Column2]],Table12[[Column2]:[Column54]],10,FALSE),"0")</f>
        <v>0</v>
      </c>
      <c r="L57" s="60">
        <f>Table1215[[#This Row],[Column9]]</f>
        <v>4</v>
      </c>
      <c r="M57" s="54">
        <f>IFERROR(VLOOKUP(Table1215[[#This Row],[Column2]],Table12[[Column2]:[Column54]],12,FALSE),"0")</f>
        <v>0</v>
      </c>
      <c r="N57" s="54">
        <f>IFERROR(VLOOKUP(Table1215[[#This Row],[Column2]],Table12[[Column2]:[Column54]],13,FALSE),"0")</f>
        <v>3</v>
      </c>
      <c r="O57" s="54">
        <f>IFERROR(VLOOKUP(Table1215[[#This Row],[Column2]],Table12[[Column2]:[Column54]],14,FALSE),"0")</f>
        <v>3</v>
      </c>
      <c r="P57" s="54">
        <f>IFERROR(VLOOKUP(Table1215[[#This Row],[Column2]],Table12[[Column2]:[Column54]],10,FALSE),"0")</f>
        <v>0</v>
      </c>
      <c r="Q57" s="54">
        <f>IFERROR(VLOOKUP(Table1215[[#This Row],[Column2]],Table12[[Column2]:[Column54]],16,FALSE),"0")</f>
        <v>3</v>
      </c>
      <c r="R57" s="60">
        <f>AVERAGE(Table1215[[#This Row],[Column14]],Table1215[[#This Row],[Column15]],Table1215[[#This Row],[Column17]])</f>
        <v>3</v>
      </c>
      <c r="S57" s="54">
        <f>IFERROR(VLOOKUP(Table1215[[#This Row],[Column2]],Table12[[Column2]:[Column54]],18,FALSE),"0")</f>
        <v>0</v>
      </c>
      <c r="T57" s="54">
        <f>IFERROR(VLOOKUP(Table1215[[#This Row],[Column2]],Table12[[Column2]:[Column54]],19,FALSE),"0")</f>
        <v>0</v>
      </c>
      <c r="U57" s="54">
        <f>IFERROR(VLOOKUP(Table1215[[#This Row],[Column2]],Table12[[Column2]:[Column54]],20,FALSE),"0")</f>
        <v>0</v>
      </c>
      <c r="V57" s="54">
        <f>IFERROR(VLOOKUP(Table1215[[#This Row],[Column2]],Table12[[Column2]:[Column54]],21,FALSE),"0")</f>
        <v>0</v>
      </c>
      <c r="W57" s="54">
        <f>IFERROR(VLOOKUP(Table1215[[#This Row],[Column2]],Table12[[Column2]:[Column54]],22,FALSE),"0")</f>
        <v>0</v>
      </c>
      <c r="X57" s="60">
        <f>Table1215[[#This Row],[Column19]]</f>
        <v>0</v>
      </c>
      <c r="Y57" s="54">
        <f>IFERROR(VLOOKUP(Table1215[[#This Row],[Column2]],Table12[[Column2]:[Column54]],24,FALSE),"0")</f>
        <v>3</v>
      </c>
      <c r="Z57" s="54">
        <f>IFERROR(VLOOKUP(Table1215[[#This Row],[Column2]],Table12[[Column2]:[Column54]],25,FALSE),"0")</f>
        <v>0</v>
      </c>
      <c r="AA57" s="54">
        <f>IFERROR(VLOOKUP(Table1215[[#This Row],[Column2]],Table12[[Column2]:[Column54]],26,FALSE),"0")</f>
        <v>0</v>
      </c>
      <c r="AB57" s="54">
        <f>IFERROR(VLOOKUP(Table1215[[#This Row],[Column2]],Table12[[Column2]:[Column54]],27,FALSE),"0")</f>
        <v>0</v>
      </c>
      <c r="AC57" s="54">
        <f>IFERROR(VLOOKUP(Table1215[[#This Row],[Column2]],Table12[[Column2]:[Column54]],28,FALSE),"0")</f>
        <v>0</v>
      </c>
      <c r="AD57" s="60">
        <f>Table1215[[#This Row],[Column25]]</f>
        <v>3</v>
      </c>
      <c r="AE57" s="54">
        <f>IFERROR(VLOOKUP(Table1215[[#This Row],[Column2]],Table12[[Column2]:[Column54]],30,FALSE),"0")</f>
        <v>0</v>
      </c>
      <c r="AF57" s="54">
        <f>IFERROR(VLOOKUP(Table1215[[#This Row],[Column2]],Table12[[Column2]:[Column54]],31,FALSE),"0")</f>
        <v>0</v>
      </c>
      <c r="AG57" s="54">
        <f>IFERROR(VLOOKUP(Table1215[[#This Row],[Column2]],Table12[[Column2]:[Column54]],32,FALSE),"0")</f>
        <v>0</v>
      </c>
      <c r="AH57" s="54">
        <f>IFERROR(VLOOKUP(Table1215[[#This Row],[Column2]],Table12[[Column2]:[Column54]],33,FALSE),"0")</f>
        <v>0</v>
      </c>
      <c r="AI57" s="54">
        <f>IFERROR(VLOOKUP(Table1215[[#This Row],[Column2]],Table12[[Column2]:[Column54]],34,FALSE),"0")</f>
        <v>0</v>
      </c>
      <c r="AJ57" s="60">
        <f>AVERAGE(Table1215[[#This Row],[Column31]],Table1215[[#This Row],[Column32]],Table1215[[#This Row],[Column33]])</f>
        <v>0</v>
      </c>
      <c r="AK57" s="54">
        <f>IFERROR(VLOOKUP(Table1215[[#This Row],[Column2]],Table12[[Column2]:[Column54]],36,FALSE),"0")</f>
        <v>3</v>
      </c>
      <c r="AL57" s="54">
        <f>IFERROR(VLOOKUP(Table1215[[#This Row],[Column2]],Table12[[Column2]:[Column54]],37,FALSE),"0")</f>
        <v>3</v>
      </c>
      <c r="AM57" s="54">
        <f>IFERROR(VLOOKUP(Table1215[[#This Row],[Column2]],Table12[[Column2]:[Column54]],38,FALSE),"0")</f>
        <v>0</v>
      </c>
      <c r="AN57" s="54">
        <f>IFERROR(VLOOKUP(Table1215[[#This Row],[Column2]],Table12[[Column2]:[Column54]],39,FALSE),"0")</f>
        <v>3</v>
      </c>
      <c r="AO57" s="54">
        <f>IFERROR(VLOOKUP(Table1215[[#This Row],[Column2]],Table12[[Column2]:[Column54]],40,FALSE),"0")</f>
        <v>0</v>
      </c>
      <c r="AP57" s="60">
        <f>AVERAGE(Table1215[[#This Row],[Column37]],Table1215[[#This Row],[Column38]],Table1215[[#This Row],[Column40]])</f>
        <v>3</v>
      </c>
      <c r="AQ57" s="54">
        <f>IFERROR(VLOOKUP(Table1215[[#This Row],[Column2]],Table12[[Column2]:[Column54]],42,FALSE),"0")</f>
        <v>5</v>
      </c>
      <c r="AR57" s="54">
        <f>IFERROR(VLOOKUP(Table1215[[#This Row],[Column2]],Table12[[Column2]:[Column54]],43,FALSE),"0")</f>
        <v>0</v>
      </c>
      <c r="AS57" s="54">
        <f>IFERROR(VLOOKUP(Table1215[[#This Row],[Column2]],Table12[[Column2]:[Column54]],44,FALSE),"0")</f>
        <v>0</v>
      </c>
      <c r="AT57" s="54">
        <f>IFERROR(VLOOKUP(Table1215[[#This Row],[Column2]],Table12[[Column2]:[Column54]],45,FALSE),"0")</f>
        <v>0</v>
      </c>
      <c r="AU57" s="54">
        <f>IFERROR(VLOOKUP(Table1215[[#This Row],[Column2]],Table12[[Column2]:[Column54]],46,FALSE),"0")</f>
        <v>0</v>
      </c>
      <c r="AV57" s="60">
        <f>Table1215[[#This Row],[Column43]]</f>
        <v>5</v>
      </c>
      <c r="AW57" s="54">
        <f>IFERROR(VLOOKUP(Table1215[[#This Row],[Column2]],Table12[[Column2]:[Column54]],48,FALSE),"0")</f>
        <v>0</v>
      </c>
      <c r="AX57" s="54">
        <f>IFERROR(VLOOKUP(Table1215[[#This Row],[Column2]],Table12[[Column2]:[Column54]],49,FALSE),"0")</f>
        <v>0</v>
      </c>
      <c r="AY57" s="54">
        <f>IFERROR(VLOOKUP(Table1215[[#This Row],[Column2]],Table12[[Column2]:[Column54]],50,FALSE),"0")</f>
        <v>0</v>
      </c>
      <c r="AZ57" s="54">
        <f>IFERROR(VLOOKUP(Table1215[[#This Row],[Column2]],Table12[[Column2]:[Column54]],51,FALSE),"0")</f>
        <v>4</v>
      </c>
      <c r="BA57" s="54">
        <f>IFERROR(VLOOKUP(Table1215[[#This Row],[Column2]],Table12[[Column2]:[Column54]],52,FALSE),"0")</f>
        <v>3</v>
      </c>
      <c r="BB57" s="60">
        <f>AVERAGE(Table1215[[#This Row],[Column52]],Table1215[[#This Row],[Column53]])</f>
        <v>3.5</v>
      </c>
    </row>
    <row r="58" spans="1:54" ht="23.1" customHeight="1" x14ac:dyDescent="0.3">
      <c r="A58" s="79">
        <v>55</v>
      </c>
      <c r="B58" s="56" t="s">
        <v>246</v>
      </c>
      <c r="C58" s="57" t="s">
        <v>247</v>
      </c>
      <c r="D58" s="56" t="s">
        <v>449</v>
      </c>
      <c r="E58" s="56" t="s">
        <v>160</v>
      </c>
      <c r="F58" s="56" t="str">
        <f>REPT(CHAR(160),10)&amp;Working!$E59</f>
        <v>          B</v>
      </c>
      <c r="G58" s="58">
        <f>IFERROR(VLOOKUP(Table1215[[#This Row],[Column2]],Table12[[Column2]:[Column54]],6,FALSE),"0")</f>
        <v>0</v>
      </c>
      <c r="H58" s="58">
        <f>IFERROR(VLOOKUP(Table1215[[#This Row],[Column2]],Table12[[Column2]:[Column54]],7,FALSE),"0")</f>
        <v>0</v>
      </c>
      <c r="I58" s="58">
        <f>IFERROR(VLOOKUP(Table1215[[#This Row],[Column2]],Table12[[Column2]:[Column54]],8,FALSE),"0")</f>
        <v>3</v>
      </c>
      <c r="J58" s="58">
        <f>IFERROR(VLOOKUP(Table1215[[#This Row],[Column2]],Table12[[Column2]:[Column54]],9,FALSE),"0")</f>
        <v>0</v>
      </c>
      <c r="K58" s="58">
        <f>IFERROR(VLOOKUP(Table1215[[#This Row],[Column2]],Table12[[Column2]:[Column54]],10,FALSE),"0")</f>
        <v>0</v>
      </c>
      <c r="L58" s="60">
        <f>Table1215[[#This Row],[Column9]]</f>
        <v>3</v>
      </c>
      <c r="M58" s="58">
        <f>IFERROR(VLOOKUP(Table1215[[#This Row],[Column2]],Table12[[Column2]:[Column54]],12,FALSE),"0")</f>
        <v>0</v>
      </c>
      <c r="N58" s="58">
        <f>IFERROR(VLOOKUP(Table1215[[#This Row],[Column2]],Table12[[Column2]:[Column54]],13,FALSE),"0")</f>
        <v>4</v>
      </c>
      <c r="O58" s="58">
        <f>IFERROR(VLOOKUP(Table1215[[#This Row],[Column2]],Table12[[Column2]:[Column54]],14,FALSE),"0")</f>
        <v>3</v>
      </c>
      <c r="P58" s="58">
        <f>IFERROR(VLOOKUP(Table1215[[#This Row],[Column2]],Table12[[Column2]:[Column54]],10,FALSE),"0")</f>
        <v>0</v>
      </c>
      <c r="Q58" s="58">
        <f>IFERROR(VLOOKUP(Table1215[[#This Row],[Column2]],Table12[[Column2]:[Column54]],16,FALSE),"0")</f>
        <v>3</v>
      </c>
      <c r="R58" s="60">
        <f>AVERAGE(Table1215[[#This Row],[Column14]],Table1215[[#This Row],[Column15]],Table1215[[#This Row],[Column17]])</f>
        <v>3.3333333333333335</v>
      </c>
      <c r="S58" s="58">
        <f>IFERROR(VLOOKUP(Table1215[[#This Row],[Column2]],Table12[[Column2]:[Column54]],18,FALSE),"0")</f>
        <v>0</v>
      </c>
      <c r="T58" s="58">
        <f>IFERROR(VLOOKUP(Table1215[[#This Row],[Column2]],Table12[[Column2]:[Column54]],19,FALSE),"0")</f>
        <v>0</v>
      </c>
      <c r="U58" s="58">
        <f>IFERROR(VLOOKUP(Table1215[[#This Row],[Column2]],Table12[[Column2]:[Column54]],20,FALSE),"0")</f>
        <v>0</v>
      </c>
      <c r="V58" s="58">
        <f>IFERROR(VLOOKUP(Table1215[[#This Row],[Column2]],Table12[[Column2]:[Column54]],21,FALSE),"0")</f>
        <v>0</v>
      </c>
      <c r="W58" s="58">
        <f>IFERROR(VLOOKUP(Table1215[[#This Row],[Column2]],Table12[[Column2]:[Column54]],22,FALSE),"0")</f>
        <v>0</v>
      </c>
      <c r="X58" s="60">
        <f>Table1215[[#This Row],[Column19]]</f>
        <v>0</v>
      </c>
      <c r="Y58" s="58">
        <f>IFERROR(VLOOKUP(Table1215[[#This Row],[Column2]],Table12[[Column2]:[Column54]],24,FALSE),"0")</f>
        <v>2</v>
      </c>
      <c r="Z58" s="58">
        <f>IFERROR(VLOOKUP(Table1215[[#This Row],[Column2]],Table12[[Column2]:[Column54]],25,FALSE),"0")</f>
        <v>0</v>
      </c>
      <c r="AA58" s="58">
        <f>IFERROR(VLOOKUP(Table1215[[#This Row],[Column2]],Table12[[Column2]:[Column54]],26,FALSE),"0")</f>
        <v>0</v>
      </c>
      <c r="AB58" s="58">
        <f>IFERROR(VLOOKUP(Table1215[[#This Row],[Column2]],Table12[[Column2]:[Column54]],27,FALSE),"0")</f>
        <v>0</v>
      </c>
      <c r="AC58" s="58">
        <f>IFERROR(VLOOKUP(Table1215[[#This Row],[Column2]],Table12[[Column2]:[Column54]],28,FALSE),"0")</f>
        <v>0</v>
      </c>
      <c r="AD58" s="60">
        <f>Table1215[[#This Row],[Column25]]</f>
        <v>2</v>
      </c>
      <c r="AE58" s="58">
        <f>IFERROR(VLOOKUP(Table1215[[#This Row],[Column2]],Table12[[Column2]:[Column54]],30,FALSE),"0")</f>
        <v>0</v>
      </c>
      <c r="AF58" s="58">
        <f>IFERROR(VLOOKUP(Table1215[[#This Row],[Column2]],Table12[[Column2]:[Column54]],31,FALSE),"0")</f>
        <v>0</v>
      </c>
      <c r="AG58" s="58">
        <f>IFERROR(VLOOKUP(Table1215[[#This Row],[Column2]],Table12[[Column2]:[Column54]],32,FALSE),"0")</f>
        <v>0</v>
      </c>
      <c r="AH58" s="58">
        <f>IFERROR(VLOOKUP(Table1215[[#This Row],[Column2]],Table12[[Column2]:[Column54]],33,FALSE),"0")</f>
        <v>0</v>
      </c>
      <c r="AI58" s="58">
        <f>IFERROR(VLOOKUP(Table1215[[#This Row],[Column2]],Table12[[Column2]:[Column54]],34,FALSE),"0")</f>
        <v>0</v>
      </c>
      <c r="AJ58" s="60">
        <f>AVERAGE(Table1215[[#This Row],[Column31]],Table1215[[#This Row],[Column32]],Table1215[[#This Row],[Column33]])</f>
        <v>0</v>
      </c>
      <c r="AK58" s="58">
        <f>IFERROR(VLOOKUP(Table1215[[#This Row],[Column2]],Table12[[Column2]:[Column54]],36,FALSE),"0")</f>
        <v>3</v>
      </c>
      <c r="AL58" s="58">
        <f>IFERROR(VLOOKUP(Table1215[[#This Row],[Column2]],Table12[[Column2]:[Column54]],37,FALSE),"0")</f>
        <v>3</v>
      </c>
      <c r="AM58" s="58">
        <f>IFERROR(VLOOKUP(Table1215[[#This Row],[Column2]],Table12[[Column2]:[Column54]],38,FALSE),"0")</f>
        <v>0</v>
      </c>
      <c r="AN58" s="58">
        <f>IFERROR(VLOOKUP(Table1215[[#This Row],[Column2]],Table12[[Column2]:[Column54]],39,FALSE),"0")</f>
        <v>3</v>
      </c>
      <c r="AO58" s="58">
        <f>IFERROR(VLOOKUP(Table1215[[#This Row],[Column2]],Table12[[Column2]:[Column54]],40,FALSE),"0")</f>
        <v>0</v>
      </c>
      <c r="AP58" s="60">
        <f>AVERAGE(Table1215[[#This Row],[Column37]],Table1215[[#This Row],[Column38]],Table1215[[#This Row],[Column40]])</f>
        <v>3</v>
      </c>
      <c r="AQ58" s="58">
        <f>IFERROR(VLOOKUP(Table1215[[#This Row],[Column2]],Table12[[Column2]:[Column54]],42,FALSE),"0")</f>
        <v>3</v>
      </c>
      <c r="AR58" s="58">
        <f>IFERROR(VLOOKUP(Table1215[[#This Row],[Column2]],Table12[[Column2]:[Column54]],43,FALSE),"0")</f>
        <v>0</v>
      </c>
      <c r="AS58" s="58">
        <f>IFERROR(VLOOKUP(Table1215[[#This Row],[Column2]],Table12[[Column2]:[Column54]],44,FALSE),"0")</f>
        <v>0</v>
      </c>
      <c r="AT58" s="58">
        <f>IFERROR(VLOOKUP(Table1215[[#This Row],[Column2]],Table12[[Column2]:[Column54]],45,FALSE),"0")</f>
        <v>0</v>
      </c>
      <c r="AU58" s="58">
        <f>IFERROR(VLOOKUP(Table1215[[#This Row],[Column2]],Table12[[Column2]:[Column54]],46,FALSE),"0")</f>
        <v>0</v>
      </c>
      <c r="AV58" s="60">
        <f>Table1215[[#This Row],[Column43]]</f>
        <v>3</v>
      </c>
      <c r="AW58" s="58">
        <f>IFERROR(VLOOKUP(Table1215[[#This Row],[Column2]],Table12[[Column2]:[Column54]],48,FALSE),"0")</f>
        <v>0</v>
      </c>
      <c r="AX58" s="58">
        <f>IFERROR(VLOOKUP(Table1215[[#This Row],[Column2]],Table12[[Column2]:[Column54]],49,FALSE),"0")</f>
        <v>0</v>
      </c>
      <c r="AY58" s="58">
        <f>IFERROR(VLOOKUP(Table1215[[#This Row],[Column2]],Table12[[Column2]:[Column54]],50,FALSE),"0")</f>
        <v>0</v>
      </c>
      <c r="AZ58" s="58">
        <f>IFERROR(VLOOKUP(Table1215[[#This Row],[Column2]],Table12[[Column2]:[Column54]],51,FALSE),"0")</f>
        <v>3</v>
      </c>
      <c r="BA58" s="58">
        <f>IFERROR(VLOOKUP(Table1215[[#This Row],[Column2]],Table12[[Column2]:[Column54]],52,FALSE),"0")</f>
        <v>3</v>
      </c>
      <c r="BB58" s="60">
        <f>AVERAGE(Table1215[[#This Row],[Column52]],Table1215[[#This Row],[Column53]])</f>
        <v>3</v>
      </c>
    </row>
    <row r="59" spans="1:54" ht="23.1" customHeight="1" x14ac:dyDescent="0.3">
      <c r="A59" s="80">
        <v>56</v>
      </c>
      <c r="B59" s="63" t="s">
        <v>123</v>
      </c>
      <c r="C59" s="64" t="s">
        <v>124</v>
      </c>
      <c r="D59" s="63" t="s">
        <v>541</v>
      </c>
      <c r="E59" s="63" t="s">
        <v>34</v>
      </c>
      <c r="F59" s="63" t="str">
        <f>REPT(CHAR(160),10)&amp;Working!$E60</f>
        <v>          A</v>
      </c>
      <c r="G59" s="54">
        <f>IFERROR(VLOOKUP(Table1215[[#This Row],[Column2]],Table12[[Column2]:[Column54]],6,FALSE),"0")</f>
        <v>0</v>
      </c>
      <c r="H59" s="54">
        <f>IFERROR(VLOOKUP(Table1215[[#This Row],[Column2]],Table12[[Column2]:[Column54]],7,FALSE),"0")</f>
        <v>0</v>
      </c>
      <c r="I59" s="54">
        <f>IFERROR(VLOOKUP(Table1215[[#This Row],[Column2]],Table12[[Column2]:[Column54]],8,FALSE),"0")</f>
        <v>3</v>
      </c>
      <c r="J59" s="54">
        <f>IFERROR(VLOOKUP(Table1215[[#This Row],[Column2]],Table12[[Column2]:[Column54]],9,FALSE),"0")</f>
        <v>0</v>
      </c>
      <c r="K59" s="54">
        <f>IFERROR(VLOOKUP(Table1215[[#This Row],[Column2]],Table12[[Column2]:[Column54]],10,FALSE),"0")</f>
        <v>0</v>
      </c>
      <c r="L59" s="60">
        <f>Table1215[[#This Row],[Column9]]</f>
        <v>3</v>
      </c>
      <c r="M59" s="54">
        <f>IFERROR(VLOOKUP(Table1215[[#This Row],[Column2]],Table12[[Column2]:[Column54]],12,FALSE),"0")</f>
        <v>0</v>
      </c>
      <c r="N59" s="54">
        <f>IFERROR(VLOOKUP(Table1215[[#This Row],[Column2]],Table12[[Column2]:[Column54]],13,FALSE),"0")</f>
        <v>3</v>
      </c>
      <c r="O59" s="54">
        <f>IFERROR(VLOOKUP(Table1215[[#This Row],[Column2]],Table12[[Column2]:[Column54]],14,FALSE),"0")</f>
        <v>3</v>
      </c>
      <c r="P59" s="54">
        <f>IFERROR(VLOOKUP(Table1215[[#This Row],[Column2]],Table12[[Column2]:[Column54]],10,FALSE),"0")</f>
        <v>0</v>
      </c>
      <c r="Q59" s="54">
        <f>IFERROR(VLOOKUP(Table1215[[#This Row],[Column2]],Table12[[Column2]:[Column54]],16,FALSE),"0")</f>
        <v>3</v>
      </c>
      <c r="R59" s="60">
        <f>AVERAGE(Table1215[[#This Row],[Column14]],Table1215[[#This Row],[Column15]],Table1215[[#This Row],[Column17]])</f>
        <v>3</v>
      </c>
      <c r="S59" s="54">
        <f>IFERROR(VLOOKUP(Table1215[[#This Row],[Column2]],Table12[[Column2]:[Column54]],18,FALSE),"0")</f>
        <v>0</v>
      </c>
      <c r="T59" s="54">
        <f>IFERROR(VLOOKUP(Table1215[[#This Row],[Column2]],Table12[[Column2]:[Column54]],19,FALSE),"0")</f>
        <v>0</v>
      </c>
      <c r="U59" s="54">
        <f>IFERROR(VLOOKUP(Table1215[[#This Row],[Column2]],Table12[[Column2]:[Column54]],20,FALSE),"0")</f>
        <v>0</v>
      </c>
      <c r="V59" s="54">
        <f>IFERROR(VLOOKUP(Table1215[[#This Row],[Column2]],Table12[[Column2]:[Column54]],21,FALSE),"0")</f>
        <v>0</v>
      </c>
      <c r="W59" s="54">
        <f>IFERROR(VLOOKUP(Table1215[[#This Row],[Column2]],Table12[[Column2]:[Column54]],22,FALSE),"0")</f>
        <v>0</v>
      </c>
      <c r="X59" s="60">
        <f>Table1215[[#This Row],[Column19]]</f>
        <v>0</v>
      </c>
      <c r="Y59" s="54">
        <f>IFERROR(VLOOKUP(Table1215[[#This Row],[Column2]],Table12[[Column2]:[Column54]],24,FALSE),"0")</f>
        <v>3</v>
      </c>
      <c r="Z59" s="54">
        <f>IFERROR(VLOOKUP(Table1215[[#This Row],[Column2]],Table12[[Column2]:[Column54]],25,FALSE),"0")</f>
        <v>0</v>
      </c>
      <c r="AA59" s="54">
        <f>IFERROR(VLOOKUP(Table1215[[#This Row],[Column2]],Table12[[Column2]:[Column54]],26,FALSE),"0")</f>
        <v>0</v>
      </c>
      <c r="AB59" s="54">
        <f>IFERROR(VLOOKUP(Table1215[[#This Row],[Column2]],Table12[[Column2]:[Column54]],27,FALSE),"0")</f>
        <v>0</v>
      </c>
      <c r="AC59" s="54">
        <f>IFERROR(VLOOKUP(Table1215[[#This Row],[Column2]],Table12[[Column2]:[Column54]],28,FALSE),"0")</f>
        <v>0</v>
      </c>
      <c r="AD59" s="60">
        <f>Table1215[[#This Row],[Column25]]</f>
        <v>3</v>
      </c>
      <c r="AE59" s="54">
        <f>IFERROR(VLOOKUP(Table1215[[#This Row],[Column2]],Table12[[Column2]:[Column54]],30,FALSE),"0")</f>
        <v>0</v>
      </c>
      <c r="AF59" s="54">
        <f>IFERROR(VLOOKUP(Table1215[[#This Row],[Column2]],Table12[[Column2]:[Column54]],31,FALSE),"0")</f>
        <v>0</v>
      </c>
      <c r="AG59" s="54">
        <f>IFERROR(VLOOKUP(Table1215[[#This Row],[Column2]],Table12[[Column2]:[Column54]],32,FALSE),"0")</f>
        <v>0</v>
      </c>
      <c r="AH59" s="54">
        <f>IFERROR(VLOOKUP(Table1215[[#This Row],[Column2]],Table12[[Column2]:[Column54]],33,FALSE),"0")</f>
        <v>0</v>
      </c>
      <c r="AI59" s="54">
        <f>IFERROR(VLOOKUP(Table1215[[#This Row],[Column2]],Table12[[Column2]:[Column54]],34,FALSE),"0")</f>
        <v>0</v>
      </c>
      <c r="AJ59" s="60">
        <f>AVERAGE(Table1215[[#This Row],[Column31]],Table1215[[#This Row],[Column32]],Table1215[[#This Row],[Column33]])</f>
        <v>0</v>
      </c>
      <c r="AK59" s="54">
        <f>IFERROR(VLOOKUP(Table1215[[#This Row],[Column2]],Table12[[Column2]:[Column54]],36,FALSE),"0")</f>
        <v>3</v>
      </c>
      <c r="AL59" s="54">
        <f>IFERROR(VLOOKUP(Table1215[[#This Row],[Column2]],Table12[[Column2]:[Column54]],37,FALSE),"0")</f>
        <v>3</v>
      </c>
      <c r="AM59" s="54">
        <f>IFERROR(VLOOKUP(Table1215[[#This Row],[Column2]],Table12[[Column2]:[Column54]],38,FALSE),"0")</f>
        <v>0</v>
      </c>
      <c r="AN59" s="54">
        <f>IFERROR(VLOOKUP(Table1215[[#This Row],[Column2]],Table12[[Column2]:[Column54]],39,FALSE),"0")</f>
        <v>3</v>
      </c>
      <c r="AO59" s="54">
        <f>IFERROR(VLOOKUP(Table1215[[#This Row],[Column2]],Table12[[Column2]:[Column54]],40,FALSE),"0")</f>
        <v>0</v>
      </c>
      <c r="AP59" s="60">
        <f>AVERAGE(Table1215[[#This Row],[Column37]],Table1215[[#This Row],[Column38]],Table1215[[#This Row],[Column40]])</f>
        <v>3</v>
      </c>
      <c r="AQ59" s="54">
        <f>IFERROR(VLOOKUP(Table1215[[#This Row],[Column2]],Table12[[Column2]:[Column54]],42,FALSE),"0")</f>
        <v>3</v>
      </c>
      <c r="AR59" s="54">
        <f>IFERROR(VLOOKUP(Table1215[[#This Row],[Column2]],Table12[[Column2]:[Column54]],43,FALSE),"0")</f>
        <v>0</v>
      </c>
      <c r="AS59" s="54">
        <f>IFERROR(VLOOKUP(Table1215[[#This Row],[Column2]],Table12[[Column2]:[Column54]],44,FALSE),"0")</f>
        <v>0</v>
      </c>
      <c r="AT59" s="54">
        <f>IFERROR(VLOOKUP(Table1215[[#This Row],[Column2]],Table12[[Column2]:[Column54]],45,FALSE),"0")</f>
        <v>0</v>
      </c>
      <c r="AU59" s="54">
        <f>IFERROR(VLOOKUP(Table1215[[#This Row],[Column2]],Table12[[Column2]:[Column54]],46,FALSE),"0")</f>
        <v>0</v>
      </c>
      <c r="AV59" s="60">
        <f>Table1215[[#This Row],[Column43]]</f>
        <v>3</v>
      </c>
      <c r="AW59" s="54">
        <f>IFERROR(VLOOKUP(Table1215[[#This Row],[Column2]],Table12[[Column2]:[Column54]],48,FALSE),"0")</f>
        <v>0</v>
      </c>
      <c r="AX59" s="54">
        <f>IFERROR(VLOOKUP(Table1215[[#This Row],[Column2]],Table12[[Column2]:[Column54]],49,FALSE),"0")</f>
        <v>0</v>
      </c>
      <c r="AY59" s="54">
        <f>IFERROR(VLOOKUP(Table1215[[#This Row],[Column2]],Table12[[Column2]:[Column54]],50,FALSE),"0")</f>
        <v>0</v>
      </c>
      <c r="AZ59" s="54">
        <f>IFERROR(VLOOKUP(Table1215[[#This Row],[Column2]],Table12[[Column2]:[Column54]],51,FALSE),"0")</f>
        <v>3</v>
      </c>
      <c r="BA59" s="54">
        <f>IFERROR(VLOOKUP(Table1215[[#This Row],[Column2]],Table12[[Column2]:[Column54]],52,FALSE),"0")</f>
        <v>3</v>
      </c>
      <c r="BB59" s="60">
        <f>AVERAGE(Table1215[[#This Row],[Column52]],Table1215[[#This Row],[Column53]])</f>
        <v>3</v>
      </c>
    </row>
    <row r="60" spans="1:54" ht="23.1" customHeight="1" x14ac:dyDescent="0.3">
      <c r="A60" s="79">
        <v>57</v>
      </c>
      <c r="B60" s="56" t="s">
        <v>313</v>
      </c>
      <c r="C60" s="57" t="s">
        <v>314</v>
      </c>
      <c r="D60" s="56" t="s">
        <v>541</v>
      </c>
      <c r="E60" s="56" t="s">
        <v>492</v>
      </c>
      <c r="F60" s="56" t="str">
        <f>REPT(CHAR(160),10)&amp;Working!$E61</f>
        <v>          C</v>
      </c>
      <c r="G60" s="58">
        <f>IFERROR(VLOOKUP(Table1215[[#This Row],[Column2]],Table12[[Column2]:[Column54]],6,FALSE),"0")</f>
        <v>0</v>
      </c>
      <c r="H60" s="58">
        <f>IFERROR(VLOOKUP(Table1215[[#This Row],[Column2]],Table12[[Column2]:[Column54]],7,FALSE),"0")</f>
        <v>0</v>
      </c>
      <c r="I60" s="58">
        <f>IFERROR(VLOOKUP(Table1215[[#This Row],[Column2]],Table12[[Column2]:[Column54]],8,FALSE),"0")</f>
        <v>2</v>
      </c>
      <c r="J60" s="58">
        <f>IFERROR(VLOOKUP(Table1215[[#This Row],[Column2]],Table12[[Column2]:[Column54]],9,FALSE),"0")</f>
        <v>0</v>
      </c>
      <c r="K60" s="58">
        <f>IFERROR(VLOOKUP(Table1215[[#This Row],[Column2]],Table12[[Column2]:[Column54]],10,FALSE),"0")</f>
        <v>0</v>
      </c>
      <c r="L60" s="60">
        <f>Table1215[[#This Row],[Column9]]</f>
        <v>2</v>
      </c>
      <c r="M60" s="58">
        <f>IFERROR(VLOOKUP(Table1215[[#This Row],[Column2]],Table12[[Column2]:[Column54]],12,FALSE),"0")</f>
        <v>0</v>
      </c>
      <c r="N60" s="58">
        <f>IFERROR(VLOOKUP(Table1215[[#This Row],[Column2]],Table12[[Column2]:[Column54]],13,FALSE),"0")</f>
        <v>2</v>
      </c>
      <c r="O60" s="58">
        <f>IFERROR(VLOOKUP(Table1215[[#This Row],[Column2]],Table12[[Column2]:[Column54]],14,FALSE),"0")</f>
        <v>2</v>
      </c>
      <c r="P60" s="58">
        <f>IFERROR(VLOOKUP(Table1215[[#This Row],[Column2]],Table12[[Column2]:[Column54]],10,FALSE),"0")</f>
        <v>0</v>
      </c>
      <c r="Q60" s="58">
        <f>IFERROR(VLOOKUP(Table1215[[#This Row],[Column2]],Table12[[Column2]:[Column54]],16,FALSE),"0")</f>
        <v>2</v>
      </c>
      <c r="R60" s="60">
        <f>AVERAGE(Table1215[[#This Row],[Column14]],Table1215[[#This Row],[Column15]],Table1215[[#This Row],[Column17]])</f>
        <v>2</v>
      </c>
      <c r="S60" s="58">
        <f>IFERROR(VLOOKUP(Table1215[[#This Row],[Column2]],Table12[[Column2]:[Column54]],18,FALSE),"0")</f>
        <v>0</v>
      </c>
      <c r="T60" s="58">
        <f>IFERROR(VLOOKUP(Table1215[[#This Row],[Column2]],Table12[[Column2]:[Column54]],19,FALSE),"0")</f>
        <v>0</v>
      </c>
      <c r="U60" s="58">
        <f>IFERROR(VLOOKUP(Table1215[[#This Row],[Column2]],Table12[[Column2]:[Column54]],20,FALSE),"0")</f>
        <v>0</v>
      </c>
      <c r="V60" s="58">
        <f>IFERROR(VLOOKUP(Table1215[[#This Row],[Column2]],Table12[[Column2]:[Column54]],21,FALSE),"0")</f>
        <v>0</v>
      </c>
      <c r="W60" s="58">
        <f>IFERROR(VLOOKUP(Table1215[[#This Row],[Column2]],Table12[[Column2]:[Column54]],22,FALSE),"0")</f>
        <v>0</v>
      </c>
      <c r="X60" s="60">
        <f>Table1215[[#This Row],[Column19]]</f>
        <v>0</v>
      </c>
      <c r="Y60" s="58">
        <f>IFERROR(VLOOKUP(Table1215[[#This Row],[Column2]],Table12[[Column2]:[Column54]],24,FALSE),"0")</f>
        <v>2</v>
      </c>
      <c r="Z60" s="58">
        <f>IFERROR(VLOOKUP(Table1215[[#This Row],[Column2]],Table12[[Column2]:[Column54]],25,FALSE),"0")</f>
        <v>0</v>
      </c>
      <c r="AA60" s="58">
        <f>IFERROR(VLOOKUP(Table1215[[#This Row],[Column2]],Table12[[Column2]:[Column54]],26,FALSE),"0")</f>
        <v>0</v>
      </c>
      <c r="AB60" s="58">
        <f>IFERROR(VLOOKUP(Table1215[[#This Row],[Column2]],Table12[[Column2]:[Column54]],27,FALSE),"0")</f>
        <v>0</v>
      </c>
      <c r="AC60" s="58">
        <f>IFERROR(VLOOKUP(Table1215[[#This Row],[Column2]],Table12[[Column2]:[Column54]],28,FALSE),"0")</f>
        <v>0</v>
      </c>
      <c r="AD60" s="60">
        <f>Table1215[[#This Row],[Column25]]</f>
        <v>2</v>
      </c>
      <c r="AE60" s="58">
        <f>IFERROR(VLOOKUP(Table1215[[#This Row],[Column2]],Table12[[Column2]:[Column54]],30,FALSE),"0")</f>
        <v>0</v>
      </c>
      <c r="AF60" s="58">
        <f>IFERROR(VLOOKUP(Table1215[[#This Row],[Column2]],Table12[[Column2]:[Column54]],31,FALSE),"0")</f>
        <v>0</v>
      </c>
      <c r="AG60" s="58">
        <f>IFERROR(VLOOKUP(Table1215[[#This Row],[Column2]],Table12[[Column2]:[Column54]],32,FALSE),"0")</f>
        <v>0</v>
      </c>
      <c r="AH60" s="58">
        <f>IFERROR(VLOOKUP(Table1215[[#This Row],[Column2]],Table12[[Column2]:[Column54]],33,FALSE),"0")</f>
        <v>0</v>
      </c>
      <c r="AI60" s="58">
        <f>IFERROR(VLOOKUP(Table1215[[#This Row],[Column2]],Table12[[Column2]:[Column54]],34,FALSE),"0")</f>
        <v>0</v>
      </c>
      <c r="AJ60" s="60">
        <f>AVERAGE(Table1215[[#This Row],[Column31]],Table1215[[#This Row],[Column32]],Table1215[[#This Row],[Column33]])</f>
        <v>0</v>
      </c>
      <c r="AK60" s="58">
        <f>IFERROR(VLOOKUP(Table1215[[#This Row],[Column2]],Table12[[Column2]:[Column54]],36,FALSE),"0")</f>
        <v>2</v>
      </c>
      <c r="AL60" s="58">
        <f>IFERROR(VLOOKUP(Table1215[[#This Row],[Column2]],Table12[[Column2]:[Column54]],37,FALSE),"0")</f>
        <v>3</v>
      </c>
      <c r="AM60" s="58">
        <f>IFERROR(VLOOKUP(Table1215[[#This Row],[Column2]],Table12[[Column2]:[Column54]],38,FALSE),"0")</f>
        <v>0</v>
      </c>
      <c r="AN60" s="58">
        <f>IFERROR(VLOOKUP(Table1215[[#This Row],[Column2]],Table12[[Column2]:[Column54]],39,FALSE),"0")</f>
        <v>3</v>
      </c>
      <c r="AO60" s="58">
        <f>IFERROR(VLOOKUP(Table1215[[#This Row],[Column2]],Table12[[Column2]:[Column54]],40,FALSE),"0")</f>
        <v>0</v>
      </c>
      <c r="AP60" s="60">
        <f>AVERAGE(Table1215[[#This Row],[Column37]],Table1215[[#This Row],[Column38]],Table1215[[#This Row],[Column40]])</f>
        <v>2.6666666666666665</v>
      </c>
      <c r="AQ60" s="58">
        <f>IFERROR(VLOOKUP(Table1215[[#This Row],[Column2]],Table12[[Column2]:[Column54]],42,FALSE),"0")</f>
        <v>3</v>
      </c>
      <c r="AR60" s="58">
        <f>IFERROR(VLOOKUP(Table1215[[#This Row],[Column2]],Table12[[Column2]:[Column54]],43,FALSE),"0")</f>
        <v>0</v>
      </c>
      <c r="AS60" s="58">
        <f>IFERROR(VLOOKUP(Table1215[[#This Row],[Column2]],Table12[[Column2]:[Column54]],44,FALSE),"0")</f>
        <v>0</v>
      </c>
      <c r="AT60" s="58">
        <f>IFERROR(VLOOKUP(Table1215[[#This Row],[Column2]],Table12[[Column2]:[Column54]],45,FALSE),"0")</f>
        <v>0</v>
      </c>
      <c r="AU60" s="58">
        <f>IFERROR(VLOOKUP(Table1215[[#This Row],[Column2]],Table12[[Column2]:[Column54]],46,FALSE),"0")</f>
        <v>0</v>
      </c>
      <c r="AV60" s="60">
        <f>Table1215[[#This Row],[Column43]]</f>
        <v>3</v>
      </c>
      <c r="AW60" s="58">
        <f>IFERROR(VLOOKUP(Table1215[[#This Row],[Column2]],Table12[[Column2]:[Column54]],48,FALSE),"0")</f>
        <v>0</v>
      </c>
      <c r="AX60" s="58">
        <f>IFERROR(VLOOKUP(Table1215[[#This Row],[Column2]],Table12[[Column2]:[Column54]],49,FALSE),"0")</f>
        <v>0</v>
      </c>
      <c r="AY60" s="58">
        <f>IFERROR(VLOOKUP(Table1215[[#This Row],[Column2]],Table12[[Column2]:[Column54]],50,FALSE),"0")</f>
        <v>0</v>
      </c>
      <c r="AZ60" s="58">
        <f>IFERROR(VLOOKUP(Table1215[[#This Row],[Column2]],Table12[[Column2]:[Column54]],51,FALSE),"0")</f>
        <v>3</v>
      </c>
      <c r="BA60" s="58">
        <f>IFERROR(VLOOKUP(Table1215[[#This Row],[Column2]],Table12[[Column2]:[Column54]],52,FALSE),"0")</f>
        <v>2</v>
      </c>
      <c r="BB60" s="60">
        <f>AVERAGE(Table1215[[#This Row],[Column52]],Table1215[[#This Row],[Column53]])</f>
        <v>2.5</v>
      </c>
    </row>
    <row r="61" spans="1:54" ht="23.1" customHeight="1" x14ac:dyDescent="0.3">
      <c r="A61" s="80">
        <v>58</v>
      </c>
      <c r="B61" s="63" t="s">
        <v>315</v>
      </c>
      <c r="C61" s="64" t="s">
        <v>316</v>
      </c>
      <c r="D61" s="63" t="s">
        <v>449</v>
      </c>
      <c r="E61" s="63" t="s">
        <v>492</v>
      </c>
      <c r="F61" s="63" t="str">
        <f>REPT(CHAR(160),10)&amp;Working!$E62</f>
        <v>          C</v>
      </c>
      <c r="G61" s="54">
        <f>IFERROR(VLOOKUP(Table1215[[#This Row],[Column2]],Table12[[Column2]:[Column54]],6,FALSE),"0")</f>
        <v>0</v>
      </c>
      <c r="H61" s="54">
        <f>IFERROR(VLOOKUP(Table1215[[#This Row],[Column2]],Table12[[Column2]:[Column54]],7,FALSE),"0")</f>
        <v>0</v>
      </c>
      <c r="I61" s="54">
        <f>IFERROR(VLOOKUP(Table1215[[#This Row],[Column2]],Table12[[Column2]:[Column54]],8,FALSE),"0")</f>
        <v>1</v>
      </c>
      <c r="J61" s="54">
        <f>IFERROR(VLOOKUP(Table1215[[#This Row],[Column2]],Table12[[Column2]:[Column54]],9,FALSE),"0")</f>
        <v>0</v>
      </c>
      <c r="K61" s="54">
        <f>IFERROR(VLOOKUP(Table1215[[#This Row],[Column2]],Table12[[Column2]:[Column54]],10,FALSE),"0")</f>
        <v>0</v>
      </c>
      <c r="L61" s="60">
        <f>Table1215[[#This Row],[Column9]]</f>
        <v>1</v>
      </c>
      <c r="M61" s="54">
        <f>IFERROR(VLOOKUP(Table1215[[#This Row],[Column2]],Table12[[Column2]:[Column54]],12,FALSE),"0")</f>
        <v>0</v>
      </c>
      <c r="N61" s="54">
        <f>IFERROR(VLOOKUP(Table1215[[#This Row],[Column2]],Table12[[Column2]:[Column54]],13,FALSE),"0")</f>
        <v>1</v>
      </c>
      <c r="O61" s="54">
        <f>IFERROR(VLOOKUP(Table1215[[#This Row],[Column2]],Table12[[Column2]:[Column54]],14,FALSE),"0")</f>
        <v>1</v>
      </c>
      <c r="P61" s="54">
        <f>IFERROR(VLOOKUP(Table1215[[#This Row],[Column2]],Table12[[Column2]:[Column54]],10,FALSE),"0")</f>
        <v>0</v>
      </c>
      <c r="Q61" s="54">
        <f>IFERROR(VLOOKUP(Table1215[[#This Row],[Column2]],Table12[[Column2]:[Column54]],16,FALSE),"0")</f>
        <v>1</v>
      </c>
      <c r="R61" s="60">
        <f>AVERAGE(Table1215[[#This Row],[Column14]],Table1215[[#This Row],[Column15]],Table1215[[#This Row],[Column17]])</f>
        <v>1</v>
      </c>
      <c r="S61" s="54">
        <f>IFERROR(VLOOKUP(Table1215[[#This Row],[Column2]],Table12[[Column2]:[Column54]],18,FALSE),"0")</f>
        <v>0</v>
      </c>
      <c r="T61" s="54">
        <f>IFERROR(VLOOKUP(Table1215[[#This Row],[Column2]],Table12[[Column2]:[Column54]],19,FALSE),"0")</f>
        <v>0</v>
      </c>
      <c r="U61" s="54">
        <f>IFERROR(VLOOKUP(Table1215[[#This Row],[Column2]],Table12[[Column2]:[Column54]],20,FALSE),"0")</f>
        <v>0</v>
      </c>
      <c r="V61" s="54">
        <f>IFERROR(VLOOKUP(Table1215[[#This Row],[Column2]],Table12[[Column2]:[Column54]],21,FALSE),"0")</f>
        <v>0</v>
      </c>
      <c r="W61" s="54">
        <f>IFERROR(VLOOKUP(Table1215[[#This Row],[Column2]],Table12[[Column2]:[Column54]],22,FALSE),"0")</f>
        <v>0</v>
      </c>
      <c r="X61" s="60">
        <f>Table1215[[#This Row],[Column19]]</f>
        <v>0</v>
      </c>
      <c r="Y61" s="54">
        <f>IFERROR(VLOOKUP(Table1215[[#This Row],[Column2]],Table12[[Column2]:[Column54]],24,FALSE),"0")</f>
        <v>1</v>
      </c>
      <c r="Z61" s="54">
        <f>IFERROR(VLOOKUP(Table1215[[#This Row],[Column2]],Table12[[Column2]:[Column54]],25,FALSE),"0")</f>
        <v>0</v>
      </c>
      <c r="AA61" s="54">
        <f>IFERROR(VLOOKUP(Table1215[[#This Row],[Column2]],Table12[[Column2]:[Column54]],26,FALSE),"0")</f>
        <v>0</v>
      </c>
      <c r="AB61" s="54">
        <f>IFERROR(VLOOKUP(Table1215[[#This Row],[Column2]],Table12[[Column2]:[Column54]],27,FALSE),"0")</f>
        <v>0</v>
      </c>
      <c r="AC61" s="54">
        <f>IFERROR(VLOOKUP(Table1215[[#This Row],[Column2]],Table12[[Column2]:[Column54]],28,FALSE),"0")</f>
        <v>0</v>
      </c>
      <c r="AD61" s="60">
        <f>Table1215[[#This Row],[Column25]]</f>
        <v>1</v>
      </c>
      <c r="AE61" s="54">
        <f>IFERROR(VLOOKUP(Table1215[[#This Row],[Column2]],Table12[[Column2]:[Column54]],30,FALSE),"0")</f>
        <v>0</v>
      </c>
      <c r="AF61" s="54">
        <f>IFERROR(VLOOKUP(Table1215[[#This Row],[Column2]],Table12[[Column2]:[Column54]],31,FALSE),"0")</f>
        <v>0</v>
      </c>
      <c r="AG61" s="54">
        <f>IFERROR(VLOOKUP(Table1215[[#This Row],[Column2]],Table12[[Column2]:[Column54]],32,FALSE),"0")</f>
        <v>0</v>
      </c>
      <c r="AH61" s="54">
        <f>IFERROR(VLOOKUP(Table1215[[#This Row],[Column2]],Table12[[Column2]:[Column54]],33,FALSE),"0")</f>
        <v>0</v>
      </c>
      <c r="AI61" s="54">
        <f>IFERROR(VLOOKUP(Table1215[[#This Row],[Column2]],Table12[[Column2]:[Column54]],34,FALSE),"0")</f>
        <v>0</v>
      </c>
      <c r="AJ61" s="60">
        <f>AVERAGE(Table1215[[#This Row],[Column31]],Table1215[[#This Row],[Column32]],Table1215[[#This Row],[Column33]])</f>
        <v>0</v>
      </c>
      <c r="AK61" s="54">
        <f>IFERROR(VLOOKUP(Table1215[[#This Row],[Column2]],Table12[[Column2]:[Column54]],36,FALSE),"0")</f>
        <v>1</v>
      </c>
      <c r="AL61" s="54">
        <f>IFERROR(VLOOKUP(Table1215[[#This Row],[Column2]],Table12[[Column2]:[Column54]],37,FALSE),"0")</f>
        <v>1</v>
      </c>
      <c r="AM61" s="54">
        <f>IFERROR(VLOOKUP(Table1215[[#This Row],[Column2]],Table12[[Column2]:[Column54]],38,FALSE),"0")</f>
        <v>0</v>
      </c>
      <c r="AN61" s="54">
        <f>IFERROR(VLOOKUP(Table1215[[#This Row],[Column2]],Table12[[Column2]:[Column54]],39,FALSE),"0")</f>
        <v>1</v>
      </c>
      <c r="AO61" s="54">
        <f>IFERROR(VLOOKUP(Table1215[[#This Row],[Column2]],Table12[[Column2]:[Column54]],40,FALSE),"0")</f>
        <v>0</v>
      </c>
      <c r="AP61" s="60">
        <f>AVERAGE(Table1215[[#This Row],[Column37]],Table1215[[#This Row],[Column38]],Table1215[[#This Row],[Column40]])</f>
        <v>1</v>
      </c>
      <c r="AQ61" s="54">
        <f>IFERROR(VLOOKUP(Table1215[[#This Row],[Column2]],Table12[[Column2]:[Column54]],42,FALSE),"0")</f>
        <v>1</v>
      </c>
      <c r="AR61" s="54">
        <f>IFERROR(VLOOKUP(Table1215[[#This Row],[Column2]],Table12[[Column2]:[Column54]],43,FALSE),"0")</f>
        <v>0</v>
      </c>
      <c r="AS61" s="54">
        <f>IFERROR(VLOOKUP(Table1215[[#This Row],[Column2]],Table12[[Column2]:[Column54]],44,FALSE),"0")</f>
        <v>0</v>
      </c>
      <c r="AT61" s="54">
        <f>IFERROR(VLOOKUP(Table1215[[#This Row],[Column2]],Table12[[Column2]:[Column54]],45,FALSE),"0")</f>
        <v>0</v>
      </c>
      <c r="AU61" s="54">
        <f>IFERROR(VLOOKUP(Table1215[[#This Row],[Column2]],Table12[[Column2]:[Column54]],46,FALSE),"0")</f>
        <v>0</v>
      </c>
      <c r="AV61" s="60">
        <f>Table1215[[#This Row],[Column43]]</f>
        <v>1</v>
      </c>
      <c r="AW61" s="54">
        <f>IFERROR(VLOOKUP(Table1215[[#This Row],[Column2]],Table12[[Column2]:[Column54]],48,FALSE),"0")</f>
        <v>0</v>
      </c>
      <c r="AX61" s="54">
        <f>IFERROR(VLOOKUP(Table1215[[#This Row],[Column2]],Table12[[Column2]:[Column54]],49,FALSE),"0")</f>
        <v>0</v>
      </c>
      <c r="AY61" s="54">
        <f>IFERROR(VLOOKUP(Table1215[[#This Row],[Column2]],Table12[[Column2]:[Column54]],50,FALSE),"0")</f>
        <v>0</v>
      </c>
      <c r="AZ61" s="54">
        <f>IFERROR(VLOOKUP(Table1215[[#This Row],[Column2]],Table12[[Column2]:[Column54]],51,FALSE),"0")</f>
        <v>1</v>
      </c>
      <c r="BA61" s="54">
        <f>IFERROR(VLOOKUP(Table1215[[#This Row],[Column2]],Table12[[Column2]:[Column54]],52,FALSE),"0")</f>
        <v>1</v>
      </c>
      <c r="BB61" s="60">
        <f>AVERAGE(Table1215[[#This Row],[Column52]],Table1215[[#This Row],[Column53]])</f>
        <v>1</v>
      </c>
    </row>
    <row r="62" spans="1:54" ht="23.1" customHeight="1" x14ac:dyDescent="0.3">
      <c r="A62" s="79">
        <v>59</v>
      </c>
      <c r="B62" s="56" t="s">
        <v>125</v>
      </c>
      <c r="C62" s="57" t="s">
        <v>126</v>
      </c>
      <c r="D62" s="56" t="s">
        <v>449</v>
      </c>
      <c r="E62" s="56" t="s">
        <v>34</v>
      </c>
      <c r="F62" s="56" t="str">
        <f>REPT(CHAR(160),10)&amp;Working!$E63</f>
        <v>          A</v>
      </c>
      <c r="G62" s="58">
        <f>IFERROR(VLOOKUP(Table1215[[#This Row],[Column2]],Table12[[Column2]:[Column54]],6,FALSE),"0")</f>
        <v>0</v>
      </c>
      <c r="H62" s="58">
        <f>IFERROR(VLOOKUP(Table1215[[#This Row],[Column2]],Table12[[Column2]:[Column54]],7,FALSE),"0")</f>
        <v>0</v>
      </c>
      <c r="I62" s="58">
        <f>IFERROR(VLOOKUP(Table1215[[#This Row],[Column2]],Table12[[Column2]:[Column54]],8,FALSE),"0")</f>
        <v>3</v>
      </c>
      <c r="J62" s="58">
        <f>IFERROR(VLOOKUP(Table1215[[#This Row],[Column2]],Table12[[Column2]:[Column54]],9,FALSE),"0")</f>
        <v>0</v>
      </c>
      <c r="K62" s="58">
        <f>IFERROR(VLOOKUP(Table1215[[#This Row],[Column2]],Table12[[Column2]:[Column54]],10,FALSE),"0")</f>
        <v>0</v>
      </c>
      <c r="L62" s="60">
        <f>Table1215[[#This Row],[Column9]]</f>
        <v>3</v>
      </c>
      <c r="M62" s="58">
        <f>IFERROR(VLOOKUP(Table1215[[#This Row],[Column2]],Table12[[Column2]:[Column54]],12,FALSE),"0")</f>
        <v>0</v>
      </c>
      <c r="N62" s="58">
        <f>IFERROR(VLOOKUP(Table1215[[#This Row],[Column2]],Table12[[Column2]:[Column54]],13,FALSE),"0")</f>
        <v>4</v>
      </c>
      <c r="O62" s="58">
        <f>IFERROR(VLOOKUP(Table1215[[#This Row],[Column2]],Table12[[Column2]:[Column54]],14,FALSE),"0")</f>
        <v>3</v>
      </c>
      <c r="P62" s="58">
        <f>IFERROR(VLOOKUP(Table1215[[#This Row],[Column2]],Table12[[Column2]:[Column54]],10,FALSE),"0")</f>
        <v>0</v>
      </c>
      <c r="Q62" s="58">
        <f>IFERROR(VLOOKUP(Table1215[[#This Row],[Column2]],Table12[[Column2]:[Column54]],16,FALSE),"0")</f>
        <v>3</v>
      </c>
      <c r="R62" s="60">
        <f>AVERAGE(Table1215[[#This Row],[Column14]],Table1215[[#This Row],[Column15]],Table1215[[#This Row],[Column17]])</f>
        <v>3.3333333333333335</v>
      </c>
      <c r="S62" s="58">
        <f>IFERROR(VLOOKUP(Table1215[[#This Row],[Column2]],Table12[[Column2]:[Column54]],18,FALSE),"0")</f>
        <v>0</v>
      </c>
      <c r="T62" s="58">
        <f>IFERROR(VLOOKUP(Table1215[[#This Row],[Column2]],Table12[[Column2]:[Column54]],19,FALSE),"0")</f>
        <v>0</v>
      </c>
      <c r="U62" s="58">
        <f>IFERROR(VLOOKUP(Table1215[[#This Row],[Column2]],Table12[[Column2]:[Column54]],20,FALSE),"0")</f>
        <v>0</v>
      </c>
      <c r="V62" s="58">
        <f>IFERROR(VLOOKUP(Table1215[[#This Row],[Column2]],Table12[[Column2]:[Column54]],21,FALSE),"0")</f>
        <v>0</v>
      </c>
      <c r="W62" s="58">
        <f>IFERROR(VLOOKUP(Table1215[[#This Row],[Column2]],Table12[[Column2]:[Column54]],22,FALSE),"0")</f>
        <v>0</v>
      </c>
      <c r="X62" s="60">
        <f>Table1215[[#This Row],[Column19]]</f>
        <v>0</v>
      </c>
      <c r="Y62" s="58">
        <f>IFERROR(VLOOKUP(Table1215[[#This Row],[Column2]],Table12[[Column2]:[Column54]],24,FALSE),"0")</f>
        <v>3</v>
      </c>
      <c r="Z62" s="58">
        <f>IFERROR(VLOOKUP(Table1215[[#This Row],[Column2]],Table12[[Column2]:[Column54]],25,FALSE),"0")</f>
        <v>0</v>
      </c>
      <c r="AA62" s="58">
        <f>IFERROR(VLOOKUP(Table1215[[#This Row],[Column2]],Table12[[Column2]:[Column54]],26,FALSE),"0")</f>
        <v>0</v>
      </c>
      <c r="AB62" s="58">
        <f>IFERROR(VLOOKUP(Table1215[[#This Row],[Column2]],Table12[[Column2]:[Column54]],27,FALSE),"0")</f>
        <v>0</v>
      </c>
      <c r="AC62" s="58">
        <f>IFERROR(VLOOKUP(Table1215[[#This Row],[Column2]],Table12[[Column2]:[Column54]],28,FALSE),"0")</f>
        <v>0</v>
      </c>
      <c r="AD62" s="60">
        <f>Table1215[[#This Row],[Column25]]</f>
        <v>3</v>
      </c>
      <c r="AE62" s="58">
        <f>IFERROR(VLOOKUP(Table1215[[#This Row],[Column2]],Table12[[Column2]:[Column54]],30,FALSE),"0")</f>
        <v>0</v>
      </c>
      <c r="AF62" s="58">
        <f>IFERROR(VLOOKUP(Table1215[[#This Row],[Column2]],Table12[[Column2]:[Column54]],31,FALSE),"0")</f>
        <v>0</v>
      </c>
      <c r="AG62" s="58">
        <f>IFERROR(VLOOKUP(Table1215[[#This Row],[Column2]],Table12[[Column2]:[Column54]],32,FALSE),"0")</f>
        <v>0</v>
      </c>
      <c r="AH62" s="58">
        <f>IFERROR(VLOOKUP(Table1215[[#This Row],[Column2]],Table12[[Column2]:[Column54]],33,FALSE),"0")</f>
        <v>0</v>
      </c>
      <c r="AI62" s="58">
        <f>IFERROR(VLOOKUP(Table1215[[#This Row],[Column2]],Table12[[Column2]:[Column54]],34,FALSE),"0")</f>
        <v>0</v>
      </c>
      <c r="AJ62" s="60">
        <f>AVERAGE(Table1215[[#This Row],[Column31]],Table1215[[#This Row],[Column32]],Table1215[[#This Row],[Column33]])</f>
        <v>0</v>
      </c>
      <c r="AK62" s="58">
        <f>IFERROR(VLOOKUP(Table1215[[#This Row],[Column2]],Table12[[Column2]:[Column54]],36,FALSE),"0")</f>
        <v>3</v>
      </c>
      <c r="AL62" s="58">
        <f>IFERROR(VLOOKUP(Table1215[[#This Row],[Column2]],Table12[[Column2]:[Column54]],37,FALSE),"0")</f>
        <v>3</v>
      </c>
      <c r="AM62" s="58">
        <f>IFERROR(VLOOKUP(Table1215[[#This Row],[Column2]],Table12[[Column2]:[Column54]],38,FALSE),"0")</f>
        <v>0</v>
      </c>
      <c r="AN62" s="58">
        <f>IFERROR(VLOOKUP(Table1215[[#This Row],[Column2]],Table12[[Column2]:[Column54]],39,FALSE),"0")</f>
        <v>4</v>
      </c>
      <c r="AO62" s="58">
        <f>IFERROR(VLOOKUP(Table1215[[#This Row],[Column2]],Table12[[Column2]:[Column54]],40,FALSE),"0")</f>
        <v>0</v>
      </c>
      <c r="AP62" s="60">
        <f>AVERAGE(Table1215[[#This Row],[Column37]],Table1215[[#This Row],[Column38]],Table1215[[#This Row],[Column40]])</f>
        <v>3.3333333333333335</v>
      </c>
      <c r="AQ62" s="58">
        <f>IFERROR(VLOOKUP(Table1215[[#This Row],[Column2]],Table12[[Column2]:[Column54]],42,FALSE),"0")</f>
        <v>3</v>
      </c>
      <c r="AR62" s="58">
        <f>IFERROR(VLOOKUP(Table1215[[#This Row],[Column2]],Table12[[Column2]:[Column54]],43,FALSE),"0")</f>
        <v>0</v>
      </c>
      <c r="AS62" s="58">
        <f>IFERROR(VLOOKUP(Table1215[[#This Row],[Column2]],Table12[[Column2]:[Column54]],44,FALSE),"0")</f>
        <v>0</v>
      </c>
      <c r="AT62" s="58">
        <f>IFERROR(VLOOKUP(Table1215[[#This Row],[Column2]],Table12[[Column2]:[Column54]],45,FALSE),"0")</f>
        <v>0</v>
      </c>
      <c r="AU62" s="58">
        <f>IFERROR(VLOOKUP(Table1215[[#This Row],[Column2]],Table12[[Column2]:[Column54]],46,FALSE),"0")</f>
        <v>0</v>
      </c>
      <c r="AV62" s="60">
        <f>Table1215[[#This Row],[Column43]]</f>
        <v>3</v>
      </c>
      <c r="AW62" s="58">
        <f>IFERROR(VLOOKUP(Table1215[[#This Row],[Column2]],Table12[[Column2]:[Column54]],48,FALSE),"0")</f>
        <v>0</v>
      </c>
      <c r="AX62" s="58">
        <f>IFERROR(VLOOKUP(Table1215[[#This Row],[Column2]],Table12[[Column2]:[Column54]],49,FALSE),"0")</f>
        <v>0</v>
      </c>
      <c r="AY62" s="58">
        <f>IFERROR(VLOOKUP(Table1215[[#This Row],[Column2]],Table12[[Column2]:[Column54]],50,FALSE),"0")</f>
        <v>0</v>
      </c>
      <c r="AZ62" s="58">
        <f>IFERROR(VLOOKUP(Table1215[[#This Row],[Column2]],Table12[[Column2]:[Column54]],51,FALSE),"0")</f>
        <v>4</v>
      </c>
      <c r="BA62" s="58">
        <f>IFERROR(VLOOKUP(Table1215[[#This Row],[Column2]],Table12[[Column2]:[Column54]],52,FALSE),"0")</f>
        <v>4</v>
      </c>
      <c r="BB62" s="60">
        <f>AVERAGE(Table1215[[#This Row],[Column52]],Table1215[[#This Row],[Column53]])</f>
        <v>4</v>
      </c>
    </row>
    <row r="63" spans="1:54" ht="23.1" customHeight="1" x14ac:dyDescent="0.3">
      <c r="A63" s="80">
        <v>60</v>
      </c>
      <c r="B63" s="63" t="s">
        <v>41</v>
      </c>
      <c r="C63" s="64" t="s">
        <v>42</v>
      </c>
      <c r="D63" s="63" t="s">
        <v>449</v>
      </c>
      <c r="E63" s="63" t="s">
        <v>34</v>
      </c>
      <c r="F63" s="63" t="str">
        <f>REPT(CHAR(160),10)&amp;Working!$E64</f>
        <v>          A</v>
      </c>
      <c r="G63" s="54">
        <f>IFERROR(VLOOKUP(Table1215[[#This Row],[Column2]],Table12[[Column2]:[Column54]],6,FALSE),"0")</f>
        <v>0</v>
      </c>
      <c r="H63" s="54">
        <f>IFERROR(VLOOKUP(Table1215[[#This Row],[Column2]],Table12[[Column2]:[Column54]],7,FALSE),"0")</f>
        <v>0</v>
      </c>
      <c r="I63" s="54">
        <f>IFERROR(VLOOKUP(Table1215[[#This Row],[Column2]],Table12[[Column2]:[Column54]],8,FALSE),"0")</f>
        <v>4</v>
      </c>
      <c r="J63" s="54">
        <f>IFERROR(VLOOKUP(Table1215[[#This Row],[Column2]],Table12[[Column2]:[Column54]],9,FALSE),"0")</f>
        <v>0</v>
      </c>
      <c r="K63" s="54">
        <f>IFERROR(VLOOKUP(Table1215[[#This Row],[Column2]],Table12[[Column2]:[Column54]],10,FALSE),"0")</f>
        <v>0</v>
      </c>
      <c r="L63" s="60">
        <f>Table1215[[#This Row],[Column9]]</f>
        <v>4</v>
      </c>
      <c r="M63" s="54">
        <f>IFERROR(VLOOKUP(Table1215[[#This Row],[Column2]],Table12[[Column2]:[Column54]],12,FALSE),"0")</f>
        <v>0</v>
      </c>
      <c r="N63" s="54">
        <f>IFERROR(VLOOKUP(Table1215[[#This Row],[Column2]],Table12[[Column2]:[Column54]],13,FALSE),"0")</f>
        <v>4</v>
      </c>
      <c r="O63" s="54">
        <f>IFERROR(VLOOKUP(Table1215[[#This Row],[Column2]],Table12[[Column2]:[Column54]],14,FALSE),"0")</f>
        <v>4</v>
      </c>
      <c r="P63" s="54">
        <f>IFERROR(VLOOKUP(Table1215[[#This Row],[Column2]],Table12[[Column2]:[Column54]],10,FALSE),"0")</f>
        <v>0</v>
      </c>
      <c r="Q63" s="54">
        <f>IFERROR(VLOOKUP(Table1215[[#This Row],[Column2]],Table12[[Column2]:[Column54]],16,FALSE),"0")</f>
        <v>4</v>
      </c>
      <c r="R63" s="60">
        <f>AVERAGE(Table1215[[#This Row],[Column14]],Table1215[[#This Row],[Column15]],Table1215[[#This Row],[Column17]])</f>
        <v>4</v>
      </c>
      <c r="S63" s="54">
        <f>IFERROR(VLOOKUP(Table1215[[#This Row],[Column2]],Table12[[Column2]:[Column54]],18,FALSE),"0")</f>
        <v>0</v>
      </c>
      <c r="T63" s="54">
        <f>IFERROR(VLOOKUP(Table1215[[#This Row],[Column2]],Table12[[Column2]:[Column54]],19,FALSE),"0")</f>
        <v>0</v>
      </c>
      <c r="U63" s="54">
        <f>IFERROR(VLOOKUP(Table1215[[#This Row],[Column2]],Table12[[Column2]:[Column54]],20,FALSE),"0")</f>
        <v>0</v>
      </c>
      <c r="V63" s="54">
        <f>IFERROR(VLOOKUP(Table1215[[#This Row],[Column2]],Table12[[Column2]:[Column54]],21,FALSE),"0")</f>
        <v>0</v>
      </c>
      <c r="W63" s="54">
        <f>IFERROR(VLOOKUP(Table1215[[#This Row],[Column2]],Table12[[Column2]:[Column54]],22,FALSE),"0")</f>
        <v>0</v>
      </c>
      <c r="X63" s="60">
        <f>Table1215[[#This Row],[Column19]]</f>
        <v>0</v>
      </c>
      <c r="Y63" s="54">
        <f>IFERROR(VLOOKUP(Table1215[[#This Row],[Column2]],Table12[[Column2]:[Column54]],24,FALSE),"0")</f>
        <v>4</v>
      </c>
      <c r="Z63" s="54">
        <f>IFERROR(VLOOKUP(Table1215[[#This Row],[Column2]],Table12[[Column2]:[Column54]],25,FALSE),"0")</f>
        <v>0</v>
      </c>
      <c r="AA63" s="54">
        <f>IFERROR(VLOOKUP(Table1215[[#This Row],[Column2]],Table12[[Column2]:[Column54]],26,FALSE),"0")</f>
        <v>0</v>
      </c>
      <c r="AB63" s="54">
        <f>IFERROR(VLOOKUP(Table1215[[#This Row],[Column2]],Table12[[Column2]:[Column54]],27,FALSE),"0")</f>
        <v>0</v>
      </c>
      <c r="AC63" s="54">
        <f>IFERROR(VLOOKUP(Table1215[[#This Row],[Column2]],Table12[[Column2]:[Column54]],28,FALSE),"0")</f>
        <v>0</v>
      </c>
      <c r="AD63" s="60">
        <f>Table1215[[#This Row],[Column25]]</f>
        <v>4</v>
      </c>
      <c r="AE63" s="54">
        <f>IFERROR(VLOOKUP(Table1215[[#This Row],[Column2]],Table12[[Column2]:[Column54]],30,FALSE),"0")</f>
        <v>0</v>
      </c>
      <c r="AF63" s="54">
        <f>IFERROR(VLOOKUP(Table1215[[#This Row],[Column2]],Table12[[Column2]:[Column54]],31,FALSE),"0")</f>
        <v>0</v>
      </c>
      <c r="AG63" s="54">
        <f>IFERROR(VLOOKUP(Table1215[[#This Row],[Column2]],Table12[[Column2]:[Column54]],32,FALSE),"0")</f>
        <v>0</v>
      </c>
      <c r="AH63" s="54">
        <f>IFERROR(VLOOKUP(Table1215[[#This Row],[Column2]],Table12[[Column2]:[Column54]],33,FALSE),"0")</f>
        <v>0</v>
      </c>
      <c r="AI63" s="54">
        <f>IFERROR(VLOOKUP(Table1215[[#This Row],[Column2]],Table12[[Column2]:[Column54]],34,FALSE),"0")</f>
        <v>0</v>
      </c>
      <c r="AJ63" s="60">
        <f>AVERAGE(Table1215[[#This Row],[Column31]],Table1215[[#This Row],[Column32]],Table1215[[#This Row],[Column33]])</f>
        <v>0</v>
      </c>
      <c r="AK63" s="54">
        <f>IFERROR(VLOOKUP(Table1215[[#This Row],[Column2]],Table12[[Column2]:[Column54]],36,FALSE),"0")</f>
        <v>4</v>
      </c>
      <c r="AL63" s="54">
        <f>IFERROR(VLOOKUP(Table1215[[#This Row],[Column2]],Table12[[Column2]:[Column54]],37,FALSE),"0")</f>
        <v>4</v>
      </c>
      <c r="AM63" s="54">
        <f>IFERROR(VLOOKUP(Table1215[[#This Row],[Column2]],Table12[[Column2]:[Column54]],38,FALSE),"0")</f>
        <v>0</v>
      </c>
      <c r="AN63" s="54">
        <f>IFERROR(VLOOKUP(Table1215[[#This Row],[Column2]],Table12[[Column2]:[Column54]],39,FALSE),"0")</f>
        <v>4</v>
      </c>
      <c r="AO63" s="54">
        <f>IFERROR(VLOOKUP(Table1215[[#This Row],[Column2]],Table12[[Column2]:[Column54]],40,FALSE),"0")</f>
        <v>0</v>
      </c>
      <c r="AP63" s="60">
        <f>AVERAGE(Table1215[[#This Row],[Column37]],Table1215[[#This Row],[Column38]],Table1215[[#This Row],[Column40]])</f>
        <v>4</v>
      </c>
      <c r="AQ63" s="54">
        <f>IFERROR(VLOOKUP(Table1215[[#This Row],[Column2]],Table12[[Column2]:[Column54]],42,FALSE),"0")</f>
        <v>4</v>
      </c>
      <c r="AR63" s="54">
        <f>IFERROR(VLOOKUP(Table1215[[#This Row],[Column2]],Table12[[Column2]:[Column54]],43,FALSE),"0")</f>
        <v>0</v>
      </c>
      <c r="AS63" s="54">
        <f>IFERROR(VLOOKUP(Table1215[[#This Row],[Column2]],Table12[[Column2]:[Column54]],44,FALSE),"0")</f>
        <v>0</v>
      </c>
      <c r="AT63" s="54">
        <f>IFERROR(VLOOKUP(Table1215[[#This Row],[Column2]],Table12[[Column2]:[Column54]],45,FALSE),"0")</f>
        <v>0</v>
      </c>
      <c r="AU63" s="54">
        <f>IFERROR(VLOOKUP(Table1215[[#This Row],[Column2]],Table12[[Column2]:[Column54]],46,FALSE),"0")</f>
        <v>0</v>
      </c>
      <c r="AV63" s="60">
        <f>Table1215[[#This Row],[Column43]]</f>
        <v>4</v>
      </c>
      <c r="AW63" s="54">
        <f>IFERROR(VLOOKUP(Table1215[[#This Row],[Column2]],Table12[[Column2]:[Column54]],48,FALSE),"0")</f>
        <v>0</v>
      </c>
      <c r="AX63" s="54">
        <f>IFERROR(VLOOKUP(Table1215[[#This Row],[Column2]],Table12[[Column2]:[Column54]],49,FALSE),"0")</f>
        <v>0</v>
      </c>
      <c r="AY63" s="54">
        <f>IFERROR(VLOOKUP(Table1215[[#This Row],[Column2]],Table12[[Column2]:[Column54]],50,FALSE),"0")</f>
        <v>0</v>
      </c>
      <c r="AZ63" s="54">
        <f>IFERROR(VLOOKUP(Table1215[[#This Row],[Column2]],Table12[[Column2]:[Column54]],51,FALSE),"0")</f>
        <v>4</v>
      </c>
      <c r="BA63" s="54">
        <f>IFERROR(VLOOKUP(Table1215[[#This Row],[Column2]],Table12[[Column2]:[Column54]],52,FALSE),"0")</f>
        <v>4</v>
      </c>
      <c r="BB63" s="60">
        <f>AVERAGE(Table1215[[#This Row],[Column52]],Table1215[[#This Row],[Column53]])</f>
        <v>4</v>
      </c>
    </row>
    <row r="64" spans="1:54" ht="23.1" customHeight="1" x14ac:dyDescent="0.3">
      <c r="A64" s="79">
        <v>61</v>
      </c>
      <c r="B64" s="56" t="s">
        <v>127</v>
      </c>
      <c r="C64" s="57" t="s">
        <v>128</v>
      </c>
      <c r="D64" s="56" t="s">
        <v>449</v>
      </c>
      <c r="E64" s="56" t="s">
        <v>34</v>
      </c>
      <c r="F64" s="56" t="str">
        <f>REPT(CHAR(160),10)&amp;Working!$E65</f>
        <v>          A</v>
      </c>
      <c r="G64" s="58">
        <f>IFERROR(VLOOKUP(Table1215[[#This Row],[Column2]],Table12[[Column2]:[Column54]],6,FALSE),"0")</f>
        <v>0</v>
      </c>
      <c r="H64" s="58">
        <f>IFERROR(VLOOKUP(Table1215[[#This Row],[Column2]],Table12[[Column2]:[Column54]],7,FALSE),"0")</f>
        <v>0</v>
      </c>
      <c r="I64" s="58">
        <f>IFERROR(VLOOKUP(Table1215[[#This Row],[Column2]],Table12[[Column2]:[Column54]],8,FALSE),"0")</f>
        <v>4</v>
      </c>
      <c r="J64" s="58">
        <f>IFERROR(VLOOKUP(Table1215[[#This Row],[Column2]],Table12[[Column2]:[Column54]],9,FALSE),"0")</f>
        <v>0</v>
      </c>
      <c r="K64" s="58">
        <f>IFERROR(VLOOKUP(Table1215[[#This Row],[Column2]],Table12[[Column2]:[Column54]],10,FALSE),"0")</f>
        <v>0</v>
      </c>
      <c r="L64" s="60">
        <f>Table1215[[#This Row],[Column9]]</f>
        <v>4</v>
      </c>
      <c r="M64" s="58">
        <f>IFERROR(VLOOKUP(Table1215[[#This Row],[Column2]],Table12[[Column2]:[Column54]],12,FALSE),"0")</f>
        <v>0</v>
      </c>
      <c r="N64" s="58">
        <f>IFERROR(VLOOKUP(Table1215[[#This Row],[Column2]],Table12[[Column2]:[Column54]],13,FALSE),"0")</f>
        <v>3</v>
      </c>
      <c r="O64" s="58">
        <f>IFERROR(VLOOKUP(Table1215[[#This Row],[Column2]],Table12[[Column2]:[Column54]],14,FALSE),"0")</f>
        <v>4</v>
      </c>
      <c r="P64" s="58">
        <f>IFERROR(VLOOKUP(Table1215[[#This Row],[Column2]],Table12[[Column2]:[Column54]],10,FALSE),"0")</f>
        <v>0</v>
      </c>
      <c r="Q64" s="58">
        <f>IFERROR(VLOOKUP(Table1215[[#This Row],[Column2]],Table12[[Column2]:[Column54]],16,FALSE),"0")</f>
        <v>4</v>
      </c>
      <c r="R64" s="60">
        <f>AVERAGE(Table1215[[#This Row],[Column14]],Table1215[[#This Row],[Column15]],Table1215[[#This Row],[Column17]])</f>
        <v>3.6666666666666665</v>
      </c>
      <c r="S64" s="58">
        <f>IFERROR(VLOOKUP(Table1215[[#This Row],[Column2]],Table12[[Column2]:[Column54]],18,FALSE),"0")</f>
        <v>0</v>
      </c>
      <c r="T64" s="58">
        <f>IFERROR(VLOOKUP(Table1215[[#This Row],[Column2]],Table12[[Column2]:[Column54]],19,FALSE),"0")</f>
        <v>0</v>
      </c>
      <c r="U64" s="58">
        <f>IFERROR(VLOOKUP(Table1215[[#This Row],[Column2]],Table12[[Column2]:[Column54]],20,FALSE),"0")</f>
        <v>0</v>
      </c>
      <c r="V64" s="58">
        <f>IFERROR(VLOOKUP(Table1215[[#This Row],[Column2]],Table12[[Column2]:[Column54]],21,FALSE),"0")</f>
        <v>0</v>
      </c>
      <c r="W64" s="58">
        <f>IFERROR(VLOOKUP(Table1215[[#This Row],[Column2]],Table12[[Column2]:[Column54]],22,FALSE),"0")</f>
        <v>0</v>
      </c>
      <c r="X64" s="60">
        <f>Table1215[[#This Row],[Column19]]</f>
        <v>0</v>
      </c>
      <c r="Y64" s="58">
        <f>IFERROR(VLOOKUP(Table1215[[#This Row],[Column2]],Table12[[Column2]:[Column54]],24,FALSE),"0")</f>
        <v>4</v>
      </c>
      <c r="Z64" s="58">
        <f>IFERROR(VLOOKUP(Table1215[[#This Row],[Column2]],Table12[[Column2]:[Column54]],25,FALSE),"0")</f>
        <v>0</v>
      </c>
      <c r="AA64" s="58">
        <f>IFERROR(VLOOKUP(Table1215[[#This Row],[Column2]],Table12[[Column2]:[Column54]],26,FALSE),"0")</f>
        <v>0</v>
      </c>
      <c r="AB64" s="58">
        <f>IFERROR(VLOOKUP(Table1215[[#This Row],[Column2]],Table12[[Column2]:[Column54]],27,FALSE),"0")</f>
        <v>0</v>
      </c>
      <c r="AC64" s="58">
        <f>IFERROR(VLOOKUP(Table1215[[#This Row],[Column2]],Table12[[Column2]:[Column54]],28,FALSE),"0")</f>
        <v>0</v>
      </c>
      <c r="AD64" s="60">
        <f>Table1215[[#This Row],[Column25]]</f>
        <v>4</v>
      </c>
      <c r="AE64" s="58">
        <f>IFERROR(VLOOKUP(Table1215[[#This Row],[Column2]],Table12[[Column2]:[Column54]],30,FALSE),"0")</f>
        <v>0</v>
      </c>
      <c r="AF64" s="58">
        <f>IFERROR(VLOOKUP(Table1215[[#This Row],[Column2]],Table12[[Column2]:[Column54]],31,FALSE),"0")</f>
        <v>0</v>
      </c>
      <c r="AG64" s="58">
        <f>IFERROR(VLOOKUP(Table1215[[#This Row],[Column2]],Table12[[Column2]:[Column54]],32,FALSE),"0")</f>
        <v>0</v>
      </c>
      <c r="AH64" s="58">
        <f>IFERROR(VLOOKUP(Table1215[[#This Row],[Column2]],Table12[[Column2]:[Column54]],33,FALSE),"0")</f>
        <v>0</v>
      </c>
      <c r="AI64" s="58">
        <f>IFERROR(VLOOKUP(Table1215[[#This Row],[Column2]],Table12[[Column2]:[Column54]],34,FALSE),"0")</f>
        <v>0</v>
      </c>
      <c r="AJ64" s="60">
        <f>AVERAGE(Table1215[[#This Row],[Column31]],Table1215[[#This Row],[Column32]],Table1215[[#This Row],[Column33]])</f>
        <v>0</v>
      </c>
      <c r="AK64" s="58">
        <f>IFERROR(VLOOKUP(Table1215[[#This Row],[Column2]],Table12[[Column2]:[Column54]],36,FALSE),"0")</f>
        <v>3</v>
      </c>
      <c r="AL64" s="58">
        <f>IFERROR(VLOOKUP(Table1215[[#This Row],[Column2]],Table12[[Column2]:[Column54]],37,FALSE),"0")</f>
        <v>4</v>
      </c>
      <c r="AM64" s="58">
        <f>IFERROR(VLOOKUP(Table1215[[#This Row],[Column2]],Table12[[Column2]:[Column54]],38,FALSE),"0")</f>
        <v>0</v>
      </c>
      <c r="AN64" s="58">
        <f>IFERROR(VLOOKUP(Table1215[[#This Row],[Column2]],Table12[[Column2]:[Column54]],39,FALSE),"0")</f>
        <v>4</v>
      </c>
      <c r="AO64" s="58">
        <f>IFERROR(VLOOKUP(Table1215[[#This Row],[Column2]],Table12[[Column2]:[Column54]],40,FALSE),"0")</f>
        <v>0</v>
      </c>
      <c r="AP64" s="60">
        <f>AVERAGE(Table1215[[#This Row],[Column37]],Table1215[[#This Row],[Column38]],Table1215[[#This Row],[Column40]])</f>
        <v>3.6666666666666665</v>
      </c>
      <c r="AQ64" s="58">
        <f>IFERROR(VLOOKUP(Table1215[[#This Row],[Column2]],Table12[[Column2]:[Column54]],42,FALSE),"0")</f>
        <v>4</v>
      </c>
      <c r="AR64" s="58">
        <f>IFERROR(VLOOKUP(Table1215[[#This Row],[Column2]],Table12[[Column2]:[Column54]],43,FALSE),"0")</f>
        <v>0</v>
      </c>
      <c r="AS64" s="58">
        <f>IFERROR(VLOOKUP(Table1215[[#This Row],[Column2]],Table12[[Column2]:[Column54]],44,FALSE),"0")</f>
        <v>0</v>
      </c>
      <c r="AT64" s="58">
        <f>IFERROR(VLOOKUP(Table1215[[#This Row],[Column2]],Table12[[Column2]:[Column54]],45,FALSE),"0")</f>
        <v>0</v>
      </c>
      <c r="AU64" s="58">
        <f>IFERROR(VLOOKUP(Table1215[[#This Row],[Column2]],Table12[[Column2]:[Column54]],46,FALSE),"0")</f>
        <v>0</v>
      </c>
      <c r="AV64" s="60">
        <f>Table1215[[#This Row],[Column43]]</f>
        <v>4</v>
      </c>
      <c r="AW64" s="58">
        <f>IFERROR(VLOOKUP(Table1215[[#This Row],[Column2]],Table12[[Column2]:[Column54]],48,FALSE),"0")</f>
        <v>0</v>
      </c>
      <c r="AX64" s="58">
        <f>IFERROR(VLOOKUP(Table1215[[#This Row],[Column2]],Table12[[Column2]:[Column54]],49,FALSE),"0")</f>
        <v>0</v>
      </c>
      <c r="AY64" s="58">
        <f>IFERROR(VLOOKUP(Table1215[[#This Row],[Column2]],Table12[[Column2]:[Column54]],50,FALSE),"0")</f>
        <v>0</v>
      </c>
      <c r="AZ64" s="58">
        <f>IFERROR(VLOOKUP(Table1215[[#This Row],[Column2]],Table12[[Column2]:[Column54]],51,FALSE),"0")</f>
        <v>4</v>
      </c>
      <c r="BA64" s="58">
        <f>IFERROR(VLOOKUP(Table1215[[#This Row],[Column2]],Table12[[Column2]:[Column54]],52,FALSE),"0")</f>
        <v>4</v>
      </c>
      <c r="BB64" s="60">
        <f>AVERAGE(Table1215[[#This Row],[Column52]],Table1215[[#This Row],[Column53]])</f>
        <v>4</v>
      </c>
    </row>
    <row r="65" spans="1:54" ht="23.1" customHeight="1" x14ac:dyDescent="0.3">
      <c r="A65" s="80">
        <v>62</v>
      </c>
      <c r="B65" s="63" t="s">
        <v>274</v>
      </c>
      <c r="C65" s="64" t="s">
        <v>275</v>
      </c>
      <c r="D65" s="63" t="s">
        <v>541</v>
      </c>
      <c r="E65" s="63" t="s">
        <v>160</v>
      </c>
      <c r="F65" s="63" t="str">
        <f>REPT(CHAR(160),10)&amp;Working!$E66</f>
        <v>          B</v>
      </c>
      <c r="G65" s="54">
        <f>IFERROR(VLOOKUP(Table1215[[#This Row],[Column2]],Table12[[Column2]:[Column54]],6,FALSE),"0")</f>
        <v>0</v>
      </c>
      <c r="H65" s="54">
        <f>IFERROR(VLOOKUP(Table1215[[#This Row],[Column2]],Table12[[Column2]:[Column54]],7,FALSE),"0")</f>
        <v>0</v>
      </c>
      <c r="I65" s="54">
        <f>IFERROR(VLOOKUP(Table1215[[#This Row],[Column2]],Table12[[Column2]:[Column54]],8,FALSE),"0")</f>
        <v>3</v>
      </c>
      <c r="J65" s="54">
        <f>IFERROR(VLOOKUP(Table1215[[#This Row],[Column2]],Table12[[Column2]:[Column54]],9,FALSE),"0")</f>
        <v>0</v>
      </c>
      <c r="K65" s="54">
        <f>IFERROR(VLOOKUP(Table1215[[#This Row],[Column2]],Table12[[Column2]:[Column54]],10,FALSE),"0")</f>
        <v>0</v>
      </c>
      <c r="L65" s="60">
        <f>Table1215[[#This Row],[Column9]]</f>
        <v>3</v>
      </c>
      <c r="M65" s="54">
        <f>IFERROR(VLOOKUP(Table1215[[#This Row],[Column2]],Table12[[Column2]:[Column54]],12,FALSE),"0")</f>
        <v>0</v>
      </c>
      <c r="N65" s="54">
        <f>IFERROR(VLOOKUP(Table1215[[#This Row],[Column2]],Table12[[Column2]:[Column54]],13,FALSE),"0")</f>
        <v>3</v>
      </c>
      <c r="O65" s="54">
        <f>IFERROR(VLOOKUP(Table1215[[#This Row],[Column2]],Table12[[Column2]:[Column54]],14,FALSE),"0")</f>
        <v>3</v>
      </c>
      <c r="P65" s="54">
        <f>IFERROR(VLOOKUP(Table1215[[#This Row],[Column2]],Table12[[Column2]:[Column54]],10,FALSE),"0")</f>
        <v>0</v>
      </c>
      <c r="Q65" s="54">
        <f>IFERROR(VLOOKUP(Table1215[[#This Row],[Column2]],Table12[[Column2]:[Column54]],16,FALSE),"0")</f>
        <v>3</v>
      </c>
      <c r="R65" s="60">
        <f>AVERAGE(Table1215[[#This Row],[Column14]],Table1215[[#This Row],[Column15]],Table1215[[#This Row],[Column17]])</f>
        <v>3</v>
      </c>
      <c r="S65" s="54">
        <f>IFERROR(VLOOKUP(Table1215[[#This Row],[Column2]],Table12[[Column2]:[Column54]],18,FALSE),"0")</f>
        <v>0</v>
      </c>
      <c r="T65" s="54">
        <f>IFERROR(VLOOKUP(Table1215[[#This Row],[Column2]],Table12[[Column2]:[Column54]],19,FALSE),"0")</f>
        <v>0</v>
      </c>
      <c r="U65" s="54">
        <f>IFERROR(VLOOKUP(Table1215[[#This Row],[Column2]],Table12[[Column2]:[Column54]],20,FALSE),"0")</f>
        <v>0</v>
      </c>
      <c r="V65" s="54">
        <f>IFERROR(VLOOKUP(Table1215[[#This Row],[Column2]],Table12[[Column2]:[Column54]],21,FALSE),"0")</f>
        <v>0</v>
      </c>
      <c r="W65" s="54">
        <f>IFERROR(VLOOKUP(Table1215[[#This Row],[Column2]],Table12[[Column2]:[Column54]],22,FALSE),"0")</f>
        <v>0</v>
      </c>
      <c r="X65" s="60">
        <f>Table1215[[#This Row],[Column19]]</f>
        <v>0</v>
      </c>
      <c r="Y65" s="54">
        <f>IFERROR(VLOOKUP(Table1215[[#This Row],[Column2]],Table12[[Column2]:[Column54]],24,FALSE),"0")</f>
        <v>3</v>
      </c>
      <c r="Z65" s="54">
        <f>IFERROR(VLOOKUP(Table1215[[#This Row],[Column2]],Table12[[Column2]:[Column54]],25,FALSE),"0")</f>
        <v>0</v>
      </c>
      <c r="AA65" s="54">
        <f>IFERROR(VLOOKUP(Table1215[[#This Row],[Column2]],Table12[[Column2]:[Column54]],26,FALSE),"0")</f>
        <v>0</v>
      </c>
      <c r="AB65" s="54">
        <f>IFERROR(VLOOKUP(Table1215[[#This Row],[Column2]],Table12[[Column2]:[Column54]],27,FALSE),"0")</f>
        <v>0</v>
      </c>
      <c r="AC65" s="54">
        <f>IFERROR(VLOOKUP(Table1215[[#This Row],[Column2]],Table12[[Column2]:[Column54]],28,FALSE),"0")</f>
        <v>0</v>
      </c>
      <c r="AD65" s="60">
        <f>Table1215[[#This Row],[Column25]]</f>
        <v>3</v>
      </c>
      <c r="AE65" s="54">
        <f>IFERROR(VLOOKUP(Table1215[[#This Row],[Column2]],Table12[[Column2]:[Column54]],30,FALSE),"0")</f>
        <v>0</v>
      </c>
      <c r="AF65" s="54">
        <f>IFERROR(VLOOKUP(Table1215[[#This Row],[Column2]],Table12[[Column2]:[Column54]],31,FALSE),"0")</f>
        <v>0</v>
      </c>
      <c r="AG65" s="54">
        <f>IFERROR(VLOOKUP(Table1215[[#This Row],[Column2]],Table12[[Column2]:[Column54]],32,FALSE),"0")</f>
        <v>0</v>
      </c>
      <c r="AH65" s="54">
        <f>IFERROR(VLOOKUP(Table1215[[#This Row],[Column2]],Table12[[Column2]:[Column54]],33,FALSE),"0")</f>
        <v>0</v>
      </c>
      <c r="AI65" s="54">
        <f>IFERROR(VLOOKUP(Table1215[[#This Row],[Column2]],Table12[[Column2]:[Column54]],34,FALSE),"0")</f>
        <v>0</v>
      </c>
      <c r="AJ65" s="60">
        <f>AVERAGE(Table1215[[#This Row],[Column31]],Table1215[[#This Row],[Column32]],Table1215[[#This Row],[Column33]])</f>
        <v>0</v>
      </c>
      <c r="AK65" s="54">
        <f>IFERROR(VLOOKUP(Table1215[[#This Row],[Column2]],Table12[[Column2]:[Column54]],36,FALSE),"0")</f>
        <v>3</v>
      </c>
      <c r="AL65" s="54">
        <f>IFERROR(VLOOKUP(Table1215[[#This Row],[Column2]],Table12[[Column2]:[Column54]],37,FALSE),"0")</f>
        <v>4</v>
      </c>
      <c r="AM65" s="54">
        <f>IFERROR(VLOOKUP(Table1215[[#This Row],[Column2]],Table12[[Column2]:[Column54]],38,FALSE),"0")</f>
        <v>0</v>
      </c>
      <c r="AN65" s="54">
        <f>IFERROR(VLOOKUP(Table1215[[#This Row],[Column2]],Table12[[Column2]:[Column54]],39,FALSE),"0")</f>
        <v>4</v>
      </c>
      <c r="AO65" s="54">
        <f>IFERROR(VLOOKUP(Table1215[[#This Row],[Column2]],Table12[[Column2]:[Column54]],40,FALSE),"0")</f>
        <v>0</v>
      </c>
      <c r="AP65" s="60">
        <f>AVERAGE(Table1215[[#This Row],[Column37]],Table1215[[#This Row],[Column38]],Table1215[[#This Row],[Column40]])</f>
        <v>3.6666666666666665</v>
      </c>
      <c r="AQ65" s="54">
        <f>IFERROR(VLOOKUP(Table1215[[#This Row],[Column2]],Table12[[Column2]:[Column54]],42,FALSE),"0")</f>
        <v>3</v>
      </c>
      <c r="AR65" s="54">
        <f>IFERROR(VLOOKUP(Table1215[[#This Row],[Column2]],Table12[[Column2]:[Column54]],43,FALSE),"0")</f>
        <v>0</v>
      </c>
      <c r="AS65" s="54">
        <f>IFERROR(VLOOKUP(Table1215[[#This Row],[Column2]],Table12[[Column2]:[Column54]],44,FALSE),"0")</f>
        <v>0</v>
      </c>
      <c r="AT65" s="54">
        <f>IFERROR(VLOOKUP(Table1215[[#This Row],[Column2]],Table12[[Column2]:[Column54]],45,FALSE),"0")</f>
        <v>0</v>
      </c>
      <c r="AU65" s="54">
        <f>IFERROR(VLOOKUP(Table1215[[#This Row],[Column2]],Table12[[Column2]:[Column54]],46,FALSE),"0")</f>
        <v>0</v>
      </c>
      <c r="AV65" s="60">
        <f>Table1215[[#This Row],[Column43]]</f>
        <v>3</v>
      </c>
      <c r="AW65" s="54">
        <f>IFERROR(VLOOKUP(Table1215[[#This Row],[Column2]],Table12[[Column2]:[Column54]],48,FALSE),"0")</f>
        <v>0</v>
      </c>
      <c r="AX65" s="54">
        <f>IFERROR(VLOOKUP(Table1215[[#This Row],[Column2]],Table12[[Column2]:[Column54]],49,FALSE),"0")</f>
        <v>0</v>
      </c>
      <c r="AY65" s="54">
        <f>IFERROR(VLOOKUP(Table1215[[#This Row],[Column2]],Table12[[Column2]:[Column54]],50,FALSE),"0")</f>
        <v>0</v>
      </c>
      <c r="AZ65" s="54">
        <f>IFERROR(VLOOKUP(Table1215[[#This Row],[Column2]],Table12[[Column2]:[Column54]],51,FALSE),"0")</f>
        <v>3</v>
      </c>
      <c r="BA65" s="54">
        <f>IFERROR(VLOOKUP(Table1215[[#This Row],[Column2]],Table12[[Column2]:[Column54]],52,FALSE),"0")</f>
        <v>4</v>
      </c>
      <c r="BB65" s="60">
        <f>AVERAGE(Table1215[[#This Row],[Column52]],Table1215[[#This Row],[Column53]])</f>
        <v>3.5</v>
      </c>
    </row>
    <row r="66" spans="1:54" ht="23.1" customHeight="1" x14ac:dyDescent="0.3">
      <c r="A66" s="79">
        <v>63</v>
      </c>
      <c r="B66" s="56" t="s">
        <v>59</v>
      </c>
      <c r="C66" s="57" t="s">
        <v>60</v>
      </c>
      <c r="D66" s="56" t="s">
        <v>449</v>
      </c>
      <c r="E66" s="56" t="s">
        <v>34</v>
      </c>
      <c r="F66" s="56" t="str">
        <f>REPT(CHAR(160),10)&amp;Working!$E67</f>
        <v>          A</v>
      </c>
      <c r="G66" s="58">
        <f>IFERROR(VLOOKUP(Table1215[[#This Row],[Column2]],Table12[[Column2]:[Column54]],6,FALSE),"0")</f>
        <v>0</v>
      </c>
      <c r="H66" s="58">
        <f>IFERROR(VLOOKUP(Table1215[[#This Row],[Column2]],Table12[[Column2]:[Column54]],7,FALSE),"0")</f>
        <v>0</v>
      </c>
      <c r="I66" s="58">
        <f>IFERROR(VLOOKUP(Table1215[[#This Row],[Column2]],Table12[[Column2]:[Column54]],8,FALSE),"0")</f>
        <v>3</v>
      </c>
      <c r="J66" s="58">
        <f>IFERROR(VLOOKUP(Table1215[[#This Row],[Column2]],Table12[[Column2]:[Column54]],9,FALSE),"0")</f>
        <v>0</v>
      </c>
      <c r="K66" s="58">
        <f>IFERROR(VLOOKUP(Table1215[[#This Row],[Column2]],Table12[[Column2]:[Column54]],10,FALSE),"0")</f>
        <v>0</v>
      </c>
      <c r="L66" s="60">
        <f>Table1215[[#This Row],[Column9]]</f>
        <v>3</v>
      </c>
      <c r="M66" s="58">
        <f>IFERROR(VLOOKUP(Table1215[[#This Row],[Column2]],Table12[[Column2]:[Column54]],12,FALSE),"0")</f>
        <v>0</v>
      </c>
      <c r="N66" s="58">
        <f>IFERROR(VLOOKUP(Table1215[[#This Row],[Column2]],Table12[[Column2]:[Column54]],13,FALSE),"0")</f>
        <v>3</v>
      </c>
      <c r="O66" s="58">
        <f>IFERROR(VLOOKUP(Table1215[[#This Row],[Column2]],Table12[[Column2]:[Column54]],14,FALSE),"0")</f>
        <v>3</v>
      </c>
      <c r="P66" s="58">
        <f>IFERROR(VLOOKUP(Table1215[[#This Row],[Column2]],Table12[[Column2]:[Column54]],10,FALSE),"0")</f>
        <v>0</v>
      </c>
      <c r="Q66" s="58">
        <f>IFERROR(VLOOKUP(Table1215[[#This Row],[Column2]],Table12[[Column2]:[Column54]],16,FALSE),"0")</f>
        <v>3</v>
      </c>
      <c r="R66" s="60">
        <f>AVERAGE(Table1215[[#This Row],[Column14]],Table1215[[#This Row],[Column15]],Table1215[[#This Row],[Column17]])</f>
        <v>3</v>
      </c>
      <c r="S66" s="58">
        <f>IFERROR(VLOOKUP(Table1215[[#This Row],[Column2]],Table12[[Column2]:[Column54]],18,FALSE),"0")</f>
        <v>0</v>
      </c>
      <c r="T66" s="58">
        <f>IFERROR(VLOOKUP(Table1215[[#This Row],[Column2]],Table12[[Column2]:[Column54]],19,FALSE),"0")</f>
        <v>0</v>
      </c>
      <c r="U66" s="58">
        <f>IFERROR(VLOOKUP(Table1215[[#This Row],[Column2]],Table12[[Column2]:[Column54]],20,FALSE),"0")</f>
        <v>0</v>
      </c>
      <c r="V66" s="58">
        <f>IFERROR(VLOOKUP(Table1215[[#This Row],[Column2]],Table12[[Column2]:[Column54]],21,FALSE),"0")</f>
        <v>0</v>
      </c>
      <c r="W66" s="58">
        <f>IFERROR(VLOOKUP(Table1215[[#This Row],[Column2]],Table12[[Column2]:[Column54]],22,FALSE),"0")</f>
        <v>0</v>
      </c>
      <c r="X66" s="60">
        <f>Table1215[[#This Row],[Column19]]</f>
        <v>0</v>
      </c>
      <c r="Y66" s="58">
        <f>IFERROR(VLOOKUP(Table1215[[#This Row],[Column2]],Table12[[Column2]:[Column54]],24,FALSE),"0")</f>
        <v>4</v>
      </c>
      <c r="Z66" s="58">
        <f>IFERROR(VLOOKUP(Table1215[[#This Row],[Column2]],Table12[[Column2]:[Column54]],25,FALSE),"0")</f>
        <v>0</v>
      </c>
      <c r="AA66" s="58">
        <f>IFERROR(VLOOKUP(Table1215[[#This Row],[Column2]],Table12[[Column2]:[Column54]],26,FALSE),"0")</f>
        <v>0</v>
      </c>
      <c r="AB66" s="58">
        <f>IFERROR(VLOOKUP(Table1215[[#This Row],[Column2]],Table12[[Column2]:[Column54]],27,FALSE),"0")</f>
        <v>0</v>
      </c>
      <c r="AC66" s="58">
        <f>IFERROR(VLOOKUP(Table1215[[#This Row],[Column2]],Table12[[Column2]:[Column54]],28,FALSE),"0")</f>
        <v>0</v>
      </c>
      <c r="AD66" s="60">
        <f>Table1215[[#This Row],[Column25]]</f>
        <v>4</v>
      </c>
      <c r="AE66" s="58">
        <f>IFERROR(VLOOKUP(Table1215[[#This Row],[Column2]],Table12[[Column2]:[Column54]],30,FALSE),"0")</f>
        <v>0</v>
      </c>
      <c r="AF66" s="58">
        <f>IFERROR(VLOOKUP(Table1215[[#This Row],[Column2]],Table12[[Column2]:[Column54]],31,FALSE),"0")</f>
        <v>0</v>
      </c>
      <c r="AG66" s="58">
        <f>IFERROR(VLOOKUP(Table1215[[#This Row],[Column2]],Table12[[Column2]:[Column54]],32,FALSE),"0")</f>
        <v>0</v>
      </c>
      <c r="AH66" s="58">
        <f>IFERROR(VLOOKUP(Table1215[[#This Row],[Column2]],Table12[[Column2]:[Column54]],33,FALSE),"0")</f>
        <v>0</v>
      </c>
      <c r="AI66" s="58">
        <f>IFERROR(VLOOKUP(Table1215[[#This Row],[Column2]],Table12[[Column2]:[Column54]],34,FALSE),"0")</f>
        <v>0</v>
      </c>
      <c r="AJ66" s="60">
        <f>AVERAGE(Table1215[[#This Row],[Column31]],Table1215[[#This Row],[Column32]],Table1215[[#This Row],[Column33]])</f>
        <v>0</v>
      </c>
      <c r="AK66" s="58">
        <f>IFERROR(VLOOKUP(Table1215[[#This Row],[Column2]],Table12[[Column2]:[Column54]],36,FALSE),"0")</f>
        <v>3</v>
      </c>
      <c r="AL66" s="58">
        <f>IFERROR(VLOOKUP(Table1215[[#This Row],[Column2]],Table12[[Column2]:[Column54]],37,FALSE),"0")</f>
        <v>4</v>
      </c>
      <c r="AM66" s="58">
        <f>IFERROR(VLOOKUP(Table1215[[#This Row],[Column2]],Table12[[Column2]:[Column54]],38,FALSE),"0")</f>
        <v>0</v>
      </c>
      <c r="AN66" s="58">
        <f>IFERROR(VLOOKUP(Table1215[[#This Row],[Column2]],Table12[[Column2]:[Column54]],39,FALSE),"0")</f>
        <v>3</v>
      </c>
      <c r="AO66" s="58">
        <f>IFERROR(VLOOKUP(Table1215[[#This Row],[Column2]],Table12[[Column2]:[Column54]],40,FALSE),"0")</f>
        <v>0</v>
      </c>
      <c r="AP66" s="60">
        <f>AVERAGE(Table1215[[#This Row],[Column37]],Table1215[[#This Row],[Column38]],Table1215[[#This Row],[Column40]])</f>
        <v>3.3333333333333335</v>
      </c>
      <c r="AQ66" s="58">
        <f>IFERROR(VLOOKUP(Table1215[[#This Row],[Column2]],Table12[[Column2]:[Column54]],42,FALSE),"0")</f>
        <v>3</v>
      </c>
      <c r="AR66" s="58">
        <f>IFERROR(VLOOKUP(Table1215[[#This Row],[Column2]],Table12[[Column2]:[Column54]],43,FALSE),"0")</f>
        <v>0</v>
      </c>
      <c r="AS66" s="58">
        <f>IFERROR(VLOOKUP(Table1215[[#This Row],[Column2]],Table12[[Column2]:[Column54]],44,FALSE),"0")</f>
        <v>0</v>
      </c>
      <c r="AT66" s="58">
        <f>IFERROR(VLOOKUP(Table1215[[#This Row],[Column2]],Table12[[Column2]:[Column54]],45,FALSE),"0")</f>
        <v>0</v>
      </c>
      <c r="AU66" s="58">
        <f>IFERROR(VLOOKUP(Table1215[[#This Row],[Column2]],Table12[[Column2]:[Column54]],46,FALSE),"0")</f>
        <v>0</v>
      </c>
      <c r="AV66" s="60">
        <f>Table1215[[#This Row],[Column43]]</f>
        <v>3</v>
      </c>
      <c r="AW66" s="58">
        <f>IFERROR(VLOOKUP(Table1215[[#This Row],[Column2]],Table12[[Column2]:[Column54]],48,FALSE),"0")</f>
        <v>0</v>
      </c>
      <c r="AX66" s="58">
        <f>IFERROR(VLOOKUP(Table1215[[#This Row],[Column2]],Table12[[Column2]:[Column54]],49,FALSE),"0")</f>
        <v>0</v>
      </c>
      <c r="AY66" s="58">
        <f>IFERROR(VLOOKUP(Table1215[[#This Row],[Column2]],Table12[[Column2]:[Column54]],50,FALSE),"0")</f>
        <v>0</v>
      </c>
      <c r="AZ66" s="58">
        <f>IFERROR(VLOOKUP(Table1215[[#This Row],[Column2]],Table12[[Column2]:[Column54]],51,FALSE),"0")</f>
        <v>3</v>
      </c>
      <c r="BA66" s="58">
        <f>IFERROR(VLOOKUP(Table1215[[#This Row],[Column2]],Table12[[Column2]:[Column54]],52,FALSE),"0")</f>
        <v>3</v>
      </c>
      <c r="BB66" s="60">
        <f>AVERAGE(Table1215[[#This Row],[Column52]],Table1215[[#This Row],[Column53]])</f>
        <v>3</v>
      </c>
    </row>
    <row r="67" spans="1:54" ht="23.1" customHeight="1" x14ac:dyDescent="0.3">
      <c r="A67" s="80">
        <v>64</v>
      </c>
      <c r="B67" s="63" t="s">
        <v>317</v>
      </c>
      <c r="C67" s="64" t="s">
        <v>318</v>
      </c>
      <c r="D67" s="63" t="s">
        <v>449</v>
      </c>
      <c r="E67" s="63" t="s">
        <v>492</v>
      </c>
      <c r="F67" s="63" t="str">
        <f>REPT(CHAR(160),10)&amp;Working!$E68</f>
        <v>          C</v>
      </c>
      <c r="G67" s="54">
        <f>IFERROR(VLOOKUP(Table1215[[#This Row],[Column2]],Table12[[Column2]:[Column54]],6,FALSE),"0")</f>
        <v>0</v>
      </c>
      <c r="H67" s="54">
        <f>IFERROR(VLOOKUP(Table1215[[#This Row],[Column2]],Table12[[Column2]:[Column54]],7,FALSE),"0")</f>
        <v>0</v>
      </c>
      <c r="I67" s="54">
        <f>IFERROR(VLOOKUP(Table1215[[#This Row],[Column2]],Table12[[Column2]:[Column54]],8,FALSE),"0")</f>
        <v>0</v>
      </c>
      <c r="J67" s="54">
        <f>IFERROR(VLOOKUP(Table1215[[#This Row],[Column2]],Table12[[Column2]:[Column54]],9,FALSE),"0")</f>
        <v>0</v>
      </c>
      <c r="K67" s="54">
        <f>IFERROR(VLOOKUP(Table1215[[#This Row],[Column2]],Table12[[Column2]:[Column54]],10,FALSE),"0")</f>
        <v>0</v>
      </c>
      <c r="L67" s="60">
        <f>Table1215[[#This Row],[Column9]]</f>
        <v>0</v>
      </c>
      <c r="M67" s="54">
        <f>IFERROR(VLOOKUP(Table1215[[#This Row],[Column2]],Table12[[Column2]:[Column54]],12,FALSE),"0")</f>
        <v>0</v>
      </c>
      <c r="N67" s="54">
        <f>IFERROR(VLOOKUP(Table1215[[#This Row],[Column2]],Table12[[Column2]:[Column54]],13,FALSE),"0")</f>
        <v>0</v>
      </c>
      <c r="O67" s="54">
        <f>IFERROR(VLOOKUP(Table1215[[#This Row],[Column2]],Table12[[Column2]:[Column54]],14,FALSE),"0")</f>
        <v>0</v>
      </c>
      <c r="P67" s="54">
        <f>IFERROR(VLOOKUP(Table1215[[#This Row],[Column2]],Table12[[Column2]:[Column54]],10,FALSE),"0")</f>
        <v>0</v>
      </c>
      <c r="Q67" s="54">
        <f>IFERROR(VLOOKUP(Table1215[[#This Row],[Column2]],Table12[[Column2]:[Column54]],16,FALSE),"0")</f>
        <v>0</v>
      </c>
      <c r="R67" s="60">
        <f>AVERAGE(Table1215[[#This Row],[Column14]],Table1215[[#This Row],[Column15]],Table1215[[#This Row],[Column17]])</f>
        <v>0</v>
      </c>
      <c r="S67" s="54">
        <f>IFERROR(VLOOKUP(Table1215[[#This Row],[Column2]],Table12[[Column2]:[Column54]],18,FALSE),"0")</f>
        <v>0</v>
      </c>
      <c r="T67" s="54">
        <f>IFERROR(VLOOKUP(Table1215[[#This Row],[Column2]],Table12[[Column2]:[Column54]],19,FALSE),"0")</f>
        <v>0</v>
      </c>
      <c r="U67" s="54">
        <f>IFERROR(VLOOKUP(Table1215[[#This Row],[Column2]],Table12[[Column2]:[Column54]],20,FALSE),"0")</f>
        <v>0</v>
      </c>
      <c r="V67" s="54">
        <f>IFERROR(VLOOKUP(Table1215[[#This Row],[Column2]],Table12[[Column2]:[Column54]],21,FALSE),"0")</f>
        <v>0</v>
      </c>
      <c r="W67" s="54">
        <f>IFERROR(VLOOKUP(Table1215[[#This Row],[Column2]],Table12[[Column2]:[Column54]],22,FALSE),"0")</f>
        <v>0</v>
      </c>
      <c r="X67" s="60">
        <f>Table1215[[#This Row],[Column19]]</f>
        <v>0</v>
      </c>
      <c r="Y67" s="54">
        <f>IFERROR(VLOOKUP(Table1215[[#This Row],[Column2]],Table12[[Column2]:[Column54]],24,FALSE),"0")</f>
        <v>0</v>
      </c>
      <c r="Z67" s="54">
        <f>IFERROR(VLOOKUP(Table1215[[#This Row],[Column2]],Table12[[Column2]:[Column54]],25,FALSE),"0")</f>
        <v>0</v>
      </c>
      <c r="AA67" s="54">
        <f>IFERROR(VLOOKUP(Table1215[[#This Row],[Column2]],Table12[[Column2]:[Column54]],26,FALSE),"0")</f>
        <v>0</v>
      </c>
      <c r="AB67" s="54">
        <f>IFERROR(VLOOKUP(Table1215[[#This Row],[Column2]],Table12[[Column2]:[Column54]],27,FALSE),"0")</f>
        <v>0</v>
      </c>
      <c r="AC67" s="54">
        <f>IFERROR(VLOOKUP(Table1215[[#This Row],[Column2]],Table12[[Column2]:[Column54]],28,FALSE),"0")</f>
        <v>0</v>
      </c>
      <c r="AD67" s="60">
        <f>Table1215[[#This Row],[Column25]]</f>
        <v>0</v>
      </c>
      <c r="AE67" s="54">
        <f>IFERROR(VLOOKUP(Table1215[[#This Row],[Column2]],Table12[[Column2]:[Column54]],30,FALSE),"0")</f>
        <v>0</v>
      </c>
      <c r="AF67" s="54">
        <f>IFERROR(VLOOKUP(Table1215[[#This Row],[Column2]],Table12[[Column2]:[Column54]],31,FALSE),"0")</f>
        <v>0</v>
      </c>
      <c r="AG67" s="54">
        <f>IFERROR(VLOOKUP(Table1215[[#This Row],[Column2]],Table12[[Column2]:[Column54]],32,FALSE),"0")</f>
        <v>0</v>
      </c>
      <c r="AH67" s="54">
        <f>IFERROR(VLOOKUP(Table1215[[#This Row],[Column2]],Table12[[Column2]:[Column54]],33,FALSE),"0")</f>
        <v>0</v>
      </c>
      <c r="AI67" s="54">
        <f>IFERROR(VLOOKUP(Table1215[[#This Row],[Column2]],Table12[[Column2]:[Column54]],34,FALSE),"0")</f>
        <v>0</v>
      </c>
      <c r="AJ67" s="60">
        <f>AVERAGE(Table1215[[#This Row],[Column31]],Table1215[[#This Row],[Column32]],Table1215[[#This Row],[Column33]])</f>
        <v>0</v>
      </c>
      <c r="AK67" s="54">
        <f>IFERROR(VLOOKUP(Table1215[[#This Row],[Column2]],Table12[[Column2]:[Column54]],36,FALSE),"0")</f>
        <v>0</v>
      </c>
      <c r="AL67" s="54">
        <f>IFERROR(VLOOKUP(Table1215[[#This Row],[Column2]],Table12[[Column2]:[Column54]],37,FALSE),"0")</f>
        <v>0</v>
      </c>
      <c r="AM67" s="54">
        <f>IFERROR(VLOOKUP(Table1215[[#This Row],[Column2]],Table12[[Column2]:[Column54]],38,FALSE),"0")</f>
        <v>0</v>
      </c>
      <c r="AN67" s="54" t="str">
        <f>IFERROR(VLOOKUP(Table1215[[#This Row],[Column2]],Table12[[Column2]:[Column54]],39,FALSE),"0")</f>
        <v>A</v>
      </c>
      <c r="AO67" s="54">
        <f>IFERROR(VLOOKUP(Table1215[[#This Row],[Column2]],Table12[[Column2]:[Column54]],40,FALSE),"0")</f>
        <v>0</v>
      </c>
      <c r="AP67" s="60">
        <f>AVERAGE(Table1215[[#This Row],[Column37]],Table1215[[#This Row],[Column38]],Table1215[[#This Row],[Column40]])</f>
        <v>0</v>
      </c>
      <c r="AQ67" s="54">
        <f>IFERROR(VLOOKUP(Table1215[[#This Row],[Column2]],Table12[[Column2]:[Column54]],42,FALSE),"0")</f>
        <v>0</v>
      </c>
      <c r="AR67" s="54">
        <f>IFERROR(VLOOKUP(Table1215[[#This Row],[Column2]],Table12[[Column2]:[Column54]],43,FALSE),"0")</f>
        <v>0</v>
      </c>
      <c r="AS67" s="54">
        <f>IFERROR(VLOOKUP(Table1215[[#This Row],[Column2]],Table12[[Column2]:[Column54]],44,FALSE),"0")</f>
        <v>0</v>
      </c>
      <c r="AT67" s="54">
        <f>IFERROR(VLOOKUP(Table1215[[#This Row],[Column2]],Table12[[Column2]:[Column54]],45,FALSE),"0")</f>
        <v>0</v>
      </c>
      <c r="AU67" s="54">
        <f>IFERROR(VLOOKUP(Table1215[[#This Row],[Column2]],Table12[[Column2]:[Column54]],46,FALSE),"0")</f>
        <v>0</v>
      </c>
      <c r="AV67" s="60">
        <f>Table1215[[#This Row],[Column43]]</f>
        <v>0</v>
      </c>
      <c r="AW67" s="54">
        <f>IFERROR(VLOOKUP(Table1215[[#This Row],[Column2]],Table12[[Column2]:[Column54]],48,FALSE),"0")</f>
        <v>0</v>
      </c>
      <c r="AX67" s="54">
        <f>IFERROR(VLOOKUP(Table1215[[#This Row],[Column2]],Table12[[Column2]:[Column54]],49,FALSE),"0")</f>
        <v>0</v>
      </c>
      <c r="AY67" s="54">
        <f>IFERROR(VLOOKUP(Table1215[[#This Row],[Column2]],Table12[[Column2]:[Column54]],50,FALSE),"0")</f>
        <v>0</v>
      </c>
      <c r="AZ67" s="54">
        <f>IFERROR(VLOOKUP(Table1215[[#This Row],[Column2]],Table12[[Column2]:[Column54]],51,FALSE),"0")</f>
        <v>0</v>
      </c>
      <c r="BA67" s="54">
        <f>IFERROR(VLOOKUP(Table1215[[#This Row],[Column2]],Table12[[Column2]:[Column54]],52,FALSE),"0")</f>
        <v>0</v>
      </c>
      <c r="BB67" s="60">
        <f>AVERAGE(Table1215[[#This Row],[Column52]],Table1215[[#This Row],[Column53]])</f>
        <v>0</v>
      </c>
    </row>
    <row r="68" spans="1:54" ht="23.1" customHeight="1" x14ac:dyDescent="0.3">
      <c r="A68" s="79">
        <v>65</v>
      </c>
      <c r="B68" s="56" t="s">
        <v>90</v>
      </c>
      <c r="C68" s="57" t="s">
        <v>91</v>
      </c>
      <c r="D68" s="56" t="s">
        <v>449</v>
      </c>
      <c r="E68" s="56" t="s">
        <v>34</v>
      </c>
      <c r="F68" s="56" t="str">
        <f>REPT(CHAR(160),10)&amp;Working!$E69</f>
        <v>          A</v>
      </c>
      <c r="G68" s="58">
        <f>IFERROR(VLOOKUP(Table1215[[#This Row],[Column2]],Table12[[Column2]:[Column54]],6,FALSE),"0")</f>
        <v>0</v>
      </c>
      <c r="H68" s="58">
        <f>IFERROR(VLOOKUP(Table1215[[#This Row],[Column2]],Table12[[Column2]:[Column54]],7,FALSE),"0")</f>
        <v>0</v>
      </c>
      <c r="I68" s="58">
        <f>IFERROR(VLOOKUP(Table1215[[#This Row],[Column2]],Table12[[Column2]:[Column54]],8,FALSE),"0")</f>
        <v>3</v>
      </c>
      <c r="J68" s="58">
        <f>IFERROR(VLOOKUP(Table1215[[#This Row],[Column2]],Table12[[Column2]:[Column54]],9,FALSE),"0")</f>
        <v>0</v>
      </c>
      <c r="K68" s="58">
        <f>IFERROR(VLOOKUP(Table1215[[#This Row],[Column2]],Table12[[Column2]:[Column54]],10,FALSE),"0")</f>
        <v>0</v>
      </c>
      <c r="L68" s="60">
        <f>Table1215[[#This Row],[Column9]]</f>
        <v>3</v>
      </c>
      <c r="M68" s="58">
        <f>IFERROR(VLOOKUP(Table1215[[#This Row],[Column2]],Table12[[Column2]:[Column54]],12,FALSE),"0")</f>
        <v>0</v>
      </c>
      <c r="N68" s="58">
        <f>IFERROR(VLOOKUP(Table1215[[#This Row],[Column2]],Table12[[Column2]:[Column54]],13,FALSE),"0")</f>
        <v>3</v>
      </c>
      <c r="O68" s="58">
        <f>IFERROR(VLOOKUP(Table1215[[#This Row],[Column2]],Table12[[Column2]:[Column54]],14,FALSE),"0")</f>
        <v>3</v>
      </c>
      <c r="P68" s="58">
        <f>IFERROR(VLOOKUP(Table1215[[#This Row],[Column2]],Table12[[Column2]:[Column54]],10,FALSE),"0")</f>
        <v>0</v>
      </c>
      <c r="Q68" s="58">
        <f>IFERROR(VLOOKUP(Table1215[[#This Row],[Column2]],Table12[[Column2]:[Column54]],16,FALSE),"0")</f>
        <v>3</v>
      </c>
      <c r="R68" s="60">
        <f>AVERAGE(Table1215[[#This Row],[Column14]],Table1215[[#This Row],[Column15]],Table1215[[#This Row],[Column17]])</f>
        <v>3</v>
      </c>
      <c r="S68" s="58">
        <f>IFERROR(VLOOKUP(Table1215[[#This Row],[Column2]],Table12[[Column2]:[Column54]],18,FALSE),"0")</f>
        <v>0</v>
      </c>
      <c r="T68" s="58">
        <f>IFERROR(VLOOKUP(Table1215[[#This Row],[Column2]],Table12[[Column2]:[Column54]],19,FALSE),"0")</f>
        <v>0</v>
      </c>
      <c r="U68" s="58">
        <f>IFERROR(VLOOKUP(Table1215[[#This Row],[Column2]],Table12[[Column2]:[Column54]],20,FALSE),"0")</f>
        <v>0</v>
      </c>
      <c r="V68" s="58">
        <f>IFERROR(VLOOKUP(Table1215[[#This Row],[Column2]],Table12[[Column2]:[Column54]],21,FALSE),"0")</f>
        <v>0</v>
      </c>
      <c r="W68" s="58">
        <f>IFERROR(VLOOKUP(Table1215[[#This Row],[Column2]],Table12[[Column2]:[Column54]],22,FALSE),"0")</f>
        <v>0</v>
      </c>
      <c r="X68" s="60">
        <f>Table1215[[#This Row],[Column19]]</f>
        <v>0</v>
      </c>
      <c r="Y68" s="58">
        <f>IFERROR(VLOOKUP(Table1215[[#This Row],[Column2]],Table12[[Column2]:[Column54]],24,FALSE),"0")</f>
        <v>3</v>
      </c>
      <c r="Z68" s="58">
        <f>IFERROR(VLOOKUP(Table1215[[#This Row],[Column2]],Table12[[Column2]:[Column54]],25,FALSE),"0")</f>
        <v>0</v>
      </c>
      <c r="AA68" s="58">
        <f>IFERROR(VLOOKUP(Table1215[[#This Row],[Column2]],Table12[[Column2]:[Column54]],26,FALSE),"0")</f>
        <v>0</v>
      </c>
      <c r="AB68" s="58">
        <f>IFERROR(VLOOKUP(Table1215[[#This Row],[Column2]],Table12[[Column2]:[Column54]],27,FALSE),"0")</f>
        <v>0</v>
      </c>
      <c r="AC68" s="58">
        <f>IFERROR(VLOOKUP(Table1215[[#This Row],[Column2]],Table12[[Column2]:[Column54]],28,FALSE),"0")</f>
        <v>0</v>
      </c>
      <c r="AD68" s="60">
        <f>Table1215[[#This Row],[Column25]]</f>
        <v>3</v>
      </c>
      <c r="AE68" s="58">
        <f>IFERROR(VLOOKUP(Table1215[[#This Row],[Column2]],Table12[[Column2]:[Column54]],30,FALSE),"0")</f>
        <v>0</v>
      </c>
      <c r="AF68" s="58">
        <f>IFERROR(VLOOKUP(Table1215[[#This Row],[Column2]],Table12[[Column2]:[Column54]],31,FALSE),"0")</f>
        <v>0</v>
      </c>
      <c r="AG68" s="58">
        <f>IFERROR(VLOOKUP(Table1215[[#This Row],[Column2]],Table12[[Column2]:[Column54]],32,FALSE),"0")</f>
        <v>0</v>
      </c>
      <c r="AH68" s="58">
        <f>IFERROR(VLOOKUP(Table1215[[#This Row],[Column2]],Table12[[Column2]:[Column54]],33,FALSE),"0")</f>
        <v>0</v>
      </c>
      <c r="AI68" s="58">
        <f>IFERROR(VLOOKUP(Table1215[[#This Row],[Column2]],Table12[[Column2]:[Column54]],34,FALSE),"0")</f>
        <v>0</v>
      </c>
      <c r="AJ68" s="60">
        <f>AVERAGE(Table1215[[#This Row],[Column31]],Table1215[[#This Row],[Column32]],Table1215[[#This Row],[Column33]])</f>
        <v>0</v>
      </c>
      <c r="AK68" s="58">
        <f>IFERROR(VLOOKUP(Table1215[[#This Row],[Column2]],Table12[[Column2]:[Column54]],36,FALSE),"0")</f>
        <v>4</v>
      </c>
      <c r="AL68" s="58">
        <f>IFERROR(VLOOKUP(Table1215[[#This Row],[Column2]],Table12[[Column2]:[Column54]],37,FALSE),"0")</f>
        <v>4</v>
      </c>
      <c r="AM68" s="58">
        <f>IFERROR(VLOOKUP(Table1215[[#This Row],[Column2]],Table12[[Column2]:[Column54]],38,FALSE),"0")</f>
        <v>0</v>
      </c>
      <c r="AN68" s="58">
        <f>IFERROR(VLOOKUP(Table1215[[#This Row],[Column2]],Table12[[Column2]:[Column54]],39,FALSE),"0")</f>
        <v>4</v>
      </c>
      <c r="AO68" s="58">
        <f>IFERROR(VLOOKUP(Table1215[[#This Row],[Column2]],Table12[[Column2]:[Column54]],40,FALSE),"0")</f>
        <v>0</v>
      </c>
      <c r="AP68" s="60">
        <f>AVERAGE(Table1215[[#This Row],[Column37]],Table1215[[#This Row],[Column38]],Table1215[[#This Row],[Column40]])</f>
        <v>4</v>
      </c>
      <c r="AQ68" s="58">
        <f>IFERROR(VLOOKUP(Table1215[[#This Row],[Column2]],Table12[[Column2]:[Column54]],42,FALSE),"0")</f>
        <v>4</v>
      </c>
      <c r="AR68" s="58">
        <f>IFERROR(VLOOKUP(Table1215[[#This Row],[Column2]],Table12[[Column2]:[Column54]],43,FALSE),"0")</f>
        <v>0</v>
      </c>
      <c r="AS68" s="58">
        <f>IFERROR(VLOOKUP(Table1215[[#This Row],[Column2]],Table12[[Column2]:[Column54]],44,FALSE),"0")</f>
        <v>0</v>
      </c>
      <c r="AT68" s="58">
        <f>IFERROR(VLOOKUP(Table1215[[#This Row],[Column2]],Table12[[Column2]:[Column54]],45,FALSE),"0")</f>
        <v>0</v>
      </c>
      <c r="AU68" s="58">
        <f>IFERROR(VLOOKUP(Table1215[[#This Row],[Column2]],Table12[[Column2]:[Column54]],46,FALSE),"0")</f>
        <v>0</v>
      </c>
      <c r="AV68" s="60">
        <f>Table1215[[#This Row],[Column43]]</f>
        <v>4</v>
      </c>
      <c r="AW68" s="58">
        <f>IFERROR(VLOOKUP(Table1215[[#This Row],[Column2]],Table12[[Column2]:[Column54]],48,FALSE),"0")</f>
        <v>0</v>
      </c>
      <c r="AX68" s="58">
        <f>IFERROR(VLOOKUP(Table1215[[#This Row],[Column2]],Table12[[Column2]:[Column54]],49,FALSE),"0")</f>
        <v>0</v>
      </c>
      <c r="AY68" s="58">
        <f>IFERROR(VLOOKUP(Table1215[[#This Row],[Column2]],Table12[[Column2]:[Column54]],50,FALSE),"0")</f>
        <v>0</v>
      </c>
      <c r="AZ68" s="58">
        <f>IFERROR(VLOOKUP(Table1215[[#This Row],[Column2]],Table12[[Column2]:[Column54]],51,FALSE),"0")</f>
        <v>3</v>
      </c>
      <c r="BA68" s="58">
        <f>IFERROR(VLOOKUP(Table1215[[#This Row],[Column2]],Table12[[Column2]:[Column54]],52,FALSE),"0")</f>
        <v>3</v>
      </c>
      <c r="BB68" s="60">
        <f>AVERAGE(Table1215[[#This Row],[Column52]],Table1215[[#This Row],[Column53]])</f>
        <v>3</v>
      </c>
    </row>
    <row r="69" spans="1:54" ht="23.1" customHeight="1" x14ac:dyDescent="0.3">
      <c r="A69" s="80">
        <v>66</v>
      </c>
      <c r="B69" s="63" t="s">
        <v>260</v>
      </c>
      <c r="C69" s="64" t="s">
        <v>261</v>
      </c>
      <c r="D69" s="63" t="s">
        <v>449</v>
      </c>
      <c r="E69" s="63" t="s">
        <v>160</v>
      </c>
      <c r="F69" s="63" t="str">
        <f>REPT(CHAR(160),10)&amp;Working!$E70</f>
        <v>          B</v>
      </c>
      <c r="G69" s="54">
        <f>IFERROR(VLOOKUP(Table1215[[#This Row],[Column2]],Table12[[Column2]:[Column54]],6,FALSE),"0")</f>
        <v>0</v>
      </c>
      <c r="H69" s="54">
        <f>IFERROR(VLOOKUP(Table1215[[#This Row],[Column2]],Table12[[Column2]:[Column54]],7,FALSE),"0")</f>
        <v>0</v>
      </c>
      <c r="I69" s="54">
        <f>IFERROR(VLOOKUP(Table1215[[#This Row],[Column2]],Table12[[Column2]:[Column54]],8,FALSE),"0")</f>
        <v>0</v>
      </c>
      <c r="J69" s="54">
        <f>IFERROR(VLOOKUP(Table1215[[#This Row],[Column2]],Table12[[Column2]:[Column54]],9,FALSE),"0")</f>
        <v>0</v>
      </c>
      <c r="K69" s="54">
        <f>IFERROR(VLOOKUP(Table1215[[#This Row],[Column2]],Table12[[Column2]:[Column54]],10,FALSE),"0")</f>
        <v>0</v>
      </c>
      <c r="L69" s="60">
        <f>Table1215[[#This Row],[Column9]]</f>
        <v>0</v>
      </c>
      <c r="M69" s="54">
        <f>IFERROR(VLOOKUP(Table1215[[#This Row],[Column2]],Table12[[Column2]:[Column54]],12,FALSE),"0")</f>
        <v>0</v>
      </c>
      <c r="N69" s="54">
        <f>IFERROR(VLOOKUP(Table1215[[#This Row],[Column2]],Table12[[Column2]:[Column54]],13,FALSE),"0")</f>
        <v>0</v>
      </c>
      <c r="O69" s="54">
        <f>IFERROR(VLOOKUP(Table1215[[#This Row],[Column2]],Table12[[Column2]:[Column54]],14,FALSE),"0")</f>
        <v>0</v>
      </c>
      <c r="P69" s="54">
        <f>IFERROR(VLOOKUP(Table1215[[#This Row],[Column2]],Table12[[Column2]:[Column54]],10,FALSE),"0")</f>
        <v>0</v>
      </c>
      <c r="Q69" s="54">
        <f>IFERROR(VLOOKUP(Table1215[[#This Row],[Column2]],Table12[[Column2]:[Column54]],16,FALSE),"0")</f>
        <v>0</v>
      </c>
      <c r="R69" s="60">
        <f>AVERAGE(Table1215[[#This Row],[Column14]],Table1215[[#This Row],[Column15]],Table1215[[#This Row],[Column17]])</f>
        <v>0</v>
      </c>
      <c r="S69" s="54">
        <f>IFERROR(VLOOKUP(Table1215[[#This Row],[Column2]],Table12[[Column2]:[Column54]],18,FALSE),"0")</f>
        <v>0</v>
      </c>
      <c r="T69" s="54">
        <f>IFERROR(VLOOKUP(Table1215[[#This Row],[Column2]],Table12[[Column2]:[Column54]],19,FALSE),"0")</f>
        <v>0</v>
      </c>
      <c r="U69" s="54">
        <f>IFERROR(VLOOKUP(Table1215[[#This Row],[Column2]],Table12[[Column2]:[Column54]],20,FALSE),"0")</f>
        <v>0</v>
      </c>
      <c r="V69" s="54">
        <f>IFERROR(VLOOKUP(Table1215[[#This Row],[Column2]],Table12[[Column2]:[Column54]],21,FALSE),"0")</f>
        <v>0</v>
      </c>
      <c r="W69" s="54">
        <f>IFERROR(VLOOKUP(Table1215[[#This Row],[Column2]],Table12[[Column2]:[Column54]],22,FALSE),"0")</f>
        <v>0</v>
      </c>
      <c r="X69" s="60">
        <f>Table1215[[#This Row],[Column19]]</f>
        <v>0</v>
      </c>
      <c r="Y69" s="54">
        <f>IFERROR(VLOOKUP(Table1215[[#This Row],[Column2]],Table12[[Column2]:[Column54]],24,FALSE),"0")</f>
        <v>0</v>
      </c>
      <c r="Z69" s="54">
        <f>IFERROR(VLOOKUP(Table1215[[#This Row],[Column2]],Table12[[Column2]:[Column54]],25,FALSE),"0")</f>
        <v>0</v>
      </c>
      <c r="AA69" s="54">
        <f>IFERROR(VLOOKUP(Table1215[[#This Row],[Column2]],Table12[[Column2]:[Column54]],26,FALSE),"0")</f>
        <v>0</v>
      </c>
      <c r="AB69" s="54">
        <f>IFERROR(VLOOKUP(Table1215[[#This Row],[Column2]],Table12[[Column2]:[Column54]],27,FALSE),"0")</f>
        <v>0</v>
      </c>
      <c r="AC69" s="54">
        <f>IFERROR(VLOOKUP(Table1215[[#This Row],[Column2]],Table12[[Column2]:[Column54]],28,FALSE),"0")</f>
        <v>0</v>
      </c>
      <c r="AD69" s="60">
        <f>Table1215[[#This Row],[Column25]]</f>
        <v>0</v>
      </c>
      <c r="AE69" s="54">
        <f>IFERROR(VLOOKUP(Table1215[[#This Row],[Column2]],Table12[[Column2]:[Column54]],30,FALSE),"0")</f>
        <v>0</v>
      </c>
      <c r="AF69" s="54">
        <f>IFERROR(VLOOKUP(Table1215[[#This Row],[Column2]],Table12[[Column2]:[Column54]],31,FALSE),"0")</f>
        <v>0</v>
      </c>
      <c r="AG69" s="54">
        <f>IFERROR(VLOOKUP(Table1215[[#This Row],[Column2]],Table12[[Column2]:[Column54]],32,FALSE),"0")</f>
        <v>0</v>
      </c>
      <c r="AH69" s="54">
        <f>IFERROR(VLOOKUP(Table1215[[#This Row],[Column2]],Table12[[Column2]:[Column54]],33,FALSE),"0")</f>
        <v>0</v>
      </c>
      <c r="AI69" s="54">
        <f>IFERROR(VLOOKUP(Table1215[[#This Row],[Column2]],Table12[[Column2]:[Column54]],34,FALSE),"0")</f>
        <v>0</v>
      </c>
      <c r="AJ69" s="60">
        <f>AVERAGE(Table1215[[#This Row],[Column31]],Table1215[[#This Row],[Column32]],Table1215[[#This Row],[Column33]])</f>
        <v>0</v>
      </c>
      <c r="AK69" s="54">
        <f>IFERROR(VLOOKUP(Table1215[[#This Row],[Column2]],Table12[[Column2]:[Column54]],36,FALSE),"0")</f>
        <v>0</v>
      </c>
      <c r="AL69" s="54">
        <f>IFERROR(VLOOKUP(Table1215[[#This Row],[Column2]],Table12[[Column2]:[Column54]],37,FALSE),"0")</f>
        <v>0</v>
      </c>
      <c r="AM69" s="54">
        <f>IFERROR(VLOOKUP(Table1215[[#This Row],[Column2]],Table12[[Column2]:[Column54]],38,FALSE),"0")</f>
        <v>0</v>
      </c>
      <c r="AN69" s="54" t="str">
        <f>IFERROR(VLOOKUP(Table1215[[#This Row],[Column2]],Table12[[Column2]:[Column54]],39,FALSE),"0")</f>
        <v>A</v>
      </c>
      <c r="AO69" s="54">
        <f>IFERROR(VLOOKUP(Table1215[[#This Row],[Column2]],Table12[[Column2]:[Column54]],40,FALSE),"0")</f>
        <v>0</v>
      </c>
      <c r="AP69" s="60">
        <f>AVERAGE(Table1215[[#This Row],[Column37]],Table1215[[#This Row],[Column38]],Table1215[[#This Row],[Column40]])</f>
        <v>0</v>
      </c>
      <c r="AQ69" s="54">
        <f>IFERROR(VLOOKUP(Table1215[[#This Row],[Column2]],Table12[[Column2]:[Column54]],42,FALSE),"0")</f>
        <v>0</v>
      </c>
      <c r="AR69" s="54">
        <f>IFERROR(VLOOKUP(Table1215[[#This Row],[Column2]],Table12[[Column2]:[Column54]],43,FALSE),"0")</f>
        <v>0</v>
      </c>
      <c r="AS69" s="54">
        <f>IFERROR(VLOOKUP(Table1215[[#This Row],[Column2]],Table12[[Column2]:[Column54]],44,FALSE),"0")</f>
        <v>0</v>
      </c>
      <c r="AT69" s="54">
        <f>IFERROR(VLOOKUP(Table1215[[#This Row],[Column2]],Table12[[Column2]:[Column54]],45,FALSE),"0")</f>
        <v>0</v>
      </c>
      <c r="AU69" s="54">
        <f>IFERROR(VLOOKUP(Table1215[[#This Row],[Column2]],Table12[[Column2]:[Column54]],46,FALSE),"0")</f>
        <v>0</v>
      </c>
      <c r="AV69" s="60">
        <f>Table1215[[#This Row],[Column43]]</f>
        <v>0</v>
      </c>
      <c r="AW69" s="54">
        <f>IFERROR(VLOOKUP(Table1215[[#This Row],[Column2]],Table12[[Column2]:[Column54]],48,FALSE),"0")</f>
        <v>0</v>
      </c>
      <c r="AX69" s="54">
        <f>IFERROR(VLOOKUP(Table1215[[#This Row],[Column2]],Table12[[Column2]:[Column54]],49,FALSE),"0")</f>
        <v>0</v>
      </c>
      <c r="AY69" s="54">
        <f>IFERROR(VLOOKUP(Table1215[[#This Row],[Column2]],Table12[[Column2]:[Column54]],50,FALSE),"0")</f>
        <v>0</v>
      </c>
      <c r="AZ69" s="54">
        <f>IFERROR(VLOOKUP(Table1215[[#This Row],[Column2]],Table12[[Column2]:[Column54]],51,FALSE),"0")</f>
        <v>0</v>
      </c>
      <c r="BA69" s="54">
        <f>IFERROR(VLOOKUP(Table1215[[#This Row],[Column2]],Table12[[Column2]:[Column54]],52,FALSE),"0")</f>
        <v>0</v>
      </c>
      <c r="BB69" s="60">
        <f>AVERAGE(Table1215[[#This Row],[Column52]],Table1215[[#This Row],[Column53]])</f>
        <v>0</v>
      </c>
    </row>
    <row r="70" spans="1:54" ht="23.1" customHeight="1" x14ac:dyDescent="0.3">
      <c r="A70" s="79">
        <v>67</v>
      </c>
      <c r="B70" s="56" t="s">
        <v>276</v>
      </c>
      <c r="C70" s="57" t="s">
        <v>277</v>
      </c>
      <c r="D70" s="56" t="s">
        <v>449</v>
      </c>
      <c r="E70" s="56" t="s">
        <v>160</v>
      </c>
      <c r="F70" s="56" t="str">
        <f>REPT(CHAR(160),10)&amp;Working!$E71</f>
        <v>          B</v>
      </c>
      <c r="G70" s="58">
        <f>IFERROR(VLOOKUP(Table1215[[#This Row],[Column2]],Table12[[Column2]:[Column54]],6,FALSE),"0")</f>
        <v>0</v>
      </c>
      <c r="H70" s="58">
        <f>IFERROR(VLOOKUP(Table1215[[#This Row],[Column2]],Table12[[Column2]:[Column54]],7,FALSE),"0")</f>
        <v>0</v>
      </c>
      <c r="I70" s="58">
        <f>IFERROR(VLOOKUP(Table1215[[#This Row],[Column2]],Table12[[Column2]:[Column54]],8,FALSE),"0")</f>
        <v>3</v>
      </c>
      <c r="J70" s="58">
        <f>IFERROR(VLOOKUP(Table1215[[#This Row],[Column2]],Table12[[Column2]:[Column54]],9,FALSE),"0")</f>
        <v>0</v>
      </c>
      <c r="K70" s="58">
        <f>IFERROR(VLOOKUP(Table1215[[#This Row],[Column2]],Table12[[Column2]:[Column54]],10,FALSE),"0")</f>
        <v>0</v>
      </c>
      <c r="L70" s="60">
        <f>Table1215[[#This Row],[Column9]]</f>
        <v>3</v>
      </c>
      <c r="M70" s="58">
        <f>IFERROR(VLOOKUP(Table1215[[#This Row],[Column2]],Table12[[Column2]:[Column54]],12,FALSE),"0")</f>
        <v>0</v>
      </c>
      <c r="N70" s="58">
        <f>IFERROR(VLOOKUP(Table1215[[#This Row],[Column2]],Table12[[Column2]:[Column54]],13,FALSE),"0")</f>
        <v>3</v>
      </c>
      <c r="O70" s="58">
        <f>IFERROR(VLOOKUP(Table1215[[#This Row],[Column2]],Table12[[Column2]:[Column54]],14,FALSE),"0")</f>
        <v>3</v>
      </c>
      <c r="P70" s="58">
        <f>IFERROR(VLOOKUP(Table1215[[#This Row],[Column2]],Table12[[Column2]:[Column54]],10,FALSE),"0")</f>
        <v>0</v>
      </c>
      <c r="Q70" s="58">
        <f>IFERROR(VLOOKUP(Table1215[[#This Row],[Column2]],Table12[[Column2]:[Column54]],16,FALSE),"0")</f>
        <v>3</v>
      </c>
      <c r="R70" s="60">
        <f>AVERAGE(Table1215[[#This Row],[Column14]],Table1215[[#This Row],[Column15]],Table1215[[#This Row],[Column17]])</f>
        <v>3</v>
      </c>
      <c r="S70" s="58">
        <f>IFERROR(VLOOKUP(Table1215[[#This Row],[Column2]],Table12[[Column2]:[Column54]],18,FALSE),"0")</f>
        <v>0</v>
      </c>
      <c r="T70" s="58">
        <f>IFERROR(VLOOKUP(Table1215[[#This Row],[Column2]],Table12[[Column2]:[Column54]],19,FALSE),"0")</f>
        <v>0</v>
      </c>
      <c r="U70" s="58">
        <f>IFERROR(VLOOKUP(Table1215[[#This Row],[Column2]],Table12[[Column2]:[Column54]],20,FALSE),"0")</f>
        <v>0</v>
      </c>
      <c r="V70" s="58">
        <f>IFERROR(VLOOKUP(Table1215[[#This Row],[Column2]],Table12[[Column2]:[Column54]],21,FALSE),"0")</f>
        <v>0</v>
      </c>
      <c r="W70" s="58">
        <f>IFERROR(VLOOKUP(Table1215[[#This Row],[Column2]],Table12[[Column2]:[Column54]],22,FALSE),"0")</f>
        <v>0</v>
      </c>
      <c r="X70" s="60">
        <f>Table1215[[#This Row],[Column19]]</f>
        <v>0</v>
      </c>
      <c r="Y70" s="58">
        <f>IFERROR(VLOOKUP(Table1215[[#This Row],[Column2]],Table12[[Column2]:[Column54]],24,FALSE),"0")</f>
        <v>3</v>
      </c>
      <c r="Z70" s="58">
        <f>IFERROR(VLOOKUP(Table1215[[#This Row],[Column2]],Table12[[Column2]:[Column54]],25,FALSE),"0")</f>
        <v>0</v>
      </c>
      <c r="AA70" s="58">
        <f>IFERROR(VLOOKUP(Table1215[[#This Row],[Column2]],Table12[[Column2]:[Column54]],26,FALSE),"0")</f>
        <v>0</v>
      </c>
      <c r="AB70" s="58">
        <f>IFERROR(VLOOKUP(Table1215[[#This Row],[Column2]],Table12[[Column2]:[Column54]],27,FALSE),"0")</f>
        <v>0</v>
      </c>
      <c r="AC70" s="58">
        <f>IFERROR(VLOOKUP(Table1215[[#This Row],[Column2]],Table12[[Column2]:[Column54]],28,FALSE),"0")</f>
        <v>0</v>
      </c>
      <c r="AD70" s="60">
        <f>Table1215[[#This Row],[Column25]]</f>
        <v>3</v>
      </c>
      <c r="AE70" s="58">
        <f>IFERROR(VLOOKUP(Table1215[[#This Row],[Column2]],Table12[[Column2]:[Column54]],30,FALSE),"0")</f>
        <v>0</v>
      </c>
      <c r="AF70" s="58">
        <f>IFERROR(VLOOKUP(Table1215[[#This Row],[Column2]],Table12[[Column2]:[Column54]],31,FALSE),"0")</f>
        <v>0</v>
      </c>
      <c r="AG70" s="58">
        <f>IFERROR(VLOOKUP(Table1215[[#This Row],[Column2]],Table12[[Column2]:[Column54]],32,FALSE),"0")</f>
        <v>0</v>
      </c>
      <c r="AH70" s="58">
        <f>IFERROR(VLOOKUP(Table1215[[#This Row],[Column2]],Table12[[Column2]:[Column54]],33,FALSE),"0")</f>
        <v>0</v>
      </c>
      <c r="AI70" s="58">
        <f>IFERROR(VLOOKUP(Table1215[[#This Row],[Column2]],Table12[[Column2]:[Column54]],34,FALSE),"0")</f>
        <v>0</v>
      </c>
      <c r="AJ70" s="60">
        <f>AVERAGE(Table1215[[#This Row],[Column31]],Table1215[[#This Row],[Column32]],Table1215[[#This Row],[Column33]])</f>
        <v>0</v>
      </c>
      <c r="AK70" s="58">
        <f>IFERROR(VLOOKUP(Table1215[[#This Row],[Column2]],Table12[[Column2]:[Column54]],36,FALSE),"0")</f>
        <v>4</v>
      </c>
      <c r="AL70" s="58">
        <f>IFERROR(VLOOKUP(Table1215[[#This Row],[Column2]],Table12[[Column2]:[Column54]],37,FALSE),"0")</f>
        <v>3</v>
      </c>
      <c r="AM70" s="58">
        <f>IFERROR(VLOOKUP(Table1215[[#This Row],[Column2]],Table12[[Column2]:[Column54]],38,FALSE),"0")</f>
        <v>0</v>
      </c>
      <c r="AN70" s="58">
        <f>IFERROR(VLOOKUP(Table1215[[#This Row],[Column2]],Table12[[Column2]:[Column54]],39,FALSE),"0")</f>
        <v>3</v>
      </c>
      <c r="AO70" s="58">
        <f>IFERROR(VLOOKUP(Table1215[[#This Row],[Column2]],Table12[[Column2]:[Column54]],40,FALSE),"0")</f>
        <v>0</v>
      </c>
      <c r="AP70" s="60">
        <f>AVERAGE(Table1215[[#This Row],[Column37]],Table1215[[#This Row],[Column38]],Table1215[[#This Row],[Column40]])</f>
        <v>3.3333333333333335</v>
      </c>
      <c r="AQ70" s="58">
        <f>IFERROR(VLOOKUP(Table1215[[#This Row],[Column2]],Table12[[Column2]:[Column54]],42,FALSE),"0")</f>
        <v>5</v>
      </c>
      <c r="AR70" s="58">
        <f>IFERROR(VLOOKUP(Table1215[[#This Row],[Column2]],Table12[[Column2]:[Column54]],43,FALSE),"0")</f>
        <v>0</v>
      </c>
      <c r="AS70" s="58">
        <f>IFERROR(VLOOKUP(Table1215[[#This Row],[Column2]],Table12[[Column2]:[Column54]],44,FALSE),"0")</f>
        <v>0</v>
      </c>
      <c r="AT70" s="58">
        <f>IFERROR(VLOOKUP(Table1215[[#This Row],[Column2]],Table12[[Column2]:[Column54]],45,FALSE),"0")</f>
        <v>0</v>
      </c>
      <c r="AU70" s="58">
        <f>IFERROR(VLOOKUP(Table1215[[#This Row],[Column2]],Table12[[Column2]:[Column54]],46,FALSE),"0")</f>
        <v>0</v>
      </c>
      <c r="AV70" s="60">
        <f>Table1215[[#This Row],[Column43]]</f>
        <v>5</v>
      </c>
      <c r="AW70" s="58">
        <f>IFERROR(VLOOKUP(Table1215[[#This Row],[Column2]],Table12[[Column2]:[Column54]],48,FALSE),"0")</f>
        <v>0</v>
      </c>
      <c r="AX70" s="58">
        <f>IFERROR(VLOOKUP(Table1215[[#This Row],[Column2]],Table12[[Column2]:[Column54]],49,FALSE),"0")</f>
        <v>0</v>
      </c>
      <c r="AY70" s="58">
        <f>IFERROR(VLOOKUP(Table1215[[#This Row],[Column2]],Table12[[Column2]:[Column54]],50,FALSE),"0")</f>
        <v>0</v>
      </c>
      <c r="AZ70" s="58">
        <f>IFERROR(VLOOKUP(Table1215[[#This Row],[Column2]],Table12[[Column2]:[Column54]],51,FALSE),"0")</f>
        <v>3</v>
      </c>
      <c r="BA70" s="58">
        <f>IFERROR(VLOOKUP(Table1215[[#This Row],[Column2]],Table12[[Column2]:[Column54]],52,FALSE),"0")</f>
        <v>3</v>
      </c>
      <c r="BB70" s="60">
        <f>AVERAGE(Table1215[[#This Row],[Column52]],Table1215[[#This Row],[Column53]])</f>
        <v>3</v>
      </c>
    </row>
    <row r="71" spans="1:54" ht="23.1" customHeight="1" x14ac:dyDescent="0.3">
      <c r="A71" s="80">
        <v>68</v>
      </c>
      <c r="B71" s="63" t="s">
        <v>163</v>
      </c>
      <c r="C71" s="64" t="s">
        <v>164</v>
      </c>
      <c r="D71" s="63" t="s">
        <v>449</v>
      </c>
      <c r="E71" s="63" t="s">
        <v>160</v>
      </c>
      <c r="F71" s="63" t="str">
        <f>REPT(CHAR(160),10)&amp;Working!$E72</f>
        <v>          B</v>
      </c>
      <c r="G71" s="54">
        <f>IFERROR(VLOOKUP(Table1215[[#This Row],[Column2]],Table12[[Column2]:[Column54]],6,FALSE),"0")</f>
        <v>0</v>
      </c>
      <c r="H71" s="54">
        <f>IFERROR(VLOOKUP(Table1215[[#This Row],[Column2]],Table12[[Column2]:[Column54]],7,FALSE),"0")</f>
        <v>0</v>
      </c>
      <c r="I71" s="54">
        <f>IFERROR(VLOOKUP(Table1215[[#This Row],[Column2]],Table12[[Column2]:[Column54]],8,FALSE),"0")</f>
        <v>4</v>
      </c>
      <c r="J71" s="54">
        <f>IFERROR(VLOOKUP(Table1215[[#This Row],[Column2]],Table12[[Column2]:[Column54]],9,FALSE),"0")</f>
        <v>0</v>
      </c>
      <c r="K71" s="54">
        <f>IFERROR(VLOOKUP(Table1215[[#This Row],[Column2]],Table12[[Column2]:[Column54]],10,FALSE),"0")</f>
        <v>0</v>
      </c>
      <c r="L71" s="60">
        <f>Table1215[[#This Row],[Column9]]</f>
        <v>4</v>
      </c>
      <c r="M71" s="54">
        <f>IFERROR(VLOOKUP(Table1215[[#This Row],[Column2]],Table12[[Column2]:[Column54]],12,FALSE),"0")</f>
        <v>0</v>
      </c>
      <c r="N71" s="54">
        <f>IFERROR(VLOOKUP(Table1215[[#This Row],[Column2]],Table12[[Column2]:[Column54]],13,FALSE),"0")</f>
        <v>4</v>
      </c>
      <c r="O71" s="54">
        <f>IFERROR(VLOOKUP(Table1215[[#This Row],[Column2]],Table12[[Column2]:[Column54]],14,FALSE),"0")</f>
        <v>4</v>
      </c>
      <c r="P71" s="54">
        <f>IFERROR(VLOOKUP(Table1215[[#This Row],[Column2]],Table12[[Column2]:[Column54]],10,FALSE),"0")</f>
        <v>0</v>
      </c>
      <c r="Q71" s="54">
        <f>IFERROR(VLOOKUP(Table1215[[#This Row],[Column2]],Table12[[Column2]:[Column54]],16,FALSE),"0")</f>
        <v>4</v>
      </c>
      <c r="R71" s="60">
        <f>AVERAGE(Table1215[[#This Row],[Column14]],Table1215[[#This Row],[Column15]],Table1215[[#This Row],[Column17]])</f>
        <v>4</v>
      </c>
      <c r="S71" s="54">
        <f>IFERROR(VLOOKUP(Table1215[[#This Row],[Column2]],Table12[[Column2]:[Column54]],18,FALSE),"0")</f>
        <v>0</v>
      </c>
      <c r="T71" s="54">
        <f>IFERROR(VLOOKUP(Table1215[[#This Row],[Column2]],Table12[[Column2]:[Column54]],19,FALSE),"0")</f>
        <v>0</v>
      </c>
      <c r="U71" s="54">
        <f>IFERROR(VLOOKUP(Table1215[[#This Row],[Column2]],Table12[[Column2]:[Column54]],20,FALSE),"0")</f>
        <v>0</v>
      </c>
      <c r="V71" s="54">
        <f>IFERROR(VLOOKUP(Table1215[[#This Row],[Column2]],Table12[[Column2]:[Column54]],21,FALSE),"0")</f>
        <v>0</v>
      </c>
      <c r="W71" s="54">
        <f>IFERROR(VLOOKUP(Table1215[[#This Row],[Column2]],Table12[[Column2]:[Column54]],22,FALSE),"0")</f>
        <v>0</v>
      </c>
      <c r="X71" s="60">
        <f>Table1215[[#This Row],[Column19]]</f>
        <v>0</v>
      </c>
      <c r="Y71" s="54">
        <f>IFERROR(VLOOKUP(Table1215[[#This Row],[Column2]],Table12[[Column2]:[Column54]],24,FALSE),"0")</f>
        <v>4</v>
      </c>
      <c r="Z71" s="54">
        <f>IFERROR(VLOOKUP(Table1215[[#This Row],[Column2]],Table12[[Column2]:[Column54]],25,FALSE),"0")</f>
        <v>0</v>
      </c>
      <c r="AA71" s="54">
        <f>IFERROR(VLOOKUP(Table1215[[#This Row],[Column2]],Table12[[Column2]:[Column54]],26,FALSE),"0")</f>
        <v>0</v>
      </c>
      <c r="AB71" s="54">
        <f>IFERROR(VLOOKUP(Table1215[[#This Row],[Column2]],Table12[[Column2]:[Column54]],27,FALSE),"0")</f>
        <v>0</v>
      </c>
      <c r="AC71" s="54">
        <f>IFERROR(VLOOKUP(Table1215[[#This Row],[Column2]],Table12[[Column2]:[Column54]],28,FALSE),"0")</f>
        <v>0</v>
      </c>
      <c r="AD71" s="60">
        <f>Table1215[[#This Row],[Column25]]</f>
        <v>4</v>
      </c>
      <c r="AE71" s="54">
        <f>IFERROR(VLOOKUP(Table1215[[#This Row],[Column2]],Table12[[Column2]:[Column54]],30,FALSE),"0")</f>
        <v>0</v>
      </c>
      <c r="AF71" s="54">
        <f>IFERROR(VLOOKUP(Table1215[[#This Row],[Column2]],Table12[[Column2]:[Column54]],31,FALSE),"0")</f>
        <v>0</v>
      </c>
      <c r="AG71" s="54">
        <f>IFERROR(VLOOKUP(Table1215[[#This Row],[Column2]],Table12[[Column2]:[Column54]],32,FALSE),"0")</f>
        <v>0</v>
      </c>
      <c r="AH71" s="54">
        <f>IFERROR(VLOOKUP(Table1215[[#This Row],[Column2]],Table12[[Column2]:[Column54]],33,FALSE),"0")</f>
        <v>0</v>
      </c>
      <c r="AI71" s="54">
        <f>IFERROR(VLOOKUP(Table1215[[#This Row],[Column2]],Table12[[Column2]:[Column54]],34,FALSE),"0")</f>
        <v>0</v>
      </c>
      <c r="AJ71" s="60">
        <f>AVERAGE(Table1215[[#This Row],[Column31]],Table1215[[#This Row],[Column32]],Table1215[[#This Row],[Column33]])</f>
        <v>0</v>
      </c>
      <c r="AK71" s="54">
        <f>IFERROR(VLOOKUP(Table1215[[#This Row],[Column2]],Table12[[Column2]:[Column54]],36,FALSE),"0")</f>
        <v>3</v>
      </c>
      <c r="AL71" s="54">
        <f>IFERROR(VLOOKUP(Table1215[[#This Row],[Column2]],Table12[[Column2]:[Column54]],37,FALSE),"0")</f>
        <v>5</v>
      </c>
      <c r="AM71" s="54">
        <f>IFERROR(VLOOKUP(Table1215[[#This Row],[Column2]],Table12[[Column2]:[Column54]],38,FALSE),"0")</f>
        <v>0</v>
      </c>
      <c r="AN71" s="54">
        <f>IFERROR(VLOOKUP(Table1215[[#This Row],[Column2]],Table12[[Column2]:[Column54]],39,FALSE),"0")</f>
        <v>5</v>
      </c>
      <c r="AO71" s="54">
        <f>IFERROR(VLOOKUP(Table1215[[#This Row],[Column2]],Table12[[Column2]:[Column54]],40,FALSE),"0")</f>
        <v>0</v>
      </c>
      <c r="AP71" s="60">
        <f>AVERAGE(Table1215[[#This Row],[Column37]],Table1215[[#This Row],[Column38]],Table1215[[#This Row],[Column40]])</f>
        <v>4.333333333333333</v>
      </c>
      <c r="AQ71" s="54">
        <f>IFERROR(VLOOKUP(Table1215[[#This Row],[Column2]],Table12[[Column2]:[Column54]],42,FALSE),"0")</f>
        <v>4</v>
      </c>
      <c r="AR71" s="54">
        <f>IFERROR(VLOOKUP(Table1215[[#This Row],[Column2]],Table12[[Column2]:[Column54]],43,FALSE),"0")</f>
        <v>0</v>
      </c>
      <c r="AS71" s="54">
        <f>IFERROR(VLOOKUP(Table1215[[#This Row],[Column2]],Table12[[Column2]:[Column54]],44,FALSE),"0")</f>
        <v>0</v>
      </c>
      <c r="AT71" s="54">
        <f>IFERROR(VLOOKUP(Table1215[[#This Row],[Column2]],Table12[[Column2]:[Column54]],45,FALSE),"0")</f>
        <v>0</v>
      </c>
      <c r="AU71" s="54">
        <f>IFERROR(VLOOKUP(Table1215[[#This Row],[Column2]],Table12[[Column2]:[Column54]],46,FALSE),"0")</f>
        <v>0</v>
      </c>
      <c r="AV71" s="60">
        <f>Table1215[[#This Row],[Column43]]</f>
        <v>4</v>
      </c>
      <c r="AW71" s="54">
        <f>IFERROR(VLOOKUP(Table1215[[#This Row],[Column2]],Table12[[Column2]:[Column54]],48,FALSE),"0")</f>
        <v>0</v>
      </c>
      <c r="AX71" s="54">
        <f>IFERROR(VLOOKUP(Table1215[[#This Row],[Column2]],Table12[[Column2]:[Column54]],49,FALSE),"0")</f>
        <v>0</v>
      </c>
      <c r="AY71" s="54">
        <f>IFERROR(VLOOKUP(Table1215[[#This Row],[Column2]],Table12[[Column2]:[Column54]],50,FALSE),"0")</f>
        <v>0</v>
      </c>
      <c r="AZ71" s="54">
        <f>IFERROR(VLOOKUP(Table1215[[#This Row],[Column2]],Table12[[Column2]:[Column54]],51,FALSE),"0")</f>
        <v>4</v>
      </c>
      <c r="BA71" s="54">
        <f>IFERROR(VLOOKUP(Table1215[[#This Row],[Column2]],Table12[[Column2]:[Column54]],52,FALSE),"0")</f>
        <v>5</v>
      </c>
      <c r="BB71" s="60">
        <f>AVERAGE(Table1215[[#This Row],[Column52]],Table1215[[#This Row],[Column53]])</f>
        <v>4.5</v>
      </c>
    </row>
    <row r="72" spans="1:54" ht="23.1" customHeight="1" x14ac:dyDescent="0.3">
      <c r="A72" s="79">
        <v>69</v>
      </c>
      <c r="B72" s="56" t="s">
        <v>129</v>
      </c>
      <c r="C72" s="57" t="s">
        <v>130</v>
      </c>
      <c r="D72" s="56" t="s">
        <v>541</v>
      </c>
      <c r="E72" s="56" t="s">
        <v>34</v>
      </c>
      <c r="F72" s="56" t="str">
        <f>REPT(CHAR(160),10)&amp;Working!$E73</f>
        <v>          A</v>
      </c>
      <c r="G72" s="58">
        <f>IFERROR(VLOOKUP(Table1215[[#This Row],[Column2]],Table12[[Column2]:[Column54]],6,FALSE),"0")</f>
        <v>0</v>
      </c>
      <c r="H72" s="58">
        <f>IFERROR(VLOOKUP(Table1215[[#This Row],[Column2]],Table12[[Column2]:[Column54]],7,FALSE),"0")</f>
        <v>0</v>
      </c>
      <c r="I72" s="58">
        <f>IFERROR(VLOOKUP(Table1215[[#This Row],[Column2]],Table12[[Column2]:[Column54]],8,FALSE),"0")</f>
        <v>2</v>
      </c>
      <c r="J72" s="58">
        <f>IFERROR(VLOOKUP(Table1215[[#This Row],[Column2]],Table12[[Column2]:[Column54]],9,FALSE),"0")</f>
        <v>0</v>
      </c>
      <c r="K72" s="58">
        <f>IFERROR(VLOOKUP(Table1215[[#This Row],[Column2]],Table12[[Column2]:[Column54]],10,FALSE),"0")</f>
        <v>0</v>
      </c>
      <c r="L72" s="60">
        <f>Table1215[[#This Row],[Column9]]</f>
        <v>2</v>
      </c>
      <c r="M72" s="58">
        <f>IFERROR(VLOOKUP(Table1215[[#This Row],[Column2]],Table12[[Column2]:[Column54]],12,FALSE),"0")</f>
        <v>0</v>
      </c>
      <c r="N72" s="58">
        <f>IFERROR(VLOOKUP(Table1215[[#This Row],[Column2]],Table12[[Column2]:[Column54]],13,FALSE),"0")</f>
        <v>2</v>
      </c>
      <c r="O72" s="58">
        <f>IFERROR(VLOOKUP(Table1215[[#This Row],[Column2]],Table12[[Column2]:[Column54]],14,FALSE),"0")</f>
        <v>2</v>
      </c>
      <c r="P72" s="58">
        <f>IFERROR(VLOOKUP(Table1215[[#This Row],[Column2]],Table12[[Column2]:[Column54]],10,FALSE),"0")</f>
        <v>0</v>
      </c>
      <c r="Q72" s="58">
        <f>IFERROR(VLOOKUP(Table1215[[#This Row],[Column2]],Table12[[Column2]:[Column54]],16,FALSE),"0")</f>
        <v>2</v>
      </c>
      <c r="R72" s="60">
        <f>AVERAGE(Table1215[[#This Row],[Column14]],Table1215[[#This Row],[Column15]],Table1215[[#This Row],[Column17]])</f>
        <v>2</v>
      </c>
      <c r="S72" s="58">
        <f>IFERROR(VLOOKUP(Table1215[[#This Row],[Column2]],Table12[[Column2]:[Column54]],18,FALSE),"0")</f>
        <v>0</v>
      </c>
      <c r="T72" s="58">
        <f>IFERROR(VLOOKUP(Table1215[[#This Row],[Column2]],Table12[[Column2]:[Column54]],19,FALSE),"0")</f>
        <v>0</v>
      </c>
      <c r="U72" s="58">
        <f>IFERROR(VLOOKUP(Table1215[[#This Row],[Column2]],Table12[[Column2]:[Column54]],20,FALSE),"0")</f>
        <v>0</v>
      </c>
      <c r="V72" s="58">
        <f>IFERROR(VLOOKUP(Table1215[[#This Row],[Column2]],Table12[[Column2]:[Column54]],21,FALSE),"0")</f>
        <v>0</v>
      </c>
      <c r="W72" s="58">
        <f>IFERROR(VLOOKUP(Table1215[[#This Row],[Column2]],Table12[[Column2]:[Column54]],22,FALSE),"0")</f>
        <v>0</v>
      </c>
      <c r="X72" s="60">
        <f>Table1215[[#This Row],[Column19]]</f>
        <v>0</v>
      </c>
      <c r="Y72" s="58">
        <f>IFERROR(VLOOKUP(Table1215[[#This Row],[Column2]],Table12[[Column2]:[Column54]],24,FALSE),"0")</f>
        <v>2</v>
      </c>
      <c r="Z72" s="58">
        <f>IFERROR(VLOOKUP(Table1215[[#This Row],[Column2]],Table12[[Column2]:[Column54]],25,FALSE),"0")</f>
        <v>0</v>
      </c>
      <c r="AA72" s="58">
        <f>IFERROR(VLOOKUP(Table1215[[#This Row],[Column2]],Table12[[Column2]:[Column54]],26,FALSE),"0")</f>
        <v>0</v>
      </c>
      <c r="AB72" s="58">
        <f>IFERROR(VLOOKUP(Table1215[[#This Row],[Column2]],Table12[[Column2]:[Column54]],27,FALSE),"0")</f>
        <v>0</v>
      </c>
      <c r="AC72" s="58">
        <f>IFERROR(VLOOKUP(Table1215[[#This Row],[Column2]],Table12[[Column2]:[Column54]],28,FALSE),"0")</f>
        <v>0</v>
      </c>
      <c r="AD72" s="60">
        <f>Table1215[[#This Row],[Column25]]</f>
        <v>2</v>
      </c>
      <c r="AE72" s="58">
        <f>IFERROR(VLOOKUP(Table1215[[#This Row],[Column2]],Table12[[Column2]:[Column54]],30,FALSE),"0")</f>
        <v>0</v>
      </c>
      <c r="AF72" s="58">
        <f>IFERROR(VLOOKUP(Table1215[[#This Row],[Column2]],Table12[[Column2]:[Column54]],31,FALSE),"0")</f>
        <v>0</v>
      </c>
      <c r="AG72" s="58">
        <f>IFERROR(VLOOKUP(Table1215[[#This Row],[Column2]],Table12[[Column2]:[Column54]],32,FALSE),"0")</f>
        <v>0</v>
      </c>
      <c r="AH72" s="58">
        <f>IFERROR(VLOOKUP(Table1215[[#This Row],[Column2]],Table12[[Column2]:[Column54]],33,FALSE),"0")</f>
        <v>0</v>
      </c>
      <c r="AI72" s="58">
        <f>IFERROR(VLOOKUP(Table1215[[#This Row],[Column2]],Table12[[Column2]:[Column54]],34,FALSE),"0")</f>
        <v>0</v>
      </c>
      <c r="AJ72" s="60">
        <f>AVERAGE(Table1215[[#This Row],[Column31]],Table1215[[#This Row],[Column32]],Table1215[[#This Row],[Column33]])</f>
        <v>0</v>
      </c>
      <c r="AK72" s="58">
        <f>IFERROR(VLOOKUP(Table1215[[#This Row],[Column2]],Table12[[Column2]:[Column54]],36,FALSE),"0")</f>
        <v>2</v>
      </c>
      <c r="AL72" s="58">
        <f>IFERROR(VLOOKUP(Table1215[[#This Row],[Column2]],Table12[[Column2]:[Column54]],37,FALSE),"0")</f>
        <v>2</v>
      </c>
      <c r="AM72" s="58">
        <f>IFERROR(VLOOKUP(Table1215[[#This Row],[Column2]],Table12[[Column2]:[Column54]],38,FALSE),"0")</f>
        <v>0</v>
      </c>
      <c r="AN72" s="58">
        <f>IFERROR(VLOOKUP(Table1215[[#This Row],[Column2]],Table12[[Column2]:[Column54]],39,FALSE),"0")</f>
        <v>2</v>
      </c>
      <c r="AO72" s="58">
        <f>IFERROR(VLOOKUP(Table1215[[#This Row],[Column2]],Table12[[Column2]:[Column54]],40,FALSE),"0")</f>
        <v>0</v>
      </c>
      <c r="AP72" s="60">
        <f>AVERAGE(Table1215[[#This Row],[Column37]],Table1215[[#This Row],[Column38]],Table1215[[#This Row],[Column40]])</f>
        <v>2</v>
      </c>
      <c r="AQ72" s="58">
        <f>IFERROR(VLOOKUP(Table1215[[#This Row],[Column2]],Table12[[Column2]:[Column54]],42,FALSE),"0")</f>
        <v>2</v>
      </c>
      <c r="AR72" s="58">
        <f>IFERROR(VLOOKUP(Table1215[[#This Row],[Column2]],Table12[[Column2]:[Column54]],43,FALSE),"0")</f>
        <v>0</v>
      </c>
      <c r="AS72" s="58">
        <f>IFERROR(VLOOKUP(Table1215[[#This Row],[Column2]],Table12[[Column2]:[Column54]],44,FALSE),"0")</f>
        <v>0</v>
      </c>
      <c r="AT72" s="58">
        <f>IFERROR(VLOOKUP(Table1215[[#This Row],[Column2]],Table12[[Column2]:[Column54]],45,FALSE),"0")</f>
        <v>0</v>
      </c>
      <c r="AU72" s="58">
        <f>IFERROR(VLOOKUP(Table1215[[#This Row],[Column2]],Table12[[Column2]:[Column54]],46,FALSE),"0")</f>
        <v>0</v>
      </c>
      <c r="AV72" s="60">
        <f>Table1215[[#This Row],[Column43]]</f>
        <v>2</v>
      </c>
      <c r="AW72" s="58">
        <f>IFERROR(VLOOKUP(Table1215[[#This Row],[Column2]],Table12[[Column2]:[Column54]],48,FALSE),"0")</f>
        <v>0</v>
      </c>
      <c r="AX72" s="58">
        <f>IFERROR(VLOOKUP(Table1215[[#This Row],[Column2]],Table12[[Column2]:[Column54]],49,FALSE),"0")</f>
        <v>0</v>
      </c>
      <c r="AY72" s="58">
        <f>IFERROR(VLOOKUP(Table1215[[#This Row],[Column2]],Table12[[Column2]:[Column54]],50,FALSE),"0")</f>
        <v>0</v>
      </c>
      <c r="AZ72" s="58">
        <f>IFERROR(VLOOKUP(Table1215[[#This Row],[Column2]],Table12[[Column2]:[Column54]],51,FALSE),"0")</f>
        <v>2</v>
      </c>
      <c r="BA72" s="58">
        <f>IFERROR(VLOOKUP(Table1215[[#This Row],[Column2]],Table12[[Column2]:[Column54]],52,FALSE),"0")</f>
        <v>2</v>
      </c>
      <c r="BB72" s="60">
        <f>AVERAGE(Table1215[[#This Row],[Column52]],Table1215[[#This Row],[Column53]])</f>
        <v>2</v>
      </c>
    </row>
    <row r="73" spans="1:54" ht="23.1" customHeight="1" x14ac:dyDescent="0.3">
      <c r="A73" s="80">
        <v>70</v>
      </c>
      <c r="B73" s="63" t="s">
        <v>319</v>
      </c>
      <c r="C73" s="64" t="s">
        <v>320</v>
      </c>
      <c r="D73" s="63" t="s">
        <v>541</v>
      </c>
      <c r="E73" s="63" t="s">
        <v>492</v>
      </c>
      <c r="F73" s="63" t="str">
        <f>REPT(CHAR(160),10)&amp;Working!$E74</f>
        <v>          C</v>
      </c>
      <c r="G73" s="54">
        <f>IFERROR(VLOOKUP(Table1215[[#This Row],[Column2]],Table12[[Column2]:[Column54]],6,FALSE),"0")</f>
        <v>0</v>
      </c>
      <c r="H73" s="54">
        <f>IFERROR(VLOOKUP(Table1215[[#This Row],[Column2]],Table12[[Column2]:[Column54]],7,FALSE),"0")</f>
        <v>0</v>
      </c>
      <c r="I73" s="54">
        <f>IFERROR(VLOOKUP(Table1215[[#This Row],[Column2]],Table12[[Column2]:[Column54]],8,FALSE),"0")</f>
        <v>2</v>
      </c>
      <c r="J73" s="54">
        <f>IFERROR(VLOOKUP(Table1215[[#This Row],[Column2]],Table12[[Column2]:[Column54]],9,FALSE),"0")</f>
        <v>0</v>
      </c>
      <c r="K73" s="54">
        <f>IFERROR(VLOOKUP(Table1215[[#This Row],[Column2]],Table12[[Column2]:[Column54]],10,FALSE),"0")</f>
        <v>0</v>
      </c>
      <c r="L73" s="60">
        <f>Table1215[[#This Row],[Column9]]</f>
        <v>2</v>
      </c>
      <c r="M73" s="54">
        <f>IFERROR(VLOOKUP(Table1215[[#This Row],[Column2]],Table12[[Column2]:[Column54]],12,FALSE),"0")</f>
        <v>0</v>
      </c>
      <c r="N73" s="54">
        <f>IFERROR(VLOOKUP(Table1215[[#This Row],[Column2]],Table12[[Column2]:[Column54]],13,FALSE),"0")</f>
        <v>2</v>
      </c>
      <c r="O73" s="54">
        <f>IFERROR(VLOOKUP(Table1215[[#This Row],[Column2]],Table12[[Column2]:[Column54]],14,FALSE),"0")</f>
        <v>2</v>
      </c>
      <c r="P73" s="54">
        <f>IFERROR(VLOOKUP(Table1215[[#This Row],[Column2]],Table12[[Column2]:[Column54]],10,FALSE),"0")</f>
        <v>0</v>
      </c>
      <c r="Q73" s="54">
        <f>IFERROR(VLOOKUP(Table1215[[#This Row],[Column2]],Table12[[Column2]:[Column54]],16,FALSE),"0")</f>
        <v>2</v>
      </c>
      <c r="R73" s="60">
        <f>AVERAGE(Table1215[[#This Row],[Column14]],Table1215[[#This Row],[Column15]],Table1215[[#This Row],[Column17]])</f>
        <v>2</v>
      </c>
      <c r="S73" s="54">
        <f>IFERROR(VLOOKUP(Table1215[[#This Row],[Column2]],Table12[[Column2]:[Column54]],18,FALSE),"0")</f>
        <v>0</v>
      </c>
      <c r="T73" s="54">
        <f>IFERROR(VLOOKUP(Table1215[[#This Row],[Column2]],Table12[[Column2]:[Column54]],19,FALSE),"0")</f>
        <v>0</v>
      </c>
      <c r="U73" s="54">
        <f>IFERROR(VLOOKUP(Table1215[[#This Row],[Column2]],Table12[[Column2]:[Column54]],20,FALSE),"0")</f>
        <v>0</v>
      </c>
      <c r="V73" s="54">
        <f>IFERROR(VLOOKUP(Table1215[[#This Row],[Column2]],Table12[[Column2]:[Column54]],21,FALSE),"0")</f>
        <v>0</v>
      </c>
      <c r="W73" s="54">
        <f>IFERROR(VLOOKUP(Table1215[[#This Row],[Column2]],Table12[[Column2]:[Column54]],22,FALSE),"0")</f>
        <v>0</v>
      </c>
      <c r="X73" s="60">
        <f>Table1215[[#This Row],[Column19]]</f>
        <v>0</v>
      </c>
      <c r="Y73" s="54">
        <f>IFERROR(VLOOKUP(Table1215[[#This Row],[Column2]],Table12[[Column2]:[Column54]],24,FALSE),"0")</f>
        <v>2</v>
      </c>
      <c r="Z73" s="54">
        <f>IFERROR(VLOOKUP(Table1215[[#This Row],[Column2]],Table12[[Column2]:[Column54]],25,FALSE),"0")</f>
        <v>0</v>
      </c>
      <c r="AA73" s="54">
        <f>IFERROR(VLOOKUP(Table1215[[#This Row],[Column2]],Table12[[Column2]:[Column54]],26,FALSE),"0")</f>
        <v>0</v>
      </c>
      <c r="AB73" s="54">
        <f>IFERROR(VLOOKUP(Table1215[[#This Row],[Column2]],Table12[[Column2]:[Column54]],27,FALSE),"0")</f>
        <v>0</v>
      </c>
      <c r="AC73" s="54">
        <f>IFERROR(VLOOKUP(Table1215[[#This Row],[Column2]],Table12[[Column2]:[Column54]],28,FALSE),"0")</f>
        <v>0</v>
      </c>
      <c r="AD73" s="60">
        <f>Table1215[[#This Row],[Column25]]</f>
        <v>2</v>
      </c>
      <c r="AE73" s="54">
        <f>IFERROR(VLOOKUP(Table1215[[#This Row],[Column2]],Table12[[Column2]:[Column54]],30,FALSE),"0")</f>
        <v>0</v>
      </c>
      <c r="AF73" s="54">
        <f>IFERROR(VLOOKUP(Table1215[[#This Row],[Column2]],Table12[[Column2]:[Column54]],31,FALSE),"0")</f>
        <v>0</v>
      </c>
      <c r="AG73" s="54">
        <f>IFERROR(VLOOKUP(Table1215[[#This Row],[Column2]],Table12[[Column2]:[Column54]],32,FALSE),"0")</f>
        <v>0</v>
      </c>
      <c r="AH73" s="54">
        <f>IFERROR(VLOOKUP(Table1215[[#This Row],[Column2]],Table12[[Column2]:[Column54]],33,FALSE),"0")</f>
        <v>0</v>
      </c>
      <c r="AI73" s="54">
        <f>IFERROR(VLOOKUP(Table1215[[#This Row],[Column2]],Table12[[Column2]:[Column54]],34,FALSE),"0")</f>
        <v>0</v>
      </c>
      <c r="AJ73" s="60">
        <f>AVERAGE(Table1215[[#This Row],[Column31]],Table1215[[#This Row],[Column32]],Table1215[[#This Row],[Column33]])</f>
        <v>0</v>
      </c>
      <c r="AK73" s="54">
        <f>IFERROR(VLOOKUP(Table1215[[#This Row],[Column2]],Table12[[Column2]:[Column54]],36,FALSE),"0")</f>
        <v>2</v>
      </c>
      <c r="AL73" s="54">
        <f>IFERROR(VLOOKUP(Table1215[[#This Row],[Column2]],Table12[[Column2]:[Column54]],37,FALSE),"0")</f>
        <v>3</v>
      </c>
      <c r="AM73" s="54">
        <f>IFERROR(VLOOKUP(Table1215[[#This Row],[Column2]],Table12[[Column2]:[Column54]],38,FALSE),"0")</f>
        <v>0</v>
      </c>
      <c r="AN73" s="54">
        <f>IFERROR(VLOOKUP(Table1215[[#This Row],[Column2]],Table12[[Column2]:[Column54]],39,FALSE),"0")</f>
        <v>3</v>
      </c>
      <c r="AO73" s="54">
        <f>IFERROR(VLOOKUP(Table1215[[#This Row],[Column2]],Table12[[Column2]:[Column54]],40,FALSE),"0")</f>
        <v>0</v>
      </c>
      <c r="AP73" s="60">
        <f>AVERAGE(Table1215[[#This Row],[Column37]],Table1215[[#This Row],[Column38]],Table1215[[#This Row],[Column40]])</f>
        <v>2.6666666666666665</v>
      </c>
      <c r="AQ73" s="54">
        <f>IFERROR(VLOOKUP(Table1215[[#This Row],[Column2]],Table12[[Column2]:[Column54]],42,FALSE),"0")</f>
        <v>3</v>
      </c>
      <c r="AR73" s="54">
        <f>IFERROR(VLOOKUP(Table1215[[#This Row],[Column2]],Table12[[Column2]:[Column54]],43,FALSE),"0")</f>
        <v>0</v>
      </c>
      <c r="AS73" s="54">
        <f>IFERROR(VLOOKUP(Table1215[[#This Row],[Column2]],Table12[[Column2]:[Column54]],44,FALSE),"0")</f>
        <v>0</v>
      </c>
      <c r="AT73" s="54">
        <f>IFERROR(VLOOKUP(Table1215[[#This Row],[Column2]],Table12[[Column2]:[Column54]],45,FALSE),"0")</f>
        <v>0</v>
      </c>
      <c r="AU73" s="54">
        <f>IFERROR(VLOOKUP(Table1215[[#This Row],[Column2]],Table12[[Column2]:[Column54]],46,FALSE),"0")</f>
        <v>0</v>
      </c>
      <c r="AV73" s="60">
        <f>Table1215[[#This Row],[Column43]]</f>
        <v>3</v>
      </c>
      <c r="AW73" s="54">
        <f>IFERROR(VLOOKUP(Table1215[[#This Row],[Column2]],Table12[[Column2]:[Column54]],48,FALSE),"0")</f>
        <v>0</v>
      </c>
      <c r="AX73" s="54">
        <f>IFERROR(VLOOKUP(Table1215[[#This Row],[Column2]],Table12[[Column2]:[Column54]],49,FALSE),"0")</f>
        <v>0</v>
      </c>
      <c r="AY73" s="54">
        <f>IFERROR(VLOOKUP(Table1215[[#This Row],[Column2]],Table12[[Column2]:[Column54]],50,FALSE),"0")</f>
        <v>0</v>
      </c>
      <c r="AZ73" s="54">
        <f>IFERROR(VLOOKUP(Table1215[[#This Row],[Column2]],Table12[[Column2]:[Column54]],51,FALSE),"0")</f>
        <v>3</v>
      </c>
      <c r="BA73" s="54">
        <f>IFERROR(VLOOKUP(Table1215[[#This Row],[Column2]],Table12[[Column2]:[Column54]],52,FALSE),"0")</f>
        <v>2</v>
      </c>
      <c r="BB73" s="60">
        <f>AVERAGE(Table1215[[#This Row],[Column52]],Table1215[[#This Row],[Column53]])</f>
        <v>2.5</v>
      </c>
    </row>
    <row r="74" spans="1:54" ht="23.1" customHeight="1" x14ac:dyDescent="0.3">
      <c r="A74" s="79">
        <v>71</v>
      </c>
      <c r="B74" s="56" t="s">
        <v>131</v>
      </c>
      <c r="C74" s="57" t="s">
        <v>132</v>
      </c>
      <c r="D74" s="56" t="s">
        <v>541</v>
      </c>
      <c r="E74" s="56" t="s">
        <v>34</v>
      </c>
      <c r="F74" s="56" t="str">
        <f>REPT(CHAR(160),10)&amp;Working!$E75</f>
        <v>          A</v>
      </c>
      <c r="G74" s="58">
        <f>IFERROR(VLOOKUP(Table1215[[#This Row],[Column2]],Table12[[Column2]:[Column54]],6,FALSE),"0")</f>
        <v>0</v>
      </c>
      <c r="H74" s="58">
        <f>IFERROR(VLOOKUP(Table1215[[#This Row],[Column2]],Table12[[Column2]:[Column54]],7,FALSE),"0")</f>
        <v>0</v>
      </c>
      <c r="I74" s="58">
        <f>IFERROR(VLOOKUP(Table1215[[#This Row],[Column2]],Table12[[Column2]:[Column54]],8,FALSE),"0")</f>
        <v>3</v>
      </c>
      <c r="J74" s="58">
        <f>IFERROR(VLOOKUP(Table1215[[#This Row],[Column2]],Table12[[Column2]:[Column54]],9,FALSE),"0")</f>
        <v>0</v>
      </c>
      <c r="K74" s="58">
        <f>IFERROR(VLOOKUP(Table1215[[#This Row],[Column2]],Table12[[Column2]:[Column54]],10,FALSE),"0")</f>
        <v>0</v>
      </c>
      <c r="L74" s="60">
        <f>Table1215[[#This Row],[Column9]]</f>
        <v>3</v>
      </c>
      <c r="M74" s="58">
        <f>IFERROR(VLOOKUP(Table1215[[#This Row],[Column2]],Table12[[Column2]:[Column54]],12,FALSE),"0")</f>
        <v>0</v>
      </c>
      <c r="N74" s="58">
        <f>IFERROR(VLOOKUP(Table1215[[#This Row],[Column2]],Table12[[Column2]:[Column54]],13,FALSE),"0")</f>
        <v>2</v>
      </c>
      <c r="O74" s="58">
        <f>IFERROR(VLOOKUP(Table1215[[#This Row],[Column2]],Table12[[Column2]:[Column54]],14,FALSE),"0")</f>
        <v>2</v>
      </c>
      <c r="P74" s="58">
        <f>IFERROR(VLOOKUP(Table1215[[#This Row],[Column2]],Table12[[Column2]:[Column54]],10,FALSE),"0")</f>
        <v>0</v>
      </c>
      <c r="Q74" s="58">
        <f>IFERROR(VLOOKUP(Table1215[[#This Row],[Column2]],Table12[[Column2]:[Column54]],16,FALSE),"0")</f>
        <v>2</v>
      </c>
      <c r="R74" s="60">
        <f>AVERAGE(Table1215[[#This Row],[Column14]],Table1215[[#This Row],[Column15]],Table1215[[#This Row],[Column17]])</f>
        <v>2</v>
      </c>
      <c r="S74" s="58">
        <f>IFERROR(VLOOKUP(Table1215[[#This Row],[Column2]],Table12[[Column2]:[Column54]],18,FALSE),"0")</f>
        <v>0</v>
      </c>
      <c r="T74" s="58">
        <f>IFERROR(VLOOKUP(Table1215[[#This Row],[Column2]],Table12[[Column2]:[Column54]],19,FALSE),"0")</f>
        <v>0</v>
      </c>
      <c r="U74" s="58">
        <f>IFERROR(VLOOKUP(Table1215[[#This Row],[Column2]],Table12[[Column2]:[Column54]],20,FALSE),"0")</f>
        <v>0</v>
      </c>
      <c r="V74" s="58">
        <f>IFERROR(VLOOKUP(Table1215[[#This Row],[Column2]],Table12[[Column2]:[Column54]],21,FALSE),"0")</f>
        <v>0</v>
      </c>
      <c r="W74" s="58">
        <f>IFERROR(VLOOKUP(Table1215[[#This Row],[Column2]],Table12[[Column2]:[Column54]],22,FALSE),"0")</f>
        <v>0</v>
      </c>
      <c r="X74" s="60">
        <f>Table1215[[#This Row],[Column19]]</f>
        <v>0</v>
      </c>
      <c r="Y74" s="58">
        <f>IFERROR(VLOOKUP(Table1215[[#This Row],[Column2]],Table12[[Column2]:[Column54]],24,FALSE),"0")</f>
        <v>2</v>
      </c>
      <c r="Z74" s="58">
        <f>IFERROR(VLOOKUP(Table1215[[#This Row],[Column2]],Table12[[Column2]:[Column54]],25,FALSE),"0")</f>
        <v>0</v>
      </c>
      <c r="AA74" s="58">
        <f>IFERROR(VLOOKUP(Table1215[[#This Row],[Column2]],Table12[[Column2]:[Column54]],26,FALSE),"0")</f>
        <v>0</v>
      </c>
      <c r="AB74" s="58">
        <f>IFERROR(VLOOKUP(Table1215[[#This Row],[Column2]],Table12[[Column2]:[Column54]],27,FALSE),"0")</f>
        <v>0</v>
      </c>
      <c r="AC74" s="58">
        <f>IFERROR(VLOOKUP(Table1215[[#This Row],[Column2]],Table12[[Column2]:[Column54]],28,FALSE),"0")</f>
        <v>0</v>
      </c>
      <c r="AD74" s="60">
        <f>Table1215[[#This Row],[Column25]]</f>
        <v>2</v>
      </c>
      <c r="AE74" s="58">
        <f>IFERROR(VLOOKUP(Table1215[[#This Row],[Column2]],Table12[[Column2]:[Column54]],30,FALSE),"0")</f>
        <v>0</v>
      </c>
      <c r="AF74" s="58">
        <f>IFERROR(VLOOKUP(Table1215[[#This Row],[Column2]],Table12[[Column2]:[Column54]],31,FALSE),"0")</f>
        <v>0</v>
      </c>
      <c r="AG74" s="58">
        <f>IFERROR(VLOOKUP(Table1215[[#This Row],[Column2]],Table12[[Column2]:[Column54]],32,FALSE),"0")</f>
        <v>0</v>
      </c>
      <c r="AH74" s="58">
        <f>IFERROR(VLOOKUP(Table1215[[#This Row],[Column2]],Table12[[Column2]:[Column54]],33,FALSE),"0")</f>
        <v>0</v>
      </c>
      <c r="AI74" s="58">
        <f>IFERROR(VLOOKUP(Table1215[[#This Row],[Column2]],Table12[[Column2]:[Column54]],34,FALSE),"0")</f>
        <v>0</v>
      </c>
      <c r="AJ74" s="60">
        <f>AVERAGE(Table1215[[#This Row],[Column31]],Table1215[[#This Row],[Column32]],Table1215[[#This Row],[Column33]])</f>
        <v>0</v>
      </c>
      <c r="AK74" s="58">
        <f>IFERROR(VLOOKUP(Table1215[[#This Row],[Column2]],Table12[[Column2]:[Column54]],36,FALSE),"0")</f>
        <v>3</v>
      </c>
      <c r="AL74" s="58">
        <f>IFERROR(VLOOKUP(Table1215[[#This Row],[Column2]],Table12[[Column2]:[Column54]],37,FALSE),"0")</f>
        <v>3</v>
      </c>
      <c r="AM74" s="58">
        <f>IFERROR(VLOOKUP(Table1215[[#This Row],[Column2]],Table12[[Column2]:[Column54]],38,FALSE),"0")</f>
        <v>0</v>
      </c>
      <c r="AN74" s="58">
        <f>IFERROR(VLOOKUP(Table1215[[#This Row],[Column2]],Table12[[Column2]:[Column54]],39,FALSE),"0")</f>
        <v>3</v>
      </c>
      <c r="AO74" s="58">
        <f>IFERROR(VLOOKUP(Table1215[[#This Row],[Column2]],Table12[[Column2]:[Column54]],40,FALSE),"0")</f>
        <v>0</v>
      </c>
      <c r="AP74" s="60">
        <f>AVERAGE(Table1215[[#This Row],[Column37]],Table1215[[#This Row],[Column38]],Table1215[[#This Row],[Column40]])</f>
        <v>3</v>
      </c>
      <c r="AQ74" s="58">
        <f>IFERROR(VLOOKUP(Table1215[[#This Row],[Column2]],Table12[[Column2]:[Column54]],42,FALSE),"0")</f>
        <v>3</v>
      </c>
      <c r="AR74" s="58">
        <f>IFERROR(VLOOKUP(Table1215[[#This Row],[Column2]],Table12[[Column2]:[Column54]],43,FALSE),"0")</f>
        <v>0</v>
      </c>
      <c r="AS74" s="58">
        <f>IFERROR(VLOOKUP(Table1215[[#This Row],[Column2]],Table12[[Column2]:[Column54]],44,FALSE),"0")</f>
        <v>0</v>
      </c>
      <c r="AT74" s="58">
        <f>IFERROR(VLOOKUP(Table1215[[#This Row],[Column2]],Table12[[Column2]:[Column54]],45,FALSE),"0")</f>
        <v>0</v>
      </c>
      <c r="AU74" s="58">
        <f>IFERROR(VLOOKUP(Table1215[[#This Row],[Column2]],Table12[[Column2]:[Column54]],46,FALSE),"0")</f>
        <v>0</v>
      </c>
      <c r="AV74" s="60">
        <f>Table1215[[#This Row],[Column43]]</f>
        <v>3</v>
      </c>
      <c r="AW74" s="58">
        <f>IFERROR(VLOOKUP(Table1215[[#This Row],[Column2]],Table12[[Column2]:[Column54]],48,FALSE),"0")</f>
        <v>0</v>
      </c>
      <c r="AX74" s="58">
        <f>IFERROR(VLOOKUP(Table1215[[#This Row],[Column2]],Table12[[Column2]:[Column54]],49,FALSE),"0")</f>
        <v>0</v>
      </c>
      <c r="AY74" s="58">
        <f>IFERROR(VLOOKUP(Table1215[[#This Row],[Column2]],Table12[[Column2]:[Column54]],50,FALSE),"0")</f>
        <v>0</v>
      </c>
      <c r="AZ74" s="58">
        <f>IFERROR(VLOOKUP(Table1215[[#This Row],[Column2]],Table12[[Column2]:[Column54]],51,FALSE),"0")</f>
        <v>3</v>
      </c>
      <c r="BA74" s="58">
        <f>IFERROR(VLOOKUP(Table1215[[#This Row],[Column2]],Table12[[Column2]:[Column54]],52,FALSE),"0")</f>
        <v>3</v>
      </c>
      <c r="BB74" s="60">
        <f>AVERAGE(Table1215[[#This Row],[Column52]],Table1215[[#This Row],[Column53]])</f>
        <v>3</v>
      </c>
    </row>
    <row r="75" spans="1:54" ht="23.1" customHeight="1" x14ac:dyDescent="0.3">
      <c r="A75" s="80">
        <v>72</v>
      </c>
      <c r="B75" s="63" t="s">
        <v>165</v>
      </c>
      <c r="C75" s="64" t="s">
        <v>166</v>
      </c>
      <c r="D75" s="63" t="s">
        <v>541</v>
      </c>
      <c r="E75" s="63" t="s">
        <v>160</v>
      </c>
      <c r="F75" s="63" t="str">
        <f>REPT(CHAR(160),10)&amp;Working!$E76</f>
        <v>          B</v>
      </c>
      <c r="G75" s="54">
        <f>IFERROR(VLOOKUP(Table1215[[#This Row],[Column2]],Table12[[Column2]:[Column54]],6,FALSE),"0")</f>
        <v>0</v>
      </c>
      <c r="H75" s="54">
        <f>IFERROR(VLOOKUP(Table1215[[#This Row],[Column2]],Table12[[Column2]:[Column54]],7,FALSE),"0")</f>
        <v>0</v>
      </c>
      <c r="I75" s="54">
        <f>IFERROR(VLOOKUP(Table1215[[#This Row],[Column2]],Table12[[Column2]:[Column54]],8,FALSE),"0")</f>
        <v>2</v>
      </c>
      <c r="J75" s="54">
        <f>IFERROR(VLOOKUP(Table1215[[#This Row],[Column2]],Table12[[Column2]:[Column54]],9,FALSE),"0")</f>
        <v>0</v>
      </c>
      <c r="K75" s="54">
        <f>IFERROR(VLOOKUP(Table1215[[#This Row],[Column2]],Table12[[Column2]:[Column54]],10,FALSE),"0")</f>
        <v>0</v>
      </c>
      <c r="L75" s="60">
        <f>Table1215[[#This Row],[Column9]]</f>
        <v>2</v>
      </c>
      <c r="M75" s="54">
        <f>IFERROR(VLOOKUP(Table1215[[#This Row],[Column2]],Table12[[Column2]:[Column54]],12,FALSE),"0")</f>
        <v>0</v>
      </c>
      <c r="N75" s="54">
        <f>IFERROR(VLOOKUP(Table1215[[#This Row],[Column2]],Table12[[Column2]:[Column54]],13,FALSE),"0")</f>
        <v>2</v>
      </c>
      <c r="O75" s="54">
        <f>IFERROR(VLOOKUP(Table1215[[#This Row],[Column2]],Table12[[Column2]:[Column54]],14,FALSE),"0")</f>
        <v>2</v>
      </c>
      <c r="P75" s="54">
        <f>IFERROR(VLOOKUP(Table1215[[#This Row],[Column2]],Table12[[Column2]:[Column54]],10,FALSE),"0")</f>
        <v>0</v>
      </c>
      <c r="Q75" s="54">
        <f>IFERROR(VLOOKUP(Table1215[[#This Row],[Column2]],Table12[[Column2]:[Column54]],16,FALSE),"0")</f>
        <v>2</v>
      </c>
      <c r="R75" s="60">
        <f>AVERAGE(Table1215[[#This Row],[Column14]],Table1215[[#This Row],[Column15]],Table1215[[#This Row],[Column17]])</f>
        <v>2</v>
      </c>
      <c r="S75" s="54">
        <f>IFERROR(VLOOKUP(Table1215[[#This Row],[Column2]],Table12[[Column2]:[Column54]],18,FALSE),"0")</f>
        <v>0</v>
      </c>
      <c r="T75" s="54">
        <f>IFERROR(VLOOKUP(Table1215[[#This Row],[Column2]],Table12[[Column2]:[Column54]],19,FALSE),"0")</f>
        <v>0</v>
      </c>
      <c r="U75" s="54">
        <f>IFERROR(VLOOKUP(Table1215[[#This Row],[Column2]],Table12[[Column2]:[Column54]],20,FALSE),"0")</f>
        <v>0</v>
      </c>
      <c r="V75" s="54">
        <f>IFERROR(VLOOKUP(Table1215[[#This Row],[Column2]],Table12[[Column2]:[Column54]],21,FALSE),"0")</f>
        <v>0</v>
      </c>
      <c r="W75" s="54">
        <f>IFERROR(VLOOKUP(Table1215[[#This Row],[Column2]],Table12[[Column2]:[Column54]],22,FALSE),"0")</f>
        <v>0</v>
      </c>
      <c r="X75" s="60">
        <f>Table1215[[#This Row],[Column19]]</f>
        <v>0</v>
      </c>
      <c r="Y75" s="54">
        <f>IFERROR(VLOOKUP(Table1215[[#This Row],[Column2]],Table12[[Column2]:[Column54]],24,FALSE),"0")</f>
        <v>2</v>
      </c>
      <c r="Z75" s="54">
        <f>IFERROR(VLOOKUP(Table1215[[#This Row],[Column2]],Table12[[Column2]:[Column54]],25,FALSE),"0")</f>
        <v>0</v>
      </c>
      <c r="AA75" s="54">
        <f>IFERROR(VLOOKUP(Table1215[[#This Row],[Column2]],Table12[[Column2]:[Column54]],26,FALSE),"0")</f>
        <v>0</v>
      </c>
      <c r="AB75" s="54">
        <f>IFERROR(VLOOKUP(Table1215[[#This Row],[Column2]],Table12[[Column2]:[Column54]],27,FALSE),"0")</f>
        <v>0</v>
      </c>
      <c r="AC75" s="54">
        <f>IFERROR(VLOOKUP(Table1215[[#This Row],[Column2]],Table12[[Column2]:[Column54]],28,FALSE),"0")</f>
        <v>0</v>
      </c>
      <c r="AD75" s="60">
        <f>Table1215[[#This Row],[Column25]]</f>
        <v>2</v>
      </c>
      <c r="AE75" s="54">
        <f>IFERROR(VLOOKUP(Table1215[[#This Row],[Column2]],Table12[[Column2]:[Column54]],30,FALSE),"0")</f>
        <v>0</v>
      </c>
      <c r="AF75" s="54">
        <f>IFERROR(VLOOKUP(Table1215[[#This Row],[Column2]],Table12[[Column2]:[Column54]],31,FALSE),"0")</f>
        <v>0</v>
      </c>
      <c r="AG75" s="54">
        <f>IFERROR(VLOOKUP(Table1215[[#This Row],[Column2]],Table12[[Column2]:[Column54]],32,FALSE),"0")</f>
        <v>0</v>
      </c>
      <c r="AH75" s="54">
        <f>IFERROR(VLOOKUP(Table1215[[#This Row],[Column2]],Table12[[Column2]:[Column54]],33,FALSE),"0")</f>
        <v>0</v>
      </c>
      <c r="AI75" s="54">
        <f>IFERROR(VLOOKUP(Table1215[[#This Row],[Column2]],Table12[[Column2]:[Column54]],34,FALSE),"0")</f>
        <v>0</v>
      </c>
      <c r="AJ75" s="60">
        <f>AVERAGE(Table1215[[#This Row],[Column31]],Table1215[[#This Row],[Column32]],Table1215[[#This Row],[Column33]])</f>
        <v>0</v>
      </c>
      <c r="AK75" s="54">
        <f>IFERROR(VLOOKUP(Table1215[[#This Row],[Column2]],Table12[[Column2]:[Column54]],36,FALSE),"0")</f>
        <v>2</v>
      </c>
      <c r="AL75" s="54">
        <f>IFERROR(VLOOKUP(Table1215[[#This Row],[Column2]],Table12[[Column2]:[Column54]],37,FALSE),"0")</f>
        <v>2</v>
      </c>
      <c r="AM75" s="54">
        <f>IFERROR(VLOOKUP(Table1215[[#This Row],[Column2]],Table12[[Column2]:[Column54]],38,FALSE),"0")</f>
        <v>0</v>
      </c>
      <c r="AN75" s="54">
        <f>IFERROR(VLOOKUP(Table1215[[#This Row],[Column2]],Table12[[Column2]:[Column54]],39,FALSE),"0")</f>
        <v>3</v>
      </c>
      <c r="AO75" s="54">
        <f>IFERROR(VLOOKUP(Table1215[[#This Row],[Column2]],Table12[[Column2]:[Column54]],40,FALSE),"0")</f>
        <v>0</v>
      </c>
      <c r="AP75" s="60">
        <f>AVERAGE(Table1215[[#This Row],[Column37]],Table1215[[#This Row],[Column38]],Table1215[[#This Row],[Column40]])</f>
        <v>2.3333333333333335</v>
      </c>
      <c r="AQ75" s="54">
        <f>IFERROR(VLOOKUP(Table1215[[#This Row],[Column2]],Table12[[Column2]:[Column54]],42,FALSE),"0")</f>
        <v>2</v>
      </c>
      <c r="AR75" s="54">
        <f>IFERROR(VLOOKUP(Table1215[[#This Row],[Column2]],Table12[[Column2]:[Column54]],43,FALSE),"0")</f>
        <v>0</v>
      </c>
      <c r="AS75" s="54">
        <f>IFERROR(VLOOKUP(Table1215[[#This Row],[Column2]],Table12[[Column2]:[Column54]],44,FALSE),"0")</f>
        <v>0</v>
      </c>
      <c r="AT75" s="54">
        <f>IFERROR(VLOOKUP(Table1215[[#This Row],[Column2]],Table12[[Column2]:[Column54]],45,FALSE),"0")</f>
        <v>0</v>
      </c>
      <c r="AU75" s="54">
        <f>IFERROR(VLOOKUP(Table1215[[#This Row],[Column2]],Table12[[Column2]:[Column54]],46,FALSE),"0")</f>
        <v>0</v>
      </c>
      <c r="AV75" s="60">
        <f>Table1215[[#This Row],[Column43]]</f>
        <v>2</v>
      </c>
      <c r="AW75" s="54">
        <f>IFERROR(VLOOKUP(Table1215[[#This Row],[Column2]],Table12[[Column2]:[Column54]],48,FALSE),"0")</f>
        <v>0</v>
      </c>
      <c r="AX75" s="54">
        <f>IFERROR(VLOOKUP(Table1215[[#This Row],[Column2]],Table12[[Column2]:[Column54]],49,FALSE),"0")</f>
        <v>0</v>
      </c>
      <c r="AY75" s="54">
        <f>IFERROR(VLOOKUP(Table1215[[#This Row],[Column2]],Table12[[Column2]:[Column54]],50,FALSE),"0")</f>
        <v>0</v>
      </c>
      <c r="AZ75" s="54">
        <f>IFERROR(VLOOKUP(Table1215[[#This Row],[Column2]],Table12[[Column2]:[Column54]],51,FALSE),"0")</f>
        <v>2</v>
      </c>
      <c r="BA75" s="54">
        <f>IFERROR(VLOOKUP(Table1215[[#This Row],[Column2]],Table12[[Column2]:[Column54]],52,FALSE),"0")</f>
        <v>3</v>
      </c>
      <c r="BB75" s="60">
        <f>AVERAGE(Table1215[[#This Row],[Column52]],Table1215[[#This Row],[Column53]])</f>
        <v>2.5</v>
      </c>
    </row>
    <row r="76" spans="1:54" ht="23.1" customHeight="1" x14ac:dyDescent="0.3">
      <c r="A76" s="79">
        <v>73</v>
      </c>
      <c r="B76" s="56" t="s">
        <v>181</v>
      </c>
      <c r="C76" s="57" t="s">
        <v>182</v>
      </c>
      <c r="D76" s="56" t="s">
        <v>449</v>
      </c>
      <c r="E76" s="56" t="s">
        <v>160</v>
      </c>
      <c r="F76" s="56" t="str">
        <f>REPT(CHAR(160),10)&amp;Working!$E77</f>
        <v>          B</v>
      </c>
      <c r="G76" s="58">
        <f>IFERROR(VLOOKUP(Table1215[[#This Row],[Column2]],Table12[[Column2]:[Column54]],6,FALSE),"0")</f>
        <v>0</v>
      </c>
      <c r="H76" s="58">
        <f>IFERROR(VLOOKUP(Table1215[[#This Row],[Column2]],Table12[[Column2]:[Column54]],7,FALSE),"0")</f>
        <v>0</v>
      </c>
      <c r="I76" s="58">
        <f>IFERROR(VLOOKUP(Table1215[[#This Row],[Column2]],Table12[[Column2]:[Column54]],8,FALSE),"0")</f>
        <v>3</v>
      </c>
      <c r="J76" s="58">
        <f>IFERROR(VLOOKUP(Table1215[[#This Row],[Column2]],Table12[[Column2]:[Column54]],9,FALSE),"0")</f>
        <v>0</v>
      </c>
      <c r="K76" s="58">
        <f>IFERROR(VLOOKUP(Table1215[[#This Row],[Column2]],Table12[[Column2]:[Column54]],10,FALSE),"0")</f>
        <v>0</v>
      </c>
      <c r="L76" s="60">
        <f>Table1215[[#This Row],[Column9]]</f>
        <v>3</v>
      </c>
      <c r="M76" s="58">
        <f>IFERROR(VLOOKUP(Table1215[[#This Row],[Column2]],Table12[[Column2]:[Column54]],12,FALSE),"0")</f>
        <v>0</v>
      </c>
      <c r="N76" s="58">
        <f>IFERROR(VLOOKUP(Table1215[[#This Row],[Column2]],Table12[[Column2]:[Column54]],13,FALSE),"0")</f>
        <v>3</v>
      </c>
      <c r="O76" s="58">
        <f>IFERROR(VLOOKUP(Table1215[[#This Row],[Column2]],Table12[[Column2]:[Column54]],14,FALSE),"0")</f>
        <v>3</v>
      </c>
      <c r="P76" s="58">
        <f>IFERROR(VLOOKUP(Table1215[[#This Row],[Column2]],Table12[[Column2]:[Column54]],10,FALSE),"0")</f>
        <v>0</v>
      </c>
      <c r="Q76" s="58">
        <f>IFERROR(VLOOKUP(Table1215[[#This Row],[Column2]],Table12[[Column2]:[Column54]],16,FALSE),"0")</f>
        <v>3</v>
      </c>
      <c r="R76" s="60">
        <f>AVERAGE(Table1215[[#This Row],[Column14]],Table1215[[#This Row],[Column15]],Table1215[[#This Row],[Column17]])</f>
        <v>3</v>
      </c>
      <c r="S76" s="58">
        <f>IFERROR(VLOOKUP(Table1215[[#This Row],[Column2]],Table12[[Column2]:[Column54]],18,FALSE),"0")</f>
        <v>0</v>
      </c>
      <c r="T76" s="58">
        <f>IFERROR(VLOOKUP(Table1215[[#This Row],[Column2]],Table12[[Column2]:[Column54]],19,FALSE),"0")</f>
        <v>0</v>
      </c>
      <c r="U76" s="58">
        <f>IFERROR(VLOOKUP(Table1215[[#This Row],[Column2]],Table12[[Column2]:[Column54]],20,FALSE),"0")</f>
        <v>0</v>
      </c>
      <c r="V76" s="58">
        <f>IFERROR(VLOOKUP(Table1215[[#This Row],[Column2]],Table12[[Column2]:[Column54]],21,FALSE),"0")</f>
        <v>0</v>
      </c>
      <c r="W76" s="58">
        <f>IFERROR(VLOOKUP(Table1215[[#This Row],[Column2]],Table12[[Column2]:[Column54]],22,FALSE),"0")</f>
        <v>0</v>
      </c>
      <c r="X76" s="60">
        <f>Table1215[[#This Row],[Column19]]</f>
        <v>0</v>
      </c>
      <c r="Y76" s="58">
        <f>IFERROR(VLOOKUP(Table1215[[#This Row],[Column2]],Table12[[Column2]:[Column54]],24,FALSE),"0")</f>
        <v>3</v>
      </c>
      <c r="Z76" s="58">
        <f>IFERROR(VLOOKUP(Table1215[[#This Row],[Column2]],Table12[[Column2]:[Column54]],25,FALSE),"0")</f>
        <v>0</v>
      </c>
      <c r="AA76" s="58">
        <f>IFERROR(VLOOKUP(Table1215[[#This Row],[Column2]],Table12[[Column2]:[Column54]],26,FALSE),"0")</f>
        <v>0</v>
      </c>
      <c r="AB76" s="58">
        <f>IFERROR(VLOOKUP(Table1215[[#This Row],[Column2]],Table12[[Column2]:[Column54]],27,FALSE),"0")</f>
        <v>0</v>
      </c>
      <c r="AC76" s="58">
        <f>IFERROR(VLOOKUP(Table1215[[#This Row],[Column2]],Table12[[Column2]:[Column54]],28,FALSE),"0")</f>
        <v>0</v>
      </c>
      <c r="AD76" s="60">
        <f>Table1215[[#This Row],[Column25]]</f>
        <v>3</v>
      </c>
      <c r="AE76" s="58">
        <f>IFERROR(VLOOKUP(Table1215[[#This Row],[Column2]],Table12[[Column2]:[Column54]],30,FALSE),"0")</f>
        <v>0</v>
      </c>
      <c r="AF76" s="58">
        <f>IFERROR(VLOOKUP(Table1215[[#This Row],[Column2]],Table12[[Column2]:[Column54]],31,FALSE),"0")</f>
        <v>0</v>
      </c>
      <c r="AG76" s="58">
        <f>IFERROR(VLOOKUP(Table1215[[#This Row],[Column2]],Table12[[Column2]:[Column54]],32,FALSE),"0")</f>
        <v>0</v>
      </c>
      <c r="AH76" s="58">
        <f>IFERROR(VLOOKUP(Table1215[[#This Row],[Column2]],Table12[[Column2]:[Column54]],33,FALSE),"0")</f>
        <v>0</v>
      </c>
      <c r="AI76" s="58">
        <f>IFERROR(VLOOKUP(Table1215[[#This Row],[Column2]],Table12[[Column2]:[Column54]],34,FALSE),"0")</f>
        <v>0</v>
      </c>
      <c r="AJ76" s="60">
        <f>AVERAGE(Table1215[[#This Row],[Column31]],Table1215[[#This Row],[Column32]],Table1215[[#This Row],[Column33]])</f>
        <v>0</v>
      </c>
      <c r="AK76" s="58">
        <f>IFERROR(VLOOKUP(Table1215[[#This Row],[Column2]],Table12[[Column2]:[Column54]],36,FALSE),"0")</f>
        <v>3</v>
      </c>
      <c r="AL76" s="58">
        <f>IFERROR(VLOOKUP(Table1215[[#This Row],[Column2]],Table12[[Column2]:[Column54]],37,FALSE),"0")</f>
        <v>4</v>
      </c>
      <c r="AM76" s="58">
        <f>IFERROR(VLOOKUP(Table1215[[#This Row],[Column2]],Table12[[Column2]:[Column54]],38,FALSE),"0")</f>
        <v>0</v>
      </c>
      <c r="AN76" s="58">
        <f>IFERROR(VLOOKUP(Table1215[[#This Row],[Column2]],Table12[[Column2]:[Column54]],39,FALSE),"0")</f>
        <v>4</v>
      </c>
      <c r="AO76" s="58">
        <f>IFERROR(VLOOKUP(Table1215[[#This Row],[Column2]],Table12[[Column2]:[Column54]],40,FALSE),"0")</f>
        <v>0</v>
      </c>
      <c r="AP76" s="60">
        <f>AVERAGE(Table1215[[#This Row],[Column37]],Table1215[[#This Row],[Column38]],Table1215[[#This Row],[Column40]])</f>
        <v>3.6666666666666665</v>
      </c>
      <c r="AQ76" s="58">
        <f>IFERROR(VLOOKUP(Table1215[[#This Row],[Column2]],Table12[[Column2]:[Column54]],42,FALSE),"0")</f>
        <v>4</v>
      </c>
      <c r="AR76" s="58">
        <f>IFERROR(VLOOKUP(Table1215[[#This Row],[Column2]],Table12[[Column2]:[Column54]],43,FALSE),"0")</f>
        <v>0</v>
      </c>
      <c r="AS76" s="58">
        <f>IFERROR(VLOOKUP(Table1215[[#This Row],[Column2]],Table12[[Column2]:[Column54]],44,FALSE),"0")</f>
        <v>0</v>
      </c>
      <c r="AT76" s="58">
        <f>IFERROR(VLOOKUP(Table1215[[#This Row],[Column2]],Table12[[Column2]:[Column54]],45,FALSE),"0")</f>
        <v>0</v>
      </c>
      <c r="AU76" s="58">
        <f>IFERROR(VLOOKUP(Table1215[[#This Row],[Column2]],Table12[[Column2]:[Column54]],46,FALSE),"0")</f>
        <v>0</v>
      </c>
      <c r="AV76" s="60">
        <f>Table1215[[#This Row],[Column43]]</f>
        <v>4</v>
      </c>
      <c r="AW76" s="58">
        <f>IFERROR(VLOOKUP(Table1215[[#This Row],[Column2]],Table12[[Column2]:[Column54]],48,FALSE),"0")</f>
        <v>0</v>
      </c>
      <c r="AX76" s="58">
        <f>IFERROR(VLOOKUP(Table1215[[#This Row],[Column2]],Table12[[Column2]:[Column54]],49,FALSE),"0")</f>
        <v>0</v>
      </c>
      <c r="AY76" s="58">
        <f>IFERROR(VLOOKUP(Table1215[[#This Row],[Column2]],Table12[[Column2]:[Column54]],50,FALSE),"0")</f>
        <v>0</v>
      </c>
      <c r="AZ76" s="58">
        <f>IFERROR(VLOOKUP(Table1215[[#This Row],[Column2]],Table12[[Column2]:[Column54]],51,FALSE),"0")</f>
        <v>3</v>
      </c>
      <c r="BA76" s="58">
        <f>IFERROR(VLOOKUP(Table1215[[#This Row],[Column2]],Table12[[Column2]:[Column54]],52,FALSE),"0")</f>
        <v>3</v>
      </c>
      <c r="BB76" s="60">
        <f>AVERAGE(Table1215[[#This Row],[Column52]],Table1215[[#This Row],[Column53]])</f>
        <v>3</v>
      </c>
    </row>
    <row r="77" spans="1:54" ht="23.1" customHeight="1" x14ac:dyDescent="0.3">
      <c r="A77" s="80">
        <v>74</v>
      </c>
      <c r="B77" s="63" t="s">
        <v>321</v>
      </c>
      <c r="C77" s="64" t="s">
        <v>322</v>
      </c>
      <c r="D77" s="63" t="s">
        <v>449</v>
      </c>
      <c r="E77" s="63" t="s">
        <v>492</v>
      </c>
      <c r="F77" s="63" t="str">
        <f>REPT(CHAR(160),10)&amp;Working!$E78</f>
        <v>          C</v>
      </c>
      <c r="G77" s="54">
        <f>IFERROR(VLOOKUP(Table1215[[#This Row],[Column2]],Table12[[Column2]:[Column54]],6,FALSE),"0")</f>
        <v>0</v>
      </c>
      <c r="H77" s="54">
        <f>IFERROR(VLOOKUP(Table1215[[#This Row],[Column2]],Table12[[Column2]:[Column54]],7,FALSE),"0")</f>
        <v>0</v>
      </c>
      <c r="I77" s="54">
        <f>IFERROR(VLOOKUP(Table1215[[#This Row],[Column2]],Table12[[Column2]:[Column54]],8,FALSE),"0")</f>
        <v>2</v>
      </c>
      <c r="J77" s="54">
        <f>IFERROR(VLOOKUP(Table1215[[#This Row],[Column2]],Table12[[Column2]:[Column54]],9,FALSE),"0")</f>
        <v>0</v>
      </c>
      <c r="K77" s="54">
        <f>IFERROR(VLOOKUP(Table1215[[#This Row],[Column2]],Table12[[Column2]:[Column54]],10,FALSE),"0")</f>
        <v>0</v>
      </c>
      <c r="L77" s="60">
        <f>Table1215[[#This Row],[Column9]]</f>
        <v>2</v>
      </c>
      <c r="M77" s="54">
        <f>IFERROR(VLOOKUP(Table1215[[#This Row],[Column2]],Table12[[Column2]:[Column54]],12,FALSE),"0")</f>
        <v>0</v>
      </c>
      <c r="N77" s="54">
        <f>IFERROR(VLOOKUP(Table1215[[#This Row],[Column2]],Table12[[Column2]:[Column54]],13,FALSE),"0")</f>
        <v>2</v>
      </c>
      <c r="O77" s="54">
        <f>IFERROR(VLOOKUP(Table1215[[#This Row],[Column2]],Table12[[Column2]:[Column54]],14,FALSE),"0")</f>
        <v>2</v>
      </c>
      <c r="P77" s="54">
        <f>IFERROR(VLOOKUP(Table1215[[#This Row],[Column2]],Table12[[Column2]:[Column54]],10,FALSE),"0")</f>
        <v>0</v>
      </c>
      <c r="Q77" s="54">
        <f>IFERROR(VLOOKUP(Table1215[[#This Row],[Column2]],Table12[[Column2]:[Column54]],16,FALSE),"0")</f>
        <v>2</v>
      </c>
      <c r="R77" s="60">
        <f>AVERAGE(Table1215[[#This Row],[Column14]],Table1215[[#This Row],[Column15]],Table1215[[#This Row],[Column17]])</f>
        <v>2</v>
      </c>
      <c r="S77" s="54">
        <f>IFERROR(VLOOKUP(Table1215[[#This Row],[Column2]],Table12[[Column2]:[Column54]],18,FALSE),"0")</f>
        <v>0</v>
      </c>
      <c r="T77" s="54">
        <f>IFERROR(VLOOKUP(Table1215[[#This Row],[Column2]],Table12[[Column2]:[Column54]],19,FALSE),"0")</f>
        <v>0</v>
      </c>
      <c r="U77" s="54">
        <f>IFERROR(VLOOKUP(Table1215[[#This Row],[Column2]],Table12[[Column2]:[Column54]],20,FALSE),"0")</f>
        <v>0</v>
      </c>
      <c r="V77" s="54">
        <f>IFERROR(VLOOKUP(Table1215[[#This Row],[Column2]],Table12[[Column2]:[Column54]],21,FALSE),"0")</f>
        <v>0</v>
      </c>
      <c r="W77" s="54">
        <f>IFERROR(VLOOKUP(Table1215[[#This Row],[Column2]],Table12[[Column2]:[Column54]],22,FALSE),"0")</f>
        <v>0</v>
      </c>
      <c r="X77" s="60">
        <f>Table1215[[#This Row],[Column19]]</f>
        <v>0</v>
      </c>
      <c r="Y77" s="54">
        <f>IFERROR(VLOOKUP(Table1215[[#This Row],[Column2]],Table12[[Column2]:[Column54]],24,FALSE),"0")</f>
        <v>2</v>
      </c>
      <c r="Z77" s="54">
        <f>IFERROR(VLOOKUP(Table1215[[#This Row],[Column2]],Table12[[Column2]:[Column54]],25,FALSE),"0")</f>
        <v>0</v>
      </c>
      <c r="AA77" s="54">
        <f>IFERROR(VLOOKUP(Table1215[[#This Row],[Column2]],Table12[[Column2]:[Column54]],26,FALSE),"0")</f>
        <v>0</v>
      </c>
      <c r="AB77" s="54">
        <f>IFERROR(VLOOKUP(Table1215[[#This Row],[Column2]],Table12[[Column2]:[Column54]],27,FALSE),"0")</f>
        <v>0</v>
      </c>
      <c r="AC77" s="54">
        <f>IFERROR(VLOOKUP(Table1215[[#This Row],[Column2]],Table12[[Column2]:[Column54]],28,FALSE),"0")</f>
        <v>0</v>
      </c>
      <c r="AD77" s="60">
        <f>Table1215[[#This Row],[Column25]]</f>
        <v>2</v>
      </c>
      <c r="AE77" s="54">
        <f>IFERROR(VLOOKUP(Table1215[[#This Row],[Column2]],Table12[[Column2]:[Column54]],30,FALSE),"0")</f>
        <v>0</v>
      </c>
      <c r="AF77" s="54">
        <f>IFERROR(VLOOKUP(Table1215[[#This Row],[Column2]],Table12[[Column2]:[Column54]],31,FALSE),"0")</f>
        <v>0</v>
      </c>
      <c r="AG77" s="54">
        <f>IFERROR(VLOOKUP(Table1215[[#This Row],[Column2]],Table12[[Column2]:[Column54]],32,FALSE),"0")</f>
        <v>0</v>
      </c>
      <c r="AH77" s="54">
        <f>IFERROR(VLOOKUP(Table1215[[#This Row],[Column2]],Table12[[Column2]:[Column54]],33,FALSE),"0")</f>
        <v>0</v>
      </c>
      <c r="AI77" s="54">
        <f>IFERROR(VLOOKUP(Table1215[[#This Row],[Column2]],Table12[[Column2]:[Column54]],34,FALSE),"0")</f>
        <v>0</v>
      </c>
      <c r="AJ77" s="60">
        <f>AVERAGE(Table1215[[#This Row],[Column31]],Table1215[[#This Row],[Column32]],Table1215[[#This Row],[Column33]])</f>
        <v>0</v>
      </c>
      <c r="AK77" s="54">
        <f>IFERROR(VLOOKUP(Table1215[[#This Row],[Column2]],Table12[[Column2]:[Column54]],36,FALSE),"0")</f>
        <v>3</v>
      </c>
      <c r="AL77" s="54">
        <f>IFERROR(VLOOKUP(Table1215[[#This Row],[Column2]],Table12[[Column2]:[Column54]],37,FALSE),"0")</f>
        <v>3</v>
      </c>
      <c r="AM77" s="54">
        <f>IFERROR(VLOOKUP(Table1215[[#This Row],[Column2]],Table12[[Column2]:[Column54]],38,FALSE),"0")</f>
        <v>0</v>
      </c>
      <c r="AN77" s="54">
        <f>IFERROR(VLOOKUP(Table1215[[#This Row],[Column2]],Table12[[Column2]:[Column54]],39,FALSE),"0")</f>
        <v>3</v>
      </c>
      <c r="AO77" s="54">
        <f>IFERROR(VLOOKUP(Table1215[[#This Row],[Column2]],Table12[[Column2]:[Column54]],40,FALSE),"0")</f>
        <v>0</v>
      </c>
      <c r="AP77" s="60">
        <f>AVERAGE(Table1215[[#This Row],[Column37]],Table1215[[#This Row],[Column38]],Table1215[[#This Row],[Column40]])</f>
        <v>3</v>
      </c>
      <c r="AQ77" s="54">
        <f>IFERROR(VLOOKUP(Table1215[[#This Row],[Column2]],Table12[[Column2]:[Column54]],42,FALSE),"0")</f>
        <v>4</v>
      </c>
      <c r="AR77" s="54">
        <f>IFERROR(VLOOKUP(Table1215[[#This Row],[Column2]],Table12[[Column2]:[Column54]],43,FALSE),"0")</f>
        <v>0</v>
      </c>
      <c r="AS77" s="54">
        <f>IFERROR(VLOOKUP(Table1215[[#This Row],[Column2]],Table12[[Column2]:[Column54]],44,FALSE),"0")</f>
        <v>0</v>
      </c>
      <c r="AT77" s="54">
        <f>IFERROR(VLOOKUP(Table1215[[#This Row],[Column2]],Table12[[Column2]:[Column54]],45,FALSE),"0")</f>
        <v>0</v>
      </c>
      <c r="AU77" s="54">
        <f>IFERROR(VLOOKUP(Table1215[[#This Row],[Column2]],Table12[[Column2]:[Column54]],46,FALSE),"0")</f>
        <v>0</v>
      </c>
      <c r="AV77" s="60">
        <f>Table1215[[#This Row],[Column43]]</f>
        <v>4</v>
      </c>
      <c r="AW77" s="54">
        <f>IFERROR(VLOOKUP(Table1215[[#This Row],[Column2]],Table12[[Column2]:[Column54]],48,FALSE),"0")</f>
        <v>0</v>
      </c>
      <c r="AX77" s="54">
        <f>IFERROR(VLOOKUP(Table1215[[#This Row],[Column2]],Table12[[Column2]:[Column54]],49,FALSE),"0")</f>
        <v>0</v>
      </c>
      <c r="AY77" s="54">
        <f>IFERROR(VLOOKUP(Table1215[[#This Row],[Column2]],Table12[[Column2]:[Column54]],50,FALSE),"0")</f>
        <v>0</v>
      </c>
      <c r="AZ77" s="54">
        <f>IFERROR(VLOOKUP(Table1215[[#This Row],[Column2]],Table12[[Column2]:[Column54]],51,FALSE),"0")</f>
        <v>3</v>
      </c>
      <c r="BA77" s="54">
        <f>IFERROR(VLOOKUP(Table1215[[#This Row],[Column2]],Table12[[Column2]:[Column54]],52,FALSE),"0")</f>
        <v>3</v>
      </c>
      <c r="BB77" s="60">
        <f>AVERAGE(Table1215[[#This Row],[Column52]],Table1215[[#This Row],[Column53]])</f>
        <v>3</v>
      </c>
    </row>
    <row r="78" spans="1:54" ht="23.1" customHeight="1" x14ac:dyDescent="0.3">
      <c r="A78" s="79">
        <v>75</v>
      </c>
      <c r="B78" s="56" t="s">
        <v>323</v>
      </c>
      <c r="C78" s="57" t="s">
        <v>324</v>
      </c>
      <c r="D78" s="56" t="s">
        <v>449</v>
      </c>
      <c r="E78" s="56" t="s">
        <v>492</v>
      </c>
      <c r="F78" s="56" t="str">
        <f>REPT(CHAR(160),10)&amp;Working!$E79</f>
        <v>          C</v>
      </c>
      <c r="G78" s="58">
        <f>IFERROR(VLOOKUP(Table1215[[#This Row],[Column2]],Table12[[Column2]:[Column54]],6,FALSE),"0")</f>
        <v>0</v>
      </c>
      <c r="H78" s="58">
        <f>IFERROR(VLOOKUP(Table1215[[#This Row],[Column2]],Table12[[Column2]:[Column54]],7,FALSE),"0")</f>
        <v>0</v>
      </c>
      <c r="I78" s="58">
        <f>IFERROR(VLOOKUP(Table1215[[#This Row],[Column2]],Table12[[Column2]:[Column54]],8,FALSE),"0")</f>
        <v>2</v>
      </c>
      <c r="J78" s="58">
        <f>IFERROR(VLOOKUP(Table1215[[#This Row],[Column2]],Table12[[Column2]:[Column54]],9,FALSE),"0")</f>
        <v>0</v>
      </c>
      <c r="K78" s="58">
        <f>IFERROR(VLOOKUP(Table1215[[#This Row],[Column2]],Table12[[Column2]:[Column54]],10,FALSE),"0")</f>
        <v>0</v>
      </c>
      <c r="L78" s="60">
        <f>Table1215[[#This Row],[Column9]]</f>
        <v>2</v>
      </c>
      <c r="M78" s="58">
        <f>IFERROR(VLOOKUP(Table1215[[#This Row],[Column2]],Table12[[Column2]:[Column54]],12,FALSE),"0")</f>
        <v>0</v>
      </c>
      <c r="N78" s="58">
        <f>IFERROR(VLOOKUP(Table1215[[#This Row],[Column2]],Table12[[Column2]:[Column54]],13,FALSE),"0")</f>
        <v>2</v>
      </c>
      <c r="O78" s="58">
        <f>IFERROR(VLOOKUP(Table1215[[#This Row],[Column2]],Table12[[Column2]:[Column54]],14,FALSE),"0")</f>
        <v>2</v>
      </c>
      <c r="P78" s="58">
        <f>IFERROR(VLOOKUP(Table1215[[#This Row],[Column2]],Table12[[Column2]:[Column54]],10,FALSE),"0")</f>
        <v>0</v>
      </c>
      <c r="Q78" s="58">
        <f>IFERROR(VLOOKUP(Table1215[[#This Row],[Column2]],Table12[[Column2]:[Column54]],16,FALSE),"0")</f>
        <v>2</v>
      </c>
      <c r="R78" s="60">
        <f>AVERAGE(Table1215[[#This Row],[Column14]],Table1215[[#This Row],[Column15]],Table1215[[#This Row],[Column17]])</f>
        <v>2</v>
      </c>
      <c r="S78" s="58">
        <f>IFERROR(VLOOKUP(Table1215[[#This Row],[Column2]],Table12[[Column2]:[Column54]],18,FALSE),"0")</f>
        <v>0</v>
      </c>
      <c r="T78" s="58">
        <f>IFERROR(VLOOKUP(Table1215[[#This Row],[Column2]],Table12[[Column2]:[Column54]],19,FALSE),"0")</f>
        <v>0</v>
      </c>
      <c r="U78" s="58">
        <f>IFERROR(VLOOKUP(Table1215[[#This Row],[Column2]],Table12[[Column2]:[Column54]],20,FALSE),"0")</f>
        <v>0</v>
      </c>
      <c r="V78" s="58">
        <f>IFERROR(VLOOKUP(Table1215[[#This Row],[Column2]],Table12[[Column2]:[Column54]],21,FALSE),"0")</f>
        <v>0</v>
      </c>
      <c r="W78" s="58">
        <f>IFERROR(VLOOKUP(Table1215[[#This Row],[Column2]],Table12[[Column2]:[Column54]],22,FALSE),"0")</f>
        <v>0</v>
      </c>
      <c r="X78" s="60">
        <f>Table1215[[#This Row],[Column19]]</f>
        <v>0</v>
      </c>
      <c r="Y78" s="58">
        <f>IFERROR(VLOOKUP(Table1215[[#This Row],[Column2]],Table12[[Column2]:[Column54]],24,FALSE),"0")</f>
        <v>2</v>
      </c>
      <c r="Z78" s="58">
        <f>IFERROR(VLOOKUP(Table1215[[#This Row],[Column2]],Table12[[Column2]:[Column54]],25,FALSE),"0")</f>
        <v>0</v>
      </c>
      <c r="AA78" s="58">
        <f>IFERROR(VLOOKUP(Table1215[[#This Row],[Column2]],Table12[[Column2]:[Column54]],26,FALSE),"0")</f>
        <v>0</v>
      </c>
      <c r="AB78" s="58">
        <f>IFERROR(VLOOKUP(Table1215[[#This Row],[Column2]],Table12[[Column2]:[Column54]],27,FALSE),"0")</f>
        <v>0</v>
      </c>
      <c r="AC78" s="58">
        <f>IFERROR(VLOOKUP(Table1215[[#This Row],[Column2]],Table12[[Column2]:[Column54]],28,FALSE),"0")</f>
        <v>0</v>
      </c>
      <c r="AD78" s="60">
        <f>Table1215[[#This Row],[Column25]]</f>
        <v>2</v>
      </c>
      <c r="AE78" s="58">
        <f>IFERROR(VLOOKUP(Table1215[[#This Row],[Column2]],Table12[[Column2]:[Column54]],30,FALSE),"0")</f>
        <v>0</v>
      </c>
      <c r="AF78" s="58">
        <f>IFERROR(VLOOKUP(Table1215[[#This Row],[Column2]],Table12[[Column2]:[Column54]],31,FALSE),"0")</f>
        <v>0</v>
      </c>
      <c r="AG78" s="58">
        <f>IFERROR(VLOOKUP(Table1215[[#This Row],[Column2]],Table12[[Column2]:[Column54]],32,FALSE),"0")</f>
        <v>0</v>
      </c>
      <c r="AH78" s="58">
        <f>IFERROR(VLOOKUP(Table1215[[#This Row],[Column2]],Table12[[Column2]:[Column54]],33,FALSE),"0")</f>
        <v>0</v>
      </c>
      <c r="AI78" s="58">
        <f>IFERROR(VLOOKUP(Table1215[[#This Row],[Column2]],Table12[[Column2]:[Column54]],34,FALSE),"0")</f>
        <v>0</v>
      </c>
      <c r="AJ78" s="60">
        <f>AVERAGE(Table1215[[#This Row],[Column31]],Table1215[[#This Row],[Column32]],Table1215[[#This Row],[Column33]])</f>
        <v>0</v>
      </c>
      <c r="AK78" s="58">
        <f>IFERROR(VLOOKUP(Table1215[[#This Row],[Column2]],Table12[[Column2]:[Column54]],36,FALSE),"0")</f>
        <v>2</v>
      </c>
      <c r="AL78" s="58">
        <f>IFERROR(VLOOKUP(Table1215[[#This Row],[Column2]],Table12[[Column2]:[Column54]],37,FALSE),"0")</f>
        <v>2</v>
      </c>
      <c r="AM78" s="58">
        <f>IFERROR(VLOOKUP(Table1215[[#This Row],[Column2]],Table12[[Column2]:[Column54]],38,FALSE),"0")</f>
        <v>0</v>
      </c>
      <c r="AN78" s="58">
        <f>IFERROR(VLOOKUP(Table1215[[#This Row],[Column2]],Table12[[Column2]:[Column54]],39,FALSE),"0")</f>
        <v>2</v>
      </c>
      <c r="AO78" s="58">
        <f>IFERROR(VLOOKUP(Table1215[[#This Row],[Column2]],Table12[[Column2]:[Column54]],40,FALSE),"0")</f>
        <v>0</v>
      </c>
      <c r="AP78" s="60">
        <f>AVERAGE(Table1215[[#This Row],[Column37]],Table1215[[#This Row],[Column38]],Table1215[[#This Row],[Column40]])</f>
        <v>2</v>
      </c>
      <c r="AQ78" s="58">
        <f>IFERROR(VLOOKUP(Table1215[[#This Row],[Column2]],Table12[[Column2]:[Column54]],42,FALSE),"0")</f>
        <v>2</v>
      </c>
      <c r="AR78" s="58">
        <f>IFERROR(VLOOKUP(Table1215[[#This Row],[Column2]],Table12[[Column2]:[Column54]],43,FALSE),"0")</f>
        <v>0</v>
      </c>
      <c r="AS78" s="58">
        <f>IFERROR(VLOOKUP(Table1215[[#This Row],[Column2]],Table12[[Column2]:[Column54]],44,FALSE),"0")</f>
        <v>0</v>
      </c>
      <c r="AT78" s="58">
        <f>IFERROR(VLOOKUP(Table1215[[#This Row],[Column2]],Table12[[Column2]:[Column54]],45,FALSE),"0")</f>
        <v>0</v>
      </c>
      <c r="AU78" s="58">
        <f>IFERROR(VLOOKUP(Table1215[[#This Row],[Column2]],Table12[[Column2]:[Column54]],46,FALSE),"0")</f>
        <v>0</v>
      </c>
      <c r="AV78" s="60">
        <f>Table1215[[#This Row],[Column43]]</f>
        <v>2</v>
      </c>
      <c r="AW78" s="58">
        <f>IFERROR(VLOOKUP(Table1215[[#This Row],[Column2]],Table12[[Column2]:[Column54]],48,FALSE),"0")</f>
        <v>0</v>
      </c>
      <c r="AX78" s="58">
        <f>IFERROR(VLOOKUP(Table1215[[#This Row],[Column2]],Table12[[Column2]:[Column54]],49,FALSE),"0")</f>
        <v>0</v>
      </c>
      <c r="AY78" s="58">
        <f>IFERROR(VLOOKUP(Table1215[[#This Row],[Column2]],Table12[[Column2]:[Column54]],50,FALSE),"0")</f>
        <v>0</v>
      </c>
      <c r="AZ78" s="58">
        <f>IFERROR(VLOOKUP(Table1215[[#This Row],[Column2]],Table12[[Column2]:[Column54]],51,FALSE),"0")</f>
        <v>3</v>
      </c>
      <c r="BA78" s="58">
        <f>IFERROR(VLOOKUP(Table1215[[#This Row],[Column2]],Table12[[Column2]:[Column54]],52,FALSE),"0")</f>
        <v>2</v>
      </c>
      <c r="BB78" s="60">
        <f>AVERAGE(Table1215[[#This Row],[Column52]],Table1215[[#This Row],[Column53]])</f>
        <v>2.5</v>
      </c>
    </row>
    <row r="79" spans="1:54" ht="23.1" customHeight="1" x14ac:dyDescent="0.3">
      <c r="A79" s="80">
        <v>76</v>
      </c>
      <c r="B79" s="63" t="s">
        <v>325</v>
      </c>
      <c r="C79" s="64" t="s">
        <v>326</v>
      </c>
      <c r="D79" s="63" t="s">
        <v>449</v>
      </c>
      <c r="E79" s="63" t="s">
        <v>492</v>
      </c>
      <c r="F79" s="63" t="str">
        <f>REPT(CHAR(160),10)&amp;Working!$E80</f>
        <v>          C</v>
      </c>
      <c r="G79" s="54">
        <f>IFERROR(VLOOKUP(Table1215[[#This Row],[Column2]],Table12[[Column2]:[Column54]],6,FALSE),"0")</f>
        <v>0</v>
      </c>
      <c r="H79" s="54">
        <f>IFERROR(VLOOKUP(Table1215[[#This Row],[Column2]],Table12[[Column2]:[Column54]],7,FALSE),"0")</f>
        <v>0</v>
      </c>
      <c r="I79" s="54">
        <f>IFERROR(VLOOKUP(Table1215[[#This Row],[Column2]],Table12[[Column2]:[Column54]],8,FALSE),"0")</f>
        <v>5</v>
      </c>
      <c r="J79" s="54">
        <f>IFERROR(VLOOKUP(Table1215[[#This Row],[Column2]],Table12[[Column2]:[Column54]],9,FALSE),"0")</f>
        <v>0</v>
      </c>
      <c r="K79" s="54">
        <f>IFERROR(VLOOKUP(Table1215[[#This Row],[Column2]],Table12[[Column2]:[Column54]],10,FALSE),"0")</f>
        <v>0</v>
      </c>
      <c r="L79" s="60">
        <f>Table1215[[#This Row],[Column9]]</f>
        <v>5</v>
      </c>
      <c r="M79" s="54">
        <f>IFERROR(VLOOKUP(Table1215[[#This Row],[Column2]],Table12[[Column2]:[Column54]],12,FALSE),"0")</f>
        <v>0</v>
      </c>
      <c r="N79" s="54">
        <f>IFERROR(VLOOKUP(Table1215[[#This Row],[Column2]],Table12[[Column2]:[Column54]],13,FALSE),"0")</f>
        <v>5</v>
      </c>
      <c r="O79" s="54">
        <f>IFERROR(VLOOKUP(Table1215[[#This Row],[Column2]],Table12[[Column2]:[Column54]],14,FALSE),"0")</f>
        <v>4</v>
      </c>
      <c r="P79" s="54">
        <f>IFERROR(VLOOKUP(Table1215[[#This Row],[Column2]],Table12[[Column2]:[Column54]],10,FALSE),"0")</f>
        <v>0</v>
      </c>
      <c r="Q79" s="54">
        <f>IFERROR(VLOOKUP(Table1215[[#This Row],[Column2]],Table12[[Column2]:[Column54]],16,FALSE),"0")</f>
        <v>4</v>
      </c>
      <c r="R79" s="60">
        <f>AVERAGE(Table1215[[#This Row],[Column14]],Table1215[[#This Row],[Column15]],Table1215[[#This Row],[Column17]])</f>
        <v>4.333333333333333</v>
      </c>
      <c r="S79" s="54">
        <f>IFERROR(VLOOKUP(Table1215[[#This Row],[Column2]],Table12[[Column2]:[Column54]],18,FALSE),"0")</f>
        <v>0</v>
      </c>
      <c r="T79" s="54">
        <f>IFERROR(VLOOKUP(Table1215[[#This Row],[Column2]],Table12[[Column2]:[Column54]],19,FALSE),"0")</f>
        <v>0</v>
      </c>
      <c r="U79" s="54">
        <f>IFERROR(VLOOKUP(Table1215[[#This Row],[Column2]],Table12[[Column2]:[Column54]],20,FALSE),"0")</f>
        <v>0</v>
      </c>
      <c r="V79" s="54">
        <f>IFERROR(VLOOKUP(Table1215[[#This Row],[Column2]],Table12[[Column2]:[Column54]],21,FALSE),"0")</f>
        <v>0</v>
      </c>
      <c r="W79" s="54">
        <f>IFERROR(VLOOKUP(Table1215[[#This Row],[Column2]],Table12[[Column2]:[Column54]],22,FALSE),"0")</f>
        <v>0</v>
      </c>
      <c r="X79" s="60">
        <f>Table1215[[#This Row],[Column19]]</f>
        <v>0</v>
      </c>
      <c r="Y79" s="54">
        <f>IFERROR(VLOOKUP(Table1215[[#This Row],[Column2]],Table12[[Column2]:[Column54]],24,FALSE),"0")</f>
        <v>5</v>
      </c>
      <c r="Z79" s="54">
        <f>IFERROR(VLOOKUP(Table1215[[#This Row],[Column2]],Table12[[Column2]:[Column54]],25,FALSE),"0")</f>
        <v>0</v>
      </c>
      <c r="AA79" s="54">
        <f>IFERROR(VLOOKUP(Table1215[[#This Row],[Column2]],Table12[[Column2]:[Column54]],26,FALSE),"0")</f>
        <v>0</v>
      </c>
      <c r="AB79" s="54">
        <f>IFERROR(VLOOKUP(Table1215[[#This Row],[Column2]],Table12[[Column2]:[Column54]],27,FALSE),"0")</f>
        <v>0</v>
      </c>
      <c r="AC79" s="54">
        <f>IFERROR(VLOOKUP(Table1215[[#This Row],[Column2]],Table12[[Column2]:[Column54]],28,FALSE),"0")</f>
        <v>0</v>
      </c>
      <c r="AD79" s="60">
        <f>Table1215[[#This Row],[Column25]]</f>
        <v>5</v>
      </c>
      <c r="AE79" s="54">
        <f>IFERROR(VLOOKUP(Table1215[[#This Row],[Column2]],Table12[[Column2]:[Column54]],30,FALSE),"0")</f>
        <v>0</v>
      </c>
      <c r="AF79" s="54">
        <f>IFERROR(VLOOKUP(Table1215[[#This Row],[Column2]],Table12[[Column2]:[Column54]],31,FALSE),"0")</f>
        <v>0</v>
      </c>
      <c r="AG79" s="54">
        <f>IFERROR(VLOOKUP(Table1215[[#This Row],[Column2]],Table12[[Column2]:[Column54]],32,FALSE),"0")</f>
        <v>0</v>
      </c>
      <c r="AH79" s="54">
        <f>IFERROR(VLOOKUP(Table1215[[#This Row],[Column2]],Table12[[Column2]:[Column54]],33,FALSE),"0")</f>
        <v>0</v>
      </c>
      <c r="AI79" s="54">
        <f>IFERROR(VLOOKUP(Table1215[[#This Row],[Column2]],Table12[[Column2]:[Column54]],34,FALSE),"0")</f>
        <v>0</v>
      </c>
      <c r="AJ79" s="60">
        <f>AVERAGE(Table1215[[#This Row],[Column31]],Table1215[[#This Row],[Column32]],Table1215[[#This Row],[Column33]])</f>
        <v>0</v>
      </c>
      <c r="AK79" s="54">
        <f>IFERROR(VLOOKUP(Table1215[[#This Row],[Column2]],Table12[[Column2]:[Column54]],36,FALSE),"0")</f>
        <v>5</v>
      </c>
      <c r="AL79" s="54">
        <f>IFERROR(VLOOKUP(Table1215[[#This Row],[Column2]],Table12[[Column2]:[Column54]],37,FALSE),"0")</f>
        <v>5</v>
      </c>
      <c r="AM79" s="54">
        <f>IFERROR(VLOOKUP(Table1215[[#This Row],[Column2]],Table12[[Column2]:[Column54]],38,FALSE),"0")</f>
        <v>0</v>
      </c>
      <c r="AN79" s="54">
        <f>IFERROR(VLOOKUP(Table1215[[#This Row],[Column2]],Table12[[Column2]:[Column54]],39,FALSE),"0")</f>
        <v>5</v>
      </c>
      <c r="AO79" s="54">
        <f>IFERROR(VLOOKUP(Table1215[[#This Row],[Column2]],Table12[[Column2]:[Column54]],40,FALSE),"0")</f>
        <v>0</v>
      </c>
      <c r="AP79" s="60">
        <f>AVERAGE(Table1215[[#This Row],[Column37]],Table1215[[#This Row],[Column38]],Table1215[[#This Row],[Column40]])</f>
        <v>5</v>
      </c>
      <c r="AQ79" s="54">
        <f>IFERROR(VLOOKUP(Table1215[[#This Row],[Column2]],Table12[[Column2]:[Column54]],42,FALSE),"0")</f>
        <v>5</v>
      </c>
      <c r="AR79" s="54">
        <f>IFERROR(VLOOKUP(Table1215[[#This Row],[Column2]],Table12[[Column2]:[Column54]],43,FALSE),"0")</f>
        <v>0</v>
      </c>
      <c r="AS79" s="54">
        <f>IFERROR(VLOOKUP(Table1215[[#This Row],[Column2]],Table12[[Column2]:[Column54]],44,FALSE),"0")</f>
        <v>0</v>
      </c>
      <c r="AT79" s="54">
        <f>IFERROR(VLOOKUP(Table1215[[#This Row],[Column2]],Table12[[Column2]:[Column54]],45,FALSE),"0")</f>
        <v>0</v>
      </c>
      <c r="AU79" s="54">
        <f>IFERROR(VLOOKUP(Table1215[[#This Row],[Column2]],Table12[[Column2]:[Column54]],46,FALSE),"0")</f>
        <v>0</v>
      </c>
      <c r="AV79" s="60">
        <f>Table1215[[#This Row],[Column43]]</f>
        <v>5</v>
      </c>
      <c r="AW79" s="54">
        <f>IFERROR(VLOOKUP(Table1215[[#This Row],[Column2]],Table12[[Column2]:[Column54]],48,FALSE),"0")</f>
        <v>0</v>
      </c>
      <c r="AX79" s="54">
        <f>IFERROR(VLOOKUP(Table1215[[#This Row],[Column2]],Table12[[Column2]:[Column54]],49,FALSE),"0")</f>
        <v>0</v>
      </c>
      <c r="AY79" s="54">
        <f>IFERROR(VLOOKUP(Table1215[[#This Row],[Column2]],Table12[[Column2]:[Column54]],50,FALSE),"0")</f>
        <v>0</v>
      </c>
      <c r="AZ79" s="54">
        <f>IFERROR(VLOOKUP(Table1215[[#This Row],[Column2]],Table12[[Column2]:[Column54]],51,FALSE),"0")</f>
        <v>4</v>
      </c>
      <c r="BA79" s="54">
        <f>IFERROR(VLOOKUP(Table1215[[#This Row],[Column2]],Table12[[Column2]:[Column54]],52,FALSE),"0")</f>
        <v>5</v>
      </c>
      <c r="BB79" s="60">
        <f>AVERAGE(Table1215[[#This Row],[Column52]],Table1215[[#This Row],[Column53]])</f>
        <v>4.5</v>
      </c>
    </row>
    <row r="80" spans="1:54" ht="23.1" customHeight="1" x14ac:dyDescent="0.3">
      <c r="A80" s="79">
        <v>77</v>
      </c>
      <c r="B80" s="56" t="s">
        <v>327</v>
      </c>
      <c r="C80" s="57" t="s">
        <v>328</v>
      </c>
      <c r="D80" s="56" t="s">
        <v>449</v>
      </c>
      <c r="E80" s="56" t="s">
        <v>492</v>
      </c>
      <c r="F80" s="56" t="str">
        <f>REPT(CHAR(160),10)&amp;Working!$E81</f>
        <v>          C</v>
      </c>
      <c r="G80" s="58">
        <f>IFERROR(VLOOKUP(Table1215[[#This Row],[Column2]],Table12[[Column2]:[Column54]],6,FALSE),"0")</f>
        <v>0</v>
      </c>
      <c r="H80" s="58">
        <f>IFERROR(VLOOKUP(Table1215[[#This Row],[Column2]],Table12[[Column2]:[Column54]],7,FALSE),"0")</f>
        <v>0</v>
      </c>
      <c r="I80" s="58">
        <f>IFERROR(VLOOKUP(Table1215[[#This Row],[Column2]],Table12[[Column2]:[Column54]],8,FALSE),"0")</f>
        <v>3</v>
      </c>
      <c r="J80" s="58">
        <f>IFERROR(VLOOKUP(Table1215[[#This Row],[Column2]],Table12[[Column2]:[Column54]],9,FALSE),"0")</f>
        <v>0</v>
      </c>
      <c r="K80" s="58">
        <f>IFERROR(VLOOKUP(Table1215[[#This Row],[Column2]],Table12[[Column2]:[Column54]],10,FALSE),"0")</f>
        <v>0</v>
      </c>
      <c r="L80" s="60">
        <f>Table1215[[#This Row],[Column9]]</f>
        <v>3</v>
      </c>
      <c r="M80" s="58">
        <f>IFERROR(VLOOKUP(Table1215[[#This Row],[Column2]],Table12[[Column2]:[Column54]],12,FALSE),"0")</f>
        <v>0</v>
      </c>
      <c r="N80" s="58">
        <f>IFERROR(VLOOKUP(Table1215[[#This Row],[Column2]],Table12[[Column2]:[Column54]],13,FALSE),"0")</f>
        <v>2</v>
      </c>
      <c r="O80" s="58">
        <f>IFERROR(VLOOKUP(Table1215[[#This Row],[Column2]],Table12[[Column2]:[Column54]],14,FALSE),"0")</f>
        <v>3</v>
      </c>
      <c r="P80" s="58">
        <f>IFERROR(VLOOKUP(Table1215[[#This Row],[Column2]],Table12[[Column2]:[Column54]],10,FALSE),"0")</f>
        <v>0</v>
      </c>
      <c r="Q80" s="58">
        <f>IFERROR(VLOOKUP(Table1215[[#This Row],[Column2]],Table12[[Column2]:[Column54]],16,FALSE),"0")</f>
        <v>3</v>
      </c>
      <c r="R80" s="60">
        <f>AVERAGE(Table1215[[#This Row],[Column14]],Table1215[[#This Row],[Column15]],Table1215[[#This Row],[Column17]])</f>
        <v>2.6666666666666665</v>
      </c>
      <c r="S80" s="58">
        <f>IFERROR(VLOOKUP(Table1215[[#This Row],[Column2]],Table12[[Column2]:[Column54]],18,FALSE),"0")</f>
        <v>0</v>
      </c>
      <c r="T80" s="58">
        <f>IFERROR(VLOOKUP(Table1215[[#This Row],[Column2]],Table12[[Column2]:[Column54]],19,FALSE),"0")</f>
        <v>0</v>
      </c>
      <c r="U80" s="58">
        <f>IFERROR(VLOOKUP(Table1215[[#This Row],[Column2]],Table12[[Column2]:[Column54]],20,FALSE),"0")</f>
        <v>0</v>
      </c>
      <c r="V80" s="58">
        <f>IFERROR(VLOOKUP(Table1215[[#This Row],[Column2]],Table12[[Column2]:[Column54]],21,FALSE),"0")</f>
        <v>0</v>
      </c>
      <c r="W80" s="58">
        <f>IFERROR(VLOOKUP(Table1215[[#This Row],[Column2]],Table12[[Column2]:[Column54]],22,FALSE),"0")</f>
        <v>0</v>
      </c>
      <c r="X80" s="60">
        <f>Table1215[[#This Row],[Column19]]</f>
        <v>0</v>
      </c>
      <c r="Y80" s="58">
        <f>IFERROR(VLOOKUP(Table1215[[#This Row],[Column2]],Table12[[Column2]:[Column54]],24,FALSE),"0")</f>
        <v>3</v>
      </c>
      <c r="Z80" s="58">
        <f>IFERROR(VLOOKUP(Table1215[[#This Row],[Column2]],Table12[[Column2]:[Column54]],25,FALSE),"0")</f>
        <v>0</v>
      </c>
      <c r="AA80" s="58">
        <f>IFERROR(VLOOKUP(Table1215[[#This Row],[Column2]],Table12[[Column2]:[Column54]],26,FALSE),"0")</f>
        <v>0</v>
      </c>
      <c r="AB80" s="58">
        <f>IFERROR(VLOOKUP(Table1215[[#This Row],[Column2]],Table12[[Column2]:[Column54]],27,FALSE),"0")</f>
        <v>0</v>
      </c>
      <c r="AC80" s="58">
        <f>IFERROR(VLOOKUP(Table1215[[#This Row],[Column2]],Table12[[Column2]:[Column54]],28,FALSE),"0")</f>
        <v>0</v>
      </c>
      <c r="AD80" s="60">
        <f>Table1215[[#This Row],[Column25]]</f>
        <v>3</v>
      </c>
      <c r="AE80" s="58">
        <f>IFERROR(VLOOKUP(Table1215[[#This Row],[Column2]],Table12[[Column2]:[Column54]],30,FALSE),"0")</f>
        <v>0</v>
      </c>
      <c r="AF80" s="58">
        <f>IFERROR(VLOOKUP(Table1215[[#This Row],[Column2]],Table12[[Column2]:[Column54]],31,FALSE),"0")</f>
        <v>0</v>
      </c>
      <c r="AG80" s="58">
        <f>IFERROR(VLOOKUP(Table1215[[#This Row],[Column2]],Table12[[Column2]:[Column54]],32,FALSE),"0")</f>
        <v>0</v>
      </c>
      <c r="AH80" s="58">
        <f>IFERROR(VLOOKUP(Table1215[[#This Row],[Column2]],Table12[[Column2]:[Column54]],33,FALSE),"0")</f>
        <v>0</v>
      </c>
      <c r="AI80" s="58">
        <f>IFERROR(VLOOKUP(Table1215[[#This Row],[Column2]],Table12[[Column2]:[Column54]],34,FALSE),"0")</f>
        <v>0</v>
      </c>
      <c r="AJ80" s="60">
        <f>AVERAGE(Table1215[[#This Row],[Column31]],Table1215[[#This Row],[Column32]],Table1215[[#This Row],[Column33]])</f>
        <v>0</v>
      </c>
      <c r="AK80" s="58">
        <f>IFERROR(VLOOKUP(Table1215[[#This Row],[Column2]],Table12[[Column2]:[Column54]],36,FALSE),"0")</f>
        <v>2</v>
      </c>
      <c r="AL80" s="58">
        <f>IFERROR(VLOOKUP(Table1215[[#This Row],[Column2]],Table12[[Column2]:[Column54]],37,FALSE),"0")</f>
        <v>3</v>
      </c>
      <c r="AM80" s="58">
        <f>IFERROR(VLOOKUP(Table1215[[#This Row],[Column2]],Table12[[Column2]:[Column54]],38,FALSE),"0")</f>
        <v>0</v>
      </c>
      <c r="AN80" s="58">
        <f>IFERROR(VLOOKUP(Table1215[[#This Row],[Column2]],Table12[[Column2]:[Column54]],39,FALSE),"0")</f>
        <v>3</v>
      </c>
      <c r="AO80" s="58">
        <f>IFERROR(VLOOKUP(Table1215[[#This Row],[Column2]],Table12[[Column2]:[Column54]],40,FALSE),"0")</f>
        <v>0</v>
      </c>
      <c r="AP80" s="60">
        <f>AVERAGE(Table1215[[#This Row],[Column37]],Table1215[[#This Row],[Column38]],Table1215[[#This Row],[Column40]])</f>
        <v>2.6666666666666665</v>
      </c>
      <c r="AQ80" s="58">
        <f>IFERROR(VLOOKUP(Table1215[[#This Row],[Column2]],Table12[[Column2]:[Column54]],42,FALSE),"0")</f>
        <v>3</v>
      </c>
      <c r="AR80" s="58">
        <f>IFERROR(VLOOKUP(Table1215[[#This Row],[Column2]],Table12[[Column2]:[Column54]],43,FALSE),"0")</f>
        <v>0</v>
      </c>
      <c r="AS80" s="58">
        <f>IFERROR(VLOOKUP(Table1215[[#This Row],[Column2]],Table12[[Column2]:[Column54]],44,FALSE),"0")</f>
        <v>0</v>
      </c>
      <c r="AT80" s="58">
        <f>IFERROR(VLOOKUP(Table1215[[#This Row],[Column2]],Table12[[Column2]:[Column54]],45,FALSE),"0")</f>
        <v>0</v>
      </c>
      <c r="AU80" s="58">
        <f>IFERROR(VLOOKUP(Table1215[[#This Row],[Column2]],Table12[[Column2]:[Column54]],46,FALSE),"0")</f>
        <v>0</v>
      </c>
      <c r="AV80" s="60">
        <f>Table1215[[#This Row],[Column43]]</f>
        <v>3</v>
      </c>
      <c r="AW80" s="58">
        <f>IFERROR(VLOOKUP(Table1215[[#This Row],[Column2]],Table12[[Column2]:[Column54]],48,FALSE),"0")</f>
        <v>0</v>
      </c>
      <c r="AX80" s="58">
        <f>IFERROR(VLOOKUP(Table1215[[#This Row],[Column2]],Table12[[Column2]:[Column54]],49,FALSE),"0")</f>
        <v>0</v>
      </c>
      <c r="AY80" s="58">
        <f>IFERROR(VLOOKUP(Table1215[[#This Row],[Column2]],Table12[[Column2]:[Column54]],50,FALSE),"0")</f>
        <v>0</v>
      </c>
      <c r="AZ80" s="58">
        <f>IFERROR(VLOOKUP(Table1215[[#This Row],[Column2]],Table12[[Column2]:[Column54]],51,FALSE),"0")</f>
        <v>3</v>
      </c>
      <c r="BA80" s="58">
        <f>IFERROR(VLOOKUP(Table1215[[#This Row],[Column2]],Table12[[Column2]:[Column54]],52,FALSE),"0")</f>
        <v>3</v>
      </c>
      <c r="BB80" s="60">
        <f>AVERAGE(Table1215[[#This Row],[Column52]],Table1215[[#This Row],[Column53]])</f>
        <v>3</v>
      </c>
    </row>
    <row r="81" spans="1:54" ht="23.1" customHeight="1" x14ac:dyDescent="0.3">
      <c r="A81" s="80">
        <v>78</v>
      </c>
      <c r="B81" s="63" t="s">
        <v>329</v>
      </c>
      <c r="C81" s="64" t="s">
        <v>330</v>
      </c>
      <c r="D81" s="63" t="s">
        <v>449</v>
      </c>
      <c r="E81" s="63" t="s">
        <v>492</v>
      </c>
      <c r="F81" s="63" t="str">
        <f>REPT(CHAR(160),10)&amp;Working!$E82</f>
        <v>          C</v>
      </c>
      <c r="G81" s="54">
        <f>IFERROR(VLOOKUP(Table1215[[#This Row],[Column2]],Table12[[Column2]:[Column54]],6,FALSE),"0")</f>
        <v>0</v>
      </c>
      <c r="H81" s="54">
        <f>IFERROR(VLOOKUP(Table1215[[#This Row],[Column2]],Table12[[Column2]:[Column54]],7,FALSE),"0")</f>
        <v>0</v>
      </c>
      <c r="I81" s="54">
        <f>IFERROR(VLOOKUP(Table1215[[#This Row],[Column2]],Table12[[Column2]:[Column54]],8,FALSE),"0")</f>
        <v>2</v>
      </c>
      <c r="J81" s="54">
        <f>IFERROR(VLOOKUP(Table1215[[#This Row],[Column2]],Table12[[Column2]:[Column54]],9,FALSE),"0")</f>
        <v>0</v>
      </c>
      <c r="K81" s="54">
        <f>IFERROR(VLOOKUP(Table1215[[#This Row],[Column2]],Table12[[Column2]:[Column54]],10,FALSE),"0")</f>
        <v>0</v>
      </c>
      <c r="L81" s="60">
        <f>Table1215[[#This Row],[Column9]]</f>
        <v>2</v>
      </c>
      <c r="M81" s="54">
        <f>IFERROR(VLOOKUP(Table1215[[#This Row],[Column2]],Table12[[Column2]:[Column54]],12,FALSE),"0")</f>
        <v>0</v>
      </c>
      <c r="N81" s="54">
        <f>IFERROR(VLOOKUP(Table1215[[#This Row],[Column2]],Table12[[Column2]:[Column54]],13,FALSE),"0")</f>
        <v>2</v>
      </c>
      <c r="O81" s="54">
        <f>IFERROR(VLOOKUP(Table1215[[#This Row],[Column2]],Table12[[Column2]:[Column54]],14,FALSE),"0")</f>
        <v>2</v>
      </c>
      <c r="P81" s="54">
        <f>IFERROR(VLOOKUP(Table1215[[#This Row],[Column2]],Table12[[Column2]:[Column54]],10,FALSE),"0")</f>
        <v>0</v>
      </c>
      <c r="Q81" s="54">
        <f>IFERROR(VLOOKUP(Table1215[[#This Row],[Column2]],Table12[[Column2]:[Column54]],16,FALSE),"0")</f>
        <v>2</v>
      </c>
      <c r="R81" s="60">
        <f>AVERAGE(Table1215[[#This Row],[Column14]],Table1215[[#This Row],[Column15]],Table1215[[#This Row],[Column17]])</f>
        <v>2</v>
      </c>
      <c r="S81" s="54">
        <f>IFERROR(VLOOKUP(Table1215[[#This Row],[Column2]],Table12[[Column2]:[Column54]],18,FALSE),"0")</f>
        <v>0</v>
      </c>
      <c r="T81" s="54">
        <f>IFERROR(VLOOKUP(Table1215[[#This Row],[Column2]],Table12[[Column2]:[Column54]],19,FALSE),"0")</f>
        <v>0</v>
      </c>
      <c r="U81" s="54">
        <f>IFERROR(VLOOKUP(Table1215[[#This Row],[Column2]],Table12[[Column2]:[Column54]],20,FALSE),"0")</f>
        <v>0</v>
      </c>
      <c r="V81" s="54">
        <f>IFERROR(VLOOKUP(Table1215[[#This Row],[Column2]],Table12[[Column2]:[Column54]],21,FALSE),"0")</f>
        <v>0</v>
      </c>
      <c r="W81" s="54">
        <f>IFERROR(VLOOKUP(Table1215[[#This Row],[Column2]],Table12[[Column2]:[Column54]],22,FALSE),"0")</f>
        <v>0</v>
      </c>
      <c r="X81" s="60">
        <f>Table1215[[#This Row],[Column19]]</f>
        <v>0</v>
      </c>
      <c r="Y81" s="54">
        <f>IFERROR(VLOOKUP(Table1215[[#This Row],[Column2]],Table12[[Column2]:[Column54]],24,FALSE),"0")</f>
        <v>2</v>
      </c>
      <c r="Z81" s="54">
        <f>IFERROR(VLOOKUP(Table1215[[#This Row],[Column2]],Table12[[Column2]:[Column54]],25,FALSE),"0")</f>
        <v>0</v>
      </c>
      <c r="AA81" s="54">
        <f>IFERROR(VLOOKUP(Table1215[[#This Row],[Column2]],Table12[[Column2]:[Column54]],26,FALSE),"0")</f>
        <v>0</v>
      </c>
      <c r="AB81" s="54">
        <f>IFERROR(VLOOKUP(Table1215[[#This Row],[Column2]],Table12[[Column2]:[Column54]],27,FALSE),"0")</f>
        <v>0</v>
      </c>
      <c r="AC81" s="54">
        <f>IFERROR(VLOOKUP(Table1215[[#This Row],[Column2]],Table12[[Column2]:[Column54]],28,FALSE),"0")</f>
        <v>0</v>
      </c>
      <c r="AD81" s="60">
        <f>Table1215[[#This Row],[Column25]]</f>
        <v>2</v>
      </c>
      <c r="AE81" s="54">
        <f>IFERROR(VLOOKUP(Table1215[[#This Row],[Column2]],Table12[[Column2]:[Column54]],30,FALSE),"0")</f>
        <v>0</v>
      </c>
      <c r="AF81" s="54">
        <f>IFERROR(VLOOKUP(Table1215[[#This Row],[Column2]],Table12[[Column2]:[Column54]],31,FALSE),"0")</f>
        <v>0</v>
      </c>
      <c r="AG81" s="54">
        <f>IFERROR(VLOOKUP(Table1215[[#This Row],[Column2]],Table12[[Column2]:[Column54]],32,FALSE),"0")</f>
        <v>0</v>
      </c>
      <c r="AH81" s="54">
        <f>IFERROR(VLOOKUP(Table1215[[#This Row],[Column2]],Table12[[Column2]:[Column54]],33,FALSE),"0")</f>
        <v>0</v>
      </c>
      <c r="AI81" s="54">
        <f>IFERROR(VLOOKUP(Table1215[[#This Row],[Column2]],Table12[[Column2]:[Column54]],34,FALSE),"0")</f>
        <v>0</v>
      </c>
      <c r="AJ81" s="60">
        <f>AVERAGE(Table1215[[#This Row],[Column31]],Table1215[[#This Row],[Column32]],Table1215[[#This Row],[Column33]])</f>
        <v>0</v>
      </c>
      <c r="AK81" s="54">
        <f>IFERROR(VLOOKUP(Table1215[[#This Row],[Column2]],Table12[[Column2]:[Column54]],36,FALSE),"0")</f>
        <v>2</v>
      </c>
      <c r="AL81" s="54">
        <f>IFERROR(VLOOKUP(Table1215[[#This Row],[Column2]],Table12[[Column2]:[Column54]],37,FALSE),"0")</f>
        <v>3</v>
      </c>
      <c r="AM81" s="54">
        <f>IFERROR(VLOOKUP(Table1215[[#This Row],[Column2]],Table12[[Column2]:[Column54]],38,FALSE),"0")</f>
        <v>0</v>
      </c>
      <c r="AN81" s="54">
        <f>IFERROR(VLOOKUP(Table1215[[#This Row],[Column2]],Table12[[Column2]:[Column54]],39,FALSE),"0")</f>
        <v>3</v>
      </c>
      <c r="AO81" s="54">
        <f>IFERROR(VLOOKUP(Table1215[[#This Row],[Column2]],Table12[[Column2]:[Column54]],40,FALSE),"0")</f>
        <v>0</v>
      </c>
      <c r="AP81" s="60">
        <f>AVERAGE(Table1215[[#This Row],[Column37]],Table1215[[#This Row],[Column38]],Table1215[[#This Row],[Column40]])</f>
        <v>2.6666666666666665</v>
      </c>
      <c r="AQ81" s="54">
        <f>IFERROR(VLOOKUP(Table1215[[#This Row],[Column2]],Table12[[Column2]:[Column54]],42,FALSE),"0")</f>
        <v>3</v>
      </c>
      <c r="AR81" s="54">
        <f>IFERROR(VLOOKUP(Table1215[[#This Row],[Column2]],Table12[[Column2]:[Column54]],43,FALSE),"0")</f>
        <v>0</v>
      </c>
      <c r="AS81" s="54">
        <f>IFERROR(VLOOKUP(Table1215[[#This Row],[Column2]],Table12[[Column2]:[Column54]],44,FALSE),"0")</f>
        <v>0</v>
      </c>
      <c r="AT81" s="54">
        <f>IFERROR(VLOOKUP(Table1215[[#This Row],[Column2]],Table12[[Column2]:[Column54]],45,FALSE),"0")</f>
        <v>0</v>
      </c>
      <c r="AU81" s="54">
        <f>IFERROR(VLOOKUP(Table1215[[#This Row],[Column2]],Table12[[Column2]:[Column54]],46,FALSE),"0")</f>
        <v>0</v>
      </c>
      <c r="AV81" s="60">
        <f>Table1215[[#This Row],[Column43]]</f>
        <v>3</v>
      </c>
      <c r="AW81" s="54">
        <f>IFERROR(VLOOKUP(Table1215[[#This Row],[Column2]],Table12[[Column2]:[Column54]],48,FALSE),"0")</f>
        <v>0</v>
      </c>
      <c r="AX81" s="54">
        <f>IFERROR(VLOOKUP(Table1215[[#This Row],[Column2]],Table12[[Column2]:[Column54]],49,FALSE),"0")</f>
        <v>0</v>
      </c>
      <c r="AY81" s="54">
        <f>IFERROR(VLOOKUP(Table1215[[#This Row],[Column2]],Table12[[Column2]:[Column54]],50,FALSE),"0")</f>
        <v>0</v>
      </c>
      <c r="AZ81" s="54">
        <f>IFERROR(VLOOKUP(Table1215[[#This Row],[Column2]],Table12[[Column2]:[Column54]],51,FALSE),"0")</f>
        <v>3</v>
      </c>
      <c r="BA81" s="54">
        <f>IFERROR(VLOOKUP(Table1215[[#This Row],[Column2]],Table12[[Column2]:[Column54]],52,FALSE),"0")</f>
        <v>2</v>
      </c>
      <c r="BB81" s="60">
        <f>AVERAGE(Table1215[[#This Row],[Column52]],Table1215[[#This Row],[Column53]])</f>
        <v>2.5</v>
      </c>
    </row>
    <row r="82" spans="1:54" ht="23.1" customHeight="1" x14ac:dyDescent="0.3">
      <c r="A82" s="79">
        <v>79</v>
      </c>
      <c r="B82" s="56" t="s">
        <v>198</v>
      </c>
      <c r="C82" s="57" t="s">
        <v>199</v>
      </c>
      <c r="D82" s="56" t="s">
        <v>449</v>
      </c>
      <c r="E82" s="56" t="s">
        <v>160</v>
      </c>
      <c r="F82" s="56" t="str">
        <f>REPT(CHAR(160),10)&amp;Working!$E83</f>
        <v>          B</v>
      </c>
      <c r="G82" s="58">
        <f>IFERROR(VLOOKUP(Table1215[[#This Row],[Column2]],Table12[[Column2]:[Column54]],6,FALSE),"0")</f>
        <v>0</v>
      </c>
      <c r="H82" s="58">
        <f>IFERROR(VLOOKUP(Table1215[[#This Row],[Column2]],Table12[[Column2]:[Column54]],7,FALSE),"0")</f>
        <v>0</v>
      </c>
      <c r="I82" s="58">
        <f>IFERROR(VLOOKUP(Table1215[[#This Row],[Column2]],Table12[[Column2]:[Column54]],8,FALSE),"0")</f>
        <v>3</v>
      </c>
      <c r="J82" s="58">
        <f>IFERROR(VLOOKUP(Table1215[[#This Row],[Column2]],Table12[[Column2]:[Column54]],9,FALSE),"0")</f>
        <v>0</v>
      </c>
      <c r="K82" s="58">
        <f>IFERROR(VLOOKUP(Table1215[[#This Row],[Column2]],Table12[[Column2]:[Column54]],10,FALSE),"0")</f>
        <v>0</v>
      </c>
      <c r="L82" s="60">
        <f>Table1215[[#This Row],[Column9]]</f>
        <v>3</v>
      </c>
      <c r="M82" s="58">
        <f>IFERROR(VLOOKUP(Table1215[[#This Row],[Column2]],Table12[[Column2]:[Column54]],12,FALSE),"0")</f>
        <v>0</v>
      </c>
      <c r="N82" s="58">
        <f>IFERROR(VLOOKUP(Table1215[[#This Row],[Column2]],Table12[[Column2]:[Column54]],13,FALSE),"0")</f>
        <v>2</v>
      </c>
      <c r="O82" s="58">
        <f>IFERROR(VLOOKUP(Table1215[[#This Row],[Column2]],Table12[[Column2]:[Column54]],14,FALSE),"0")</f>
        <v>2</v>
      </c>
      <c r="P82" s="58">
        <f>IFERROR(VLOOKUP(Table1215[[#This Row],[Column2]],Table12[[Column2]:[Column54]],10,FALSE),"0")</f>
        <v>0</v>
      </c>
      <c r="Q82" s="58">
        <f>IFERROR(VLOOKUP(Table1215[[#This Row],[Column2]],Table12[[Column2]:[Column54]],16,FALSE),"0")</f>
        <v>2</v>
      </c>
      <c r="R82" s="60">
        <f>AVERAGE(Table1215[[#This Row],[Column14]],Table1215[[#This Row],[Column15]],Table1215[[#This Row],[Column17]])</f>
        <v>2</v>
      </c>
      <c r="S82" s="58">
        <f>IFERROR(VLOOKUP(Table1215[[#This Row],[Column2]],Table12[[Column2]:[Column54]],18,FALSE),"0")</f>
        <v>0</v>
      </c>
      <c r="T82" s="58">
        <f>IFERROR(VLOOKUP(Table1215[[#This Row],[Column2]],Table12[[Column2]:[Column54]],19,FALSE),"0")</f>
        <v>0</v>
      </c>
      <c r="U82" s="58">
        <f>IFERROR(VLOOKUP(Table1215[[#This Row],[Column2]],Table12[[Column2]:[Column54]],20,FALSE),"0")</f>
        <v>0</v>
      </c>
      <c r="V82" s="58">
        <f>IFERROR(VLOOKUP(Table1215[[#This Row],[Column2]],Table12[[Column2]:[Column54]],21,FALSE),"0")</f>
        <v>0</v>
      </c>
      <c r="W82" s="58">
        <f>IFERROR(VLOOKUP(Table1215[[#This Row],[Column2]],Table12[[Column2]:[Column54]],22,FALSE),"0")</f>
        <v>0</v>
      </c>
      <c r="X82" s="60">
        <f>Table1215[[#This Row],[Column19]]</f>
        <v>0</v>
      </c>
      <c r="Y82" s="58">
        <f>IFERROR(VLOOKUP(Table1215[[#This Row],[Column2]],Table12[[Column2]:[Column54]],24,FALSE),"0")</f>
        <v>3</v>
      </c>
      <c r="Z82" s="58">
        <f>IFERROR(VLOOKUP(Table1215[[#This Row],[Column2]],Table12[[Column2]:[Column54]],25,FALSE),"0")</f>
        <v>0</v>
      </c>
      <c r="AA82" s="58">
        <f>IFERROR(VLOOKUP(Table1215[[#This Row],[Column2]],Table12[[Column2]:[Column54]],26,FALSE),"0")</f>
        <v>0</v>
      </c>
      <c r="AB82" s="58">
        <f>IFERROR(VLOOKUP(Table1215[[#This Row],[Column2]],Table12[[Column2]:[Column54]],27,FALSE),"0")</f>
        <v>0</v>
      </c>
      <c r="AC82" s="58">
        <f>IFERROR(VLOOKUP(Table1215[[#This Row],[Column2]],Table12[[Column2]:[Column54]],28,FALSE),"0")</f>
        <v>0</v>
      </c>
      <c r="AD82" s="60">
        <f>Table1215[[#This Row],[Column25]]</f>
        <v>3</v>
      </c>
      <c r="AE82" s="58">
        <f>IFERROR(VLOOKUP(Table1215[[#This Row],[Column2]],Table12[[Column2]:[Column54]],30,FALSE),"0")</f>
        <v>0</v>
      </c>
      <c r="AF82" s="58">
        <f>IFERROR(VLOOKUP(Table1215[[#This Row],[Column2]],Table12[[Column2]:[Column54]],31,FALSE),"0")</f>
        <v>0</v>
      </c>
      <c r="AG82" s="58">
        <f>IFERROR(VLOOKUP(Table1215[[#This Row],[Column2]],Table12[[Column2]:[Column54]],32,FALSE),"0")</f>
        <v>0</v>
      </c>
      <c r="AH82" s="58">
        <f>IFERROR(VLOOKUP(Table1215[[#This Row],[Column2]],Table12[[Column2]:[Column54]],33,FALSE),"0")</f>
        <v>0</v>
      </c>
      <c r="AI82" s="58">
        <f>IFERROR(VLOOKUP(Table1215[[#This Row],[Column2]],Table12[[Column2]:[Column54]],34,FALSE),"0")</f>
        <v>0</v>
      </c>
      <c r="AJ82" s="60">
        <f>AVERAGE(Table1215[[#This Row],[Column31]],Table1215[[#This Row],[Column32]],Table1215[[#This Row],[Column33]])</f>
        <v>0</v>
      </c>
      <c r="AK82" s="58">
        <f>IFERROR(VLOOKUP(Table1215[[#This Row],[Column2]],Table12[[Column2]:[Column54]],36,FALSE),"0")</f>
        <v>3</v>
      </c>
      <c r="AL82" s="58">
        <f>IFERROR(VLOOKUP(Table1215[[#This Row],[Column2]],Table12[[Column2]:[Column54]],37,FALSE),"0")</f>
        <v>3</v>
      </c>
      <c r="AM82" s="58">
        <f>IFERROR(VLOOKUP(Table1215[[#This Row],[Column2]],Table12[[Column2]:[Column54]],38,FALSE),"0")</f>
        <v>0</v>
      </c>
      <c r="AN82" s="58">
        <f>IFERROR(VLOOKUP(Table1215[[#This Row],[Column2]],Table12[[Column2]:[Column54]],39,FALSE),"0")</f>
        <v>3</v>
      </c>
      <c r="AO82" s="58">
        <f>IFERROR(VLOOKUP(Table1215[[#This Row],[Column2]],Table12[[Column2]:[Column54]],40,FALSE),"0")</f>
        <v>0</v>
      </c>
      <c r="AP82" s="60">
        <f>AVERAGE(Table1215[[#This Row],[Column37]],Table1215[[#This Row],[Column38]],Table1215[[#This Row],[Column40]])</f>
        <v>3</v>
      </c>
      <c r="AQ82" s="58">
        <f>IFERROR(VLOOKUP(Table1215[[#This Row],[Column2]],Table12[[Column2]:[Column54]],42,FALSE),"0")</f>
        <v>3</v>
      </c>
      <c r="AR82" s="58">
        <f>IFERROR(VLOOKUP(Table1215[[#This Row],[Column2]],Table12[[Column2]:[Column54]],43,FALSE),"0")</f>
        <v>0</v>
      </c>
      <c r="AS82" s="58">
        <f>IFERROR(VLOOKUP(Table1215[[#This Row],[Column2]],Table12[[Column2]:[Column54]],44,FALSE),"0")</f>
        <v>0</v>
      </c>
      <c r="AT82" s="58">
        <f>IFERROR(VLOOKUP(Table1215[[#This Row],[Column2]],Table12[[Column2]:[Column54]],45,FALSE),"0")</f>
        <v>0</v>
      </c>
      <c r="AU82" s="58">
        <f>IFERROR(VLOOKUP(Table1215[[#This Row],[Column2]],Table12[[Column2]:[Column54]],46,FALSE),"0")</f>
        <v>0</v>
      </c>
      <c r="AV82" s="60">
        <f>Table1215[[#This Row],[Column43]]</f>
        <v>3</v>
      </c>
      <c r="AW82" s="58">
        <f>IFERROR(VLOOKUP(Table1215[[#This Row],[Column2]],Table12[[Column2]:[Column54]],48,FALSE),"0")</f>
        <v>0</v>
      </c>
      <c r="AX82" s="58">
        <f>IFERROR(VLOOKUP(Table1215[[#This Row],[Column2]],Table12[[Column2]:[Column54]],49,FALSE),"0")</f>
        <v>0</v>
      </c>
      <c r="AY82" s="58">
        <f>IFERROR(VLOOKUP(Table1215[[#This Row],[Column2]],Table12[[Column2]:[Column54]],50,FALSE),"0")</f>
        <v>0</v>
      </c>
      <c r="AZ82" s="58">
        <f>IFERROR(VLOOKUP(Table1215[[#This Row],[Column2]],Table12[[Column2]:[Column54]],51,FALSE),"0")</f>
        <v>3</v>
      </c>
      <c r="BA82" s="58">
        <f>IFERROR(VLOOKUP(Table1215[[#This Row],[Column2]],Table12[[Column2]:[Column54]],52,FALSE),"0")</f>
        <v>3</v>
      </c>
      <c r="BB82" s="60">
        <f>AVERAGE(Table1215[[#This Row],[Column52]],Table1215[[#This Row],[Column53]])</f>
        <v>3</v>
      </c>
    </row>
    <row r="83" spans="1:54" ht="23.1" customHeight="1" x14ac:dyDescent="0.3">
      <c r="A83" s="80">
        <v>80</v>
      </c>
      <c r="B83" s="63" t="s">
        <v>331</v>
      </c>
      <c r="C83" s="64" t="s">
        <v>332</v>
      </c>
      <c r="D83" s="63" t="s">
        <v>449</v>
      </c>
      <c r="E83" s="63" t="s">
        <v>492</v>
      </c>
      <c r="F83" s="63" t="str">
        <f>REPT(CHAR(160),10)&amp;Working!$E84</f>
        <v>          C</v>
      </c>
      <c r="G83" s="54">
        <f>IFERROR(VLOOKUP(Table1215[[#This Row],[Column2]],Table12[[Column2]:[Column54]],6,FALSE),"0")</f>
        <v>0</v>
      </c>
      <c r="H83" s="54">
        <f>IFERROR(VLOOKUP(Table1215[[#This Row],[Column2]],Table12[[Column2]:[Column54]],7,FALSE),"0")</f>
        <v>0</v>
      </c>
      <c r="I83" s="54">
        <f>IFERROR(VLOOKUP(Table1215[[#This Row],[Column2]],Table12[[Column2]:[Column54]],8,FALSE),"0")</f>
        <v>2</v>
      </c>
      <c r="J83" s="54">
        <f>IFERROR(VLOOKUP(Table1215[[#This Row],[Column2]],Table12[[Column2]:[Column54]],9,FALSE),"0")</f>
        <v>0</v>
      </c>
      <c r="K83" s="54">
        <f>IFERROR(VLOOKUP(Table1215[[#This Row],[Column2]],Table12[[Column2]:[Column54]],10,FALSE),"0")</f>
        <v>0</v>
      </c>
      <c r="L83" s="60">
        <f>Table1215[[#This Row],[Column9]]</f>
        <v>2</v>
      </c>
      <c r="M83" s="54">
        <f>IFERROR(VLOOKUP(Table1215[[#This Row],[Column2]],Table12[[Column2]:[Column54]],12,FALSE),"0")</f>
        <v>0</v>
      </c>
      <c r="N83" s="54">
        <f>IFERROR(VLOOKUP(Table1215[[#This Row],[Column2]],Table12[[Column2]:[Column54]],13,FALSE),"0")</f>
        <v>2</v>
      </c>
      <c r="O83" s="54">
        <f>IFERROR(VLOOKUP(Table1215[[#This Row],[Column2]],Table12[[Column2]:[Column54]],14,FALSE),"0")</f>
        <v>2</v>
      </c>
      <c r="P83" s="54">
        <f>IFERROR(VLOOKUP(Table1215[[#This Row],[Column2]],Table12[[Column2]:[Column54]],10,FALSE),"0")</f>
        <v>0</v>
      </c>
      <c r="Q83" s="54">
        <f>IFERROR(VLOOKUP(Table1215[[#This Row],[Column2]],Table12[[Column2]:[Column54]],16,FALSE),"0")</f>
        <v>2</v>
      </c>
      <c r="R83" s="60">
        <f>AVERAGE(Table1215[[#This Row],[Column14]],Table1215[[#This Row],[Column15]],Table1215[[#This Row],[Column17]])</f>
        <v>2</v>
      </c>
      <c r="S83" s="54">
        <f>IFERROR(VLOOKUP(Table1215[[#This Row],[Column2]],Table12[[Column2]:[Column54]],18,FALSE),"0")</f>
        <v>0</v>
      </c>
      <c r="T83" s="54">
        <f>IFERROR(VLOOKUP(Table1215[[#This Row],[Column2]],Table12[[Column2]:[Column54]],19,FALSE),"0")</f>
        <v>0</v>
      </c>
      <c r="U83" s="54">
        <f>IFERROR(VLOOKUP(Table1215[[#This Row],[Column2]],Table12[[Column2]:[Column54]],20,FALSE),"0")</f>
        <v>0</v>
      </c>
      <c r="V83" s="54">
        <f>IFERROR(VLOOKUP(Table1215[[#This Row],[Column2]],Table12[[Column2]:[Column54]],21,FALSE),"0")</f>
        <v>0</v>
      </c>
      <c r="W83" s="54">
        <f>IFERROR(VLOOKUP(Table1215[[#This Row],[Column2]],Table12[[Column2]:[Column54]],22,FALSE),"0")</f>
        <v>0</v>
      </c>
      <c r="X83" s="60">
        <f>Table1215[[#This Row],[Column19]]</f>
        <v>0</v>
      </c>
      <c r="Y83" s="54">
        <f>IFERROR(VLOOKUP(Table1215[[#This Row],[Column2]],Table12[[Column2]:[Column54]],24,FALSE),"0")</f>
        <v>2</v>
      </c>
      <c r="Z83" s="54">
        <f>IFERROR(VLOOKUP(Table1215[[#This Row],[Column2]],Table12[[Column2]:[Column54]],25,FALSE),"0")</f>
        <v>0</v>
      </c>
      <c r="AA83" s="54">
        <f>IFERROR(VLOOKUP(Table1215[[#This Row],[Column2]],Table12[[Column2]:[Column54]],26,FALSE),"0")</f>
        <v>0</v>
      </c>
      <c r="AB83" s="54">
        <f>IFERROR(VLOOKUP(Table1215[[#This Row],[Column2]],Table12[[Column2]:[Column54]],27,FALSE),"0")</f>
        <v>0</v>
      </c>
      <c r="AC83" s="54">
        <f>IFERROR(VLOOKUP(Table1215[[#This Row],[Column2]],Table12[[Column2]:[Column54]],28,FALSE),"0")</f>
        <v>0</v>
      </c>
      <c r="AD83" s="60">
        <f>Table1215[[#This Row],[Column25]]</f>
        <v>2</v>
      </c>
      <c r="AE83" s="54">
        <f>IFERROR(VLOOKUP(Table1215[[#This Row],[Column2]],Table12[[Column2]:[Column54]],30,FALSE),"0")</f>
        <v>0</v>
      </c>
      <c r="AF83" s="54">
        <f>IFERROR(VLOOKUP(Table1215[[#This Row],[Column2]],Table12[[Column2]:[Column54]],31,FALSE),"0")</f>
        <v>0</v>
      </c>
      <c r="AG83" s="54">
        <f>IFERROR(VLOOKUP(Table1215[[#This Row],[Column2]],Table12[[Column2]:[Column54]],32,FALSE),"0")</f>
        <v>0</v>
      </c>
      <c r="AH83" s="54">
        <f>IFERROR(VLOOKUP(Table1215[[#This Row],[Column2]],Table12[[Column2]:[Column54]],33,FALSE),"0")</f>
        <v>0</v>
      </c>
      <c r="AI83" s="54">
        <f>IFERROR(VLOOKUP(Table1215[[#This Row],[Column2]],Table12[[Column2]:[Column54]],34,FALSE),"0")</f>
        <v>0</v>
      </c>
      <c r="AJ83" s="60">
        <f>AVERAGE(Table1215[[#This Row],[Column31]],Table1215[[#This Row],[Column32]],Table1215[[#This Row],[Column33]])</f>
        <v>0</v>
      </c>
      <c r="AK83" s="54">
        <f>IFERROR(VLOOKUP(Table1215[[#This Row],[Column2]],Table12[[Column2]:[Column54]],36,FALSE),"0")</f>
        <v>2</v>
      </c>
      <c r="AL83" s="54">
        <f>IFERROR(VLOOKUP(Table1215[[#This Row],[Column2]],Table12[[Column2]:[Column54]],37,FALSE),"0")</f>
        <v>3</v>
      </c>
      <c r="AM83" s="54">
        <f>IFERROR(VLOOKUP(Table1215[[#This Row],[Column2]],Table12[[Column2]:[Column54]],38,FALSE),"0")</f>
        <v>0</v>
      </c>
      <c r="AN83" s="54">
        <f>IFERROR(VLOOKUP(Table1215[[#This Row],[Column2]],Table12[[Column2]:[Column54]],39,FALSE),"0")</f>
        <v>3</v>
      </c>
      <c r="AO83" s="54">
        <f>IFERROR(VLOOKUP(Table1215[[#This Row],[Column2]],Table12[[Column2]:[Column54]],40,FALSE),"0")</f>
        <v>0</v>
      </c>
      <c r="AP83" s="60">
        <f>AVERAGE(Table1215[[#This Row],[Column37]],Table1215[[#This Row],[Column38]],Table1215[[#This Row],[Column40]])</f>
        <v>2.6666666666666665</v>
      </c>
      <c r="AQ83" s="54">
        <f>IFERROR(VLOOKUP(Table1215[[#This Row],[Column2]],Table12[[Column2]:[Column54]],42,FALSE),"0")</f>
        <v>3</v>
      </c>
      <c r="AR83" s="54">
        <f>IFERROR(VLOOKUP(Table1215[[#This Row],[Column2]],Table12[[Column2]:[Column54]],43,FALSE),"0")</f>
        <v>0</v>
      </c>
      <c r="AS83" s="54">
        <f>IFERROR(VLOOKUP(Table1215[[#This Row],[Column2]],Table12[[Column2]:[Column54]],44,FALSE),"0")</f>
        <v>0</v>
      </c>
      <c r="AT83" s="54">
        <f>IFERROR(VLOOKUP(Table1215[[#This Row],[Column2]],Table12[[Column2]:[Column54]],45,FALSE),"0")</f>
        <v>0</v>
      </c>
      <c r="AU83" s="54">
        <f>IFERROR(VLOOKUP(Table1215[[#This Row],[Column2]],Table12[[Column2]:[Column54]],46,FALSE),"0")</f>
        <v>0</v>
      </c>
      <c r="AV83" s="60">
        <f>Table1215[[#This Row],[Column43]]</f>
        <v>3</v>
      </c>
      <c r="AW83" s="54">
        <f>IFERROR(VLOOKUP(Table1215[[#This Row],[Column2]],Table12[[Column2]:[Column54]],48,FALSE),"0")</f>
        <v>0</v>
      </c>
      <c r="AX83" s="54">
        <f>IFERROR(VLOOKUP(Table1215[[#This Row],[Column2]],Table12[[Column2]:[Column54]],49,FALSE),"0")</f>
        <v>0</v>
      </c>
      <c r="AY83" s="54">
        <f>IFERROR(VLOOKUP(Table1215[[#This Row],[Column2]],Table12[[Column2]:[Column54]],50,FALSE),"0")</f>
        <v>0</v>
      </c>
      <c r="AZ83" s="54">
        <f>IFERROR(VLOOKUP(Table1215[[#This Row],[Column2]],Table12[[Column2]:[Column54]],51,FALSE),"0")</f>
        <v>3</v>
      </c>
      <c r="BA83" s="54">
        <f>IFERROR(VLOOKUP(Table1215[[#This Row],[Column2]],Table12[[Column2]:[Column54]],52,FALSE),"0")</f>
        <v>3</v>
      </c>
      <c r="BB83" s="60">
        <f>AVERAGE(Table1215[[#This Row],[Column52]],Table1215[[#This Row],[Column53]])</f>
        <v>3</v>
      </c>
    </row>
    <row r="84" spans="1:54" ht="23.1" customHeight="1" x14ac:dyDescent="0.3">
      <c r="A84" s="79">
        <v>81</v>
      </c>
      <c r="B84" s="56" t="s">
        <v>333</v>
      </c>
      <c r="C84" s="57" t="s">
        <v>334</v>
      </c>
      <c r="D84" s="56" t="s">
        <v>541</v>
      </c>
      <c r="E84" s="56" t="s">
        <v>492</v>
      </c>
      <c r="F84" s="56" t="str">
        <f>REPT(CHAR(160),10)&amp;Working!$E85</f>
        <v>          C</v>
      </c>
      <c r="G84" s="58">
        <f>IFERROR(VLOOKUP(Table1215[[#This Row],[Column2]],Table12[[Column2]:[Column54]],6,FALSE),"0")</f>
        <v>0</v>
      </c>
      <c r="H84" s="58">
        <f>IFERROR(VLOOKUP(Table1215[[#This Row],[Column2]],Table12[[Column2]:[Column54]],7,FALSE),"0")</f>
        <v>0</v>
      </c>
      <c r="I84" s="58">
        <f>IFERROR(VLOOKUP(Table1215[[#This Row],[Column2]],Table12[[Column2]:[Column54]],8,FALSE),"0")</f>
        <v>3</v>
      </c>
      <c r="J84" s="58">
        <f>IFERROR(VLOOKUP(Table1215[[#This Row],[Column2]],Table12[[Column2]:[Column54]],9,FALSE),"0")</f>
        <v>0</v>
      </c>
      <c r="K84" s="58">
        <f>IFERROR(VLOOKUP(Table1215[[#This Row],[Column2]],Table12[[Column2]:[Column54]],10,FALSE),"0")</f>
        <v>0</v>
      </c>
      <c r="L84" s="60">
        <f>Table1215[[#This Row],[Column9]]</f>
        <v>3</v>
      </c>
      <c r="M84" s="58">
        <f>IFERROR(VLOOKUP(Table1215[[#This Row],[Column2]],Table12[[Column2]:[Column54]],12,FALSE),"0")</f>
        <v>0</v>
      </c>
      <c r="N84" s="58">
        <f>IFERROR(VLOOKUP(Table1215[[#This Row],[Column2]],Table12[[Column2]:[Column54]],13,FALSE),"0")</f>
        <v>3</v>
      </c>
      <c r="O84" s="58">
        <f>IFERROR(VLOOKUP(Table1215[[#This Row],[Column2]],Table12[[Column2]:[Column54]],14,FALSE),"0")</f>
        <v>2</v>
      </c>
      <c r="P84" s="58">
        <f>IFERROR(VLOOKUP(Table1215[[#This Row],[Column2]],Table12[[Column2]:[Column54]],10,FALSE),"0")</f>
        <v>0</v>
      </c>
      <c r="Q84" s="58">
        <f>IFERROR(VLOOKUP(Table1215[[#This Row],[Column2]],Table12[[Column2]:[Column54]],16,FALSE),"0")</f>
        <v>2</v>
      </c>
      <c r="R84" s="60">
        <f>AVERAGE(Table1215[[#This Row],[Column14]],Table1215[[#This Row],[Column15]],Table1215[[#This Row],[Column17]])</f>
        <v>2.3333333333333335</v>
      </c>
      <c r="S84" s="58">
        <f>IFERROR(VLOOKUP(Table1215[[#This Row],[Column2]],Table12[[Column2]:[Column54]],18,FALSE),"0")</f>
        <v>0</v>
      </c>
      <c r="T84" s="58">
        <f>IFERROR(VLOOKUP(Table1215[[#This Row],[Column2]],Table12[[Column2]:[Column54]],19,FALSE),"0")</f>
        <v>0</v>
      </c>
      <c r="U84" s="58">
        <f>IFERROR(VLOOKUP(Table1215[[#This Row],[Column2]],Table12[[Column2]:[Column54]],20,FALSE),"0")</f>
        <v>0</v>
      </c>
      <c r="V84" s="58">
        <f>IFERROR(VLOOKUP(Table1215[[#This Row],[Column2]],Table12[[Column2]:[Column54]],21,FALSE),"0")</f>
        <v>0</v>
      </c>
      <c r="W84" s="58">
        <f>IFERROR(VLOOKUP(Table1215[[#This Row],[Column2]],Table12[[Column2]:[Column54]],22,FALSE),"0")</f>
        <v>0</v>
      </c>
      <c r="X84" s="60">
        <f>Table1215[[#This Row],[Column19]]</f>
        <v>0</v>
      </c>
      <c r="Y84" s="58">
        <f>IFERROR(VLOOKUP(Table1215[[#This Row],[Column2]],Table12[[Column2]:[Column54]],24,FALSE),"0")</f>
        <v>2</v>
      </c>
      <c r="Z84" s="58">
        <f>IFERROR(VLOOKUP(Table1215[[#This Row],[Column2]],Table12[[Column2]:[Column54]],25,FALSE),"0")</f>
        <v>0</v>
      </c>
      <c r="AA84" s="58">
        <f>IFERROR(VLOOKUP(Table1215[[#This Row],[Column2]],Table12[[Column2]:[Column54]],26,FALSE),"0")</f>
        <v>0</v>
      </c>
      <c r="AB84" s="58">
        <f>IFERROR(VLOOKUP(Table1215[[#This Row],[Column2]],Table12[[Column2]:[Column54]],27,FALSE),"0")</f>
        <v>0</v>
      </c>
      <c r="AC84" s="58">
        <f>IFERROR(VLOOKUP(Table1215[[#This Row],[Column2]],Table12[[Column2]:[Column54]],28,FALSE),"0")</f>
        <v>0</v>
      </c>
      <c r="AD84" s="60">
        <f>Table1215[[#This Row],[Column25]]</f>
        <v>2</v>
      </c>
      <c r="AE84" s="58">
        <f>IFERROR(VLOOKUP(Table1215[[#This Row],[Column2]],Table12[[Column2]:[Column54]],30,FALSE),"0")</f>
        <v>0</v>
      </c>
      <c r="AF84" s="58">
        <f>IFERROR(VLOOKUP(Table1215[[#This Row],[Column2]],Table12[[Column2]:[Column54]],31,FALSE),"0")</f>
        <v>0</v>
      </c>
      <c r="AG84" s="58">
        <f>IFERROR(VLOOKUP(Table1215[[#This Row],[Column2]],Table12[[Column2]:[Column54]],32,FALSE),"0")</f>
        <v>0</v>
      </c>
      <c r="AH84" s="58">
        <f>IFERROR(VLOOKUP(Table1215[[#This Row],[Column2]],Table12[[Column2]:[Column54]],33,FALSE),"0")</f>
        <v>0</v>
      </c>
      <c r="AI84" s="58">
        <f>IFERROR(VLOOKUP(Table1215[[#This Row],[Column2]],Table12[[Column2]:[Column54]],34,FALSE),"0")</f>
        <v>0</v>
      </c>
      <c r="AJ84" s="60">
        <f>AVERAGE(Table1215[[#This Row],[Column31]],Table1215[[#This Row],[Column32]],Table1215[[#This Row],[Column33]])</f>
        <v>0</v>
      </c>
      <c r="AK84" s="58">
        <f>IFERROR(VLOOKUP(Table1215[[#This Row],[Column2]],Table12[[Column2]:[Column54]],36,FALSE),"0")</f>
        <v>2</v>
      </c>
      <c r="AL84" s="58">
        <f>IFERROR(VLOOKUP(Table1215[[#This Row],[Column2]],Table12[[Column2]:[Column54]],37,FALSE),"0")</f>
        <v>3</v>
      </c>
      <c r="AM84" s="58">
        <f>IFERROR(VLOOKUP(Table1215[[#This Row],[Column2]],Table12[[Column2]:[Column54]],38,FALSE),"0")</f>
        <v>0</v>
      </c>
      <c r="AN84" s="58">
        <f>IFERROR(VLOOKUP(Table1215[[#This Row],[Column2]],Table12[[Column2]:[Column54]],39,FALSE),"0")</f>
        <v>3</v>
      </c>
      <c r="AO84" s="58">
        <f>IFERROR(VLOOKUP(Table1215[[#This Row],[Column2]],Table12[[Column2]:[Column54]],40,FALSE),"0")</f>
        <v>0</v>
      </c>
      <c r="AP84" s="60">
        <f>AVERAGE(Table1215[[#This Row],[Column37]],Table1215[[#This Row],[Column38]],Table1215[[#This Row],[Column40]])</f>
        <v>2.6666666666666665</v>
      </c>
      <c r="AQ84" s="58">
        <f>IFERROR(VLOOKUP(Table1215[[#This Row],[Column2]],Table12[[Column2]:[Column54]],42,FALSE),"0")</f>
        <v>3</v>
      </c>
      <c r="AR84" s="58">
        <f>IFERROR(VLOOKUP(Table1215[[#This Row],[Column2]],Table12[[Column2]:[Column54]],43,FALSE),"0")</f>
        <v>0</v>
      </c>
      <c r="AS84" s="58">
        <f>IFERROR(VLOOKUP(Table1215[[#This Row],[Column2]],Table12[[Column2]:[Column54]],44,FALSE),"0")</f>
        <v>0</v>
      </c>
      <c r="AT84" s="58">
        <f>IFERROR(VLOOKUP(Table1215[[#This Row],[Column2]],Table12[[Column2]:[Column54]],45,FALSE),"0")</f>
        <v>0</v>
      </c>
      <c r="AU84" s="58">
        <f>IFERROR(VLOOKUP(Table1215[[#This Row],[Column2]],Table12[[Column2]:[Column54]],46,FALSE),"0")</f>
        <v>0</v>
      </c>
      <c r="AV84" s="60">
        <f>Table1215[[#This Row],[Column43]]</f>
        <v>3</v>
      </c>
      <c r="AW84" s="58">
        <f>IFERROR(VLOOKUP(Table1215[[#This Row],[Column2]],Table12[[Column2]:[Column54]],48,FALSE),"0")</f>
        <v>0</v>
      </c>
      <c r="AX84" s="58">
        <f>IFERROR(VLOOKUP(Table1215[[#This Row],[Column2]],Table12[[Column2]:[Column54]],49,FALSE),"0")</f>
        <v>0</v>
      </c>
      <c r="AY84" s="58">
        <f>IFERROR(VLOOKUP(Table1215[[#This Row],[Column2]],Table12[[Column2]:[Column54]],50,FALSE),"0")</f>
        <v>0</v>
      </c>
      <c r="AZ84" s="58">
        <f>IFERROR(VLOOKUP(Table1215[[#This Row],[Column2]],Table12[[Column2]:[Column54]],51,FALSE),"0")</f>
        <v>3</v>
      </c>
      <c r="BA84" s="58">
        <f>IFERROR(VLOOKUP(Table1215[[#This Row],[Column2]],Table12[[Column2]:[Column54]],52,FALSE),"0")</f>
        <v>3</v>
      </c>
      <c r="BB84" s="60">
        <f>AVERAGE(Table1215[[#This Row],[Column52]],Table1215[[#This Row],[Column53]])</f>
        <v>3</v>
      </c>
    </row>
    <row r="85" spans="1:54" ht="23.1" customHeight="1" x14ac:dyDescent="0.3">
      <c r="A85" s="80">
        <v>82</v>
      </c>
      <c r="B85" s="63" t="s">
        <v>80</v>
      </c>
      <c r="C85" s="64" t="s">
        <v>81</v>
      </c>
      <c r="D85" s="63" t="s">
        <v>541</v>
      </c>
      <c r="E85" s="63" t="s">
        <v>34</v>
      </c>
      <c r="F85" s="63" t="str">
        <f>REPT(CHAR(160),10)&amp;Working!$E86</f>
        <v>          A</v>
      </c>
      <c r="G85" s="54">
        <f>IFERROR(VLOOKUP(Table1215[[#This Row],[Column2]],Table12[[Column2]:[Column54]],6,FALSE),"0")</f>
        <v>0</v>
      </c>
      <c r="H85" s="54">
        <f>IFERROR(VLOOKUP(Table1215[[#This Row],[Column2]],Table12[[Column2]:[Column54]],7,FALSE),"0")</f>
        <v>0</v>
      </c>
      <c r="I85" s="54">
        <f>IFERROR(VLOOKUP(Table1215[[#This Row],[Column2]],Table12[[Column2]:[Column54]],8,FALSE),"0")</f>
        <v>4</v>
      </c>
      <c r="J85" s="54">
        <f>IFERROR(VLOOKUP(Table1215[[#This Row],[Column2]],Table12[[Column2]:[Column54]],9,FALSE),"0")</f>
        <v>0</v>
      </c>
      <c r="K85" s="54">
        <f>IFERROR(VLOOKUP(Table1215[[#This Row],[Column2]],Table12[[Column2]:[Column54]],10,FALSE),"0")</f>
        <v>0</v>
      </c>
      <c r="L85" s="60">
        <f>Table1215[[#This Row],[Column9]]</f>
        <v>4</v>
      </c>
      <c r="M85" s="54">
        <f>IFERROR(VLOOKUP(Table1215[[#This Row],[Column2]],Table12[[Column2]:[Column54]],12,FALSE),"0")</f>
        <v>0</v>
      </c>
      <c r="N85" s="54">
        <f>IFERROR(VLOOKUP(Table1215[[#This Row],[Column2]],Table12[[Column2]:[Column54]],13,FALSE),"0")</f>
        <v>4</v>
      </c>
      <c r="O85" s="54">
        <f>IFERROR(VLOOKUP(Table1215[[#This Row],[Column2]],Table12[[Column2]:[Column54]],14,FALSE),"0")</f>
        <v>4</v>
      </c>
      <c r="P85" s="54">
        <f>IFERROR(VLOOKUP(Table1215[[#This Row],[Column2]],Table12[[Column2]:[Column54]],10,FALSE),"0")</f>
        <v>0</v>
      </c>
      <c r="Q85" s="54">
        <f>IFERROR(VLOOKUP(Table1215[[#This Row],[Column2]],Table12[[Column2]:[Column54]],16,FALSE),"0")</f>
        <v>4</v>
      </c>
      <c r="R85" s="60">
        <f>AVERAGE(Table1215[[#This Row],[Column14]],Table1215[[#This Row],[Column15]],Table1215[[#This Row],[Column17]])</f>
        <v>4</v>
      </c>
      <c r="S85" s="54">
        <f>IFERROR(VLOOKUP(Table1215[[#This Row],[Column2]],Table12[[Column2]:[Column54]],18,FALSE),"0")</f>
        <v>0</v>
      </c>
      <c r="T85" s="54">
        <f>IFERROR(VLOOKUP(Table1215[[#This Row],[Column2]],Table12[[Column2]:[Column54]],19,FALSE),"0")</f>
        <v>0</v>
      </c>
      <c r="U85" s="54">
        <f>IFERROR(VLOOKUP(Table1215[[#This Row],[Column2]],Table12[[Column2]:[Column54]],20,FALSE),"0")</f>
        <v>0</v>
      </c>
      <c r="V85" s="54">
        <f>IFERROR(VLOOKUP(Table1215[[#This Row],[Column2]],Table12[[Column2]:[Column54]],21,FALSE),"0")</f>
        <v>0</v>
      </c>
      <c r="W85" s="54">
        <f>IFERROR(VLOOKUP(Table1215[[#This Row],[Column2]],Table12[[Column2]:[Column54]],22,FALSE),"0")</f>
        <v>0</v>
      </c>
      <c r="X85" s="60">
        <f>Table1215[[#This Row],[Column19]]</f>
        <v>0</v>
      </c>
      <c r="Y85" s="54">
        <f>IFERROR(VLOOKUP(Table1215[[#This Row],[Column2]],Table12[[Column2]:[Column54]],24,FALSE),"0")</f>
        <v>4</v>
      </c>
      <c r="Z85" s="54">
        <f>IFERROR(VLOOKUP(Table1215[[#This Row],[Column2]],Table12[[Column2]:[Column54]],25,FALSE),"0")</f>
        <v>0</v>
      </c>
      <c r="AA85" s="54">
        <f>IFERROR(VLOOKUP(Table1215[[#This Row],[Column2]],Table12[[Column2]:[Column54]],26,FALSE),"0")</f>
        <v>0</v>
      </c>
      <c r="AB85" s="54">
        <f>IFERROR(VLOOKUP(Table1215[[#This Row],[Column2]],Table12[[Column2]:[Column54]],27,FALSE),"0")</f>
        <v>0</v>
      </c>
      <c r="AC85" s="54">
        <f>IFERROR(VLOOKUP(Table1215[[#This Row],[Column2]],Table12[[Column2]:[Column54]],28,FALSE),"0")</f>
        <v>0</v>
      </c>
      <c r="AD85" s="60">
        <f>Table1215[[#This Row],[Column25]]</f>
        <v>4</v>
      </c>
      <c r="AE85" s="54">
        <f>IFERROR(VLOOKUP(Table1215[[#This Row],[Column2]],Table12[[Column2]:[Column54]],30,FALSE),"0")</f>
        <v>0</v>
      </c>
      <c r="AF85" s="54">
        <f>IFERROR(VLOOKUP(Table1215[[#This Row],[Column2]],Table12[[Column2]:[Column54]],31,FALSE),"0")</f>
        <v>0</v>
      </c>
      <c r="AG85" s="54">
        <f>IFERROR(VLOOKUP(Table1215[[#This Row],[Column2]],Table12[[Column2]:[Column54]],32,FALSE),"0")</f>
        <v>0</v>
      </c>
      <c r="AH85" s="54">
        <f>IFERROR(VLOOKUP(Table1215[[#This Row],[Column2]],Table12[[Column2]:[Column54]],33,FALSE),"0")</f>
        <v>0</v>
      </c>
      <c r="AI85" s="54">
        <f>IFERROR(VLOOKUP(Table1215[[#This Row],[Column2]],Table12[[Column2]:[Column54]],34,FALSE),"0")</f>
        <v>0</v>
      </c>
      <c r="AJ85" s="60">
        <f>AVERAGE(Table1215[[#This Row],[Column31]],Table1215[[#This Row],[Column32]],Table1215[[#This Row],[Column33]])</f>
        <v>0</v>
      </c>
      <c r="AK85" s="54">
        <f>IFERROR(VLOOKUP(Table1215[[#This Row],[Column2]],Table12[[Column2]:[Column54]],36,FALSE),"0")</f>
        <v>4</v>
      </c>
      <c r="AL85" s="54">
        <f>IFERROR(VLOOKUP(Table1215[[#This Row],[Column2]],Table12[[Column2]:[Column54]],37,FALSE),"0")</f>
        <v>5</v>
      </c>
      <c r="AM85" s="54">
        <f>IFERROR(VLOOKUP(Table1215[[#This Row],[Column2]],Table12[[Column2]:[Column54]],38,FALSE),"0")</f>
        <v>0</v>
      </c>
      <c r="AN85" s="54">
        <f>IFERROR(VLOOKUP(Table1215[[#This Row],[Column2]],Table12[[Column2]:[Column54]],39,FALSE),"0")</f>
        <v>5</v>
      </c>
      <c r="AO85" s="54">
        <f>IFERROR(VLOOKUP(Table1215[[#This Row],[Column2]],Table12[[Column2]:[Column54]],40,FALSE),"0")</f>
        <v>0</v>
      </c>
      <c r="AP85" s="60">
        <f>AVERAGE(Table1215[[#This Row],[Column37]],Table1215[[#This Row],[Column38]],Table1215[[#This Row],[Column40]])</f>
        <v>4.666666666666667</v>
      </c>
      <c r="AQ85" s="54">
        <f>IFERROR(VLOOKUP(Table1215[[#This Row],[Column2]],Table12[[Column2]:[Column54]],42,FALSE),"0")</f>
        <v>5</v>
      </c>
      <c r="AR85" s="54">
        <f>IFERROR(VLOOKUP(Table1215[[#This Row],[Column2]],Table12[[Column2]:[Column54]],43,FALSE),"0")</f>
        <v>0</v>
      </c>
      <c r="AS85" s="54">
        <f>IFERROR(VLOOKUP(Table1215[[#This Row],[Column2]],Table12[[Column2]:[Column54]],44,FALSE),"0")</f>
        <v>0</v>
      </c>
      <c r="AT85" s="54">
        <f>IFERROR(VLOOKUP(Table1215[[#This Row],[Column2]],Table12[[Column2]:[Column54]],45,FALSE),"0")</f>
        <v>0</v>
      </c>
      <c r="AU85" s="54">
        <f>IFERROR(VLOOKUP(Table1215[[#This Row],[Column2]],Table12[[Column2]:[Column54]],46,FALSE),"0")</f>
        <v>0</v>
      </c>
      <c r="AV85" s="60">
        <f>Table1215[[#This Row],[Column43]]</f>
        <v>5</v>
      </c>
      <c r="AW85" s="54">
        <f>IFERROR(VLOOKUP(Table1215[[#This Row],[Column2]],Table12[[Column2]:[Column54]],48,FALSE),"0")</f>
        <v>0</v>
      </c>
      <c r="AX85" s="54">
        <f>IFERROR(VLOOKUP(Table1215[[#This Row],[Column2]],Table12[[Column2]:[Column54]],49,FALSE),"0")</f>
        <v>0</v>
      </c>
      <c r="AY85" s="54">
        <f>IFERROR(VLOOKUP(Table1215[[#This Row],[Column2]],Table12[[Column2]:[Column54]],50,FALSE),"0")</f>
        <v>0</v>
      </c>
      <c r="AZ85" s="54">
        <f>IFERROR(VLOOKUP(Table1215[[#This Row],[Column2]],Table12[[Column2]:[Column54]],51,FALSE),"0")</f>
        <v>3</v>
      </c>
      <c r="BA85" s="54">
        <f>IFERROR(VLOOKUP(Table1215[[#This Row],[Column2]],Table12[[Column2]:[Column54]],52,FALSE),"0")</f>
        <v>4</v>
      </c>
      <c r="BB85" s="60">
        <f>AVERAGE(Table1215[[#This Row],[Column52]],Table1215[[#This Row],[Column53]])</f>
        <v>3.5</v>
      </c>
    </row>
    <row r="86" spans="1:54" ht="23.1" customHeight="1" x14ac:dyDescent="0.3">
      <c r="A86" s="79">
        <v>83</v>
      </c>
      <c r="B86" s="56" t="s">
        <v>69</v>
      </c>
      <c r="C86" s="57" t="s">
        <v>70</v>
      </c>
      <c r="D86" s="56" t="s">
        <v>449</v>
      </c>
      <c r="E86" s="56" t="s">
        <v>34</v>
      </c>
      <c r="F86" s="56" t="str">
        <f>REPT(CHAR(160),10)&amp;Working!$E87</f>
        <v>          A</v>
      </c>
      <c r="G86" s="58">
        <f>IFERROR(VLOOKUP(Table1215[[#This Row],[Column2]],Table12[[Column2]:[Column54]],6,FALSE),"0")</f>
        <v>0</v>
      </c>
      <c r="H86" s="58">
        <f>IFERROR(VLOOKUP(Table1215[[#This Row],[Column2]],Table12[[Column2]:[Column54]],7,FALSE),"0")</f>
        <v>0</v>
      </c>
      <c r="I86" s="58">
        <f>IFERROR(VLOOKUP(Table1215[[#This Row],[Column2]],Table12[[Column2]:[Column54]],8,FALSE),"0")</f>
        <v>3</v>
      </c>
      <c r="J86" s="58">
        <f>IFERROR(VLOOKUP(Table1215[[#This Row],[Column2]],Table12[[Column2]:[Column54]],9,FALSE),"0")</f>
        <v>0</v>
      </c>
      <c r="K86" s="58">
        <f>IFERROR(VLOOKUP(Table1215[[#This Row],[Column2]],Table12[[Column2]:[Column54]],10,FALSE),"0")</f>
        <v>0</v>
      </c>
      <c r="L86" s="60">
        <f>Table1215[[#This Row],[Column9]]</f>
        <v>3</v>
      </c>
      <c r="M86" s="58">
        <f>IFERROR(VLOOKUP(Table1215[[#This Row],[Column2]],Table12[[Column2]:[Column54]],12,FALSE),"0")</f>
        <v>0</v>
      </c>
      <c r="N86" s="58">
        <f>IFERROR(VLOOKUP(Table1215[[#This Row],[Column2]],Table12[[Column2]:[Column54]],13,FALSE),"0")</f>
        <v>4</v>
      </c>
      <c r="O86" s="58">
        <f>IFERROR(VLOOKUP(Table1215[[#This Row],[Column2]],Table12[[Column2]:[Column54]],14,FALSE),"0")</f>
        <v>3</v>
      </c>
      <c r="P86" s="58">
        <f>IFERROR(VLOOKUP(Table1215[[#This Row],[Column2]],Table12[[Column2]:[Column54]],10,FALSE),"0")</f>
        <v>0</v>
      </c>
      <c r="Q86" s="58">
        <f>IFERROR(VLOOKUP(Table1215[[#This Row],[Column2]],Table12[[Column2]:[Column54]],16,FALSE),"0")</f>
        <v>3</v>
      </c>
      <c r="R86" s="60">
        <f>AVERAGE(Table1215[[#This Row],[Column14]],Table1215[[#This Row],[Column15]],Table1215[[#This Row],[Column17]])</f>
        <v>3.3333333333333335</v>
      </c>
      <c r="S86" s="58">
        <f>IFERROR(VLOOKUP(Table1215[[#This Row],[Column2]],Table12[[Column2]:[Column54]],18,FALSE),"0")</f>
        <v>0</v>
      </c>
      <c r="T86" s="58">
        <f>IFERROR(VLOOKUP(Table1215[[#This Row],[Column2]],Table12[[Column2]:[Column54]],19,FALSE),"0")</f>
        <v>0</v>
      </c>
      <c r="U86" s="58">
        <f>IFERROR(VLOOKUP(Table1215[[#This Row],[Column2]],Table12[[Column2]:[Column54]],20,FALSE),"0")</f>
        <v>0</v>
      </c>
      <c r="V86" s="58">
        <f>IFERROR(VLOOKUP(Table1215[[#This Row],[Column2]],Table12[[Column2]:[Column54]],21,FALSE),"0")</f>
        <v>0</v>
      </c>
      <c r="W86" s="58">
        <f>IFERROR(VLOOKUP(Table1215[[#This Row],[Column2]],Table12[[Column2]:[Column54]],22,FALSE),"0")</f>
        <v>0</v>
      </c>
      <c r="X86" s="60">
        <f>Table1215[[#This Row],[Column19]]</f>
        <v>0</v>
      </c>
      <c r="Y86" s="58">
        <f>IFERROR(VLOOKUP(Table1215[[#This Row],[Column2]],Table12[[Column2]:[Column54]],24,FALSE),"0")</f>
        <v>4</v>
      </c>
      <c r="Z86" s="58">
        <f>IFERROR(VLOOKUP(Table1215[[#This Row],[Column2]],Table12[[Column2]:[Column54]],25,FALSE),"0")</f>
        <v>0</v>
      </c>
      <c r="AA86" s="58">
        <f>IFERROR(VLOOKUP(Table1215[[#This Row],[Column2]],Table12[[Column2]:[Column54]],26,FALSE),"0")</f>
        <v>0</v>
      </c>
      <c r="AB86" s="58">
        <f>IFERROR(VLOOKUP(Table1215[[#This Row],[Column2]],Table12[[Column2]:[Column54]],27,FALSE),"0")</f>
        <v>0</v>
      </c>
      <c r="AC86" s="58">
        <f>IFERROR(VLOOKUP(Table1215[[#This Row],[Column2]],Table12[[Column2]:[Column54]],28,FALSE),"0")</f>
        <v>0</v>
      </c>
      <c r="AD86" s="60">
        <f>Table1215[[#This Row],[Column25]]</f>
        <v>4</v>
      </c>
      <c r="AE86" s="58">
        <f>IFERROR(VLOOKUP(Table1215[[#This Row],[Column2]],Table12[[Column2]:[Column54]],30,FALSE),"0")</f>
        <v>0</v>
      </c>
      <c r="AF86" s="58">
        <f>IFERROR(VLOOKUP(Table1215[[#This Row],[Column2]],Table12[[Column2]:[Column54]],31,FALSE),"0")</f>
        <v>0</v>
      </c>
      <c r="AG86" s="58">
        <f>IFERROR(VLOOKUP(Table1215[[#This Row],[Column2]],Table12[[Column2]:[Column54]],32,FALSE),"0")</f>
        <v>0</v>
      </c>
      <c r="AH86" s="58">
        <f>IFERROR(VLOOKUP(Table1215[[#This Row],[Column2]],Table12[[Column2]:[Column54]],33,FALSE),"0")</f>
        <v>0</v>
      </c>
      <c r="AI86" s="58">
        <f>IFERROR(VLOOKUP(Table1215[[#This Row],[Column2]],Table12[[Column2]:[Column54]],34,FALSE),"0")</f>
        <v>0</v>
      </c>
      <c r="AJ86" s="60">
        <f>AVERAGE(Table1215[[#This Row],[Column31]],Table1215[[#This Row],[Column32]],Table1215[[#This Row],[Column33]])</f>
        <v>0</v>
      </c>
      <c r="AK86" s="58">
        <f>IFERROR(VLOOKUP(Table1215[[#This Row],[Column2]],Table12[[Column2]:[Column54]],36,FALSE),"0")</f>
        <v>2</v>
      </c>
      <c r="AL86" s="58">
        <f>IFERROR(VLOOKUP(Table1215[[#This Row],[Column2]],Table12[[Column2]:[Column54]],37,FALSE),"0")</f>
        <v>3</v>
      </c>
      <c r="AM86" s="58">
        <f>IFERROR(VLOOKUP(Table1215[[#This Row],[Column2]],Table12[[Column2]:[Column54]],38,FALSE),"0")</f>
        <v>0</v>
      </c>
      <c r="AN86" s="58">
        <f>IFERROR(VLOOKUP(Table1215[[#This Row],[Column2]],Table12[[Column2]:[Column54]],39,FALSE),"0")</f>
        <v>3</v>
      </c>
      <c r="AO86" s="58">
        <f>IFERROR(VLOOKUP(Table1215[[#This Row],[Column2]],Table12[[Column2]:[Column54]],40,FALSE),"0")</f>
        <v>0</v>
      </c>
      <c r="AP86" s="60">
        <f>AVERAGE(Table1215[[#This Row],[Column37]],Table1215[[#This Row],[Column38]],Table1215[[#This Row],[Column40]])</f>
        <v>2.6666666666666665</v>
      </c>
      <c r="AQ86" s="58">
        <f>IFERROR(VLOOKUP(Table1215[[#This Row],[Column2]],Table12[[Column2]:[Column54]],42,FALSE),"0")</f>
        <v>3</v>
      </c>
      <c r="AR86" s="58">
        <f>IFERROR(VLOOKUP(Table1215[[#This Row],[Column2]],Table12[[Column2]:[Column54]],43,FALSE),"0")</f>
        <v>0</v>
      </c>
      <c r="AS86" s="58">
        <f>IFERROR(VLOOKUP(Table1215[[#This Row],[Column2]],Table12[[Column2]:[Column54]],44,FALSE),"0")</f>
        <v>0</v>
      </c>
      <c r="AT86" s="58">
        <f>IFERROR(VLOOKUP(Table1215[[#This Row],[Column2]],Table12[[Column2]:[Column54]],45,FALSE),"0")</f>
        <v>0</v>
      </c>
      <c r="AU86" s="58">
        <f>IFERROR(VLOOKUP(Table1215[[#This Row],[Column2]],Table12[[Column2]:[Column54]],46,FALSE),"0")</f>
        <v>0</v>
      </c>
      <c r="AV86" s="60">
        <f>Table1215[[#This Row],[Column43]]</f>
        <v>3</v>
      </c>
      <c r="AW86" s="58">
        <f>IFERROR(VLOOKUP(Table1215[[#This Row],[Column2]],Table12[[Column2]:[Column54]],48,FALSE),"0")</f>
        <v>0</v>
      </c>
      <c r="AX86" s="58">
        <f>IFERROR(VLOOKUP(Table1215[[#This Row],[Column2]],Table12[[Column2]:[Column54]],49,FALSE),"0")</f>
        <v>0</v>
      </c>
      <c r="AY86" s="58">
        <f>IFERROR(VLOOKUP(Table1215[[#This Row],[Column2]],Table12[[Column2]:[Column54]],50,FALSE),"0")</f>
        <v>0</v>
      </c>
      <c r="AZ86" s="58">
        <f>IFERROR(VLOOKUP(Table1215[[#This Row],[Column2]],Table12[[Column2]:[Column54]],51,FALSE),"0")</f>
        <v>2</v>
      </c>
      <c r="BA86" s="58">
        <f>IFERROR(VLOOKUP(Table1215[[#This Row],[Column2]],Table12[[Column2]:[Column54]],52,FALSE),"0")</f>
        <v>4</v>
      </c>
      <c r="BB86" s="60">
        <f>AVERAGE(Table1215[[#This Row],[Column52]],Table1215[[#This Row],[Column53]])</f>
        <v>3</v>
      </c>
    </row>
    <row r="87" spans="1:54" ht="23.1" customHeight="1" x14ac:dyDescent="0.3">
      <c r="A87" s="80">
        <v>84</v>
      </c>
      <c r="B87" s="63" t="s">
        <v>335</v>
      </c>
      <c r="C87" s="64" t="s">
        <v>336</v>
      </c>
      <c r="D87" s="63" t="s">
        <v>449</v>
      </c>
      <c r="E87" s="63" t="s">
        <v>492</v>
      </c>
      <c r="F87" s="63" t="str">
        <f>REPT(CHAR(160),10)&amp;Working!$E88</f>
        <v>          C</v>
      </c>
      <c r="G87" s="54">
        <f>IFERROR(VLOOKUP(Table1215[[#This Row],[Column2]],Table12[[Column2]:[Column54]],6,FALSE),"0")</f>
        <v>0</v>
      </c>
      <c r="H87" s="54">
        <f>IFERROR(VLOOKUP(Table1215[[#This Row],[Column2]],Table12[[Column2]:[Column54]],7,FALSE),"0")</f>
        <v>0</v>
      </c>
      <c r="I87" s="54">
        <f>IFERROR(VLOOKUP(Table1215[[#This Row],[Column2]],Table12[[Column2]:[Column54]],8,FALSE),"0")</f>
        <v>4</v>
      </c>
      <c r="J87" s="54">
        <f>IFERROR(VLOOKUP(Table1215[[#This Row],[Column2]],Table12[[Column2]:[Column54]],9,FALSE),"0")</f>
        <v>0</v>
      </c>
      <c r="K87" s="54">
        <f>IFERROR(VLOOKUP(Table1215[[#This Row],[Column2]],Table12[[Column2]:[Column54]],10,FALSE),"0")</f>
        <v>0</v>
      </c>
      <c r="L87" s="60">
        <f>Table1215[[#This Row],[Column9]]</f>
        <v>4</v>
      </c>
      <c r="M87" s="54">
        <f>IFERROR(VLOOKUP(Table1215[[#This Row],[Column2]],Table12[[Column2]:[Column54]],12,FALSE),"0")</f>
        <v>0</v>
      </c>
      <c r="N87" s="54">
        <f>IFERROR(VLOOKUP(Table1215[[#This Row],[Column2]],Table12[[Column2]:[Column54]],13,FALSE),"0")</f>
        <v>3</v>
      </c>
      <c r="O87" s="54">
        <f>IFERROR(VLOOKUP(Table1215[[#This Row],[Column2]],Table12[[Column2]:[Column54]],14,FALSE),"0")</f>
        <v>3</v>
      </c>
      <c r="P87" s="54">
        <f>IFERROR(VLOOKUP(Table1215[[#This Row],[Column2]],Table12[[Column2]:[Column54]],10,FALSE),"0")</f>
        <v>0</v>
      </c>
      <c r="Q87" s="54">
        <f>IFERROR(VLOOKUP(Table1215[[#This Row],[Column2]],Table12[[Column2]:[Column54]],16,FALSE),"0")</f>
        <v>3</v>
      </c>
      <c r="R87" s="60">
        <f>AVERAGE(Table1215[[#This Row],[Column14]],Table1215[[#This Row],[Column15]],Table1215[[#This Row],[Column17]])</f>
        <v>3</v>
      </c>
      <c r="S87" s="54">
        <f>IFERROR(VLOOKUP(Table1215[[#This Row],[Column2]],Table12[[Column2]:[Column54]],18,FALSE),"0")</f>
        <v>0</v>
      </c>
      <c r="T87" s="54">
        <f>IFERROR(VLOOKUP(Table1215[[#This Row],[Column2]],Table12[[Column2]:[Column54]],19,FALSE),"0")</f>
        <v>0</v>
      </c>
      <c r="U87" s="54">
        <f>IFERROR(VLOOKUP(Table1215[[#This Row],[Column2]],Table12[[Column2]:[Column54]],20,FALSE),"0")</f>
        <v>0</v>
      </c>
      <c r="V87" s="54">
        <f>IFERROR(VLOOKUP(Table1215[[#This Row],[Column2]],Table12[[Column2]:[Column54]],21,FALSE),"0")</f>
        <v>0</v>
      </c>
      <c r="W87" s="54">
        <f>IFERROR(VLOOKUP(Table1215[[#This Row],[Column2]],Table12[[Column2]:[Column54]],22,FALSE),"0")</f>
        <v>0</v>
      </c>
      <c r="X87" s="60">
        <f>Table1215[[#This Row],[Column19]]</f>
        <v>0</v>
      </c>
      <c r="Y87" s="54">
        <f>IFERROR(VLOOKUP(Table1215[[#This Row],[Column2]],Table12[[Column2]:[Column54]],24,FALSE),"0")</f>
        <v>4</v>
      </c>
      <c r="Z87" s="54">
        <f>IFERROR(VLOOKUP(Table1215[[#This Row],[Column2]],Table12[[Column2]:[Column54]],25,FALSE),"0")</f>
        <v>0</v>
      </c>
      <c r="AA87" s="54">
        <f>IFERROR(VLOOKUP(Table1215[[#This Row],[Column2]],Table12[[Column2]:[Column54]],26,FALSE),"0")</f>
        <v>0</v>
      </c>
      <c r="AB87" s="54">
        <f>IFERROR(VLOOKUP(Table1215[[#This Row],[Column2]],Table12[[Column2]:[Column54]],27,FALSE),"0")</f>
        <v>0</v>
      </c>
      <c r="AC87" s="54">
        <f>IFERROR(VLOOKUP(Table1215[[#This Row],[Column2]],Table12[[Column2]:[Column54]],28,FALSE),"0")</f>
        <v>0</v>
      </c>
      <c r="AD87" s="60">
        <f>Table1215[[#This Row],[Column25]]</f>
        <v>4</v>
      </c>
      <c r="AE87" s="54">
        <f>IFERROR(VLOOKUP(Table1215[[#This Row],[Column2]],Table12[[Column2]:[Column54]],30,FALSE),"0")</f>
        <v>0</v>
      </c>
      <c r="AF87" s="54">
        <f>IFERROR(VLOOKUP(Table1215[[#This Row],[Column2]],Table12[[Column2]:[Column54]],31,FALSE),"0")</f>
        <v>0</v>
      </c>
      <c r="AG87" s="54">
        <f>IFERROR(VLOOKUP(Table1215[[#This Row],[Column2]],Table12[[Column2]:[Column54]],32,FALSE),"0")</f>
        <v>0</v>
      </c>
      <c r="AH87" s="54">
        <f>IFERROR(VLOOKUP(Table1215[[#This Row],[Column2]],Table12[[Column2]:[Column54]],33,FALSE),"0")</f>
        <v>0</v>
      </c>
      <c r="AI87" s="54">
        <f>IFERROR(VLOOKUP(Table1215[[#This Row],[Column2]],Table12[[Column2]:[Column54]],34,FALSE),"0")</f>
        <v>0</v>
      </c>
      <c r="AJ87" s="60">
        <f>AVERAGE(Table1215[[#This Row],[Column31]],Table1215[[#This Row],[Column32]],Table1215[[#This Row],[Column33]])</f>
        <v>0</v>
      </c>
      <c r="AK87" s="54">
        <f>IFERROR(VLOOKUP(Table1215[[#This Row],[Column2]],Table12[[Column2]:[Column54]],36,FALSE),"0")</f>
        <v>3</v>
      </c>
      <c r="AL87" s="54">
        <f>IFERROR(VLOOKUP(Table1215[[#This Row],[Column2]],Table12[[Column2]:[Column54]],37,FALSE),"0")</f>
        <v>4</v>
      </c>
      <c r="AM87" s="54">
        <f>IFERROR(VLOOKUP(Table1215[[#This Row],[Column2]],Table12[[Column2]:[Column54]],38,FALSE),"0")</f>
        <v>0</v>
      </c>
      <c r="AN87" s="54">
        <f>IFERROR(VLOOKUP(Table1215[[#This Row],[Column2]],Table12[[Column2]:[Column54]],39,FALSE),"0")</f>
        <v>4</v>
      </c>
      <c r="AO87" s="54">
        <f>IFERROR(VLOOKUP(Table1215[[#This Row],[Column2]],Table12[[Column2]:[Column54]],40,FALSE),"0")</f>
        <v>0</v>
      </c>
      <c r="AP87" s="60">
        <f>AVERAGE(Table1215[[#This Row],[Column37]],Table1215[[#This Row],[Column38]],Table1215[[#This Row],[Column40]])</f>
        <v>3.6666666666666665</v>
      </c>
      <c r="AQ87" s="54">
        <f>IFERROR(VLOOKUP(Table1215[[#This Row],[Column2]],Table12[[Column2]:[Column54]],42,FALSE),"0")</f>
        <v>3</v>
      </c>
      <c r="AR87" s="54">
        <f>IFERROR(VLOOKUP(Table1215[[#This Row],[Column2]],Table12[[Column2]:[Column54]],43,FALSE),"0")</f>
        <v>0</v>
      </c>
      <c r="AS87" s="54">
        <f>IFERROR(VLOOKUP(Table1215[[#This Row],[Column2]],Table12[[Column2]:[Column54]],44,FALSE),"0")</f>
        <v>0</v>
      </c>
      <c r="AT87" s="54">
        <f>IFERROR(VLOOKUP(Table1215[[#This Row],[Column2]],Table12[[Column2]:[Column54]],45,FALSE),"0")</f>
        <v>0</v>
      </c>
      <c r="AU87" s="54">
        <f>IFERROR(VLOOKUP(Table1215[[#This Row],[Column2]],Table12[[Column2]:[Column54]],46,FALSE),"0")</f>
        <v>0</v>
      </c>
      <c r="AV87" s="60">
        <f>Table1215[[#This Row],[Column43]]</f>
        <v>3</v>
      </c>
      <c r="AW87" s="54">
        <f>IFERROR(VLOOKUP(Table1215[[#This Row],[Column2]],Table12[[Column2]:[Column54]],48,FALSE),"0")</f>
        <v>0</v>
      </c>
      <c r="AX87" s="54">
        <f>IFERROR(VLOOKUP(Table1215[[#This Row],[Column2]],Table12[[Column2]:[Column54]],49,FALSE),"0")</f>
        <v>0</v>
      </c>
      <c r="AY87" s="54">
        <f>IFERROR(VLOOKUP(Table1215[[#This Row],[Column2]],Table12[[Column2]:[Column54]],50,FALSE),"0")</f>
        <v>0</v>
      </c>
      <c r="AZ87" s="54">
        <f>IFERROR(VLOOKUP(Table1215[[#This Row],[Column2]],Table12[[Column2]:[Column54]],51,FALSE),"0")</f>
        <v>3</v>
      </c>
      <c r="BA87" s="54">
        <f>IFERROR(VLOOKUP(Table1215[[#This Row],[Column2]],Table12[[Column2]:[Column54]],52,FALSE),"0")</f>
        <v>4</v>
      </c>
      <c r="BB87" s="60">
        <f>AVERAGE(Table1215[[#This Row],[Column52]],Table1215[[#This Row],[Column53]])</f>
        <v>3.5</v>
      </c>
    </row>
    <row r="88" spans="1:54" ht="23.1" customHeight="1" x14ac:dyDescent="0.3">
      <c r="A88" s="79">
        <v>85</v>
      </c>
      <c r="B88" s="56" t="s">
        <v>133</v>
      </c>
      <c r="C88" s="57" t="s">
        <v>134</v>
      </c>
      <c r="D88" s="56" t="s">
        <v>449</v>
      </c>
      <c r="E88" s="56" t="s">
        <v>34</v>
      </c>
      <c r="F88" s="56" t="str">
        <f>REPT(CHAR(160),10)&amp;Working!$E89</f>
        <v>          A</v>
      </c>
      <c r="G88" s="58">
        <f>IFERROR(VLOOKUP(Table1215[[#This Row],[Column2]],Table12[[Column2]:[Column54]],6,FALSE),"0")</f>
        <v>0</v>
      </c>
      <c r="H88" s="58">
        <f>IFERROR(VLOOKUP(Table1215[[#This Row],[Column2]],Table12[[Column2]:[Column54]],7,FALSE),"0")</f>
        <v>0</v>
      </c>
      <c r="I88" s="58">
        <f>IFERROR(VLOOKUP(Table1215[[#This Row],[Column2]],Table12[[Column2]:[Column54]],8,FALSE),"0")</f>
        <v>3</v>
      </c>
      <c r="J88" s="58">
        <f>IFERROR(VLOOKUP(Table1215[[#This Row],[Column2]],Table12[[Column2]:[Column54]],9,FALSE),"0")</f>
        <v>0</v>
      </c>
      <c r="K88" s="58">
        <f>IFERROR(VLOOKUP(Table1215[[#This Row],[Column2]],Table12[[Column2]:[Column54]],10,FALSE),"0")</f>
        <v>0</v>
      </c>
      <c r="L88" s="60">
        <f>Table1215[[#This Row],[Column9]]</f>
        <v>3</v>
      </c>
      <c r="M88" s="58">
        <f>IFERROR(VLOOKUP(Table1215[[#This Row],[Column2]],Table12[[Column2]:[Column54]],12,FALSE),"0")</f>
        <v>0</v>
      </c>
      <c r="N88" s="58">
        <f>IFERROR(VLOOKUP(Table1215[[#This Row],[Column2]],Table12[[Column2]:[Column54]],13,FALSE),"0")</f>
        <v>3</v>
      </c>
      <c r="O88" s="58">
        <f>IFERROR(VLOOKUP(Table1215[[#This Row],[Column2]],Table12[[Column2]:[Column54]],14,FALSE),"0")</f>
        <v>3</v>
      </c>
      <c r="P88" s="58">
        <f>IFERROR(VLOOKUP(Table1215[[#This Row],[Column2]],Table12[[Column2]:[Column54]],10,FALSE),"0")</f>
        <v>0</v>
      </c>
      <c r="Q88" s="58">
        <f>IFERROR(VLOOKUP(Table1215[[#This Row],[Column2]],Table12[[Column2]:[Column54]],16,FALSE),"0")</f>
        <v>3</v>
      </c>
      <c r="R88" s="60">
        <f>AVERAGE(Table1215[[#This Row],[Column14]],Table1215[[#This Row],[Column15]],Table1215[[#This Row],[Column17]])</f>
        <v>3</v>
      </c>
      <c r="S88" s="58">
        <f>IFERROR(VLOOKUP(Table1215[[#This Row],[Column2]],Table12[[Column2]:[Column54]],18,FALSE),"0")</f>
        <v>0</v>
      </c>
      <c r="T88" s="58">
        <f>IFERROR(VLOOKUP(Table1215[[#This Row],[Column2]],Table12[[Column2]:[Column54]],19,FALSE),"0")</f>
        <v>0</v>
      </c>
      <c r="U88" s="58">
        <f>IFERROR(VLOOKUP(Table1215[[#This Row],[Column2]],Table12[[Column2]:[Column54]],20,FALSE),"0")</f>
        <v>0</v>
      </c>
      <c r="V88" s="58">
        <f>IFERROR(VLOOKUP(Table1215[[#This Row],[Column2]],Table12[[Column2]:[Column54]],21,FALSE),"0")</f>
        <v>0</v>
      </c>
      <c r="W88" s="58">
        <f>IFERROR(VLOOKUP(Table1215[[#This Row],[Column2]],Table12[[Column2]:[Column54]],22,FALSE),"0")</f>
        <v>0</v>
      </c>
      <c r="X88" s="60">
        <f>Table1215[[#This Row],[Column19]]</f>
        <v>0</v>
      </c>
      <c r="Y88" s="58">
        <f>IFERROR(VLOOKUP(Table1215[[#This Row],[Column2]],Table12[[Column2]:[Column54]],24,FALSE),"0")</f>
        <v>3</v>
      </c>
      <c r="Z88" s="58">
        <f>IFERROR(VLOOKUP(Table1215[[#This Row],[Column2]],Table12[[Column2]:[Column54]],25,FALSE),"0")</f>
        <v>0</v>
      </c>
      <c r="AA88" s="58">
        <f>IFERROR(VLOOKUP(Table1215[[#This Row],[Column2]],Table12[[Column2]:[Column54]],26,FALSE),"0")</f>
        <v>0</v>
      </c>
      <c r="AB88" s="58">
        <f>IFERROR(VLOOKUP(Table1215[[#This Row],[Column2]],Table12[[Column2]:[Column54]],27,FALSE),"0")</f>
        <v>0</v>
      </c>
      <c r="AC88" s="58">
        <f>IFERROR(VLOOKUP(Table1215[[#This Row],[Column2]],Table12[[Column2]:[Column54]],28,FALSE),"0")</f>
        <v>0</v>
      </c>
      <c r="AD88" s="60">
        <f>Table1215[[#This Row],[Column25]]</f>
        <v>3</v>
      </c>
      <c r="AE88" s="58">
        <f>IFERROR(VLOOKUP(Table1215[[#This Row],[Column2]],Table12[[Column2]:[Column54]],30,FALSE),"0")</f>
        <v>0</v>
      </c>
      <c r="AF88" s="58">
        <f>IFERROR(VLOOKUP(Table1215[[#This Row],[Column2]],Table12[[Column2]:[Column54]],31,FALSE),"0")</f>
        <v>0</v>
      </c>
      <c r="AG88" s="58">
        <f>IFERROR(VLOOKUP(Table1215[[#This Row],[Column2]],Table12[[Column2]:[Column54]],32,FALSE),"0")</f>
        <v>0</v>
      </c>
      <c r="AH88" s="58">
        <f>IFERROR(VLOOKUP(Table1215[[#This Row],[Column2]],Table12[[Column2]:[Column54]],33,FALSE),"0")</f>
        <v>0</v>
      </c>
      <c r="AI88" s="58">
        <f>IFERROR(VLOOKUP(Table1215[[#This Row],[Column2]],Table12[[Column2]:[Column54]],34,FALSE),"0")</f>
        <v>0</v>
      </c>
      <c r="AJ88" s="60">
        <f>AVERAGE(Table1215[[#This Row],[Column31]],Table1215[[#This Row],[Column32]],Table1215[[#This Row],[Column33]])</f>
        <v>0</v>
      </c>
      <c r="AK88" s="58">
        <f>IFERROR(VLOOKUP(Table1215[[#This Row],[Column2]],Table12[[Column2]:[Column54]],36,FALSE),"0")</f>
        <v>3</v>
      </c>
      <c r="AL88" s="58">
        <f>IFERROR(VLOOKUP(Table1215[[#This Row],[Column2]],Table12[[Column2]:[Column54]],37,FALSE),"0")</f>
        <v>4</v>
      </c>
      <c r="AM88" s="58">
        <f>IFERROR(VLOOKUP(Table1215[[#This Row],[Column2]],Table12[[Column2]:[Column54]],38,FALSE),"0")</f>
        <v>0</v>
      </c>
      <c r="AN88" s="58">
        <f>IFERROR(VLOOKUP(Table1215[[#This Row],[Column2]],Table12[[Column2]:[Column54]],39,FALSE),"0")</f>
        <v>4</v>
      </c>
      <c r="AO88" s="58">
        <f>IFERROR(VLOOKUP(Table1215[[#This Row],[Column2]],Table12[[Column2]:[Column54]],40,FALSE),"0")</f>
        <v>0</v>
      </c>
      <c r="AP88" s="60">
        <f>AVERAGE(Table1215[[#This Row],[Column37]],Table1215[[#This Row],[Column38]],Table1215[[#This Row],[Column40]])</f>
        <v>3.6666666666666665</v>
      </c>
      <c r="AQ88" s="58">
        <f>IFERROR(VLOOKUP(Table1215[[#This Row],[Column2]],Table12[[Column2]:[Column54]],42,FALSE),"0")</f>
        <v>4</v>
      </c>
      <c r="AR88" s="58">
        <f>IFERROR(VLOOKUP(Table1215[[#This Row],[Column2]],Table12[[Column2]:[Column54]],43,FALSE),"0")</f>
        <v>0</v>
      </c>
      <c r="AS88" s="58">
        <f>IFERROR(VLOOKUP(Table1215[[#This Row],[Column2]],Table12[[Column2]:[Column54]],44,FALSE),"0")</f>
        <v>0</v>
      </c>
      <c r="AT88" s="58">
        <f>IFERROR(VLOOKUP(Table1215[[#This Row],[Column2]],Table12[[Column2]:[Column54]],45,FALSE),"0")</f>
        <v>0</v>
      </c>
      <c r="AU88" s="58">
        <f>IFERROR(VLOOKUP(Table1215[[#This Row],[Column2]],Table12[[Column2]:[Column54]],46,FALSE),"0")</f>
        <v>0</v>
      </c>
      <c r="AV88" s="60">
        <f>Table1215[[#This Row],[Column43]]</f>
        <v>4</v>
      </c>
      <c r="AW88" s="58">
        <f>IFERROR(VLOOKUP(Table1215[[#This Row],[Column2]],Table12[[Column2]:[Column54]],48,FALSE),"0")</f>
        <v>0</v>
      </c>
      <c r="AX88" s="58">
        <f>IFERROR(VLOOKUP(Table1215[[#This Row],[Column2]],Table12[[Column2]:[Column54]],49,FALSE),"0")</f>
        <v>0</v>
      </c>
      <c r="AY88" s="58">
        <f>IFERROR(VLOOKUP(Table1215[[#This Row],[Column2]],Table12[[Column2]:[Column54]],50,FALSE),"0")</f>
        <v>0</v>
      </c>
      <c r="AZ88" s="58">
        <f>IFERROR(VLOOKUP(Table1215[[#This Row],[Column2]],Table12[[Column2]:[Column54]],51,FALSE),"0")</f>
        <v>3</v>
      </c>
      <c r="BA88" s="58">
        <f>IFERROR(VLOOKUP(Table1215[[#This Row],[Column2]],Table12[[Column2]:[Column54]],52,FALSE),"0")</f>
        <v>4</v>
      </c>
      <c r="BB88" s="60">
        <f>AVERAGE(Table1215[[#This Row],[Column52]],Table1215[[#This Row],[Column53]])</f>
        <v>3.5</v>
      </c>
    </row>
    <row r="89" spans="1:54" ht="23.1" customHeight="1" x14ac:dyDescent="0.3">
      <c r="A89" s="80">
        <v>86</v>
      </c>
      <c r="B89" s="63" t="s">
        <v>214</v>
      </c>
      <c r="C89" s="64" t="s">
        <v>215</v>
      </c>
      <c r="D89" s="63" t="s">
        <v>449</v>
      </c>
      <c r="E89" s="63" t="s">
        <v>160</v>
      </c>
      <c r="F89" s="63" t="str">
        <f>REPT(CHAR(160),10)&amp;Working!$E90</f>
        <v>          B</v>
      </c>
      <c r="G89" s="54">
        <f>IFERROR(VLOOKUP(Table1215[[#This Row],[Column2]],Table12[[Column2]:[Column54]],6,FALSE),"0")</f>
        <v>0</v>
      </c>
      <c r="H89" s="54">
        <f>IFERROR(VLOOKUP(Table1215[[#This Row],[Column2]],Table12[[Column2]:[Column54]],7,FALSE),"0")</f>
        <v>0</v>
      </c>
      <c r="I89" s="54">
        <f>IFERROR(VLOOKUP(Table1215[[#This Row],[Column2]],Table12[[Column2]:[Column54]],8,FALSE),"0")</f>
        <v>2</v>
      </c>
      <c r="J89" s="54">
        <f>IFERROR(VLOOKUP(Table1215[[#This Row],[Column2]],Table12[[Column2]:[Column54]],9,FALSE),"0")</f>
        <v>0</v>
      </c>
      <c r="K89" s="54">
        <f>IFERROR(VLOOKUP(Table1215[[#This Row],[Column2]],Table12[[Column2]:[Column54]],10,FALSE),"0")</f>
        <v>0</v>
      </c>
      <c r="L89" s="60">
        <f>Table1215[[#This Row],[Column9]]</f>
        <v>2</v>
      </c>
      <c r="M89" s="54">
        <f>IFERROR(VLOOKUP(Table1215[[#This Row],[Column2]],Table12[[Column2]:[Column54]],12,FALSE),"0")</f>
        <v>0</v>
      </c>
      <c r="N89" s="54">
        <f>IFERROR(VLOOKUP(Table1215[[#This Row],[Column2]],Table12[[Column2]:[Column54]],13,FALSE),"0")</f>
        <v>2</v>
      </c>
      <c r="O89" s="54">
        <f>IFERROR(VLOOKUP(Table1215[[#This Row],[Column2]],Table12[[Column2]:[Column54]],14,FALSE),"0")</f>
        <v>2</v>
      </c>
      <c r="P89" s="54">
        <f>IFERROR(VLOOKUP(Table1215[[#This Row],[Column2]],Table12[[Column2]:[Column54]],10,FALSE),"0")</f>
        <v>0</v>
      </c>
      <c r="Q89" s="54">
        <f>IFERROR(VLOOKUP(Table1215[[#This Row],[Column2]],Table12[[Column2]:[Column54]],16,FALSE),"0")</f>
        <v>2</v>
      </c>
      <c r="R89" s="60">
        <f>AVERAGE(Table1215[[#This Row],[Column14]],Table1215[[#This Row],[Column15]],Table1215[[#This Row],[Column17]])</f>
        <v>2</v>
      </c>
      <c r="S89" s="54">
        <f>IFERROR(VLOOKUP(Table1215[[#This Row],[Column2]],Table12[[Column2]:[Column54]],18,FALSE),"0")</f>
        <v>0</v>
      </c>
      <c r="T89" s="54">
        <f>IFERROR(VLOOKUP(Table1215[[#This Row],[Column2]],Table12[[Column2]:[Column54]],19,FALSE),"0")</f>
        <v>0</v>
      </c>
      <c r="U89" s="54">
        <f>IFERROR(VLOOKUP(Table1215[[#This Row],[Column2]],Table12[[Column2]:[Column54]],20,FALSE),"0")</f>
        <v>0</v>
      </c>
      <c r="V89" s="54">
        <f>IFERROR(VLOOKUP(Table1215[[#This Row],[Column2]],Table12[[Column2]:[Column54]],21,FALSE),"0")</f>
        <v>0</v>
      </c>
      <c r="W89" s="54">
        <f>IFERROR(VLOOKUP(Table1215[[#This Row],[Column2]],Table12[[Column2]:[Column54]],22,FALSE),"0")</f>
        <v>0</v>
      </c>
      <c r="X89" s="60">
        <f>Table1215[[#This Row],[Column19]]</f>
        <v>0</v>
      </c>
      <c r="Y89" s="54">
        <f>IFERROR(VLOOKUP(Table1215[[#This Row],[Column2]],Table12[[Column2]:[Column54]],24,FALSE),"0")</f>
        <v>2</v>
      </c>
      <c r="Z89" s="54">
        <f>IFERROR(VLOOKUP(Table1215[[#This Row],[Column2]],Table12[[Column2]:[Column54]],25,FALSE),"0")</f>
        <v>0</v>
      </c>
      <c r="AA89" s="54">
        <f>IFERROR(VLOOKUP(Table1215[[#This Row],[Column2]],Table12[[Column2]:[Column54]],26,FALSE),"0")</f>
        <v>0</v>
      </c>
      <c r="AB89" s="54">
        <f>IFERROR(VLOOKUP(Table1215[[#This Row],[Column2]],Table12[[Column2]:[Column54]],27,FALSE),"0")</f>
        <v>0</v>
      </c>
      <c r="AC89" s="54">
        <f>IFERROR(VLOOKUP(Table1215[[#This Row],[Column2]],Table12[[Column2]:[Column54]],28,FALSE),"0")</f>
        <v>0</v>
      </c>
      <c r="AD89" s="60">
        <f>Table1215[[#This Row],[Column25]]</f>
        <v>2</v>
      </c>
      <c r="AE89" s="54">
        <f>IFERROR(VLOOKUP(Table1215[[#This Row],[Column2]],Table12[[Column2]:[Column54]],30,FALSE),"0")</f>
        <v>0</v>
      </c>
      <c r="AF89" s="54">
        <f>IFERROR(VLOOKUP(Table1215[[#This Row],[Column2]],Table12[[Column2]:[Column54]],31,FALSE),"0")</f>
        <v>0</v>
      </c>
      <c r="AG89" s="54">
        <f>IFERROR(VLOOKUP(Table1215[[#This Row],[Column2]],Table12[[Column2]:[Column54]],32,FALSE),"0")</f>
        <v>0</v>
      </c>
      <c r="AH89" s="54">
        <f>IFERROR(VLOOKUP(Table1215[[#This Row],[Column2]],Table12[[Column2]:[Column54]],33,FALSE),"0")</f>
        <v>0</v>
      </c>
      <c r="AI89" s="54">
        <f>IFERROR(VLOOKUP(Table1215[[#This Row],[Column2]],Table12[[Column2]:[Column54]],34,FALSE),"0")</f>
        <v>0</v>
      </c>
      <c r="AJ89" s="60">
        <f>AVERAGE(Table1215[[#This Row],[Column31]],Table1215[[#This Row],[Column32]],Table1215[[#This Row],[Column33]])</f>
        <v>0</v>
      </c>
      <c r="AK89" s="54">
        <f>IFERROR(VLOOKUP(Table1215[[#This Row],[Column2]],Table12[[Column2]:[Column54]],36,FALSE),"0")</f>
        <v>2</v>
      </c>
      <c r="AL89" s="54">
        <f>IFERROR(VLOOKUP(Table1215[[#This Row],[Column2]],Table12[[Column2]:[Column54]],37,FALSE),"0")</f>
        <v>3</v>
      </c>
      <c r="AM89" s="54">
        <f>IFERROR(VLOOKUP(Table1215[[#This Row],[Column2]],Table12[[Column2]:[Column54]],38,FALSE),"0")</f>
        <v>0</v>
      </c>
      <c r="AN89" s="54">
        <f>IFERROR(VLOOKUP(Table1215[[#This Row],[Column2]],Table12[[Column2]:[Column54]],39,FALSE),"0")</f>
        <v>3</v>
      </c>
      <c r="AO89" s="54">
        <f>IFERROR(VLOOKUP(Table1215[[#This Row],[Column2]],Table12[[Column2]:[Column54]],40,FALSE),"0")</f>
        <v>0</v>
      </c>
      <c r="AP89" s="60">
        <f>AVERAGE(Table1215[[#This Row],[Column37]],Table1215[[#This Row],[Column38]],Table1215[[#This Row],[Column40]])</f>
        <v>2.6666666666666665</v>
      </c>
      <c r="AQ89" s="54">
        <f>IFERROR(VLOOKUP(Table1215[[#This Row],[Column2]],Table12[[Column2]:[Column54]],42,FALSE),"0")</f>
        <v>3</v>
      </c>
      <c r="AR89" s="54">
        <f>IFERROR(VLOOKUP(Table1215[[#This Row],[Column2]],Table12[[Column2]:[Column54]],43,FALSE),"0")</f>
        <v>0</v>
      </c>
      <c r="AS89" s="54">
        <f>IFERROR(VLOOKUP(Table1215[[#This Row],[Column2]],Table12[[Column2]:[Column54]],44,FALSE),"0")</f>
        <v>0</v>
      </c>
      <c r="AT89" s="54">
        <f>IFERROR(VLOOKUP(Table1215[[#This Row],[Column2]],Table12[[Column2]:[Column54]],45,FALSE),"0")</f>
        <v>0</v>
      </c>
      <c r="AU89" s="54">
        <f>IFERROR(VLOOKUP(Table1215[[#This Row],[Column2]],Table12[[Column2]:[Column54]],46,FALSE),"0")</f>
        <v>0</v>
      </c>
      <c r="AV89" s="60">
        <f>Table1215[[#This Row],[Column43]]</f>
        <v>3</v>
      </c>
      <c r="AW89" s="54">
        <f>IFERROR(VLOOKUP(Table1215[[#This Row],[Column2]],Table12[[Column2]:[Column54]],48,FALSE),"0")</f>
        <v>0</v>
      </c>
      <c r="AX89" s="54">
        <f>IFERROR(VLOOKUP(Table1215[[#This Row],[Column2]],Table12[[Column2]:[Column54]],49,FALSE),"0")</f>
        <v>0</v>
      </c>
      <c r="AY89" s="54">
        <f>IFERROR(VLOOKUP(Table1215[[#This Row],[Column2]],Table12[[Column2]:[Column54]],50,FALSE),"0")</f>
        <v>0</v>
      </c>
      <c r="AZ89" s="54">
        <f>IFERROR(VLOOKUP(Table1215[[#This Row],[Column2]],Table12[[Column2]:[Column54]],51,FALSE),"0")</f>
        <v>3</v>
      </c>
      <c r="BA89" s="54">
        <f>IFERROR(VLOOKUP(Table1215[[#This Row],[Column2]],Table12[[Column2]:[Column54]],52,FALSE),"0")</f>
        <v>2</v>
      </c>
      <c r="BB89" s="60">
        <f>AVERAGE(Table1215[[#This Row],[Column52]],Table1215[[#This Row],[Column53]])</f>
        <v>2.5</v>
      </c>
    </row>
    <row r="90" spans="1:54" ht="23.1" customHeight="1" x14ac:dyDescent="0.3">
      <c r="A90" s="79">
        <v>87</v>
      </c>
      <c r="B90" s="56" t="s">
        <v>337</v>
      </c>
      <c r="C90" s="57" t="s">
        <v>338</v>
      </c>
      <c r="D90" s="56" t="s">
        <v>541</v>
      </c>
      <c r="E90" s="56" t="s">
        <v>492</v>
      </c>
      <c r="F90" s="56" t="str">
        <f>REPT(CHAR(160),10)&amp;Working!$E91</f>
        <v>          C</v>
      </c>
      <c r="G90" s="58">
        <f>IFERROR(VLOOKUP(Table1215[[#This Row],[Column2]],Table12[[Column2]:[Column54]],6,FALSE),"0")</f>
        <v>0</v>
      </c>
      <c r="H90" s="58">
        <f>IFERROR(VLOOKUP(Table1215[[#This Row],[Column2]],Table12[[Column2]:[Column54]],7,FALSE),"0")</f>
        <v>0</v>
      </c>
      <c r="I90" s="58">
        <f>IFERROR(VLOOKUP(Table1215[[#This Row],[Column2]],Table12[[Column2]:[Column54]],8,FALSE),"0")</f>
        <v>3</v>
      </c>
      <c r="J90" s="58">
        <f>IFERROR(VLOOKUP(Table1215[[#This Row],[Column2]],Table12[[Column2]:[Column54]],9,FALSE),"0")</f>
        <v>0</v>
      </c>
      <c r="K90" s="58">
        <f>IFERROR(VLOOKUP(Table1215[[#This Row],[Column2]],Table12[[Column2]:[Column54]],10,FALSE),"0")</f>
        <v>0</v>
      </c>
      <c r="L90" s="60">
        <f>Table1215[[#This Row],[Column9]]</f>
        <v>3</v>
      </c>
      <c r="M90" s="58">
        <f>IFERROR(VLOOKUP(Table1215[[#This Row],[Column2]],Table12[[Column2]:[Column54]],12,FALSE),"0")</f>
        <v>0</v>
      </c>
      <c r="N90" s="58">
        <f>IFERROR(VLOOKUP(Table1215[[#This Row],[Column2]],Table12[[Column2]:[Column54]],13,FALSE),"0")</f>
        <v>3</v>
      </c>
      <c r="O90" s="58">
        <f>IFERROR(VLOOKUP(Table1215[[#This Row],[Column2]],Table12[[Column2]:[Column54]],14,FALSE),"0")</f>
        <v>3</v>
      </c>
      <c r="P90" s="58">
        <f>IFERROR(VLOOKUP(Table1215[[#This Row],[Column2]],Table12[[Column2]:[Column54]],10,FALSE),"0")</f>
        <v>0</v>
      </c>
      <c r="Q90" s="58">
        <f>IFERROR(VLOOKUP(Table1215[[#This Row],[Column2]],Table12[[Column2]:[Column54]],16,FALSE),"0")</f>
        <v>3</v>
      </c>
      <c r="R90" s="60">
        <f>AVERAGE(Table1215[[#This Row],[Column14]],Table1215[[#This Row],[Column15]],Table1215[[#This Row],[Column17]])</f>
        <v>3</v>
      </c>
      <c r="S90" s="58">
        <f>IFERROR(VLOOKUP(Table1215[[#This Row],[Column2]],Table12[[Column2]:[Column54]],18,FALSE),"0")</f>
        <v>0</v>
      </c>
      <c r="T90" s="58">
        <f>IFERROR(VLOOKUP(Table1215[[#This Row],[Column2]],Table12[[Column2]:[Column54]],19,FALSE),"0")</f>
        <v>0</v>
      </c>
      <c r="U90" s="58">
        <f>IFERROR(VLOOKUP(Table1215[[#This Row],[Column2]],Table12[[Column2]:[Column54]],20,FALSE),"0")</f>
        <v>0</v>
      </c>
      <c r="V90" s="58">
        <f>IFERROR(VLOOKUP(Table1215[[#This Row],[Column2]],Table12[[Column2]:[Column54]],21,FALSE),"0")</f>
        <v>0</v>
      </c>
      <c r="W90" s="58">
        <f>IFERROR(VLOOKUP(Table1215[[#This Row],[Column2]],Table12[[Column2]:[Column54]],22,FALSE),"0")</f>
        <v>0</v>
      </c>
      <c r="X90" s="60">
        <f>Table1215[[#This Row],[Column19]]</f>
        <v>0</v>
      </c>
      <c r="Y90" s="58">
        <f>IFERROR(VLOOKUP(Table1215[[#This Row],[Column2]],Table12[[Column2]:[Column54]],24,FALSE),"0")</f>
        <v>3</v>
      </c>
      <c r="Z90" s="58">
        <f>IFERROR(VLOOKUP(Table1215[[#This Row],[Column2]],Table12[[Column2]:[Column54]],25,FALSE),"0")</f>
        <v>0</v>
      </c>
      <c r="AA90" s="58">
        <f>IFERROR(VLOOKUP(Table1215[[#This Row],[Column2]],Table12[[Column2]:[Column54]],26,FALSE),"0")</f>
        <v>0</v>
      </c>
      <c r="AB90" s="58">
        <f>IFERROR(VLOOKUP(Table1215[[#This Row],[Column2]],Table12[[Column2]:[Column54]],27,FALSE),"0")</f>
        <v>0</v>
      </c>
      <c r="AC90" s="58">
        <f>IFERROR(VLOOKUP(Table1215[[#This Row],[Column2]],Table12[[Column2]:[Column54]],28,FALSE),"0")</f>
        <v>0</v>
      </c>
      <c r="AD90" s="60">
        <f>Table1215[[#This Row],[Column25]]</f>
        <v>3</v>
      </c>
      <c r="AE90" s="58">
        <f>IFERROR(VLOOKUP(Table1215[[#This Row],[Column2]],Table12[[Column2]:[Column54]],30,FALSE),"0")</f>
        <v>0</v>
      </c>
      <c r="AF90" s="58">
        <f>IFERROR(VLOOKUP(Table1215[[#This Row],[Column2]],Table12[[Column2]:[Column54]],31,FALSE),"0")</f>
        <v>0</v>
      </c>
      <c r="AG90" s="58">
        <f>IFERROR(VLOOKUP(Table1215[[#This Row],[Column2]],Table12[[Column2]:[Column54]],32,FALSE),"0")</f>
        <v>0</v>
      </c>
      <c r="AH90" s="58">
        <f>IFERROR(VLOOKUP(Table1215[[#This Row],[Column2]],Table12[[Column2]:[Column54]],33,FALSE),"0")</f>
        <v>0</v>
      </c>
      <c r="AI90" s="58">
        <f>IFERROR(VLOOKUP(Table1215[[#This Row],[Column2]],Table12[[Column2]:[Column54]],34,FALSE),"0")</f>
        <v>0</v>
      </c>
      <c r="AJ90" s="60">
        <f>AVERAGE(Table1215[[#This Row],[Column31]],Table1215[[#This Row],[Column32]],Table1215[[#This Row],[Column33]])</f>
        <v>0</v>
      </c>
      <c r="AK90" s="58">
        <f>IFERROR(VLOOKUP(Table1215[[#This Row],[Column2]],Table12[[Column2]:[Column54]],36,FALSE),"0")</f>
        <v>4</v>
      </c>
      <c r="AL90" s="58">
        <f>IFERROR(VLOOKUP(Table1215[[#This Row],[Column2]],Table12[[Column2]:[Column54]],37,FALSE),"0")</f>
        <v>3</v>
      </c>
      <c r="AM90" s="58">
        <f>IFERROR(VLOOKUP(Table1215[[#This Row],[Column2]],Table12[[Column2]:[Column54]],38,FALSE),"0")</f>
        <v>0</v>
      </c>
      <c r="AN90" s="58">
        <f>IFERROR(VLOOKUP(Table1215[[#This Row],[Column2]],Table12[[Column2]:[Column54]],39,FALSE),"0")</f>
        <v>4</v>
      </c>
      <c r="AO90" s="58">
        <f>IFERROR(VLOOKUP(Table1215[[#This Row],[Column2]],Table12[[Column2]:[Column54]],40,FALSE),"0")</f>
        <v>0</v>
      </c>
      <c r="AP90" s="60">
        <f>AVERAGE(Table1215[[#This Row],[Column37]],Table1215[[#This Row],[Column38]],Table1215[[#This Row],[Column40]])</f>
        <v>3.6666666666666665</v>
      </c>
      <c r="AQ90" s="58">
        <f>IFERROR(VLOOKUP(Table1215[[#This Row],[Column2]],Table12[[Column2]:[Column54]],42,FALSE),"0")</f>
        <v>3</v>
      </c>
      <c r="AR90" s="58">
        <f>IFERROR(VLOOKUP(Table1215[[#This Row],[Column2]],Table12[[Column2]:[Column54]],43,FALSE),"0")</f>
        <v>0</v>
      </c>
      <c r="AS90" s="58">
        <f>IFERROR(VLOOKUP(Table1215[[#This Row],[Column2]],Table12[[Column2]:[Column54]],44,FALSE),"0")</f>
        <v>0</v>
      </c>
      <c r="AT90" s="58">
        <f>IFERROR(VLOOKUP(Table1215[[#This Row],[Column2]],Table12[[Column2]:[Column54]],45,FALSE),"0")</f>
        <v>0</v>
      </c>
      <c r="AU90" s="58">
        <f>IFERROR(VLOOKUP(Table1215[[#This Row],[Column2]],Table12[[Column2]:[Column54]],46,FALSE),"0")</f>
        <v>0</v>
      </c>
      <c r="AV90" s="60">
        <f>Table1215[[#This Row],[Column43]]</f>
        <v>3</v>
      </c>
      <c r="AW90" s="58">
        <f>IFERROR(VLOOKUP(Table1215[[#This Row],[Column2]],Table12[[Column2]:[Column54]],48,FALSE),"0")</f>
        <v>0</v>
      </c>
      <c r="AX90" s="58">
        <f>IFERROR(VLOOKUP(Table1215[[#This Row],[Column2]],Table12[[Column2]:[Column54]],49,FALSE),"0")</f>
        <v>0</v>
      </c>
      <c r="AY90" s="58">
        <f>IFERROR(VLOOKUP(Table1215[[#This Row],[Column2]],Table12[[Column2]:[Column54]],50,FALSE),"0")</f>
        <v>0</v>
      </c>
      <c r="AZ90" s="58">
        <f>IFERROR(VLOOKUP(Table1215[[#This Row],[Column2]],Table12[[Column2]:[Column54]],51,FALSE),"0")</f>
        <v>2</v>
      </c>
      <c r="BA90" s="58">
        <f>IFERROR(VLOOKUP(Table1215[[#This Row],[Column2]],Table12[[Column2]:[Column54]],52,FALSE),"0")</f>
        <v>4</v>
      </c>
      <c r="BB90" s="60">
        <f>AVERAGE(Table1215[[#This Row],[Column52]],Table1215[[#This Row],[Column53]])</f>
        <v>3</v>
      </c>
    </row>
    <row r="91" spans="1:54" ht="23.1" customHeight="1" x14ac:dyDescent="0.3">
      <c r="A91" s="80">
        <v>88</v>
      </c>
      <c r="B91" s="63" t="s">
        <v>135</v>
      </c>
      <c r="C91" s="64" t="s">
        <v>136</v>
      </c>
      <c r="D91" s="63" t="s">
        <v>541</v>
      </c>
      <c r="E91" s="63" t="s">
        <v>34</v>
      </c>
      <c r="F91" s="63" t="str">
        <f>REPT(CHAR(160),10)&amp;Working!$E92</f>
        <v>          A</v>
      </c>
      <c r="G91" s="54">
        <f>IFERROR(VLOOKUP(Table1215[[#This Row],[Column2]],Table12[[Column2]:[Column54]],6,FALSE),"0")</f>
        <v>0</v>
      </c>
      <c r="H91" s="54">
        <f>IFERROR(VLOOKUP(Table1215[[#This Row],[Column2]],Table12[[Column2]:[Column54]],7,FALSE),"0")</f>
        <v>0</v>
      </c>
      <c r="I91" s="54">
        <f>IFERROR(VLOOKUP(Table1215[[#This Row],[Column2]],Table12[[Column2]:[Column54]],8,FALSE),"0")</f>
        <v>3</v>
      </c>
      <c r="J91" s="54">
        <f>IFERROR(VLOOKUP(Table1215[[#This Row],[Column2]],Table12[[Column2]:[Column54]],9,FALSE),"0")</f>
        <v>0</v>
      </c>
      <c r="K91" s="54">
        <f>IFERROR(VLOOKUP(Table1215[[#This Row],[Column2]],Table12[[Column2]:[Column54]],10,FALSE),"0")</f>
        <v>0</v>
      </c>
      <c r="L91" s="60">
        <f>Table1215[[#This Row],[Column9]]</f>
        <v>3</v>
      </c>
      <c r="M91" s="54">
        <f>IFERROR(VLOOKUP(Table1215[[#This Row],[Column2]],Table12[[Column2]:[Column54]],12,FALSE),"0")</f>
        <v>0</v>
      </c>
      <c r="N91" s="54">
        <f>IFERROR(VLOOKUP(Table1215[[#This Row],[Column2]],Table12[[Column2]:[Column54]],13,FALSE),"0")</f>
        <v>3</v>
      </c>
      <c r="O91" s="54">
        <f>IFERROR(VLOOKUP(Table1215[[#This Row],[Column2]],Table12[[Column2]:[Column54]],14,FALSE),"0")</f>
        <v>3</v>
      </c>
      <c r="P91" s="54">
        <f>IFERROR(VLOOKUP(Table1215[[#This Row],[Column2]],Table12[[Column2]:[Column54]],10,FALSE),"0")</f>
        <v>0</v>
      </c>
      <c r="Q91" s="54">
        <f>IFERROR(VLOOKUP(Table1215[[#This Row],[Column2]],Table12[[Column2]:[Column54]],16,FALSE),"0")</f>
        <v>3</v>
      </c>
      <c r="R91" s="60">
        <f>AVERAGE(Table1215[[#This Row],[Column14]],Table1215[[#This Row],[Column15]],Table1215[[#This Row],[Column17]])</f>
        <v>3</v>
      </c>
      <c r="S91" s="54">
        <f>IFERROR(VLOOKUP(Table1215[[#This Row],[Column2]],Table12[[Column2]:[Column54]],18,FALSE),"0")</f>
        <v>0</v>
      </c>
      <c r="T91" s="54">
        <f>IFERROR(VLOOKUP(Table1215[[#This Row],[Column2]],Table12[[Column2]:[Column54]],19,FALSE),"0")</f>
        <v>0</v>
      </c>
      <c r="U91" s="54">
        <f>IFERROR(VLOOKUP(Table1215[[#This Row],[Column2]],Table12[[Column2]:[Column54]],20,FALSE),"0")</f>
        <v>0</v>
      </c>
      <c r="V91" s="54">
        <f>IFERROR(VLOOKUP(Table1215[[#This Row],[Column2]],Table12[[Column2]:[Column54]],21,FALSE),"0")</f>
        <v>0</v>
      </c>
      <c r="W91" s="54">
        <f>IFERROR(VLOOKUP(Table1215[[#This Row],[Column2]],Table12[[Column2]:[Column54]],22,FALSE),"0")</f>
        <v>0</v>
      </c>
      <c r="X91" s="60">
        <f>Table1215[[#This Row],[Column19]]</f>
        <v>0</v>
      </c>
      <c r="Y91" s="54">
        <f>IFERROR(VLOOKUP(Table1215[[#This Row],[Column2]],Table12[[Column2]:[Column54]],24,FALSE),"0")</f>
        <v>3</v>
      </c>
      <c r="Z91" s="54">
        <f>IFERROR(VLOOKUP(Table1215[[#This Row],[Column2]],Table12[[Column2]:[Column54]],25,FALSE),"0")</f>
        <v>0</v>
      </c>
      <c r="AA91" s="54">
        <f>IFERROR(VLOOKUP(Table1215[[#This Row],[Column2]],Table12[[Column2]:[Column54]],26,FALSE),"0")</f>
        <v>0</v>
      </c>
      <c r="AB91" s="54">
        <f>IFERROR(VLOOKUP(Table1215[[#This Row],[Column2]],Table12[[Column2]:[Column54]],27,FALSE),"0")</f>
        <v>0</v>
      </c>
      <c r="AC91" s="54">
        <f>IFERROR(VLOOKUP(Table1215[[#This Row],[Column2]],Table12[[Column2]:[Column54]],28,FALSE),"0")</f>
        <v>0</v>
      </c>
      <c r="AD91" s="60">
        <f>Table1215[[#This Row],[Column25]]</f>
        <v>3</v>
      </c>
      <c r="AE91" s="54">
        <f>IFERROR(VLOOKUP(Table1215[[#This Row],[Column2]],Table12[[Column2]:[Column54]],30,FALSE),"0")</f>
        <v>0</v>
      </c>
      <c r="AF91" s="54">
        <f>IFERROR(VLOOKUP(Table1215[[#This Row],[Column2]],Table12[[Column2]:[Column54]],31,FALSE),"0")</f>
        <v>0</v>
      </c>
      <c r="AG91" s="54">
        <f>IFERROR(VLOOKUP(Table1215[[#This Row],[Column2]],Table12[[Column2]:[Column54]],32,FALSE),"0")</f>
        <v>0</v>
      </c>
      <c r="AH91" s="54">
        <f>IFERROR(VLOOKUP(Table1215[[#This Row],[Column2]],Table12[[Column2]:[Column54]],33,FALSE),"0")</f>
        <v>0</v>
      </c>
      <c r="AI91" s="54">
        <f>IFERROR(VLOOKUP(Table1215[[#This Row],[Column2]],Table12[[Column2]:[Column54]],34,FALSE),"0")</f>
        <v>0</v>
      </c>
      <c r="AJ91" s="60">
        <f>AVERAGE(Table1215[[#This Row],[Column31]],Table1215[[#This Row],[Column32]],Table1215[[#This Row],[Column33]])</f>
        <v>0</v>
      </c>
      <c r="AK91" s="54">
        <f>IFERROR(VLOOKUP(Table1215[[#This Row],[Column2]],Table12[[Column2]:[Column54]],36,FALSE),"0")</f>
        <v>3</v>
      </c>
      <c r="AL91" s="54">
        <f>IFERROR(VLOOKUP(Table1215[[#This Row],[Column2]],Table12[[Column2]:[Column54]],37,FALSE),"0")</f>
        <v>4</v>
      </c>
      <c r="AM91" s="54">
        <f>IFERROR(VLOOKUP(Table1215[[#This Row],[Column2]],Table12[[Column2]:[Column54]],38,FALSE),"0")</f>
        <v>0</v>
      </c>
      <c r="AN91" s="54">
        <f>IFERROR(VLOOKUP(Table1215[[#This Row],[Column2]],Table12[[Column2]:[Column54]],39,FALSE),"0")</f>
        <v>4</v>
      </c>
      <c r="AO91" s="54">
        <f>IFERROR(VLOOKUP(Table1215[[#This Row],[Column2]],Table12[[Column2]:[Column54]],40,FALSE),"0")</f>
        <v>0</v>
      </c>
      <c r="AP91" s="60">
        <f>AVERAGE(Table1215[[#This Row],[Column37]],Table1215[[#This Row],[Column38]],Table1215[[#This Row],[Column40]])</f>
        <v>3.6666666666666665</v>
      </c>
      <c r="AQ91" s="54">
        <f>IFERROR(VLOOKUP(Table1215[[#This Row],[Column2]],Table12[[Column2]:[Column54]],42,FALSE),"0")</f>
        <v>3</v>
      </c>
      <c r="AR91" s="54">
        <f>IFERROR(VLOOKUP(Table1215[[#This Row],[Column2]],Table12[[Column2]:[Column54]],43,FALSE),"0")</f>
        <v>0</v>
      </c>
      <c r="AS91" s="54">
        <f>IFERROR(VLOOKUP(Table1215[[#This Row],[Column2]],Table12[[Column2]:[Column54]],44,FALSE),"0")</f>
        <v>0</v>
      </c>
      <c r="AT91" s="54">
        <f>IFERROR(VLOOKUP(Table1215[[#This Row],[Column2]],Table12[[Column2]:[Column54]],45,FALSE),"0")</f>
        <v>0</v>
      </c>
      <c r="AU91" s="54">
        <f>IFERROR(VLOOKUP(Table1215[[#This Row],[Column2]],Table12[[Column2]:[Column54]],46,FALSE),"0")</f>
        <v>0</v>
      </c>
      <c r="AV91" s="60">
        <f>Table1215[[#This Row],[Column43]]</f>
        <v>3</v>
      </c>
      <c r="AW91" s="54">
        <f>IFERROR(VLOOKUP(Table1215[[#This Row],[Column2]],Table12[[Column2]:[Column54]],48,FALSE),"0")</f>
        <v>0</v>
      </c>
      <c r="AX91" s="54">
        <f>IFERROR(VLOOKUP(Table1215[[#This Row],[Column2]],Table12[[Column2]:[Column54]],49,FALSE),"0")</f>
        <v>0</v>
      </c>
      <c r="AY91" s="54">
        <f>IFERROR(VLOOKUP(Table1215[[#This Row],[Column2]],Table12[[Column2]:[Column54]],50,FALSE),"0")</f>
        <v>0</v>
      </c>
      <c r="AZ91" s="54">
        <f>IFERROR(VLOOKUP(Table1215[[#This Row],[Column2]],Table12[[Column2]:[Column54]],51,FALSE),"0")</f>
        <v>4</v>
      </c>
      <c r="BA91" s="54">
        <f>IFERROR(VLOOKUP(Table1215[[#This Row],[Column2]],Table12[[Column2]:[Column54]],52,FALSE),"0")</f>
        <v>3</v>
      </c>
      <c r="BB91" s="60">
        <f>AVERAGE(Table1215[[#This Row],[Column52]],Table1215[[#This Row],[Column53]])</f>
        <v>3.5</v>
      </c>
    </row>
    <row r="92" spans="1:54" ht="23.1" customHeight="1" x14ac:dyDescent="0.3">
      <c r="A92" s="79">
        <v>89</v>
      </c>
      <c r="B92" s="56" t="s">
        <v>61</v>
      </c>
      <c r="C92" s="57" t="s">
        <v>62</v>
      </c>
      <c r="D92" s="56" t="s">
        <v>541</v>
      </c>
      <c r="E92" s="56" t="s">
        <v>34</v>
      </c>
      <c r="F92" s="56" t="str">
        <f>REPT(CHAR(160),10)&amp;Working!$E93</f>
        <v>          A</v>
      </c>
      <c r="G92" s="58">
        <f>IFERROR(VLOOKUP(Table1215[[#This Row],[Column2]],Table12[[Column2]:[Column54]],6,FALSE),"0")</f>
        <v>0</v>
      </c>
      <c r="H92" s="58">
        <f>IFERROR(VLOOKUP(Table1215[[#This Row],[Column2]],Table12[[Column2]:[Column54]],7,FALSE),"0")</f>
        <v>0</v>
      </c>
      <c r="I92" s="58">
        <f>IFERROR(VLOOKUP(Table1215[[#This Row],[Column2]],Table12[[Column2]:[Column54]],8,FALSE),"0")</f>
        <v>3</v>
      </c>
      <c r="J92" s="58">
        <f>IFERROR(VLOOKUP(Table1215[[#This Row],[Column2]],Table12[[Column2]:[Column54]],9,FALSE),"0")</f>
        <v>0</v>
      </c>
      <c r="K92" s="58">
        <f>IFERROR(VLOOKUP(Table1215[[#This Row],[Column2]],Table12[[Column2]:[Column54]],10,FALSE),"0")</f>
        <v>0</v>
      </c>
      <c r="L92" s="60">
        <f>Table1215[[#This Row],[Column9]]</f>
        <v>3</v>
      </c>
      <c r="M92" s="58">
        <f>IFERROR(VLOOKUP(Table1215[[#This Row],[Column2]],Table12[[Column2]:[Column54]],12,FALSE),"0")</f>
        <v>0</v>
      </c>
      <c r="N92" s="58">
        <f>IFERROR(VLOOKUP(Table1215[[#This Row],[Column2]],Table12[[Column2]:[Column54]],13,FALSE),"0")</f>
        <v>3</v>
      </c>
      <c r="O92" s="58">
        <f>IFERROR(VLOOKUP(Table1215[[#This Row],[Column2]],Table12[[Column2]:[Column54]],14,FALSE),"0")</f>
        <v>2</v>
      </c>
      <c r="P92" s="58">
        <f>IFERROR(VLOOKUP(Table1215[[#This Row],[Column2]],Table12[[Column2]:[Column54]],10,FALSE),"0")</f>
        <v>0</v>
      </c>
      <c r="Q92" s="58">
        <f>IFERROR(VLOOKUP(Table1215[[#This Row],[Column2]],Table12[[Column2]:[Column54]],16,FALSE),"0")</f>
        <v>2</v>
      </c>
      <c r="R92" s="60">
        <f>AVERAGE(Table1215[[#This Row],[Column14]],Table1215[[#This Row],[Column15]],Table1215[[#This Row],[Column17]])</f>
        <v>2.3333333333333335</v>
      </c>
      <c r="S92" s="58">
        <f>IFERROR(VLOOKUP(Table1215[[#This Row],[Column2]],Table12[[Column2]:[Column54]],18,FALSE),"0")</f>
        <v>0</v>
      </c>
      <c r="T92" s="58">
        <f>IFERROR(VLOOKUP(Table1215[[#This Row],[Column2]],Table12[[Column2]:[Column54]],19,FALSE),"0")</f>
        <v>0</v>
      </c>
      <c r="U92" s="58">
        <f>IFERROR(VLOOKUP(Table1215[[#This Row],[Column2]],Table12[[Column2]:[Column54]],20,FALSE),"0")</f>
        <v>0</v>
      </c>
      <c r="V92" s="58">
        <f>IFERROR(VLOOKUP(Table1215[[#This Row],[Column2]],Table12[[Column2]:[Column54]],21,FALSE),"0")</f>
        <v>0</v>
      </c>
      <c r="W92" s="58">
        <f>IFERROR(VLOOKUP(Table1215[[#This Row],[Column2]],Table12[[Column2]:[Column54]],22,FALSE),"0")</f>
        <v>0</v>
      </c>
      <c r="X92" s="60">
        <f>Table1215[[#This Row],[Column19]]</f>
        <v>0</v>
      </c>
      <c r="Y92" s="58">
        <f>IFERROR(VLOOKUP(Table1215[[#This Row],[Column2]],Table12[[Column2]:[Column54]],24,FALSE),"0")</f>
        <v>3</v>
      </c>
      <c r="Z92" s="58">
        <f>IFERROR(VLOOKUP(Table1215[[#This Row],[Column2]],Table12[[Column2]:[Column54]],25,FALSE),"0")</f>
        <v>0</v>
      </c>
      <c r="AA92" s="58">
        <f>IFERROR(VLOOKUP(Table1215[[#This Row],[Column2]],Table12[[Column2]:[Column54]],26,FALSE),"0")</f>
        <v>0</v>
      </c>
      <c r="AB92" s="58">
        <f>IFERROR(VLOOKUP(Table1215[[#This Row],[Column2]],Table12[[Column2]:[Column54]],27,FALSE),"0")</f>
        <v>0</v>
      </c>
      <c r="AC92" s="58">
        <f>IFERROR(VLOOKUP(Table1215[[#This Row],[Column2]],Table12[[Column2]:[Column54]],28,FALSE),"0")</f>
        <v>0</v>
      </c>
      <c r="AD92" s="60">
        <f>Table1215[[#This Row],[Column25]]</f>
        <v>3</v>
      </c>
      <c r="AE92" s="58">
        <f>IFERROR(VLOOKUP(Table1215[[#This Row],[Column2]],Table12[[Column2]:[Column54]],30,FALSE),"0")</f>
        <v>0</v>
      </c>
      <c r="AF92" s="58">
        <f>IFERROR(VLOOKUP(Table1215[[#This Row],[Column2]],Table12[[Column2]:[Column54]],31,FALSE),"0")</f>
        <v>0</v>
      </c>
      <c r="AG92" s="58">
        <f>IFERROR(VLOOKUP(Table1215[[#This Row],[Column2]],Table12[[Column2]:[Column54]],32,FALSE),"0")</f>
        <v>0</v>
      </c>
      <c r="AH92" s="58">
        <f>IFERROR(VLOOKUP(Table1215[[#This Row],[Column2]],Table12[[Column2]:[Column54]],33,FALSE),"0")</f>
        <v>0</v>
      </c>
      <c r="AI92" s="58">
        <f>IFERROR(VLOOKUP(Table1215[[#This Row],[Column2]],Table12[[Column2]:[Column54]],34,FALSE),"0")</f>
        <v>0</v>
      </c>
      <c r="AJ92" s="60">
        <f>AVERAGE(Table1215[[#This Row],[Column31]],Table1215[[#This Row],[Column32]],Table1215[[#This Row],[Column33]])</f>
        <v>0</v>
      </c>
      <c r="AK92" s="58">
        <f>IFERROR(VLOOKUP(Table1215[[#This Row],[Column2]],Table12[[Column2]:[Column54]],36,FALSE),"0")</f>
        <v>2</v>
      </c>
      <c r="AL92" s="58">
        <f>IFERROR(VLOOKUP(Table1215[[#This Row],[Column2]],Table12[[Column2]:[Column54]],37,FALSE),"0")</f>
        <v>3</v>
      </c>
      <c r="AM92" s="58">
        <f>IFERROR(VLOOKUP(Table1215[[#This Row],[Column2]],Table12[[Column2]:[Column54]],38,FALSE),"0")</f>
        <v>0</v>
      </c>
      <c r="AN92" s="58">
        <f>IFERROR(VLOOKUP(Table1215[[#This Row],[Column2]],Table12[[Column2]:[Column54]],39,FALSE),"0")</f>
        <v>3</v>
      </c>
      <c r="AO92" s="58">
        <f>IFERROR(VLOOKUP(Table1215[[#This Row],[Column2]],Table12[[Column2]:[Column54]],40,FALSE),"0")</f>
        <v>0</v>
      </c>
      <c r="AP92" s="60">
        <f>AVERAGE(Table1215[[#This Row],[Column37]],Table1215[[#This Row],[Column38]],Table1215[[#This Row],[Column40]])</f>
        <v>2.6666666666666665</v>
      </c>
      <c r="AQ92" s="58">
        <f>IFERROR(VLOOKUP(Table1215[[#This Row],[Column2]],Table12[[Column2]:[Column54]],42,FALSE),"0")</f>
        <v>3</v>
      </c>
      <c r="AR92" s="58">
        <f>IFERROR(VLOOKUP(Table1215[[#This Row],[Column2]],Table12[[Column2]:[Column54]],43,FALSE),"0")</f>
        <v>0</v>
      </c>
      <c r="AS92" s="58">
        <f>IFERROR(VLOOKUP(Table1215[[#This Row],[Column2]],Table12[[Column2]:[Column54]],44,FALSE),"0")</f>
        <v>0</v>
      </c>
      <c r="AT92" s="58">
        <f>IFERROR(VLOOKUP(Table1215[[#This Row],[Column2]],Table12[[Column2]:[Column54]],45,FALSE),"0")</f>
        <v>0</v>
      </c>
      <c r="AU92" s="58">
        <f>IFERROR(VLOOKUP(Table1215[[#This Row],[Column2]],Table12[[Column2]:[Column54]],46,FALSE),"0")</f>
        <v>0</v>
      </c>
      <c r="AV92" s="60">
        <f>Table1215[[#This Row],[Column43]]</f>
        <v>3</v>
      </c>
      <c r="AW92" s="58">
        <f>IFERROR(VLOOKUP(Table1215[[#This Row],[Column2]],Table12[[Column2]:[Column54]],48,FALSE),"0")</f>
        <v>0</v>
      </c>
      <c r="AX92" s="58">
        <f>IFERROR(VLOOKUP(Table1215[[#This Row],[Column2]],Table12[[Column2]:[Column54]],49,FALSE),"0")</f>
        <v>0</v>
      </c>
      <c r="AY92" s="58">
        <f>IFERROR(VLOOKUP(Table1215[[#This Row],[Column2]],Table12[[Column2]:[Column54]],50,FALSE),"0")</f>
        <v>0</v>
      </c>
      <c r="AZ92" s="58">
        <f>IFERROR(VLOOKUP(Table1215[[#This Row],[Column2]],Table12[[Column2]:[Column54]],51,FALSE),"0")</f>
        <v>2</v>
      </c>
      <c r="BA92" s="58">
        <f>IFERROR(VLOOKUP(Table1215[[#This Row],[Column2]],Table12[[Column2]:[Column54]],52,FALSE),"0")</f>
        <v>2</v>
      </c>
      <c r="BB92" s="60">
        <f>AVERAGE(Table1215[[#This Row],[Column52]],Table1215[[#This Row],[Column53]])</f>
        <v>2</v>
      </c>
    </row>
    <row r="93" spans="1:54" ht="23.1" customHeight="1" x14ac:dyDescent="0.3">
      <c r="A93" s="80">
        <v>90</v>
      </c>
      <c r="B93" s="63" t="s">
        <v>37</v>
      </c>
      <c r="C93" s="64" t="s">
        <v>38</v>
      </c>
      <c r="D93" s="63" t="s">
        <v>543</v>
      </c>
      <c r="E93" s="63" t="s">
        <v>34</v>
      </c>
      <c r="F93" s="63" t="str">
        <f>REPT(CHAR(160),10)&amp;Working!$E94</f>
        <v>          A</v>
      </c>
      <c r="G93" s="54">
        <f>IFERROR(VLOOKUP(Table1215[[#This Row],[Column2]],Table12[[Column2]:[Column54]],6,FALSE),"0")</f>
        <v>0</v>
      </c>
      <c r="H93" s="54">
        <f>IFERROR(VLOOKUP(Table1215[[#This Row],[Column2]],Table12[[Column2]:[Column54]],7,FALSE),"0")</f>
        <v>0</v>
      </c>
      <c r="I93" s="54">
        <f>IFERROR(VLOOKUP(Table1215[[#This Row],[Column2]],Table12[[Column2]:[Column54]],8,FALSE),"0")</f>
        <v>3</v>
      </c>
      <c r="J93" s="54">
        <f>IFERROR(VLOOKUP(Table1215[[#This Row],[Column2]],Table12[[Column2]:[Column54]],9,FALSE),"0")</f>
        <v>0</v>
      </c>
      <c r="K93" s="54">
        <f>IFERROR(VLOOKUP(Table1215[[#This Row],[Column2]],Table12[[Column2]:[Column54]],10,FALSE),"0")</f>
        <v>0</v>
      </c>
      <c r="L93" s="60">
        <f>Table1215[[#This Row],[Column9]]</f>
        <v>3</v>
      </c>
      <c r="M93" s="54">
        <f>IFERROR(VLOOKUP(Table1215[[#This Row],[Column2]],Table12[[Column2]:[Column54]],12,FALSE),"0")</f>
        <v>0</v>
      </c>
      <c r="N93" s="54">
        <f>IFERROR(VLOOKUP(Table1215[[#This Row],[Column2]],Table12[[Column2]:[Column54]],13,FALSE),"0")</f>
        <v>4</v>
      </c>
      <c r="O93" s="54">
        <f>IFERROR(VLOOKUP(Table1215[[#This Row],[Column2]],Table12[[Column2]:[Column54]],14,FALSE),"0")</f>
        <v>3</v>
      </c>
      <c r="P93" s="54">
        <f>IFERROR(VLOOKUP(Table1215[[#This Row],[Column2]],Table12[[Column2]:[Column54]],10,FALSE),"0")</f>
        <v>0</v>
      </c>
      <c r="Q93" s="54">
        <f>IFERROR(VLOOKUP(Table1215[[#This Row],[Column2]],Table12[[Column2]:[Column54]],16,FALSE),"0")</f>
        <v>3</v>
      </c>
      <c r="R93" s="60">
        <f>AVERAGE(Table1215[[#This Row],[Column14]],Table1215[[#This Row],[Column15]],Table1215[[#This Row],[Column17]])</f>
        <v>3.3333333333333335</v>
      </c>
      <c r="S93" s="54">
        <f>IFERROR(VLOOKUP(Table1215[[#This Row],[Column2]],Table12[[Column2]:[Column54]],18,FALSE),"0")</f>
        <v>0</v>
      </c>
      <c r="T93" s="54">
        <f>IFERROR(VLOOKUP(Table1215[[#This Row],[Column2]],Table12[[Column2]:[Column54]],19,FALSE),"0")</f>
        <v>0</v>
      </c>
      <c r="U93" s="54">
        <f>IFERROR(VLOOKUP(Table1215[[#This Row],[Column2]],Table12[[Column2]:[Column54]],20,FALSE),"0")</f>
        <v>0</v>
      </c>
      <c r="V93" s="54">
        <f>IFERROR(VLOOKUP(Table1215[[#This Row],[Column2]],Table12[[Column2]:[Column54]],21,FALSE),"0")</f>
        <v>0</v>
      </c>
      <c r="W93" s="54">
        <f>IFERROR(VLOOKUP(Table1215[[#This Row],[Column2]],Table12[[Column2]:[Column54]],22,FALSE),"0")</f>
        <v>0</v>
      </c>
      <c r="X93" s="60">
        <f>Table1215[[#This Row],[Column19]]</f>
        <v>0</v>
      </c>
      <c r="Y93" s="54">
        <f>IFERROR(VLOOKUP(Table1215[[#This Row],[Column2]],Table12[[Column2]:[Column54]],24,FALSE),"0")</f>
        <v>4</v>
      </c>
      <c r="Z93" s="54">
        <f>IFERROR(VLOOKUP(Table1215[[#This Row],[Column2]],Table12[[Column2]:[Column54]],25,FALSE),"0")</f>
        <v>0</v>
      </c>
      <c r="AA93" s="54">
        <f>IFERROR(VLOOKUP(Table1215[[#This Row],[Column2]],Table12[[Column2]:[Column54]],26,FALSE),"0")</f>
        <v>0</v>
      </c>
      <c r="AB93" s="54">
        <f>IFERROR(VLOOKUP(Table1215[[#This Row],[Column2]],Table12[[Column2]:[Column54]],27,FALSE),"0")</f>
        <v>0</v>
      </c>
      <c r="AC93" s="54">
        <f>IFERROR(VLOOKUP(Table1215[[#This Row],[Column2]],Table12[[Column2]:[Column54]],28,FALSE),"0")</f>
        <v>0</v>
      </c>
      <c r="AD93" s="60">
        <f>Table1215[[#This Row],[Column25]]</f>
        <v>4</v>
      </c>
      <c r="AE93" s="54">
        <f>IFERROR(VLOOKUP(Table1215[[#This Row],[Column2]],Table12[[Column2]:[Column54]],30,FALSE),"0")</f>
        <v>0</v>
      </c>
      <c r="AF93" s="54">
        <f>IFERROR(VLOOKUP(Table1215[[#This Row],[Column2]],Table12[[Column2]:[Column54]],31,FALSE),"0")</f>
        <v>0</v>
      </c>
      <c r="AG93" s="54">
        <f>IFERROR(VLOOKUP(Table1215[[#This Row],[Column2]],Table12[[Column2]:[Column54]],32,FALSE),"0")</f>
        <v>0</v>
      </c>
      <c r="AH93" s="54">
        <f>IFERROR(VLOOKUP(Table1215[[#This Row],[Column2]],Table12[[Column2]:[Column54]],33,FALSE),"0")</f>
        <v>0</v>
      </c>
      <c r="AI93" s="54">
        <f>IFERROR(VLOOKUP(Table1215[[#This Row],[Column2]],Table12[[Column2]:[Column54]],34,FALSE),"0")</f>
        <v>0</v>
      </c>
      <c r="AJ93" s="60">
        <f>AVERAGE(Table1215[[#This Row],[Column31]],Table1215[[#This Row],[Column32]],Table1215[[#This Row],[Column33]])</f>
        <v>0</v>
      </c>
      <c r="AK93" s="54">
        <f>IFERROR(VLOOKUP(Table1215[[#This Row],[Column2]],Table12[[Column2]:[Column54]],36,FALSE),"0")</f>
        <v>4</v>
      </c>
      <c r="AL93" s="54">
        <f>IFERROR(VLOOKUP(Table1215[[#This Row],[Column2]],Table12[[Column2]:[Column54]],37,FALSE),"0")</f>
        <v>3</v>
      </c>
      <c r="AM93" s="54">
        <f>IFERROR(VLOOKUP(Table1215[[#This Row],[Column2]],Table12[[Column2]:[Column54]],38,FALSE),"0")</f>
        <v>0</v>
      </c>
      <c r="AN93" s="54">
        <f>IFERROR(VLOOKUP(Table1215[[#This Row],[Column2]],Table12[[Column2]:[Column54]],39,FALSE),"0")</f>
        <v>3</v>
      </c>
      <c r="AO93" s="54">
        <f>IFERROR(VLOOKUP(Table1215[[#This Row],[Column2]],Table12[[Column2]:[Column54]],40,FALSE),"0")</f>
        <v>0</v>
      </c>
      <c r="AP93" s="60">
        <f>AVERAGE(Table1215[[#This Row],[Column37]],Table1215[[#This Row],[Column38]],Table1215[[#This Row],[Column40]])</f>
        <v>3.3333333333333335</v>
      </c>
      <c r="AQ93" s="54">
        <f>IFERROR(VLOOKUP(Table1215[[#This Row],[Column2]],Table12[[Column2]:[Column54]],42,FALSE),"0")</f>
        <v>3</v>
      </c>
      <c r="AR93" s="54">
        <f>IFERROR(VLOOKUP(Table1215[[#This Row],[Column2]],Table12[[Column2]:[Column54]],43,FALSE),"0")</f>
        <v>0</v>
      </c>
      <c r="AS93" s="54">
        <f>IFERROR(VLOOKUP(Table1215[[#This Row],[Column2]],Table12[[Column2]:[Column54]],44,FALSE),"0")</f>
        <v>0</v>
      </c>
      <c r="AT93" s="54">
        <f>IFERROR(VLOOKUP(Table1215[[#This Row],[Column2]],Table12[[Column2]:[Column54]],45,FALSE),"0")</f>
        <v>0</v>
      </c>
      <c r="AU93" s="54">
        <f>IFERROR(VLOOKUP(Table1215[[#This Row],[Column2]],Table12[[Column2]:[Column54]],46,FALSE),"0")</f>
        <v>0</v>
      </c>
      <c r="AV93" s="60">
        <f>Table1215[[#This Row],[Column43]]</f>
        <v>3</v>
      </c>
      <c r="AW93" s="54">
        <f>IFERROR(VLOOKUP(Table1215[[#This Row],[Column2]],Table12[[Column2]:[Column54]],48,FALSE),"0")</f>
        <v>0</v>
      </c>
      <c r="AX93" s="54">
        <f>IFERROR(VLOOKUP(Table1215[[#This Row],[Column2]],Table12[[Column2]:[Column54]],49,FALSE),"0")</f>
        <v>0</v>
      </c>
      <c r="AY93" s="54">
        <f>IFERROR(VLOOKUP(Table1215[[#This Row],[Column2]],Table12[[Column2]:[Column54]],50,FALSE),"0")</f>
        <v>0</v>
      </c>
      <c r="AZ93" s="54">
        <f>IFERROR(VLOOKUP(Table1215[[#This Row],[Column2]],Table12[[Column2]:[Column54]],51,FALSE),"0")</f>
        <v>2</v>
      </c>
      <c r="BA93" s="54">
        <f>IFERROR(VLOOKUP(Table1215[[#This Row],[Column2]],Table12[[Column2]:[Column54]],52,FALSE),"0")</f>
        <v>4</v>
      </c>
      <c r="BB93" s="60">
        <f>AVERAGE(Table1215[[#This Row],[Column52]],Table1215[[#This Row],[Column53]])</f>
        <v>3</v>
      </c>
    </row>
    <row r="94" spans="1:54" ht="23.1" customHeight="1" x14ac:dyDescent="0.3">
      <c r="A94" s="79">
        <v>91</v>
      </c>
      <c r="B94" s="56" t="s">
        <v>137</v>
      </c>
      <c r="C94" s="57" t="s">
        <v>138</v>
      </c>
      <c r="D94" s="56" t="s">
        <v>449</v>
      </c>
      <c r="E94" s="56" t="s">
        <v>34</v>
      </c>
      <c r="F94" s="56" t="str">
        <f>REPT(CHAR(160),10)&amp;Working!$E95</f>
        <v>          A</v>
      </c>
      <c r="G94" s="58">
        <f>IFERROR(VLOOKUP(Table1215[[#This Row],[Column2]],Table12[[Column2]:[Column54]],6,FALSE),"0")</f>
        <v>0</v>
      </c>
      <c r="H94" s="58">
        <f>IFERROR(VLOOKUP(Table1215[[#This Row],[Column2]],Table12[[Column2]:[Column54]],7,FALSE),"0")</f>
        <v>0</v>
      </c>
      <c r="I94" s="58">
        <f>IFERROR(VLOOKUP(Table1215[[#This Row],[Column2]],Table12[[Column2]:[Column54]],8,FALSE),"0")</f>
        <v>2</v>
      </c>
      <c r="J94" s="58">
        <f>IFERROR(VLOOKUP(Table1215[[#This Row],[Column2]],Table12[[Column2]:[Column54]],9,FALSE),"0")</f>
        <v>0</v>
      </c>
      <c r="K94" s="58">
        <f>IFERROR(VLOOKUP(Table1215[[#This Row],[Column2]],Table12[[Column2]:[Column54]],10,FALSE),"0")</f>
        <v>0</v>
      </c>
      <c r="L94" s="60">
        <f>Table1215[[#This Row],[Column9]]</f>
        <v>2</v>
      </c>
      <c r="M94" s="58">
        <f>IFERROR(VLOOKUP(Table1215[[#This Row],[Column2]],Table12[[Column2]:[Column54]],12,FALSE),"0")</f>
        <v>0</v>
      </c>
      <c r="N94" s="58">
        <f>IFERROR(VLOOKUP(Table1215[[#This Row],[Column2]],Table12[[Column2]:[Column54]],13,FALSE),"0")</f>
        <v>2</v>
      </c>
      <c r="O94" s="58">
        <f>IFERROR(VLOOKUP(Table1215[[#This Row],[Column2]],Table12[[Column2]:[Column54]],14,FALSE),"0")</f>
        <v>2</v>
      </c>
      <c r="P94" s="58">
        <f>IFERROR(VLOOKUP(Table1215[[#This Row],[Column2]],Table12[[Column2]:[Column54]],10,FALSE),"0")</f>
        <v>0</v>
      </c>
      <c r="Q94" s="58">
        <f>IFERROR(VLOOKUP(Table1215[[#This Row],[Column2]],Table12[[Column2]:[Column54]],16,FALSE),"0")</f>
        <v>2</v>
      </c>
      <c r="R94" s="60">
        <f>AVERAGE(Table1215[[#This Row],[Column14]],Table1215[[#This Row],[Column15]],Table1215[[#This Row],[Column17]])</f>
        <v>2</v>
      </c>
      <c r="S94" s="58">
        <f>IFERROR(VLOOKUP(Table1215[[#This Row],[Column2]],Table12[[Column2]:[Column54]],18,FALSE),"0")</f>
        <v>0</v>
      </c>
      <c r="T94" s="58">
        <f>IFERROR(VLOOKUP(Table1215[[#This Row],[Column2]],Table12[[Column2]:[Column54]],19,FALSE),"0")</f>
        <v>0</v>
      </c>
      <c r="U94" s="58">
        <f>IFERROR(VLOOKUP(Table1215[[#This Row],[Column2]],Table12[[Column2]:[Column54]],20,FALSE),"0")</f>
        <v>0</v>
      </c>
      <c r="V94" s="58">
        <f>IFERROR(VLOOKUP(Table1215[[#This Row],[Column2]],Table12[[Column2]:[Column54]],21,FALSE),"0")</f>
        <v>0</v>
      </c>
      <c r="W94" s="58">
        <f>IFERROR(VLOOKUP(Table1215[[#This Row],[Column2]],Table12[[Column2]:[Column54]],22,FALSE),"0")</f>
        <v>0</v>
      </c>
      <c r="X94" s="60">
        <f>Table1215[[#This Row],[Column19]]</f>
        <v>0</v>
      </c>
      <c r="Y94" s="58">
        <f>IFERROR(VLOOKUP(Table1215[[#This Row],[Column2]],Table12[[Column2]:[Column54]],24,FALSE),"0")</f>
        <v>2</v>
      </c>
      <c r="Z94" s="58">
        <f>IFERROR(VLOOKUP(Table1215[[#This Row],[Column2]],Table12[[Column2]:[Column54]],25,FALSE),"0")</f>
        <v>0</v>
      </c>
      <c r="AA94" s="58">
        <f>IFERROR(VLOOKUP(Table1215[[#This Row],[Column2]],Table12[[Column2]:[Column54]],26,FALSE),"0")</f>
        <v>0</v>
      </c>
      <c r="AB94" s="58">
        <f>IFERROR(VLOOKUP(Table1215[[#This Row],[Column2]],Table12[[Column2]:[Column54]],27,FALSE),"0")</f>
        <v>0</v>
      </c>
      <c r="AC94" s="58">
        <f>IFERROR(VLOOKUP(Table1215[[#This Row],[Column2]],Table12[[Column2]:[Column54]],28,FALSE),"0")</f>
        <v>0</v>
      </c>
      <c r="AD94" s="60">
        <f>Table1215[[#This Row],[Column25]]</f>
        <v>2</v>
      </c>
      <c r="AE94" s="58">
        <f>IFERROR(VLOOKUP(Table1215[[#This Row],[Column2]],Table12[[Column2]:[Column54]],30,FALSE),"0")</f>
        <v>0</v>
      </c>
      <c r="AF94" s="58">
        <f>IFERROR(VLOOKUP(Table1215[[#This Row],[Column2]],Table12[[Column2]:[Column54]],31,FALSE),"0")</f>
        <v>0</v>
      </c>
      <c r="AG94" s="58">
        <f>IFERROR(VLOOKUP(Table1215[[#This Row],[Column2]],Table12[[Column2]:[Column54]],32,FALSE),"0")</f>
        <v>0</v>
      </c>
      <c r="AH94" s="58">
        <f>IFERROR(VLOOKUP(Table1215[[#This Row],[Column2]],Table12[[Column2]:[Column54]],33,FALSE),"0")</f>
        <v>0</v>
      </c>
      <c r="AI94" s="58">
        <f>IFERROR(VLOOKUP(Table1215[[#This Row],[Column2]],Table12[[Column2]:[Column54]],34,FALSE),"0")</f>
        <v>0</v>
      </c>
      <c r="AJ94" s="60">
        <f>AVERAGE(Table1215[[#This Row],[Column31]],Table1215[[#This Row],[Column32]],Table1215[[#This Row],[Column33]])</f>
        <v>0</v>
      </c>
      <c r="AK94" s="58">
        <f>IFERROR(VLOOKUP(Table1215[[#This Row],[Column2]],Table12[[Column2]:[Column54]],36,FALSE),"0")</f>
        <v>2</v>
      </c>
      <c r="AL94" s="58">
        <f>IFERROR(VLOOKUP(Table1215[[#This Row],[Column2]],Table12[[Column2]:[Column54]],37,FALSE),"0")</f>
        <v>2</v>
      </c>
      <c r="AM94" s="58">
        <f>IFERROR(VLOOKUP(Table1215[[#This Row],[Column2]],Table12[[Column2]:[Column54]],38,FALSE),"0")</f>
        <v>0</v>
      </c>
      <c r="AN94" s="58">
        <f>IFERROR(VLOOKUP(Table1215[[#This Row],[Column2]],Table12[[Column2]:[Column54]],39,FALSE),"0")</f>
        <v>2</v>
      </c>
      <c r="AO94" s="58">
        <f>IFERROR(VLOOKUP(Table1215[[#This Row],[Column2]],Table12[[Column2]:[Column54]],40,FALSE),"0")</f>
        <v>0</v>
      </c>
      <c r="AP94" s="60">
        <f>AVERAGE(Table1215[[#This Row],[Column37]],Table1215[[#This Row],[Column38]],Table1215[[#This Row],[Column40]])</f>
        <v>2</v>
      </c>
      <c r="AQ94" s="58">
        <f>IFERROR(VLOOKUP(Table1215[[#This Row],[Column2]],Table12[[Column2]:[Column54]],42,FALSE),"0")</f>
        <v>3</v>
      </c>
      <c r="AR94" s="58">
        <f>IFERROR(VLOOKUP(Table1215[[#This Row],[Column2]],Table12[[Column2]:[Column54]],43,FALSE),"0")</f>
        <v>0</v>
      </c>
      <c r="AS94" s="58">
        <f>IFERROR(VLOOKUP(Table1215[[#This Row],[Column2]],Table12[[Column2]:[Column54]],44,FALSE),"0")</f>
        <v>0</v>
      </c>
      <c r="AT94" s="58">
        <f>IFERROR(VLOOKUP(Table1215[[#This Row],[Column2]],Table12[[Column2]:[Column54]],45,FALSE),"0")</f>
        <v>0</v>
      </c>
      <c r="AU94" s="58">
        <f>IFERROR(VLOOKUP(Table1215[[#This Row],[Column2]],Table12[[Column2]:[Column54]],46,FALSE),"0")</f>
        <v>0</v>
      </c>
      <c r="AV94" s="60">
        <f>Table1215[[#This Row],[Column43]]</f>
        <v>3</v>
      </c>
      <c r="AW94" s="58">
        <f>IFERROR(VLOOKUP(Table1215[[#This Row],[Column2]],Table12[[Column2]:[Column54]],48,FALSE),"0")</f>
        <v>0</v>
      </c>
      <c r="AX94" s="58">
        <f>IFERROR(VLOOKUP(Table1215[[#This Row],[Column2]],Table12[[Column2]:[Column54]],49,FALSE),"0")</f>
        <v>0</v>
      </c>
      <c r="AY94" s="58">
        <f>IFERROR(VLOOKUP(Table1215[[#This Row],[Column2]],Table12[[Column2]:[Column54]],50,FALSE),"0")</f>
        <v>0</v>
      </c>
      <c r="AZ94" s="58">
        <f>IFERROR(VLOOKUP(Table1215[[#This Row],[Column2]],Table12[[Column2]:[Column54]],51,FALSE),"0")</f>
        <v>3</v>
      </c>
      <c r="BA94" s="58">
        <f>IFERROR(VLOOKUP(Table1215[[#This Row],[Column2]],Table12[[Column2]:[Column54]],52,FALSE),"0")</f>
        <v>2</v>
      </c>
      <c r="BB94" s="60">
        <f>AVERAGE(Table1215[[#This Row],[Column52]],Table1215[[#This Row],[Column53]])</f>
        <v>2.5</v>
      </c>
    </row>
    <row r="95" spans="1:54" ht="23.1" customHeight="1" x14ac:dyDescent="0.3">
      <c r="A95" s="80">
        <v>92</v>
      </c>
      <c r="B95" s="63" t="s">
        <v>230</v>
      </c>
      <c r="C95" s="64" t="s">
        <v>231</v>
      </c>
      <c r="D95" s="63" t="s">
        <v>449</v>
      </c>
      <c r="E95" s="63" t="s">
        <v>160</v>
      </c>
      <c r="F95" s="63" t="str">
        <f>REPT(CHAR(160),10)&amp;Working!$E96</f>
        <v>          B</v>
      </c>
      <c r="G95" s="54">
        <f>IFERROR(VLOOKUP(Table1215[[#This Row],[Column2]],Table12[[Column2]:[Column54]],6,FALSE),"0")</f>
        <v>0</v>
      </c>
      <c r="H95" s="54">
        <f>IFERROR(VLOOKUP(Table1215[[#This Row],[Column2]],Table12[[Column2]:[Column54]],7,FALSE),"0")</f>
        <v>0</v>
      </c>
      <c r="I95" s="54">
        <f>IFERROR(VLOOKUP(Table1215[[#This Row],[Column2]],Table12[[Column2]:[Column54]],8,FALSE),"0")</f>
        <v>4</v>
      </c>
      <c r="J95" s="54">
        <f>IFERROR(VLOOKUP(Table1215[[#This Row],[Column2]],Table12[[Column2]:[Column54]],9,FALSE),"0")</f>
        <v>0</v>
      </c>
      <c r="K95" s="54">
        <f>IFERROR(VLOOKUP(Table1215[[#This Row],[Column2]],Table12[[Column2]:[Column54]],10,FALSE),"0")</f>
        <v>0</v>
      </c>
      <c r="L95" s="60">
        <f>Table1215[[#This Row],[Column9]]</f>
        <v>4</v>
      </c>
      <c r="M95" s="54">
        <f>IFERROR(VLOOKUP(Table1215[[#This Row],[Column2]],Table12[[Column2]:[Column54]],12,FALSE),"0")</f>
        <v>0</v>
      </c>
      <c r="N95" s="54">
        <f>IFERROR(VLOOKUP(Table1215[[#This Row],[Column2]],Table12[[Column2]:[Column54]],13,FALSE),"0")</f>
        <v>3</v>
      </c>
      <c r="O95" s="54">
        <f>IFERROR(VLOOKUP(Table1215[[#This Row],[Column2]],Table12[[Column2]:[Column54]],14,FALSE),"0")</f>
        <v>4</v>
      </c>
      <c r="P95" s="54">
        <f>IFERROR(VLOOKUP(Table1215[[#This Row],[Column2]],Table12[[Column2]:[Column54]],10,FALSE),"0")</f>
        <v>0</v>
      </c>
      <c r="Q95" s="54">
        <f>IFERROR(VLOOKUP(Table1215[[#This Row],[Column2]],Table12[[Column2]:[Column54]],16,FALSE),"0")</f>
        <v>4</v>
      </c>
      <c r="R95" s="60">
        <f>AVERAGE(Table1215[[#This Row],[Column14]],Table1215[[#This Row],[Column15]],Table1215[[#This Row],[Column17]])</f>
        <v>3.6666666666666665</v>
      </c>
      <c r="S95" s="54">
        <f>IFERROR(VLOOKUP(Table1215[[#This Row],[Column2]],Table12[[Column2]:[Column54]],18,FALSE),"0")</f>
        <v>0</v>
      </c>
      <c r="T95" s="54">
        <f>IFERROR(VLOOKUP(Table1215[[#This Row],[Column2]],Table12[[Column2]:[Column54]],19,FALSE),"0")</f>
        <v>0</v>
      </c>
      <c r="U95" s="54">
        <f>IFERROR(VLOOKUP(Table1215[[#This Row],[Column2]],Table12[[Column2]:[Column54]],20,FALSE),"0")</f>
        <v>0</v>
      </c>
      <c r="V95" s="54">
        <f>IFERROR(VLOOKUP(Table1215[[#This Row],[Column2]],Table12[[Column2]:[Column54]],21,FALSE),"0")</f>
        <v>0</v>
      </c>
      <c r="W95" s="54">
        <f>IFERROR(VLOOKUP(Table1215[[#This Row],[Column2]],Table12[[Column2]:[Column54]],22,FALSE),"0")</f>
        <v>0</v>
      </c>
      <c r="X95" s="60">
        <f>Table1215[[#This Row],[Column19]]</f>
        <v>0</v>
      </c>
      <c r="Y95" s="54">
        <f>IFERROR(VLOOKUP(Table1215[[#This Row],[Column2]],Table12[[Column2]:[Column54]],24,FALSE),"0")</f>
        <v>3</v>
      </c>
      <c r="Z95" s="54">
        <f>IFERROR(VLOOKUP(Table1215[[#This Row],[Column2]],Table12[[Column2]:[Column54]],25,FALSE),"0")</f>
        <v>0</v>
      </c>
      <c r="AA95" s="54">
        <f>IFERROR(VLOOKUP(Table1215[[#This Row],[Column2]],Table12[[Column2]:[Column54]],26,FALSE),"0")</f>
        <v>0</v>
      </c>
      <c r="AB95" s="54">
        <f>IFERROR(VLOOKUP(Table1215[[#This Row],[Column2]],Table12[[Column2]:[Column54]],27,FALSE),"0")</f>
        <v>0</v>
      </c>
      <c r="AC95" s="54">
        <f>IFERROR(VLOOKUP(Table1215[[#This Row],[Column2]],Table12[[Column2]:[Column54]],28,FALSE),"0")</f>
        <v>0</v>
      </c>
      <c r="AD95" s="60">
        <f>Table1215[[#This Row],[Column25]]</f>
        <v>3</v>
      </c>
      <c r="AE95" s="54">
        <f>IFERROR(VLOOKUP(Table1215[[#This Row],[Column2]],Table12[[Column2]:[Column54]],30,FALSE),"0")</f>
        <v>0</v>
      </c>
      <c r="AF95" s="54">
        <f>IFERROR(VLOOKUP(Table1215[[#This Row],[Column2]],Table12[[Column2]:[Column54]],31,FALSE),"0")</f>
        <v>0</v>
      </c>
      <c r="AG95" s="54">
        <f>IFERROR(VLOOKUP(Table1215[[#This Row],[Column2]],Table12[[Column2]:[Column54]],32,FALSE),"0")</f>
        <v>0</v>
      </c>
      <c r="AH95" s="54">
        <f>IFERROR(VLOOKUP(Table1215[[#This Row],[Column2]],Table12[[Column2]:[Column54]],33,FALSE),"0")</f>
        <v>0</v>
      </c>
      <c r="AI95" s="54">
        <f>IFERROR(VLOOKUP(Table1215[[#This Row],[Column2]],Table12[[Column2]:[Column54]],34,FALSE),"0")</f>
        <v>0</v>
      </c>
      <c r="AJ95" s="60">
        <f>AVERAGE(Table1215[[#This Row],[Column31]],Table1215[[#This Row],[Column32]],Table1215[[#This Row],[Column33]])</f>
        <v>0</v>
      </c>
      <c r="AK95" s="54">
        <f>IFERROR(VLOOKUP(Table1215[[#This Row],[Column2]],Table12[[Column2]:[Column54]],36,FALSE),"0")</f>
        <v>3</v>
      </c>
      <c r="AL95" s="54">
        <f>IFERROR(VLOOKUP(Table1215[[#This Row],[Column2]],Table12[[Column2]:[Column54]],37,FALSE),"0")</f>
        <v>3</v>
      </c>
      <c r="AM95" s="54">
        <f>IFERROR(VLOOKUP(Table1215[[#This Row],[Column2]],Table12[[Column2]:[Column54]],38,FALSE),"0")</f>
        <v>0</v>
      </c>
      <c r="AN95" s="54">
        <f>IFERROR(VLOOKUP(Table1215[[#This Row],[Column2]],Table12[[Column2]:[Column54]],39,FALSE),"0")</f>
        <v>4</v>
      </c>
      <c r="AO95" s="54">
        <f>IFERROR(VLOOKUP(Table1215[[#This Row],[Column2]],Table12[[Column2]:[Column54]],40,FALSE),"0")</f>
        <v>0</v>
      </c>
      <c r="AP95" s="60">
        <f>AVERAGE(Table1215[[#This Row],[Column37]],Table1215[[#This Row],[Column38]],Table1215[[#This Row],[Column40]])</f>
        <v>3.3333333333333335</v>
      </c>
      <c r="AQ95" s="54">
        <f>IFERROR(VLOOKUP(Table1215[[#This Row],[Column2]],Table12[[Column2]:[Column54]],42,FALSE),"0")</f>
        <v>4</v>
      </c>
      <c r="AR95" s="54">
        <f>IFERROR(VLOOKUP(Table1215[[#This Row],[Column2]],Table12[[Column2]:[Column54]],43,FALSE),"0")</f>
        <v>0</v>
      </c>
      <c r="AS95" s="54">
        <f>IFERROR(VLOOKUP(Table1215[[#This Row],[Column2]],Table12[[Column2]:[Column54]],44,FALSE),"0")</f>
        <v>0</v>
      </c>
      <c r="AT95" s="54">
        <f>IFERROR(VLOOKUP(Table1215[[#This Row],[Column2]],Table12[[Column2]:[Column54]],45,FALSE),"0")</f>
        <v>0</v>
      </c>
      <c r="AU95" s="54">
        <f>IFERROR(VLOOKUP(Table1215[[#This Row],[Column2]],Table12[[Column2]:[Column54]],46,FALSE),"0")</f>
        <v>0</v>
      </c>
      <c r="AV95" s="60">
        <f>Table1215[[#This Row],[Column43]]</f>
        <v>4</v>
      </c>
      <c r="AW95" s="54">
        <f>IFERROR(VLOOKUP(Table1215[[#This Row],[Column2]],Table12[[Column2]:[Column54]],48,FALSE),"0")</f>
        <v>0</v>
      </c>
      <c r="AX95" s="54">
        <f>IFERROR(VLOOKUP(Table1215[[#This Row],[Column2]],Table12[[Column2]:[Column54]],49,FALSE),"0")</f>
        <v>0</v>
      </c>
      <c r="AY95" s="54">
        <f>IFERROR(VLOOKUP(Table1215[[#This Row],[Column2]],Table12[[Column2]:[Column54]],50,FALSE),"0")</f>
        <v>0</v>
      </c>
      <c r="AZ95" s="54">
        <f>IFERROR(VLOOKUP(Table1215[[#This Row],[Column2]],Table12[[Column2]:[Column54]],51,FALSE),"0")</f>
        <v>2</v>
      </c>
      <c r="BA95" s="54">
        <f>IFERROR(VLOOKUP(Table1215[[#This Row],[Column2]],Table12[[Column2]:[Column54]],52,FALSE),"0")</f>
        <v>4</v>
      </c>
      <c r="BB95" s="60">
        <f>AVERAGE(Table1215[[#This Row],[Column52]],Table1215[[#This Row],[Column53]])</f>
        <v>3</v>
      </c>
    </row>
    <row r="96" spans="1:54" ht="23.1" customHeight="1" x14ac:dyDescent="0.3">
      <c r="A96" s="79">
        <v>93</v>
      </c>
      <c r="B96" s="56" t="s">
        <v>339</v>
      </c>
      <c r="C96" s="57" t="s">
        <v>340</v>
      </c>
      <c r="D96" s="56" t="s">
        <v>541</v>
      </c>
      <c r="E96" s="56" t="s">
        <v>492</v>
      </c>
      <c r="F96" s="56" t="str">
        <f>REPT(CHAR(160),10)&amp;Working!$E97</f>
        <v>          C</v>
      </c>
      <c r="G96" s="58">
        <f>IFERROR(VLOOKUP(Table1215[[#This Row],[Column2]],Table12[[Column2]:[Column54]],6,FALSE),"0")</f>
        <v>0</v>
      </c>
      <c r="H96" s="58">
        <f>IFERROR(VLOOKUP(Table1215[[#This Row],[Column2]],Table12[[Column2]:[Column54]],7,FALSE),"0")</f>
        <v>0</v>
      </c>
      <c r="I96" s="58">
        <f>IFERROR(VLOOKUP(Table1215[[#This Row],[Column2]],Table12[[Column2]:[Column54]],8,FALSE),"0")</f>
        <v>2</v>
      </c>
      <c r="J96" s="58">
        <f>IFERROR(VLOOKUP(Table1215[[#This Row],[Column2]],Table12[[Column2]:[Column54]],9,FALSE),"0")</f>
        <v>0</v>
      </c>
      <c r="K96" s="58">
        <f>IFERROR(VLOOKUP(Table1215[[#This Row],[Column2]],Table12[[Column2]:[Column54]],10,FALSE),"0")</f>
        <v>0</v>
      </c>
      <c r="L96" s="60">
        <f>Table1215[[#This Row],[Column9]]</f>
        <v>2</v>
      </c>
      <c r="M96" s="58">
        <f>IFERROR(VLOOKUP(Table1215[[#This Row],[Column2]],Table12[[Column2]:[Column54]],12,FALSE),"0")</f>
        <v>0</v>
      </c>
      <c r="N96" s="58">
        <f>IFERROR(VLOOKUP(Table1215[[#This Row],[Column2]],Table12[[Column2]:[Column54]],13,FALSE),"0")</f>
        <v>2</v>
      </c>
      <c r="O96" s="58">
        <f>IFERROR(VLOOKUP(Table1215[[#This Row],[Column2]],Table12[[Column2]:[Column54]],14,FALSE),"0")</f>
        <v>2</v>
      </c>
      <c r="P96" s="58">
        <f>IFERROR(VLOOKUP(Table1215[[#This Row],[Column2]],Table12[[Column2]:[Column54]],10,FALSE),"0")</f>
        <v>0</v>
      </c>
      <c r="Q96" s="58">
        <f>IFERROR(VLOOKUP(Table1215[[#This Row],[Column2]],Table12[[Column2]:[Column54]],16,FALSE),"0")</f>
        <v>2</v>
      </c>
      <c r="R96" s="60">
        <f>AVERAGE(Table1215[[#This Row],[Column14]],Table1215[[#This Row],[Column15]],Table1215[[#This Row],[Column17]])</f>
        <v>2</v>
      </c>
      <c r="S96" s="58">
        <f>IFERROR(VLOOKUP(Table1215[[#This Row],[Column2]],Table12[[Column2]:[Column54]],18,FALSE),"0")</f>
        <v>0</v>
      </c>
      <c r="T96" s="58">
        <f>IFERROR(VLOOKUP(Table1215[[#This Row],[Column2]],Table12[[Column2]:[Column54]],19,FALSE),"0")</f>
        <v>0</v>
      </c>
      <c r="U96" s="58">
        <f>IFERROR(VLOOKUP(Table1215[[#This Row],[Column2]],Table12[[Column2]:[Column54]],20,FALSE),"0")</f>
        <v>0</v>
      </c>
      <c r="V96" s="58">
        <f>IFERROR(VLOOKUP(Table1215[[#This Row],[Column2]],Table12[[Column2]:[Column54]],21,FALSE),"0")</f>
        <v>0</v>
      </c>
      <c r="W96" s="58">
        <f>IFERROR(VLOOKUP(Table1215[[#This Row],[Column2]],Table12[[Column2]:[Column54]],22,FALSE),"0")</f>
        <v>0</v>
      </c>
      <c r="X96" s="60">
        <f>Table1215[[#This Row],[Column19]]</f>
        <v>0</v>
      </c>
      <c r="Y96" s="58">
        <f>IFERROR(VLOOKUP(Table1215[[#This Row],[Column2]],Table12[[Column2]:[Column54]],24,FALSE),"0")</f>
        <v>2</v>
      </c>
      <c r="Z96" s="58">
        <f>IFERROR(VLOOKUP(Table1215[[#This Row],[Column2]],Table12[[Column2]:[Column54]],25,FALSE),"0")</f>
        <v>0</v>
      </c>
      <c r="AA96" s="58">
        <f>IFERROR(VLOOKUP(Table1215[[#This Row],[Column2]],Table12[[Column2]:[Column54]],26,FALSE),"0")</f>
        <v>0</v>
      </c>
      <c r="AB96" s="58">
        <f>IFERROR(VLOOKUP(Table1215[[#This Row],[Column2]],Table12[[Column2]:[Column54]],27,FALSE),"0")</f>
        <v>0</v>
      </c>
      <c r="AC96" s="58">
        <f>IFERROR(VLOOKUP(Table1215[[#This Row],[Column2]],Table12[[Column2]:[Column54]],28,FALSE),"0")</f>
        <v>0</v>
      </c>
      <c r="AD96" s="60">
        <f>Table1215[[#This Row],[Column25]]</f>
        <v>2</v>
      </c>
      <c r="AE96" s="58">
        <f>IFERROR(VLOOKUP(Table1215[[#This Row],[Column2]],Table12[[Column2]:[Column54]],30,FALSE),"0")</f>
        <v>0</v>
      </c>
      <c r="AF96" s="58">
        <f>IFERROR(VLOOKUP(Table1215[[#This Row],[Column2]],Table12[[Column2]:[Column54]],31,FALSE),"0")</f>
        <v>0</v>
      </c>
      <c r="AG96" s="58">
        <f>IFERROR(VLOOKUP(Table1215[[#This Row],[Column2]],Table12[[Column2]:[Column54]],32,FALSE),"0")</f>
        <v>0</v>
      </c>
      <c r="AH96" s="58">
        <f>IFERROR(VLOOKUP(Table1215[[#This Row],[Column2]],Table12[[Column2]:[Column54]],33,FALSE),"0")</f>
        <v>0</v>
      </c>
      <c r="AI96" s="58">
        <f>IFERROR(VLOOKUP(Table1215[[#This Row],[Column2]],Table12[[Column2]:[Column54]],34,FALSE),"0")</f>
        <v>0</v>
      </c>
      <c r="AJ96" s="60">
        <f>AVERAGE(Table1215[[#This Row],[Column31]],Table1215[[#This Row],[Column32]],Table1215[[#This Row],[Column33]])</f>
        <v>0</v>
      </c>
      <c r="AK96" s="58">
        <f>IFERROR(VLOOKUP(Table1215[[#This Row],[Column2]],Table12[[Column2]:[Column54]],36,FALSE),"0")</f>
        <v>2</v>
      </c>
      <c r="AL96" s="58">
        <f>IFERROR(VLOOKUP(Table1215[[#This Row],[Column2]],Table12[[Column2]:[Column54]],37,FALSE),"0")</f>
        <v>2</v>
      </c>
      <c r="AM96" s="58">
        <f>IFERROR(VLOOKUP(Table1215[[#This Row],[Column2]],Table12[[Column2]:[Column54]],38,FALSE),"0")</f>
        <v>0</v>
      </c>
      <c r="AN96" s="58">
        <f>IFERROR(VLOOKUP(Table1215[[#This Row],[Column2]],Table12[[Column2]:[Column54]],39,FALSE),"0")</f>
        <v>2</v>
      </c>
      <c r="AO96" s="58">
        <f>IFERROR(VLOOKUP(Table1215[[#This Row],[Column2]],Table12[[Column2]:[Column54]],40,FALSE),"0")</f>
        <v>0</v>
      </c>
      <c r="AP96" s="60">
        <f>AVERAGE(Table1215[[#This Row],[Column37]],Table1215[[#This Row],[Column38]],Table1215[[#This Row],[Column40]])</f>
        <v>2</v>
      </c>
      <c r="AQ96" s="58">
        <f>IFERROR(VLOOKUP(Table1215[[#This Row],[Column2]],Table12[[Column2]:[Column54]],42,FALSE),"0")</f>
        <v>2</v>
      </c>
      <c r="AR96" s="58">
        <f>IFERROR(VLOOKUP(Table1215[[#This Row],[Column2]],Table12[[Column2]:[Column54]],43,FALSE),"0")</f>
        <v>0</v>
      </c>
      <c r="AS96" s="58">
        <f>IFERROR(VLOOKUP(Table1215[[#This Row],[Column2]],Table12[[Column2]:[Column54]],44,FALSE),"0")</f>
        <v>0</v>
      </c>
      <c r="AT96" s="58">
        <f>IFERROR(VLOOKUP(Table1215[[#This Row],[Column2]],Table12[[Column2]:[Column54]],45,FALSE),"0")</f>
        <v>0</v>
      </c>
      <c r="AU96" s="58">
        <f>IFERROR(VLOOKUP(Table1215[[#This Row],[Column2]],Table12[[Column2]:[Column54]],46,FALSE),"0")</f>
        <v>0</v>
      </c>
      <c r="AV96" s="60">
        <f>Table1215[[#This Row],[Column43]]</f>
        <v>2</v>
      </c>
      <c r="AW96" s="58">
        <f>IFERROR(VLOOKUP(Table1215[[#This Row],[Column2]],Table12[[Column2]:[Column54]],48,FALSE),"0")</f>
        <v>0</v>
      </c>
      <c r="AX96" s="58">
        <f>IFERROR(VLOOKUP(Table1215[[#This Row],[Column2]],Table12[[Column2]:[Column54]],49,FALSE),"0")</f>
        <v>0</v>
      </c>
      <c r="AY96" s="58">
        <f>IFERROR(VLOOKUP(Table1215[[#This Row],[Column2]],Table12[[Column2]:[Column54]],50,FALSE),"0")</f>
        <v>0</v>
      </c>
      <c r="AZ96" s="58">
        <f>IFERROR(VLOOKUP(Table1215[[#This Row],[Column2]],Table12[[Column2]:[Column54]],51,FALSE),"0")</f>
        <v>3</v>
      </c>
      <c r="BA96" s="58">
        <f>IFERROR(VLOOKUP(Table1215[[#This Row],[Column2]],Table12[[Column2]:[Column54]],52,FALSE),"0")</f>
        <v>3</v>
      </c>
      <c r="BB96" s="60">
        <f>AVERAGE(Table1215[[#This Row],[Column52]],Table1215[[#This Row],[Column53]])</f>
        <v>3</v>
      </c>
    </row>
    <row r="97" spans="1:54" ht="23.1" customHeight="1" x14ac:dyDescent="0.3">
      <c r="A97" s="80">
        <v>94</v>
      </c>
      <c r="B97" s="63" t="s">
        <v>96</v>
      </c>
      <c r="C97" s="64" t="s">
        <v>97</v>
      </c>
      <c r="D97" s="63" t="s">
        <v>449</v>
      </c>
      <c r="E97" s="63" t="s">
        <v>34</v>
      </c>
      <c r="F97" s="63" t="str">
        <f>REPT(CHAR(160),10)&amp;Working!$E98</f>
        <v>          A</v>
      </c>
      <c r="G97" s="54">
        <f>IFERROR(VLOOKUP(Table1215[[#This Row],[Column2]],Table12[[Column2]:[Column54]],6,FALSE),"0")</f>
        <v>0</v>
      </c>
      <c r="H97" s="54">
        <f>IFERROR(VLOOKUP(Table1215[[#This Row],[Column2]],Table12[[Column2]:[Column54]],7,FALSE),"0")</f>
        <v>0</v>
      </c>
      <c r="I97" s="54">
        <f>IFERROR(VLOOKUP(Table1215[[#This Row],[Column2]],Table12[[Column2]:[Column54]],8,FALSE),"0")</f>
        <v>2</v>
      </c>
      <c r="J97" s="54">
        <f>IFERROR(VLOOKUP(Table1215[[#This Row],[Column2]],Table12[[Column2]:[Column54]],9,FALSE),"0")</f>
        <v>0</v>
      </c>
      <c r="K97" s="54">
        <f>IFERROR(VLOOKUP(Table1215[[#This Row],[Column2]],Table12[[Column2]:[Column54]],10,FALSE),"0")</f>
        <v>0</v>
      </c>
      <c r="L97" s="60">
        <f>Table1215[[#This Row],[Column9]]</f>
        <v>2</v>
      </c>
      <c r="M97" s="54">
        <f>IFERROR(VLOOKUP(Table1215[[#This Row],[Column2]],Table12[[Column2]:[Column54]],12,FALSE),"0")</f>
        <v>0</v>
      </c>
      <c r="N97" s="54">
        <f>IFERROR(VLOOKUP(Table1215[[#This Row],[Column2]],Table12[[Column2]:[Column54]],13,FALSE),"0")</f>
        <v>2</v>
      </c>
      <c r="O97" s="54">
        <f>IFERROR(VLOOKUP(Table1215[[#This Row],[Column2]],Table12[[Column2]:[Column54]],14,FALSE),"0")</f>
        <v>2</v>
      </c>
      <c r="P97" s="54">
        <f>IFERROR(VLOOKUP(Table1215[[#This Row],[Column2]],Table12[[Column2]:[Column54]],10,FALSE),"0")</f>
        <v>0</v>
      </c>
      <c r="Q97" s="54">
        <f>IFERROR(VLOOKUP(Table1215[[#This Row],[Column2]],Table12[[Column2]:[Column54]],16,FALSE),"0")</f>
        <v>2</v>
      </c>
      <c r="R97" s="60">
        <f>AVERAGE(Table1215[[#This Row],[Column14]],Table1215[[#This Row],[Column15]],Table1215[[#This Row],[Column17]])</f>
        <v>2</v>
      </c>
      <c r="S97" s="54">
        <f>IFERROR(VLOOKUP(Table1215[[#This Row],[Column2]],Table12[[Column2]:[Column54]],18,FALSE),"0")</f>
        <v>0</v>
      </c>
      <c r="T97" s="54">
        <f>IFERROR(VLOOKUP(Table1215[[#This Row],[Column2]],Table12[[Column2]:[Column54]],19,FALSE),"0")</f>
        <v>0</v>
      </c>
      <c r="U97" s="54">
        <f>IFERROR(VLOOKUP(Table1215[[#This Row],[Column2]],Table12[[Column2]:[Column54]],20,FALSE),"0")</f>
        <v>0</v>
      </c>
      <c r="V97" s="54">
        <f>IFERROR(VLOOKUP(Table1215[[#This Row],[Column2]],Table12[[Column2]:[Column54]],21,FALSE),"0")</f>
        <v>0</v>
      </c>
      <c r="W97" s="54">
        <f>IFERROR(VLOOKUP(Table1215[[#This Row],[Column2]],Table12[[Column2]:[Column54]],22,FALSE),"0")</f>
        <v>0</v>
      </c>
      <c r="X97" s="60">
        <f>Table1215[[#This Row],[Column19]]</f>
        <v>0</v>
      </c>
      <c r="Y97" s="54">
        <f>IFERROR(VLOOKUP(Table1215[[#This Row],[Column2]],Table12[[Column2]:[Column54]],24,FALSE),"0")</f>
        <v>2</v>
      </c>
      <c r="Z97" s="54">
        <f>IFERROR(VLOOKUP(Table1215[[#This Row],[Column2]],Table12[[Column2]:[Column54]],25,FALSE),"0")</f>
        <v>0</v>
      </c>
      <c r="AA97" s="54">
        <f>IFERROR(VLOOKUP(Table1215[[#This Row],[Column2]],Table12[[Column2]:[Column54]],26,FALSE),"0")</f>
        <v>0</v>
      </c>
      <c r="AB97" s="54">
        <f>IFERROR(VLOOKUP(Table1215[[#This Row],[Column2]],Table12[[Column2]:[Column54]],27,FALSE),"0")</f>
        <v>0</v>
      </c>
      <c r="AC97" s="54">
        <f>IFERROR(VLOOKUP(Table1215[[#This Row],[Column2]],Table12[[Column2]:[Column54]],28,FALSE),"0")</f>
        <v>0</v>
      </c>
      <c r="AD97" s="60">
        <f>Table1215[[#This Row],[Column25]]</f>
        <v>2</v>
      </c>
      <c r="AE97" s="54">
        <f>IFERROR(VLOOKUP(Table1215[[#This Row],[Column2]],Table12[[Column2]:[Column54]],30,FALSE),"0")</f>
        <v>0</v>
      </c>
      <c r="AF97" s="54">
        <f>IFERROR(VLOOKUP(Table1215[[#This Row],[Column2]],Table12[[Column2]:[Column54]],31,FALSE),"0")</f>
        <v>0</v>
      </c>
      <c r="AG97" s="54">
        <f>IFERROR(VLOOKUP(Table1215[[#This Row],[Column2]],Table12[[Column2]:[Column54]],32,FALSE),"0")</f>
        <v>0</v>
      </c>
      <c r="AH97" s="54">
        <f>IFERROR(VLOOKUP(Table1215[[#This Row],[Column2]],Table12[[Column2]:[Column54]],33,FALSE),"0")</f>
        <v>0</v>
      </c>
      <c r="AI97" s="54">
        <f>IFERROR(VLOOKUP(Table1215[[#This Row],[Column2]],Table12[[Column2]:[Column54]],34,FALSE),"0")</f>
        <v>0</v>
      </c>
      <c r="AJ97" s="60">
        <f>AVERAGE(Table1215[[#This Row],[Column31]],Table1215[[#This Row],[Column32]],Table1215[[#This Row],[Column33]])</f>
        <v>0</v>
      </c>
      <c r="AK97" s="54">
        <f>IFERROR(VLOOKUP(Table1215[[#This Row],[Column2]],Table12[[Column2]:[Column54]],36,FALSE),"0")</f>
        <v>2</v>
      </c>
      <c r="AL97" s="54">
        <f>IFERROR(VLOOKUP(Table1215[[#This Row],[Column2]],Table12[[Column2]:[Column54]],37,FALSE),"0")</f>
        <v>2</v>
      </c>
      <c r="AM97" s="54">
        <f>IFERROR(VLOOKUP(Table1215[[#This Row],[Column2]],Table12[[Column2]:[Column54]],38,FALSE),"0")</f>
        <v>0</v>
      </c>
      <c r="AN97" s="54">
        <f>IFERROR(VLOOKUP(Table1215[[#This Row],[Column2]],Table12[[Column2]:[Column54]],39,FALSE),"0")</f>
        <v>2</v>
      </c>
      <c r="AO97" s="54">
        <f>IFERROR(VLOOKUP(Table1215[[#This Row],[Column2]],Table12[[Column2]:[Column54]],40,FALSE),"0")</f>
        <v>0</v>
      </c>
      <c r="AP97" s="60">
        <f>AVERAGE(Table1215[[#This Row],[Column37]],Table1215[[#This Row],[Column38]],Table1215[[#This Row],[Column40]])</f>
        <v>2</v>
      </c>
      <c r="AQ97" s="54">
        <f>IFERROR(VLOOKUP(Table1215[[#This Row],[Column2]],Table12[[Column2]:[Column54]],42,FALSE),"0")</f>
        <v>2</v>
      </c>
      <c r="AR97" s="54">
        <f>IFERROR(VLOOKUP(Table1215[[#This Row],[Column2]],Table12[[Column2]:[Column54]],43,FALSE),"0")</f>
        <v>0</v>
      </c>
      <c r="AS97" s="54">
        <f>IFERROR(VLOOKUP(Table1215[[#This Row],[Column2]],Table12[[Column2]:[Column54]],44,FALSE),"0")</f>
        <v>0</v>
      </c>
      <c r="AT97" s="54">
        <f>IFERROR(VLOOKUP(Table1215[[#This Row],[Column2]],Table12[[Column2]:[Column54]],45,FALSE),"0")</f>
        <v>0</v>
      </c>
      <c r="AU97" s="54">
        <f>IFERROR(VLOOKUP(Table1215[[#This Row],[Column2]],Table12[[Column2]:[Column54]],46,FALSE),"0")</f>
        <v>0</v>
      </c>
      <c r="AV97" s="60">
        <f>Table1215[[#This Row],[Column43]]</f>
        <v>2</v>
      </c>
      <c r="AW97" s="54">
        <f>IFERROR(VLOOKUP(Table1215[[#This Row],[Column2]],Table12[[Column2]:[Column54]],48,FALSE),"0")</f>
        <v>0</v>
      </c>
      <c r="AX97" s="54">
        <f>IFERROR(VLOOKUP(Table1215[[#This Row],[Column2]],Table12[[Column2]:[Column54]],49,FALSE),"0")</f>
        <v>0</v>
      </c>
      <c r="AY97" s="54">
        <f>IFERROR(VLOOKUP(Table1215[[#This Row],[Column2]],Table12[[Column2]:[Column54]],50,FALSE),"0")</f>
        <v>0</v>
      </c>
      <c r="AZ97" s="54">
        <f>IFERROR(VLOOKUP(Table1215[[#This Row],[Column2]],Table12[[Column2]:[Column54]],51,FALSE),"0")</f>
        <v>3</v>
      </c>
      <c r="BA97" s="54">
        <f>IFERROR(VLOOKUP(Table1215[[#This Row],[Column2]],Table12[[Column2]:[Column54]],52,FALSE),"0")</f>
        <v>2</v>
      </c>
      <c r="BB97" s="60">
        <f>AVERAGE(Table1215[[#This Row],[Column52]],Table1215[[#This Row],[Column53]])</f>
        <v>2.5</v>
      </c>
    </row>
    <row r="98" spans="1:54" ht="23.1" customHeight="1" x14ac:dyDescent="0.3">
      <c r="A98" s="79">
        <v>95</v>
      </c>
      <c r="B98" s="56" t="s">
        <v>248</v>
      </c>
      <c r="C98" s="57" t="s">
        <v>249</v>
      </c>
      <c r="D98" s="56" t="s">
        <v>449</v>
      </c>
      <c r="E98" s="56" t="s">
        <v>160</v>
      </c>
      <c r="F98" s="56" t="str">
        <f>REPT(CHAR(160),10)&amp;Working!$E99</f>
        <v>          B</v>
      </c>
      <c r="G98" s="58">
        <f>IFERROR(VLOOKUP(Table1215[[#This Row],[Column2]],Table12[[Column2]:[Column54]],6,FALSE),"0")</f>
        <v>0</v>
      </c>
      <c r="H98" s="58">
        <f>IFERROR(VLOOKUP(Table1215[[#This Row],[Column2]],Table12[[Column2]:[Column54]],7,FALSE),"0")</f>
        <v>0</v>
      </c>
      <c r="I98" s="58">
        <f>IFERROR(VLOOKUP(Table1215[[#This Row],[Column2]],Table12[[Column2]:[Column54]],8,FALSE),"0")</f>
        <v>3</v>
      </c>
      <c r="J98" s="58">
        <f>IFERROR(VLOOKUP(Table1215[[#This Row],[Column2]],Table12[[Column2]:[Column54]],9,FALSE),"0")</f>
        <v>0</v>
      </c>
      <c r="K98" s="58">
        <f>IFERROR(VLOOKUP(Table1215[[#This Row],[Column2]],Table12[[Column2]:[Column54]],10,FALSE),"0")</f>
        <v>0</v>
      </c>
      <c r="L98" s="60">
        <f>Table1215[[#This Row],[Column9]]</f>
        <v>3</v>
      </c>
      <c r="M98" s="58">
        <f>IFERROR(VLOOKUP(Table1215[[#This Row],[Column2]],Table12[[Column2]:[Column54]],12,FALSE),"0")</f>
        <v>0</v>
      </c>
      <c r="N98" s="58">
        <f>IFERROR(VLOOKUP(Table1215[[#This Row],[Column2]],Table12[[Column2]:[Column54]],13,FALSE),"0")</f>
        <v>3</v>
      </c>
      <c r="O98" s="58">
        <f>IFERROR(VLOOKUP(Table1215[[#This Row],[Column2]],Table12[[Column2]:[Column54]],14,FALSE),"0")</f>
        <v>4</v>
      </c>
      <c r="P98" s="58">
        <f>IFERROR(VLOOKUP(Table1215[[#This Row],[Column2]],Table12[[Column2]:[Column54]],10,FALSE),"0")</f>
        <v>0</v>
      </c>
      <c r="Q98" s="58">
        <f>IFERROR(VLOOKUP(Table1215[[#This Row],[Column2]],Table12[[Column2]:[Column54]],16,FALSE),"0")</f>
        <v>4</v>
      </c>
      <c r="R98" s="60">
        <f>AVERAGE(Table1215[[#This Row],[Column14]],Table1215[[#This Row],[Column15]],Table1215[[#This Row],[Column17]])</f>
        <v>3.6666666666666665</v>
      </c>
      <c r="S98" s="58">
        <f>IFERROR(VLOOKUP(Table1215[[#This Row],[Column2]],Table12[[Column2]:[Column54]],18,FALSE),"0")</f>
        <v>0</v>
      </c>
      <c r="T98" s="58">
        <f>IFERROR(VLOOKUP(Table1215[[#This Row],[Column2]],Table12[[Column2]:[Column54]],19,FALSE),"0")</f>
        <v>0</v>
      </c>
      <c r="U98" s="58">
        <f>IFERROR(VLOOKUP(Table1215[[#This Row],[Column2]],Table12[[Column2]:[Column54]],20,FALSE),"0")</f>
        <v>0</v>
      </c>
      <c r="V98" s="58">
        <f>IFERROR(VLOOKUP(Table1215[[#This Row],[Column2]],Table12[[Column2]:[Column54]],21,FALSE),"0")</f>
        <v>0</v>
      </c>
      <c r="W98" s="58">
        <f>IFERROR(VLOOKUP(Table1215[[#This Row],[Column2]],Table12[[Column2]:[Column54]],22,FALSE),"0")</f>
        <v>0</v>
      </c>
      <c r="X98" s="60">
        <f>Table1215[[#This Row],[Column19]]</f>
        <v>0</v>
      </c>
      <c r="Y98" s="58">
        <f>IFERROR(VLOOKUP(Table1215[[#This Row],[Column2]],Table12[[Column2]:[Column54]],24,FALSE),"0")</f>
        <v>2</v>
      </c>
      <c r="Z98" s="58">
        <f>IFERROR(VLOOKUP(Table1215[[#This Row],[Column2]],Table12[[Column2]:[Column54]],25,FALSE),"0")</f>
        <v>0</v>
      </c>
      <c r="AA98" s="58">
        <f>IFERROR(VLOOKUP(Table1215[[#This Row],[Column2]],Table12[[Column2]:[Column54]],26,FALSE),"0")</f>
        <v>0</v>
      </c>
      <c r="AB98" s="58">
        <f>IFERROR(VLOOKUP(Table1215[[#This Row],[Column2]],Table12[[Column2]:[Column54]],27,FALSE),"0")</f>
        <v>0</v>
      </c>
      <c r="AC98" s="58">
        <f>IFERROR(VLOOKUP(Table1215[[#This Row],[Column2]],Table12[[Column2]:[Column54]],28,FALSE),"0")</f>
        <v>0</v>
      </c>
      <c r="AD98" s="60">
        <f>Table1215[[#This Row],[Column25]]</f>
        <v>2</v>
      </c>
      <c r="AE98" s="58">
        <f>IFERROR(VLOOKUP(Table1215[[#This Row],[Column2]],Table12[[Column2]:[Column54]],30,FALSE),"0")</f>
        <v>0</v>
      </c>
      <c r="AF98" s="58">
        <f>IFERROR(VLOOKUP(Table1215[[#This Row],[Column2]],Table12[[Column2]:[Column54]],31,FALSE),"0")</f>
        <v>0</v>
      </c>
      <c r="AG98" s="58">
        <f>IFERROR(VLOOKUP(Table1215[[#This Row],[Column2]],Table12[[Column2]:[Column54]],32,FALSE),"0")</f>
        <v>0</v>
      </c>
      <c r="AH98" s="58">
        <f>IFERROR(VLOOKUP(Table1215[[#This Row],[Column2]],Table12[[Column2]:[Column54]],33,FALSE),"0")</f>
        <v>0</v>
      </c>
      <c r="AI98" s="58">
        <f>IFERROR(VLOOKUP(Table1215[[#This Row],[Column2]],Table12[[Column2]:[Column54]],34,FALSE),"0")</f>
        <v>0</v>
      </c>
      <c r="AJ98" s="60">
        <f>AVERAGE(Table1215[[#This Row],[Column31]],Table1215[[#This Row],[Column32]],Table1215[[#This Row],[Column33]])</f>
        <v>0</v>
      </c>
      <c r="AK98" s="58">
        <f>IFERROR(VLOOKUP(Table1215[[#This Row],[Column2]],Table12[[Column2]:[Column54]],36,FALSE),"0")</f>
        <v>2</v>
      </c>
      <c r="AL98" s="58">
        <f>IFERROR(VLOOKUP(Table1215[[#This Row],[Column2]],Table12[[Column2]:[Column54]],37,FALSE),"0")</f>
        <v>2</v>
      </c>
      <c r="AM98" s="58">
        <f>IFERROR(VLOOKUP(Table1215[[#This Row],[Column2]],Table12[[Column2]:[Column54]],38,FALSE),"0")</f>
        <v>0</v>
      </c>
      <c r="AN98" s="58">
        <f>IFERROR(VLOOKUP(Table1215[[#This Row],[Column2]],Table12[[Column2]:[Column54]],39,FALSE),"0")</f>
        <v>3</v>
      </c>
      <c r="AO98" s="58">
        <f>IFERROR(VLOOKUP(Table1215[[#This Row],[Column2]],Table12[[Column2]:[Column54]],40,FALSE),"0")</f>
        <v>0</v>
      </c>
      <c r="AP98" s="60">
        <f>AVERAGE(Table1215[[#This Row],[Column37]],Table1215[[#This Row],[Column38]],Table1215[[#This Row],[Column40]])</f>
        <v>2.3333333333333335</v>
      </c>
      <c r="AQ98" s="58">
        <f>IFERROR(VLOOKUP(Table1215[[#This Row],[Column2]],Table12[[Column2]:[Column54]],42,FALSE),"0")</f>
        <v>3</v>
      </c>
      <c r="AR98" s="58">
        <f>IFERROR(VLOOKUP(Table1215[[#This Row],[Column2]],Table12[[Column2]:[Column54]],43,FALSE),"0")</f>
        <v>0</v>
      </c>
      <c r="AS98" s="58">
        <f>IFERROR(VLOOKUP(Table1215[[#This Row],[Column2]],Table12[[Column2]:[Column54]],44,FALSE),"0")</f>
        <v>0</v>
      </c>
      <c r="AT98" s="58">
        <f>IFERROR(VLOOKUP(Table1215[[#This Row],[Column2]],Table12[[Column2]:[Column54]],45,FALSE),"0")</f>
        <v>0</v>
      </c>
      <c r="AU98" s="58">
        <f>IFERROR(VLOOKUP(Table1215[[#This Row],[Column2]],Table12[[Column2]:[Column54]],46,FALSE),"0")</f>
        <v>0</v>
      </c>
      <c r="AV98" s="60">
        <f>Table1215[[#This Row],[Column43]]</f>
        <v>3</v>
      </c>
      <c r="AW98" s="58">
        <f>IFERROR(VLOOKUP(Table1215[[#This Row],[Column2]],Table12[[Column2]:[Column54]],48,FALSE),"0")</f>
        <v>0</v>
      </c>
      <c r="AX98" s="58">
        <f>IFERROR(VLOOKUP(Table1215[[#This Row],[Column2]],Table12[[Column2]:[Column54]],49,FALSE),"0")</f>
        <v>0</v>
      </c>
      <c r="AY98" s="58">
        <f>IFERROR(VLOOKUP(Table1215[[#This Row],[Column2]],Table12[[Column2]:[Column54]],50,FALSE),"0")</f>
        <v>0</v>
      </c>
      <c r="AZ98" s="58">
        <f>IFERROR(VLOOKUP(Table1215[[#This Row],[Column2]],Table12[[Column2]:[Column54]],51,FALSE),"0")</f>
        <v>2</v>
      </c>
      <c r="BA98" s="58">
        <f>IFERROR(VLOOKUP(Table1215[[#This Row],[Column2]],Table12[[Column2]:[Column54]],52,FALSE),"0")</f>
        <v>4</v>
      </c>
      <c r="BB98" s="60">
        <f>AVERAGE(Table1215[[#This Row],[Column52]],Table1215[[#This Row],[Column53]])</f>
        <v>3</v>
      </c>
    </row>
    <row r="99" spans="1:54" ht="23.1" customHeight="1" x14ac:dyDescent="0.3">
      <c r="A99" s="80">
        <v>96</v>
      </c>
      <c r="B99" s="63" t="s">
        <v>341</v>
      </c>
      <c r="C99" s="64" t="s">
        <v>342</v>
      </c>
      <c r="D99" s="63" t="s">
        <v>449</v>
      </c>
      <c r="E99" s="63" t="s">
        <v>492</v>
      </c>
      <c r="F99" s="63" t="str">
        <f>REPT(CHAR(160),10)&amp;Working!$E100</f>
        <v>          C</v>
      </c>
      <c r="G99" s="54">
        <f>IFERROR(VLOOKUP(Table1215[[#This Row],[Column2]],Table12[[Column2]:[Column54]],6,FALSE),"0")</f>
        <v>0</v>
      </c>
      <c r="H99" s="54">
        <f>IFERROR(VLOOKUP(Table1215[[#This Row],[Column2]],Table12[[Column2]:[Column54]],7,FALSE),"0")</f>
        <v>0</v>
      </c>
      <c r="I99" s="54">
        <f>IFERROR(VLOOKUP(Table1215[[#This Row],[Column2]],Table12[[Column2]:[Column54]],8,FALSE),"0")</f>
        <v>2</v>
      </c>
      <c r="J99" s="54">
        <f>IFERROR(VLOOKUP(Table1215[[#This Row],[Column2]],Table12[[Column2]:[Column54]],9,FALSE),"0")</f>
        <v>0</v>
      </c>
      <c r="K99" s="54">
        <f>IFERROR(VLOOKUP(Table1215[[#This Row],[Column2]],Table12[[Column2]:[Column54]],10,FALSE),"0")</f>
        <v>0</v>
      </c>
      <c r="L99" s="60">
        <f>Table1215[[#This Row],[Column9]]</f>
        <v>2</v>
      </c>
      <c r="M99" s="54">
        <f>IFERROR(VLOOKUP(Table1215[[#This Row],[Column2]],Table12[[Column2]:[Column54]],12,FALSE),"0")</f>
        <v>0</v>
      </c>
      <c r="N99" s="54">
        <f>IFERROR(VLOOKUP(Table1215[[#This Row],[Column2]],Table12[[Column2]:[Column54]],13,FALSE),"0")</f>
        <v>2</v>
      </c>
      <c r="O99" s="54">
        <f>IFERROR(VLOOKUP(Table1215[[#This Row],[Column2]],Table12[[Column2]:[Column54]],14,FALSE),"0")</f>
        <v>2</v>
      </c>
      <c r="P99" s="54">
        <f>IFERROR(VLOOKUP(Table1215[[#This Row],[Column2]],Table12[[Column2]:[Column54]],10,FALSE),"0")</f>
        <v>0</v>
      </c>
      <c r="Q99" s="54">
        <f>IFERROR(VLOOKUP(Table1215[[#This Row],[Column2]],Table12[[Column2]:[Column54]],16,FALSE),"0")</f>
        <v>2</v>
      </c>
      <c r="R99" s="60">
        <f>AVERAGE(Table1215[[#This Row],[Column14]],Table1215[[#This Row],[Column15]],Table1215[[#This Row],[Column17]])</f>
        <v>2</v>
      </c>
      <c r="S99" s="54">
        <f>IFERROR(VLOOKUP(Table1215[[#This Row],[Column2]],Table12[[Column2]:[Column54]],18,FALSE),"0")</f>
        <v>0</v>
      </c>
      <c r="T99" s="54">
        <f>IFERROR(VLOOKUP(Table1215[[#This Row],[Column2]],Table12[[Column2]:[Column54]],19,FALSE),"0")</f>
        <v>0</v>
      </c>
      <c r="U99" s="54">
        <f>IFERROR(VLOOKUP(Table1215[[#This Row],[Column2]],Table12[[Column2]:[Column54]],20,FALSE),"0")</f>
        <v>0</v>
      </c>
      <c r="V99" s="54">
        <f>IFERROR(VLOOKUP(Table1215[[#This Row],[Column2]],Table12[[Column2]:[Column54]],21,FALSE),"0")</f>
        <v>0</v>
      </c>
      <c r="W99" s="54">
        <f>IFERROR(VLOOKUP(Table1215[[#This Row],[Column2]],Table12[[Column2]:[Column54]],22,FALSE),"0")</f>
        <v>0</v>
      </c>
      <c r="X99" s="60">
        <f>Table1215[[#This Row],[Column19]]</f>
        <v>0</v>
      </c>
      <c r="Y99" s="54">
        <f>IFERROR(VLOOKUP(Table1215[[#This Row],[Column2]],Table12[[Column2]:[Column54]],24,FALSE),"0")</f>
        <v>2</v>
      </c>
      <c r="Z99" s="54">
        <f>IFERROR(VLOOKUP(Table1215[[#This Row],[Column2]],Table12[[Column2]:[Column54]],25,FALSE),"0")</f>
        <v>0</v>
      </c>
      <c r="AA99" s="54">
        <f>IFERROR(VLOOKUP(Table1215[[#This Row],[Column2]],Table12[[Column2]:[Column54]],26,FALSE),"0")</f>
        <v>0</v>
      </c>
      <c r="AB99" s="54">
        <f>IFERROR(VLOOKUP(Table1215[[#This Row],[Column2]],Table12[[Column2]:[Column54]],27,FALSE),"0")</f>
        <v>0</v>
      </c>
      <c r="AC99" s="54">
        <f>IFERROR(VLOOKUP(Table1215[[#This Row],[Column2]],Table12[[Column2]:[Column54]],28,FALSE),"0")</f>
        <v>0</v>
      </c>
      <c r="AD99" s="60">
        <f>Table1215[[#This Row],[Column25]]</f>
        <v>2</v>
      </c>
      <c r="AE99" s="54">
        <f>IFERROR(VLOOKUP(Table1215[[#This Row],[Column2]],Table12[[Column2]:[Column54]],30,FALSE),"0")</f>
        <v>0</v>
      </c>
      <c r="AF99" s="54">
        <f>IFERROR(VLOOKUP(Table1215[[#This Row],[Column2]],Table12[[Column2]:[Column54]],31,FALSE),"0")</f>
        <v>0</v>
      </c>
      <c r="AG99" s="54">
        <f>IFERROR(VLOOKUP(Table1215[[#This Row],[Column2]],Table12[[Column2]:[Column54]],32,FALSE),"0")</f>
        <v>0</v>
      </c>
      <c r="AH99" s="54">
        <f>IFERROR(VLOOKUP(Table1215[[#This Row],[Column2]],Table12[[Column2]:[Column54]],33,FALSE),"0")</f>
        <v>0</v>
      </c>
      <c r="AI99" s="54">
        <f>IFERROR(VLOOKUP(Table1215[[#This Row],[Column2]],Table12[[Column2]:[Column54]],34,FALSE),"0")</f>
        <v>0</v>
      </c>
      <c r="AJ99" s="60">
        <f>AVERAGE(Table1215[[#This Row],[Column31]],Table1215[[#This Row],[Column32]],Table1215[[#This Row],[Column33]])</f>
        <v>0</v>
      </c>
      <c r="AK99" s="54">
        <f>IFERROR(VLOOKUP(Table1215[[#This Row],[Column2]],Table12[[Column2]:[Column54]],36,FALSE),"0")</f>
        <v>2</v>
      </c>
      <c r="AL99" s="54">
        <f>IFERROR(VLOOKUP(Table1215[[#This Row],[Column2]],Table12[[Column2]:[Column54]],37,FALSE),"0")</f>
        <v>3</v>
      </c>
      <c r="AM99" s="54">
        <f>IFERROR(VLOOKUP(Table1215[[#This Row],[Column2]],Table12[[Column2]:[Column54]],38,FALSE),"0")</f>
        <v>0</v>
      </c>
      <c r="AN99" s="54">
        <f>IFERROR(VLOOKUP(Table1215[[#This Row],[Column2]],Table12[[Column2]:[Column54]],39,FALSE),"0")</f>
        <v>3</v>
      </c>
      <c r="AO99" s="54">
        <f>IFERROR(VLOOKUP(Table1215[[#This Row],[Column2]],Table12[[Column2]:[Column54]],40,FALSE),"0")</f>
        <v>0</v>
      </c>
      <c r="AP99" s="60">
        <f>AVERAGE(Table1215[[#This Row],[Column37]],Table1215[[#This Row],[Column38]],Table1215[[#This Row],[Column40]])</f>
        <v>2.6666666666666665</v>
      </c>
      <c r="AQ99" s="54">
        <f>IFERROR(VLOOKUP(Table1215[[#This Row],[Column2]],Table12[[Column2]:[Column54]],42,FALSE),"0")</f>
        <v>3</v>
      </c>
      <c r="AR99" s="54">
        <f>IFERROR(VLOOKUP(Table1215[[#This Row],[Column2]],Table12[[Column2]:[Column54]],43,FALSE),"0")</f>
        <v>0</v>
      </c>
      <c r="AS99" s="54">
        <f>IFERROR(VLOOKUP(Table1215[[#This Row],[Column2]],Table12[[Column2]:[Column54]],44,FALSE),"0")</f>
        <v>0</v>
      </c>
      <c r="AT99" s="54">
        <f>IFERROR(VLOOKUP(Table1215[[#This Row],[Column2]],Table12[[Column2]:[Column54]],45,FALSE),"0")</f>
        <v>0</v>
      </c>
      <c r="AU99" s="54">
        <f>IFERROR(VLOOKUP(Table1215[[#This Row],[Column2]],Table12[[Column2]:[Column54]],46,FALSE),"0")</f>
        <v>0</v>
      </c>
      <c r="AV99" s="60">
        <f>Table1215[[#This Row],[Column43]]</f>
        <v>3</v>
      </c>
      <c r="AW99" s="54">
        <f>IFERROR(VLOOKUP(Table1215[[#This Row],[Column2]],Table12[[Column2]:[Column54]],48,FALSE),"0")</f>
        <v>0</v>
      </c>
      <c r="AX99" s="54">
        <f>IFERROR(VLOOKUP(Table1215[[#This Row],[Column2]],Table12[[Column2]:[Column54]],49,FALSE),"0")</f>
        <v>0</v>
      </c>
      <c r="AY99" s="54">
        <f>IFERROR(VLOOKUP(Table1215[[#This Row],[Column2]],Table12[[Column2]:[Column54]],50,FALSE),"0")</f>
        <v>0</v>
      </c>
      <c r="AZ99" s="54">
        <f>IFERROR(VLOOKUP(Table1215[[#This Row],[Column2]],Table12[[Column2]:[Column54]],51,FALSE),"0")</f>
        <v>3</v>
      </c>
      <c r="BA99" s="54">
        <f>IFERROR(VLOOKUP(Table1215[[#This Row],[Column2]],Table12[[Column2]:[Column54]],52,FALSE),"0")</f>
        <v>3</v>
      </c>
      <c r="BB99" s="60">
        <f>AVERAGE(Table1215[[#This Row],[Column52]],Table1215[[#This Row],[Column53]])</f>
        <v>3</v>
      </c>
    </row>
    <row r="100" spans="1:54" ht="23.1" customHeight="1" x14ac:dyDescent="0.3">
      <c r="A100" s="79">
        <v>97</v>
      </c>
      <c r="B100" s="56" t="s">
        <v>183</v>
      </c>
      <c r="C100" s="57" t="s">
        <v>184</v>
      </c>
      <c r="D100" s="56" t="s">
        <v>541</v>
      </c>
      <c r="E100" s="56" t="s">
        <v>160</v>
      </c>
      <c r="F100" s="56" t="str">
        <f>REPT(CHAR(160),10)&amp;Working!$E101</f>
        <v>          B</v>
      </c>
      <c r="G100" s="58">
        <f>IFERROR(VLOOKUP(Table1215[[#This Row],[Column2]],Table12[[Column2]:[Column54]],6,FALSE),"0")</f>
        <v>0</v>
      </c>
      <c r="H100" s="58">
        <f>IFERROR(VLOOKUP(Table1215[[#This Row],[Column2]],Table12[[Column2]:[Column54]],7,FALSE),"0")</f>
        <v>0</v>
      </c>
      <c r="I100" s="58">
        <f>IFERROR(VLOOKUP(Table1215[[#This Row],[Column2]],Table12[[Column2]:[Column54]],8,FALSE),"0")</f>
        <v>2</v>
      </c>
      <c r="J100" s="58">
        <f>IFERROR(VLOOKUP(Table1215[[#This Row],[Column2]],Table12[[Column2]:[Column54]],9,FALSE),"0")</f>
        <v>0</v>
      </c>
      <c r="K100" s="58">
        <f>IFERROR(VLOOKUP(Table1215[[#This Row],[Column2]],Table12[[Column2]:[Column54]],10,FALSE),"0")</f>
        <v>0</v>
      </c>
      <c r="L100" s="60">
        <f>Table1215[[#This Row],[Column9]]</f>
        <v>2</v>
      </c>
      <c r="M100" s="58">
        <f>IFERROR(VLOOKUP(Table1215[[#This Row],[Column2]],Table12[[Column2]:[Column54]],12,FALSE),"0")</f>
        <v>0</v>
      </c>
      <c r="N100" s="58">
        <f>IFERROR(VLOOKUP(Table1215[[#This Row],[Column2]],Table12[[Column2]:[Column54]],13,FALSE),"0")</f>
        <v>2</v>
      </c>
      <c r="O100" s="58">
        <f>IFERROR(VLOOKUP(Table1215[[#This Row],[Column2]],Table12[[Column2]:[Column54]],14,FALSE),"0")</f>
        <v>3</v>
      </c>
      <c r="P100" s="58">
        <f>IFERROR(VLOOKUP(Table1215[[#This Row],[Column2]],Table12[[Column2]:[Column54]],10,FALSE),"0")</f>
        <v>0</v>
      </c>
      <c r="Q100" s="58">
        <f>IFERROR(VLOOKUP(Table1215[[#This Row],[Column2]],Table12[[Column2]:[Column54]],16,FALSE),"0")</f>
        <v>3</v>
      </c>
      <c r="R100" s="60">
        <f>AVERAGE(Table1215[[#This Row],[Column14]],Table1215[[#This Row],[Column15]],Table1215[[#This Row],[Column17]])</f>
        <v>2.6666666666666665</v>
      </c>
      <c r="S100" s="58">
        <f>IFERROR(VLOOKUP(Table1215[[#This Row],[Column2]],Table12[[Column2]:[Column54]],18,FALSE),"0")</f>
        <v>0</v>
      </c>
      <c r="T100" s="58">
        <f>IFERROR(VLOOKUP(Table1215[[#This Row],[Column2]],Table12[[Column2]:[Column54]],19,FALSE),"0")</f>
        <v>0</v>
      </c>
      <c r="U100" s="58">
        <f>IFERROR(VLOOKUP(Table1215[[#This Row],[Column2]],Table12[[Column2]:[Column54]],20,FALSE),"0")</f>
        <v>0</v>
      </c>
      <c r="V100" s="58">
        <f>IFERROR(VLOOKUP(Table1215[[#This Row],[Column2]],Table12[[Column2]:[Column54]],21,FALSE),"0")</f>
        <v>0</v>
      </c>
      <c r="W100" s="58">
        <f>IFERROR(VLOOKUP(Table1215[[#This Row],[Column2]],Table12[[Column2]:[Column54]],22,FALSE),"0")</f>
        <v>0</v>
      </c>
      <c r="X100" s="60">
        <f>Table1215[[#This Row],[Column19]]</f>
        <v>0</v>
      </c>
      <c r="Y100" s="58">
        <f>IFERROR(VLOOKUP(Table1215[[#This Row],[Column2]],Table12[[Column2]:[Column54]],24,FALSE),"0")</f>
        <v>2</v>
      </c>
      <c r="Z100" s="58">
        <f>IFERROR(VLOOKUP(Table1215[[#This Row],[Column2]],Table12[[Column2]:[Column54]],25,FALSE),"0")</f>
        <v>0</v>
      </c>
      <c r="AA100" s="58">
        <f>IFERROR(VLOOKUP(Table1215[[#This Row],[Column2]],Table12[[Column2]:[Column54]],26,FALSE),"0")</f>
        <v>0</v>
      </c>
      <c r="AB100" s="58">
        <f>IFERROR(VLOOKUP(Table1215[[#This Row],[Column2]],Table12[[Column2]:[Column54]],27,FALSE),"0")</f>
        <v>0</v>
      </c>
      <c r="AC100" s="58">
        <f>IFERROR(VLOOKUP(Table1215[[#This Row],[Column2]],Table12[[Column2]:[Column54]],28,FALSE),"0")</f>
        <v>0</v>
      </c>
      <c r="AD100" s="60">
        <f>Table1215[[#This Row],[Column25]]</f>
        <v>2</v>
      </c>
      <c r="AE100" s="58">
        <f>IFERROR(VLOOKUP(Table1215[[#This Row],[Column2]],Table12[[Column2]:[Column54]],30,FALSE),"0")</f>
        <v>0</v>
      </c>
      <c r="AF100" s="58">
        <f>IFERROR(VLOOKUP(Table1215[[#This Row],[Column2]],Table12[[Column2]:[Column54]],31,FALSE),"0")</f>
        <v>0</v>
      </c>
      <c r="AG100" s="58">
        <f>IFERROR(VLOOKUP(Table1215[[#This Row],[Column2]],Table12[[Column2]:[Column54]],32,FALSE),"0")</f>
        <v>0</v>
      </c>
      <c r="AH100" s="58">
        <f>IFERROR(VLOOKUP(Table1215[[#This Row],[Column2]],Table12[[Column2]:[Column54]],33,FALSE),"0")</f>
        <v>0</v>
      </c>
      <c r="AI100" s="58">
        <f>IFERROR(VLOOKUP(Table1215[[#This Row],[Column2]],Table12[[Column2]:[Column54]],34,FALSE),"0")</f>
        <v>0</v>
      </c>
      <c r="AJ100" s="60">
        <f>AVERAGE(Table1215[[#This Row],[Column31]],Table1215[[#This Row],[Column32]],Table1215[[#This Row],[Column33]])</f>
        <v>0</v>
      </c>
      <c r="AK100" s="58">
        <f>IFERROR(VLOOKUP(Table1215[[#This Row],[Column2]],Table12[[Column2]:[Column54]],36,FALSE),"0")</f>
        <v>3</v>
      </c>
      <c r="AL100" s="58">
        <f>IFERROR(VLOOKUP(Table1215[[#This Row],[Column2]],Table12[[Column2]:[Column54]],37,FALSE),"0")</f>
        <v>4</v>
      </c>
      <c r="AM100" s="58">
        <f>IFERROR(VLOOKUP(Table1215[[#This Row],[Column2]],Table12[[Column2]:[Column54]],38,FALSE),"0")</f>
        <v>0</v>
      </c>
      <c r="AN100" s="58">
        <f>IFERROR(VLOOKUP(Table1215[[#This Row],[Column2]],Table12[[Column2]:[Column54]],39,FALSE),"0")</f>
        <v>4</v>
      </c>
      <c r="AO100" s="58">
        <f>IFERROR(VLOOKUP(Table1215[[#This Row],[Column2]],Table12[[Column2]:[Column54]],40,FALSE),"0")</f>
        <v>0</v>
      </c>
      <c r="AP100" s="60">
        <f>AVERAGE(Table1215[[#This Row],[Column37]],Table1215[[#This Row],[Column38]],Table1215[[#This Row],[Column40]])</f>
        <v>3.6666666666666665</v>
      </c>
      <c r="AQ100" s="58">
        <f>IFERROR(VLOOKUP(Table1215[[#This Row],[Column2]],Table12[[Column2]:[Column54]],42,FALSE),"0")</f>
        <v>3</v>
      </c>
      <c r="AR100" s="58">
        <f>IFERROR(VLOOKUP(Table1215[[#This Row],[Column2]],Table12[[Column2]:[Column54]],43,FALSE),"0")</f>
        <v>0</v>
      </c>
      <c r="AS100" s="58">
        <f>IFERROR(VLOOKUP(Table1215[[#This Row],[Column2]],Table12[[Column2]:[Column54]],44,FALSE),"0")</f>
        <v>0</v>
      </c>
      <c r="AT100" s="58">
        <f>IFERROR(VLOOKUP(Table1215[[#This Row],[Column2]],Table12[[Column2]:[Column54]],45,FALSE),"0")</f>
        <v>0</v>
      </c>
      <c r="AU100" s="58">
        <f>IFERROR(VLOOKUP(Table1215[[#This Row],[Column2]],Table12[[Column2]:[Column54]],46,FALSE),"0")</f>
        <v>0</v>
      </c>
      <c r="AV100" s="60">
        <f>Table1215[[#This Row],[Column43]]</f>
        <v>3</v>
      </c>
      <c r="AW100" s="58">
        <f>IFERROR(VLOOKUP(Table1215[[#This Row],[Column2]],Table12[[Column2]:[Column54]],48,FALSE),"0")</f>
        <v>0</v>
      </c>
      <c r="AX100" s="58">
        <f>IFERROR(VLOOKUP(Table1215[[#This Row],[Column2]],Table12[[Column2]:[Column54]],49,FALSE),"0")</f>
        <v>0</v>
      </c>
      <c r="AY100" s="58">
        <f>IFERROR(VLOOKUP(Table1215[[#This Row],[Column2]],Table12[[Column2]:[Column54]],50,FALSE),"0")</f>
        <v>0</v>
      </c>
      <c r="AZ100" s="58">
        <f>IFERROR(VLOOKUP(Table1215[[#This Row],[Column2]],Table12[[Column2]:[Column54]],51,FALSE),"0")</f>
        <v>3</v>
      </c>
      <c r="BA100" s="58">
        <f>IFERROR(VLOOKUP(Table1215[[#This Row],[Column2]],Table12[[Column2]:[Column54]],52,FALSE),"0")</f>
        <v>3</v>
      </c>
      <c r="BB100" s="60">
        <f>AVERAGE(Table1215[[#This Row],[Column52]],Table1215[[#This Row],[Column53]])</f>
        <v>3</v>
      </c>
    </row>
    <row r="101" spans="1:54" ht="23.1" customHeight="1" x14ac:dyDescent="0.3">
      <c r="A101" s="80">
        <v>98</v>
      </c>
      <c r="B101" s="63" t="s">
        <v>343</v>
      </c>
      <c r="C101" s="64" t="s">
        <v>344</v>
      </c>
      <c r="D101" s="63" t="s">
        <v>541</v>
      </c>
      <c r="E101" s="63" t="s">
        <v>492</v>
      </c>
      <c r="F101" s="63" t="str">
        <f>REPT(CHAR(160),10)&amp;Working!$E102</f>
        <v>          C</v>
      </c>
      <c r="G101" s="54">
        <f>IFERROR(VLOOKUP(Table1215[[#This Row],[Column2]],Table12[[Column2]:[Column54]],6,FALSE),"0")</f>
        <v>0</v>
      </c>
      <c r="H101" s="54">
        <f>IFERROR(VLOOKUP(Table1215[[#This Row],[Column2]],Table12[[Column2]:[Column54]],7,FALSE),"0")</f>
        <v>0</v>
      </c>
      <c r="I101" s="54">
        <f>IFERROR(VLOOKUP(Table1215[[#This Row],[Column2]],Table12[[Column2]:[Column54]],8,FALSE),"0")</f>
        <v>3</v>
      </c>
      <c r="J101" s="54">
        <f>IFERROR(VLOOKUP(Table1215[[#This Row],[Column2]],Table12[[Column2]:[Column54]],9,FALSE),"0")</f>
        <v>0</v>
      </c>
      <c r="K101" s="54">
        <f>IFERROR(VLOOKUP(Table1215[[#This Row],[Column2]],Table12[[Column2]:[Column54]],10,FALSE),"0")</f>
        <v>0</v>
      </c>
      <c r="L101" s="60">
        <f>Table1215[[#This Row],[Column9]]</f>
        <v>3</v>
      </c>
      <c r="M101" s="54">
        <f>IFERROR(VLOOKUP(Table1215[[#This Row],[Column2]],Table12[[Column2]:[Column54]],12,FALSE),"0")</f>
        <v>0</v>
      </c>
      <c r="N101" s="54">
        <f>IFERROR(VLOOKUP(Table1215[[#This Row],[Column2]],Table12[[Column2]:[Column54]],13,FALSE),"0")</f>
        <v>3</v>
      </c>
      <c r="O101" s="54">
        <f>IFERROR(VLOOKUP(Table1215[[#This Row],[Column2]],Table12[[Column2]:[Column54]],14,FALSE),"0")</f>
        <v>3</v>
      </c>
      <c r="P101" s="54">
        <f>IFERROR(VLOOKUP(Table1215[[#This Row],[Column2]],Table12[[Column2]:[Column54]],10,FALSE),"0")</f>
        <v>0</v>
      </c>
      <c r="Q101" s="54">
        <f>IFERROR(VLOOKUP(Table1215[[#This Row],[Column2]],Table12[[Column2]:[Column54]],16,FALSE),"0")</f>
        <v>3</v>
      </c>
      <c r="R101" s="60">
        <f>AVERAGE(Table1215[[#This Row],[Column14]],Table1215[[#This Row],[Column15]],Table1215[[#This Row],[Column17]])</f>
        <v>3</v>
      </c>
      <c r="S101" s="54">
        <f>IFERROR(VLOOKUP(Table1215[[#This Row],[Column2]],Table12[[Column2]:[Column54]],18,FALSE),"0")</f>
        <v>0</v>
      </c>
      <c r="T101" s="54">
        <f>IFERROR(VLOOKUP(Table1215[[#This Row],[Column2]],Table12[[Column2]:[Column54]],19,FALSE),"0")</f>
        <v>0</v>
      </c>
      <c r="U101" s="54">
        <f>IFERROR(VLOOKUP(Table1215[[#This Row],[Column2]],Table12[[Column2]:[Column54]],20,FALSE),"0")</f>
        <v>0</v>
      </c>
      <c r="V101" s="54">
        <f>IFERROR(VLOOKUP(Table1215[[#This Row],[Column2]],Table12[[Column2]:[Column54]],21,FALSE),"0")</f>
        <v>0</v>
      </c>
      <c r="W101" s="54">
        <f>IFERROR(VLOOKUP(Table1215[[#This Row],[Column2]],Table12[[Column2]:[Column54]],22,FALSE),"0")</f>
        <v>0</v>
      </c>
      <c r="X101" s="60">
        <f>Table1215[[#This Row],[Column19]]</f>
        <v>0</v>
      </c>
      <c r="Y101" s="54">
        <f>IFERROR(VLOOKUP(Table1215[[#This Row],[Column2]],Table12[[Column2]:[Column54]],24,FALSE),"0")</f>
        <v>3</v>
      </c>
      <c r="Z101" s="54">
        <f>IFERROR(VLOOKUP(Table1215[[#This Row],[Column2]],Table12[[Column2]:[Column54]],25,FALSE),"0")</f>
        <v>0</v>
      </c>
      <c r="AA101" s="54">
        <f>IFERROR(VLOOKUP(Table1215[[#This Row],[Column2]],Table12[[Column2]:[Column54]],26,FALSE),"0")</f>
        <v>0</v>
      </c>
      <c r="AB101" s="54">
        <f>IFERROR(VLOOKUP(Table1215[[#This Row],[Column2]],Table12[[Column2]:[Column54]],27,FALSE),"0")</f>
        <v>0</v>
      </c>
      <c r="AC101" s="54">
        <f>IFERROR(VLOOKUP(Table1215[[#This Row],[Column2]],Table12[[Column2]:[Column54]],28,FALSE),"0")</f>
        <v>0</v>
      </c>
      <c r="AD101" s="60">
        <f>Table1215[[#This Row],[Column25]]</f>
        <v>3</v>
      </c>
      <c r="AE101" s="54">
        <f>IFERROR(VLOOKUP(Table1215[[#This Row],[Column2]],Table12[[Column2]:[Column54]],30,FALSE),"0")</f>
        <v>0</v>
      </c>
      <c r="AF101" s="54">
        <f>IFERROR(VLOOKUP(Table1215[[#This Row],[Column2]],Table12[[Column2]:[Column54]],31,FALSE),"0")</f>
        <v>0</v>
      </c>
      <c r="AG101" s="54">
        <f>IFERROR(VLOOKUP(Table1215[[#This Row],[Column2]],Table12[[Column2]:[Column54]],32,FALSE),"0")</f>
        <v>0</v>
      </c>
      <c r="AH101" s="54">
        <f>IFERROR(VLOOKUP(Table1215[[#This Row],[Column2]],Table12[[Column2]:[Column54]],33,FALSE),"0")</f>
        <v>0</v>
      </c>
      <c r="AI101" s="54">
        <f>IFERROR(VLOOKUP(Table1215[[#This Row],[Column2]],Table12[[Column2]:[Column54]],34,FALSE),"0")</f>
        <v>0</v>
      </c>
      <c r="AJ101" s="60">
        <f>AVERAGE(Table1215[[#This Row],[Column31]],Table1215[[#This Row],[Column32]],Table1215[[#This Row],[Column33]])</f>
        <v>0</v>
      </c>
      <c r="AK101" s="54">
        <f>IFERROR(VLOOKUP(Table1215[[#This Row],[Column2]],Table12[[Column2]:[Column54]],36,FALSE),"0")</f>
        <v>3</v>
      </c>
      <c r="AL101" s="54">
        <f>IFERROR(VLOOKUP(Table1215[[#This Row],[Column2]],Table12[[Column2]:[Column54]],37,FALSE),"0")</f>
        <v>3</v>
      </c>
      <c r="AM101" s="54">
        <f>IFERROR(VLOOKUP(Table1215[[#This Row],[Column2]],Table12[[Column2]:[Column54]],38,FALSE),"0")</f>
        <v>0</v>
      </c>
      <c r="AN101" s="54">
        <f>IFERROR(VLOOKUP(Table1215[[#This Row],[Column2]],Table12[[Column2]:[Column54]],39,FALSE),"0")</f>
        <v>3</v>
      </c>
      <c r="AO101" s="54">
        <f>IFERROR(VLOOKUP(Table1215[[#This Row],[Column2]],Table12[[Column2]:[Column54]],40,FALSE),"0")</f>
        <v>0</v>
      </c>
      <c r="AP101" s="60">
        <f>AVERAGE(Table1215[[#This Row],[Column37]],Table1215[[#This Row],[Column38]],Table1215[[#This Row],[Column40]])</f>
        <v>3</v>
      </c>
      <c r="AQ101" s="54">
        <f>IFERROR(VLOOKUP(Table1215[[#This Row],[Column2]],Table12[[Column2]:[Column54]],42,FALSE),"0")</f>
        <v>3</v>
      </c>
      <c r="AR101" s="54">
        <f>IFERROR(VLOOKUP(Table1215[[#This Row],[Column2]],Table12[[Column2]:[Column54]],43,FALSE),"0")</f>
        <v>0</v>
      </c>
      <c r="AS101" s="54">
        <f>IFERROR(VLOOKUP(Table1215[[#This Row],[Column2]],Table12[[Column2]:[Column54]],44,FALSE),"0")</f>
        <v>0</v>
      </c>
      <c r="AT101" s="54">
        <f>IFERROR(VLOOKUP(Table1215[[#This Row],[Column2]],Table12[[Column2]:[Column54]],45,FALSE),"0")</f>
        <v>0</v>
      </c>
      <c r="AU101" s="54">
        <f>IFERROR(VLOOKUP(Table1215[[#This Row],[Column2]],Table12[[Column2]:[Column54]],46,FALSE),"0")</f>
        <v>0</v>
      </c>
      <c r="AV101" s="60">
        <f>Table1215[[#This Row],[Column43]]</f>
        <v>3</v>
      </c>
      <c r="AW101" s="54">
        <f>IFERROR(VLOOKUP(Table1215[[#This Row],[Column2]],Table12[[Column2]:[Column54]],48,FALSE),"0")</f>
        <v>0</v>
      </c>
      <c r="AX101" s="54">
        <f>IFERROR(VLOOKUP(Table1215[[#This Row],[Column2]],Table12[[Column2]:[Column54]],49,FALSE),"0")</f>
        <v>0</v>
      </c>
      <c r="AY101" s="54">
        <f>IFERROR(VLOOKUP(Table1215[[#This Row],[Column2]],Table12[[Column2]:[Column54]],50,FALSE),"0")</f>
        <v>0</v>
      </c>
      <c r="AZ101" s="54">
        <f>IFERROR(VLOOKUP(Table1215[[#This Row],[Column2]],Table12[[Column2]:[Column54]],51,FALSE),"0")</f>
        <v>3</v>
      </c>
      <c r="BA101" s="54">
        <f>IFERROR(VLOOKUP(Table1215[[#This Row],[Column2]],Table12[[Column2]:[Column54]],52,FALSE),"0")</f>
        <v>3</v>
      </c>
      <c r="BB101" s="60">
        <f>AVERAGE(Table1215[[#This Row],[Column52]],Table1215[[#This Row],[Column53]])</f>
        <v>3</v>
      </c>
    </row>
    <row r="102" spans="1:54" ht="23.1" customHeight="1" x14ac:dyDescent="0.3">
      <c r="A102" s="79">
        <v>99</v>
      </c>
      <c r="B102" s="56" t="s">
        <v>262</v>
      </c>
      <c r="C102" s="57" t="s">
        <v>263</v>
      </c>
      <c r="D102" s="56" t="s">
        <v>449</v>
      </c>
      <c r="E102" s="56" t="s">
        <v>160</v>
      </c>
      <c r="F102" s="56" t="str">
        <f>REPT(CHAR(160),10)&amp;Working!$E103</f>
        <v>          B</v>
      </c>
      <c r="G102" s="58">
        <f>IFERROR(VLOOKUP(Table1215[[#This Row],[Column2]],Table12[[Column2]:[Column54]],6,FALSE),"0")</f>
        <v>0</v>
      </c>
      <c r="H102" s="58">
        <f>IFERROR(VLOOKUP(Table1215[[#This Row],[Column2]],Table12[[Column2]:[Column54]],7,FALSE),"0")</f>
        <v>0</v>
      </c>
      <c r="I102" s="58">
        <f>IFERROR(VLOOKUP(Table1215[[#This Row],[Column2]],Table12[[Column2]:[Column54]],8,FALSE),"0")</f>
        <v>2</v>
      </c>
      <c r="J102" s="58">
        <f>IFERROR(VLOOKUP(Table1215[[#This Row],[Column2]],Table12[[Column2]:[Column54]],9,FALSE),"0")</f>
        <v>0</v>
      </c>
      <c r="K102" s="58">
        <f>IFERROR(VLOOKUP(Table1215[[#This Row],[Column2]],Table12[[Column2]:[Column54]],10,FALSE),"0")</f>
        <v>0</v>
      </c>
      <c r="L102" s="60">
        <f>Table1215[[#This Row],[Column9]]</f>
        <v>2</v>
      </c>
      <c r="M102" s="58">
        <f>IFERROR(VLOOKUP(Table1215[[#This Row],[Column2]],Table12[[Column2]:[Column54]],12,FALSE),"0")</f>
        <v>0</v>
      </c>
      <c r="N102" s="58">
        <f>IFERROR(VLOOKUP(Table1215[[#This Row],[Column2]],Table12[[Column2]:[Column54]],13,FALSE),"0")</f>
        <v>3</v>
      </c>
      <c r="O102" s="58">
        <f>IFERROR(VLOOKUP(Table1215[[#This Row],[Column2]],Table12[[Column2]:[Column54]],14,FALSE),"0")</f>
        <v>2</v>
      </c>
      <c r="P102" s="58">
        <f>IFERROR(VLOOKUP(Table1215[[#This Row],[Column2]],Table12[[Column2]:[Column54]],10,FALSE),"0")</f>
        <v>0</v>
      </c>
      <c r="Q102" s="58">
        <f>IFERROR(VLOOKUP(Table1215[[#This Row],[Column2]],Table12[[Column2]:[Column54]],16,FALSE),"0")</f>
        <v>2</v>
      </c>
      <c r="R102" s="60">
        <f>AVERAGE(Table1215[[#This Row],[Column14]],Table1215[[#This Row],[Column15]],Table1215[[#This Row],[Column17]])</f>
        <v>2.3333333333333335</v>
      </c>
      <c r="S102" s="58">
        <f>IFERROR(VLOOKUP(Table1215[[#This Row],[Column2]],Table12[[Column2]:[Column54]],18,FALSE),"0")</f>
        <v>0</v>
      </c>
      <c r="T102" s="58">
        <f>IFERROR(VLOOKUP(Table1215[[#This Row],[Column2]],Table12[[Column2]:[Column54]],19,FALSE),"0")</f>
        <v>0</v>
      </c>
      <c r="U102" s="58">
        <f>IFERROR(VLOOKUP(Table1215[[#This Row],[Column2]],Table12[[Column2]:[Column54]],20,FALSE),"0")</f>
        <v>0</v>
      </c>
      <c r="V102" s="58">
        <f>IFERROR(VLOOKUP(Table1215[[#This Row],[Column2]],Table12[[Column2]:[Column54]],21,FALSE),"0")</f>
        <v>0</v>
      </c>
      <c r="W102" s="58">
        <f>IFERROR(VLOOKUP(Table1215[[#This Row],[Column2]],Table12[[Column2]:[Column54]],22,FALSE),"0")</f>
        <v>0</v>
      </c>
      <c r="X102" s="60">
        <f>Table1215[[#This Row],[Column19]]</f>
        <v>0</v>
      </c>
      <c r="Y102" s="58">
        <f>IFERROR(VLOOKUP(Table1215[[#This Row],[Column2]],Table12[[Column2]:[Column54]],24,FALSE),"0")</f>
        <v>2</v>
      </c>
      <c r="Z102" s="58">
        <f>IFERROR(VLOOKUP(Table1215[[#This Row],[Column2]],Table12[[Column2]:[Column54]],25,FALSE),"0")</f>
        <v>0</v>
      </c>
      <c r="AA102" s="58">
        <f>IFERROR(VLOOKUP(Table1215[[#This Row],[Column2]],Table12[[Column2]:[Column54]],26,FALSE),"0")</f>
        <v>0</v>
      </c>
      <c r="AB102" s="58">
        <f>IFERROR(VLOOKUP(Table1215[[#This Row],[Column2]],Table12[[Column2]:[Column54]],27,FALSE),"0")</f>
        <v>0</v>
      </c>
      <c r="AC102" s="58">
        <f>IFERROR(VLOOKUP(Table1215[[#This Row],[Column2]],Table12[[Column2]:[Column54]],28,FALSE),"0")</f>
        <v>0</v>
      </c>
      <c r="AD102" s="60">
        <f>Table1215[[#This Row],[Column25]]</f>
        <v>2</v>
      </c>
      <c r="AE102" s="58">
        <f>IFERROR(VLOOKUP(Table1215[[#This Row],[Column2]],Table12[[Column2]:[Column54]],30,FALSE),"0")</f>
        <v>0</v>
      </c>
      <c r="AF102" s="58">
        <f>IFERROR(VLOOKUP(Table1215[[#This Row],[Column2]],Table12[[Column2]:[Column54]],31,FALSE),"0")</f>
        <v>0</v>
      </c>
      <c r="AG102" s="58">
        <f>IFERROR(VLOOKUP(Table1215[[#This Row],[Column2]],Table12[[Column2]:[Column54]],32,FALSE),"0")</f>
        <v>0</v>
      </c>
      <c r="AH102" s="58">
        <f>IFERROR(VLOOKUP(Table1215[[#This Row],[Column2]],Table12[[Column2]:[Column54]],33,FALSE),"0")</f>
        <v>0</v>
      </c>
      <c r="AI102" s="58">
        <f>IFERROR(VLOOKUP(Table1215[[#This Row],[Column2]],Table12[[Column2]:[Column54]],34,FALSE),"0")</f>
        <v>0</v>
      </c>
      <c r="AJ102" s="60">
        <f>AVERAGE(Table1215[[#This Row],[Column31]],Table1215[[#This Row],[Column32]],Table1215[[#This Row],[Column33]])</f>
        <v>0</v>
      </c>
      <c r="AK102" s="58">
        <f>IFERROR(VLOOKUP(Table1215[[#This Row],[Column2]],Table12[[Column2]:[Column54]],36,FALSE),"0")</f>
        <v>2</v>
      </c>
      <c r="AL102" s="58">
        <f>IFERROR(VLOOKUP(Table1215[[#This Row],[Column2]],Table12[[Column2]:[Column54]],37,FALSE),"0")</f>
        <v>3</v>
      </c>
      <c r="AM102" s="58">
        <f>IFERROR(VLOOKUP(Table1215[[#This Row],[Column2]],Table12[[Column2]:[Column54]],38,FALSE),"0")</f>
        <v>0</v>
      </c>
      <c r="AN102" s="58">
        <f>IFERROR(VLOOKUP(Table1215[[#This Row],[Column2]],Table12[[Column2]:[Column54]],39,FALSE),"0")</f>
        <v>3</v>
      </c>
      <c r="AO102" s="58">
        <f>IFERROR(VLOOKUP(Table1215[[#This Row],[Column2]],Table12[[Column2]:[Column54]],40,FALSE),"0")</f>
        <v>0</v>
      </c>
      <c r="AP102" s="60">
        <f>AVERAGE(Table1215[[#This Row],[Column37]],Table1215[[#This Row],[Column38]],Table1215[[#This Row],[Column40]])</f>
        <v>2.6666666666666665</v>
      </c>
      <c r="AQ102" s="58">
        <f>IFERROR(VLOOKUP(Table1215[[#This Row],[Column2]],Table12[[Column2]:[Column54]],42,FALSE),"0")</f>
        <v>2</v>
      </c>
      <c r="AR102" s="58">
        <f>IFERROR(VLOOKUP(Table1215[[#This Row],[Column2]],Table12[[Column2]:[Column54]],43,FALSE),"0")</f>
        <v>0</v>
      </c>
      <c r="AS102" s="58">
        <f>IFERROR(VLOOKUP(Table1215[[#This Row],[Column2]],Table12[[Column2]:[Column54]],44,FALSE),"0")</f>
        <v>0</v>
      </c>
      <c r="AT102" s="58">
        <f>IFERROR(VLOOKUP(Table1215[[#This Row],[Column2]],Table12[[Column2]:[Column54]],45,FALSE),"0")</f>
        <v>0</v>
      </c>
      <c r="AU102" s="58">
        <f>IFERROR(VLOOKUP(Table1215[[#This Row],[Column2]],Table12[[Column2]:[Column54]],46,FALSE),"0")</f>
        <v>0</v>
      </c>
      <c r="AV102" s="60">
        <f>Table1215[[#This Row],[Column43]]</f>
        <v>2</v>
      </c>
      <c r="AW102" s="58">
        <f>IFERROR(VLOOKUP(Table1215[[#This Row],[Column2]],Table12[[Column2]:[Column54]],48,FALSE),"0")</f>
        <v>0</v>
      </c>
      <c r="AX102" s="58">
        <f>IFERROR(VLOOKUP(Table1215[[#This Row],[Column2]],Table12[[Column2]:[Column54]],49,FALSE),"0")</f>
        <v>0</v>
      </c>
      <c r="AY102" s="58">
        <f>IFERROR(VLOOKUP(Table1215[[#This Row],[Column2]],Table12[[Column2]:[Column54]],50,FALSE),"0")</f>
        <v>0</v>
      </c>
      <c r="AZ102" s="58">
        <f>IFERROR(VLOOKUP(Table1215[[#This Row],[Column2]],Table12[[Column2]:[Column54]],51,FALSE),"0")</f>
        <v>1</v>
      </c>
      <c r="BA102" s="58">
        <f>IFERROR(VLOOKUP(Table1215[[#This Row],[Column2]],Table12[[Column2]:[Column54]],52,FALSE),"0")</f>
        <v>3</v>
      </c>
      <c r="BB102" s="60">
        <f>AVERAGE(Table1215[[#This Row],[Column52]],Table1215[[#This Row],[Column53]])</f>
        <v>2</v>
      </c>
    </row>
    <row r="103" spans="1:54" ht="23.1" customHeight="1" x14ac:dyDescent="0.3">
      <c r="A103" s="80">
        <v>100</v>
      </c>
      <c r="B103" s="63" t="s">
        <v>139</v>
      </c>
      <c r="C103" s="64" t="s">
        <v>140</v>
      </c>
      <c r="D103" s="63" t="s">
        <v>449</v>
      </c>
      <c r="E103" s="63" t="s">
        <v>34</v>
      </c>
      <c r="F103" s="63" t="str">
        <f>REPT(CHAR(160),10)&amp;Working!$E104</f>
        <v>          A</v>
      </c>
      <c r="G103" s="54">
        <f>IFERROR(VLOOKUP(Table1215[[#This Row],[Column2]],Table12[[Column2]:[Column54]],6,FALSE),"0")</f>
        <v>0</v>
      </c>
      <c r="H103" s="54">
        <f>IFERROR(VLOOKUP(Table1215[[#This Row],[Column2]],Table12[[Column2]:[Column54]],7,FALSE),"0")</f>
        <v>0</v>
      </c>
      <c r="I103" s="54">
        <f>IFERROR(VLOOKUP(Table1215[[#This Row],[Column2]],Table12[[Column2]:[Column54]],8,FALSE),"0")</f>
        <v>2</v>
      </c>
      <c r="J103" s="54">
        <f>IFERROR(VLOOKUP(Table1215[[#This Row],[Column2]],Table12[[Column2]:[Column54]],9,FALSE),"0")</f>
        <v>0</v>
      </c>
      <c r="K103" s="54">
        <f>IFERROR(VLOOKUP(Table1215[[#This Row],[Column2]],Table12[[Column2]:[Column54]],10,FALSE),"0")</f>
        <v>0</v>
      </c>
      <c r="L103" s="60">
        <f>Table1215[[#This Row],[Column9]]</f>
        <v>2</v>
      </c>
      <c r="M103" s="54">
        <f>IFERROR(VLOOKUP(Table1215[[#This Row],[Column2]],Table12[[Column2]:[Column54]],12,FALSE),"0")</f>
        <v>0</v>
      </c>
      <c r="N103" s="54">
        <f>IFERROR(VLOOKUP(Table1215[[#This Row],[Column2]],Table12[[Column2]:[Column54]],13,FALSE),"0")</f>
        <v>2</v>
      </c>
      <c r="O103" s="54">
        <f>IFERROR(VLOOKUP(Table1215[[#This Row],[Column2]],Table12[[Column2]:[Column54]],14,FALSE),"0")</f>
        <v>2</v>
      </c>
      <c r="P103" s="54">
        <f>IFERROR(VLOOKUP(Table1215[[#This Row],[Column2]],Table12[[Column2]:[Column54]],10,FALSE),"0")</f>
        <v>0</v>
      </c>
      <c r="Q103" s="54">
        <f>IFERROR(VLOOKUP(Table1215[[#This Row],[Column2]],Table12[[Column2]:[Column54]],16,FALSE),"0")</f>
        <v>2</v>
      </c>
      <c r="R103" s="60">
        <f>AVERAGE(Table1215[[#This Row],[Column14]],Table1215[[#This Row],[Column15]],Table1215[[#This Row],[Column17]])</f>
        <v>2</v>
      </c>
      <c r="S103" s="54">
        <f>IFERROR(VLOOKUP(Table1215[[#This Row],[Column2]],Table12[[Column2]:[Column54]],18,FALSE),"0")</f>
        <v>0</v>
      </c>
      <c r="T103" s="54">
        <f>IFERROR(VLOOKUP(Table1215[[#This Row],[Column2]],Table12[[Column2]:[Column54]],19,FALSE),"0")</f>
        <v>0</v>
      </c>
      <c r="U103" s="54">
        <f>IFERROR(VLOOKUP(Table1215[[#This Row],[Column2]],Table12[[Column2]:[Column54]],20,FALSE),"0")</f>
        <v>0</v>
      </c>
      <c r="V103" s="54">
        <f>IFERROR(VLOOKUP(Table1215[[#This Row],[Column2]],Table12[[Column2]:[Column54]],21,FALSE),"0")</f>
        <v>0</v>
      </c>
      <c r="W103" s="54">
        <f>IFERROR(VLOOKUP(Table1215[[#This Row],[Column2]],Table12[[Column2]:[Column54]],22,FALSE),"0")</f>
        <v>0</v>
      </c>
      <c r="X103" s="60">
        <f>Table1215[[#This Row],[Column19]]</f>
        <v>0</v>
      </c>
      <c r="Y103" s="54">
        <f>IFERROR(VLOOKUP(Table1215[[#This Row],[Column2]],Table12[[Column2]:[Column54]],24,FALSE),"0")</f>
        <v>2</v>
      </c>
      <c r="Z103" s="54">
        <f>IFERROR(VLOOKUP(Table1215[[#This Row],[Column2]],Table12[[Column2]:[Column54]],25,FALSE),"0")</f>
        <v>0</v>
      </c>
      <c r="AA103" s="54">
        <f>IFERROR(VLOOKUP(Table1215[[#This Row],[Column2]],Table12[[Column2]:[Column54]],26,FALSE),"0")</f>
        <v>0</v>
      </c>
      <c r="AB103" s="54">
        <f>IFERROR(VLOOKUP(Table1215[[#This Row],[Column2]],Table12[[Column2]:[Column54]],27,FALSE),"0")</f>
        <v>0</v>
      </c>
      <c r="AC103" s="54">
        <f>IFERROR(VLOOKUP(Table1215[[#This Row],[Column2]],Table12[[Column2]:[Column54]],28,FALSE),"0")</f>
        <v>0</v>
      </c>
      <c r="AD103" s="60">
        <f>Table1215[[#This Row],[Column25]]</f>
        <v>2</v>
      </c>
      <c r="AE103" s="54">
        <f>IFERROR(VLOOKUP(Table1215[[#This Row],[Column2]],Table12[[Column2]:[Column54]],30,FALSE),"0")</f>
        <v>0</v>
      </c>
      <c r="AF103" s="54">
        <f>IFERROR(VLOOKUP(Table1215[[#This Row],[Column2]],Table12[[Column2]:[Column54]],31,FALSE),"0")</f>
        <v>0</v>
      </c>
      <c r="AG103" s="54">
        <f>IFERROR(VLOOKUP(Table1215[[#This Row],[Column2]],Table12[[Column2]:[Column54]],32,FALSE),"0")</f>
        <v>0</v>
      </c>
      <c r="AH103" s="54">
        <f>IFERROR(VLOOKUP(Table1215[[#This Row],[Column2]],Table12[[Column2]:[Column54]],33,FALSE),"0")</f>
        <v>0</v>
      </c>
      <c r="AI103" s="54">
        <f>IFERROR(VLOOKUP(Table1215[[#This Row],[Column2]],Table12[[Column2]:[Column54]],34,FALSE),"0")</f>
        <v>0</v>
      </c>
      <c r="AJ103" s="60">
        <f>AVERAGE(Table1215[[#This Row],[Column31]],Table1215[[#This Row],[Column32]],Table1215[[#This Row],[Column33]])</f>
        <v>0</v>
      </c>
      <c r="AK103" s="54">
        <f>IFERROR(VLOOKUP(Table1215[[#This Row],[Column2]],Table12[[Column2]:[Column54]],36,FALSE),"0")</f>
        <v>3</v>
      </c>
      <c r="AL103" s="54">
        <f>IFERROR(VLOOKUP(Table1215[[#This Row],[Column2]],Table12[[Column2]:[Column54]],37,FALSE),"0")</f>
        <v>2</v>
      </c>
      <c r="AM103" s="54">
        <f>IFERROR(VLOOKUP(Table1215[[#This Row],[Column2]],Table12[[Column2]:[Column54]],38,FALSE),"0")</f>
        <v>0</v>
      </c>
      <c r="AN103" s="54">
        <f>IFERROR(VLOOKUP(Table1215[[#This Row],[Column2]],Table12[[Column2]:[Column54]],39,FALSE),"0")</f>
        <v>2</v>
      </c>
      <c r="AO103" s="54">
        <f>IFERROR(VLOOKUP(Table1215[[#This Row],[Column2]],Table12[[Column2]:[Column54]],40,FALSE),"0")</f>
        <v>0</v>
      </c>
      <c r="AP103" s="60">
        <f>AVERAGE(Table1215[[#This Row],[Column37]],Table1215[[#This Row],[Column38]],Table1215[[#This Row],[Column40]])</f>
        <v>2.3333333333333335</v>
      </c>
      <c r="AQ103" s="54">
        <f>IFERROR(VLOOKUP(Table1215[[#This Row],[Column2]],Table12[[Column2]:[Column54]],42,FALSE),"0")</f>
        <v>3</v>
      </c>
      <c r="AR103" s="54">
        <f>IFERROR(VLOOKUP(Table1215[[#This Row],[Column2]],Table12[[Column2]:[Column54]],43,FALSE),"0")</f>
        <v>0</v>
      </c>
      <c r="AS103" s="54">
        <f>IFERROR(VLOOKUP(Table1215[[#This Row],[Column2]],Table12[[Column2]:[Column54]],44,FALSE),"0")</f>
        <v>0</v>
      </c>
      <c r="AT103" s="54">
        <f>IFERROR(VLOOKUP(Table1215[[#This Row],[Column2]],Table12[[Column2]:[Column54]],45,FALSE),"0")</f>
        <v>0</v>
      </c>
      <c r="AU103" s="54">
        <f>IFERROR(VLOOKUP(Table1215[[#This Row],[Column2]],Table12[[Column2]:[Column54]],46,FALSE),"0")</f>
        <v>0</v>
      </c>
      <c r="AV103" s="60">
        <f>Table1215[[#This Row],[Column43]]</f>
        <v>3</v>
      </c>
      <c r="AW103" s="54">
        <f>IFERROR(VLOOKUP(Table1215[[#This Row],[Column2]],Table12[[Column2]:[Column54]],48,FALSE),"0")</f>
        <v>0</v>
      </c>
      <c r="AX103" s="54">
        <f>IFERROR(VLOOKUP(Table1215[[#This Row],[Column2]],Table12[[Column2]:[Column54]],49,FALSE),"0")</f>
        <v>0</v>
      </c>
      <c r="AY103" s="54">
        <f>IFERROR(VLOOKUP(Table1215[[#This Row],[Column2]],Table12[[Column2]:[Column54]],50,FALSE),"0")</f>
        <v>0</v>
      </c>
      <c r="AZ103" s="54">
        <f>IFERROR(VLOOKUP(Table1215[[#This Row],[Column2]],Table12[[Column2]:[Column54]],51,FALSE),"0")</f>
        <v>2</v>
      </c>
      <c r="BA103" s="54">
        <f>IFERROR(VLOOKUP(Table1215[[#This Row],[Column2]],Table12[[Column2]:[Column54]],52,FALSE),"0")</f>
        <v>3</v>
      </c>
      <c r="BB103" s="60">
        <f>AVERAGE(Table1215[[#This Row],[Column52]],Table1215[[#This Row],[Column53]])</f>
        <v>2.5</v>
      </c>
    </row>
    <row r="104" spans="1:54" ht="23.1" customHeight="1" x14ac:dyDescent="0.3">
      <c r="A104" s="79">
        <v>101</v>
      </c>
      <c r="B104" s="56" t="s">
        <v>345</v>
      </c>
      <c r="C104" s="57" t="s">
        <v>346</v>
      </c>
      <c r="D104" s="56" t="s">
        <v>449</v>
      </c>
      <c r="E104" s="56" t="s">
        <v>492</v>
      </c>
      <c r="F104" s="56" t="str">
        <f>REPT(CHAR(160),10)&amp;Working!$E105</f>
        <v>          C</v>
      </c>
      <c r="G104" s="58">
        <f>IFERROR(VLOOKUP(Table1215[[#This Row],[Column2]],Table12[[Column2]:[Column54]],6,FALSE),"0")</f>
        <v>0</v>
      </c>
      <c r="H104" s="58">
        <f>IFERROR(VLOOKUP(Table1215[[#This Row],[Column2]],Table12[[Column2]:[Column54]],7,FALSE),"0")</f>
        <v>0</v>
      </c>
      <c r="I104" s="58">
        <f>IFERROR(VLOOKUP(Table1215[[#This Row],[Column2]],Table12[[Column2]:[Column54]],8,FALSE),"0")</f>
        <v>3</v>
      </c>
      <c r="J104" s="58">
        <f>IFERROR(VLOOKUP(Table1215[[#This Row],[Column2]],Table12[[Column2]:[Column54]],9,FALSE),"0")</f>
        <v>0</v>
      </c>
      <c r="K104" s="58">
        <f>IFERROR(VLOOKUP(Table1215[[#This Row],[Column2]],Table12[[Column2]:[Column54]],10,FALSE),"0")</f>
        <v>0</v>
      </c>
      <c r="L104" s="60">
        <f>Table1215[[#This Row],[Column9]]</f>
        <v>3</v>
      </c>
      <c r="M104" s="58">
        <f>IFERROR(VLOOKUP(Table1215[[#This Row],[Column2]],Table12[[Column2]:[Column54]],12,FALSE),"0")</f>
        <v>0</v>
      </c>
      <c r="N104" s="58">
        <f>IFERROR(VLOOKUP(Table1215[[#This Row],[Column2]],Table12[[Column2]:[Column54]],13,FALSE),"0")</f>
        <v>3</v>
      </c>
      <c r="O104" s="58">
        <f>IFERROR(VLOOKUP(Table1215[[#This Row],[Column2]],Table12[[Column2]:[Column54]],14,FALSE),"0")</f>
        <v>4</v>
      </c>
      <c r="P104" s="58">
        <f>IFERROR(VLOOKUP(Table1215[[#This Row],[Column2]],Table12[[Column2]:[Column54]],10,FALSE),"0")</f>
        <v>0</v>
      </c>
      <c r="Q104" s="58">
        <f>IFERROR(VLOOKUP(Table1215[[#This Row],[Column2]],Table12[[Column2]:[Column54]],16,FALSE),"0")</f>
        <v>4</v>
      </c>
      <c r="R104" s="60">
        <f>AVERAGE(Table1215[[#This Row],[Column14]],Table1215[[#This Row],[Column15]],Table1215[[#This Row],[Column17]])</f>
        <v>3.6666666666666665</v>
      </c>
      <c r="S104" s="58">
        <f>IFERROR(VLOOKUP(Table1215[[#This Row],[Column2]],Table12[[Column2]:[Column54]],18,FALSE),"0")</f>
        <v>0</v>
      </c>
      <c r="T104" s="58">
        <f>IFERROR(VLOOKUP(Table1215[[#This Row],[Column2]],Table12[[Column2]:[Column54]],19,FALSE),"0")</f>
        <v>0</v>
      </c>
      <c r="U104" s="58">
        <f>IFERROR(VLOOKUP(Table1215[[#This Row],[Column2]],Table12[[Column2]:[Column54]],20,FALSE),"0")</f>
        <v>0</v>
      </c>
      <c r="V104" s="58">
        <f>IFERROR(VLOOKUP(Table1215[[#This Row],[Column2]],Table12[[Column2]:[Column54]],21,FALSE),"0")</f>
        <v>0</v>
      </c>
      <c r="W104" s="58">
        <f>IFERROR(VLOOKUP(Table1215[[#This Row],[Column2]],Table12[[Column2]:[Column54]],22,FALSE),"0")</f>
        <v>0</v>
      </c>
      <c r="X104" s="60">
        <f>Table1215[[#This Row],[Column19]]</f>
        <v>0</v>
      </c>
      <c r="Y104" s="58">
        <f>IFERROR(VLOOKUP(Table1215[[#This Row],[Column2]],Table12[[Column2]:[Column54]],24,FALSE),"0")</f>
        <v>3</v>
      </c>
      <c r="Z104" s="58">
        <f>IFERROR(VLOOKUP(Table1215[[#This Row],[Column2]],Table12[[Column2]:[Column54]],25,FALSE),"0")</f>
        <v>0</v>
      </c>
      <c r="AA104" s="58">
        <f>IFERROR(VLOOKUP(Table1215[[#This Row],[Column2]],Table12[[Column2]:[Column54]],26,FALSE),"0")</f>
        <v>0</v>
      </c>
      <c r="AB104" s="58">
        <f>IFERROR(VLOOKUP(Table1215[[#This Row],[Column2]],Table12[[Column2]:[Column54]],27,FALSE),"0")</f>
        <v>0</v>
      </c>
      <c r="AC104" s="58">
        <f>IFERROR(VLOOKUP(Table1215[[#This Row],[Column2]],Table12[[Column2]:[Column54]],28,FALSE),"0")</f>
        <v>0</v>
      </c>
      <c r="AD104" s="60">
        <f>Table1215[[#This Row],[Column25]]</f>
        <v>3</v>
      </c>
      <c r="AE104" s="58">
        <f>IFERROR(VLOOKUP(Table1215[[#This Row],[Column2]],Table12[[Column2]:[Column54]],30,FALSE),"0")</f>
        <v>0</v>
      </c>
      <c r="AF104" s="58">
        <f>IFERROR(VLOOKUP(Table1215[[#This Row],[Column2]],Table12[[Column2]:[Column54]],31,FALSE),"0")</f>
        <v>0</v>
      </c>
      <c r="AG104" s="58">
        <f>IFERROR(VLOOKUP(Table1215[[#This Row],[Column2]],Table12[[Column2]:[Column54]],32,FALSE),"0")</f>
        <v>0</v>
      </c>
      <c r="AH104" s="58">
        <f>IFERROR(VLOOKUP(Table1215[[#This Row],[Column2]],Table12[[Column2]:[Column54]],33,FALSE),"0")</f>
        <v>0</v>
      </c>
      <c r="AI104" s="58">
        <f>IFERROR(VLOOKUP(Table1215[[#This Row],[Column2]],Table12[[Column2]:[Column54]],34,FALSE),"0")</f>
        <v>0</v>
      </c>
      <c r="AJ104" s="60">
        <f>AVERAGE(Table1215[[#This Row],[Column31]],Table1215[[#This Row],[Column32]],Table1215[[#This Row],[Column33]])</f>
        <v>0</v>
      </c>
      <c r="AK104" s="58">
        <f>IFERROR(VLOOKUP(Table1215[[#This Row],[Column2]],Table12[[Column2]:[Column54]],36,FALSE),"0")</f>
        <v>3</v>
      </c>
      <c r="AL104" s="58">
        <f>IFERROR(VLOOKUP(Table1215[[#This Row],[Column2]],Table12[[Column2]:[Column54]],37,FALSE),"0")</f>
        <v>3</v>
      </c>
      <c r="AM104" s="58">
        <f>IFERROR(VLOOKUP(Table1215[[#This Row],[Column2]],Table12[[Column2]:[Column54]],38,FALSE),"0")</f>
        <v>0</v>
      </c>
      <c r="AN104" s="58">
        <f>IFERROR(VLOOKUP(Table1215[[#This Row],[Column2]],Table12[[Column2]:[Column54]],39,FALSE),"0")</f>
        <v>4</v>
      </c>
      <c r="AO104" s="58">
        <f>IFERROR(VLOOKUP(Table1215[[#This Row],[Column2]],Table12[[Column2]:[Column54]],40,FALSE),"0")</f>
        <v>0</v>
      </c>
      <c r="AP104" s="60">
        <f>AVERAGE(Table1215[[#This Row],[Column37]],Table1215[[#This Row],[Column38]],Table1215[[#This Row],[Column40]])</f>
        <v>3.3333333333333335</v>
      </c>
      <c r="AQ104" s="58">
        <f>IFERROR(VLOOKUP(Table1215[[#This Row],[Column2]],Table12[[Column2]:[Column54]],42,FALSE),"0")</f>
        <v>3</v>
      </c>
      <c r="AR104" s="58">
        <f>IFERROR(VLOOKUP(Table1215[[#This Row],[Column2]],Table12[[Column2]:[Column54]],43,FALSE),"0")</f>
        <v>0</v>
      </c>
      <c r="AS104" s="58">
        <f>IFERROR(VLOOKUP(Table1215[[#This Row],[Column2]],Table12[[Column2]:[Column54]],44,FALSE),"0")</f>
        <v>0</v>
      </c>
      <c r="AT104" s="58">
        <f>IFERROR(VLOOKUP(Table1215[[#This Row],[Column2]],Table12[[Column2]:[Column54]],45,FALSE),"0")</f>
        <v>0</v>
      </c>
      <c r="AU104" s="58">
        <f>IFERROR(VLOOKUP(Table1215[[#This Row],[Column2]],Table12[[Column2]:[Column54]],46,FALSE),"0")</f>
        <v>0</v>
      </c>
      <c r="AV104" s="60">
        <f>Table1215[[#This Row],[Column43]]</f>
        <v>3</v>
      </c>
      <c r="AW104" s="58">
        <f>IFERROR(VLOOKUP(Table1215[[#This Row],[Column2]],Table12[[Column2]:[Column54]],48,FALSE),"0")</f>
        <v>0</v>
      </c>
      <c r="AX104" s="58">
        <f>IFERROR(VLOOKUP(Table1215[[#This Row],[Column2]],Table12[[Column2]:[Column54]],49,FALSE),"0")</f>
        <v>0</v>
      </c>
      <c r="AY104" s="58">
        <f>IFERROR(VLOOKUP(Table1215[[#This Row],[Column2]],Table12[[Column2]:[Column54]],50,FALSE),"0")</f>
        <v>0</v>
      </c>
      <c r="AZ104" s="58">
        <f>IFERROR(VLOOKUP(Table1215[[#This Row],[Column2]],Table12[[Column2]:[Column54]],51,FALSE),"0")</f>
        <v>3</v>
      </c>
      <c r="BA104" s="58">
        <f>IFERROR(VLOOKUP(Table1215[[#This Row],[Column2]],Table12[[Column2]:[Column54]],52,FALSE),"0")</f>
        <v>4</v>
      </c>
      <c r="BB104" s="60">
        <f>AVERAGE(Table1215[[#This Row],[Column52]],Table1215[[#This Row],[Column53]])</f>
        <v>3.5</v>
      </c>
    </row>
    <row r="105" spans="1:54" ht="23.1" customHeight="1" x14ac:dyDescent="0.3">
      <c r="A105" s="80">
        <v>102</v>
      </c>
      <c r="B105" s="63" t="s">
        <v>347</v>
      </c>
      <c r="C105" s="64" t="s">
        <v>348</v>
      </c>
      <c r="D105" s="63" t="s">
        <v>541</v>
      </c>
      <c r="E105" s="63" t="s">
        <v>492</v>
      </c>
      <c r="F105" s="63" t="str">
        <f>REPT(CHAR(160),10)&amp;Working!$E106</f>
        <v>          C</v>
      </c>
      <c r="G105" s="54">
        <f>IFERROR(VLOOKUP(Table1215[[#This Row],[Column2]],Table12[[Column2]:[Column54]],6,FALSE),"0")</f>
        <v>0</v>
      </c>
      <c r="H105" s="54">
        <f>IFERROR(VLOOKUP(Table1215[[#This Row],[Column2]],Table12[[Column2]:[Column54]],7,FALSE),"0")</f>
        <v>0</v>
      </c>
      <c r="I105" s="54">
        <f>IFERROR(VLOOKUP(Table1215[[#This Row],[Column2]],Table12[[Column2]:[Column54]],8,FALSE),"0")</f>
        <v>2</v>
      </c>
      <c r="J105" s="54">
        <f>IFERROR(VLOOKUP(Table1215[[#This Row],[Column2]],Table12[[Column2]:[Column54]],9,FALSE),"0")</f>
        <v>0</v>
      </c>
      <c r="K105" s="54">
        <f>IFERROR(VLOOKUP(Table1215[[#This Row],[Column2]],Table12[[Column2]:[Column54]],10,FALSE),"0")</f>
        <v>0</v>
      </c>
      <c r="L105" s="60">
        <f>Table1215[[#This Row],[Column9]]</f>
        <v>2</v>
      </c>
      <c r="M105" s="54">
        <f>IFERROR(VLOOKUP(Table1215[[#This Row],[Column2]],Table12[[Column2]:[Column54]],12,FALSE),"0")</f>
        <v>0</v>
      </c>
      <c r="N105" s="54">
        <f>IFERROR(VLOOKUP(Table1215[[#This Row],[Column2]],Table12[[Column2]:[Column54]],13,FALSE),"0")</f>
        <v>4</v>
      </c>
      <c r="O105" s="54">
        <f>IFERROR(VLOOKUP(Table1215[[#This Row],[Column2]],Table12[[Column2]:[Column54]],14,FALSE),"0")</f>
        <v>3</v>
      </c>
      <c r="P105" s="54">
        <f>IFERROR(VLOOKUP(Table1215[[#This Row],[Column2]],Table12[[Column2]:[Column54]],10,FALSE),"0")</f>
        <v>0</v>
      </c>
      <c r="Q105" s="54">
        <f>IFERROR(VLOOKUP(Table1215[[#This Row],[Column2]],Table12[[Column2]:[Column54]],16,FALSE),"0")</f>
        <v>3</v>
      </c>
      <c r="R105" s="60">
        <f>AVERAGE(Table1215[[#This Row],[Column14]],Table1215[[#This Row],[Column15]],Table1215[[#This Row],[Column17]])</f>
        <v>3.3333333333333335</v>
      </c>
      <c r="S105" s="54">
        <f>IFERROR(VLOOKUP(Table1215[[#This Row],[Column2]],Table12[[Column2]:[Column54]],18,FALSE),"0")</f>
        <v>0</v>
      </c>
      <c r="T105" s="54">
        <f>IFERROR(VLOOKUP(Table1215[[#This Row],[Column2]],Table12[[Column2]:[Column54]],19,FALSE),"0")</f>
        <v>0</v>
      </c>
      <c r="U105" s="54">
        <f>IFERROR(VLOOKUP(Table1215[[#This Row],[Column2]],Table12[[Column2]:[Column54]],20,FALSE),"0")</f>
        <v>0</v>
      </c>
      <c r="V105" s="54">
        <f>IFERROR(VLOOKUP(Table1215[[#This Row],[Column2]],Table12[[Column2]:[Column54]],21,FALSE),"0")</f>
        <v>0</v>
      </c>
      <c r="W105" s="54">
        <f>IFERROR(VLOOKUP(Table1215[[#This Row],[Column2]],Table12[[Column2]:[Column54]],22,FALSE),"0")</f>
        <v>0</v>
      </c>
      <c r="X105" s="60">
        <f>Table1215[[#This Row],[Column19]]</f>
        <v>0</v>
      </c>
      <c r="Y105" s="54">
        <f>IFERROR(VLOOKUP(Table1215[[#This Row],[Column2]],Table12[[Column2]:[Column54]],24,FALSE),"0")</f>
        <v>3</v>
      </c>
      <c r="Z105" s="54">
        <f>IFERROR(VLOOKUP(Table1215[[#This Row],[Column2]],Table12[[Column2]:[Column54]],25,FALSE),"0")</f>
        <v>0</v>
      </c>
      <c r="AA105" s="54">
        <f>IFERROR(VLOOKUP(Table1215[[#This Row],[Column2]],Table12[[Column2]:[Column54]],26,FALSE),"0")</f>
        <v>0</v>
      </c>
      <c r="AB105" s="54">
        <f>IFERROR(VLOOKUP(Table1215[[#This Row],[Column2]],Table12[[Column2]:[Column54]],27,FALSE),"0")</f>
        <v>0</v>
      </c>
      <c r="AC105" s="54">
        <f>IFERROR(VLOOKUP(Table1215[[#This Row],[Column2]],Table12[[Column2]:[Column54]],28,FALSE),"0")</f>
        <v>0</v>
      </c>
      <c r="AD105" s="60">
        <f>Table1215[[#This Row],[Column25]]</f>
        <v>3</v>
      </c>
      <c r="AE105" s="54">
        <f>IFERROR(VLOOKUP(Table1215[[#This Row],[Column2]],Table12[[Column2]:[Column54]],30,FALSE),"0")</f>
        <v>0</v>
      </c>
      <c r="AF105" s="54">
        <f>IFERROR(VLOOKUP(Table1215[[#This Row],[Column2]],Table12[[Column2]:[Column54]],31,FALSE),"0")</f>
        <v>0</v>
      </c>
      <c r="AG105" s="54">
        <f>IFERROR(VLOOKUP(Table1215[[#This Row],[Column2]],Table12[[Column2]:[Column54]],32,FALSE),"0")</f>
        <v>0</v>
      </c>
      <c r="AH105" s="54">
        <f>IFERROR(VLOOKUP(Table1215[[#This Row],[Column2]],Table12[[Column2]:[Column54]],33,FALSE),"0")</f>
        <v>0</v>
      </c>
      <c r="AI105" s="54">
        <f>IFERROR(VLOOKUP(Table1215[[#This Row],[Column2]],Table12[[Column2]:[Column54]],34,FALSE),"0")</f>
        <v>0</v>
      </c>
      <c r="AJ105" s="60">
        <f>AVERAGE(Table1215[[#This Row],[Column31]],Table1215[[#This Row],[Column32]],Table1215[[#This Row],[Column33]])</f>
        <v>0</v>
      </c>
      <c r="AK105" s="54">
        <f>IFERROR(VLOOKUP(Table1215[[#This Row],[Column2]],Table12[[Column2]:[Column54]],36,FALSE),"0")</f>
        <v>4</v>
      </c>
      <c r="AL105" s="54">
        <f>IFERROR(VLOOKUP(Table1215[[#This Row],[Column2]],Table12[[Column2]:[Column54]],37,FALSE),"0")</f>
        <v>4</v>
      </c>
      <c r="AM105" s="54">
        <f>IFERROR(VLOOKUP(Table1215[[#This Row],[Column2]],Table12[[Column2]:[Column54]],38,FALSE),"0")</f>
        <v>0</v>
      </c>
      <c r="AN105" s="54">
        <f>IFERROR(VLOOKUP(Table1215[[#This Row],[Column2]],Table12[[Column2]:[Column54]],39,FALSE),"0")</f>
        <v>3</v>
      </c>
      <c r="AO105" s="54">
        <f>IFERROR(VLOOKUP(Table1215[[#This Row],[Column2]],Table12[[Column2]:[Column54]],40,FALSE),"0")</f>
        <v>0</v>
      </c>
      <c r="AP105" s="60">
        <f>AVERAGE(Table1215[[#This Row],[Column37]],Table1215[[#This Row],[Column38]],Table1215[[#This Row],[Column40]])</f>
        <v>3.6666666666666665</v>
      </c>
      <c r="AQ105" s="54">
        <f>IFERROR(VLOOKUP(Table1215[[#This Row],[Column2]],Table12[[Column2]:[Column54]],42,FALSE),"0")</f>
        <v>4</v>
      </c>
      <c r="AR105" s="54">
        <f>IFERROR(VLOOKUP(Table1215[[#This Row],[Column2]],Table12[[Column2]:[Column54]],43,FALSE),"0")</f>
        <v>0</v>
      </c>
      <c r="AS105" s="54">
        <f>IFERROR(VLOOKUP(Table1215[[#This Row],[Column2]],Table12[[Column2]:[Column54]],44,FALSE),"0")</f>
        <v>0</v>
      </c>
      <c r="AT105" s="54">
        <f>IFERROR(VLOOKUP(Table1215[[#This Row],[Column2]],Table12[[Column2]:[Column54]],45,FALSE),"0")</f>
        <v>0</v>
      </c>
      <c r="AU105" s="54">
        <f>IFERROR(VLOOKUP(Table1215[[#This Row],[Column2]],Table12[[Column2]:[Column54]],46,FALSE),"0")</f>
        <v>0</v>
      </c>
      <c r="AV105" s="60">
        <f>Table1215[[#This Row],[Column43]]</f>
        <v>4</v>
      </c>
      <c r="AW105" s="54">
        <f>IFERROR(VLOOKUP(Table1215[[#This Row],[Column2]],Table12[[Column2]:[Column54]],48,FALSE),"0")</f>
        <v>0</v>
      </c>
      <c r="AX105" s="54">
        <f>IFERROR(VLOOKUP(Table1215[[#This Row],[Column2]],Table12[[Column2]:[Column54]],49,FALSE),"0")</f>
        <v>0</v>
      </c>
      <c r="AY105" s="54">
        <f>IFERROR(VLOOKUP(Table1215[[#This Row],[Column2]],Table12[[Column2]:[Column54]],50,FALSE),"0")</f>
        <v>0</v>
      </c>
      <c r="AZ105" s="54">
        <f>IFERROR(VLOOKUP(Table1215[[#This Row],[Column2]],Table12[[Column2]:[Column54]],51,FALSE),"0")</f>
        <v>2</v>
      </c>
      <c r="BA105" s="54">
        <f>IFERROR(VLOOKUP(Table1215[[#This Row],[Column2]],Table12[[Column2]:[Column54]],52,FALSE),"0")</f>
        <v>4</v>
      </c>
      <c r="BB105" s="60">
        <f>AVERAGE(Table1215[[#This Row],[Column52]],Table1215[[#This Row],[Column53]])</f>
        <v>3</v>
      </c>
    </row>
    <row r="106" spans="1:54" ht="23.1" customHeight="1" x14ac:dyDescent="0.3">
      <c r="A106" s="79">
        <v>103</v>
      </c>
      <c r="B106" s="56" t="s">
        <v>141</v>
      </c>
      <c r="C106" s="57" t="s">
        <v>142</v>
      </c>
      <c r="D106" s="56" t="s">
        <v>541</v>
      </c>
      <c r="E106" s="56" t="s">
        <v>34</v>
      </c>
      <c r="F106" s="56" t="str">
        <f>REPT(CHAR(160),10)&amp;Working!$E107</f>
        <v>          A</v>
      </c>
      <c r="G106" s="58">
        <f>IFERROR(VLOOKUP(Table1215[[#This Row],[Column2]],Table12[[Column2]:[Column54]],6,FALSE),"0")</f>
        <v>0</v>
      </c>
      <c r="H106" s="58">
        <f>IFERROR(VLOOKUP(Table1215[[#This Row],[Column2]],Table12[[Column2]:[Column54]],7,FALSE),"0")</f>
        <v>0</v>
      </c>
      <c r="I106" s="58">
        <f>IFERROR(VLOOKUP(Table1215[[#This Row],[Column2]],Table12[[Column2]:[Column54]],8,FALSE),"0")</f>
        <v>2</v>
      </c>
      <c r="J106" s="58">
        <f>IFERROR(VLOOKUP(Table1215[[#This Row],[Column2]],Table12[[Column2]:[Column54]],9,FALSE),"0")</f>
        <v>0</v>
      </c>
      <c r="K106" s="58">
        <f>IFERROR(VLOOKUP(Table1215[[#This Row],[Column2]],Table12[[Column2]:[Column54]],10,FALSE),"0")</f>
        <v>0</v>
      </c>
      <c r="L106" s="60">
        <f>Table1215[[#This Row],[Column9]]</f>
        <v>2</v>
      </c>
      <c r="M106" s="58">
        <f>IFERROR(VLOOKUP(Table1215[[#This Row],[Column2]],Table12[[Column2]:[Column54]],12,FALSE),"0")</f>
        <v>0</v>
      </c>
      <c r="N106" s="58">
        <f>IFERROR(VLOOKUP(Table1215[[#This Row],[Column2]],Table12[[Column2]:[Column54]],13,FALSE),"0")</f>
        <v>3</v>
      </c>
      <c r="O106" s="58">
        <f>IFERROR(VLOOKUP(Table1215[[#This Row],[Column2]],Table12[[Column2]:[Column54]],14,FALSE),"0")</f>
        <v>2</v>
      </c>
      <c r="P106" s="58">
        <f>IFERROR(VLOOKUP(Table1215[[#This Row],[Column2]],Table12[[Column2]:[Column54]],10,FALSE),"0")</f>
        <v>0</v>
      </c>
      <c r="Q106" s="58">
        <f>IFERROR(VLOOKUP(Table1215[[#This Row],[Column2]],Table12[[Column2]:[Column54]],16,FALSE),"0")</f>
        <v>2</v>
      </c>
      <c r="R106" s="60">
        <f>AVERAGE(Table1215[[#This Row],[Column14]],Table1215[[#This Row],[Column15]],Table1215[[#This Row],[Column17]])</f>
        <v>2.3333333333333335</v>
      </c>
      <c r="S106" s="58">
        <f>IFERROR(VLOOKUP(Table1215[[#This Row],[Column2]],Table12[[Column2]:[Column54]],18,FALSE),"0")</f>
        <v>0</v>
      </c>
      <c r="T106" s="58">
        <f>IFERROR(VLOOKUP(Table1215[[#This Row],[Column2]],Table12[[Column2]:[Column54]],19,FALSE),"0")</f>
        <v>0</v>
      </c>
      <c r="U106" s="58">
        <f>IFERROR(VLOOKUP(Table1215[[#This Row],[Column2]],Table12[[Column2]:[Column54]],20,FALSE),"0")</f>
        <v>0</v>
      </c>
      <c r="V106" s="58">
        <f>IFERROR(VLOOKUP(Table1215[[#This Row],[Column2]],Table12[[Column2]:[Column54]],21,FALSE),"0")</f>
        <v>0</v>
      </c>
      <c r="W106" s="58">
        <f>IFERROR(VLOOKUP(Table1215[[#This Row],[Column2]],Table12[[Column2]:[Column54]],22,FALSE),"0")</f>
        <v>0</v>
      </c>
      <c r="X106" s="60">
        <f>Table1215[[#This Row],[Column19]]</f>
        <v>0</v>
      </c>
      <c r="Y106" s="58">
        <f>IFERROR(VLOOKUP(Table1215[[#This Row],[Column2]],Table12[[Column2]:[Column54]],24,FALSE),"0")</f>
        <v>2</v>
      </c>
      <c r="Z106" s="58">
        <f>IFERROR(VLOOKUP(Table1215[[#This Row],[Column2]],Table12[[Column2]:[Column54]],25,FALSE),"0")</f>
        <v>0</v>
      </c>
      <c r="AA106" s="58">
        <f>IFERROR(VLOOKUP(Table1215[[#This Row],[Column2]],Table12[[Column2]:[Column54]],26,FALSE),"0")</f>
        <v>0</v>
      </c>
      <c r="AB106" s="58">
        <f>IFERROR(VLOOKUP(Table1215[[#This Row],[Column2]],Table12[[Column2]:[Column54]],27,FALSE),"0")</f>
        <v>0</v>
      </c>
      <c r="AC106" s="58">
        <f>IFERROR(VLOOKUP(Table1215[[#This Row],[Column2]],Table12[[Column2]:[Column54]],28,FALSE),"0")</f>
        <v>0</v>
      </c>
      <c r="AD106" s="60">
        <f>Table1215[[#This Row],[Column25]]</f>
        <v>2</v>
      </c>
      <c r="AE106" s="58">
        <f>IFERROR(VLOOKUP(Table1215[[#This Row],[Column2]],Table12[[Column2]:[Column54]],30,FALSE),"0")</f>
        <v>0</v>
      </c>
      <c r="AF106" s="58">
        <f>IFERROR(VLOOKUP(Table1215[[#This Row],[Column2]],Table12[[Column2]:[Column54]],31,FALSE),"0")</f>
        <v>0</v>
      </c>
      <c r="AG106" s="58">
        <f>IFERROR(VLOOKUP(Table1215[[#This Row],[Column2]],Table12[[Column2]:[Column54]],32,FALSE),"0")</f>
        <v>0</v>
      </c>
      <c r="AH106" s="58">
        <f>IFERROR(VLOOKUP(Table1215[[#This Row],[Column2]],Table12[[Column2]:[Column54]],33,FALSE),"0")</f>
        <v>0</v>
      </c>
      <c r="AI106" s="58">
        <f>IFERROR(VLOOKUP(Table1215[[#This Row],[Column2]],Table12[[Column2]:[Column54]],34,FALSE),"0")</f>
        <v>0</v>
      </c>
      <c r="AJ106" s="60">
        <f>AVERAGE(Table1215[[#This Row],[Column31]],Table1215[[#This Row],[Column32]],Table1215[[#This Row],[Column33]])</f>
        <v>0</v>
      </c>
      <c r="AK106" s="58">
        <f>IFERROR(VLOOKUP(Table1215[[#This Row],[Column2]],Table12[[Column2]:[Column54]],36,FALSE),"0")</f>
        <v>1</v>
      </c>
      <c r="AL106" s="58">
        <f>IFERROR(VLOOKUP(Table1215[[#This Row],[Column2]],Table12[[Column2]:[Column54]],37,FALSE),"0")</f>
        <v>2</v>
      </c>
      <c r="AM106" s="58">
        <f>IFERROR(VLOOKUP(Table1215[[#This Row],[Column2]],Table12[[Column2]:[Column54]],38,FALSE),"0")</f>
        <v>0</v>
      </c>
      <c r="AN106" s="58">
        <f>IFERROR(VLOOKUP(Table1215[[#This Row],[Column2]],Table12[[Column2]:[Column54]],39,FALSE),"0")</f>
        <v>2</v>
      </c>
      <c r="AO106" s="58">
        <f>IFERROR(VLOOKUP(Table1215[[#This Row],[Column2]],Table12[[Column2]:[Column54]],40,FALSE),"0")</f>
        <v>0</v>
      </c>
      <c r="AP106" s="60">
        <f>AVERAGE(Table1215[[#This Row],[Column37]],Table1215[[#This Row],[Column38]],Table1215[[#This Row],[Column40]])</f>
        <v>1.6666666666666667</v>
      </c>
      <c r="AQ106" s="58">
        <f>IFERROR(VLOOKUP(Table1215[[#This Row],[Column2]],Table12[[Column2]:[Column54]],42,FALSE),"0")</f>
        <v>2</v>
      </c>
      <c r="AR106" s="58">
        <f>IFERROR(VLOOKUP(Table1215[[#This Row],[Column2]],Table12[[Column2]:[Column54]],43,FALSE),"0")</f>
        <v>0</v>
      </c>
      <c r="AS106" s="58">
        <f>IFERROR(VLOOKUP(Table1215[[#This Row],[Column2]],Table12[[Column2]:[Column54]],44,FALSE),"0")</f>
        <v>0</v>
      </c>
      <c r="AT106" s="58">
        <f>IFERROR(VLOOKUP(Table1215[[#This Row],[Column2]],Table12[[Column2]:[Column54]],45,FALSE),"0")</f>
        <v>0</v>
      </c>
      <c r="AU106" s="58">
        <f>IFERROR(VLOOKUP(Table1215[[#This Row],[Column2]],Table12[[Column2]:[Column54]],46,FALSE),"0")</f>
        <v>0</v>
      </c>
      <c r="AV106" s="60">
        <f>Table1215[[#This Row],[Column43]]</f>
        <v>2</v>
      </c>
      <c r="AW106" s="58">
        <f>IFERROR(VLOOKUP(Table1215[[#This Row],[Column2]],Table12[[Column2]:[Column54]],48,FALSE),"0")</f>
        <v>0</v>
      </c>
      <c r="AX106" s="58">
        <f>IFERROR(VLOOKUP(Table1215[[#This Row],[Column2]],Table12[[Column2]:[Column54]],49,FALSE),"0")</f>
        <v>0</v>
      </c>
      <c r="AY106" s="58">
        <f>IFERROR(VLOOKUP(Table1215[[#This Row],[Column2]],Table12[[Column2]:[Column54]],50,FALSE),"0")</f>
        <v>0</v>
      </c>
      <c r="AZ106" s="58">
        <f>IFERROR(VLOOKUP(Table1215[[#This Row],[Column2]],Table12[[Column2]:[Column54]],51,FALSE),"0")</f>
        <v>1</v>
      </c>
      <c r="BA106" s="58">
        <f>IFERROR(VLOOKUP(Table1215[[#This Row],[Column2]],Table12[[Column2]:[Column54]],52,FALSE),"0")</f>
        <v>2</v>
      </c>
      <c r="BB106" s="60">
        <f>AVERAGE(Table1215[[#This Row],[Column52]],Table1215[[#This Row],[Column53]])</f>
        <v>1.5</v>
      </c>
    </row>
    <row r="107" spans="1:54" ht="23.1" customHeight="1" x14ac:dyDescent="0.3">
      <c r="A107" s="80">
        <v>104</v>
      </c>
      <c r="B107" s="63" t="s">
        <v>76</v>
      </c>
      <c r="C107" s="64" t="s">
        <v>77</v>
      </c>
      <c r="D107" s="63" t="s">
        <v>449</v>
      </c>
      <c r="E107" s="63" t="s">
        <v>34</v>
      </c>
      <c r="F107" s="63" t="str">
        <f>REPT(CHAR(160),10)&amp;Working!$E108</f>
        <v>          A</v>
      </c>
      <c r="G107" s="54">
        <f>IFERROR(VLOOKUP(Table1215[[#This Row],[Column2]],Table12[[Column2]:[Column54]],6,FALSE),"0")</f>
        <v>0</v>
      </c>
      <c r="H107" s="54">
        <f>IFERROR(VLOOKUP(Table1215[[#This Row],[Column2]],Table12[[Column2]:[Column54]],7,FALSE),"0")</f>
        <v>0</v>
      </c>
      <c r="I107" s="54">
        <f>IFERROR(VLOOKUP(Table1215[[#This Row],[Column2]],Table12[[Column2]:[Column54]],8,FALSE),"0")</f>
        <v>4</v>
      </c>
      <c r="J107" s="54">
        <f>IFERROR(VLOOKUP(Table1215[[#This Row],[Column2]],Table12[[Column2]:[Column54]],9,FALSE),"0")</f>
        <v>0</v>
      </c>
      <c r="K107" s="54">
        <f>IFERROR(VLOOKUP(Table1215[[#This Row],[Column2]],Table12[[Column2]:[Column54]],10,FALSE),"0")</f>
        <v>0</v>
      </c>
      <c r="L107" s="60">
        <f>Table1215[[#This Row],[Column9]]</f>
        <v>4</v>
      </c>
      <c r="M107" s="54">
        <f>IFERROR(VLOOKUP(Table1215[[#This Row],[Column2]],Table12[[Column2]:[Column54]],12,FALSE),"0")</f>
        <v>0</v>
      </c>
      <c r="N107" s="54">
        <f>IFERROR(VLOOKUP(Table1215[[#This Row],[Column2]],Table12[[Column2]:[Column54]],13,FALSE),"0")</f>
        <v>4</v>
      </c>
      <c r="O107" s="54">
        <f>IFERROR(VLOOKUP(Table1215[[#This Row],[Column2]],Table12[[Column2]:[Column54]],14,FALSE),"0")</f>
        <v>4</v>
      </c>
      <c r="P107" s="54">
        <f>IFERROR(VLOOKUP(Table1215[[#This Row],[Column2]],Table12[[Column2]:[Column54]],10,FALSE),"0")</f>
        <v>0</v>
      </c>
      <c r="Q107" s="54">
        <f>IFERROR(VLOOKUP(Table1215[[#This Row],[Column2]],Table12[[Column2]:[Column54]],16,FALSE),"0")</f>
        <v>4</v>
      </c>
      <c r="R107" s="60">
        <f>AVERAGE(Table1215[[#This Row],[Column14]],Table1215[[#This Row],[Column15]],Table1215[[#This Row],[Column17]])</f>
        <v>4</v>
      </c>
      <c r="S107" s="54">
        <f>IFERROR(VLOOKUP(Table1215[[#This Row],[Column2]],Table12[[Column2]:[Column54]],18,FALSE),"0")</f>
        <v>0</v>
      </c>
      <c r="T107" s="54">
        <f>IFERROR(VLOOKUP(Table1215[[#This Row],[Column2]],Table12[[Column2]:[Column54]],19,FALSE),"0")</f>
        <v>0</v>
      </c>
      <c r="U107" s="54">
        <f>IFERROR(VLOOKUP(Table1215[[#This Row],[Column2]],Table12[[Column2]:[Column54]],20,FALSE),"0")</f>
        <v>0</v>
      </c>
      <c r="V107" s="54">
        <f>IFERROR(VLOOKUP(Table1215[[#This Row],[Column2]],Table12[[Column2]:[Column54]],21,FALSE),"0")</f>
        <v>0</v>
      </c>
      <c r="W107" s="54">
        <f>IFERROR(VLOOKUP(Table1215[[#This Row],[Column2]],Table12[[Column2]:[Column54]],22,FALSE),"0")</f>
        <v>0</v>
      </c>
      <c r="X107" s="60">
        <f>Table1215[[#This Row],[Column19]]</f>
        <v>0</v>
      </c>
      <c r="Y107" s="54">
        <f>IFERROR(VLOOKUP(Table1215[[#This Row],[Column2]],Table12[[Column2]:[Column54]],24,FALSE),"0")</f>
        <v>4</v>
      </c>
      <c r="Z107" s="54">
        <f>IFERROR(VLOOKUP(Table1215[[#This Row],[Column2]],Table12[[Column2]:[Column54]],25,FALSE),"0")</f>
        <v>0</v>
      </c>
      <c r="AA107" s="54">
        <f>IFERROR(VLOOKUP(Table1215[[#This Row],[Column2]],Table12[[Column2]:[Column54]],26,FALSE),"0")</f>
        <v>0</v>
      </c>
      <c r="AB107" s="54">
        <f>IFERROR(VLOOKUP(Table1215[[#This Row],[Column2]],Table12[[Column2]:[Column54]],27,FALSE),"0")</f>
        <v>0</v>
      </c>
      <c r="AC107" s="54">
        <f>IFERROR(VLOOKUP(Table1215[[#This Row],[Column2]],Table12[[Column2]:[Column54]],28,FALSE),"0")</f>
        <v>0</v>
      </c>
      <c r="AD107" s="60">
        <f>Table1215[[#This Row],[Column25]]</f>
        <v>4</v>
      </c>
      <c r="AE107" s="54">
        <f>IFERROR(VLOOKUP(Table1215[[#This Row],[Column2]],Table12[[Column2]:[Column54]],30,FALSE),"0")</f>
        <v>0</v>
      </c>
      <c r="AF107" s="54">
        <f>IFERROR(VLOOKUP(Table1215[[#This Row],[Column2]],Table12[[Column2]:[Column54]],31,FALSE),"0")</f>
        <v>0</v>
      </c>
      <c r="AG107" s="54">
        <f>IFERROR(VLOOKUP(Table1215[[#This Row],[Column2]],Table12[[Column2]:[Column54]],32,FALSE),"0")</f>
        <v>0</v>
      </c>
      <c r="AH107" s="54">
        <f>IFERROR(VLOOKUP(Table1215[[#This Row],[Column2]],Table12[[Column2]:[Column54]],33,FALSE),"0")</f>
        <v>0</v>
      </c>
      <c r="AI107" s="54">
        <f>IFERROR(VLOOKUP(Table1215[[#This Row],[Column2]],Table12[[Column2]:[Column54]],34,FALSE),"0")</f>
        <v>0</v>
      </c>
      <c r="AJ107" s="60">
        <f>AVERAGE(Table1215[[#This Row],[Column31]],Table1215[[#This Row],[Column32]],Table1215[[#This Row],[Column33]])</f>
        <v>0</v>
      </c>
      <c r="AK107" s="54">
        <f>IFERROR(VLOOKUP(Table1215[[#This Row],[Column2]],Table12[[Column2]:[Column54]],36,FALSE),"0")</f>
        <v>5</v>
      </c>
      <c r="AL107" s="54">
        <f>IFERROR(VLOOKUP(Table1215[[#This Row],[Column2]],Table12[[Column2]:[Column54]],37,FALSE),"0")</f>
        <v>5</v>
      </c>
      <c r="AM107" s="54">
        <f>IFERROR(VLOOKUP(Table1215[[#This Row],[Column2]],Table12[[Column2]:[Column54]],38,FALSE),"0")</f>
        <v>0</v>
      </c>
      <c r="AN107" s="54">
        <f>IFERROR(VLOOKUP(Table1215[[#This Row],[Column2]],Table12[[Column2]:[Column54]],39,FALSE),"0")</f>
        <v>5</v>
      </c>
      <c r="AO107" s="54">
        <f>IFERROR(VLOOKUP(Table1215[[#This Row],[Column2]],Table12[[Column2]:[Column54]],40,FALSE),"0")</f>
        <v>0</v>
      </c>
      <c r="AP107" s="60">
        <f>AVERAGE(Table1215[[#This Row],[Column37]],Table1215[[#This Row],[Column38]],Table1215[[#This Row],[Column40]])</f>
        <v>5</v>
      </c>
      <c r="AQ107" s="54">
        <f>IFERROR(VLOOKUP(Table1215[[#This Row],[Column2]],Table12[[Column2]:[Column54]],42,FALSE),"0")</f>
        <v>5</v>
      </c>
      <c r="AR107" s="54">
        <f>IFERROR(VLOOKUP(Table1215[[#This Row],[Column2]],Table12[[Column2]:[Column54]],43,FALSE),"0")</f>
        <v>0</v>
      </c>
      <c r="AS107" s="54">
        <f>IFERROR(VLOOKUP(Table1215[[#This Row],[Column2]],Table12[[Column2]:[Column54]],44,FALSE),"0")</f>
        <v>0</v>
      </c>
      <c r="AT107" s="54">
        <f>IFERROR(VLOOKUP(Table1215[[#This Row],[Column2]],Table12[[Column2]:[Column54]],45,FALSE),"0")</f>
        <v>0</v>
      </c>
      <c r="AU107" s="54">
        <f>IFERROR(VLOOKUP(Table1215[[#This Row],[Column2]],Table12[[Column2]:[Column54]],46,FALSE),"0")</f>
        <v>0</v>
      </c>
      <c r="AV107" s="60">
        <f>Table1215[[#This Row],[Column43]]</f>
        <v>5</v>
      </c>
      <c r="AW107" s="54">
        <f>IFERROR(VLOOKUP(Table1215[[#This Row],[Column2]],Table12[[Column2]:[Column54]],48,FALSE),"0")</f>
        <v>0</v>
      </c>
      <c r="AX107" s="54">
        <f>IFERROR(VLOOKUP(Table1215[[#This Row],[Column2]],Table12[[Column2]:[Column54]],49,FALSE),"0")</f>
        <v>0</v>
      </c>
      <c r="AY107" s="54">
        <f>IFERROR(VLOOKUP(Table1215[[#This Row],[Column2]],Table12[[Column2]:[Column54]],50,FALSE),"0")</f>
        <v>0</v>
      </c>
      <c r="AZ107" s="54">
        <f>IFERROR(VLOOKUP(Table1215[[#This Row],[Column2]],Table12[[Column2]:[Column54]],51,FALSE),"0")</f>
        <v>4</v>
      </c>
      <c r="BA107" s="54">
        <f>IFERROR(VLOOKUP(Table1215[[#This Row],[Column2]],Table12[[Column2]:[Column54]],52,FALSE),"0")</f>
        <v>5</v>
      </c>
      <c r="BB107" s="60">
        <f>AVERAGE(Table1215[[#This Row],[Column52]],Table1215[[#This Row],[Column53]])</f>
        <v>4.5</v>
      </c>
    </row>
    <row r="108" spans="1:54" ht="23.1" customHeight="1" x14ac:dyDescent="0.3">
      <c r="A108" s="79">
        <v>105</v>
      </c>
      <c r="B108" s="56" t="s">
        <v>143</v>
      </c>
      <c r="C108" s="57" t="s">
        <v>144</v>
      </c>
      <c r="D108" s="56" t="s">
        <v>541</v>
      </c>
      <c r="E108" s="56" t="s">
        <v>34</v>
      </c>
      <c r="F108" s="56" t="str">
        <f>REPT(CHAR(160),10)&amp;Working!$E109</f>
        <v>          A</v>
      </c>
      <c r="G108" s="58">
        <f>IFERROR(VLOOKUP(Table1215[[#This Row],[Column2]],Table12[[Column2]:[Column54]],6,FALSE),"0")</f>
        <v>0</v>
      </c>
      <c r="H108" s="58">
        <f>IFERROR(VLOOKUP(Table1215[[#This Row],[Column2]],Table12[[Column2]:[Column54]],7,FALSE),"0")</f>
        <v>0</v>
      </c>
      <c r="I108" s="58">
        <f>IFERROR(VLOOKUP(Table1215[[#This Row],[Column2]],Table12[[Column2]:[Column54]],8,FALSE),"0")</f>
        <v>3</v>
      </c>
      <c r="J108" s="58">
        <f>IFERROR(VLOOKUP(Table1215[[#This Row],[Column2]],Table12[[Column2]:[Column54]],9,FALSE),"0")</f>
        <v>0</v>
      </c>
      <c r="K108" s="58">
        <f>IFERROR(VLOOKUP(Table1215[[#This Row],[Column2]],Table12[[Column2]:[Column54]],10,FALSE),"0")</f>
        <v>0</v>
      </c>
      <c r="L108" s="60">
        <f>Table1215[[#This Row],[Column9]]</f>
        <v>3</v>
      </c>
      <c r="M108" s="58">
        <f>IFERROR(VLOOKUP(Table1215[[#This Row],[Column2]],Table12[[Column2]:[Column54]],12,FALSE),"0")</f>
        <v>0</v>
      </c>
      <c r="N108" s="58">
        <f>IFERROR(VLOOKUP(Table1215[[#This Row],[Column2]],Table12[[Column2]:[Column54]],13,FALSE),"0")</f>
        <v>4</v>
      </c>
      <c r="O108" s="58">
        <f>IFERROR(VLOOKUP(Table1215[[#This Row],[Column2]],Table12[[Column2]:[Column54]],14,FALSE),"0")</f>
        <v>4</v>
      </c>
      <c r="P108" s="58">
        <f>IFERROR(VLOOKUP(Table1215[[#This Row],[Column2]],Table12[[Column2]:[Column54]],10,FALSE),"0")</f>
        <v>0</v>
      </c>
      <c r="Q108" s="58">
        <f>IFERROR(VLOOKUP(Table1215[[#This Row],[Column2]],Table12[[Column2]:[Column54]],16,FALSE),"0")</f>
        <v>4</v>
      </c>
      <c r="R108" s="60">
        <f>AVERAGE(Table1215[[#This Row],[Column14]],Table1215[[#This Row],[Column15]],Table1215[[#This Row],[Column17]])</f>
        <v>4</v>
      </c>
      <c r="S108" s="58">
        <f>IFERROR(VLOOKUP(Table1215[[#This Row],[Column2]],Table12[[Column2]:[Column54]],18,FALSE),"0")</f>
        <v>0</v>
      </c>
      <c r="T108" s="58">
        <f>IFERROR(VLOOKUP(Table1215[[#This Row],[Column2]],Table12[[Column2]:[Column54]],19,FALSE),"0")</f>
        <v>0</v>
      </c>
      <c r="U108" s="58">
        <f>IFERROR(VLOOKUP(Table1215[[#This Row],[Column2]],Table12[[Column2]:[Column54]],20,FALSE),"0")</f>
        <v>0</v>
      </c>
      <c r="V108" s="58">
        <f>IFERROR(VLOOKUP(Table1215[[#This Row],[Column2]],Table12[[Column2]:[Column54]],21,FALSE),"0")</f>
        <v>0</v>
      </c>
      <c r="W108" s="58">
        <f>IFERROR(VLOOKUP(Table1215[[#This Row],[Column2]],Table12[[Column2]:[Column54]],22,FALSE),"0")</f>
        <v>0</v>
      </c>
      <c r="X108" s="60">
        <f>Table1215[[#This Row],[Column19]]</f>
        <v>0</v>
      </c>
      <c r="Y108" s="58">
        <f>IFERROR(VLOOKUP(Table1215[[#This Row],[Column2]],Table12[[Column2]:[Column54]],24,FALSE),"0")</f>
        <v>5</v>
      </c>
      <c r="Z108" s="58">
        <f>IFERROR(VLOOKUP(Table1215[[#This Row],[Column2]],Table12[[Column2]:[Column54]],25,FALSE),"0")</f>
        <v>0</v>
      </c>
      <c r="AA108" s="58">
        <f>IFERROR(VLOOKUP(Table1215[[#This Row],[Column2]],Table12[[Column2]:[Column54]],26,FALSE),"0")</f>
        <v>0</v>
      </c>
      <c r="AB108" s="58">
        <f>IFERROR(VLOOKUP(Table1215[[#This Row],[Column2]],Table12[[Column2]:[Column54]],27,FALSE),"0")</f>
        <v>0</v>
      </c>
      <c r="AC108" s="58">
        <f>IFERROR(VLOOKUP(Table1215[[#This Row],[Column2]],Table12[[Column2]:[Column54]],28,FALSE),"0")</f>
        <v>0</v>
      </c>
      <c r="AD108" s="60">
        <f>Table1215[[#This Row],[Column25]]</f>
        <v>5</v>
      </c>
      <c r="AE108" s="58">
        <f>IFERROR(VLOOKUP(Table1215[[#This Row],[Column2]],Table12[[Column2]:[Column54]],30,FALSE),"0")</f>
        <v>0</v>
      </c>
      <c r="AF108" s="58">
        <f>IFERROR(VLOOKUP(Table1215[[#This Row],[Column2]],Table12[[Column2]:[Column54]],31,FALSE),"0")</f>
        <v>0</v>
      </c>
      <c r="AG108" s="58">
        <f>IFERROR(VLOOKUP(Table1215[[#This Row],[Column2]],Table12[[Column2]:[Column54]],32,FALSE),"0")</f>
        <v>0</v>
      </c>
      <c r="AH108" s="58">
        <f>IFERROR(VLOOKUP(Table1215[[#This Row],[Column2]],Table12[[Column2]:[Column54]],33,FALSE),"0")</f>
        <v>0</v>
      </c>
      <c r="AI108" s="58">
        <f>IFERROR(VLOOKUP(Table1215[[#This Row],[Column2]],Table12[[Column2]:[Column54]],34,FALSE),"0")</f>
        <v>0</v>
      </c>
      <c r="AJ108" s="60">
        <f>AVERAGE(Table1215[[#This Row],[Column31]],Table1215[[#This Row],[Column32]],Table1215[[#This Row],[Column33]])</f>
        <v>0</v>
      </c>
      <c r="AK108" s="58">
        <f>IFERROR(VLOOKUP(Table1215[[#This Row],[Column2]],Table12[[Column2]:[Column54]],36,FALSE),"0")</f>
        <v>3</v>
      </c>
      <c r="AL108" s="58">
        <f>IFERROR(VLOOKUP(Table1215[[#This Row],[Column2]],Table12[[Column2]:[Column54]],37,FALSE),"0")</f>
        <v>4</v>
      </c>
      <c r="AM108" s="58">
        <f>IFERROR(VLOOKUP(Table1215[[#This Row],[Column2]],Table12[[Column2]:[Column54]],38,FALSE),"0")</f>
        <v>0</v>
      </c>
      <c r="AN108" s="58">
        <f>IFERROR(VLOOKUP(Table1215[[#This Row],[Column2]],Table12[[Column2]:[Column54]],39,FALSE),"0")</f>
        <v>4</v>
      </c>
      <c r="AO108" s="58">
        <f>IFERROR(VLOOKUP(Table1215[[#This Row],[Column2]],Table12[[Column2]:[Column54]],40,FALSE),"0")</f>
        <v>0</v>
      </c>
      <c r="AP108" s="60">
        <f>AVERAGE(Table1215[[#This Row],[Column37]],Table1215[[#This Row],[Column38]],Table1215[[#This Row],[Column40]])</f>
        <v>3.6666666666666665</v>
      </c>
      <c r="AQ108" s="58">
        <f>IFERROR(VLOOKUP(Table1215[[#This Row],[Column2]],Table12[[Column2]:[Column54]],42,FALSE),"0")</f>
        <v>5</v>
      </c>
      <c r="AR108" s="58">
        <f>IFERROR(VLOOKUP(Table1215[[#This Row],[Column2]],Table12[[Column2]:[Column54]],43,FALSE),"0")</f>
        <v>0</v>
      </c>
      <c r="AS108" s="58">
        <f>IFERROR(VLOOKUP(Table1215[[#This Row],[Column2]],Table12[[Column2]:[Column54]],44,FALSE),"0")</f>
        <v>0</v>
      </c>
      <c r="AT108" s="58">
        <f>IFERROR(VLOOKUP(Table1215[[#This Row],[Column2]],Table12[[Column2]:[Column54]],45,FALSE),"0")</f>
        <v>0</v>
      </c>
      <c r="AU108" s="58">
        <f>IFERROR(VLOOKUP(Table1215[[#This Row],[Column2]],Table12[[Column2]:[Column54]],46,FALSE),"0")</f>
        <v>0</v>
      </c>
      <c r="AV108" s="60">
        <f>Table1215[[#This Row],[Column43]]</f>
        <v>5</v>
      </c>
      <c r="AW108" s="58">
        <f>IFERROR(VLOOKUP(Table1215[[#This Row],[Column2]],Table12[[Column2]:[Column54]],48,FALSE),"0")</f>
        <v>0</v>
      </c>
      <c r="AX108" s="58">
        <f>IFERROR(VLOOKUP(Table1215[[#This Row],[Column2]],Table12[[Column2]:[Column54]],49,FALSE),"0")</f>
        <v>0</v>
      </c>
      <c r="AY108" s="58">
        <f>IFERROR(VLOOKUP(Table1215[[#This Row],[Column2]],Table12[[Column2]:[Column54]],50,FALSE),"0")</f>
        <v>0</v>
      </c>
      <c r="AZ108" s="58">
        <f>IFERROR(VLOOKUP(Table1215[[#This Row],[Column2]],Table12[[Column2]:[Column54]],51,FALSE),"0")</f>
        <v>2</v>
      </c>
      <c r="BA108" s="58">
        <f>IFERROR(VLOOKUP(Table1215[[#This Row],[Column2]],Table12[[Column2]:[Column54]],52,FALSE),"0")</f>
        <v>4</v>
      </c>
      <c r="BB108" s="60">
        <f>AVERAGE(Table1215[[#This Row],[Column52]],Table1215[[#This Row],[Column53]])</f>
        <v>3</v>
      </c>
    </row>
    <row r="109" spans="1:54" ht="23.1" customHeight="1" x14ac:dyDescent="0.3">
      <c r="A109" s="80">
        <v>106</v>
      </c>
      <c r="B109" s="63" t="s">
        <v>349</v>
      </c>
      <c r="C109" s="64" t="s">
        <v>350</v>
      </c>
      <c r="D109" s="63" t="s">
        <v>449</v>
      </c>
      <c r="E109" s="63" t="s">
        <v>492</v>
      </c>
      <c r="F109" s="63" t="str">
        <f>REPT(CHAR(160),10)&amp;Working!$E110</f>
        <v>          C</v>
      </c>
      <c r="G109" s="54">
        <f>IFERROR(VLOOKUP(Table1215[[#This Row],[Column2]],Table12[[Column2]:[Column54]],6,FALSE),"0")</f>
        <v>0</v>
      </c>
      <c r="H109" s="54">
        <f>IFERROR(VLOOKUP(Table1215[[#This Row],[Column2]],Table12[[Column2]:[Column54]],7,FALSE),"0")</f>
        <v>0</v>
      </c>
      <c r="I109" s="54">
        <f>IFERROR(VLOOKUP(Table1215[[#This Row],[Column2]],Table12[[Column2]:[Column54]],8,FALSE),"0")</f>
        <v>5</v>
      </c>
      <c r="J109" s="54">
        <f>IFERROR(VLOOKUP(Table1215[[#This Row],[Column2]],Table12[[Column2]:[Column54]],9,FALSE),"0")</f>
        <v>0</v>
      </c>
      <c r="K109" s="54">
        <f>IFERROR(VLOOKUP(Table1215[[#This Row],[Column2]],Table12[[Column2]:[Column54]],10,FALSE),"0")</f>
        <v>0</v>
      </c>
      <c r="L109" s="60">
        <f>Table1215[[#This Row],[Column9]]</f>
        <v>5</v>
      </c>
      <c r="M109" s="54">
        <f>IFERROR(VLOOKUP(Table1215[[#This Row],[Column2]],Table12[[Column2]:[Column54]],12,FALSE),"0")</f>
        <v>0</v>
      </c>
      <c r="N109" s="54">
        <f>IFERROR(VLOOKUP(Table1215[[#This Row],[Column2]],Table12[[Column2]:[Column54]],13,FALSE),"0")</f>
        <v>5</v>
      </c>
      <c r="O109" s="54">
        <f>IFERROR(VLOOKUP(Table1215[[#This Row],[Column2]],Table12[[Column2]:[Column54]],14,FALSE),"0")</f>
        <v>4</v>
      </c>
      <c r="P109" s="54">
        <f>IFERROR(VLOOKUP(Table1215[[#This Row],[Column2]],Table12[[Column2]:[Column54]],10,FALSE),"0")</f>
        <v>0</v>
      </c>
      <c r="Q109" s="54">
        <f>IFERROR(VLOOKUP(Table1215[[#This Row],[Column2]],Table12[[Column2]:[Column54]],16,FALSE),"0")</f>
        <v>4</v>
      </c>
      <c r="R109" s="60">
        <f>AVERAGE(Table1215[[#This Row],[Column14]],Table1215[[#This Row],[Column15]],Table1215[[#This Row],[Column17]])</f>
        <v>4.333333333333333</v>
      </c>
      <c r="S109" s="54">
        <f>IFERROR(VLOOKUP(Table1215[[#This Row],[Column2]],Table12[[Column2]:[Column54]],18,FALSE),"0")</f>
        <v>0</v>
      </c>
      <c r="T109" s="54">
        <f>IFERROR(VLOOKUP(Table1215[[#This Row],[Column2]],Table12[[Column2]:[Column54]],19,FALSE),"0")</f>
        <v>0</v>
      </c>
      <c r="U109" s="54">
        <f>IFERROR(VLOOKUP(Table1215[[#This Row],[Column2]],Table12[[Column2]:[Column54]],20,FALSE),"0")</f>
        <v>0</v>
      </c>
      <c r="V109" s="54">
        <f>IFERROR(VLOOKUP(Table1215[[#This Row],[Column2]],Table12[[Column2]:[Column54]],21,FALSE),"0")</f>
        <v>0</v>
      </c>
      <c r="W109" s="54">
        <f>IFERROR(VLOOKUP(Table1215[[#This Row],[Column2]],Table12[[Column2]:[Column54]],22,FALSE),"0")</f>
        <v>0</v>
      </c>
      <c r="X109" s="60">
        <f>Table1215[[#This Row],[Column19]]</f>
        <v>0</v>
      </c>
      <c r="Y109" s="54">
        <f>IFERROR(VLOOKUP(Table1215[[#This Row],[Column2]],Table12[[Column2]:[Column54]],24,FALSE),"0")</f>
        <v>5</v>
      </c>
      <c r="Z109" s="54">
        <f>IFERROR(VLOOKUP(Table1215[[#This Row],[Column2]],Table12[[Column2]:[Column54]],25,FALSE),"0")</f>
        <v>0</v>
      </c>
      <c r="AA109" s="54">
        <f>IFERROR(VLOOKUP(Table1215[[#This Row],[Column2]],Table12[[Column2]:[Column54]],26,FALSE),"0")</f>
        <v>0</v>
      </c>
      <c r="AB109" s="54">
        <f>IFERROR(VLOOKUP(Table1215[[#This Row],[Column2]],Table12[[Column2]:[Column54]],27,FALSE),"0")</f>
        <v>0</v>
      </c>
      <c r="AC109" s="54">
        <f>IFERROR(VLOOKUP(Table1215[[#This Row],[Column2]],Table12[[Column2]:[Column54]],28,FALSE),"0")</f>
        <v>0</v>
      </c>
      <c r="AD109" s="60">
        <f>Table1215[[#This Row],[Column25]]</f>
        <v>5</v>
      </c>
      <c r="AE109" s="54">
        <f>IFERROR(VLOOKUP(Table1215[[#This Row],[Column2]],Table12[[Column2]:[Column54]],30,FALSE),"0")</f>
        <v>0</v>
      </c>
      <c r="AF109" s="54">
        <f>IFERROR(VLOOKUP(Table1215[[#This Row],[Column2]],Table12[[Column2]:[Column54]],31,FALSE),"0")</f>
        <v>0</v>
      </c>
      <c r="AG109" s="54">
        <f>IFERROR(VLOOKUP(Table1215[[#This Row],[Column2]],Table12[[Column2]:[Column54]],32,FALSE),"0")</f>
        <v>0</v>
      </c>
      <c r="AH109" s="54">
        <f>IFERROR(VLOOKUP(Table1215[[#This Row],[Column2]],Table12[[Column2]:[Column54]],33,FALSE),"0")</f>
        <v>0</v>
      </c>
      <c r="AI109" s="54">
        <f>IFERROR(VLOOKUP(Table1215[[#This Row],[Column2]],Table12[[Column2]:[Column54]],34,FALSE),"0")</f>
        <v>0</v>
      </c>
      <c r="AJ109" s="60">
        <f>AVERAGE(Table1215[[#This Row],[Column31]],Table1215[[#This Row],[Column32]],Table1215[[#This Row],[Column33]])</f>
        <v>0</v>
      </c>
      <c r="AK109" s="54">
        <f>IFERROR(VLOOKUP(Table1215[[#This Row],[Column2]],Table12[[Column2]:[Column54]],36,FALSE),"0")</f>
        <v>5</v>
      </c>
      <c r="AL109" s="54">
        <f>IFERROR(VLOOKUP(Table1215[[#This Row],[Column2]],Table12[[Column2]:[Column54]],37,FALSE),"0")</f>
        <v>5</v>
      </c>
      <c r="AM109" s="54">
        <f>IFERROR(VLOOKUP(Table1215[[#This Row],[Column2]],Table12[[Column2]:[Column54]],38,FALSE),"0")</f>
        <v>0</v>
      </c>
      <c r="AN109" s="54">
        <f>IFERROR(VLOOKUP(Table1215[[#This Row],[Column2]],Table12[[Column2]:[Column54]],39,FALSE),"0")</f>
        <v>5</v>
      </c>
      <c r="AO109" s="54">
        <f>IFERROR(VLOOKUP(Table1215[[#This Row],[Column2]],Table12[[Column2]:[Column54]],40,FALSE),"0")</f>
        <v>0</v>
      </c>
      <c r="AP109" s="60">
        <f>AVERAGE(Table1215[[#This Row],[Column37]],Table1215[[#This Row],[Column38]],Table1215[[#This Row],[Column40]])</f>
        <v>5</v>
      </c>
      <c r="AQ109" s="54">
        <f>IFERROR(VLOOKUP(Table1215[[#This Row],[Column2]],Table12[[Column2]:[Column54]],42,FALSE),"0")</f>
        <v>5</v>
      </c>
      <c r="AR109" s="54">
        <f>IFERROR(VLOOKUP(Table1215[[#This Row],[Column2]],Table12[[Column2]:[Column54]],43,FALSE),"0")</f>
        <v>0</v>
      </c>
      <c r="AS109" s="54">
        <f>IFERROR(VLOOKUP(Table1215[[#This Row],[Column2]],Table12[[Column2]:[Column54]],44,FALSE),"0")</f>
        <v>0</v>
      </c>
      <c r="AT109" s="54">
        <f>IFERROR(VLOOKUP(Table1215[[#This Row],[Column2]],Table12[[Column2]:[Column54]],45,FALSE),"0")</f>
        <v>0</v>
      </c>
      <c r="AU109" s="54">
        <f>IFERROR(VLOOKUP(Table1215[[#This Row],[Column2]],Table12[[Column2]:[Column54]],46,FALSE),"0")</f>
        <v>0</v>
      </c>
      <c r="AV109" s="60">
        <f>Table1215[[#This Row],[Column43]]</f>
        <v>5</v>
      </c>
      <c r="AW109" s="54">
        <f>IFERROR(VLOOKUP(Table1215[[#This Row],[Column2]],Table12[[Column2]:[Column54]],48,FALSE),"0")</f>
        <v>0</v>
      </c>
      <c r="AX109" s="54">
        <f>IFERROR(VLOOKUP(Table1215[[#This Row],[Column2]],Table12[[Column2]:[Column54]],49,FALSE),"0")</f>
        <v>0</v>
      </c>
      <c r="AY109" s="54">
        <f>IFERROR(VLOOKUP(Table1215[[#This Row],[Column2]],Table12[[Column2]:[Column54]],50,FALSE),"0")</f>
        <v>0</v>
      </c>
      <c r="AZ109" s="54">
        <f>IFERROR(VLOOKUP(Table1215[[#This Row],[Column2]],Table12[[Column2]:[Column54]],51,FALSE),"0")</f>
        <v>4</v>
      </c>
      <c r="BA109" s="54">
        <f>IFERROR(VLOOKUP(Table1215[[#This Row],[Column2]],Table12[[Column2]:[Column54]],52,FALSE),"0")</f>
        <v>5</v>
      </c>
      <c r="BB109" s="60">
        <f>AVERAGE(Table1215[[#This Row],[Column52]],Table1215[[#This Row],[Column53]])</f>
        <v>4.5</v>
      </c>
    </row>
    <row r="110" spans="1:54" ht="23.1" customHeight="1" x14ac:dyDescent="0.3">
      <c r="A110" s="79">
        <v>107</v>
      </c>
      <c r="B110" s="56" t="s">
        <v>351</v>
      </c>
      <c r="C110" s="57" t="s">
        <v>352</v>
      </c>
      <c r="D110" s="56" t="s">
        <v>541</v>
      </c>
      <c r="E110" s="56" t="s">
        <v>492</v>
      </c>
      <c r="F110" s="56" t="str">
        <f>REPT(CHAR(160),10)&amp;Working!$E111</f>
        <v>          C</v>
      </c>
      <c r="G110" s="58">
        <f>IFERROR(VLOOKUP(Table1215[[#This Row],[Column2]],Table12[[Column2]:[Column54]],6,FALSE),"0")</f>
        <v>0</v>
      </c>
      <c r="H110" s="58">
        <f>IFERROR(VLOOKUP(Table1215[[#This Row],[Column2]],Table12[[Column2]:[Column54]],7,FALSE),"0")</f>
        <v>0</v>
      </c>
      <c r="I110" s="58">
        <f>IFERROR(VLOOKUP(Table1215[[#This Row],[Column2]],Table12[[Column2]:[Column54]],8,FALSE),"0")</f>
        <v>3</v>
      </c>
      <c r="J110" s="58">
        <f>IFERROR(VLOOKUP(Table1215[[#This Row],[Column2]],Table12[[Column2]:[Column54]],9,FALSE),"0")</f>
        <v>0</v>
      </c>
      <c r="K110" s="58">
        <f>IFERROR(VLOOKUP(Table1215[[#This Row],[Column2]],Table12[[Column2]:[Column54]],10,FALSE),"0")</f>
        <v>0</v>
      </c>
      <c r="L110" s="60">
        <f>Table1215[[#This Row],[Column9]]</f>
        <v>3</v>
      </c>
      <c r="M110" s="58">
        <f>IFERROR(VLOOKUP(Table1215[[#This Row],[Column2]],Table12[[Column2]:[Column54]],12,FALSE),"0")</f>
        <v>0</v>
      </c>
      <c r="N110" s="58">
        <f>IFERROR(VLOOKUP(Table1215[[#This Row],[Column2]],Table12[[Column2]:[Column54]],13,FALSE),"0")</f>
        <v>4</v>
      </c>
      <c r="O110" s="58">
        <f>IFERROR(VLOOKUP(Table1215[[#This Row],[Column2]],Table12[[Column2]:[Column54]],14,FALSE),"0")</f>
        <v>4</v>
      </c>
      <c r="P110" s="58">
        <f>IFERROR(VLOOKUP(Table1215[[#This Row],[Column2]],Table12[[Column2]:[Column54]],10,FALSE),"0")</f>
        <v>0</v>
      </c>
      <c r="Q110" s="58">
        <f>IFERROR(VLOOKUP(Table1215[[#This Row],[Column2]],Table12[[Column2]:[Column54]],16,FALSE),"0")</f>
        <v>4</v>
      </c>
      <c r="R110" s="60">
        <f>AVERAGE(Table1215[[#This Row],[Column14]],Table1215[[#This Row],[Column15]],Table1215[[#This Row],[Column17]])</f>
        <v>4</v>
      </c>
      <c r="S110" s="58">
        <f>IFERROR(VLOOKUP(Table1215[[#This Row],[Column2]],Table12[[Column2]:[Column54]],18,FALSE),"0")</f>
        <v>0</v>
      </c>
      <c r="T110" s="58">
        <f>IFERROR(VLOOKUP(Table1215[[#This Row],[Column2]],Table12[[Column2]:[Column54]],19,FALSE),"0")</f>
        <v>0</v>
      </c>
      <c r="U110" s="58">
        <f>IFERROR(VLOOKUP(Table1215[[#This Row],[Column2]],Table12[[Column2]:[Column54]],20,FALSE),"0")</f>
        <v>0</v>
      </c>
      <c r="V110" s="58">
        <f>IFERROR(VLOOKUP(Table1215[[#This Row],[Column2]],Table12[[Column2]:[Column54]],21,FALSE),"0")</f>
        <v>0</v>
      </c>
      <c r="W110" s="58">
        <f>IFERROR(VLOOKUP(Table1215[[#This Row],[Column2]],Table12[[Column2]:[Column54]],22,FALSE),"0")</f>
        <v>0</v>
      </c>
      <c r="X110" s="60">
        <f>Table1215[[#This Row],[Column19]]</f>
        <v>0</v>
      </c>
      <c r="Y110" s="58">
        <f>IFERROR(VLOOKUP(Table1215[[#This Row],[Column2]],Table12[[Column2]:[Column54]],24,FALSE),"0")</f>
        <v>4</v>
      </c>
      <c r="Z110" s="58">
        <f>IFERROR(VLOOKUP(Table1215[[#This Row],[Column2]],Table12[[Column2]:[Column54]],25,FALSE),"0")</f>
        <v>0</v>
      </c>
      <c r="AA110" s="58">
        <f>IFERROR(VLOOKUP(Table1215[[#This Row],[Column2]],Table12[[Column2]:[Column54]],26,FALSE),"0")</f>
        <v>0</v>
      </c>
      <c r="AB110" s="58">
        <f>IFERROR(VLOOKUP(Table1215[[#This Row],[Column2]],Table12[[Column2]:[Column54]],27,FALSE),"0")</f>
        <v>0</v>
      </c>
      <c r="AC110" s="58">
        <f>IFERROR(VLOOKUP(Table1215[[#This Row],[Column2]],Table12[[Column2]:[Column54]],28,FALSE),"0")</f>
        <v>0</v>
      </c>
      <c r="AD110" s="60">
        <f>Table1215[[#This Row],[Column25]]</f>
        <v>4</v>
      </c>
      <c r="AE110" s="58">
        <f>IFERROR(VLOOKUP(Table1215[[#This Row],[Column2]],Table12[[Column2]:[Column54]],30,FALSE),"0")</f>
        <v>0</v>
      </c>
      <c r="AF110" s="58">
        <f>IFERROR(VLOOKUP(Table1215[[#This Row],[Column2]],Table12[[Column2]:[Column54]],31,FALSE),"0")</f>
        <v>0</v>
      </c>
      <c r="AG110" s="58">
        <f>IFERROR(VLOOKUP(Table1215[[#This Row],[Column2]],Table12[[Column2]:[Column54]],32,FALSE),"0")</f>
        <v>0</v>
      </c>
      <c r="AH110" s="58">
        <f>IFERROR(VLOOKUP(Table1215[[#This Row],[Column2]],Table12[[Column2]:[Column54]],33,FALSE),"0")</f>
        <v>0</v>
      </c>
      <c r="AI110" s="58">
        <f>IFERROR(VLOOKUP(Table1215[[#This Row],[Column2]],Table12[[Column2]:[Column54]],34,FALSE),"0")</f>
        <v>0</v>
      </c>
      <c r="AJ110" s="60">
        <f>AVERAGE(Table1215[[#This Row],[Column31]],Table1215[[#This Row],[Column32]],Table1215[[#This Row],[Column33]])</f>
        <v>0</v>
      </c>
      <c r="AK110" s="58">
        <f>IFERROR(VLOOKUP(Table1215[[#This Row],[Column2]],Table12[[Column2]:[Column54]],36,FALSE),"0")</f>
        <v>2</v>
      </c>
      <c r="AL110" s="58">
        <f>IFERROR(VLOOKUP(Table1215[[#This Row],[Column2]],Table12[[Column2]:[Column54]],37,FALSE),"0")</f>
        <v>4</v>
      </c>
      <c r="AM110" s="58">
        <f>IFERROR(VLOOKUP(Table1215[[#This Row],[Column2]],Table12[[Column2]:[Column54]],38,FALSE),"0")</f>
        <v>0</v>
      </c>
      <c r="AN110" s="58">
        <f>IFERROR(VLOOKUP(Table1215[[#This Row],[Column2]],Table12[[Column2]:[Column54]],39,FALSE),"0")</f>
        <v>4</v>
      </c>
      <c r="AO110" s="58">
        <f>IFERROR(VLOOKUP(Table1215[[#This Row],[Column2]],Table12[[Column2]:[Column54]],40,FALSE),"0")</f>
        <v>0</v>
      </c>
      <c r="AP110" s="60">
        <f>AVERAGE(Table1215[[#This Row],[Column37]],Table1215[[#This Row],[Column38]],Table1215[[#This Row],[Column40]])</f>
        <v>3.3333333333333335</v>
      </c>
      <c r="AQ110" s="58">
        <f>IFERROR(VLOOKUP(Table1215[[#This Row],[Column2]],Table12[[Column2]:[Column54]],42,FALSE),"0")</f>
        <v>3</v>
      </c>
      <c r="AR110" s="58">
        <f>IFERROR(VLOOKUP(Table1215[[#This Row],[Column2]],Table12[[Column2]:[Column54]],43,FALSE),"0")</f>
        <v>0</v>
      </c>
      <c r="AS110" s="58">
        <f>IFERROR(VLOOKUP(Table1215[[#This Row],[Column2]],Table12[[Column2]:[Column54]],44,FALSE),"0")</f>
        <v>0</v>
      </c>
      <c r="AT110" s="58">
        <f>IFERROR(VLOOKUP(Table1215[[#This Row],[Column2]],Table12[[Column2]:[Column54]],45,FALSE),"0")</f>
        <v>0</v>
      </c>
      <c r="AU110" s="58">
        <f>IFERROR(VLOOKUP(Table1215[[#This Row],[Column2]],Table12[[Column2]:[Column54]],46,FALSE),"0")</f>
        <v>0</v>
      </c>
      <c r="AV110" s="60">
        <f>Table1215[[#This Row],[Column43]]</f>
        <v>3</v>
      </c>
      <c r="AW110" s="58">
        <f>IFERROR(VLOOKUP(Table1215[[#This Row],[Column2]],Table12[[Column2]:[Column54]],48,FALSE),"0")</f>
        <v>0</v>
      </c>
      <c r="AX110" s="58">
        <f>IFERROR(VLOOKUP(Table1215[[#This Row],[Column2]],Table12[[Column2]:[Column54]],49,FALSE),"0")</f>
        <v>0</v>
      </c>
      <c r="AY110" s="58">
        <f>IFERROR(VLOOKUP(Table1215[[#This Row],[Column2]],Table12[[Column2]:[Column54]],50,FALSE),"0")</f>
        <v>0</v>
      </c>
      <c r="AZ110" s="58">
        <f>IFERROR(VLOOKUP(Table1215[[#This Row],[Column2]],Table12[[Column2]:[Column54]],51,FALSE),"0")</f>
        <v>2</v>
      </c>
      <c r="BA110" s="58">
        <f>IFERROR(VLOOKUP(Table1215[[#This Row],[Column2]],Table12[[Column2]:[Column54]],52,FALSE),"0")</f>
        <v>5</v>
      </c>
      <c r="BB110" s="60">
        <f>AVERAGE(Table1215[[#This Row],[Column52]],Table1215[[#This Row],[Column53]])</f>
        <v>3.5</v>
      </c>
    </row>
    <row r="111" spans="1:54" ht="23.1" customHeight="1" x14ac:dyDescent="0.3">
      <c r="A111" s="80">
        <v>108</v>
      </c>
      <c r="B111" s="63" t="s">
        <v>278</v>
      </c>
      <c r="C111" s="64" t="s">
        <v>279</v>
      </c>
      <c r="D111" s="63" t="s">
        <v>449</v>
      </c>
      <c r="E111" s="63" t="s">
        <v>160</v>
      </c>
      <c r="F111" s="63" t="str">
        <f>REPT(CHAR(160),10)&amp;Working!$E112</f>
        <v>          B</v>
      </c>
      <c r="G111" s="54">
        <f>IFERROR(VLOOKUP(Table1215[[#This Row],[Column2]],Table12[[Column2]:[Column54]],6,FALSE),"0")</f>
        <v>0</v>
      </c>
      <c r="H111" s="54">
        <f>IFERROR(VLOOKUP(Table1215[[#This Row],[Column2]],Table12[[Column2]:[Column54]],7,FALSE),"0")</f>
        <v>0</v>
      </c>
      <c r="I111" s="54">
        <f>IFERROR(VLOOKUP(Table1215[[#This Row],[Column2]],Table12[[Column2]:[Column54]],8,FALSE),"0")</f>
        <v>2</v>
      </c>
      <c r="J111" s="54">
        <f>IFERROR(VLOOKUP(Table1215[[#This Row],[Column2]],Table12[[Column2]:[Column54]],9,FALSE),"0")</f>
        <v>0</v>
      </c>
      <c r="K111" s="54">
        <f>IFERROR(VLOOKUP(Table1215[[#This Row],[Column2]],Table12[[Column2]:[Column54]],10,FALSE),"0")</f>
        <v>0</v>
      </c>
      <c r="L111" s="60">
        <f>Table1215[[#This Row],[Column9]]</f>
        <v>2</v>
      </c>
      <c r="M111" s="54">
        <f>IFERROR(VLOOKUP(Table1215[[#This Row],[Column2]],Table12[[Column2]:[Column54]],12,FALSE),"0")</f>
        <v>0</v>
      </c>
      <c r="N111" s="54">
        <f>IFERROR(VLOOKUP(Table1215[[#This Row],[Column2]],Table12[[Column2]:[Column54]],13,FALSE),"0")</f>
        <v>2</v>
      </c>
      <c r="O111" s="54">
        <f>IFERROR(VLOOKUP(Table1215[[#This Row],[Column2]],Table12[[Column2]:[Column54]],14,FALSE),"0")</f>
        <v>1</v>
      </c>
      <c r="P111" s="54">
        <f>IFERROR(VLOOKUP(Table1215[[#This Row],[Column2]],Table12[[Column2]:[Column54]],10,FALSE),"0")</f>
        <v>0</v>
      </c>
      <c r="Q111" s="54">
        <f>IFERROR(VLOOKUP(Table1215[[#This Row],[Column2]],Table12[[Column2]:[Column54]],16,FALSE),"0")</f>
        <v>1</v>
      </c>
      <c r="R111" s="60">
        <f>AVERAGE(Table1215[[#This Row],[Column14]],Table1215[[#This Row],[Column15]],Table1215[[#This Row],[Column17]])</f>
        <v>1.3333333333333333</v>
      </c>
      <c r="S111" s="54">
        <f>IFERROR(VLOOKUP(Table1215[[#This Row],[Column2]],Table12[[Column2]:[Column54]],18,FALSE),"0")</f>
        <v>0</v>
      </c>
      <c r="T111" s="54">
        <f>IFERROR(VLOOKUP(Table1215[[#This Row],[Column2]],Table12[[Column2]:[Column54]],19,FALSE),"0")</f>
        <v>0</v>
      </c>
      <c r="U111" s="54">
        <f>IFERROR(VLOOKUP(Table1215[[#This Row],[Column2]],Table12[[Column2]:[Column54]],20,FALSE),"0")</f>
        <v>0</v>
      </c>
      <c r="V111" s="54">
        <f>IFERROR(VLOOKUP(Table1215[[#This Row],[Column2]],Table12[[Column2]:[Column54]],21,FALSE),"0")</f>
        <v>0</v>
      </c>
      <c r="W111" s="54">
        <f>IFERROR(VLOOKUP(Table1215[[#This Row],[Column2]],Table12[[Column2]:[Column54]],22,FALSE),"0")</f>
        <v>0</v>
      </c>
      <c r="X111" s="60">
        <f>Table1215[[#This Row],[Column19]]</f>
        <v>0</v>
      </c>
      <c r="Y111" s="54">
        <f>IFERROR(VLOOKUP(Table1215[[#This Row],[Column2]],Table12[[Column2]:[Column54]],24,FALSE),"0")</f>
        <v>2</v>
      </c>
      <c r="Z111" s="54">
        <f>IFERROR(VLOOKUP(Table1215[[#This Row],[Column2]],Table12[[Column2]:[Column54]],25,FALSE),"0")</f>
        <v>0</v>
      </c>
      <c r="AA111" s="54">
        <f>IFERROR(VLOOKUP(Table1215[[#This Row],[Column2]],Table12[[Column2]:[Column54]],26,FALSE),"0")</f>
        <v>0</v>
      </c>
      <c r="AB111" s="54">
        <f>IFERROR(VLOOKUP(Table1215[[#This Row],[Column2]],Table12[[Column2]:[Column54]],27,FALSE),"0")</f>
        <v>0</v>
      </c>
      <c r="AC111" s="54">
        <f>IFERROR(VLOOKUP(Table1215[[#This Row],[Column2]],Table12[[Column2]:[Column54]],28,FALSE),"0")</f>
        <v>0</v>
      </c>
      <c r="AD111" s="60">
        <f>Table1215[[#This Row],[Column25]]</f>
        <v>2</v>
      </c>
      <c r="AE111" s="54">
        <f>IFERROR(VLOOKUP(Table1215[[#This Row],[Column2]],Table12[[Column2]:[Column54]],30,FALSE),"0")</f>
        <v>0</v>
      </c>
      <c r="AF111" s="54">
        <f>IFERROR(VLOOKUP(Table1215[[#This Row],[Column2]],Table12[[Column2]:[Column54]],31,FALSE),"0")</f>
        <v>0</v>
      </c>
      <c r="AG111" s="54">
        <f>IFERROR(VLOOKUP(Table1215[[#This Row],[Column2]],Table12[[Column2]:[Column54]],32,FALSE),"0")</f>
        <v>0</v>
      </c>
      <c r="AH111" s="54">
        <f>IFERROR(VLOOKUP(Table1215[[#This Row],[Column2]],Table12[[Column2]:[Column54]],33,FALSE),"0")</f>
        <v>0</v>
      </c>
      <c r="AI111" s="54">
        <f>IFERROR(VLOOKUP(Table1215[[#This Row],[Column2]],Table12[[Column2]:[Column54]],34,FALSE),"0")</f>
        <v>0</v>
      </c>
      <c r="AJ111" s="60">
        <f>AVERAGE(Table1215[[#This Row],[Column31]],Table1215[[#This Row],[Column32]],Table1215[[#This Row],[Column33]])</f>
        <v>0</v>
      </c>
      <c r="AK111" s="54">
        <f>IFERROR(VLOOKUP(Table1215[[#This Row],[Column2]],Table12[[Column2]:[Column54]],36,FALSE),"0")</f>
        <v>2</v>
      </c>
      <c r="AL111" s="54">
        <f>IFERROR(VLOOKUP(Table1215[[#This Row],[Column2]],Table12[[Column2]:[Column54]],37,FALSE),"0")</f>
        <v>3</v>
      </c>
      <c r="AM111" s="54">
        <f>IFERROR(VLOOKUP(Table1215[[#This Row],[Column2]],Table12[[Column2]:[Column54]],38,FALSE),"0")</f>
        <v>0</v>
      </c>
      <c r="AN111" s="54">
        <f>IFERROR(VLOOKUP(Table1215[[#This Row],[Column2]],Table12[[Column2]:[Column54]],39,FALSE),"0")</f>
        <v>3</v>
      </c>
      <c r="AO111" s="54">
        <f>IFERROR(VLOOKUP(Table1215[[#This Row],[Column2]],Table12[[Column2]:[Column54]],40,FALSE),"0")</f>
        <v>0</v>
      </c>
      <c r="AP111" s="60">
        <f>AVERAGE(Table1215[[#This Row],[Column37]],Table1215[[#This Row],[Column38]],Table1215[[#This Row],[Column40]])</f>
        <v>2.6666666666666665</v>
      </c>
      <c r="AQ111" s="54">
        <f>IFERROR(VLOOKUP(Table1215[[#This Row],[Column2]],Table12[[Column2]:[Column54]],42,FALSE),"0")</f>
        <v>4</v>
      </c>
      <c r="AR111" s="54">
        <f>IFERROR(VLOOKUP(Table1215[[#This Row],[Column2]],Table12[[Column2]:[Column54]],43,FALSE),"0")</f>
        <v>0</v>
      </c>
      <c r="AS111" s="54">
        <f>IFERROR(VLOOKUP(Table1215[[#This Row],[Column2]],Table12[[Column2]:[Column54]],44,FALSE),"0")</f>
        <v>0</v>
      </c>
      <c r="AT111" s="54">
        <f>IFERROR(VLOOKUP(Table1215[[#This Row],[Column2]],Table12[[Column2]:[Column54]],45,FALSE),"0")</f>
        <v>0</v>
      </c>
      <c r="AU111" s="54">
        <f>IFERROR(VLOOKUP(Table1215[[#This Row],[Column2]],Table12[[Column2]:[Column54]],46,FALSE),"0")</f>
        <v>0</v>
      </c>
      <c r="AV111" s="60">
        <f>Table1215[[#This Row],[Column43]]</f>
        <v>4</v>
      </c>
      <c r="AW111" s="54">
        <f>IFERROR(VLOOKUP(Table1215[[#This Row],[Column2]],Table12[[Column2]:[Column54]],48,FALSE),"0")</f>
        <v>0</v>
      </c>
      <c r="AX111" s="54">
        <f>IFERROR(VLOOKUP(Table1215[[#This Row],[Column2]],Table12[[Column2]:[Column54]],49,FALSE),"0")</f>
        <v>0</v>
      </c>
      <c r="AY111" s="54">
        <f>IFERROR(VLOOKUP(Table1215[[#This Row],[Column2]],Table12[[Column2]:[Column54]],50,FALSE),"0")</f>
        <v>0</v>
      </c>
      <c r="AZ111" s="54">
        <f>IFERROR(VLOOKUP(Table1215[[#This Row],[Column2]],Table12[[Column2]:[Column54]],51,FALSE),"0")</f>
        <v>1</v>
      </c>
      <c r="BA111" s="54">
        <f>IFERROR(VLOOKUP(Table1215[[#This Row],[Column2]],Table12[[Column2]:[Column54]],52,FALSE),"0")</f>
        <v>3</v>
      </c>
      <c r="BB111" s="60">
        <f>AVERAGE(Table1215[[#This Row],[Column52]],Table1215[[#This Row],[Column53]])</f>
        <v>2</v>
      </c>
    </row>
    <row r="112" spans="1:54" ht="23.1" customHeight="1" x14ac:dyDescent="0.3">
      <c r="A112" s="79">
        <v>109</v>
      </c>
      <c r="B112" s="56" t="s">
        <v>167</v>
      </c>
      <c r="C112" s="57" t="s">
        <v>168</v>
      </c>
      <c r="D112" s="56" t="s">
        <v>449</v>
      </c>
      <c r="E112" s="56" t="s">
        <v>160</v>
      </c>
      <c r="F112" s="56" t="str">
        <f>REPT(CHAR(160),10)&amp;Working!$E113</f>
        <v>          B</v>
      </c>
      <c r="G112" s="58">
        <f>IFERROR(VLOOKUP(Table1215[[#This Row],[Column2]],Table12[[Column2]:[Column54]],6,FALSE),"0")</f>
        <v>0</v>
      </c>
      <c r="H112" s="58">
        <f>IFERROR(VLOOKUP(Table1215[[#This Row],[Column2]],Table12[[Column2]:[Column54]],7,FALSE),"0")</f>
        <v>0</v>
      </c>
      <c r="I112" s="58">
        <f>IFERROR(VLOOKUP(Table1215[[#This Row],[Column2]],Table12[[Column2]:[Column54]],8,FALSE),"0")</f>
        <v>3</v>
      </c>
      <c r="J112" s="58">
        <f>IFERROR(VLOOKUP(Table1215[[#This Row],[Column2]],Table12[[Column2]:[Column54]],9,FALSE),"0")</f>
        <v>0</v>
      </c>
      <c r="K112" s="58">
        <f>IFERROR(VLOOKUP(Table1215[[#This Row],[Column2]],Table12[[Column2]:[Column54]],10,FALSE),"0")</f>
        <v>0</v>
      </c>
      <c r="L112" s="60">
        <f>Table1215[[#This Row],[Column9]]</f>
        <v>3</v>
      </c>
      <c r="M112" s="58">
        <f>IFERROR(VLOOKUP(Table1215[[#This Row],[Column2]],Table12[[Column2]:[Column54]],12,FALSE),"0")</f>
        <v>0</v>
      </c>
      <c r="N112" s="58">
        <f>IFERROR(VLOOKUP(Table1215[[#This Row],[Column2]],Table12[[Column2]:[Column54]],13,FALSE),"0")</f>
        <v>4</v>
      </c>
      <c r="O112" s="58">
        <f>IFERROR(VLOOKUP(Table1215[[#This Row],[Column2]],Table12[[Column2]:[Column54]],14,FALSE),"0")</f>
        <v>4</v>
      </c>
      <c r="P112" s="58">
        <f>IFERROR(VLOOKUP(Table1215[[#This Row],[Column2]],Table12[[Column2]:[Column54]],10,FALSE),"0")</f>
        <v>0</v>
      </c>
      <c r="Q112" s="58">
        <f>IFERROR(VLOOKUP(Table1215[[#This Row],[Column2]],Table12[[Column2]:[Column54]],16,FALSE),"0")</f>
        <v>4</v>
      </c>
      <c r="R112" s="60">
        <f>AVERAGE(Table1215[[#This Row],[Column14]],Table1215[[#This Row],[Column15]],Table1215[[#This Row],[Column17]])</f>
        <v>4</v>
      </c>
      <c r="S112" s="58">
        <f>IFERROR(VLOOKUP(Table1215[[#This Row],[Column2]],Table12[[Column2]:[Column54]],18,FALSE),"0")</f>
        <v>0</v>
      </c>
      <c r="T112" s="58">
        <f>IFERROR(VLOOKUP(Table1215[[#This Row],[Column2]],Table12[[Column2]:[Column54]],19,FALSE),"0")</f>
        <v>0</v>
      </c>
      <c r="U112" s="58">
        <f>IFERROR(VLOOKUP(Table1215[[#This Row],[Column2]],Table12[[Column2]:[Column54]],20,FALSE),"0")</f>
        <v>0</v>
      </c>
      <c r="V112" s="58">
        <f>IFERROR(VLOOKUP(Table1215[[#This Row],[Column2]],Table12[[Column2]:[Column54]],21,FALSE),"0")</f>
        <v>0</v>
      </c>
      <c r="W112" s="58">
        <f>IFERROR(VLOOKUP(Table1215[[#This Row],[Column2]],Table12[[Column2]:[Column54]],22,FALSE),"0")</f>
        <v>0</v>
      </c>
      <c r="X112" s="60">
        <f>Table1215[[#This Row],[Column19]]</f>
        <v>0</v>
      </c>
      <c r="Y112" s="58">
        <f>IFERROR(VLOOKUP(Table1215[[#This Row],[Column2]],Table12[[Column2]:[Column54]],24,FALSE),"0")</f>
        <v>4</v>
      </c>
      <c r="Z112" s="58">
        <f>IFERROR(VLOOKUP(Table1215[[#This Row],[Column2]],Table12[[Column2]:[Column54]],25,FALSE),"0")</f>
        <v>0</v>
      </c>
      <c r="AA112" s="58">
        <f>IFERROR(VLOOKUP(Table1215[[#This Row],[Column2]],Table12[[Column2]:[Column54]],26,FALSE),"0")</f>
        <v>0</v>
      </c>
      <c r="AB112" s="58">
        <f>IFERROR(VLOOKUP(Table1215[[#This Row],[Column2]],Table12[[Column2]:[Column54]],27,FALSE),"0")</f>
        <v>0</v>
      </c>
      <c r="AC112" s="58">
        <f>IFERROR(VLOOKUP(Table1215[[#This Row],[Column2]],Table12[[Column2]:[Column54]],28,FALSE),"0")</f>
        <v>0</v>
      </c>
      <c r="AD112" s="60">
        <f>Table1215[[#This Row],[Column25]]</f>
        <v>4</v>
      </c>
      <c r="AE112" s="58">
        <f>IFERROR(VLOOKUP(Table1215[[#This Row],[Column2]],Table12[[Column2]:[Column54]],30,FALSE),"0")</f>
        <v>0</v>
      </c>
      <c r="AF112" s="58">
        <f>IFERROR(VLOOKUP(Table1215[[#This Row],[Column2]],Table12[[Column2]:[Column54]],31,FALSE),"0")</f>
        <v>0</v>
      </c>
      <c r="AG112" s="58">
        <f>IFERROR(VLOOKUP(Table1215[[#This Row],[Column2]],Table12[[Column2]:[Column54]],32,FALSE),"0")</f>
        <v>0</v>
      </c>
      <c r="AH112" s="58">
        <f>IFERROR(VLOOKUP(Table1215[[#This Row],[Column2]],Table12[[Column2]:[Column54]],33,FALSE),"0")</f>
        <v>0</v>
      </c>
      <c r="AI112" s="58">
        <f>IFERROR(VLOOKUP(Table1215[[#This Row],[Column2]],Table12[[Column2]:[Column54]],34,FALSE),"0")</f>
        <v>0</v>
      </c>
      <c r="AJ112" s="60">
        <f>AVERAGE(Table1215[[#This Row],[Column31]],Table1215[[#This Row],[Column32]],Table1215[[#This Row],[Column33]])</f>
        <v>0</v>
      </c>
      <c r="AK112" s="58">
        <f>IFERROR(VLOOKUP(Table1215[[#This Row],[Column2]],Table12[[Column2]:[Column54]],36,FALSE),"0")</f>
        <v>3</v>
      </c>
      <c r="AL112" s="58">
        <f>IFERROR(VLOOKUP(Table1215[[#This Row],[Column2]],Table12[[Column2]:[Column54]],37,FALSE),"0")</f>
        <v>4</v>
      </c>
      <c r="AM112" s="58">
        <f>IFERROR(VLOOKUP(Table1215[[#This Row],[Column2]],Table12[[Column2]:[Column54]],38,FALSE),"0")</f>
        <v>0</v>
      </c>
      <c r="AN112" s="58">
        <f>IFERROR(VLOOKUP(Table1215[[#This Row],[Column2]],Table12[[Column2]:[Column54]],39,FALSE),"0")</f>
        <v>4</v>
      </c>
      <c r="AO112" s="58">
        <f>IFERROR(VLOOKUP(Table1215[[#This Row],[Column2]],Table12[[Column2]:[Column54]],40,FALSE),"0")</f>
        <v>0</v>
      </c>
      <c r="AP112" s="60">
        <f>AVERAGE(Table1215[[#This Row],[Column37]],Table1215[[#This Row],[Column38]],Table1215[[#This Row],[Column40]])</f>
        <v>3.6666666666666665</v>
      </c>
      <c r="AQ112" s="58">
        <f>IFERROR(VLOOKUP(Table1215[[#This Row],[Column2]],Table12[[Column2]:[Column54]],42,FALSE),"0")</f>
        <v>4</v>
      </c>
      <c r="AR112" s="58">
        <f>IFERROR(VLOOKUP(Table1215[[#This Row],[Column2]],Table12[[Column2]:[Column54]],43,FALSE),"0")</f>
        <v>0</v>
      </c>
      <c r="AS112" s="58">
        <f>IFERROR(VLOOKUP(Table1215[[#This Row],[Column2]],Table12[[Column2]:[Column54]],44,FALSE),"0")</f>
        <v>0</v>
      </c>
      <c r="AT112" s="58">
        <f>IFERROR(VLOOKUP(Table1215[[#This Row],[Column2]],Table12[[Column2]:[Column54]],45,FALSE),"0")</f>
        <v>0</v>
      </c>
      <c r="AU112" s="58">
        <f>IFERROR(VLOOKUP(Table1215[[#This Row],[Column2]],Table12[[Column2]:[Column54]],46,FALSE),"0")</f>
        <v>0</v>
      </c>
      <c r="AV112" s="60">
        <f>Table1215[[#This Row],[Column43]]</f>
        <v>4</v>
      </c>
      <c r="AW112" s="58">
        <f>IFERROR(VLOOKUP(Table1215[[#This Row],[Column2]],Table12[[Column2]:[Column54]],48,FALSE),"0")</f>
        <v>0</v>
      </c>
      <c r="AX112" s="58">
        <f>IFERROR(VLOOKUP(Table1215[[#This Row],[Column2]],Table12[[Column2]:[Column54]],49,FALSE),"0")</f>
        <v>0</v>
      </c>
      <c r="AY112" s="58">
        <f>IFERROR(VLOOKUP(Table1215[[#This Row],[Column2]],Table12[[Column2]:[Column54]],50,FALSE),"0")</f>
        <v>0</v>
      </c>
      <c r="AZ112" s="58">
        <f>IFERROR(VLOOKUP(Table1215[[#This Row],[Column2]],Table12[[Column2]:[Column54]],51,FALSE),"0")</f>
        <v>2</v>
      </c>
      <c r="BA112" s="58">
        <f>IFERROR(VLOOKUP(Table1215[[#This Row],[Column2]],Table12[[Column2]:[Column54]],52,FALSE),"0")</f>
        <v>4</v>
      </c>
      <c r="BB112" s="60">
        <f>AVERAGE(Table1215[[#This Row],[Column52]],Table1215[[#This Row],[Column53]])</f>
        <v>3</v>
      </c>
    </row>
    <row r="113" spans="1:54" ht="23.1" customHeight="1" x14ac:dyDescent="0.3">
      <c r="A113" s="80">
        <v>110</v>
      </c>
      <c r="B113" s="63" t="s">
        <v>185</v>
      </c>
      <c r="C113" s="64" t="s">
        <v>186</v>
      </c>
      <c r="D113" s="63" t="s">
        <v>449</v>
      </c>
      <c r="E113" s="63" t="s">
        <v>160</v>
      </c>
      <c r="F113" s="63" t="str">
        <f>REPT(CHAR(160),10)&amp;Working!$E114</f>
        <v>          B</v>
      </c>
      <c r="G113" s="54">
        <f>IFERROR(VLOOKUP(Table1215[[#This Row],[Column2]],Table12[[Column2]:[Column54]],6,FALSE),"0")</f>
        <v>0</v>
      </c>
      <c r="H113" s="54">
        <f>IFERROR(VLOOKUP(Table1215[[#This Row],[Column2]],Table12[[Column2]:[Column54]],7,FALSE),"0")</f>
        <v>0</v>
      </c>
      <c r="I113" s="54">
        <f>IFERROR(VLOOKUP(Table1215[[#This Row],[Column2]],Table12[[Column2]:[Column54]],8,FALSE),"0")</f>
        <v>4</v>
      </c>
      <c r="J113" s="54">
        <f>IFERROR(VLOOKUP(Table1215[[#This Row],[Column2]],Table12[[Column2]:[Column54]],9,FALSE),"0")</f>
        <v>0</v>
      </c>
      <c r="K113" s="54">
        <f>IFERROR(VLOOKUP(Table1215[[#This Row],[Column2]],Table12[[Column2]:[Column54]],10,FALSE),"0")</f>
        <v>0</v>
      </c>
      <c r="L113" s="60">
        <f>Table1215[[#This Row],[Column9]]</f>
        <v>4</v>
      </c>
      <c r="M113" s="54">
        <f>IFERROR(VLOOKUP(Table1215[[#This Row],[Column2]],Table12[[Column2]:[Column54]],12,FALSE),"0")</f>
        <v>0</v>
      </c>
      <c r="N113" s="54">
        <f>IFERROR(VLOOKUP(Table1215[[#This Row],[Column2]],Table12[[Column2]:[Column54]],13,FALSE),"0")</f>
        <v>4</v>
      </c>
      <c r="O113" s="54">
        <f>IFERROR(VLOOKUP(Table1215[[#This Row],[Column2]],Table12[[Column2]:[Column54]],14,FALSE),"0")</f>
        <v>4</v>
      </c>
      <c r="P113" s="54">
        <f>IFERROR(VLOOKUP(Table1215[[#This Row],[Column2]],Table12[[Column2]:[Column54]],10,FALSE),"0")</f>
        <v>0</v>
      </c>
      <c r="Q113" s="54">
        <f>IFERROR(VLOOKUP(Table1215[[#This Row],[Column2]],Table12[[Column2]:[Column54]],16,FALSE),"0")</f>
        <v>4</v>
      </c>
      <c r="R113" s="60">
        <f>AVERAGE(Table1215[[#This Row],[Column14]],Table1215[[#This Row],[Column15]],Table1215[[#This Row],[Column17]])</f>
        <v>4</v>
      </c>
      <c r="S113" s="54">
        <f>IFERROR(VLOOKUP(Table1215[[#This Row],[Column2]],Table12[[Column2]:[Column54]],18,FALSE),"0")</f>
        <v>0</v>
      </c>
      <c r="T113" s="54">
        <f>IFERROR(VLOOKUP(Table1215[[#This Row],[Column2]],Table12[[Column2]:[Column54]],19,FALSE),"0")</f>
        <v>0</v>
      </c>
      <c r="U113" s="54">
        <f>IFERROR(VLOOKUP(Table1215[[#This Row],[Column2]],Table12[[Column2]:[Column54]],20,FALSE),"0")</f>
        <v>0</v>
      </c>
      <c r="V113" s="54">
        <f>IFERROR(VLOOKUP(Table1215[[#This Row],[Column2]],Table12[[Column2]:[Column54]],21,FALSE),"0")</f>
        <v>0</v>
      </c>
      <c r="W113" s="54">
        <f>IFERROR(VLOOKUP(Table1215[[#This Row],[Column2]],Table12[[Column2]:[Column54]],22,FALSE),"0")</f>
        <v>0</v>
      </c>
      <c r="X113" s="60">
        <f>Table1215[[#This Row],[Column19]]</f>
        <v>0</v>
      </c>
      <c r="Y113" s="54">
        <f>IFERROR(VLOOKUP(Table1215[[#This Row],[Column2]],Table12[[Column2]:[Column54]],24,FALSE),"0")</f>
        <v>4</v>
      </c>
      <c r="Z113" s="54">
        <f>IFERROR(VLOOKUP(Table1215[[#This Row],[Column2]],Table12[[Column2]:[Column54]],25,FALSE),"0")</f>
        <v>0</v>
      </c>
      <c r="AA113" s="54">
        <f>IFERROR(VLOOKUP(Table1215[[#This Row],[Column2]],Table12[[Column2]:[Column54]],26,FALSE),"0")</f>
        <v>0</v>
      </c>
      <c r="AB113" s="54">
        <f>IFERROR(VLOOKUP(Table1215[[#This Row],[Column2]],Table12[[Column2]:[Column54]],27,FALSE),"0")</f>
        <v>0</v>
      </c>
      <c r="AC113" s="54">
        <f>IFERROR(VLOOKUP(Table1215[[#This Row],[Column2]],Table12[[Column2]:[Column54]],28,FALSE),"0")</f>
        <v>0</v>
      </c>
      <c r="AD113" s="60">
        <f>Table1215[[#This Row],[Column25]]</f>
        <v>4</v>
      </c>
      <c r="AE113" s="54">
        <f>IFERROR(VLOOKUP(Table1215[[#This Row],[Column2]],Table12[[Column2]:[Column54]],30,FALSE),"0")</f>
        <v>0</v>
      </c>
      <c r="AF113" s="54">
        <f>IFERROR(VLOOKUP(Table1215[[#This Row],[Column2]],Table12[[Column2]:[Column54]],31,FALSE),"0")</f>
        <v>0</v>
      </c>
      <c r="AG113" s="54">
        <f>IFERROR(VLOOKUP(Table1215[[#This Row],[Column2]],Table12[[Column2]:[Column54]],32,FALSE),"0")</f>
        <v>0</v>
      </c>
      <c r="AH113" s="54">
        <f>IFERROR(VLOOKUP(Table1215[[#This Row],[Column2]],Table12[[Column2]:[Column54]],33,FALSE),"0")</f>
        <v>0</v>
      </c>
      <c r="AI113" s="54">
        <f>IFERROR(VLOOKUP(Table1215[[#This Row],[Column2]],Table12[[Column2]:[Column54]],34,FALSE),"0")</f>
        <v>0</v>
      </c>
      <c r="AJ113" s="60">
        <f>AVERAGE(Table1215[[#This Row],[Column31]],Table1215[[#This Row],[Column32]],Table1215[[#This Row],[Column33]])</f>
        <v>0</v>
      </c>
      <c r="AK113" s="54">
        <f>IFERROR(VLOOKUP(Table1215[[#This Row],[Column2]],Table12[[Column2]:[Column54]],36,FALSE),"0")</f>
        <v>5</v>
      </c>
      <c r="AL113" s="54">
        <f>IFERROR(VLOOKUP(Table1215[[#This Row],[Column2]],Table12[[Column2]:[Column54]],37,FALSE),"0")</f>
        <v>4</v>
      </c>
      <c r="AM113" s="54">
        <f>IFERROR(VLOOKUP(Table1215[[#This Row],[Column2]],Table12[[Column2]:[Column54]],38,FALSE),"0")</f>
        <v>0</v>
      </c>
      <c r="AN113" s="54">
        <f>IFERROR(VLOOKUP(Table1215[[#This Row],[Column2]],Table12[[Column2]:[Column54]],39,FALSE),"0")</f>
        <v>5</v>
      </c>
      <c r="AO113" s="54">
        <f>IFERROR(VLOOKUP(Table1215[[#This Row],[Column2]],Table12[[Column2]:[Column54]],40,FALSE),"0")</f>
        <v>0</v>
      </c>
      <c r="AP113" s="60">
        <f>AVERAGE(Table1215[[#This Row],[Column37]],Table1215[[#This Row],[Column38]],Table1215[[#This Row],[Column40]])</f>
        <v>4.666666666666667</v>
      </c>
      <c r="AQ113" s="54">
        <f>IFERROR(VLOOKUP(Table1215[[#This Row],[Column2]],Table12[[Column2]:[Column54]],42,FALSE),"0")</f>
        <v>5</v>
      </c>
      <c r="AR113" s="54">
        <f>IFERROR(VLOOKUP(Table1215[[#This Row],[Column2]],Table12[[Column2]:[Column54]],43,FALSE),"0")</f>
        <v>0</v>
      </c>
      <c r="AS113" s="54">
        <f>IFERROR(VLOOKUP(Table1215[[#This Row],[Column2]],Table12[[Column2]:[Column54]],44,FALSE),"0")</f>
        <v>0</v>
      </c>
      <c r="AT113" s="54">
        <f>IFERROR(VLOOKUP(Table1215[[#This Row],[Column2]],Table12[[Column2]:[Column54]],45,FALSE),"0")</f>
        <v>0</v>
      </c>
      <c r="AU113" s="54">
        <f>IFERROR(VLOOKUP(Table1215[[#This Row],[Column2]],Table12[[Column2]:[Column54]],46,FALSE),"0")</f>
        <v>0</v>
      </c>
      <c r="AV113" s="60">
        <f>Table1215[[#This Row],[Column43]]</f>
        <v>5</v>
      </c>
      <c r="AW113" s="54">
        <f>IFERROR(VLOOKUP(Table1215[[#This Row],[Column2]],Table12[[Column2]:[Column54]],48,FALSE),"0")</f>
        <v>0</v>
      </c>
      <c r="AX113" s="54">
        <f>IFERROR(VLOOKUP(Table1215[[#This Row],[Column2]],Table12[[Column2]:[Column54]],49,FALSE),"0")</f>
        <v>0</v>
      </c>
      <c r="AY113" s="54">
        <f>IFERROR(VLOOKUP(Table1215[[#This Row],[Column2]],Table12[[Column2]:[Column54]],50,FALSE),"0")</f>
        <v>0</v>
      </c>
      <c r="AZ113" s="54">
        <f>IFERROR(VLOOKUP(Table1215[[#This Row],[Column2]],Table12[[Column2]:[Column54]],51,FALSE),"0")</f>
        <v>5</v>
      </c>
      <c r="BA113" s="54">
        <f>IFERROR(VLOOKUP(Table1215[[#This Row],[Column2]],Table12[[Column2]:[Column54]],52,FALSE),"0")</f>
        <v>4</v>
      </c>
      <c r="BB113" s="60">
        <f>AVERAGE(Table1215[[#This Row],[Column52]],Table1215[[#This Row],[Column53]])</f>
        <v>4.5</v>
      </c>
    </row>
    <row r="114" spans="1:54" ht="23.1" customHeight="1" x14ac:dyDescent="0.3">
      <c r="A114" s="79">
        <v>111</v>
      </c>
      <c r="B114" s="56" t="s">
        <v>232</v>
      </c>
      <c r="C114" s="57" t="s">
        <v>233</v>
      </c>
      <c r="D114" s="56" t="s">
        <v>449</v>
      </c>
      <c r="E114" s="56" t="s">
        <v>160</v>
      </c>
      <c r="F114" s="56" t="str">
        <f>REPT(CHAR(160),10)&amp;Working!$E115</f>
        <v>          B</v>
      </c>
      <c r="G114" s="58">
        <f>IFERROR(VLOOKUP(Table1215[[#This Row],[Column2]],Table12[[Column2]:[Column54]],6,FALSE),"0")</f>
        <v>0</v>
      </c>
      <c r="H114" s="58">
        <f>IFERROR(VLOOKUP(Table1215[[#This Row],[Column2]],Table12[[Column2]:[Column54]],7,FALSE),"0")</f>
        <v>0</v>
      </c>
      <c r="I114" s="58">
        <f>IFERROR(VLOOKUP(Table1215[[#This Row],[Column2]],Table12[[Column2]:[Column54]],8,FALSE),"0")</f>
        <v>0</v>
      </c>
      <c r="J114" s="58">
        <f>IFERROR(VLOOKUP(Table1215[[#This Row],[Column2]],Table12[[Column2]:[Column54]],9,FALSE),"0")</f>
        <v>0</v>
      </c>
      <c r="K114" s="58">
        <f>IFERROR(VLOOKUP(Table1215[[#This Row],[Column2]],Table12[[Column2]:[Column54]],10,FALSE),"0")</f>
        <v>0</v>
      </c>
      <c r="L114" s="60">
        <f>Table1215[[#This Row],[Column9]]</f>
        <v>0</v>
      </c>
      <c r="M114" s="58">
        <f>IFERROR(VLOOKUP(Table1215[[#This Row],[Column2]],Table12[[Column2]:[Column54]],12,FALSE),"0")</f>
        <v>0</v>
      </c>
      <c r="N114" s="58">
        <f>IFERROR(VLOOKUP(Table1215[[#This Row],[Column2]],Table12[[Column2]:[Column54]],13,FALSE),"0")</f>
        <v>0</v>
      </c>
      <c r="O114" s="58">
        <f>IFERROR(VLOOKUP(Table1215[[#This Row],[Column2]],Table12[[Column2]:[Column54]],14,FALSE),"0")</f>
        <v>0</v>
      </c>
      <c r="P114" s="58">
        <f>IFERROR(VLOOKUP(Table1215[[#This Row],[Column2]],Table12[[Column2]:[Column54]],10,FALSE),"0")</f>
        <v>0</v>
      </c>
      <c r="Q114" s="58">
        <f>IFERROR(VLOOKUP(Table1215[[#This Row],[Column2]],Table12[[Column2]:[Column54]],16,FALSE),"0")</f>
        <v>0</v>
      </c>
      <c r="R114" s="60">
        <f>AVERAGE(Table1215[[#This Row],[Column14]],Table1215[[#This Row],[Column15]],Table1215[[#This Row],[Column17]])</f>
        <v>0</v>
      </c>
      <c r="S114" s="58">
        <f>IFERROR(VLOOKUP(Table1215[[#This Row],[Column2]],Table12[[Column2]:[Column54]],18,FALSE),"0")</f>
        <v>0</v>
      </c>
      <c r="T114" s="58">
        <f>IFERROR(VLOOKUP(Table1215[[#This Row],[Column2]],Table12[[Column2]:[Column54]],19,FALSE),"0")</f>
        <v>0</v>
      </c>
      <c r="U114" s="58">
        <f>IFERROR(VLOOKUP(Table1215[[#This Row],[Column2]],Table12[[Column2]:[Column54]],20,FALSE),"0")</f>
        <v>0</v>
      </c>
      <c r="V114" s="58">
        <f>IFERROR(VLOOKUP(Table1215[[#This Row],[Column2]],Table12[[Column2]:[Column54]],21,FALSE),"0")</f>
        <v>0</v>
      </c>
      <c r="W114" s="58">
        <f>IFERROR(VLOOKUP(Table1215[[#This Row],[Column2]],Table12[[Column2]:[Column54]],22,FALSE),"0")</f>
        <v>0</v>
      </c>
      <c r="X114" s="60">
        <f>Table1215[[#This Row],[Column19]]</f>
        <v>0</v>
      </c>
      <c r="Y114" s="58">
        <f>IFERROR(VLOOKUP(Table1215[[#This Row],[Column2]],Table12[[Column2]:[Column54]],24,FALSE),"0")</f>
        <v>0</v>
      </c>
      <c r="Z114" s="58">
        <f>IFERROR(VLOOKUP(Table1215[[#This Row],[Column2]],Table12[[Column2]:[Column54]],25,FALSE),"0")</f>
        <v>0</v>
      </c>
      <c r="AA114" s="58">
        <f>IFERROR(VLOOKUP(Table1215[[#This Row],[Column2]],Table12[[Column2]:[Column54]],26,FALSE),"0")</f>
        <v>0</v>
      </c>
      <c r="AB114" s="58">
        <f>IFERROR(VLOOKUP(Table1215[[#This Row],[Column2]],Table12[[Column2]:[Column54]],27,FALSE),"0")</f>
        <v>0</v>
      </c>
      <c r="AC114" s="58">
        <f>IFERROR(VLOOKUP(Table1215[[#This Row],[Column2]],Table12[[Column2]:[Column54]],28,FALSE),"0")</f>
        <v>0</v>
      </c>
      <c r="AD114" s="60">
        <f>Table1215[[#This Row],[Column25]]</f>
        <v>0</v>
      </c>
      <c r="AE114" s="58">
        <f>IFERROR(VLOOKUP(Table1215[[#This Row],[Column2]],Table12[[Column2]:[Column54]],30,FALSE),"0")</f>
        <v>0</v>
      </c>
      <c r="AF114" s="58">
        <f>IFERROR(VLOOKUP(Table1215[[#This Row],[Column2]],Table12[[Column2]:[Column54]],31,FALSE),"0")</f>
        <v>0</v>
      </c>
      <c r="AG114" s="58">
        <f>IFERROR(VLOOKUP(Table1215[[#This Row],[Column2]],Table12[[Column2]:[Column54]],32,FALSE),"0")</f>
        <v>0</v>
      </c>
      <c r="AH114" s="58">
        <f>IFERROR(VLOOKUP(Table1215[[#This Row],[Column2]],Table12[[Column2]:[Column54]],33,FALSE),"0")</f>
        <v>0</v>
      </c>
      <c r="AI114" s="58">
        <f>IFERROR(VLOOKUP(Table1215[[#This Row],[Column2]],Table12[[Column2]:[Column54]],34,FALSE),"0")</f>
        <v>0</v>
      </c>
      <c r="AJ114" s="60">
        <f>AVERAGE(Table1215[[#This Row],[Column31]],Table1215[[#This Row],[Column32]],Table1215[[#This Row],[Column33]])</f>
        <v>0</v>
      </c>
      <c r="AK114" s="58">
        <f>IFERROR(VLOOKUP(Table1215[[#This Row],[Column2]],Table12[[Column2]:[Column54]],36,FALSE),"0")</f>
        <v>0</v>
      </c>
      <c r="AL114" s="58">
        <f>IFERROR(VLOOKUP(Table1215[[#This Row],[Column2]],Table12[[Column2]:[Column54]],37,FALSE),"0")</f>
        <v>0</v>
      </c>
      <c r="AM114" s="58">
        <f>IFERROR(VLOOKUP(Table1215[[#This Row],[Column2]],Table12[[Column2]:[Column54]],38,FALSE),"0")</f>
        <v>0</v>
      </c>
      <c r="AN114" s="58">
        <f>IFERROR(VLOOKUP(Table1215[[#This Row],[Column2]],Table12[[Column2]:[Column54]],39,FALSE),"0")</f>
        <v>0</v>
      </c>
      <c r="AO114" s="58">
        <f>IFERROR(VLOOKUP(Table1215[[#This Row],[Column2]],Table12[[Column2]:[Column54]],40,FALSE),"0")</f>
        <v>0</v>
      </c>
      <c r="AP114" s="60">
        <f>AVERAGE(Table1215[[#This Row],[Column37]],Table1215[[#This Row],[Column38]],Table1215[[#This Row],[Column40]])</f>
        <v>0</v>
      </c>
      <c r="AQ114" s="58">
        <f>IFERROR(VLOOKUP(Table1215[[#This Row],[Column2]],Table12[[Column2]:[Column54]],42,FALSE),"0")</f>
        <v>0</v>
      </c>
      <c r="AR114" s="58">
        <f>IFERROR(VLOOKUP(Table1215[[#This Row],[Column2]],Table12[[Column2]:[Column54]],43,FALSE),"0")</f>
        <v>0</v>
      </c>
      <c r="AS114" s="58">
        <f>IFERROR(VLOOKUP(Table1215[[#This Row],[Column2]],Table12[[Column2]:[Column54]],44,FALSE),"0")</f>
        <v>0</v>
      </c>
      <c r="AT114" s="58">
        <f>IFERROR(VLOOKUP(Table1215[[#This Row],[Column2]],Table12[[Column2]:[Column54]],45,FALSE),"0")</f>
        <v>0</v>
      </c>
      <c r="AU114" s="58">
        <f>IFERROR(VLOOKUP(Table1215[[#This Row],[Column2]],Table12[[Column2]:[Column54]],46,FALSE),"0")</f>
        <v>0</v>
      </c>
      <c r="AV114" s="60">
        <f>Table1215[[#This Row],[Column43]]</f>
        <v>0</v>
      </c>
      <c r="AW114" s="58">
        <f>IFERROR(VLOOKUP(Table1215[[#This Row],[Column2]],Table12[[Column2]:[Column54]],48,FALSE),"0")</f>
        <v>0</v>
      </c>
      <c r="AX114" s="58">
        <f>IFERROR(VLOOKUP(Table1215[[#This Row],[Column2]],Table12[[Column2]:[Column54]],49,FALSE),"0")</f>
        <v>0</v>
      </c>
      <c r="AY114" s="58">
        <f>IFERROR(VLOOKUP(Table1215[[#This Row],[Column2]],Table12[[Column2]:[Column54]],50,FALSE),"0")</f>
        <v>0</v>
      </c>
      <c r="AZ114" s="58">
        <f>IFERROR(VLOOKUP(Table1215[[#This Row],[Column2]],Table12[[Column2]:[Column54]],51,FALSE),"0")</f>
        <v>0</v>
      </c>
      <c r="BA114" s="58">
        <f>IFERROR(VLOOKUP(Table1215[[#This Row],[Column2]],Table12[[Column2]:[Column54]],52,FALSE),"0")</f>
        <v>0</v>
      </c>
      <c r="BB114" s="60">
        <f>AVERAGE(Table1215[[#This Row],[Column52]],Table1215[[#This Row],[Column53]])</f>
        <v>0</v>
      </c>
    </row>
    <row r="115" spans="1:54" ht="23.1" customHeight="1" x14ac:dyDescent="0.3">
      <c r="A115" s="80">
        <v>112</v>
      </c>
      <c r="B115" s="63" t="s">
        <v>145</v>
      </c>
      <c r="C115" s="64" t="s">
        <v>146</v>
      </c>
      <c r="D115" s="63" t="s">
        <v>449</v>
      </c>
      <c r="E115" s="63" t="s">
        <v>34</v>
      </c>
      <c r="F115" s="63" t="str">
        <f>REPT(CHAR(160),10)&amp;Working!$E116</f>
        <v>          A</v>
      </c>
      <c r="G115" s="54">
        <f>IFERROR(VLOOKUP(Table1215[[#This Row],[Column2]],Table12[[Column2]:[Column54]],6,FALSE),"0")</f>
        <v>0</v>
      </c>
      <c r="H115" s="54">
        <f>IFERROR(VLOOKUP(Table1215[[#This Row],[Column2]],Table12[[Column2]:[Column54]],7,FALSE),"0")</f>
        <v>0</v>
      </c>
      <c r="I115" s="54">
        <f>IFERROR(VLOOKUP(Table1215[[#This Row],[Column2]],Table12[[Column2]:[Column54]],8,FALSE),"0")</f>
        <v>3</v>
      </c>
      <c r="J115" s="54">
        <f>IFERROR(VLOOKUP(Table1215[[#This Row],[Column2]],Table12[[Column2]:[Column54]],9,FALSE),"0")</f>
        <v>0</v>
      </c>
      <c r="K115" s="54">
        <f>IFERROR(VLOOKUP(Table1215[[#This Row],[Column2]],Table12[[Column2]:[Column54]],10,FALSE),"0")</f>
        <v>0</v>
      </c>
      <c r="L115" s="60">
        <f>Table1215[[#This Row],[Column9]]</f>
        <v>3</v>
      </c>
      <c r="M115" s="54">
        <f>IFERROR(VLOOKUP(Table1215[[#This Row],[Column2]],Table12[[Column2]:[Column54]],12,FALSE),"0")</f>
        <v>0</v>
      </c>
      <c r="N115" s="54">
        <f>IFERROR(VLOOKUP(Table1215[[#This Row],[Column2]],Table12[[Column2]:[Column54]],13,FALSE),"0")</f>
        <v>3</v>
      </c>
      <c r="O115" s="54">
        <f>IFERROR(VLOOKUP(Table1215[[#This Row],[Column2]],Table12[[Column2]:[Column54]],14,FALSE),"0")</f>
        <v>3</v>
      </c>
      <c r="P115" s="54">
        <f>IFERROR(VLOOKUP(Table1215[[#This Row],[Column2]],Table12[[Column2]:[Column54]],10,FALSE),"0")</f>
        <v>0</v>
      </c>
      <c r="Q115" s="54">
        <f>IFERROR(VLOOKUP(Table1215[[#This Row],[Column2]],Table12[[Column2]:[Column54]],16,FALSE),"0")</f>
        <v>3</v>
      </c>
      <c r="R115" s="60">
        <f>AVERAGE(Table1215[[#This Row],[Column14]],Table1215[[#This Row],[Column15]],Table1215[[#This Row],[Column17]])</f>
        <v>3</v>
      </c>
      <c r="S115" s="54">
        <f>IFERROR(VLOOKUP(Table1215[[#This Row],[Column2]],Table12[[Column2]:[Column54]],18,FALSE),"0")</f>
        <v>0</v>
      </c>
      <c r="T115" s="54">
        <f>IFERROR(VLOOKUP(Table1215[[#This Row],[Column2]],Table12[[Column2]:[Column54]],19,FALSE),"0")</f>
        <v>0</v>
      </c>
      <c r="U115" s="54">
        <f>IFERROR(VLOOKUP(Table1215[[#This Row],[Column2]],Table12[[Column2]:[Column54]],20,FALSE),"0")</f>
        <v>0</v>
      </c>
      <c r="V115" s="54">
        <f>IFERROR(VLOOKUP(Table1215[[#This Row],[Column2]],Table12[[Column2]:[Column54]],21,FALSE),"0")</f>
        <v>0</v>
      </c>
      <c r="W115" s="54">
        <f>IFERROR(VLOOKUP(Table1215[[#This Row],[Column2]],Table12[[Column2]:[Column54]],22,FALSE),"0")</f>
        <v>0</v>
      </c>
      <c r="X115" s="60">
        <f>Table1215[[#This Row],[Column19]]</f>
        <v>0</v>
      </c>
      <c r="Y115" s="54">
        <f>IFERROR(VLOOKUP(Table1215[[#This Row],[Column2]],Table12[[Column2]:[Column54]],24,FALSE),"0")</f>
        <v>3</v>
      </c>
      <c r="Z115" s="54">
        <f>IFERROR(VLOOKUP(Table1215[[#This Row],[Column2]],Table12[[Column2]:[Column54]],25,FALSE),"0")</f>
        <v>0</v>
      </c>
      <c r="AA115" s="54">
        <f>IFERROR(VLOOKUP(Table1215[[#This Row],[Column2]],Table12[[Column2]:[Column54]],26,FALSE),"0")</f>
        <v>0</v>
      </c>
      <c r="AB115" s="54">
        <f>IFERROR(VLOOKUP(Table1215[[#This Row],[Column2]],Table12[[Column2]:[Column54]],27,FALSE),"0")</f>
        <v>0</v>
      </c>
      <c r="AC115" s="54">
        <f>IFERROR(VLOOKUP(Table1215[[#This Row],[Column2]],Table12[[Column2]:[Column54]],28,FALSE),"0")</f>
        <v>0</v>
      </c>
      <c r="AD115" s="60">
        <f>Table1215[[#This Row],[Column25]]</f>
        <v>3</v>
      </c>
      <c r="AE115" s="54">
        <f>IFERROR(VLOOKUP(Table1215[[#This Row],[Column2]],Table12[[Column2]:[Column54]],30,FALSE),"0")</f>
        <v>0</v>
      </c>
      <c r="AF115" s="54">
        <f>IFERROR(VLOOKUP(Table1215[[#This Row],[Column2]],Table12[[Column2]:[Column54]],31,FALSE),"0")</f>
        <v>0</v>
      </c>
      <c r="AG115" s="54">
        <f>IFERROR(VLOOKUP(Table1215[[#This Row],[Column2]],Table12[[Column2]:[Column54]],32,FALSE),"0")</f>
        <v>0</v>
      </c>
      <c r="AH115" s="54">
        <f>IFERROR(VLOOKUP(Table1215[[#This Row],[Column2]],Table12[[Column2]:[Column54]],33,FALSE),"0")</f>
        <v>0</v>
      </c>
      <c r="AI115" s="54">
        <f>IFERROR(VLOOKUP(Table1215[[#This Row],[Column2]],Table12[[Column2]:[Column54]],34,FALSE),"0")</f>
        <v>0</v>
      </c>
      <c r="AJ115" s="60">
        <f>AVERAGE(Table1215[[#This Row],[Column31]],Table1215[[#This Row],[Column32]],Table1215[[#This Row],[Column33]])</f>
        <v>0</v>
      </c>
      <c r="AK115" s="54">
        <f>IFERROR(VLOOKUP(Table1215[[#This Row],[Column2]],Table12[[Column2]:[Column54]],36,FALSE),"0")</f>
        <v>3</v>
      </c>
      <c r="AL115" s="54">
        <f>IFERROR(VLOOKUP(Table1215[[#This Row],[Column2]],Table12[[Column2]:[Column54]],37,FALSE),"0")</f>
        <v>4</v>
      </c>
      <c r="AM115" s="54">
        <f>IFERROR(VLOOKUP(Table1215[[#This Row],[Column2]],Table12[[Column2]:[Column54]],38,FALSE),"0")</f>
        <v>0</v>
      </c>
      <c r="AN115" s="54">
        <f>IFERROR(VLOOKUP(Table1215[[#This Row],[Column2]],Table12[[Column2]:[Column54]],39,FALSE),"0")</f>
        <v>3</v>
      </c>
      <c r="AO115" s="54">
        <f>IFERROR(VLOOKUP(Table1215[[#This Row],[Column2]],Table12[[Column2]:[Column54]],40,FALSE),"0")</f>
        <v>0</v>
      </c>
      <c r="AP115" s="60">
        <f>AVERAGE(Table1215[[#This Row],[Column37]],Table1215[[#This Row],[Column38]],Table1215[[#This Row],[Column40]])</f>
        <v>3.3333333333333335</v>
      </c>
      <c r="AQ115" s="54">
        <f>IFERROR(VLOOKUP(Table1215[[#This Row],[Column2]],Table12[[Column2]:[Column54]],42,FALSE),"0")</f>
        <v>3</v>
      </c>
      <c r="AR115" s="54">
        <f>IFERROR(VLOOKUP(Table1215[[#This Row],[Column2]],Table12[[Column2]:[Column54]],43,FALSE),"0")</f>
        <v>0</v>
      </c>
      <c r="AS115" s="54">
        <f>IFERROR(VLOOKUP(Table1215[[#This Row],[Column2]],Table12[[Column2]:[Column54]],44,FALSE),"0")</f>
        <v>0</v>
      </c>
      <c r="AT115" s="54">
        <f>IFERROR(VLOOKUP(Table1215[[#This Row],[Column2]],Table12[[Column2]:[Column54]],45,FALSE),"0")</f>
        <v>0</v>
      </c>
      <c r="AU115" s="54">
        <f>IFERROR(VLOOKUP(Table1215[[#This Row],[Column2]],Table12[[Column2]:[Column54]],46,FALSE),"0")</f>
        <v>0</v>
      </c>
      <c r="AV115" s="60">
        <f>Table1215[[#This Row],[Column43]]</f>
        <v>3</v>
      </c>
      <c r="AW115" s="54">
        <f>IFERROR(VLOOKUP(Table1215[[#This Row],[Column2]],Table12[[Column2]:[Column54]],48,FALSE),"0")</f>
        <v>0</v>
      </c>
      <c r="AX115" s="54">
        <f>IFERROR(VLOOKUP(Table1215[[#This Row],[Column2]],Table12[[Column2]:[Column54]],49,FALSE),"0")</f>
        <v>0</v>
      </c>
      <c r="AY115" s="54">
        <f>IFERROR(VLOOKUP(Table1215[[#This Row],[Column2]],Table12[[Column2]:[Column54]],50,FALSE),"0")</f>
        <v>0</v>
      </c>
      <c r="AZ115" s="54">
        <f>IFERROR(VLOOKUP(Table1215[[#This Row],[Column2]],Table12[[Column2]:[Column54]],51,FALSE),"0")</f>
        <v>2</v>
      </c>
      <c r="BA115" s="54">
        <f>IFERROR(VLOOKUP(Table1215[[#This Row],[Column2]],Table12[[Column2]:[Column54]],52,FALSE),"0")</f>
        <v>4</v>
      </c>
      <c r="BB115" s="60">
        <f>AVERAGE(Table1215[[#This Row],[Column52]],Table1215[[#This Row],[Column53]])</f>
        <v>3</v>
      </c>
    </row>
    <row r="116" spans="1:54" ht="23.1" customHeight="1" x14ac:dyDescent="0.3">
      <c r="A116" s="79">
        <v>113</v>
      </c>
      <c r="B116" s="56" t="s">
        <v>200</v>
      </c>
      <c r="C116" s="57" t="s">
        <v>201</v>
      </c>
      <c r="D116" s="56" t="s">
        <v>449</v>
      </c>
      <c r="E116" s="56" t="s">
        <v>160</v>
      </c>
      <c r="F116" s="56" t="str">
        <f>REPT(CHAR(160),10)&amp;Working!$E117</f>
        <v>          B</v>
      </c>
      <c r="G116" s="58">
        <f>IFERROR(VLOOKUP(Table1215[[#This Row],[Column2]],Table12[[Column2]:[Column54]],6,FALSE),"0")</f>
        <v>0</v>
      </c>
      <c r="H116" s="58">
        <f>IFERROR(VLOOKUP(Table1215[[#This Row],[Column2]],Table12[[Column2]:[Column54]],7,FALSE),"0")</f>
        <v>0</v>
      </c>
      <c r="I116" s="58">
        <f>IFERROR(VLOOKUP(Table1215[[#This Row],[Column2]],Table12[[Column2]:[Column54]],8,FALSE),"0")</f>
        <v>4</v>
      </c>
      <c r="J116" s="58">
        <f>IFERROR(VLOOKUP(Table1215[[#This Row],[Column2]],Table12[[Column2]:[Column54]],9,FALSE),"0")</f>
        <v>0</v>
      </c>
      <c r="K116" s="58">
        <f>IFERROR(VLOOKUP(Table1215[[#This Row],[Column2]],Table12[[Column2]:[Column54]],10,FALSE),"0")</f>
        <v>0</v>
      </c>
      <c r="L116" s="60">
        <f>Table1215[[#This Row],[Column9]]</f>
        <v>4</v>
      </c>
      <c r="M116" s="58">
        <f>IFERROR(VLOOKUP(Table1215[[#This Row],[Column2]],Table12[[Column2]:[Column54]],12,FALSE),"0")</f>
        <v>0</v>
      </c>
      <c r="N116" s="58">
        <f>IFERROR(VLOOKUP(Table1215[[#This Row],[Column2]],Table12[[Column2]:[Column54]],13,FALSE),"0")</f>
        <v>3</v>
      </c>
      <c r="O116" s="58">
        <f>IFERROR(VLOOKUP(Table1215[[#This Row],[Column2]],Table12[[Column2]:[Column54]],14,FALSE),"0")</f>
        <v>3</v>
      </c>
      <c r="P116" s="58">
        <f>IFERROR(VLOOKUP(Table1215[[#This Row],[Column2]],Table12[[Column2]:[Column54]],10,FALSE),"0")</f>
        <v>0</v>
      </c>
      <c r="Q116" s="58">
        <f>IFERROR(VLOOKUP(Table1215[[#This Row],[Column2]],Table12[[Column2]:[Column54]],16,FALSE),"0")</f>
        <v>3</v>
      </c>
      <c r="R116" s="60">
        <f>AVERAGE(Table1215[[#This Row],[Column14]],Table1215[[#This Row],[Column15]],Table1215[[#This Row],[Column17]])</f>
        <v>3</v>
      </c>
      <c r="S116" s="58">
        <f>IFERROR(VLOOKUP(Table1215[[#This Row],[Column2]],Table12[[Column2]:[Column54]],18,FALSE),"0")</f>
        <v>0</v>
      </c>
      <c r="T116" s="58">
        <f>IFERROR(VLOOKUP(Table1215[[#This Row],[Column2]],Table12[[Column2]:[Column54]],19,FALSE),"0")</f>
        <v>0</v>
      </c>
      <c r="U116" s="58">
        <f>IFERROR(VLOOKUP(Table1215[[#This Row],[Column2]],Table12[[Column2]:[Column54]],20,FALSE),"0")</f>
        <v>0</v>
      </c>
      <c r="V116" s="58">
        <f>IFERROR(VLOOKUP(Table1215[[#This Row],[Column2]],Table12[[Column2]:[Column54]],21,FALSE),"0")</f>
        <v>0</v>
      </c>
      <c r="W116" s="58">
        <f>IFERROR(VLOOKUP(Table1215[[#This Row],[Column2]],Table12[[Column2]:[Column54]],22,FALSE),"0")</f>
        <v>0</v>
      </c>
      <c r="X116" s="60">
        <f>Table1215[[#This Row],[Column19]]</f>
        <v>0</v>
      </c>
      <c r="Y116" s="58">
        <f>IFERROR(VLOOKUP(Table1215[[#This Row],[Column2]],Table12[[Column2]:[Column54]],24,FALSE),"0")</f>
        <v>3</v>
      </c>
      <c r="Z116" s="58">
        <f>IFERROR(VLOOKUP(Table1215[[#This Row],[Column2]],Table12[[Column2]:[Column54]],25,FALSE),"0")</f>
        <v>0</v>
      </c>
      <c r="AA116" s="58">
        <f>IFERROR(VLOOKUP(Table1215[[#This Row],[Column2]],Table12[[Column2]:[Column54]],26,FALSE),"0")</f>
        <v>0</v>
      </c>
      <c r="AB116" s="58">
        <f>IFERROR(VLOOKUP(Table1215[[#This Row],[Column2]],Table12[[Column2]:[Column54]],27,FALSE),"0")</f>
        <v>0</v>
      </c>
      <c r="AC116" s="58">
        <f>IFERROR(VLOOKUP(Table1215[[#This Row],[Column2]],Table12[[Column2]:[Column54]],28,FALSE),"0")</f>
        <v>0</v>
      </c>
      <c r="AD116" s="60">
        <f>Table1215[[#This Row],[Column25]]</f>
        <v>3</v>
      </c>
      <c r="AE116" s="58">
        <f>IFERROR(VLOOKUP(Table1215[[#This Row],[Column2]],Table12[[Column2]:[Column54]],30,FALSE),"0")</f>
        <v>0</v>
      </c>
      <c r="AF116" s="58">
        <f>IFERROR(VLOOKUP(Table1215[[#This Row],[Column2]],Table12[[Column2]:[Column54]],31,FALSE),"0")</f>
        <v>0</v>
      </c>
      <c r="AG116" s="58">
        <f>IFERROR(VLOOKUP(Table1215[[#This Row],[Column2]],Table12[[Column2]:[Column54]],32,FALSE),"0")</f>
        <v>0</v>
      </c>
      <c r="AH116" s="58">
        <f>IFERROR(VLOOKUP(Table1215[[#This Row],[Column2]],Table12[[Column2]:[Column54]],33,FALSE),"0")</f>
        <v>0</v>
      </c>
      <c r="AI116" s="58">
        <f>IFERROR(VLOOKUP(Table1215[[#This Row],[Column2]],Table12[[Column2]:[Column54]],34,FALSE),"0")</f>
        <v>0</v>
      </c>
      <c r="AJ116" s="60">
        <f>AVERAGE(Table1215[[#This Row],[Column31]],Table1215[[#This Row],[Column32]],Table1215[[#This Row],[Column33]])</f>
        <v>0</v>
      </c>
      <c r="AK116" s="58">
        <f>IFERROR(VLOOKUP(Table1215[[#This Row],[Column2]],Table12[[Column2]:[Column54]],36,FALSE),"0")</f>
        <v>2</v>
      </c>
      <c r="AL116" s="58">
        <f>IFERROR(VLOOKUP(Table1215[[#This Row],[Column2]],Table12[[Column2]:[Column54]],37,FALSE),"0")</f>
        <v>4</v>
      </c>
      <c r="AM116" s="58">
        <f>IFERROR(VLOOKUP(Table1215[[#This Row],[Column2]],Table12[[Column2]:[Column54]],38,FALSE),"0")</f>
        <v>0</v>
      </c>
      <c r="AN116" s="58">
        <f>IFERROR(VLOOKUP(Table1215[[#This Row],[Column2]],Table12[[Column2]:[Column54]],39,FALSE),"0")</f>
        <v>4</v>
      </c>
      <c r="AO116" s="58">
        <f>IFERROR(VLOOKUP(Table1215[[#This Row],[Column2]],Table12[[Column2]:[Column54]],40,FALSE),"0")</f>
        <v>0</v>
      </c>
      <c r="AP116" s="60">
        <f>AVERAGE(Table1215[[#This Row],[Column37]],Table1215[[#This Row],[Column38]],Table1215[[#This Row],[Column40]])</f>
        <v>3.3333333333333335</v>
      </c>
      <c r="AQ116" s="58">
        <f>IFERROR(VLOOKUP(Table1215[[#This Row],[Column2]],Table12[[Column2]:[Column54]],42,FALSE),"0")</f>
        <v>4</v>
      </c>
      <c r="AR116" s="58">
        <f>IFERROR(VLOOKUP(Table1215[[#This Row],[Column2]],Table12[[Column2]:[Column54]],43,FALSE),"0")</f>
        <v>0</v>
      </c>
      <c r="AS116" s="58">
        <f>IFERROR(VLOOKUP(Table1215[[#This Row],[Column2]],Table12[[Column2]:[Column54]],44,FALSE),"0")</f>
        <v>0</v>
      </c>
      <c r="AT116" s="58">
        <f>IFERROR(VLOOKUP(Table1215[[#This Row],[Column2]],Table12[[Column2]:[Column54]],45,FALSE),"0")</f>
        <v>0</v>
      </c>
      <c r="AU116" s="58">
        <f>IFERROR(VLOOKUP(Table1215[[#This Row],[Column2]],Table12[[Column2]:[Column54]],46,FALSE),"0")</f>
        <v>0</v>
      </c>
      <c r="AV116" s="60">
        <f>Table1215[[#This Row],[Column43]]</f>
        <v>4</v>
      </c>
      <c r="AW116" s="58">
        <f>IFERROR(VLOOKUP(Table1215[[#This Row],[Column2]],Table12[[Column2]:[Column54]],48,FALSE),"0")</f>
        <v>0</v>
      </c>
      <c r="AX116" s="58">
        <f>IFERROR(VLOOKUP(Table1215[[#This Row],[Column2]],Table12[[Column2]:[Column54]],49,FALSE),"0")</f>
        <v>0</v>
      </c>
      <c r="AY116" s="58">
        <f>IFERROR(VLOOKUP(Table1215[[#This Row],[Column2]],Table12[[Column2]:[Column54]],50,FALSE),"0")</f>
        <v>0</v>
      </c>
      <c r="AZ116" s="58">
        <f>IFERROR(VLOOKUP(Table1215[[#This Row],[Column2]],Table12[[Column2]:[Column54]],51,FALSE),"0")</f>
        <v>2</v>
      </c>
      <c r="BA116" s="58">
        <f>IFERROR(VLOOKUP(Table1215[[#This Row],[Column2]],Table12[[Column2]:[Column54]],52,FALSE),"0")</f>
        <v>4</v>
      </c>
      <c r="BB116" s="60">
        <f>AVERAGE(Table1215[[#This Row],[Column52]],Table1215[[#This Row],[Column53]])</f>
        <v>3</v>
      </c>
    </row>
    <row r="117" spans="1:54" ht="23.1" customHeight="1" x14ac:dyDescent="0.3">
      <c r="A117" s="80">
        <v>114</v>
      </c>
      <c r="B117" s="63" t="s">
        <v>216</v>
      </c>
      <c r="C117" s="64" t="s">
        <v>217</v>
      </c>
      <c r="D117" s="63" t="s">
        <v>449</v>
      </c>
      <c r="E117" s="63" t="s">
        <v>160</v>
      </c>
      <c r="F117" s="63" t="str">
        <f>REPT(CHAR(160),10)&amp;Working!$E118</f>
        <v>          B</v>
      </c>
      <c r="G117" s="54">
        <f>IFERROR(VLOOKUP(Table1215[[#This Row],[Column2]],Table12[[Column2]:[Column54]],6,FALSE),"0")</f>
        <v>0</v>
      </c>
      <c r="H117" s="54">
        <f>IFERROR(VLOOKUP(Table1215[[#This Row],[Column2]],Table12[[Column2]:[Column54]],7,FALSE),"0")</f>
        <v>0</v>
      </c>
      <c r="I117" s="54">
        <f>IFERROR(VLOOKUP(Table1215[[#This Row],[Column2]],Table12[[Column2]:[Column54]],8,FALSE),"0")</f>
        <v>3</v>
      </c>
      <c r="J117" s="54">
        <f>IFERROR(VLOOKUP(Table1215[[#This Row],[Column2]],Table12[[Column2]:[Column54]],9,FALSE),"0")</f>
        <v>0</v>
      </c>
      <c r="K117" s="54">
        <f>IFERROR(VLOOKUP(Table1215[[#This Row],[Column2]],Table12[[Column2]:[Column54]],10,FALSE),"0")</f>
        <v>0</v>
      </c>
      <c r="L117" s="60">
        <f>Table1215[[#This Row],[Column9]]</f>
        <v>3</v>
      </c>
      <c r="M117" s="54">
        <f>IFERROR(VLOOKUP(Table1215[[#This Row],[Column2]],Table12[[Column2]:[Column54]],12,FALSE),"0")</f>
        <v>0</v>
      </c>
      <c r="N117" s="54">
        <f>IFERROR(VLOOKUP(Table1215[[#This Row],[Column2]],Table12[[Column2]:[Column54]],13,FALSE),"0")</f>
        <v>3</v>
      </c>
      <c r="O117" s="54">
        <f>IFERROR(VLOOKUP(Table1215[[#This Row],[Column2]],Table12[[Column2]:[Column54]],14,FALSE),"0")</f>
        <v>3</v>
      </c>
      <c r="P117" s="54">
        <f>IFERROR(VLOOKUP(Table1215[[#This Row],[Column2]],Table12[[Column2]:[Column54]],10,FALSE),"0")</f>
        <v>0</v>
      </c>
      <c r="Q117" s="54">
        <f>IFERROR(VLOOKUP(Table1215[[#This Row],[Column2]],Table12[[Column2]:[Column54]],16,FALSE),"0")</f>
        <v>3</v>
      </c>
      <c r="R117" s="60">
        <f>AVERAGE(Table1215[[#This Row],[Column14]],Table1215[[#This Row],[Column15]],Table1215[[#This Row],[Column17]])</f>
        <v>3</v>
      </c>
      <c r="S117" s="54">
        <f>IFERROR(VLOOKUP(Table1215[[#This Row],[Column2]],Table12[[Column2]:[Column54]],18,FALSE),"0")</f>
        <v>0</v>
      </c>
      <c r="T117" s="54">
        <f>IFERROR(VLOOKUP(Table1215[[#This Row],[Column2]],Table12[[Column2]:[Column54]],19,FALSE),"0")</f>
        <v>0</v>
      </c>
      <c r="U117" s="54">
        <f>IFERROR(VLOOKUP(Table1215[[#This Row],[Column2]],Table12[[Column2]:[Column54]],20,FALSE),"0")</f>
        <v>0</v>
      </c>
      <c r="V117" s="54">
        <f>IFERROR(VLOOKUP(Table1215[[#This Row],[Column2]],Table12[[Column2]:[Column54]],21,FALSE),"0")</f>
        <v>0</v>
      </c>
      <c r="W117" s="54">
        <f>IFERROR(VLOOKUP(Table1215[[#This Row],[Column2]],Table12[[Column2]:[Column54]],22,FALSE),"0")</f>
        <v>0</v>
      </c>
      <c r="X117" s="60">
        <f>Table1215[[#This Row],[Column19]]</f>
        <v>0</v>
      </c>
      <c r="Y117" s="54">
        <f>IFERROR(VLOOKUP(Table1215[[#This Row],[Column2]],Table12[[Column2]:[Column54]],24,FALSE),"0")</f>
        <v>3</v>
      </c>
      <c r="Z117" s="54">
        <f>IFERROR(VLOOKUP(Table1215[[#This Row],[Column2]],Table12[[Column2]:[Column54]],25,FALSE),"0")</f>
        <v>0</v>
      </c>
      <c r="AA117" s="54">
        <f>IFERROR(VLOOKUP(Table1215[[#This Row],[Column2]],Table12[[Column2]:[Column54]],26,FALSE),"0")</f>
        <v>0</v>
      </c>
      <c r="AB117" s="54">
        <f>IFERROR(VLOOKUP(Table1215[[#This Row],[Column2]],Table12[[Column2]:[Column54]],27,FALSE),"0")</f>
        <v>0</v>
      </c>
      <c r="AC117" s="54">
        <f>IFERROR(VLOOKUP(Table1215[[#This Row],[Column2]],Table12[[Column2]:[Column54]],28,FALSE),"0")</f>
        <v>0</v>
      </c>
      <c r="AD117" s="60">
        <f>Table1215[[#This Row],[Column25]]</f>
        <v>3</v>
      </c>
      <c r="AE117" s="54">
        <f>IFERROR(VLOOKUP(Table1215[[#This Row],[Column2]],Table12[[Column2]:[Column54]],30,FALSE),"0")</f>
        <v>0</v>
      </c>
      <c r="AF117" s="54">
        <f>IFERROR(VLOOKUP(Table1215[[#This Row],[Column2]],Table12[[Column2]:[Column54]],31,FALSE),"0")</f>
        <v>0</v>
      </c>
      <c r="AG117" s="54">
        <f>IFERROR(VLOOKUP(Table1215[[#This Row],[Column2]],Table12[[Column2]:[Column54]],32,FALSE),"0")</f>
        <v>0</v>
      </c>
      <c r="AH117" s="54">
        <f>IFERROR(VLOOKUP(Table1215[[#This Row],[Column2]],Table12[[Column2]:[Column54]],33,FALSE),"0")</f>
        <v>0</v>
      </c>
      <c r="AI117" s="54">
        <f>IFERROR(VLOOKUP(Table1215[[#This Row],[Column2]],Table12[[Column2]:[Column54]],34,FALSE),"0")</f>
        <v>0</v>
      </c>
      <c r="AJ117" s="60">
        <f>AVERAGE(Table1215[[#This Row],[Column31]],Table1215[[#This Row],[Column32]],Table1215[[#This Row],[Column33]])</f>
        <v>0</v>
      </c>
      <c r="AK117" s="54">
        <f>IFERROR(VLOOKUP(Table1215[[#This Row],[Column2]],Table12[[Column2]:[Column54]],36,FALSE),"0")</f>
        <v>2</v>
      </c>
      <c r="AL117" s="54">
        <f>IFERROR(VLOOKUP(Table1215[[#This Row],[Column2]],Table12[[Column2]:[Column54]],37,FALSE),"0")</f>
        <v>3</v>
      </c>
      <c r="AM117" s="54">
        <f>IFERROR(VLOOKUP(Table1215[[#This Row],[Column2]],Table12[[Column2]:[Column54]],38,FALSE),"0")</f>
        <v>0</v>
      </c>
      <c r="AN117" s="54">
        <f>IFERROR(VLOOKUP(Table1215[[#This Row],[Column2]],Table12[[Column2]:[Column54]],39,FALSE),"0")</f>
        <v>3</v>
      </c>
      <c r="AO117" s="54">
        <f>IFERROR(VLOOKUP(Table1215[[#This Row],[Column2]],Table12[[Column2]:[Column54]],40,FALSE),"0")</f>
        <v>0</v>
      </c>
      <c r="AP117" s="60">
        <f>AVERAGE(Table1215[[#This Row],[Column37]],Table1215[[#This Row],[Column38]],Table1215[[#This Row],[Column40]])</f>
        <v>2.6666666666666665</v>
      </c>
      <c r="AQ117" s="54">
        <f>IFERROR(VLOOKUP(Table1215[[#This Row],[Column2]],Table12[[Column2]:[Column54]],42,FALSE),"0")</f>
        <v>3</v>
      </c>
      <c r="AR117" s="54">
        <f>IFERROR(VLOOKUP(Table1215[[#This Row],[Column2]],Table12[[Column2]:[Column54]],43,FALSE),"0")</f>
        <v>0</v>
      </c>
      <c r="AS117" s="54">
        <f>IFERROR(VLOOKUP(Table1215[[#This Row],[Column2]],Table12[[Column2]:[Column54]],44,FALSE),"0")</f>
        <v>0</v>
      </c>
      <c r="AT117" s="54">
        <f>IFERROR(VLOOKUP(Table1215[[#This Row],[Column2]],Table12[[Column2]:[Column54]],45,FALSE),"0")</f>
        <v>0</v>
      </c>
      <c r="AU117" s="54">
        <f>IFERROR(VLOOKUP(Table1215[[#This Row],[Column2]],Table12[[Column2]:[Column54]],46,FALSE),"0")</f>
        <v>0</v>
      </c>
      <c r="AV117" s="60">
        <f>Table1215[[#This Row],[Column43]]</f>
        <v>3</v>
      </c>
      <c r="AW117" s="54">
        <f>IFERROR(VLOOKUP(Table1215[[#This Row],[Column2]],Table12[[Column2]:[Column54]],48,FALSE),"0")</f>
        <v>0</v>
      </c>
      <c r="AX117" s="54">
        <f>IFERROR(VLOOKUP(Table1215[[#This Row],[Column2]],Table12[[Column2]:[Column54]],49,FALSE),"0")</f>
        <v>0</v>
      </c>
      <c r="AY117" s="54">
        <f>IFERROR(VLOOKUP(Table1215[[#This Row],[Column2]],Table12[[Column2]:[Column54]],50,FALSE),"0")</f>
        <v>0</v>
      </c>
      <c r="AZ117" s="54">
        <f>IFERROR(VLOOKUP(Table1215[[#This Row],[Column2]],Table12[[Column2]:[Column54]],51,FALSE),"0")</f>
        <v>2</v>
      </c>
      <c r="BA117" s="54">
        <f>IFERROR(VLOOKUP(Table1215[[#This Row],[Column2]],Table12[[Column2]:[Column54]],52,FALSE),"0")</f>
        <v>4</v>
      </c>
      <c r="BB117" s="60">
        <f>AVERAGE(Table1215[[#This Row],[Column52]],Table1215[[#This Row],[Column53]])</f>
        <v>3</v>
      </c>
    </row>
    <row r="118" spans="1:54" ht="23.1" customHeight="1" x14ac:dyDescent="0.3">
      <c r="A118" s="79">
        <v>115</v>
      </c>
      <c r="B118" s="56" t="s">
        <v>234</v>
      </c>
      <c r="C118" s="57" t="s">
        <v>235</v>
      </c>
      <c r="D118" s="56" t="s">
        <v>449</v>
      </c>
      <c r="E118" s="56" t="s">
        <v>160</v>
      </c>
      <c r="F118" s="56" t="str">
        <f>REPT(CHAR(160),10)&amp;Working!$E119</f>
        <v>          B</v>
      </c>
      <c r="G118" s="58">
        <f>IFERROR(VLOOKUP(Table1215[[#This Row],[Column2]],Table12[[Column2]:[Column54]],6,FALSE),"0")</f>
        <v>0</v>
      </c>
      <c r="H118" s="58">
        <f>IFERROR(VLOOKUP(Table1215[[#This Row],[Column2]],Table12[[Column2]:[Column54]],7,FALSE),"0")</f>
        <v>0</v>
      </c>
      <c r="I118" s="58">
        <f>IFERROR(VLOOKUP(Table1215[[#This Row],[Column2]],Table12[[Column2]:[Column54]],8,FALSE),"0")</f>
        <v>3</v>
      </c>
      <c r="J118" s="58">
        <f>IFERROR(VLOOKUP(Table1215[[#This Row],[Column2]],Table12[[Column2]:[Column54]],9,FALSE),"0")</f>
        <v>0</v>
      </c>
      <c r="K118" s="58">
        <f>IFERROR(VLOOKUP(Table1215[[#This Row],[Column2]],Table12[[Column2]:[Column54]],10,FALSE),"0")</f>
        <v>0</v>
      </c>
      <c r="L118" s="60">
        <f>Table1215[[#This Row],[Column9]]</f>
        <v>3</v>
      </c>
      <c r="M118" s="58">
        <f>IFERROR(VLOOKUP(Table1215[[#This Row],[Column2]],Table12[[Column2]:[Column54]],12,FALSE),"0")</f>
        <v>0</v>
      </c>
      <c r="N118" s="58">
        <f>IFERROR(VLOOKUP(Table1215[[#This Row],[Column2]],Table12[[Column2]:[Column54]],13,FALSE),"0")</f>
        <v>3</v>
      </c>
      <c r="O118" s="58">
        <f>IFERROR(VLOOKUP(Table1215[[#This Row],[Column2]],Table12[[Column2]:[Column54]],14,FALSE),"0")</f>
        <v>3</v>
      </c>
      <c r="P118" s="58">
        <f>IFERROR(VLOOKUP(Table1215[[#This Row],[Column2]],Table12[[Column2]:[Column54]],10,FALSE),"0")</f>
        <v>0</v>
      </c>
      <c r="Q118" s="58">
        <f>IFERROR(VLOOKUP(Table1215[[#This Row],[Column2]],Table12[[Column2]:[Column54]],16,FALSE),"0")</f>
        <v>3</v>
      </c>
      <c r="R118" s="60">
        <f>AVERAGE(Table1215[[#This Row],[Column14]],Table1215[[#This Row],[Column15]],Table1215[[#This Row],[Column17]])</f>
        <v>3</v>
      </c>
      <c r="S118" s="58">
        <f>IFERROR(VLOOKUP(Table1215[[#This Row],[Column2]],Table12[[Column2]:[Column54]],18,FALSE),"0")</f>
        <v>0</v>
      </c>
      <c r="T118" s="58">
        <f>IFERROR(VLOOKUP(Table1215[[#This Row],[Column2]],Table12[[Column2]:[Column54]],19,FALSE),"0")</f>
        <v>0</v>
      </c>
      <c r="U118" s="58">
        <f>IFERROR(VLOOKUP(Table1215[[#This Row],[Column2]],Table12[[Column2]:[Column54]],20,FALSE),"0")</f>
        <v>0</v>
      </c>
      <c r="V118" s="58">
        <f>IFERROR(VLOOKUP(Table1215[[#This Row],[Column2]],Table12[[Column2]:[Column54]],21,FALSE),"0")</f>
        <v>0</v>
      </c>
      <c r="W118" s="58">
        <f>IFERROR(VLOOKUP(Table1215[[#This Row],[Column2]],Table12[[Column2]:[Column54]],22,FALSE),"0")</f>
        <v>0</v>
      </c>
      <c r="X118" s="60">
        <f>Table1215[[#This Row],[Column19]]</f>
        <v>0</v>
      </c>
      <c r="Y118" s="58">
        <f>IFERROR(VLOOKUP(Table1215[[#This Row],[Column2]],Table12[[Column2]:[Column54]],24,FALSE),"0")</f>
        <v>3</v>
      </c>
      <c r="Z118" s="58">
        <f>IFERROR(VLOOKUP(Table1215[[#This Row],[Column2]],Table12[[Column2]:[Column54]],25,FALSE),"0")</f>
        <v>0</v>
      </c>
      <c r="AA118" s="58">
        <f>IFERROR(VLOOKUP(Table1215[[#This Row],[Column2]],Table12[[Column2]:[Column54]],26,FALSE),"0")</f>
        <v>0</v>
      </c>
      <c r="AB118" s="58">
        <f>IFERROR(VLOOKUP(Table1215[[#This Row],[Column2]],Table12[[Column2]:[Column54]],27,FALSE),"0")</f>
        <v>0</v>
      </c>
      <c r="AC118" s="58">
        <f>IFERROR(VLOOKUP(Table1215[[#This Row],[Column2]],Table12[[Column2]:[Column54]],28,FALSE),"0")</f>
        <v>0</v>
      </c>
      <c r="AD118" s="60">
        <f>Table1215[[#This Row],[Column25]]</f>
        <v>3</v>
      </c>
      <c r="AE118" s="58">
        <f>IFERROR(VLOOKUP(Table1215[[#This Row],[Column2]],Table12[[Column2]:[Column54]],30,FALSE),"0")</f>
        <v>0</v>
      </c>
      <c r="AF118" s="58">
        <f>IFERROR(VLOOKUP(Table1215[[#This Row],[Column2]],Table12[[Column2]:[Column54]],31,FALSE),"0")</f>
        <v>0</v>
      </c>
      <c r="AG118" s="58">
        <f>IFERROR(VLOOKUP(Table1215[[#This Row],[Column2]],Table12[[Column2]:[Column54]],32,FALSE),"0")</f>
        <v>0</v>
      </c>
      <c r="AH118" s="58">
        <f>IFERROR(VLOOKUP(Table1215[[#This Row],[Column2]],Table12[[Column2]:[Column54]],33,FALSE),"0")</f>
        <v>0</v>
      </c>
      <c r="AI118" s="58">
        <f>IFERROR(VLOOKUP(Table1215[[#This Row],[Column2]],Table12[[Column2]:[Column54]],34,FALSE),"0")</f>
        <v>0</v>
      </c>
      <c r="AJ118" s="60">
        <f>AVERAGE(Table1215[[#This Row],[Column31]],Table1215[[#This Row],[Column32]],Table1215[[#This Row],[Column33]])</f>
        <v>0</v>
      </c>
      <c r="AK118" s="58">
        <f>IFERROR(VLOOKUP(Table1215[[#This Row],[Column2]],Table12[[Column2]:[Column54]],36,FALSE),"0")</f>
        <v>3</v>
      </c>
      <c r="AL118" s="58">
        <f>IFERROR(VLOOKUP(Table1215[[#This Row],[Column2]],Table12[[Column2]:[Column54]],37,FALSE),"0")</f>
        <v>2</v>
      </c>
      <c r="AM118" s="58">
        <f>IFERROR(VLOOKUP(Table1215[[#This Row],[Column2]],Table12[[Column2]:[Column54]],38,FALSE),"0")</f>
        <v>0</v>
      </c>
      <c r="AN118" s="58">
        <f>IFERROR(VLOOKUP(Table1215[[#This Row],[Column2]],Table12[[Column2]:[Column54]],39,FALSE),"0")</f>
        <v>3</v>
      </c>
      <c r="AO118" s="58">
        <f>IFERROR(VLOOKUP(Table1215[[#This Row],[Column2]],Table12[[Column2]:[Column54]],40,FALSE),"0")</f>
        <v>0</v>
      </c>
      <c r="AP118" s="60">
        <f>AVERAGE(Table1215[[#This Row],[Column37]],Table1215[[#This Row],[Column38]],Table1215[[#This Row],[Column40]])</f>
        <v>2.6666666666666665</v>
      </c>
      <c r="AQ118" s="58">
        <f>IFERROR(VLOOKUP(Table1215[[#This Row],[Column2]],Table12[[Column2]:[Column54]],42,FALSE),"0")</f>
        <v>4</v>
      </c>
      <c r="AR118" s="58">
        <f>IFERROR(VLOOKUP(Table1215[[#This Row],[Column2]],Table12[[Column2]:[Column54]],43,FALSE),"0")</f>
        <v>0</v>
      </c>
      <c r="AS118" s="58">
        <f>IFERROR(VLOOKUP(Table1215[[#This Row],[Column2]],Table12[[Column2]:[Column54]],44,FALSE),"0")</f>
        <v>0</v>
      </c>
      <c r="AT118" s="58">
        <f>IFERROR(VLOOKUP(Table1215[[#This Row],[Column2]],Table12[[Column2]:[Column54]],45,FALSE),"0")</f>
        <v>0</v>
      </c>
      <c r="AU118" s="58">
        <f>IFERROR(VLOOKUP(Table1215[[#This Row],[Column2]],Table12[[Column2]:[Column54]],46,FALSE),"0")</f>
        <v>0</v>
      </c>
      <c r="AV118" s="60">
        <f>Table1215[[#This Row],[Column43]]</f>
        <v>4</v>
      </c>
      <c r="AW118" s="58">
        <f>IFERROR(VLOOKUP(Table1215[[#This Row],[Column2]],Table12[[Column2]:[Column54]],48,FALSE),"0")</f>
        <v>0</v>
      </c>
      <c r="AX118" s="58">
        <f>IFERROR(VLOOKUP(Table1215[[#This Row],[Column2]],Table12[[Column2]:[Column54]],49,FALSE),"0")</f>
        <v>0</v>
      </c>
      <c r="AY118" s="58">
        <f>IFERROR(VLOOKUP(Table1215[[#This Row],[Column2]],Table12[[Column2]:[Column54]],50,FALSE),"0")</f>
        <v>0</v>
      </c>
      <c r="AZ118" s="58">
        <f>IFERROR(VLOOKUP(Table1215[[#This Row],[Column2]],Table12[[Column2]:[Column54]],51,FALSE),"0")</f>
        <v>2</v>
      </c>
      <c r="BA118" s="58">
        <f>IFERROR(VLOOKUP(Table1215[[#This Row],[Column2]],Table12[[Column2]:[Column54]],52,FALSE),"0")</f>
        <v>4</v>
      </c>
      <c r="BB118" s="60">
        <f>AVERAGE(Table1215[[#This Row],[Column52]],Table1215[[#This Row],[Column53]])</f>
        <v>3</v>
      </c>
    </row>
    <row r="119" spans="1:54" ht="23.1" customHeight="1" x14ac:dyDescent="0.3">
      <c r="A119" s="80">
        <v>116</v>
      </c>
      <c r="B119" s="63" t="s">
        <v>353</v>
      </c>
      <c r="C119" s="64" t="s">
        <v>354</v>
      </c>
      <c r="D119" s="63" t="s">
        <v>543</v>
      </c>
      <c r="E119" s="63" t="s">
        <v>492</v>
      </c>
      <c r="F119" s="63" t="str">
        <f>REPT(CHAR(160),10)&amp;Working!$E120</f>
        <v>          C</v>
      </c>
      <c r="G119" s="54">
        <f>IFERROR(VLOOKUP(Table1215[[#This Row],[Column2]],Table12[[Column2]:[Column54]],6,FALSE),"0")</f>
        <v>0</v>
      </c>
      <c r="H119" s="54">
        <f>IFERROR(VLOOKUP(Table1215[[#This Row],[Column2]],Table12[[Column2]:[Column54]],7,FALSE),"0")</f>
        <v>0</v>
      </c>
      <c r="I119" s="54">
        <f>IFERROR(VLOOKUP(Table1215[[#This Row],[Column2]],Table12[[Column2]:[Column54]],8,FALSE),"0")</f>
        <v>4</v>
      </c>
      <c r="J119" s="54">
        <f>IFERROR(VLOOKUP(Table1215[[#This Row],[Column2]],Table12[[Column2]:[Column54]],9,FALSE),"0")</f>
        <v>0</v>
      </c>
      <c r="K119" s="54">
        <f>IFERROR(VLOOKUP(Table1215[[#This Row],[Column2]],Table12[[Column2]:[Column54]],10,FALSE),"0")</f>
        <v>0</v>
      </c>
      <c r="L119" s="60">
        <f>Table1215[[#This Row],[Column9]]</f>
        <v>4</v>
      </c>
      <c r="M119" s="54">
        <f>IFERROR(VLOOKUP(Table1215[[#This Row],[Column2]],Table12[[Column2]:[Column54]],12,FALSE),"0")</f>
        <v>0</v>
      </c>
      <c r="N119" s="54">
        <f>IFERROR(VLOOKUP(Table1215[[#This Row],[Column2]],Table12[[Column2]:[Column54]],13,FALSE),"0")</f>
        <v>4</v>
      </c>
      <c r="O119" s="54">
        <f>IFERROR(VLOOKUP(Table1215[[#This Row],[Column2]],Table12[[Column2]:[Column54]],14,FALSE),"0")</f>
        <v>4</v>
      </c>
      <c r="P119" s="54">
        <f>IFERROR(VLOOKUP(Table1215[[#This Row],[Column2]],Table12[[Column2]:[Column54]],10,FALSE),"0")</f>
        <v>0</v>
      </c>
      <c r="Q119" s="54">
        <f>IFERROR(VLOOKUP(Table1215[[#This Row],[Column2]],Table12[[Column2]:[Column54]],16,FALSE),"0")</f>
        <v>4</v>
      </c>
      <c r="R119" s="60">
        <f>AVERAGE(Table1215[[#This Row],[Column14]],Table1215[[#This Row],[Column15]],Table1215[[#This Row],[Column17]])</f>
        <v>4</v>
      </c>
      <c r="S119" s="54">
        <f>IFERROR(VLOOKUP(Table1215[[#This Row],[Column2]],Table12[[Column2]:[Column54]],18,FALSE),"0")</f>
        <v>0</v>
      </c>
      <c r="T119" s="54">
        <f>IFERROR(VLOOKUP(Table1215[[#This Row],[Column2]],Table12[[Column2]:[Column54]],19,FALSE),"0")</f>
        <v>0</v>
      </c>
      <c r="U119" s="54">
        <f>IFERROR(VLOOKUP(Table1215[[#This Row],[Column2]],Table12[[Column2]:[Column54]],20,FALSE),"0")</f>
        <v>0</v>
      </c>
      <c r="V119" s="54">
        <f>IFERROR(VLOOKUP(Table1215[[#This Row],[Column2]],Table12[[Column2]:[Column54]],21,FALSE),"0")</f>
        <v>0</v>
      </c>
      <c r="W119" s="54">
        <f>IFERROR(VLOOKUP(Table1215[[#This Row],[Column2]],Table12[[Column2]:[Column54]],22,FALSE),"0")</f>
        <v>0</v>
      </c>
      <c r="X119" s="60">
        <f>Table1215[[#This Row],[Column19]]</f>
        <v>0</v>
      </c>
      <c r="Y119" s="54">
        <f>IFERROR(VLOOKUP(Table1215[[#This Row],[Column2]],Table12[[Column2]:[Column54]],24,FALSE),"0")</f>
        <v>4</v>
      </c>
      <c r="Z119" s="54">
        <f>IFERROR(VLOOKUP(Table1215[[#This Row],[Column2]],Table12[[Column2]:[Column54]],25,FALSE),"0")</f>
        <v>0</v>
      </c>
      <c r="AA119" s="54">
        <f>IFERROR(VLOOKUP(Table1215[[#This Row],[Column2]],Table12[[Column2]:[Column54]],26,FALSE),"0")</f>
        <v>0</v>
      </c>
      <c r="AB119" s="54">
        <f>IFERROR(VLOOKUP(Table1215[[#This Row],[Column2]],Table12[[Column2]:[Column54]],27,FALSE),"0")</f>
        <v>0</v>
      </c>
      <c r="AC119" s="54">
        <f>IFERROR(VLOOKUP(Table1215[[#This Row],[Column2]],Table12[[Column2]:[Column54]],28,FALSE),"0")</f>
        <v>0</v>
      </c>
      <c r="AD119" s="60">
        <f>Table1215[[#This Row],[Column25]]</f>
        <v>4</v>
      </c>
      <c r="AE119" s="54">
        <f>IFERROR(VLOOKUP(Table1215[[#This Row],[Column2]],Table12[[Column2]:[Column54]],30,FALSE),"0")</f>
        <v>0</v>
      </c>
      <c r="AF119" s="54">
        <f>IFERROR(VLOOKUP(Table1215[[#This Row],[Column2]],Table12[[Column2]:[Column54]],31,FALSE),"0")</f>
        <v>0</v>
      </c>
      <c r="AG119" s="54">
        <f>IFERROR(VLOOKUP(Table1215[[#This Row],[Column2]],Table12[[Column2]:[Column54]],32,FALSE),"0")</f>
        <v>0</v>
      </c>
      <c r="AH119" s="54">
        <f>IFERROR(VLOOKUP(Table1215[[#This Row],[Column2]],Table12[[Column2]:[Column54]],33,FALSE),"0")</f>
        <v>0</v>
      </c>
      <c r="AI119" s="54">
        <f>IFERROR(VLOOKUP(Table1215[[#This Row],[Column2]],Table12[[Column2]:[Column54]],34,FALSE),"0")</f>
        <v>0</v>
      </c>
      <c r="AJ119" s="60">
        <f>AVERAGE(Table1215[[#This Row],[Column31]],Table1215[[#This Row],[Column32]],Table1215[[#This Row],[Column33]])</f>
        <v>0</v>
      </c>
      <c r="AK119" s="54">
        <f>IFERROR(VLOOKUP(Table1215[[#This Row],[Column2]],Table12[[Column2]:[Column54]],36,FALSE),"0")</f>
        <v>3</v>
      </c>
      <c r="AL119" s="54">
        <f>IFERROR(VLOOKUP(Table1215[[#This Row],[Column2]],Table12[[Column2]:[Column54]],37,FALSE),"0")</f>
        <v>5</v>
      </c>
      <c r="AM119" s="54">
        <f>IFERROR(VLOOKUP(Table1215[[#This Row],[Column2]],Table12[[Column2]:[Column54]],38,FALSE),"0")</f>
        <v>0</v>
      </c>
      <c r="AN119" s="54">
        <f>IFERROR(VLOOKUP(Table1215[[#This Row],[Column2]],Table12[[Column2]:[Column54]],39,FALSE),"0")</f>
        <v>4</v>
      </c>
      <c r="AO119" s="54">
        <f>IFERROR(VLOOKUP(Table1215[[#This Row],[Column2]],Table12[[Column2]:[Column54]],40,FALSE),"0")</f>
        <v>0</v>
      </c>
      <c r="AP119" s="60">
        <f>AVERAGE(Table1215[[#This Row],[Column37]],Table1215[[#This Row],[Column38]],Table1215[[#This Row],[Column40]])</f>
        <v>4</v>
      </c>
      <c r="AQ119" s="54">
        <f>IFERROR(VLOOKUP(Table1215[[#This Row],[Column2]],Table12[[Column2]:[Column54]],42,FALSE),"0")</f>
        <v>3</v>
      </c>
      <c r="AR119" s="54">
        <f>IFERROR(VLOOKUP(Table1215[[#This Row],[Column2]],Table12[[Column2]:[Column54]],43,FALSE),"0")</f>
        <v>0</v>
      </c>
      <c r="AS119" s="54">
        <f>IFERROR(VLOOKUP(Table1215[[#This Row],[Column2]],Table12[[Column2]:[Column54]],44,FALSE),"0")</f>
        <v>0</v>
      </c>
      <c r="AT119" s="54">
        <f>IFERROR(VLOOKUP(Table1215[[#This Row],[Column2]],Table12[[Column2]:[Column54]],45,FALSE),"0")</f>
        <v>0</v>
      </c>
      <c r="AU119" s="54">
        <f>IFERROR(VLOOKUP(Table1215[[#This Row],[Column2]],Table12[[Column2]:[Column54]],46,FALSE),"0")</f>
        <v>0</v>
      </c>
      <c r="AV119" s="60">
        <f>Table1215[[#This Row],[Column43]]</f>
        <v>3</v>
      </c>
      <c r="AW119" s="54">
        <f>IFERROR(VLOOKUP(Table1215[[#This Row],[Column2]],Table12[[Column2]:[Column54]],48,FALSE),"0")</f>
        <v>0</v>
      </c>
      <c r="AX119" s="54">
        <f>IFERROR(VLOOKUP(Table1215[[#This Row],[Column2]],Table12[[Column2]:[Column54]],49,FALSE),"0")</f>
        <v>0</v>
      </c>
      <c r="AY119" s="54">
        <f>IFERROR(VLOOKUP(Table1215[[#This Row],[Column2]],Table12[[Column2]:[Column54]],50,FALSE),"0")</f>
        <v>0</v>
      </c>
      <c r="AZ119" s="54">
        <f>IFERROR(VLOOKUP(Table1215[[#This Row],[Column2]],Table12[[Column2]:[Column54]],51,FALSE),"0")</f>
        <v>2</v>
      </c>
      <c r="BA119" s="54">
        <f>IFERROR(VLOOKUP(Table1215[[#This Row],[Column2]],Table12[[Column2]:[Column54]],52,FALSE),"0")</f>
        <v>4</v>
      </c>
      <c r="BB119" s="60">
        <f>AVERAGE(Table1215[[#This Row],[Column52]],Table1215[[#This Row],[Column53]])</f>
        <v>3</v>
      </c>
    </row>
    <row r="120" spans="1:54" ht="23.1" customHeight="1" x14ac:dyDescent="0.3">
      <c r="A120" s="79">
        <v>117</v>
      </c>
      <c r="B120" s="56" t="s">
        <v>202</v>
      </c>
      <c r="C120" s="57" t="s">
        <v>203</v>
      </c>
      <c r="D120" s="56" t="s">
        <v>541</v>
      </c>
      <c r="E120" s="56" t="s">
        <v>160</v>
      </c>
      <c r="F120" s="56" t="str">
        <f>REPT(CHAR(160),10)&amp;Working!$E121</f>
        <v>          B</v>
      </c>
      <c r="G120" s="58">
        <f>IFERROR(VLOOKUP(Table1215[[#This Row],[Column2]],Table12[[Column2]:[Column54]],6,FALSE),"0")</f>
        <v>0</v>
      </c>
      <c r="H120" s="58">
        <f>IFERROR(VLOOKUP(Table1215[[#This Row],[Column2]],Table12[[Column2]:[Column54]],7,FALSE),"0")</f>
        <v>0</v>
      </c>
      <c r="I120" s="58">
        <f>IFERROR(VLOOKUP(Table1215[[#This Row],[Column2]],Table12[[Column2]:[Column54]],8,FALSE),"0")</f>
        <v>4</v>
      </c>
      <c r="J120" s="58">
        <f>IFERROR(VLOOKUP(Table1215[[#This Row],[Column2]],Table12[[Column2]:[Column54]],9,FALSE),"0")</f>
        <v>0</v>
      </c>
      <c r="K120" s="58">
        <f>IFERROR(VLOOKUP(Table1215[[#This Row],[Column2]],Table12[[Column2]:[Column54]],10,FALSE),"0")</f>
        <v>0</v>
      </c>
      <c r="L120" s="60">
        <f>Table1215[[#This Row],[Column9]]</f>
        <v>4</v>
      </c>
      <c r="M120" s="58">
        <f>IFERROR(VLOOKUP(Table1215[[#This Row],[Column2]],Table12[[Column2]:[Column54]],12,FALSE),"0")</f>
        <v>0</v>
      </c>
      <c r="N120" s="58">
        <f>IFERROR(VLOOKUP(Table1215[[#This Row],[Column2]],Table12[[Column2]:[Column54]],13,FALSE),"0")</f>
        <v>4</v>
      </c>
      <c r="O120" s="58">
        <f>IFERROR(VLOOKUP(Table1215[[#This Row],[Column2]],Table12[[Column2]:[Column54]],14,FALSE),"0")</f>
        <v>4</v>
      </c>
      <c r="P120" s="58">
        <f>IFERROR(VLOOKUP(Table1215[[#This Row],[Column2]],Table12[[Column2]:[Column54]],10,FALSE),"0")</f>
        <v>0</v>
      </c>
      <c r="Q120" s="58">
        <f>IFERROR(VLOOKUP(Table1215[[#This Row],[Column2]],Table12[[Column2]:[Column54]],16,FALSE),"0")</f>
        <v>4</v>
      </c>
      <c r="R120" s="60">
        <f>AVERAGE(Table1215[[#This Row],[Column14]],Table1215[[#This Row],[Column15]],Table1215[[#This Row],[Column17]])</f>
        <v>4</v>
      </c>
      <c r="S120" s="58">
        <f>IFERROR(VLOOKUP(Table1215[[#This Row],[Column2]],Table12[[Column2]:[Column54]],18,FALSE),"0")</f>
        <v>0</v>
      </c>
      <c r="T120" s="58">
        <f>IFERROR(VLOOKUP(Table1215[[#This Row],[Column2]],Table12[[Column2]:[Column54]],19,FALSE),"0")</f>
        <v>0</v>
      </c>
      <c r="U120" s="58">
        <f>IFERROR(VLOOKUP(Table1215[[#This Row],[Column2]],Table12[[Column2]:[Column54]],20,FALSE),"0")</f>
        <v>0</v>
      </c>
      <c r="V120" s="58">
        <f>IFERROR(VLOOKUP(Table1215[[#This Row],[Column2]],Table12[[Column2]:[Column54]],21,FALSE),"0")</f>
        <v>0</v>
      </c>
      <c r="W120" s="58">
        <f>IFERROR(VLOOKUP(Table1215[[#This Row],[Column2]],Table12[[Column2]:[Column54]],22,FALSE),"0")</f>
        <v>0</v>
      </c>
      <c r="X120" s="60">
        <f>Table1215[[#This Row],[Column19]]</f>
        <v>0</v>
      </c>
      <c r="Y120" s="58">
        <f>IFERROR(VLOOKUP(Table1215[[#This Row],[Column2]],Table12[[Column2]:[Column54]],24,FALSE),"0")</f>
        <v>5</v>
      </c>
      <c r="Z120" s="58">
        <f>IFERROR(VLOOKUP(Table1215[[#This Row],[Column2]],Table12[[Column2]:[Column54]],25,FALSE),"0")</f>
        <v>0</v>
      </c>
      <c r="AA120" s="58">
        <f>IFERROR(VLOOKUP(Table1215[[#This Row],[Column2]],Table12[[Column2]:[Column54]],26,FALSE),"0")</f>
        <v>0</v>
      </c>
      <c r="AB120" s="58">
        <f>IFERROR(VLOOKUP(Table1215[[#This Row],[Column2]],Table12[[Column2]:[Column54]],27,FALSE),"0")</f>
        <v>0</v>
      </c>
      <c r="AC120" s="58">
        <f>IFERROR(VLOOKUP(Table1215[[#This Row],[Column2]],Table12[[Column2]:[Column54]],28,FALSE),"0")</f>
        <v>0</v>
      </c>
      <c r="AD120" s="60">
        <f>Table1215[[#This Row],[Column25]]</f>
        <v>5</v>
      </c>
      <c r="AE120" s="58">
        <f>IFERROR(VLOOKUP(Table1215[[#This Row],[Column2]],Table12[[Column2]:[Column54]],30,FALSE),"0")</f>
        <v>0</v>
      </c>
      <c r="AF120" s="58">
        <f>IFERROR(VLOOKUP(Table1215[[#This Row],[Column2]],Table12[[Column2]:[Column54]],31,FALSE),"0")</f>
        <v>0</v>
      </c>
      <c r="AG120" s="58">
        <f>IFERROR(VLOOKUP(Table1215[[#This Row],[Column2]],Table12[[Column2]:[Column54]],32,FALSE),"0")</f>
        <v>0</v>
      </c>
      <c r="AH120" s="58">
        <f>IFERROR(VLOOKUP(Table1215[[#This Row],[Column2]],Table12[[Column2]:[Column54]],33,FALSE),"0")</f>
        <v>0</v>
      </c>
      <c r="AI120" s="58">
        <f>IFERROR(VLOOKUP(Table1215[[#This Row],[Column2]],Table12[[Column2]:[Column54]],34,FALSE),"0")</f>
        <v>0</v>
      </c>
      <c r="AJ120" s="60">
        <f>AVERAGE(Table1215[[#This Row],[Column31]],Table1215[[#This Row],[Column32]],Table1215[[#This Row],[Column33]])</f>
        <v>0</v>
      </c>
      <c r="AK120" s="58">
        <f>IFERROR(VLOOKUP(Table1215[[#This Row],[Column2]],Table12[[Column2]:[Column54]],36,FALSE),"0")</f>
        <v>4</v>
      </c>
      <c r="AL120" s="58">
        <f>IFERROR(VLOOKUP(Table1215[[#This Row],[Column2]],Table12[[Column2]:[Column54]],37,FALSE),"0")</f>
        <v>4</v>
      </c>
      <c r="AM120" s="58">
        <f>IFERROR(VLOOKUP(Table1215[[#This Row],[Column2]],Table12[[Column2]:[Column54]],38,FALSE),"0")</f>
        <v>0</v>
      </c>
      <c r="AN120" s="58">
        <f>IFERROR(VLOOKUP(Table1215[[#This Row],[Column2]],Table12[[Column2]:[Column54]],39,FALSE),"0")</f>
        <v>4</v>
      </c>
      <c r="AO120" s="58">
        <f>IFERROR(VLOOKUP(Table1215[[#This Row],[Column2]],Table12[[Column2]:[Column54]],40,FALSE),"0")</f>
        <v>0</v>
      </c>
      <c r="AP120" s="60">
        <f>AVERAGE(Table1215[[#This Row],[Column37]],Table1215[[#This Row],[Column38]],Table1215[[#This Row],[Column40]])</f>
        <v>4</v>
      </c>
      <c r="AQ120" s="58">
        <f>IFERROR(VLOOKUP(Table1215[[#This Row],[Column2]],Table12[[Column2]:[Column54]],42,FALSE),"0")</f>
        <v>4</v>
      </c>
      <c r="AR120" s="58">
        <f>IFERROR(VLOOKUP(Table1215[[#This Row],[Column2]],Table12[[Column2]:[Column54]],43,FALSE),"0")</f>
        <v>0</v>
      </c>
      <c r="AS120" s="58">
        <f>IFERROR(VLOOKUP(Table1215[[#This Row],[Column2]],Table12[[Column2]:[Column54]],44,FALSE),"0")</f>
        <v>0</v>
      </c>
      <c r="AT120" s="58">
        <f>IFERROR(VLOOKUP(Table1215[[#This Row],[Column2]],Table12[[Column2]:[Column54]],45,FALSE),"0")</f>
        <v>0</v>
      </c>
      <c r="AU120" s="58">
        <f>IFERROR(VLOOKUP(Table1215[[#This Row],[Column2]],Table12[[Column2]:[Column54]],46,FALSE),"0")</f>
        <v>0</v>
      </c>
      <c r="AV120" s="60">
        <f>Table1215[[#This Row],[Column43]]</f>
        <v>4</v>
      </c>
      <c r="AW120" s="58">
        <f>IFERROR(VLOOKUP(Table1215[[#This Row],[Column2]],Table12[[Column2]:[Column54]],48,FALSE),"0")</f>
        <v>0</v>
      </c>
      <c r="AX120" s="58">
        <f>IFERROR(VLOOKUP(Table1215[[#This Row],[Column2]],Table12[[Column2]:[Column54]],49,FALSE),"0")</f>
        <v>0</v>
      </c>
      <c r="AY120" s="58">
        <f>IFERROR(VLOOKUP(Table1215[[#This Row],[Column2]],Table12[[Column2]:[Column54]],50,FALSE),"0")</f>
        <v>0</v>
      </c>
      <c r="AZ120" s="58">
        <f>IFERROR(VLOOKUP(Table1215[[#This Row],[Column2]],Table12[[Column2]:[Column54]],51,FALSE),"0")</f>
        <v>2</v>
      </c>
      <c r="BA120" s="58">
        <f>IFERROR(VLOOKUP(Table1215[[#This Row],[Column2]],Table12[[Column2]:[Column54]],52,FALSE),"0")</f>
        <v>4</v>
      </c>
      <c r="BB120" s="60">
        <f>AVERAGE(Table1215[[#This Row],[Column52]],Table1215[[#This Row],[Column53]])</f>
        <v>3</v>
      </c>
    </row>
    <row r="121" spans="1:54" ht="23.1" customHeight="1" x14ac:dyDescent="0.3">
      <c r="A121" s="80">
        <v>118</v>
      </c>
      <c r="B121" s="63" t="s">
        <v>355</v>
      </c>
      <c r="C121" s="64" t="s">
        <v>356</v>
      </c>
      <c r="D121" s="63" t="s">
        <v>541</v>
      </c>
      <c r="E121" s="63" t="s">
        <v>492</v>
      </c>
      <c r="F121" s="63" t="str">
        <f>REPT(CHAR(160),10)&amp;Working!$E122</f>
        <v>          C</v>
      </c>
      <c r="G121" s="54">
        <f>IFERROR(VLOOKUP(Table1215[[#This Row],[Column2]],Table12[[Column2]:[Column54]],6,FALSE),"0")</f>
        <v>0</v>
      </c>
      <c r="H121" s="54">
        <f>IFERROR(VLOOKUP(Table1215[[#This Row],[Column2]],Table12[[Column2]:[Column54]],7,FALSE),"0")</f>
        <v>0</v>
      </c>
      <c r="I121" s="54">
        <f>IFERROR(VLOOKUP(Table1215[[#This Row],[Column2]],Table12[[Column2]:[Column54]],8,FALSE),"0")</f>
        <v>2</v>
      </c>
      <c r="J121" s="54">
        <f>IFERROR(VLOOKUP(Table1215[[#This Row],[Column2]],Table12[[Column2]:[Column54]],9,FALSE),"0")</f>
        <v>0</v>
      </c>
      <c r="K121" s="54">
        <f>IFERROR(VLOOKUP(Table1215[[#This Row],[Column2]],Table12[[Column2]:[Column54]],10,FALSE),"0")</f>
        <v>0</v>
      </c>
      <c r="L121" s="60">
        <f>Table1215[[#This Row],[Column9]]</f>
        <v>2</v>
      </c>
      <c r="M121" s="54">
        <f>IFERROR(VLOOKUP(Table1215[[#This Row],[Column2]],Table12[[Column2]:[Column54]],12,FALSE),"0")</f>
        <v>0</v>
      </c>
      <c r="N121" s="54">
        <f>IFERROR(VLOOKUP(Table1215[[#This Row],[Column2]],Table12[[Column2]:[Column54]],13,FALSE),"0")</f>
        <v>3</v>
      </c>
      <c r="O121" s="54">
        <f>IFERROR(VLOOKUP(Table1215[[#This Row],[Column2]],Table12[[Column2]:[Column54]],14,FALSE),"0")</f>
        <v>3</v>
      </c>
      <c r="P121" s="54">
        <f>IFERROR(VLOOKUP(Table1215[[#This Row],[Column2]],Table12[[Column2]:[Column54]],10,FALSE),"0")</f>
        <v>0</v>
      </c>
      <c r="Q121" s="54">
        <f>IFERROR(VLOOKUP(Table1215[[#This Row],[Column2]],Table12[[Column2]:[Column54]],16,FALSE),"0")</f>
        <v>3</v>
      </c>
      <c r="R121" s="60">
        <f>AVERAGE(Table1215[[#This Row],[Column14]],Table1215[[#This Row],[Column15]],Table1215[[#This Row],[Column17]])</f>
        <v>3</v>
      </c>
      <c r="S121" s="54">
        <f>IFERROR(VLOOKUP(Table1215[[#This Row],[Column2]],Table12[[Column2]:[Column54]],18,FALSE),"0")</f>
        <v>0</v>
      </c>
      <c r="T121" s="54">
        <f>IFERROR(VLOOKUP(Table1215[[#This Row],[Column2]],Table12[[Column2]:[Column54]],19,FALSE),"0")</f>
        <v>0</v>
      </c>
      <c r="U121" s="54">
        <f>IFERROR(VLOOKUP(Table1215[[#This Row],[Column2]],Table12[[Column2]:[Column54]],20,FALSE),"0")</f>
        <v>0</v>
      </c>
      <c r="V121" s="54">
        <f>IFERROR(VLOOKUP(Table1215[[#This Row],[Column2]],Table12[[Column2]:[Column54]],21,FALSE),"0")</f>
        <v>0</v>
      </c>
      <c r="W121" s="54">
        <f>IFERROR(VLOOKUP(Table1215[[#This Row],[Column2]],Table12[[Column2]:[Column54]],22,FALSE),"0")</f>
        <v>0</v>
      </c>
      <c r="X121" s="60">
        <f>Table1215[[#This Row],[Column19]]</f>
        <v>0</v>
      </c>
      <c r="Y121" s="54">
        <f>IFERROR(VLOOKUP(Table1215[[#This Row],[Column2]],Table12[[Column2]:[Column54]],24,FALSE),"0")</f>
        <v>3</v>
      </c>
      <c r="Z121" s="54">
        <f>IFERROR(VLOOKUP(Table1215[[#This Row],[Column2]],Table12[[Column2]:[Column54]],25,FALSE),"0")</f>
        <v>0</v>
      </c>
      <c r="AA121" s="54">
        <f>IFERROR(VLOOKUP(Table1215[[#This Row],[Column2]],Table12[[Column2]:[Column54]],26,FALSE),"0")</f>
        <v>0</v>
      </c>
      <c r="AB121" s="54">
        <f>IFERROR(VLOOKUP(Table1215[[#This Row],[Column2]],Table12[[Column2]:[Column54]],27,FALSE),"0")</f>
        <v>0</v>
      </c>
      <c r="AC121" s="54">
        <f>IFERROR(VLOOKUP(Table1215[[#This Row],[Column2]],Table12[[Column2]:[Column54]],28,FALSE),"0")</f>
        <v>0</v>
      </c>
      <c r="AD121" s="60">
        <f>Table1215[[#This Row],[Column25]]</f>
        <v>3</v>
      </c>
      <c r="AE121" s="54">
        <f>IFERROR(VLOOKUP(Table1215[[#This Row],[Column2]],Table12[[Column2]:[Column54]],30,FALSE),"0")</f>
        <v>0</v>
      </c>
      <c r="AF121" s="54">
        <f>IFERROR(VLOOKUP(Table1215[[#This Row],[Column2]],Table12[[Column2]:[Column54]],31,FALSE),"0")</f>
        <v>0</v>
      </c>
      <c r="AG121" s="54">
        <f>IFERROR(VLOOKUP(Table1215[[#This Row],[Column2]],Table12[[Column2]:[Column54]],32,FALSE),"0")</f>
        <v>0</v>
      </c>
      <c r="AH121" s="54">
        <f>IFERROR(VLOOKUP(Table1215[[#This Row],[Column2]],Table12[[Column2]:[Column54]],33,FALSE),"0")</f>
        <v>0</v>
      </c>
      <c r="AI121" s="54">
        <f>IFERROR(VLOOKUP(Table1215[[#This Row],[Column2]],Table12[[Column2]:[Column54]],34,FALSE),"0")</f>
        <v>0</v>
      </c>
      <c r="AJ121" s="60">
        <f>AVERAGE(Table1215[[#This Row],[Column31]],Table1215[[#This Row],[Column32]],Table1215[[#This Row],[Column33]])</f>
        <v>0</v>
      </c>
      <c r="AK121" s="54">
        <f>IFERROR(VLOOKUP(Table1215[[#This Row],[Column2]],Table12[[Column2]:[Column54]],36,FALSE),"0")</f>
        <v>1</v>
      </c>
      <c r="AL121" s="54">
        <f>IFERROR(VLOOKUP(Table1215[[#This Row],[Column2]],Table12[[Column2]:[Column54]],37,FALSE),"0")</f>
        <v>3</v>
      </c>
      <c r="AM121" s="54">
        <f>IFERROR(VLOOKUP(Table1215[[#This Row],[Column2]],Table12[[Column2]:[Column54]],38,FALSE),"0")</f>
        <v>0</v>
      </c>
      <c r="AN121" s="54">
        <f>IFERROR(VLOOKUP(Table1215[[#This Row],[Column2]],Table12[[Column2]:[Column54]],39,FALSE),"0")</f>
        <v>2</v>
      </c>
      <c r="AO121" s="54">
        <f>IFERROR(VLOOKUP(Table1215[[#This Row],[Column2]],Table12[[Column2]:[Column54]],40,FALSE),"0")</f>
        <v>0</v>
      </c>
      <c r="AP121" s="60">
        <f>AVERAGE(Table1215[[#This Row],[Column37]],Table1215[[#This Row],[Column38]],Table1215[[#This Row],[Column40]])</f>
        <v>2</v>
      </c>
      <c r="AQ121" s="54">
        <f>IFERROR(VLOOKUP(Table1215[[#This Row],[Column2]],Table12[[Column2]:[Column54]],42,FALSE),"0")</f>
        <v>2</v>
      </c>
      <c r="AR121" s="54">
        <f>IFERROR(VLOOKUP(Table1215[[#This Row],[Column2]],Table12[[Column2]:[Column54]],43,FALSE),"0")</f>
        <v>0</v>
      </c>
      <c r="AS121" s="54">
        <f>IFERROR(VLOOKUP(Table1215[[#This Row],[Column2]],Table12[[Column2]:[Column54]],44,FALSE),"0")</f>
        <v>0</v>
      </c>
      <c r="AT121" s="54">
        <f>IFERROR(VLOOKUP(Table1215[[#This Row],[Column2]],Table12[[Column2]:[Column54]],45,FALSE),"0")</f>
        <v>0</v>
      </c>
      <c r="AU121" s="54">
        <f>IFERROR(VLOOKUP(Table1215[[#This Row],[Column2]],Table12[[Column2]:[Column54]],46,FALSE),"0")</f>
        <v>0</v>
      </c>
      <c r="AV121" s="60">
        <f>Table1215[[#This Row],[Column43]]</f>
        <v>2</v>
      </c>
      <c r="AW121" s="54">
        <f>IFERROR(VLOOKUP(Table1215[[#This Row],[Column2]],Table12[[Column2]:[Column54]],48,FALSE),"0")</f>
        <v>0</v>
      </c>
      <c r="AX121" s="54">
        <f>IFERROR(VLOOKUP(Table1215[[#This Row],[Column2]],Table12[[Column2]:[Column54]],49,FALSE),"0")</f>
        <v>0</v>
      </c>
      <c r="AY121" s="54">
        <f>IFERROR(VLOOKUP(Table1215[[#This Row],[Column2]],Table12[[Column2]:[Column54]],50,FALSE),"0")</f>
        <v>0</v>
      </c>
      <c r="AZ121" s="54">
        <f>IFERROR(VLOOKUP(Table1215[[#This Row],[Column2]],Table12[[Column2]:[Column54]],51,FALSE),"0")</f>
        <v>2</v>
      </c>
      <c r="BA121" s="54">
        <f>IFERROR(VLOOKUP(Table1215[[#This Row],[Column2]],Table12[[Column2]:[Column54]],52,FALSE),"0")</f>
        <v>3</v>
      </c>
      <c r="BB121" s="60">
        <f>AVERAGE(Table1215[[#This Row],[Column52]],Table1215[[#This Row],[Column53]])</f>
        <v>2.5</v>
      </c>
    </row>
    <row r="122" spans="1:54" ht="23.1" customHeight="1" x14ac:dyDescent="0.3">
      <c r="A122" s="79">
        <v>119</v>
      </c>
      <c r="B122" s="56" t="s">
        <v>357</v>
      </c>
      <c r="C122" s="57" t="s">
        <v>358</v>
      </c>
      <c r="D122" s="56" t="s">
        <v>541</v>
      </c>
      <c r="E122" s="56" t="s">
        <v>492</v>
      </c>
      <c r="F122" s="56" t="str">
        <f>REPT(CHAR(160),10)&amp;Working!$E123</f>
        <v>          C</v>
      </c>
      <c r="G122" s="58">
        <f>IFERROR(VLOOKUP(Table1215[[#This Row],[Column2]],Table12[[Column2]:[Column54]],6,FALSE),"0")</f>
        <v>0</v>
      </c>
      <c r="H122" s="58">
        <f>IFERROR(VLOOKUP(Table1215[[#This Row],[Column2]],Table12[[Column2]:[Column54]],7,FALSE),"0")</f>
        <v>0</v>
      </c>
      <c r="I122" s="58">
        <f>IFERROR(VLOOKUP(Table1215[[#This Row],[Column2]],Table12[[Column2]:[Column54]],8,FALSE),"0")</f>
        <v>4</v>
      </c>
      <c r="J122" s="58">
        <f>IFERROR(VLOOKUP(Table1215[[#This Row],[Column2]],Table12[[Column2]:[Column54]],9,FALSE),"0")</f>
        <v>0</v>
      </c>
      <c r="K122" s="58">
        <f>IFERROR(VLOOKUP(Table1215[[#This Row],[Column2]],Table12[[Column2]:[Column54]],10,FALSE),"0")</f>
        <v>0</v>
      </c>
      <c r="L122" s="60">
        <f>Table1215[[#This Row],[Column9]]</f>
        <v>4</v>
      </c>
      <c r="M122" s="58">
        <f>IFERROR(VLOOKUP(Table1215[[#This Row],[Column2]],Table12[[Column2]:[Column54]],12,FALSE),"0")</f>
        <v>0</v>
      </c>
      <c r="N122" s="58">
        <f>IFERROR(VLOOKUP(Table1215[[#This Row],[Column2]],Table12[[Column2]:[Column54]],13,FALSE),"0")</f>
        <v>4</v>
      </c>
      <c r="O122" s="58">
        <f>IFERROR(VLOOKUP(Table1215[[#This Row],[Column2]],Table12[[Column2]:[Column54]],14,FALSE),"0")</f>
        <v>3</v>
      </c>
      <c r="P122" s="58">
        <f>IFERROR(VLOOKUP(Table1215[[#This Row],[Column2]],Table12[[Column2]:[Column54]],10,FALSE),"0")</f>
        <v>0</v>
      </c>
      <c r="Q122" s="58">
        <f>IFERROR(VLOOKUP(Table1215[[#This Row],[Column2]],Table12[[Column2]:[Column54]],16,FALSE),"0")</f>
        <v>3</v>
      </c>
      <c r="R122" s="60">
        <f>AVERAGE(Table1215[[#This Row],[Column14]],Table1215[[#This Row],[Column15]],Table1215[[#This Row],[Column17]])</f>
        <v>3.3333333333333335</v>
      </c>
      <c r="S122" s="58">
        <f>IFERROR(VLOOKUP(Table1215[[#This Row],[Column2]],Table12[[Column2]:[Column54]],18,FALSE),"0")</f>
        <v>0</v>
      </c>
      <c r="T122" s="58">
        <f>IFERROR(VLOOKUP(Table1215[[#This Row],[Column2]],Table12[[Column2]:[Column54]],19,FALSE),"0")</f>
        <v>0</v>
      </c>
      <c r="U122" s="58">
        <f>IFERROR(VLOOKUP(Table1215[[#This Row],[Column2]],Table12[[Column2]:[Column54]],20,FALSE),"0")</f>
        <v>0</v>
      </c>
      <c r="V122" s="58">
        <f>IFERROR(VLOOKUP(Table1215[[#This Row],[Column2]],Table12[[Column2]:[Column54]],21,FALSE),"0")</f>
        <v>0</v>
      </c>
      <c r="W122" s="58">
        <f>IFERROR(VLOOKUP(Table1215[[#This Row],[Column2]],Table12[[Column2]:[Column54]],22,FALSE),"0")</f>
        <v>0</v>
      </c>
      <c r="X122" s="60">
        <f>Table1215[[#This Row],[Column19]]</f>
        <v>0</v>
      </c>
      <c r="Y122" s="58">
        <f>IFERROR(VLOOKUP(Table1215[[#This Row],[Column2]],Table12[[Column2]:[Column54]],24,FALSE),"0")</f>
        <v>4</v>
      </c>
      <c r="Z122" s="58">
        <f>IFERROR(VLOOKUP(Table1215[[#This Row],[Column2]],Table12[[Column2]:[Column54]],25,FALSE),"0")</f>
        <v>0</v>
      </c>
      <c r="AA122" s="58">
        <f>IFERROR(VLOOKUP(Table1215[[#This Row],[Column2]],Table12[[Column2]:[Column54]],26,FALSE),"0")</f>
        <v>0</v>
      </c>
      <c r="AB122" s="58">
        <f>IFERROR(VLOOKUP(Table1215[[#This Row],[Column2]],Table12[[Column2]:[Column54]],27,FALSE),"0")</f>
        <v>0</v>
      </c>
      <c r="AC122" s="58">
        <f>IFERROR(VLOOKUP(Table1215[[#This Row],[Column2]],Table12[[Column2]:[Column54]],28,FALSE),"0")</f>
        <v>0</v>
      </c>
      <c r="AD122" s="60">
        <f>Table1215[[#This Row],[Column25]]</f>
        <v>4</v>
      </c>
      <c r="AE122" s="58">
        <f>IFERROR(VLOOKUP(Table1215[[#This Row],[Column2]],Table12[[Column2]:[Column54]],30,FALSE),"0")</f>
        <v>0</v>
      </c>
      <c r="AF122" s="58">
        <f>IFERROR(VLOOKUP(Table1215[[#This Row],[Column2]],Table12[[Column2]:[Column54]],31,FALSE),"0")</f>
        <v>0</v>
      </c>
      <c r="AG122" s="58">
        <f>IFERROR(VLOOKUP(Table1215[[#This Row],[Column2]],Table12[[Column2]:[Column54]],32,FALSE),"0")</f>
        <v>0</v>
      </c>
      <c r="AH122" s="58">
        <f>IFERROR(VLOOKUP(Table1215[[#This Row],[Column2]],Table12[[Column2]:[Column54]],33,FALSE),"0")</f>
        <v>0</v>
      </c>
      <c r="AI122" s="58">
        <f>IFERROR(VLOOKUP(Table1215[[#This Row],[Column2]],Table12[[Column2]:[Column54]],34,FALSE),"0")</f>
        <v>0</v>
      </c>
      <c r="AJ122" s="60">
        <f>AVERAGE(Table1215[[#This Row],[Column31]],Table1215[[#This Row],[Column32]],Table1215[[#This Row],[Column33]])</f>
        <v>0</v>
      </c>
      <c r="AK122" s="58">
        <f>IFERROR(VLOOKUP(Table1215[[#This Row],[Column2]],Table12[[Column2]:[Column54]],36,FALSE),"0")</f>
        <v>4</v>
      </c>
      <c r="AL122" s="58">
        <f>IFERROR(VLOOKUP(Table1215[[#This Row],[Column2]],Table12[[Column2]:[Column54]],37,FALSE),"0")</f>
        <v>3</v>
      </c>
      <c r="AM122" s="58">
        <f>IFERROR(VLOOKUP(Table1215[[#This Row],[Column2]],Table12[[Column2]:[Column54]],38,FALSE),"0")</f>
        <v>0</v>
      </c>
      <c r="AN122" s="58">
        <f>IFERROR(VLOOKUP(Table1215[[#This Row],[Column2]],Table12[[Column2]:[Column54]],39,FALSE),"0")</f>
        <v>4</v>
      </c>
      <c r="AO122" s="58">
        <f>IFERROR(VLOOKUP(Table1215[[#This Row],[Column2]],Table12[[Column2]:[Column54]],40,FALSE),"0")</f>
        <v>0</v>
      </c>
      <c r="AP122" s="60">
        <f>AVERAGE(Table1215[[#This Row],[Column37]],Table1215[[#This Row],[Column38]],Table1215[[#This Row],[Column40]])</f>
        <v>3.6666666666666665</v>
      </c>
      <c r="AQ122" s="58">
        <f>IFERROR(VLOOKUP(Table1215[[#This Row],[Column2]],Table12[[Column2]:[Column54]],42,FALSE),"0")</f>
        <v>4</v>
      </c>
      <c r="AR122" s="58">
        <f>IFERROR(VLOOKUP(Table1215[[#This Row],[Column2]],Table12[[Column2]:[Column54]],43,FALSE),"0")</f>
        <v>0</v>
      </c>
      <c r="AS122" s="58">
        <f>IFERROR(VLOOKUP(Table1215[[#This Row],[Column2]],Table12[[Column2]:[Column54]],44,FALSE),"0")</f>
        <v>0</v>
      </c>
      <c r="AT122" s="58">
        <f>IFERROR(VLOOKUP(Table1215[[#This Row],[Column2]],Table12[[Column2]:[Column54]],45,FALSE),"0")</f>
        <v>0</v>
      </c>
      <c r="AU122" s="58">
        <f>IFERROR(VLOOKUP(Table1215[[#This Row],[Column2]],Table12[[Column2]:[Column54]],46,FALSE),"0")</f>
        <v>0</v>
      </c>
      <c r="AV122" s="60">
        <f>Table1215[[#This Row],[Column43]]</f>
        <v>4</v>
      </c>
      <c r="AW122" s="58">
        <f>IFERROR(VLOOKUP(Table1215[[#This Row],[Column2]],Table12[[Column2]:[Column54]],48,FALSE),"0")</f>
        <v>0</v>
      </c>
      <c r="AX122" s="58">
        <f>IFERROR(VLOOKUP(Table1215[[#This Row],[Column2]],Table12[[Column2]:[Column54]],49,FALSE),"0")</f>
        <v>0</v>
      </c>
      <c r="AY122" s="58">
        <f>IFERROR(VLOOKUP(Table1215[[#This Row],[Column2]],Table12[[Column2]:[Column54]],50,FALSE),"0")</f>
        <v>0</v>
      </c>
      <c r="AZ122" s="58">
        <f>IFERROR(VLOOKUP(Table1215[[#This Row],[Column2]],Table12[[Column2]:[Column54]],51,FALSE),"0")</f>
        <v>5</v>
      </c>
      <c r="BA122" s="58">
        <f>IFERROR(VLOOKUP(Table1215[[#This Row],[Column2]],Table12[[Column2]:[Column54]],52,FALSE),"0")</f>
        <v>4</v>
      </c>
      <c r="BB122" s="60">
        <f>AVERAGE(Table1215[[#This Row],[Column52]],Table1215[[#This Row],[Column53]])</f>
        <v>4.5</v>
      </c>
    </row>
    <row r="123" spans="1:54" ht="23.1" customHeight="1" x14ac:dyDescent="0.3">
      <c r="A123" s="80">
        <v>120</v>
      </c>
      <c r="B123" s="63" t="s">
        <v>149</v>
      </c>
      <c r="C123" s="64" t="s">
        <v>150</v>
      </c>
      <c r="D123" s="63" t="s">
        <v>449</v>
      </c>
      <c r="E123" s="63" t="s">
        <v>34</v>
      </c>
      <c r="F123" s="63" t="str">
        <f>REPT(CHAR(160),10)&amp;Working!$E124</f>
        <v>          A</v>
      </c>
      <c r="G123" s="54">
        <f>IFERROR(VLOOKUP(Table1215[[#This Row],[Column2]],Table12[[Column2]:[Column54]],6,FALSE),"0")</f>
        <v>0</v>
      </c>
      <c r="H123" s="54">
        <f>IFERROR(VLOOKUP(Table1215[[#This Row],[Column2]],Table12[[Column2]:[Column54]],7,FALSE),"0")</f>
        <v>0</v>
      </c>
      <c r="I123" s="54">
        <f>IFERROR(VLOOKUP(Table1215[[#This Row],[Column2]],Table12[[Column2]:[Column54]],8,FALSE),"0")</f>
        <v>4</v>
      </c>
      <c r="J123" s="54">
        <f>IFERROR(VLOOKUP(Table1215[[#This Row],[Column2]],Table12[[Column2]:[Column54]],9,FALSE),"0")</f>
        <v>0</v>
      </c>
      <c r="K123" s="54">
        <f>IFERROR(VLOOKUP(Table1215[[#This Row],[Column2]],Table12[[Column2]:[Column54]],10,FALSE),"0")</f>
        <v>0</v>
      </c>
      <c r="L123" s="60">
        <f>Table1215[[#This Row],[Column9]]</f>
        <v>4</v>
      </c>
      <c r="M123" s="54">
        <f>IFERROR(VLOOKUP(Table1215[[#This Row],[Column2]],Table12[[Column2]:[Column54]],12,FALSE),"0")</f>
        <v>0</v>
      </c>
      <c r="N123" s="54">
        <f>IFERROR(VLOOKUP(Table1215[[#This Row],[Column2]],Table12[[Column2]:[Column54]],13,FALSE),"0")</f>
        <v>4</v>
      </c>
      <c r="O123" s="54">
        <f>IFERROR(VLOOKUP(Table1215[[#This Row],[Column2]],Table12[[Column2]:[Column54]],14,FALSE),"0")</f>
        <v>4</v>
      </c>
      <c r="P123" s="54">
        <f>IFERROR(VLOOKUP(Table1215[[#This Row],[Column2]],Table12[[Column2]:[Column54]],10,FALSE),"0")</f>
        <v>0</v>
      </c>
      <c r="Q123" s="54">
        <f>IFERROR(VLOOKUP(Table1215[[#This Row],[Column2]],Table12[[Column2]:[Column54]],16,FALSE),"0")</f>
        <v>4</v>
      </c>
      <c r="R123" s="60">
        <f>AVERAGE(Table1215[[#This Row],[Column14]],Table1215[[#This Row],[Column15]],Table1215[[#This Row],[Column17]])</f>
        <v>4</v>
      </c>
      <c r="S123" s="54">
        <f>IFERROR(VLOOKUP(Table1215[[#This Row],[Column2]],Table12[[Column2]:[Column54]],18,FALSE),"0")</f>
        <v>0</v>
      </c>
      <c r="T123" s="54">
        <f>IFERROR(VLOOKUP(Table1215[[#This Row],[Column2]],Table12[[Column2]:[Column54]],19,FALSE),"0")</f>
        <v>0</v>
      </c>
      <c r="U123" s="54">
        <f>IFERROR(VLOOKUP(Table1215[[#This Row],[Column2]],Table12[[Column2]:[Column54]],20,FALSE),"0")</f>
        <v>0</v>
      </c>
      <c r="V123" s="54">
        <f>IFERROR(VLOOKUP(Table1215[[#This Row],[Column2]],Table12[[Column2]:[Column54]],21,FALSE),"0")</f>
        <v>0</v>
      </c>
      <c r="W123" s="54">
        <f>IFERROR(VLOOKUP(Table1215[[#This Row],[Column2]],Table12[[Column2]:[Column54]],22,FALSE),"0")</f>
        <v>0</v>
      </c>
      <c r="X123" s="60">
        <f>Table1215[[#This Row],[Column19]]</f>
        <v>0</v>
      </c>
      <c r="Y123" s="54">
        <f>IFERROR(VLOOKUP(Table1215[[#This Row],[Column2]],Table12[[Column2]:[Column54]],24,FALSE),"0")</f>
        <v>4</v>
      </c>
      <c r="Z123" s="54">
        <f>IFERROR(VLOOKUP(Table1215[[#This Row],[Column2]],Table12[[Column2]:[Column54]],25,FALSE),"0")</f>
        <v>0</v>
      </c>
      <c r="AA123" s="54">
        <f>IFERROR(VLOOKUP(Table1215[[#This Row],[Column2]],Table12[[Column2]:[Column54]],26,FALSE),"0")</f>
        <v>0</v>
      </c>
      <c r="AB123" s="54">
        <f>IFERROR(VLOOKUP(Table1215[[#This Row],[Column2]],Table12[[Column2]:[Column54]],27,FALSE),"0")</f>
        <v>0</v>
      </c>
      <c r="AC123" s="54">
        <f>IFERROR(VLOOKUP(Table1215[[#This Row],[Column2]],Table12[[Column2]:[Column54]],28,FALSE),"0")</f>
        <v>0</v>
      </c>
      <c r="AD123" s="60">
        <f>Table1215[[#This Row],[Column25]]</f>
        <v>4</v>
      </c>
      <c r="AE123" s="54">
        <f>IFERROR(VLOOKUP(Table1215[[#This Row],[Column2]],Table12[[Column2]:[Column54]],30,FALSE),"0")</f>
        <v>0</v>
      </c>
      <c r="AF123" s="54">
        <f>IFERROR(VLOOKUP(Table1215[[#This Row],[Column2]],Table12[[Column2]:[Column54]],31,FALSE),"0")</f>
        <v>0</v>
      </c>
      <c r="AG123" s="54">
        <f>IFERROR(VLOOKUP(Table1215[[#This Row],[Column2]],Table12[[Column2]:[Column54]],32,FALSE),"0")</f>
        <v>0</v>
      </c>
      <c r="AH123" s="54">
        <f>IFERROR(VLOOKUP(Table1215[[#This Row],[Column2]],Table12[[Column2]:[Column54]],33,FALSE),"0")</f>
        <v>0</v>
      </c>
      <c r="AI123" s="54">
        <f>IFERROR(VLOOKUP(Table1215[[#This Row],[Column2]],Table12[[Column2]:[Column54]],34,FALSE),"0")</f>
        <v>0</v>
      </c>
      <c r="AJ123" s="60">
        <f>AVERAGE(Table1215[[#This Row],[Column31]],Table1215[[#This Row],[Column32]],Table1215[[#This Row],[Column33]])</f>
        <v>0</v>
      </c>
      <c r="AK123" s="54">
        <f>IFERROR(VLOOKUP(Table1215[[#This Row],[Column2]],Table12[[Column2]:[Column54]],36,FALSE),"0")</f>
        <v>4</v>
      </c>
      <c r="AL123" s="54">
        <f>IFERROR(VLOOKUP(Table1215[[#This Row],[Column2]],Table12[[Column2]:[Column54]],37,FALSE),"0")</f>
        <v>4</v>
      </c>
      <c r="AM123" s="54">
        <f>IFERROR(VLOOKUP(Table1215[[#This Row],[Column2]],Table12[[Column2]:[Column54]],38,FALSE),"0")</f>
        <v>0</v>
      </c>
      <c r="AN123" s="54">
        <f>IFERROR(VLOOKUP(Table1215[[#This Row],[Column2]],Table12[[Column2]:[Column54]],39,FALSE),"0")</f>
        <v>3</v>
      </c>
      <c r="AO123" s="54">
        <f>IFERROR(VLOOKUP(Table1215[[#This Row],[Column2]],Table12[[Column2]:[Column54]],40,FALSE),"0")</f>
        <v>0</v>
      </c>
      <c r="AP123" s="60">
        <f>AVERAGE(Table1215[[#This Row],[Column37]],Table1215[[#This Row],[Column38]],Table1215[[#This Row],[Column40]])</f>
        <v>3.6666666666666665</v>
      </c>
      <c r="AQ123" s="54">
        <f>IFERROR(VLOOKUP(Table1215[[#This Row],[Column2]],Table12[[Column2]:[Column54]],42,FALSE),"0")</f>
        <v>3</v>
      </c>
      <c r="AR123" s="54">
        <f>IFERROR(VLOOKUP(Table1215[[#This Row],[Column2]],Table12[[Column2]:[Column54]],43,FALSE),"0")</f>
        <v>0</v>
      </c>
      <c r="AS123" s="54">
        <f>IFERROR(VLOOKUP(Table1215[[#This Row],[Column2]],Table12[[Column2]:[Column54]],44,FALSE),"0")</f>
        <v>0</v>
      </c>
      <c r="AT123" s="54">
        <f>IFERROR(VLOOKUP(Table1215[[#This Row],[Column2]],Table12[[Column2]:[Column54]],45,FALSE),"0")</f>
        <v>0</v>
      </c>
      <c r="AU123" s="54">
        <f>IFERROR(VLOOKUP(Table1215[[#This Row],[Column2]],Table12[[Column2]:[Column54]],46,FALSE),"0")</f>
        <v>0</v>
      </c>
      <c r="AV123" s="60">
        <f>Table1215[[#This Row],[Column43]]</f>
        <v>3</v>
      </c>
      <c r="AW123" s="54">
        <f>IFERROR(VLOOKUP(Table1215[[#This Row],[Column2]],Table12[[Column2]:[Column54]],48,FALSE),"0")</f>
        <v>0</v>
      </c>
      <c r="AX123" s="54">
        <f>IFERROR(VLOOKUP(Table1215[[#This Row],[Column2]],Table12[[Column2]:[Column54]],49,FALSE),"0")</f>
        <v>0</v>
      </c>
      <c r="AY123" s="54">
        <f>IFERROR(VLOOKUP(Table1215[[#This Row],[Column2]],Table12[[Column2]:[Column54]],50,FALSE),"0")</f>
        <v>0</v>
      </c>
      <c r="AZ123" s="54">
        <f>IFERROR(VLOOKUP(Table1215[[#This Row],[Column2]],Table12[[Column2]:[Column54]],51,FALSE),"0")</f>
        <v>2</v>
      </c>
      <c r="BA123" s="54">
        <f>IFERROR(VLOOKUP(Table1215[[#This Row],[Column2]],Table12[[Column2]:[Column54]],52,FALSE),"0")</f>
        <v>5</v>
      </c>
      <c r="BB123" s="60">
        <f>AVERAGE(Table1215[[#This Row],[Column52]],Table1215[[#This Row],[Column53]])</f>
        <v>3.5</v>
      </c>
    </row>
    <row r="124" spans="1:54" ht="23.1" customHeight="1" x14ac:dyDescent="0.3">
      <c r="A124" s="79">
        <v>121</v>
      </c>
      <c r="B124" s="56" t="s">
        <v>359</v>
      </c>
      <c r="C124" s="57" t="s">
        <v>360</v>
      </c>
      <c r="D124" s="56" t="s">
        <v>449</v>
      </c>
      <c r="E124" s="56" t="s">
        <v>492</v>
      </c>
      <c r="F124" s="56" t="str">
        <f>REPT(CHAR(160),10)&amp;Working!$E125</f>
        <v>          C</v>
      </c>
      <c r="G124" s="58">
        <f>IFERROR(VLOOKUP(Table1215[[#This Row],[Column2]],Table12[[Column2]:[Column54]],6,FALSE),"0")</f>
        <v>0</v>
      </c>
      <c r="H124" s="58">
        <f>IFERROR(VLOOKUP(Table1215[[#This Row],[Column2]],Table12[[Column2]:[Column54]],7,FALSE),"0")</f>
        <v>0</v>
      </c>
      <c r="I124" s="58">
        <f>IFERROR(VLOOKUP(Table1215[[#This Row],[Column2]],Table12[[Column2]:[Column54]],8,FALSE),"0")</f>
        <v>1</v>
      </c>
      <c r="J124" s="58">
        <f>IFERROR(VLOOKUP(Table1215[[#This Row],[Column2]],Table12[[Column2]:[Column54]],9,FALSE),"0")</f>
        <v>0</v>
      </c>
      <c r="K124" s="58">
        <f>IFERROR(VLOOKUP(Table1215[[#This Row],[Column2]],Table12[[Column2]:[Column54]],10,FALSE),"0")</f>
        <v>0</v>
      </c>
      <c r="L124" s="60">
        <f>Table1215[[#This Row],[Column9]]</f>
        <v>1</v>
      </c>
      <c r="M124" s="58">
        <f>IFERROR(VLOOKUP(Table1215[[#This Row],[Column2]],Table12[[Column2]:[Column54]],12,FALSE),"0")</f>
        <v>0</v>
      </c>
      <c r="N124" s="58">
        <f>IFERROR(VLOOKUP(Table1215[[#This Row],[Column2]],Table12[[Column2]:[Column54]],13,FALSE),"0")</f>
        <v>3</v>
      </c>
      <c r="O124" s="58">
        <f>IFERROR(VLOOKUP(Table1215[[#This Row],[Column2]],Table12[[Column2]:[Column54]],14,FALSE),"0")</f>
        <v>1</v>
      </c>
      <c r="P124" s="58">
        <f>IFERROR(VLOOKUP(Table1215[[#This Row],[Column2]],Table12[[Column2]:[Column54]],10,FALSE),"0")</f>
        <v>0</v>
      </c>
      <c r="Q124" s="58">
        <f>IFERROR(VLOOKUP(Table1215[[#This Row],[Column2]],Table12[[Column2]:[Column54]],16,FALSE),"0")</f>
        <v>1</v>
      </c>
      <c r="R124" s="60">
        <f>AVERAGE(Table1215[[#This Row],[Column14]],Table1215[[#This Row],[Column15]],Table1215[[#This Row],[Column17]])</f>
        <v>1.6666666666666667</v>
      </c>
      <c r="S124" s="58">
        <f>IFERROR(VLOOKUP(Table1215[[#This Row],[Column2]],Table12[[Column2]:[Column54]],18,FALSE),"0")</f>
        <v>0</v>
      </c>
      <c r="T124" s="58">
        <f>IFERROR(VLOOKUP(Table1215[[#This Row],[Column2]],Table12[[Column2]:[Column54]],19,FALSE),"0")</f>
        <v>0</v>
      </c>
      <c r="U124" s="58">
        <f>IFERROR(VLOOKUP(Table1215[[#This Row],[Column2]],Table12[[Column2]:[Column54]],20,FALSE),"0")</f>
        <v>0</v>
      </c>
      <c r="V124" s="58">
        <f>IFERROR(VLOOKUP(Table1215[[#This Row],[Column2]],Table12[[Column2]:[Column54]],21,FALSE),"0")</f>
        <v>0</v>
      </c>
      <c r="W124" s="58">
        <f>IFERROR(VLOOKUP(Table1215[[#This Row],[Column2]],Table12[[Column2]:[Column54]],22,FALSE),"0")</f>
        <v>0</v>
      </c>
      <c r="X124" s="60">
        <f>Table1215[[#This Row],[Column19]]</f>
        <v>0</v>
      </c>
      <c r="Y124" s="58">
        <f>IFERROR(VLOOKUP(Table1215[[#This Row],[Column2]],Table12[[Column2]:[Column54]],24,FALSE),"0")</f>
        <v>2</v>
      </c>
      <c r="Z124" s="58">
        <f>IFERROR(VLOOKUP(Table1215[[#This Row],[Column2]],Table12[[Column2]:[Column54]],25,FALSE),"0")</f>
        <v>0</v>
      </c>
      <c r="AA124" s="58">
        <f>IFERROR(VLOOKUP(Table1215[[#This Row],[Column2]],Table12[[Column2]:[Column54]],26,FALSE),"0")</f>
        <v>0</v>
      </c>
      <c r="AB124" s="58">
        <f>IFERROR(VLOOKUP(Table1215[[#This Row],[Column2]],Table12[[Column2]:[Column54]],27,FALSE),"0")</f>
        <v>0</v>
      </c>
      <c r="AC124" s="58">
        <f>IFERROR(VLOOKUP(Table1215[[#This Row],[Column2]],Table12[[Column2]:[Column54]],28,FALSE),"0")</f>
        <v>0</v>
      </c>
      <c r="AD124" s="60">
        <f>Table1215[[#This Row],[Column25]]</f>
        <v>2</v>
      </c>
      <c r="AE124" s="58">
        <f>IFERROR(VLOOKUP(Table1215[[#This Row],[Column2]],Table12[[Column2]:[Column54]],30,FALSE),"0")</f>
        <v>0</v>
      </c>
      <c r="AF124" s="58">
        <f>IFERROR(VLOOKUP(Table1215[[#This Row],[Column2]],Table12[[Column2]:[Column54]],31,FALSE),"0")</f>
        <v>0</v>
      </c>
      <c r="AG124" s="58">
        <f>IFERROR(VLOOKUP(Table1215[[#This Row],[Column2]],Table12[[Column2]:[Column54]],32,FALSE),"0")</f>
        <v>0</v>
      </c>
      <c r="AH124" s="58">
        <f>IFERROR(VLOOKUP(Table1215[[#This Row],[Column2]],Table12[[Column2]:[Column54]],33,FALSE),"0")</f>
        <v>0</v>
      </c>
      <c r="AI124" s="58">
        <f>IFERROR(VLOOKUP(Table1215[[#This Row],[Column2]],Table12[[Column2]:[Column54]],34,FALSE),"0")</f>
        <v>0</v>
      </c>
      <c r="AJ124" s="60">
        <f>AVERAGE(Table1215[[#This Row],[Column31]],Table1215[[#This Row],[Column32]],Table1215[[#This Row],[Column33]])</f>
        <v>0</v>
      </c>
      <c r="AK124" s="58">
        <f>IFERROR(VLOOKUP(Table1215[[#This Row],[Column2]],Table12[[Column2]:[Column54]],36,FALSE),"0")</f>
        <v>1</v>
      </c>
      <c r="AL124" s="58">
        <f>IFERROR(VLOOKUP(Table1215[[#This Row],[Column2]],Table12[[Column2]:[Column54]],37,FALSE),"0")</f>
        <v>2</v>
      </c>
      <c r="AM124" s="58">
        <f>IFERROR(VLOOKUP(Table1215[[#This Row],[Column2]],Table12[[Column2]:[Column54]],38,FALSE),"0")</f>
        <v>0</v>
      </c>
      <c r="AN124" s="58">
        <f>IFERROR(VLOOKUP(Table1215[[#This Row],[Column2]],Table12[[Column2]:[Column54]],39,FALSE),"0")</f>
        <v>2</v>
      </c>
      <c r="AO124" s="58">
        <f>IFERROR(VLOOKUP(Table1215[[#This Row],[Column2]],Table12[[Column2]:[Column54]],40,FALSE),"0")</f>
        <v>0</v>
      </c>
      <c r="AP124" s="60">
        <f>AVERAGE(Table1215[[#This Row],[Column37]],Table1215[[#This Row],[Column38]],Table1215[[#This Row],[Column40]])</f>
        <v>1.6666666666666667</v>
      </c>
      <c r="AQ124" s="58">
        <f>IFERROR(VLOOKUP(Table1215[[#This Row],[Column2]],Table12[[Column2]:[Column54]],42,FALSE),"0")</f>
        <v>4</v>
      </c>
      <c r="AR124" s="58">
        <f>IFERROR(VLOOKUP(Table1215[[#This Row],[Column2]],Table12[[Column2]:[Column54]],43,FALSE),"0")</f>
        <v>0</v>
      </c>
      <c r="AS124" s="58">
        <f>IFERROR(VLOOKUP(Table1215[[#This Row],[Column2]],Table12[[Column2]:[Column54]],44,FALSE),"0")</f>
        <v>0</v>
      </c>
      <c r="AT124" s="58">
        <f>IFERROR(VLOOKUP(Table1215[[#This Row],[Column2]],Table12[[Column2]:[Column54]],45,FALSE),"0")</f>
        <v>0</v>
      </c>
      <c r="AU124" s="58">
        <f>IFERROR(VLOOKUP(Table1215[[#This Row],[Column2]],Table12[[Column2]:[Column54]],46,FALSE),"0")</f>
        <v>0</v>
      </c>
      <c r="AV124" s="60">
        <f>Table1215[[#This Row],[Column43]]</f>
        <v>4</v>
      </c>
      <c r="AW124" s="58">
        <f>IFERROR(VLOOKUP(Table1215[[#This Row],[Column2]],Table12[[Column2]:[Column54]],48,FALSE),"0")</f>
        <v>0</v>
      </c>
      <c r="AX124" s="58">
        <f>IFERROR(VLOOKUP(Table1215[[#This Row],[Column2]],Table12[[Column2]:[Column54]],49,FALSE),"0")</f>
        <v>0</v>
      </c>
      <c r="AY124" s="58">
        <f>IFERROR(VLOOKUP(Table1215[[#This Row],[Column2]],Table12[[Column2]:[Column54]],50,FALSE),"0")</f>
        <v>0</v>
      </c>
      <c r="AZ124" s="58">
        <f>IFERROR(VLOOKUP(Table1215[[#This Row],[Column2]],Table12[[Column2]:[Column54]],51,FALSE),"0")</f>
        <v>1</v>
      </c>
      <c r="BA124" s="58">
        <f>IFERROR(VLOOKUP(Table1215[[#This Row],[Column2]],Table12[[Column2]:[Column54]],52,FALSE),"0")</f>
        <v>3</v>
      </c>
      <c r="BB124" s="60">
        <f>AVERAGE(Table1215[[#This Row],[Column52]],Table1215[[#This Row],[Column53]])</f>
        <v>2</v>
      </c>
    </row>
    <row r="125" spans="1:54" ht="23.1" customHeight="1" x14ac:dyDescent="0.3">
      <c r="A125" s="80">
        <v>122</v>
      </c>
      <c r="B125" s="63" t="s">
        <v>361</v>
      </c>
      <c r="C125" s="64" t="s">
        <v>362</v>
      </c>
      <c r="D125" s="63" t="s">
        <v>449</v>
      </c>
      <c r="E125" s="63" t="s">
        <v>492</v>
      </c>
      <c r="F125" s="63" t="str">
        <f>REPT(CHAR(160),10)&amp;Working!$E126</f>
        <v>          C</v>
      </c>
      <c r="G125" s="54">
        <f>IFERROR(VLOOKUP(Table1215[[#This Row],[Column2]],Table12[[Column2]:[Column54]],6,FALSE),"0")</f>
        <v>0</v>
      </c>
      <c r="H125" s="54">
        <f>IFERROR(VLOOKUP(Table1215[[#This Row],[Column2]],Table12[[Column2]:[Column54]],7,FALSE),"0")</f>
        <v>0</v>
      </c>
      <c r="I125" s="54">
        <f>IFERROR(VLOOKUP(Table1215[[#This Row],[Column2]],Table12[[Column2]:[Column54]],8,FALSE),"0")</f>
        <v>2</v>
      </c>
      <c r="J125" s="54">
        <f>IFERROR(VLOOKUP(Table1215[[#This Row],[Column2]],Table12[[Column2]:[Column54]],9,FALSE),"0")</f>
        <v>0</v>
      </c>
      <c r="K125" s="54">
        <f>IFERROR(VLOOKUP(Table1215[[#This Row],[Column2]],Table12[[Column2]:[Column54]],10,FALSE),"0")</f>
        <v>0</v>
      </c>
      <c r="L125" s="60">
        <f>Table1215[[#This Row],[Column9]]</f>
        <v>2</v>
      </c>
      <c r="M125" s="54">
        <f>IFERROR(VLOOKUP(Table1215[[#This Row],[Column2]],Table12[[Column2]:[Column54]],12,FALSE),"0")</f>
        <v>0</v>
      </c>
      <c r="N125" s="54">
        <f>IFERROR(VLOOKUP(Table1215[[#This Row],[Column2]],Table12[[Column2]:[Column54]],13,FALSE),"0")</f>
        <v>4</v>
      </c>
      <c r="O125" s="54">
        <f>IFERROR(VLOOKUP(Table1215[[#This Row],[Column2]],Table12[[Column2]:[Column54]],14,FALSE),"0")</f>
        <v>3</v>
      </c>
      <c r="P125" s="54">
        <f>IFERROR(VLOOKUP(Table1215[[#This Row],[Column2]],Table12[[Column2]:[Column54]],10,FALSE),"0")</f>
        <v>0</v>
      </c>
      <c r="Q125" s="54">
        <f>IFERROR(VLOOKUP(Table1215[[#This Row],[Column2]],Table12[[Column2]:[Column54]],16,FALSE),"0")</f>
        <v>3</v>
      </c>
      <c r="R125" s="60">
        <f>AVERAGE(Table1215[[#This Row],[Column14]],Table1215[[#This Row],[Column15]],Table1215[[#This Row],[Column17]])</f>
        <v>3.3333333333333335</v>
      </c>
      <c r="S125" s="54">
        <f>IFERROR(VLOOKUP(Table1215[[#This Row],[Column2]],Table12[[Column2]:[Column54]],18,FALSE),"0")</f>
        <v>0</v>
      </c>
      <c r="T125" s="54">
        <f>IFERROR(VLOOKUP(Table1215[[#This Row],[Column2]],Table12[[Column2]:[Column54]],19,FALSE),"0")</f>
        <v>0</v>
      </c>
      <c r="U125" s="54">
        <f>IFERROR(VLOOKUP(Table1215[[#This Row],[Column2]],Table12[[Column2]:[Column54]],20,FALSE),"0")</f>
        <v>0</v>
      </c>
      <c r="V125" s="54">
        <f>IFERROR(VLOOKUP(Table1215[[#This Row],[Column2]],Table12[[Column2]:[Column54]],21,FALSE),"0")</f>
        <v>0</v>
      </c>
      <c r="W125" s="54">
        <f>IFERROR(VLOOKUP(Table1215[[#This Row],[Column2]],Table12[[Column2]:[Column54]],22,FALSE),"0")</f>
        <v>0</v>
      </c>
      <c r="X125" s="60">
        <f>Table1215[[#This Row],[Column19]]</f>
        <v>0</v>
      </c>
      <c r="Y125" s="54">
        <f>IFERROR(VLOOKUP(Table1215[[#This Row],[Column2]],Table12[[Column2]:[Column54]],24,FALSE),"0")</f>
        <v>4</v>
      </c>
      <c r="Z125" s="54">
        <f>IFERROR(VLOOKUP(Table1215[[#This Row],[Column2]],Table12[[Column2]:[Column54]],25,FALSE),"0")</f>
        <v>0</v>
      </c>
      <c r="AA125" s="54">
        <f>IFERROR(VLOOKUP(Table1215[[#This Row],[Column2]],Table12[[Column2]:[Column54]],26,FALSE),"0")</f>
        <v>0</v>
      </c>
      <c r="AB125" s="54">
        <f>IFERROR(VLOOKUP(Table1215[[#This Row],[Column2]],Table12[[Column2]:[Column54]],27,FALSE),"0")</f>
        <v>0</v>
      </c>
      <c r="AC125" s="54">
        <f>IFERROR(VLOOKUP(Table1215[[#This Row],[Column2]],Table12[[Column2]:[Column54]],28,FALSE),"0")</f>
        <v>0</v>
      </c>
      <c r="AD125" s="60">
        <f>Table1215[[#This Row],[Column25]]</f>
        <v>4</v>
      </c>
      <c r="AE125" s="54">
        <f>IFERROR(VLOOKUP(Table1215[[#This Row],[Column2]],Table12[[Column2]:[Column54]],30,FALSE),"0")</f>
        <v>0</v>
      </c>
      <c r="AF125" s="54">
        <f>IFERROR(VLOOKUP(Table1215[[#This Row],[Column2]],Table12[[Column2]:[Column54]],31,FALSE),"0")</f>
        <v>0</v>
      </c>
      <c r="AG125" s="54">
        <f>IFERROR(VLOOKUP(Table1215[[#This Row],[Column2]],Table12[[Column2]:[Column54]],32,FALSE),"0")</f>
        <v>0</v>
      </c>
      <c r="AH125" s="54">
        <f>IFERROR(VLOOKUP(Table1215[[#This Row],[Column2]],Table12[[Column2]:[Column54]],33,FALSE),"0")</f>
        <v>0</v>
      </c>
      <c r="AI125" s="54">
        <f>IFERROR(VLOOKUP(Table1215[[#This Row],[Column2]],Table12[[Column2]:[Column54]],34,FALSE),"0")</f>
        <v>0</v>
      </c>
      <c r="AJ125" s="60">
        <f>AVERAGE(Table1215[[#This Row],[Column31]],Table1215[[#This Row],[Column32]],Table1215[[#This Row],[Column33]])</f>
        <v>0</v>
      </c>
      <c r="AK125" s="54">
        <f>IFERROR(VLOOKUP(Table1215[[#This Row],[Column2]],Table12[[Column2]:[Column54]],36,FALSE),"0")</f>
        <v>3</v>
      </c>
      <c r="AL125" s="54">
        <f>IFERROR(VLOOKUP(Table1215[[#This Row],[Column2]],Table12[[Column2]:[Column54]],37,FALSE),"0")</f>
        <v>3</v>
      </c>
      <c r="AM125" s="54">
        <f>IFERROR(VLOOKUP(Table1215[[#This Row],[Column2]],Table12[[Column2]:[Column54]],38,FALSE),"0")</f>
        <v>0</v>
      </c>
      <c r="AN125" s="54">
        <f>IFERROR(VLOOKUP(Table1215[[#This Row],[Column2]],Table12[[Column2]:[Column54]],39,FALSE),"0")</f>
        <v>4</v>
      </c>
      <c r="AO125" s="54">
        <f>IFERROR(VLOOKUP(Table1215[[#This Row],[Column2]],Table12[[Column2]:[Column54]],40,FALSE),"0")</f>
        <v>0</v>
      </c>
      <c r="AP125" s="60">
        <f>AVERAGE(Table1215[[#This Row],[Column37]],Table1215[[#This Row],[Column38]],Table1215[[#This Row],[Column40]])</f>
        <v>3.3333333333333335</v>
      </c>
      <c r="AQ125" s="54">
        <f>IFERROR(VLOOKUP(Table1215[[#This Row],[Column2]],Table12[[Column2]:[Column54]],42,FALSE),"0")</f>
        <v>4</v>
      </c>
      <c r="AR125" s="54">
        <f>IFERROR(VLOOKUP(Table1215[[#This Row],[Column2]],Table12[[Column2]:[Column54]],43,FALSE),"0")</f>
        <v>0</v>
      </c>
      <c r="AS125" s="54">
        <f>IFERROR(VLOOKUP(Table1215[[#This Row],[Column2]],Table12[[Column2]:[Column54]],44,FALSE),"0")</f>
        <v>0</v>
      </c>
      <c r="AT125" s="54">
        <f>IFERROR(VLOOKUP(Table1215[[#This Row],[Column2]],Table12[[Column2]:[Column54]],45,FALSE),"0")</f>
        <v>0</v>
      </c>
      <c r="AU125" s="54">
        <f>IFERROR(VLOOKUP(Table1215[[#This Row],[Column2]],Table12[[Column2]:[Column54]],46,FALSE),"0")</f>
        <v>0</v>
      </c>
      <c r="AV125" s="60">
        <f>Table1215[[#This Row],[Column43]]</f>
        <v>4</v>
      </c>
      <c r="AW125" s="54">
        <f>IFERROR(VLOOKUP(Table1215[[#This Row],[Column2]],Table12[[Column2]:[Column54]],48,FALSE),"0")</f>
        <v>0</v>
      </c>
      <c r="AX125" s="54">
        <f>IFERROR(VLOOKUP(Table1215[[#This Row],[Column2]],Table12[[Column2]:[Column54]],49,FALSE),"0")</f>
        <v>0</v>
      </c>
      <c r="AY125" s="54">
        <f>IFERROR(VLOOKUP(Table1215[[#This Row],[Column2]],Table12[[Column2]:[Column54]],50,FALSE),"0")</f>
        <v>0</v>
      </c>
      <c r="AZ125" s="54">
        <f>IFERROR(VLOOKUP(Table1215[[#This Row],[Column2]],Table12[[Column2]:[Column54]],51,FALSE),"0")</f>
        <v>3</v>
      </c>
      <c r="BA125" s="54">
        <f>IFERROR(VLOOKUP(Table1215[[#This Row],[Column2]],Table12[[Column2]:[Column54]],52,FALSE),"0")</f>
        <v>2</v>
      </c>
      <c r="BB125" s="60">
        <f>AVERAGE(Table1215[[#This Row],[Column52]],Table1215[[#This Row],[Column53]])</f>
        <v>2.5</v>
      </c>
    </row>
    <row r="126" spans="1:54" ht="23.1" customHeight="1" x14ac:dyDescent="0.3">
      <c r="A126" s="79">
        <v>123</v>
      </c>
      <c r="B126" s="56" t="s">
        <v>363</v>
      </c>
      <c r="C126" s="57" t="s">
        <v>364</v>
      </c>
      <c r="D126" s="56" t="s">
        <v>449</v>
      </c>
      <c r="E126" s="56" t="s">
        <v>492</v>
      </c>
      <c r="F126" s="56" t="str">
        <f>REPT(CHAR(160),10)&amp;Working!$E127</f>
        <v>          C</v>
      </c>
      <c r="G126" s="58">
        <f>IFERROR(VLOOKUP(Table1215[[#This Row],[Column2]],Table12[[Column2]:[Column54]],6,FALSE),"0")</f>
        <v>0</v>
      </c>
      <c r="H126" s="58">
        <f>IFERROR(VLOOKUP(Table1215[[#This Row],[Column2]],Table12[[Column2]:[Column54]],7,FALSE),"0")</f>
        <v>0</v>
      </c>
      <c r="I126" s="58">
        <f>IFERROR(VLOOKUP(Table1215[[#This Row],[Column2]],Table12[[Column2]:[Column54]],8,FALSE),"0")</f>
        <v>4</v>
      </c>
      <c r="J126" s="58">
        <f>IFERROR(VLOOKUP(Table1215[[#This Row],[Column2]],Table12[[Column2]:[Column54]],9,FALSE),"0")</f>
        <v>0</v>
      </c>
      <c r="K126" s="58">
        <f>IFERROR(VLOOKUP(Table1215[[#This Row],[Column2]],Table12[[Column2]:[Column54]],10,FALSE),"0")</f>
        <v>0</v>
      </c>
      <c r="L126" s="60">
        <f>Table1215[[#This Row],[Column9]]</f>
        <v>4</v>
      </c>
      <c r="M126" s="58">
        <f>IFERROR(VLOOKUP(Table1215[[#This Row],[Column2]],Table12[[Column2]:[Column54]],12,FALSE),"0")</f>
        <v>0</v>
      </c>
      <c r="N126" s="58">
        <f>IFERROR(VLOOKUP(Table1215[[#This Row],[Column2]],Table12[[Column2]:[Column54]],13,FALSE),"0")</f>
        <v>3</v>
      </c>
      <c r="O126" s="58">
        <f>IFERROR(VLOOKUP(Table1215[[#This Row],[Column2]],Table12[[Column2]:[Column54]],14,FALSE),"0")</f>
        <v>4</v>
      </c>
      <c r="P126" s="58">
        <f>IFERROR(VLOOKUP(Table1215[[#This Row],[Column2]],Table12[[Column2]:[Column54]],10,FALSE),"0")</f>
        <v>0</v>
      </c>
      <c r="Q126" s="58">
        <f>IFERROR(VLOOKUP(Table1215[[#This Row],[Column2]],Table12[[Column2]:[Column54]],16,FALSE),"0")</f>
        <v>4</v>
      </c>
      <c r="R126" s="60">
        <f>AVERAGE(Table1215[[#This Row],[Column14]],Table1215[[#This Row],[Column15]],Table1215[[#This Row],[Column17]])</f>
        <v>3.6666666666666665</v>
      </c>
      <c r="S126" s="58">
        <f>IFERROR(VLOOKUP(Table1215[[#This Row],[Column2]],Table12[[Column2]:[Column54]],18,FALSE),"0")</f>
        <v>0</v>
      </c>
      <c r="T126" s="58">
        <f>IFERROR(VLOOKUP(Table1215[[#This Row],[Column2]],Table12[[Column2]:[Column54]],19,FALSE),"0")</f>
        <v>0</v>
      </c>
      <c r="U126" s="58">
        <f>IFERROR(VLOOKUP(Table1215[[#This Row],[Column2]],Table12[[Column2]:[Column54]],20,FALSE),"0")</f>
        <v>0</v>
      </c>
      <c r="V126" s="58">
        <f>IFERROR(VLOOKUP(Table1215[[#This Row],[Column2]],Table12[[Column2]:[Column54]],21,FALSE),"0")</f>
        <v>0</v>
      </c>
      <c r="W126" s="58">
        <f>IFERROR(VLOOKUP(Table1215[[#This Row],[Column2]],Table12[[Column2]:[Column54]],22,FALSE),"0")</f>
        <v>0</v>
      </c>
      <c r="X126" s="60">
        <f>Table1215[[#This Row],[Column19]]</f>
        <v>0</v>
      </c>
      <c r="Y126" s="58">
        <f>IFERROR(VLOOKUP(Table1215[[#This Row],[Column2]],Table12[[Column2]:[Column54]],24,FALSE),"0")</f>
        <v>4</v>
      </c>
      <c r="Z126" s="58">
        <f>IFERROR(VLOOKUP(Table1215[[#This Row],[Column2]],Table12[[Column2]:[Column54]],25,FALSE),"0")</f>
        <v>0</v>
      </c>
      <c r="AA126" s="58">
        <f>IFERROR(VLOOKUP(Table1215[[#This Row],[Column2]],Table12[[Column2]:[Column54]],26,FALSE),"0")</f>
        <v>0</v>
      </c>
      <c r="AB126" s="58">
        <f>IFERROR(VLOOKUP(Table1215[[#This Row],[Column2]],Table12[[Column2]:[Column54]],27,FALSE),"0")</f>
        <v>0</v>
      </c>
      <c r="AC126" s="58">
        <f>IFERROR(VLOOKUP(Table1215[[#This Row],[Column2]],Table12[[Column2]:[Column54]],28,FALSE),"0")</f>
        <v>0</v>
      </c>
      <c r="AD126" s="60">
        <f>Table1215[[#This Row],[Column25]]</f>
        <v>4</v>
      </c>
      <c r="AE126" s="58">
        <f>IFERROR(VLOOKUP(Table1215[[#This Row],[Column2]],Table12[[Column2]:[Column54]],30,FALSE),"0")</f>
        <v>0</v>
      </c>
      <c r="AF126" s="58">
        <f>IFERROR(VLOOKUP(Table1215[[#This Row],[Column2]],Table12[[Column2]:[Column54]],31,FALSE),"0")</f>
        <v>0</v>
      </c>
      <c r="AG126" s="58">
        <f>IFERROR(VLOOKUP(Table1215[[#This Row],[Column2]],Table12[[Column2]:[Column54]],32,FALSE),"0")</f>
        <v>0</v>
      </c>
      <c r="AH126" s="58">
        <f>IFERROR(VLOOKUP(Table1215[[#This Row],[Column2]],Table12[[Column2]:[Column54]],33,FALSE),"0")</f>
        <v>0</v>
      </c>
      <c r="AI126" s="58">
        <f>IFERROR(VLOOKUP(Table1215[[#This Row],[Column2]],Table12[[Column2]:[Column54]],34,FALSE),"0")</f>
        <v>0</v>
      </c>
      <c r="AJ126" s="60">
        <f>AVERAGE(Table1215[[#This Row],[Column31]],Table1215[[#This Row],[Column32]],Table1215[[#This Row],[Column33]])</f>
        <v>0</v>
      </c>
      <c r="AK126" s="58">
        <f>IFERROR(VLOOKUP(Table1215[[#This Row],[Column2]],Table12[[Column2]:[Column54]],36,FALSE),"0")</f>
        <v>4</v>
      </c>
      <c r="AL126" s="58">
        <f>IFERROR(VLOOKUP(Table1215[[#This Row],[Column2]],Table12[[Column2]:[Column54]],37,FALSE),"0")</f>
        <v>3</v>
      </c>
      <c r="AM126" s="58">
        <f>IFERROR(VLOOKUP(Table1215[[#This Row],[Column2]],Table12[[Column2]:[Column54]],38,FALSE),"0")</f>
        <v>0</v>
      </c>
      <c r="AN126" s="58">
        <f>IFERROR(VLOOKUP(Table1215[[#This Row],[Column2]],Table12[[Column2]:[Column54]],39,FALSE),"0")</f>
        <v>3</v>
      </c>
      <c r="AO126" s="58">
        <f>IFERROR(VLOOKUP(Table1215[[#This Row],[Column2]],Table12[[Column2]:[Column54]],40,FALSE),"0")</f>
        <v>0</v>
      </c>
      <c r="AP126" s="60">
        <f>AVERAGE(Table1215[[#This Row],[Column37]],Table1215[[#This Row],[Column38]],Table1215[[#This Row],[Column40]])</f>
        <v>3.3333333333333335</v>
      </c>
      <c r="AQ126" s="58">
        <f>IFERROR(VLOOKUP(Table1215[[#This Row],[Column2]],Table12[[Column2]:[Column54]],42,FALSE),"0")</f>
        <v>3</v>
      </c>
      <c r="AR126" s="58">
        <f>IFERROR(VLOOKUP(Table1215[[#This Row],[Column2]],Table12[[Column2]:[Column54]],43,FALSE),"0")</f>
        <v>0</v>
      </c>
      <c r="AS126" s="58">
        <f>IFERROR(VLOOKUP(Table1215[[#This Row],[Column2]],Table12[[Column2]:[Column54]],44,FALSE),"0")</f>
        <v>0</v>
      </c>
      <c r="AT126" s="58">
        <f>IFERROR(VLOOKUP(Table1215[[#This Row],[Column2]],Table12[[Column2]:[Column54]],45,FALSE),"0")</f>
        <v>0</v>
      </c>
      <c r="AU126" s="58">
        <f>IFERROR(VLOOKUP(Table1215[[#This Row],[Column2]],Table12[[Column2]:[Column54]],46,FALSE),"0")</f>
        <v>0</v>
      </c>
      <c r="AV126" s="60">
        <f>Table1215[[#This Row],[Column43]]</f>
        <v>3</v>
      </c>
      <c r="AW126" s="58">
        <f>IFERROR(VLOOKUP(Table1215[[#This Row],[Column2]],Table12[[Column2]:[Column54]],48,FALSE),"0")</f>
        <v>0</v>
      </c>
      <c r="AX126" s="58">
        <f>IFERROR(VLOOKUP(Table1215[[#This Row],[Column2]],Table12[[Column2]:[Column54]],49,FALSE),"0")</f>
        <v>0</v>
      </c>
      <c r="AY126" s="58">
        <f>IFERROR(VLOOKUP(Table1215[[#This Row],[Column2]],Table12[[Column2]:[Column54]],50,FALSE),"0")</f>
        <v>0</v>
      </c>
      <c r="AZ126" s="58">
        <f>IFERROR(VLOOKUP(Table1215[[#This Row],[Column2]],Table12[[Column2]:[Column54]],51,FALSE),"0")</f>
        <v>2</v>
      </c>
      <c r="BA126" s="58">
        <f>IFERROR(VLOOKUP(Table1215[[#This Row],[Column2]],Table12[[Column2]:[Column54]],52,FALSE),"0")</f>
        <v>4</v>
      </c>
      <c r="BB126" s="60">
        <f>AVERAGE(Table1215[[#This Row],[Column52]],Table1215[[#This Row],[Column53]])</f>
        <v>3</v>
      </c>
    </row>
    <row r="127" spans="1:54" ht="23.1" customHeight="1" x14ac:dyDescent="0.3">
      <c r="A127" s="80">
        <v>124</v>
      </c>
      <c r="B127" s="63" t="s">
        <v>53</v>
      </c>
      <c r="C127" s="64" t="s">
        <v>54</v>
      </c>
      <c r="D127" s="63" t="s">
        <v>449</v>
      </c>
      <c r="E127" s="63" t="s">
        <v>34</v>
      </c>
      <c r="F127" s="63" t="str">
        <f>REPT(CHAR(160),10)&amp;Working!$E128</f>
        <v>          A</v>
      </c>
      <c r="G127" s="54">
        <f>IFERROR(VLOOKUP(Table1215[[#This Row],[Column2]],Table12[[Column2]:[Column54]],6,FALSE),"0")</f>
        <v>0</v>
      </c>
      <c r="H127" s="54">
        <f>IFERROR(VLOOKUP(Table1215[[#This Row],[Column2]],Table12[[Column2]:[Column54]],7,FALSE),"0")</f>
        <v>0</v>
      </c>
      <c r="I127" s="54">
        <f>IFERROR(VLOOKUP(Table1215[[#This Row],[Column2]],Table12[[Column2]:[Column54]],8,FALSE),"0")</f>
        <v>5</v>
      </c>
      <c r="J127" s="54">
        <f>IFERROR(VLOOKUP(Table1215[[#This Row],[Column2]],Table12[[Column2]:[Column54]],9,FALSE),"0")</f>
        <v>0</v>
      </c>
      <c r="K127" s="54">
        <f>IFERROR(VLOOKUP(Table1215[[#This Row],[Column2]],Table12[[Column2]:[Column54]],10,FALSE),"0")</f>
        <v>0</v>
      </c>
      <c r="L127" s="60">
        <f>Table1215[[#This Row],[Column9]]</f>
        <v>5</v>
      </c>
      <c r="M127" s="54">
        <f>IFERROR(VLOOKUP(Table1215[[#This Row],[Column2]],Table12[[Column2]:[Column54]],12,FALSE),"0")</f>
        <v>0</v>
      </c>
      <c r="N127" s="54">
        <f>IFERROR(VLOOKUP(Table1215[[#This Row],[Column2]],Table12[[Column2]:[Column54]],13,FALSE),"0")</f>
        <v>5</v>
      </c>
      <c r="O127" s="54">
        <f>IFERROR(VLOOKUP(Table1215[[#This Row],[Column2]],Table12[[Column2]:[Column54]],14,FALSE),"0")</f>
        <v>5</v>
      </c>
      <c r="P127" s="54">
        <f>IFERROR(VLOOKUP(Table1215[[#This Row],[Column2]],Table12[[Column2]:[Column54]],10,FALSE),"0")</f>
        <v>0</v>
      </c>
      <c r="Q127" s="54">
        <f>IFERROR(VLOOKUP(Table1215[[#This Row],[Column2]],Table12[[Column2]:[Column54]],16,FALSE),"0")</f>
        <v>5</v>
      </c>
      <c r="R127" s="60">
        <f>AVERAGE(Table1215[[#This Row],[Column14]],Table1215[[#This Row],[Column15]],Table1215[[#This Row],[Column17]])</f>
        <v>5</v>
      </c>
      <c r="S127" s="54">
        <f>IFERROR(VLOOKUP(Table1215[[#This Row],[Column2]],Table12[[Column2]:[Column54]],18,FALSE),"0")</f>
        <v>0</v>
      </c>
      <c r="T127" s="54">
        <f>IFERROR(VLOOKUP(Table1215[[#This Row],[Column2]],Table12[[Column2]:[Column54]],19,FALSE),"0")</f>
        <v>0</v>
      </c>
      <c r="U127" s="54">
        <f>IFERROR(VLOOKUP(Table1215[[#This Row],[Column2]],Table12[[Column2]:[Column54]],20,FALSE),"0")</f>
        <v>0</v>
      </c>
      <c r="V127" s="54">
        <f>IFERROR(VLOOKUP(Table1215[[#This Row],[Column2]],Table12[[Column2]:[Column54]],21,FALSE),"0")</f>
        <v>0</v>
      </c>
      <c r="W127" s="54">
        <f>IFERROR(VLOOKUP(Table1215[[#This Row],[Column2]],Table12[[Column2]:[Column54]],22,FALSE),"0")</f>
        <v>0</v>
      </c>
      <c r="X127" s="60">
        <f>Table1215[[#This Row],[Column19]]</f>
        <v>0</v>
      </c>
      <c r="Y127" s="54">
        <f>IFERROR(VLOOKUP(Table1215[[#This Row],[Column2]],Table12[[Column2]:[Column54]],24,FALSE),"0")</f>
        <v>5</v>
      </c>
      <c r="Z127" s="54">
        <f>IFERROR(VLOOKUP(Table1215[[#This Row],[Column2]],Table12[[Column2]:[Column54]],25,FALSE),"0")</f>
        <v>0</v>
      </c>
      <c r="AA127" s="54">
        <f>IFERROR(VLOOKUP(Table1215[[#This Row],[Column2]],Table12[[Column2]:[Column54]],26,FALSE),"0")</f>
        <v>0</v>
      </c>
      <c r="AB127" s="54">
        <f>IFERROR(VLOOKUP(Table1215[[#This Row],[Column2]],Table12[[Column2]:[Column54]],27,FALSE),"0")</f>
        <v>0</v>
      </c>
      <c r="AC127" s="54">
        <f>IFERROR(VLOOKUP(Table1215[[#This Row],[Column2]],Table12[[Column2]:[Column54]],28,FALSE),"0")</f>
        <v>0</v>
      </c>
      <c r="AD127" s="60">
        <f>Table1215[[#This Row],[Column25]]</f>
        <v>5</v>
      </c>
      <c r="AE127" s="54">
        <f>IFERROR(VLOOKUP(Table1215[[#This Row],[Column2]],Table12[[Column2]:[Column54]],30,FALSE),"0")</f>
        <v>0</v>
      </c>
      <c r="AF127" s="54">
        <f>IFERROR(VLOOKUP(Table1215[[#This Row],[Column2]],Table12[[Column2]:[Column54]],31,FALSE),"0")</f>
        <v>0</v>
      </c>
      <c r="AG127" s="54">
        <f>IFERROR(VLOOKUP(Table1215[[#This Row],[Column2]],Table12[[Column2]:[Column54]],32,FALSE),"0")</f>
        <v>0</v>
      </c>
      <c r="AH127" s="54">
        <f>IFERROR(VLOOKUP(Table1215[[#This Row],[Column2]],Table12[[Column2]:[Column54]],33,FALSE),"0")</f>
        <v>0</v>
      </c>
      <c r="AI127" s="54">
        <f>IFERROR(VLOOKUP(Table1215[[#This Row],[Column2]],Table12[[Column2]:[Column54]],34,FALSE),"0")</f>
        <v>0</v>
      </c>
      <c r="AJ127" s="60">
        <f>AVERAGE(Table1215[[#This Row],[Column31]],Table1215[[#This Row],[Column32]],Table1215[[#This Row],[Column33]])</f>
        <v>0</v>
      </c>
      <c r="AK127" s="54">
        <f>IFERROR(VLOOKUP(Table1215[[#This Row],[Column2]],Table12[[Column2]:[Column54]],36,FALSE),"0")</f>
        <v>5</v>
      </c>
      <c r="AL127" s="54">
        <f>IFERROR(VLOOKUP(Table1215[[#This Row],[Column2]],Table12[[Column2]:[Column54]],37,FALSE),"0")</f>
        <v>4</v>
      </c>
      <c r="AM127" s="54">
        <f>IFERROR(VLOOKUP(Table1215[[#This Row],[Column2]],Table12[[Column2]:[Column54]],38,FALSE),"0")</f>
        <v>0</v>
      </c>
      <c r="AN127" s="54">
        <f>IFERROR(VLOOKUP(Table1215[[#This Row],[Column2]],Table12[[Column2]:[Column54]],39,FALSE),"0")</f>
        <v>5</v>
      </c>
      <c r="AO127" s="54">
        <f>IFERROR(VLOOKUP(Table1215[[#This Row],[Column2]],Table12[[Column2]:[Column54]],40,FALSE),"0")</f>
        <v>0</v>
      </c>
      <c r="AP127" s="60">
        <f>AVERAGE(Table1215[[#This Row],[Column37]],Table1215[[#This Row],[Column38]],Table1215[[#This Row],[Column40]])</f>
        <v>4.666666666666667</v>
      </c>
      <c r="AQ127" s="54">
        <f>IFERROR(VLOOKUP(Table1215[[#This Row],[Column2]],Table12[[Column2]:[Column54]],42,FALSE),"0")</f>
        <v>5</v>
      </c>
      <c r="AR127" s="54">
        <f>IFERROR(VLOOKUP(Table1215[[#This Row],[Column2]],Table12[[Column2]:[Column54]],43,FALSE),"0")</f>
        <v>0</v>
      </c>
      <c r="AS127" s="54">
        <f>IFERROR(VLOOKUP(Table1215[[#This Row],[Column2]],Table12[[Column2]:[Column54]],44,FALSE),"0")</f>
        <v>0</v>
      </c>
      <c r="AT127" s="54">
        <f>IFERROR(VLOOKUP(Table1215[[#This Row],[Column2]],Table12[[Column2]:[Column54]],45,FALSE),"0")</f>
        <v>0</v>
      </c>
      <c r="AU127" s="54">
        <f>IFERROR(VLOOKUP(Table1215[[#This Row],[Column2]],Table12[[Column2]:[Column54]],46,FALSE),"0")</f>
        <v>0</v>
      </c>
      <c r="AV127" s="60">
        <f>Table1215[[#This Row],[Column43]]</f>
        <v>5</v>
      </c>
      <c r="AW127" s="54">
        <f>IFERROR(VLOOKUP(Table1215[[#This Row],[Column2]],Table12[[Column2]:[Column54]],48,FALSE),"0")</f>
        <v>0</v>
      </c>
      <c r="AX127" s="54">
        <f>IFERROR(VLOOKUP(Table1215[[#This Row],[Column2]],Table12[[Column2]:[Column54]],49,FALSE),"0")</f>
        <v>0</v>
      </c>
      <c r="AY127" s="54">
        <f>IFERROR(VLOOKUP(Table1215[[#This Row],[Column2]],Table12[[Column2]:[Column54]],50,FALSE),"0")</f>
        <v>0</v>
      </c>
      <c r="AZ127" s="54">
        <f>IFERROR(VLOOKUP(Table1215[[#This Row],[Column2]],Table12[[Column2]:[Column54]],51,FALSE),"0")</f>
        <v>4</v>
      </c>
      <c r="BA127" s="54">
        <f>IFERROR(VLOOKUP(Table1215[[#This Row],[Column2]],Table12[[Column2]:[Column54]],52,FALSE),"0")</f>
        <v>5</v>
      </c>
      <c r="BB127" s="60">
        <f>AVERAGE(Table1215[[#This Row],[Column52]],Table1215[[#This Row],[Column53]])</f>
        <v>4.5</v>
      </c>
    </row>
    <row r="128" spans="1:54" ht="23.1" customHeight="1" x14ac:dyDescent="0.3">
      <c r="A128" s="79">
        <v>125</v>
      </c>
      <c r="B128" s="56" t="s">
        <v>218</v>
      </c>
      <c r="C128" s="57" t="s">
        <v>219</v>
      </c>
      <c r="D128" s="56" t="s">
        <v>541</v>
      </c>
      <c r="E128" s="56" t="s">
        <v>160</v>
      </c>
      <c r="F128" s="56" t="str">
        <f>REPT(CHAR(160),10)&amp;Working!$E129</f>
        <v>          B</v>
      </c>
      <c r="G128" s="58">
        <f>IFERROR(VLOOKUP(Table1215[[#This Row],[Column2]],Table12[[Column2]:[Column54]],6,FALSE),"0")</f>
        <v>0</v>
      </c>
      <c r="H128" s="58">
        <f>IFERROR(VLOOKUP(Table1215[[#This Row],[Column2]],Table12[[Column2]:[Column54]],7,FALSE),"0")</f>
        <v>0</v>
      </c>
      <c r="I128" s="58">
        <f>IFERROR(VLOOKUP(Table1215[[#This Row],[Column2]],Table12[[Column2]:[Column54]],8,FALSE),"0")</f>
        <v>5</v>
      </c>
      <c r="J128" s="58">
        <f>IFERROR(VLOOKUP(Table1215[[#This Row],[Column2]],Table12[[Column2]:[Column54]],9,FALSE),"0")</f>
        <v>0</v>
      </c>
      <c r="K128" s="58">
        <f>IFERROR(VLOOKUP(Table1215[[#This Row],[Column2]],Table12[[Column2]:[Column54]],10,FALSE),"0")</f>
        <v>0</v>
      </c>
      <c r="L128" s="60">
        <f>Table1215[[#This Row],[Column9]]</f>
        <v>5</v>
      </c>
      <c r="M128" s="58">
        <f>IFERROR(VLOOKUP(Table1215[[#This Row],[Column2]],Table12[[Column2]:[Column54]],12,FALSE),"0")</f>
        <v>0</v>
      </c>
      <c r="N128" s="58">
        <f>IFERROR(VLOOKUP(Table1215[[#This Row],[Column2]],Table12[[Column2]:[Column54]],13,FALSE),"0")</f>
        <v>5</v>
      </c>
      <c r="O128" s="58">
        <f>IFERROR(VLOOKUP(Table1215[[#This Row],[Column2]],Table12[[Column2]:[Column54]],14,FALSE),"0")</f>
        <v>5</v>
      </c>
      <c r="P128" s="58">
        <f>IFERROR(VLOOKUP(Table1215[[#This Row],[Column2]],Table12[[Column2]:[Column54]],10,FALSE),"0")</f>
        <v>0</v>
      </c>
      <c r="Q128" s="58">
        <f>IFERROR(VLOOKUP(Table1215[[#This Row],[Column2]],Table12[[Column2]:[Column54]],16,FALSE),"0")</f>
        <v>5</v>
      </c>
      <c r="R128" s="60">
        <f>AVERAGE(Table1215[[#This Row],[Column14]],Table1215[[#This Row],[Column15]],Table1215[[#This Row],[Column17]])</f>
        <v>5</v>
      </c>
      <c r="S128" s="58">
        <f>IFERROR(VLOOKUP(Table1215[[#This Row],[Column2]],Table12[[Column2]:[Column54]],18,FALSE),"0")</f>
        <v>0</v>
      </c>
      <c r="T128" s="58">
        <f>IFERROR(VLOOKUP(Table1215[[#This Row],[Column2]],Table12[[Column2]:[Column54]],19,FALSE),"0")</f>
        <v>0</v>
      </c>
      <c r="U128" s="58">
        <f>IFERROR(VLOOKUP(Table1215[[#This Row],[Column2]],Table12[[Column2]:[Column54]],20,FALSE),"0")</f>
        <v>0</v>
      </c>
      <c r="V128" s="58">
        <f>IFERROR(VLOOKUP(Table1215[[#This Row],[Column2]],Table12[[Column2]:[Column54]],21,FALSE),"0")</f>
        <v>0</v>
      </c>
      <c r="W128" s="58">
        <f>IFERROR(VLOOKUP(Table1215[[#This Row],[Column2]],Table12[[Column2]:[Column54]],22,FALSE),"0")</f>
        <v>0</v>
      </c>
      <c r="X128" s="60">
        <f>Table1215[[#This Row],[Column19]]</f>
        <v>0</v>
      </c>
      <c r="Y128" s="58">
        <f>IFERROR(VLOOKUP(Table1215[[#This Row],[Column2]],Table12[[Column2]:[Column54]],24,FALSE),"0")</f>
        <v>5</v>
      </c>
      <c r="Z128" s="58">
        <f>IFERROR(VLOOKUP(Table1215[[#This Row],[Column2]],Table12[[Column2]:[Column54]],25,FALSE),"0")</f>
        <v>0</v>
      </c>
      <c r="AA128" s="58">
        <f>IFERROR(VLOOKUP(Table1215[[#This Row],[Column2]],Table12[[Column2]:[Column54]],26,FALSE),"0")</f>
        <v>0</v>
      </c>
      <c r="AB128" s="58">
        <f>IFERROR(VLOOKUP(Table1215[[#This Row],[Column2]],Table12[[Column2]:[Column54]],27,FALSE),"0")</f>
        <v>0</v>
      </c>
      <c r="AC128" s="58">
        <f>IFERROR(VLOOKUP(Table1215[[#This Row],[Column2]],Table12[[Column2]:[Column54]],28,FALSE),"0")</f>
        <v>0</v>
      </c>
      <c r="AD128" s="60">
        <f>Table1215[[#This Row],[Column25]]</f>
        <v>5</v>
      </c>
      <c r="AE128" s="58">
        <f>IFERROR(VLOOKUP(Table1215[[#This Row],[Column2]],Table12[[Column2]:[Column54]],30,FALSE),"0")</f>
        <v>0</v>
      </c>
      <c r="AF128" s="58">
        <f>IFERROR(VLOOKUP(Table1215[[#This Row],[Column2]],Table12[[Column2]:[Column54]],31,FALSE),"0")</f>
        <v>0</v>
      </c>
      <c r="AG128" s="58">
        <f>IFERROR(VLOOKUP(Table1215[[#This Row],[Column2]],Table12[[Column2]:[Column54]],32,FALSE),"0")</f>
        <v>0</v>
      </c>
      <c r="AH128" s="58">
        <f>IFERROR(VLOOKUP(Table1215[[#This Row],[Column2]],Table12[[Column2]:[Column54]],33,FALSE),"0")</f>
        <v>0</v>
      </c>
      <c r="AI128" s="58">
        <f>IFERROR(VLOOKUP(Table1215[[#This Row],[Column2]],Table12[[Column2]:[Column54]],34,FALSE),"0")</f>
        <v>0</v>
      </c>
      <c r="AJ128" s="60">
        <f>AVERAGE(Table1215[[#This Row],[Column31]],Table1215[[#This Row],[Column32]],Table1215[[#This Row],[Column33]])</f>
        <v>0</v>
      </c>
      <c r="AK128" s="58">
        <f>IFERROR(VLOOKUP(Table1215[[#This Row],[Column2]],Table12[[Column2]:[Column54]],36,FALSE),"0")</f>
        <v>4</v>
      </c>
      <c r="AL128" s="58">
        <f>IFERROR(VLOOKUP(Table1215[[#This Row],[Column2]],Table12[[Column2]:[Column54]],37,FALSE),"0")</f>
        <v>3</v>
      </c>
      <c r="AM128" s="58">
        <f>IFERROR(VLOOKUP(Table1215[[#This Row],[Column2]],Table12[[Column2]:[Column54]],38,FALSE),"0")</f>
        <v>0</v>
      </c>
      <c r="AN128" s="58">
        <f>IFERROR(VLOOKUP(Table1215[[#This Row],[Column2]],Table12[[Column2]:[Column54]],39,FALSE),"0")</f>
        <v>5</v>
      </c>
      <c r="AO128" s="58">
        <f>IFERROR(VLOOKUP(Table1215[[#This Row],[Column2]],Table12[[Column2]:[Column54]],40,FALSE),"0")</f>
        <v>0</v>
      </c>
      <c r="AP128" s="60">
        <f>AVERAGE(Table1215[[#This Row],[Column37]],Table1215[[#This Row],[Column38]],Table1215[[#This Row],[Column40]])</f>
        <v>4</v>
      </c>
      <c r="AQ128" s="58">
        <f>IFERROR(VLOOKUP(Table1215[[#This Row],[Column2]],Table12[[Column2]:[Column54]],42,FALSE),"0")</f>
        <v>4</v>
      </c>
      <c r="AR128" s="58">
        <f>IFERROR(VLOOKUP(Table1215[[#This Row],[Column2]],Table12[[Column2]:[Column54]],43,FALSE),"0")</f>
        <v>0</v>
      </c>
      <c r="AS128" s="58">
        <f>IFERROR(VLOOKUP(Table1215[[#This Row],[Column2]],Table12[[Column2]:[Column54]],44,FALSE),"0")</f>
        <v>0</v>
      </c>
      <c r="AT128" s="58">
        <f>IFERROR(VLOOKUP(Table1215[[#This Row],[Column2]],Table12[[Column2]:[Column54]],45,FALSE),"0")</f>
        <v>0</v>
      </c>
      <c r="AU128" s="58">
        <f>IFERROR(VLOOKUP(Table1215[[#This Row],[Column2]],Table12[[Column2]:[Column54]],46,FALSE),"0")</f>
        <v>0</v>
      </c>
      <c r="AV128" s="60">
        <f>Table1215[[#This Row],[Column43]]</f>
        <v>4</v>
      </c>
      <c r="AW128" s="58">
        <f>IFERROR(VLOOKUP(Table1215[[#This Row],[Column2]],Table12[[Column2]:[Column54]],48,FALSE),"0")</f>
        <v>0</v>
      </c>
      <c r="AX128" s="58">
        <f>IFERROR(VLOOKUP(Table1215[[#This Row],[Column2]],Table12[[Column2]:[Column54]],49,FALSE),"0")</f>
        <v>0</v>
      </c>
      <c r="AY128" s="58">
        <f>IFERROR(VLOOKUP(Table1215[[#This Row],[Column2]],Table12[[Column2]:[Column54]],50,FALSE),"0")</f>
        <v>0</v>
      </c>
      <c r="AZ128" s="58">
        <f>IFERROR(VLOOKUP(Table1215[[#This Row],[Column2]],Table12[[Column2]:[Column54]],51,FALSE),"0")</f>
        <v>4</v>
      </c>
      <c r="BA128" s="58">
        <f>IFERROR(VLOOKUP(Table1215[[#This Row],[Column2]],Table12[[Column2]:[Column54]],52,FALSE),"0")</f>
        <v>5</v>
      </c>
      <c r="BB128" s="60">
        <f>AVERAGE(Table1215[[#This Row],[Column52]],Table1215[[#This Row],[Column53]])</f>
        <v>4.5</v>
      </c>
    </row>
    <row r="129" spans="1:54" ht="23.1" customHeight="1" x14ac:dyDescent="0.3">
      <c r="A129" s="80">
        <v>126</v>
      </c>
      <c r="B129" s="63" t="s">
        <v>236</v>
      </c>
      <c r="C129" s="64" t="s">
        <v>237</v>
      </c>
      <c r="D129" s="63" t="s">
        <v>541</v>
      </c>
      <c r="E129" s="63" t="s">
        <v>160</v>
      </c>
      <c r="F129" s="63" t="str">
        <f>REPT(CHAR(160),10)&amp;Working!$E130</f>
        <v>          B</v>
      </c>
      <c r="G129" s="54">
        <f>IFERROR(VLOOKUP(Table1215[[#This Row],[Column2]],Table12[[Column2]:[Column54]],6,FALSE),"0")</f>
        <v>0</v>
      </c>
      <c r="H129" s="54">
        <f>IFERROR(VLOOKUP(Table1215[[#This Row],[Column2]],Table12[[Column2]:[Column54]],7,FALSE),"0")</f>
        <v>0</v>
      </c>
      <c r="I129" s="54">
        <f>IFERROR(VLOOKUP(Table1215[[#This Row],[Column2]],Table12[[Column2]:[Column54]],8,FALSE),"0")</f>
        <v>3</v>
      </c>
      <c r="J129" s="54">
        <f>IFERROR(VLOOKUP(Table1215[[#This Row],[Column2]],Table12[[Column2]:[Column54]],9,FALSE),"0")</f>
        <v>0</v>
      </c>
      <c r="K129" s="54">
        <f>IFERROR(VLOOKUP(Table1215[[#This Row],[Column2]],Table12[[Column2]:[Column54]],10,FALSE),"0")</f>
        <v>0</v>
      </c>
      <c r="L129" s="60">
        <f>Table1215[[#This Row],[Column9]]</f>
        <v>3</v>
      </c>
      <c r="M129" s="54">
        <f>IFERROR(VLOOKUP(Table1215[[#This Row],[Column2]],Table12[[Column2]:[Column54]],12,FALSE),"0")</f>
        <v>0</v>
      </c>
      <c r="N129" s="54">
        <f>IFERROR(VLOOKUP(Table1215[[#This Row],[Column2]],Table12[[Column2]:[Column54]],13,FALSE),"0")</f>
        <v>3</v>
      </c>
      <c r="O129" s="54">
        <f>IFERROR(VLOOKUP(Table1215[[#This Row],[Column2]],Table12[[Column2]:[Column54]],14,FALSE),"0")</f>
        <v>2</v>
      </c>
      <c r="P129" s="54">
        <f>IFERROR(VLOOKUP(Table1215[[#This Row],[Column2]],Table12[[Column2]:[Column54]],10,FALSE),"0")</f>
        <v>0</v>
      </c>
      <c r="Q129" s="54">
        <f>IFERROR(VLOOKUP(Table1215[[#This Row],[Column2]],Table12[[Column2]:[Column54]],16,FALSE),"0")</f>
        <v>2</v>
      </c>
      <c r="R129" s="60">
        <f>AVERAGE(Table1215[[#This Row],[Column14]],Table1215[[#This Row],[Column15]],Table1215[[#This Row],[Column17]])</f>
        <v>2.3333333333333335</v>
      </c>
      <c r="S129" s="54">
        <f>IFERROR(VLOOKUP(Table1215[[#This Row],[Column2]],Table12[[Column2]:[Column54]],18,FALSE),"0")</f>
        <v>0</v>
      </c>
      <c r="T129" s="54">
        <f>IFERROR(VLOOKUP(Table1215[[#This Row],[Column2]],Table12[[Column2]:[Column54]],19,FALSE),"0")</f>
        <v>0</v>
      </c>
      <c r="U129" s="54">
        <f>IFERROR(VLOOKUP(Table1215[[#This Row],[Column2]],Table12[[Column2]:[Column54]],20,FALSE),"0")</f>
        <v>0</v>
      </c>
      <c r="V129" s="54">
        <f>IFERROR(VLOOKUP(Table1215[[#This Row],[Column2]],Table12[[Column2]:[Column54]],21,FALSE),"0")</f>
        <v>0</v>
      </c>
      <c r="W129" s="54">
        <f>IFERROR(VLOOKUP(Table1215[[#This Row],[Column2]],Table12[[Column2]:[Column54]],22,FALSE),"0")</f>
        <v>0</v>
      </c>
      <c r="X129" s="60">
        <f>Table1215[[#This Row],[Column19]]</f>
        <v>0</v>
      </c>
      <c r="Y129" s="54">
        <f>IFERROR(VLOOKUP(Table1215[[#This Row],[Column2]],Table12[[Column2]:[Column54]],24,FALSE),"0")</f>
        <v>2</v>
      </c>
      <c r="Z129" s="54">
        <f>IFERROR(VLOOKUP(Table1215[[#This Row],[Column2]],Table12[[Column2]:[Column54]],25,FALSE),"0")</f>
        <v>0</v>
      </c>
      <c r="AA129" s="54">
        <f>IFERROR(VLOOKUP(Table1215[[#This Row],[Column2]],Table12[[Column2]:[Column54]],26,FALSE),"0")</f>
        <v>0</v>
      </c>
      <c r="AB129" s="54">
        <f>IFERROR(VLOOKUP(Table1215[[#This Row],[Column2]],Table12[[Column2]:[Column54]],27,FALSE),"0")</f>
        <v>0</v>
      </c>
      <c r="AC129" s="54">
        <f>IFERROR(VLOOKUP(Table1215[[#This Row],[Column2]],Table12[[Column2]:[Column54]],28,FALSE),"0")</f>
        <v>0</v>
      </c>
      <c r="AD129" s="60">
        <f>Table1215[[#This Row],[Column25]]</f>
        <v>2</v>
      </c>
      <c r="AE129" s="54">
        <f>IFERROR(VLOOKUP(Table1215[[#This Row],[Column2]],Table12[[Column2]:[Column54]],30,FALSE),"0")</f>
        <v>0</v>
      </c>
      <c r="AF129" s="54">
        <f>IFERROR(VLOOKUP(Table1215[[#This Row],[Column2]],Table12[[Column2]:[Column54]],31,FALSE),"0")</f>
        <v>0</v>
      </c>
      <c r="AG129" s="54">
        <f>IFERROR(VLOOKUP(Table1215[[#This Row],[Column2]],Table12[[Column2]:[Column54]],32,FALSE),"0")</f>
        <v>0</v>
      </c>
      <c r="AH129" s="54">
        <f>IFERROR(VLOOKUP(Table1215[[#This Row],[Column2]],Table12[[Column2]:[Column54]],33,FALSE),"0")</f>
        <v>0</v>
      </c>
      <c r="AI129" s="54">
        <f>IFERROR(VLOOKUP(Table1215[[#This Row],[Column2]],Table12[[Column2]:[Column54]],34,FALSE),"0")</f>
        <v>0</v>
      </c>
      <c r="AJ129" s="60">
        <f>AVERAGE(Table1215[[#This Row],[Column31]],Table1215[[#This Row],[Column32]],Table1215[[#This Row],[Column33]])</f>
        <v>0</v>
      </c>
      <c r="AK129" s="54">
        <f>IFERROR(VLOOKUP(Table1215[[#This Row],[Column2]],Table12[[Column2]:[Column54]],36,FALSE),"0")</f>
        <v>2</v>
      </c>
      <c r="AL129" s="54">
        <f>IFERROR(VLOOKUP(Table1215[[#This Row],[Column2]],Table12[[Column2]:[Column54]],37,FALSE),"0")</f>
        <v>3</v>
      </c>
      <c r="AM129" s="54">
        <f>IFERROR(VLOOKUP(Table1215[[#This Row],[Column2]],Table12[[Column2]:[Column54]],38,FALSE),"0")</f>
        <v>0</v>
      </c>
      <c r="AN129" s="54">
        <f>IFERROR(VLOOKUP(Table1215[[#This Row],[Column2]],Table12[[Column2]:[Column54]],39,FALSE),"0")</f>
        <v>2</v>
      </c>
      <c r="AO129" s="54">
        <f>IFERROR(VLOOKUP(Table1215[[#This Row],[Column2]],Table12[[Column2]:[Column54]],40,FALSE),"0")</f>
        <v>0</v>
      </c>
      <c r="AP129" s="60">
        <f>AVERAGE(Table1215[[#This Row],[Column37]],Table1215[[#This Row],[Column38]],Table1215[[#This Row],[Column40]])</f>
        <v>2.3333333333333335</v>
      </c>
      <c r="AQ129" s="54">
        <f>IFERROR(VLOOKUP(Table1215[[#This Row],[Column2]],Table12[[Column2]:[Column54]],42,FALSE),"0")</f>
        <v>3</v>
      </c>
      <c r="AR129" s="54">
        <f>IFERROR(VLOOKUP(Table1215[[#This Row],[Column2]],Table12[[Column2]:[Column54]],43,FALSE),"0")</f>
        <v>0</v>
      </c>
      <c r="AS129" s="54">
        <f>IFERROR(VLOOKUP(Table1215[[#This Row],[Column2]],Table12[[Column2]:[Column54]],44,FALSE),"0")</f>
        <v>0</v>
      </c>
      <c r="AT129" s="54">
        <f>IFERROR(VLOOKUP(Table1215[[#This Row],[Column2]],Table12[[Column2]:[Column54]],45,FALSE),"0")</f>
        <v>0</v>
      </c>
      <c r="AU129" s="54">
        <f>IFERROR(VLOOKUP(Table1215[[#This Row],[Column2]],Table12[[Column2]:[Column54]],46,FALSE),"0")</f>
        <v>0</v>
      </c>
      <c r="AV129" s="60">
        <f>Table1215[[#This Row],[Column43]]</f>
        <v>3</v>
      </c>
      <c r="AW129" s="54">
        <f>IFERROR(VLOOKUP(Table1215[[#This Row],[Column2]],Table12[[Column2]:[Column54]],48,FALSE),"0")</f>
        <v>0</v>
      </c>
      <c r="AX129" s="54">
        <f>IFERROR(VLOOKUP(Table1215[[#This Row],[Column2]],Table12[[Column2]:[Column54]],49,FALSE),"0")</f>
        <v>0</v>
      </c>
      <c r="AY129" s="54">
        <f>IFERROR(VLOOKUP(Table1215[[#This Row],[Column2]],Table12[[Column2]:[Column54]],50,FALSE),"0")</f>
        <v>0</v>
      </c>
      <c r="AZ129" s="54">
        <f>IFERROR(VLOOKUP(Table1215[[#This Row],[Column2]],Table12[[Column2]:[Column54]],51,FALSE),"0")</f>
        <v>2</v>
      </c>
      <c r="BA129" s="54">
        <f>IFERROR(VLOOKUP(Table1215[[#This Row],[Column2]],Table12[[Column2]:[Column54]],52,FALSE),"0")</f>
        <v>3</v>
      </c>
      <c r="BB129" s="60">
        <f>AVERAGE(Table1215[[#This Row],[Column52]],Table1215[[#This Row],[Column53]])</f>
        <v>2.5</v>
      </c>
    </row>
    <row r="130" spans="1:54" ht="23.1" customHeight="1" x14ac:dyDescent="0.3">
      <c r="A130" s="79">
        <v>127</v>
      </c>
      <c r="B130" s="56" t="s">
        <v>365</v>
      </c>
      <c r="C130" s="57" t="s">
        <v>366</v>
      </c>
      <c r="D130" s="56" t="s">
        <v>541</v>
      </c>
      <c r="E130" s="56" t="s">
        <v>492</v>
      </c>
      <c r="F130" s="56" t="str">
        <f>REPT(CHAR(160),10)&amp;Working!$E131</f>
        <v>          C</v>
      </c>
      <c r="G130" s="58">
        <f>IFERROR(VLOOKUP(Table1215[[#This Row],[Column2]],Table12[[Column2]:[Column54]],6,FALSE),"0")</f>
        <v>0</v>
      </c>
      <c r="H130" s="58">
        <f>IFERROR(VLOOKUP(Table1215[[#This Row],[Column2]],Table12[[Column2]:[Column54]],7,FALSE),"0")</f>
        <v>0</v>
      </c>
      <c r="I130" s="58">
        <f>IFERROR(VLOOKUP(Table1215[[#This Row],[Column2]],Table12[[Column2]:[Column54]],8,FALSE),"0")</f>
        <v>5</v>
      </c>
      <c r="J130" s="58">
        <f>IFERROR(VLOOKUP(Table1215[[#This Row],[Column2]],Table12[[Column2]:[Column54]],9,FALSE),"0")</f>
        <v>0</v>
      </c>
      <c r="K130" s="58">
        <f>IFERROR(VLOOKUP(Table1215[[#This Row],[Column2]],Table12[[Column2]:[Column54]],10,FALSE),"0")</f>
        <v>0</v>
      </c>
      <c r="L130" s="60">
        <f>Table1215[[#This Row],[Column9]]</f>
        <v>5</v>
      </c>
      <c r="M130" s="58">
        <f>IFERROR(VLOOKUP(Table1215[[#This Row],[Column2]],Table12[[Column2]:[Column54]],12,FALSE),"0")</f>
        <v>0</v>
      </c>
      <c r="N130" s="58">
        <f>IFERROR(VLOOKUP(Table1215[[#This Row],[Column2]],Table12[[Column2]:[Column54]],13,FALSE),"0")</f>
        <v>4</v>
      </c>
      <c r="O130" s="58">
        <f>IFERROR(VLOOKUP(Table1215[[#This Row],[Column2]],Table12[[Column2]:[Column54]],14,FALSE),"0")</f>
        <v>4</v>
      </c>
      <c r="P130" s="58">
        <f>IFERROR(VLOOKUP(Table1215[[#This Row],[Column2]],Table12[[Column2]:[Column54]],10,FALSE),"0")</f>
        <v>0</v>
      </c>
      <c r="Q130" s="58">
        <f>IFERROR(VLOOKUP(Table1215[[#This Row],[Column2]],Table12[[Column2]:[Column54]],16,FALSE),"0")</f>
        <v>4</v>
      </c>
      <c r="R130" s="60">
        <f>AVERAGE(Table1215[[#This Row],[Column14]],Table1215[[#This Row],[Column15]],Table1215[[#This Row],[Column17]])</f>
        <v>4</v>
      </c>
      <c r="S130" s="58">
        <f>IFERROR(VLOOKUP(Table1215[[#This Row],[Column2]],Table12[[Column2]:[Column54]],18,FALSE),"0")</f>
        <v>0</v>
      </c>
      <c r="T130" s="58">
        <f>IFERROR(VLOOKUP(Table1215[[#This Row],[Column2]],Table12[[Column2]:[Column54]],19,FALSE),"0")</f>
        <v>0</v>
      </c>
      <c r="U130" s="58">
        <f>IFERROR(VLOOKUP(Table1215[[#This Row],[Column2]],Table12[[Column2]:[Column54]],20,FALSE),"0")</f>
        <v>0</v>
      </c>
      <c r="V130" s="58">
        <f>IFERROR(VLOOKUP(Table1215[[#This Row],[Column2]],Table12[[Column2]:[Column54]],21,FALSE),"0")</f>
        <v>0</v>
      </c>
      <c r="W130" s="58">
        <f>IFERROR(VLOOKUP(Table1215[[#This Row],[Column2]],Table12[[Column2]:[Column54]],22,FALSE),"0")</f>
        <v>0</v>
      </c>
      <c r="X130" s="60">
        <f>Table1215[[#This Row],[Column19]]</f>
        <v>0</v>
      </c>
      <c r="Y130" s="58">
        <f>IFERROR(VLOOKUP(Table1215[[#This Row],[Column2]],Table12[[Column2]:[Column54]],24,FALSE),"0")</f>
        <v>4</v>
      </c>
      <c r="Z130" s="58">
        <f>IFERROR(VLOOKUP(Table1215[[#This Row],[Column2]],Table12[[Column2]:[Column54]],25,FALSE),"0")</f>
        <v>0</v>
      </c>
      <c r="AA130" s="58">
        <f>IFERROR(VLOOKUP(Table1215[[#This Row],[Column2]],Table12[[Column2]:[Column54]],26,FALSE),"0")</f>
        <v>0</v>
      </c>
      <c r="AB130" s="58">
        <f>IFERROR(VLOOKUP(Table1215[[#This Row],[Column2]],Table12[[Column2]:[Column54]],27,FALSE),"0")</f>
        <v>0</v>
      </c>
      <c r="AC130" s="58">
        <f>IFERROR(VLOOKUP(Table1215[[#This Row],[Column2]],Table12[[Column2]:[Column54]],28,FALSE),"0")</f>
        <v>0</v>
      </c>
      <c r="AD130" s="60">
        <f>Table1215[[#This Row],[Column25]]</f>
        <v>4</v>
      </c>
      <c r="AE130" s="58">
        <f>IFERROR(VLOOKUP(Table1215[[#This Row],[Column2]],Table12[[Column2]:[Column54]],30,FALSE),"0")</f>
        <v>0</v>
      </c>
      <c r="AF130" s="58">
        <f>IFERROR(VLOOKUP(Table1215[[#This Row],[Column2]],Table12[[Column2]:[Column54]],31,FALSE),"0")</f>
        <v>0</v>
      </c>
      <c r="AG130" s="58">
        <f>IFERROR(VLOOKUP(Table1215[[#This Row],[Column2]],Table12[[Column2]:[Column54]],32,FALSE),"0")</f>
        <v>0</v>
      </c>
      <c r="AH130" s="58">
        <f>IFERROR(VLOOKUP(Table1215[[#This Row],[Column2]],Table12[[Column2]:[Column54]],33,FALSE),"0")</f>
        <v>0</v>
      </c>
      <c r="AI130" s="58">
        <f>IFERROR(VLOOKUP(Table1215[[#This Row],[Column2]],Table12[[Column2]:[Column54]],34,FALSE),"0")</f>
        <v>0</v>
      </c>
      <c r="AJ130" s="60">
        <f>AVERAGE(Table1215[[#This Row],[Column31]],Table1215[[#This Row],[Column32]],Table1215[[#This Row],[Column33]])</f>
        <v>0</v>
      </c>
      <c r="AK130" s="58">
        <f>IFERROR(VLOOKUP(Table1215[[#This Row],[Column2]],Table12[[Column2]:[Column54]],36,FALSE),"0")</f>
        <v>4</v>
      </c>
      <c r="AL130" s="58">
        <f>IFERROR(VLOOKUP(Table1215[[#This Row],[Column2]],Table12[[Column2]:[Column54]],37,FALSE),"0")</f>
        <v>4</v>
      </c>
      <c r="AM130" s="58">
        <f>IFERROR(VLOOKUP(Table1215[[#This Row],[Column2]],Table12[[Column2]:[Column54]],38,FALSE),"0")</f>
        <v>0</v>
      </c>
      <c r="AN130" s="58">
        <f>IFERROR(VLOOKUP(Table1215[[#This Row],[Column2]],Table12[[Column2]:[Column54]],39,FALSE),"0")</f>
        <v>4</v>
      </c>
      <c r="AO130" s="58">
        <f>IFERROR(VLOOKUP(Table1215[[#This Row],[Column2]],Table12[[Column2]:[Column54]],40,FALSE),"0")</f>
        <v>0</v>
      </c>
      <c r="AP130" s="60">
        <f>AVERAGE(Table1215[[#This Row],[Column37]],Table1215[[#This Row],[Column38]],Table1215[[#This Row],[Column40]])</f>
        <v>4</v>
      </c>
      <c r="AQ130" s="58">
        <f>IFERROR(VLOOKUP(Table1215[[#This Row],[Column2]],Table12[[Column2]:[Column54]],42,FALSE),"0")</f>
        <v>5</v>
      </c>
      <c r="AR130" s="58">
        <f>IFERROR(VLOOKUP(Table1215[[#This Row],[Column2]],Table12[[Column2]:[Column54]],43,FALSE),"0")</f>
        <v>0</v>
      </c>
      <c r="AS130" s="58">
        <f>IFERROR(VLOOKUP(Table1215[[#This Row],[Column2]],Table12[[Column2]:[Column54]],44,FALSE),"0")</f>
        <v>0</v>
      </c>
      <c r="AT130" s="58">
        <f>IFERROR(VLOOKUP(Table1215[[#This Row],[Column2]],Table12[[Column2]:[Column54]],45,FALSE),"0")</f>
        <v>0</v>
      </c>
      <c r="AU130" s="58">
        <f>IFERROR(VLOOKUP(Table1215[[#This Row],[Column2]],Table12[[Column2]:[Column54]],46,FALSE),"0")</f>
        <v>0</v>
      </c>
      <c r="AV130" s="60">
        <f>Table1215[[#This Row],[Column43]]</f>
        <v>5</v>
      </c>
      <c r="AW130" s="58">
        <f>IFERROR(VLOOKUP(Table1215[[#This Row],[Column2]],Table12[[Column2]:[Column54]],48,FALSE),"0")</f>
        <v>0</v>
      </c>
      <c r="AX130" s="58">
        <f>IFERROR(VLOOKUP(Table1215[[#This Row],[Column2]],Table12[[Column2]:[Column54]],49,FALSE),"0")</f>
        <v>0</v>
      </c>
      <c r="AY130" s="58">
        <f>IFERROR(VLOOKUP(Table1215[[#This Row],[Column2]],Table12[[Column2]:[Column54]],50,FALSE),"0")</f>
        <v>0</v>
      </c>
      <c r="AZ130" s="58">
        <f>IFERROR(VLOOKUP(Table1215[[#This Row],[Column2]],Table12[[Column2]:[Column54]],51,FALSE),"0")</f>
        <v>3</v>
      </c>
      <c r="BA130" s="58">
        <f>IFERROR(VLOOKUP(Table1215[[#This Row],[Column2]],Table12[[Column2]:[Column54]],52,FALSE),"0")</f>
        <v>4</v>
      </c>
      <c r="BB130" s="60">
        <f>AVERAGE(Table1215[[#This Row],[Column52]],Table1215[[#This Row],[Column53]])</f>
        <v>3.5</v>
      </c>
    </row>
    <row r="131" spans="1:54" ht="23.1" customHeight="1" x14ac:dyDescent="0.3">
      <c r="A131" s="80">
        <v>128</v>
      </c>
      <c r="B131" s="63" t="s">
        <v>367</v>
      </c>
      <c r="C131" s="64" t="s">
        <v>368</v>
      </c>
      <c r="D131" s="63" t="s">
        <v>449</v>
      </c>
      <c r="E131" s="63" t="s">
        <v>492</v>
      </c>
      <c r="F131" s="63" t="str">
        <f>REPT(CHAR(160),10)&amp;Working!$E132</f>
        <v>          C</v>
      </c>
      <c r="G131" s="54">
        <f>IFERROR(VLOOKUP(Table1215[[#This Row],[Column2]],Table12[[Column2]:[Column54]],6,FALSE),"0")</f>
        <v>0</v>
      </c>
      <c r="H131" s="54">
        <f>IFERROR(VLOOKUP(Table1215[[#This Row],[Column2]],Table12[[Column2]:[Column54]],7,FALSE),"0")</f>
        <v>0</v>
      </c>
      <c r="I131" s="54">
        <f>IFERROR(VLOOKUP(Table1215[[#This Row],[Column2]],Table12[[Column2]:[Column54]],8,FALSE),"0")</f>
        <v>0</v>
      </c>
      <c r="J131" s="54">
        <f>IFERROR(VLOOKUP(Table1215[[#This Row],[Column2]],Table12[[Column2]:[Column54]],9,FALSE),"0")</f>
        <v>0</v>
      </c>
      <c r="K131" s="54">
        <f>IFERROR(VLOOKUP(Table1215[[#This Row],[Column2]],Table12[[Column2]:[Column54]],10,FALSE),"0")</f>
        <v>0</v>
      </c>
      <c r="L131" s="60">
        <f>Table1215[[#This Row],[Column9]]</f>
        <v>0</v>
      </c>
      <c r="M131" s="54">
        <f>IFERROR(VLOOKUP(Table1215[[#This Row],[Column2]],Table12[[Column2]:[Column54]],12,FALSE),"0")</f>
        <v>0</v>
      </c>
      <c r="N131" s="54">
        <f>IFERROR(VLOOKUP(Table1215[[#This Row],[Column2]],Table12[[Column2]:[Column54]],13,FALSE),"0")</f>
        <v>0</v>
      </c>
      <c r="O131" s="54">
        <f>IFERROR(VLOOKUP(Table1215[[#This Row],[Column2]],Table12[[Column2]:[Column54]],14,FALSE),"0")</f>
        <v>0</v>
      </c>
      <c r="P131" s="54">
        <f>IFERROR(VLOOKUP(Table1215[[#This Row],[Column2]],Table12[[Column2]:[Column54]],10,FALSE),"0")</f>
        <v>0</v>
      </c>
      <c r="Q131" s="54">
        <f>IFERROR(VLOOKUP(Table1215[[#This Row],[Column2]],Table12[[Column2]:[Column54]],16,FALSE),"0")</f>
        <v>0</v>
      </c>
      <c r="R131" s="60">
        <f>AVERAGE(Table1215[[#This Row],[Column14]],Table1215[[#This Row],[Column15]],Table1215[[#This Row],[Column17]])</f>
        <v>0</v>
      </c>
      <c r="S131" s="54">
        <f>IFERROR(VLOOKUP(Table1215[[#This Row],[Column2]],Table12[[Column2]:[Column54]],18,FALSE),"0")</f>
        <v>0</v>
      </c>
      <c r="T131" s="54">
        <f>IFERROR(VLOOKUP(Table1215[[#This Row],[Column2]],Table12[[Column2]:[Column54]],19,FALSE),"0")</f>
        <v>0</v>
      </c>
      <c r="U131" s="54">
        <f>IFERROR(VLOOKUP(Table1215[[#This Row],[Column2]],Table12[[Column2]:[Column54]],20,FALSE),"0")</f>
        <v>0</v>
      </c>
      <c r="V131" s="54">
        <f>IFERROR(VLOOKUP(Table1215[[#This Row],[Column2]],Table12[[Column2]:[Column54]],21,FALSE),"0")</f>
        <v>0</v>
      </c>
      <c r="W131" s="54">
        <f>IFERROR(VLOOKUP(Table1215[[#This Row],[Column2]],Table12[[Column2]:[Column54]],22,FALSE),"0")</f>
        <v>0</v>
      </c>
      <c r="X131" s="60">
        <f>Table1215[[#This Row],[Column19]]</f>
        <v>0</v>
      </c>
      <c r="Y131" s="54">
        <f>IFERROR(VLOOKUP(Table1215[[#This Row],[Column2]],Table12[[Column2]:[Column54]],24,FALSE),"0")</f>
        <v>0</v>
      </c>
      <c r="Z131" s="54">
        <f>IFERROR(VLOOKUP(Table1215[[#This Row],[Column2]],Table12[[Column2]:[Column54]],25,FALSE),"0")</f>
        <v>0</v>
      </c>
      <c r="AA131" s="54">
        <f>IFERROR(VLOOKUP(Table1215[[#This Row],[Column2]],Table12[[Column2]:[Column54]],26,FALSE),"0")</f>
        <v>0</v>
      </c>
      <c r="AB131" s="54">
        <f>IFERROR(VLOOKUP(Table1215[[#This Row],[Column2]],Table12[[Column2]:[Column54]],27,FALSE),"0")</f>
        <v>0</v>
      </c>
      <c r="AC131" s="54">
        <f>IFERROR(VLOOKUP(Table1215[[#This Row],[Column2]],Table12[[Column2]:[Column54]],28,FALSE),"0")</f>
        <v>0</v>
      </c>
      <c r="AD131" s="60">
        <f>Table1215[[#This Row],[Column25]]</f>
        <v>0</v>
      </c>
      <c r="AE131" s="54">
        <f>IFERROR(VLOOKUP(Table1215[[#This Row],[Column2]],Table12[[Column2]:[Column54]],30,FALSE),"0")</f>
        <v>0</v>
      </c>
      <c r="AF131" s="54">
        <f>IFERROR(VLOOKUP(Table1215[[#This Row],[Column2]],Table12[[Column2]:[Column54]],31,FALSE),"0")</f>
        <v>0</v>
      </c>
      <c r="AG131" s="54">
        <f>IFERROR(VLOOKUP(Table1215[[#This Row],[Column2]],Table12[[Column2]:[Column54]],32,FALSE),"0")</f>
        <v>0</v>
      </c>
      <c r="AH131" s="54">
        <f>IFERROR(VLOOKUP(Table1215[[#This Row],[Column2]],Table12[[Column2]:[Column54]],33,FALSE),"0")</f>
        <v>0</v>
      </c>
      <c r="AI131" s="54">
        <f>IFERROR(VLOOKUP(Table1215[[#This Row],[Column2]],Table12[[Column2]:[Column54]],34,FALSE),"0")</f>
        <v>0</v>
      </c>
      <c r="AJ131" s="60">
        <f>AVERAGE(Table1215[[#This Row],[Column31]],Table1215[[#This Row],[Column32]],Table1215[[#This Row],[Column33]])</f>
        <v>0</v>
      </c>
      <c r="AK131" s="54">
        <f>IFERROR(VLOOKUP(Table1215[[#This Row],[Column2]],Table12[[Column2]:[Column54]],36,FALSE),"0")</f>
        <v>0</v>
      </c>
      <c r="AL131" s="54">
        <f>IFERROR(VLOOKUP(Table1215[[#This Row],[Column2]],Table12[[Column2]:[Column54]],37,FALSE),"0")</f>
        <v>0</v>
      </c>
      <c r="AM131" s="54">
        <f>IFERROR(VLOOKUP(Table1215[[#This Row],[Column2]],Table12[[Column2]:[Column54]],38,FALSE),"0")</f>
        <v>0</v>
      </c>
      <c r="AN131" s="54">
        <f>IFERROR(VLOOKUP(Table1215[[#This Row],[Column2]],Table12[[Column2]:[Column54]],39,FALSE),"0")</f>
        <v>0</v>
      </c>
      <c r="AO131" s="54">
        <f>IFERROR(VLOOKUP(Table1215[[#This Row],[Column2]],Table12[[Column2]:[Column54]],40,FALSE),"0")</f>
        <v>0</v>
      </c>
      <c r="AP131" s="60">
        <f>AVERAGE(Table1215[[#This Row],[Column37]],Table1215[[#This Row],[Column38]],Table1215[[#This Row],[Column40]])</f>
        <v>0</v>
      </c>
      <c r="AQ131" s="54">
        <f>IFERROR(VLOOKUP(Table1215[[#This Row],[Column2]],Table12[[Column2]:[Column54]],42,FALSE),"0")</f>
        <v>0</v>
      </c>
      <c r="AR131" s="54">
        <f>IFERROR(VLOOKUP(Table1215[[#This Row],[Column2]],Table12[[Column2]:[Column54]],43,FALSE),"0")</f>
        <v>0</v>
      </c>
      <c r="AS131" s="54">
        <f>IFERROR(VLOOKUP(Table1215[[#This Row],[Column2]],Table12[[Column2]:[Column54]],44,FALSE),"0")</f>
        <v>0</v>
      </c>
      <c r="AT131" s="54">
        <f>IFERROR(VLOOKUP(Table1215[[#This Row],[Column2]],Table12[[Column2]:[Column54]],45,FALSE),"0")</f>
        <v>0</v>
      </c>
      <c r="AU131" s="54">
        <f>IFERROR(VLOOKUP(Table1215[[#This Row],[Column2]],Table12[[Column2]:[Column54]],46,FALSE),"0")</f>
        <v>0</v>
      </c>
      <c r="AV131" s="60">
        <f>Table1215[[#This Row],[Column43]]</f>
        <v>0</v>
      </c>
      <c r="AW131" s="54">
        <f>IFERROR(VLOOKUP(Table1215[[#This Row],[Column2]],Table12[[Column2]:[Column54]],48,FALSE),"0")</f>
        <v>0</v>
      </c>
      <c r="AX131" s="54">
        <f>IFERROR(VLOOKUP(Table1215[[#This Row],[Column2]],Table12[[Column2]:[Column54]],49,FALSE),"0")</f>
        <v>0</v>
      </c>
      <c r="AY131" s="54">
        <f>IFERROR(VLOOKUP(Table1215[[#This Row],[Column2]],Table12[[Column2]:[Column54]],50,FALSE),"0")</f>
        <v>0</v>
      </c>
      <c r="AZ131" s="54">
        <f>IFERROR(VLOOKUP(Table1215[[#This Row],[Column2]],Table12[[Column2]:[Column54]],51,FALSE),"0")</f>
        <v>0</v>
      </c>
      <c r="BA131" s="54">
        <f>IFERROR(VLOOKUP(Table1215[[#This Row],[Column2]],Table12[[Column2]:[Column54]],52,FALSE),"0")</f>
        <v>0</v>
      </c>
      <c r="BB131" s="60">
        <f>AVERAGE(Table1215[[#This Row],[Column52]],Table1215[[#This Row],[Column53]])</f>
        <v>0</v>
      </c>
    </row>
    <row r="132" spans="1:54" ht="23.1" customHeight="1" x14ac:dyDescent="0.3">
      <c r="A132" s="79">
        <v>129</v>
      </c>
      <c r="B132" s="56" t="s">
        <v>250</v>
      </c>
      <c r="C132" s="57" t="s">
        <v>251</v>
      </c>
      <c r="D132" s="56" t="s">
        <v>541</v>
      </c>
      <c r="E132" s="56" t="s">
        <v>160</v>
      </c>
      <c r="F132" s="56" t="str">
        <f>REPT(CHAR(160),10)&amp;Working!$E133</f>
        <v>          B</v>
      </c>
      <c r="G132" s="58">
        <f>IFERROR(VLOOKUP(Table1215[[#This Row],[Column2]],Table12[[Column2]:[Column54]],6,FALSE),"0")</f>
        <v>0</v>
      </c>
      <c r="H132" s="58">
        <f>IFERROR(VLOOKUP(Table1215[[#This Row],[Column2]],Table12[[Column2]:[Column54]],7,FALSE),"0")</f>
        <v>0</v>
      </c>
      <c r="I132" s="58">
        <f>IFERROR(VLOOKUP(Table1215[[#This Row],[Column2]],Table12[[Column2]:[Column54]],8,FALSE),"0")</f>
        <v>5</v>
      </c>
      <c r="J132" s="58">
        <f>IFERROR(VLOOKUP(Table1215[[#This Row],[Column2]],Table12[[Column2]:[Column54]],9,FALSE),"0")</f>
        <v>0</v>
      </c>
      <c r="K132" s="58">
        <f>IFERROR(VLOOKUP(Table1215[[#This Row],[Column2]],Table12[[Column2]:[Column54]],10,FALSE),"0")</f>
        <v>0</v>
      </c>
      <c r="L132" s="60">
        <f>Table1215[[#This Row],[Column9]]</f>
        <v>5</v>
      </c>
      <c r="M132" s="58">
        <f>IFERROR(VLOOKUP(Table1215[[#This Row],[Column2]],Table12[[Column2]:[Column54]],12,FALSE),"0")</f>
        <v>0</v>
      </c>
      <c r="N132" s="58">
        <f>IFERROR(VLOOKUP(Table1215[[#This Row],[Column2]],Table12[[Column2]:[Column54]],13,FALSE),"0")</f>
        <v>5</v>
      </c>
      <c r="O132" s="58">
        <f>IFERROR(VLOOKUP(Table1215[[#This Row],[Column2]],Table12[[Column2]:[Column54]],14,FALSE),"0")</f>
        <v>5</v>
      </c>
      <c r="P132" s="58">
        <f>IFERROR(VLOOKUP(Table1215[[#This Row],[Column2]],Table12[[Column2]:[Column54]],10,FALSE),"0")</f>
        <v>0</v>
      </c>
      <c r="Q132" s="58">
        <f>IFERROR(VLOOKUP(Table1215[[#This Row],[Column2]],Table12[[Column2]:[Column54]],16,FALSE),"0")</f>
        <v>5</v>
      </c>
      <c r="R132" s="60">
        <f>AVERAGE(Table1215[[#This Row],[Column14]],Table1215[[#This Row],[Column15]],Table1215[[#This Row],[Column17]])</f>
        <v>5</v>
      </c>
      <c r="S132" s="58">
        <f>IFERROR(VLOOKUP(Table1215[[#This Row],[Column2]],Table12[[Column2]:[Column54]],18,FALSE),"0")</f>
        <v>0</v>
      </c>
      <c r="T132" s="58">
        <f>IFERROR(VLOOKUP(Table1215[[#This Row],[Column2]],Table12[[Column2]:[Column54]],19,FALSE),"0")</f>
        <v>0</v>
      </c>
      <c r="U132" s="58">
        <f>IFERROR(VLOOKUP(Table1215[[#This Row],[Column2]],Table12[[Column2]:[Column54]],20,FALSE),"0")</f>
        <v>0</v>
      </c>
      <c r="V132" s="58">
        <f>IFERROR(VLOOKUP(Table1215[[#This Row],[Column2]],Table12[[Column2]:[Column54]],21,FALSE),"0")</f>
        <v>0</v>
      </c>
      <c r="W132" s="58">
        <f>IFERROR(VLOOKUP(Table1215[[#This Row],[Column2]],Table12[[Column2]:[Column54]],22,FALSE),"0")</f>
        <v>0</v>
      </c>
      <c r="X132" s="60">
        <f>Table1215[[#This Row],[Column19]]</f>
        <v>0</v>
      </c>
      <c r="Y132" s="58">
        <f>IFERROR(VLOOKUP(Table1215[[#This Row],[Column2]],Table12[[Column2]:[Column54]],24,FALSE),"0")</f>
        <v>5</v>
      </c>
      <c r="Z132" s="58">
        <f>IFERROR(VLOOKUP(Table1215[[#This Row],[Column2]],Table12[[Column2]:[Column54]],25,FALSE),"0")</f>
        <v>0</v>
      </c>
      <c r="AA132" s="58">
        <f>IFERROR(VLOOKUP(Table1215[[#This Row],[Column2]],Table12[[Column2]:[Column54]],26,FALSE),"0")</f>
        <v>0</v>
      </c>
      <c r="AB132" s="58">
        <f>IFERROR(VLOOKUP(Table1215[[#This Row],[Column2]],Table12[[Column2]:[Column54]],27,FALSE),"0")</f>
        <v>0</v>
      </c>
      <c r="AC132" s="58">
        <f>IFERROR(VLOOKUP(Table1215[[#This Row],[Column2]],Table12[[Column2]:[Column54]],28,FALSE),"0")</f>
        <v>0</v>
      </c>
      <c r="AD132" s="60">
        <f>Table1215[[#This Row],[Column25]]</f>
        <v>5</v>
      </c>
      <c r="AE132" s="58">
        <f>IFERROR(VLOOKUP(Table1215[[#This Row],[Column2]],Table12[[Column2]:[Column54]],30,FALSE),"0")</f>
        <v>0</v>
      </c>
      <c r="AF132" s="58">
        <f>IFERROR(VLOOKUP(Table1215[[#This Row],[Column2]],Table12[[Column2]:[Column54]],31,FALSE),"0")</f>
        <v>0</v>
      </c>
      <c r="AG132" s="58">
        <f>IFERROR(VLOOKUP(Table1215[[#This Row],[Column2]],Table12[[Column2]:[Column54]],32,FALSE),"0")</f>
        <v>0</v>
      </c>
      <c r="AH132" s="58">
        <f>IFERROR(VLOOKUP(Table1215[[#This Row],[Column2]],Table12[[Column2]:[Column54]],33,FALSE),"0")</f>
        <v>0</v>
      </c>
      <c r="AI132" s="58">
        <f>IFERROR(VLOOKUP(Table1215[[#This Row],[Column2]],Table12[[Column2]:[Column54]],34,FALSE),"0")</f>
        <v>0</v>
      </c>
      <c r="AJ132" s="60">
        <f>AVERAGE(Table1215[[#This Row],[Column31]],Table1215[[#This Row],[Column32]],Table1215[[#This Row],[Column33]])</f>
        <v>0</v>
      </c>
      <c r="AK132" s="58">
        <f>IFERROR(VLOOKUP(Table1215[[#This Row],[Column2]],Table12[[Column2]:[Column54]],36,FALSE),"0")</f>
        <v>5</v>
      </c>
      <c r="AL132" s="58">
        <f>IFERROR(VLOOKUP(Table1215[[#This Row],[Column2]],Table12[[Column2]:[Column54]],37,FALSE),"0")</f>
        <v>5</v>
      </c>
      <c r="AM132" s="58">
        <f>IFERROR(VLOOKUP(Table1215[[#This Row],[Column2]],Table12[[Column2]:[Column54]],38,FALSE),"0")</f>
        <v>0</v>
      </c>
      <c r="AN132" s="58">
        <f>IFERROR(VLOOKUP(Table1215[[#This Row],[Column2]],Table12[[Column2]:[Column54]],39,FALSE),"0")</f>
        <v>4</v>
      </c>
      <c r="AO132" s="58">
        <f>IFERROR(VLOOKUP(Table1215[[#This Row],[Column2]],Table12[[Column2]:[Column54]],40,FALSE),"0")</f>
        <v>0</v>
      </c>
      <c r="AP132" s="60">
        <f>AVERAGE(Table1215[[#This Row],[Column37]],Table1215[[#This Row],[Column38]],Table1215[[#This Row],[Column40]])</f>
        <v>4.666666666666667</v>
      </c>
      <c r="AQ132" s="58">
        <f>IFERROR(VLOOKUP(Table1215[[#This Row],[Column2]],Table12[[Column2]:[Column54]],42,FALSE),"0")</f>
        <v>4</v>
      </c>
      <c r="AR132" s="58">
        <f>IFERROR(VLOOKUP(Table1215[[#This Row],[Column2]],Table12[[Column2]:[Column54]],43,FALSE),"0")</f>
        <v>0</v>
      </c>
      <c r="AS132" s="58">
        <f>IFERROR(VLOOKUP(Table1215[[#This Row],[Column2]],Table12[[Column2]:[Column54]],44,FALSE),"0")</f>
        <v>0</v>
      </c>
      <c r="AT132" s="58">
        <f>IFERROR(VLOOKUP(Table1215[[#This Row],[Column2]],Table12[[Column2]:[Column54]],45,FALSE),"0")</f>
        <v>0</v>
      </c>
      <c r="AU132" s="58">
        <f>IFERROR(VLOOKUP(Table1215[[#This Row],[Column2]],Table12[[Column2]:[Column54]],46,FALSE),"0")</f>
        <v>0</v>
      </c>
      <c r="AV132" s="60">
        <f>Table1215[[#This Row],[Column43]]</f>
        <v>4</v>
      </c>
      <c r="AW132" s="58">
        <f>IFERROR(VLOOKUP(Table1215[[#This Row],[Column2]],Table12[[Column2]:[Column54]],48,FALSE),"0")</f>
        <v>0</v>
      </c>
      <c r="AX132" s="58">
        <f>IFERROR(VLOOKUP(Table1215[[#This Row],[Column2]],Table12[[Column2]:[Column54]],49,FALSE),"0")</f>
        <v>0</v>
      </c>
      <c r="AY132" s="58">
        <f>IFERROR(VLOOKUP(Table1215[[#This Row],[Column2]],Table12[[Column2]:[Column54]],50,FALSE),"0")</f>
        <v>0</v>
      </c>
      <c r="AZ132" s="58">
        <f>IFERROR(VLOOKUP(Table1215[[#This Row],[Column2]],Table12[[Column2]:[Column54]],51,FALSE),"0")</f>
        <v>5</v>
      </c>
      <c r="BA132" s="58">
        <f>IFERROR(VLOOKUP(Table1215[[#This Row],[Column2]],Table12[[Column2]:[Column54]],52,FALSE),"0")</f>
        <v>5</v>
      </c>
      <c r="BB132" s="60">
        <f>AVERAGE(Table1215[[#This Row],[Column52]],Table1215[[#This Row],[Column53]])</f>
        <v>5</v>
      </c>
    </row>
    <row r="133" spans="1:54" ht="23.1" customHeight="1" x14ac:dyDescent="0.3">
      <c r="A133" s="80">
        <v>130</v>
      </c>
      <c r="B133" s="63" t="s">
        <v>55</v>
      </c>
      <c r="C133" s="64" t="s">
        <v>56</v>
      </c>
      <c r="D133" s="63" t="s">
        <v>449</v>
      </c>
      <c r="E133" s="63" t="s">
        <v>34</v>
      </c>
      <c r="F133" s="63" t="str">
        <f>REPT(CHAR(160),10)&amp;Working!$E134</f>
        <v>          A</v>
      </c>
      <c r="G133" s="54">
        <f>IFERROR(VLOOKUP(Table1215[[#This Row],[Column2]],Table12[[Column2]:[Column54]],6,FALSE),"0")</f>
        <v>0</v>
      </c>
      <c r="H133" s="54">
        <f>IFERROR(VLOOKUP(Table1215[[#This Row],[Column2]],Table12[[Column2]:[Column54]],7,FALSE),"0")</f>
        <v>0</v>
      </c>
      <c r="I133" s="54">
        <f>IFERROR(VLOOKUP(Table1215[[#This Row],[Column2]],Table12[[Column2]:[Column54]],8,FALSE),"0")</f>
        <v>4</v>
      </c>
      <c r="J133" s="54">
        <f>IFERROR(VLOOKUP(Table1215[[#This Row],[Column2]],Table12[[Column2]:[Column54]],9,FALSE),"0")</f>
        <v>0</v>
      </c>
      <c r="K133" s="54">
        <f>IFERROR(VLOOKUP(Table1215[[#This Row],[Column2]],Table12[[Column2]:[Column54]],10,FALSE),"0")</f>
        <v>0</v>
      </c>
      <c r="L133" s="60">
        <f>Table1215[[#This Row],[Column9]]</f>
        <v>4</v>
      </c>
      <c r="M133" s="54">
        <f>IFERROR(VLOOKUP(Table1215[[#This Row],[Column2]],Table12[[Column2]:[Column54]],12,FALSE),"0")</f>
        <v>0</v>
      </c>
      <c r="N133" s="54">
        <f>IFERROR(VLOOKUP(Table1215[[#This Row],[Column2]],Table12[[Column2]:[Column54]],13,FALSE),"0")</f>
        <v>3</v>
      </c>
      <c r="O133" s="54">
        <f>IFERROR(VLOOKUP(Table1215[[#This Row],[Column2]],Table12[[Column2]:[Column54]],14,FALSE),"0")</f>
        <v>4</v>
      </c>
      <c r="P133" s="54">
        <f>IFERROR(VLOOKUP(Table1215[[#This Row],[Column2]],Table12[[Column2]:[Column54]],10,FALSE),"0")</f>
        <v>0</v>
      </c>
      <c r="Q133" s="54">
        <f>IFERROR(VLOOKUP(Table1215[[#This Row],[Column2]],Table12[[Column2]:[Column54]],16,FALSE),"0")</f>
        <v>4</v>
      </c>
      <c r="R133" s="60">
        <f>AVERAGE(Table1215[[#This Row],[Column14]],Table1215[[#This Row],[Column15]],Table1215[[#This Row],[Column17]])</f>
        <v>3.6666666666666665</v>
      </c>
      <c r="S133" s="54">
        <f>IFERROR(VLOOKUP(Table1215[[#This Row],[Column2]],Table12[[Column2]:[Column54]],18,FALSE),"0")</f>
        <v>0</v>
      </c>
      <c r="T133" s="54">
        <f>IFERROR(VLOOKUP(Table1215[[#This Row],[Column2]],Table12[[Column2]:[Column54]],19,FALSE),"0")</f>
        <v>0</v>
      </c>
      <c r="U133" s="54">
        <f>IFERROR(VLOOKUP(Table1215[[#This Row],[Column2]],Table12[[Column2]:[Column54]],20,FALSE),"0")</f>
        <v>0</v>
      </c>
      <c r="V133" s="54">
        <f>IFERROR(VLOOKUP(Table1215[[#This Row],[Column2]],Table12[[Column2]:[Column54]],21,FALSE),"0")</f>
        <v>0</v>
      </c>
      <c r="W133" s="54">
        <f>IFERROR(VLOOKUP(Table1215[[#This Row],[Column2]],Table12[[Column2]:[Column54]],22,FALSE),"0")</f>
        <v>0</v>
      </c>
      <c r="X133" s="60">
        <f>Table1215[[#This Row],[Column19]]</f>
        <v>0</v>
      </c>
      <c r="Y133" s="54">
        <f>IFERROR(VLOOKUP(Table1215[[#This Row],[Column2]],Table12[[Column2]:[Column54]],24,FALSE),"0")</f>
        <v>3</v>
      </c>
      <c r="Z133" s="54">
        <f>IFERROR(VLOOKUP(Table1215[[#This Row],[Column2]],Table12[[Column2]:[Column54]],25,FALSE),"0")</f>
        <v>0</v>
      </c>
      <c r="AA133" s="54">
        <f>IFERROR(VLOOKUP(Table1215[[#This Row],[Column2]],Table12[[Column2]:[Column54]],26,FALSE),"0")</f>
        <v>0</v>
      </c>
      <c r="AB133" s="54">
        <f>IFERROR(VLOOKUP(Table1215[[#This Row],[Column2]],Table12[[Column2]:[Column54]],27,FALSE),"0")</f>
        <v>0</v>
      </c>
      <c r="AC133" s="54">
        <f>IFERROR(VLOOKUP(Table1215[[#This Row],[Column2]],Table12[[Column2]:[Column54]],28,FALSE),"0")</f>
        <v>0</v>
      </c>
      <c r="AD133" s="60">
        <f>Table1215[[#This Row],[Column25]]</f>
        <v>3</v>
      </c>
      <c r="AE133" s="54">
        <f>IFERROR(VLOOKUP(Table1215[[#This Row],[Column2]],Table12[[Column2]:[Column54]],30,FALSE),"0")</f>
        <v>0</v>
      </c>
      <c r="AF133" s="54">
        <f>IFERROR(VLOOKUP(Table1215[[#This Row],[Column2]],Table12[[Column2]:[Column54]],31,FALSE),"0")</f>
        <v>0</v>
      </c>
      <c r="AG133" s="54">
        <f>IFERROR(VLOOKUP(Table1215[[#This Row],[Column2]],Table12[[Column2]:[Column54]],32,FALSE),"0")</f>
        <v>0</v>
      </c>
      <c r="AH133" s="54">
        <f>IFERROR(VLOOKUP(Table1215[[#This Row],[Column2]],Table12[[Column2]:[Column54]],33,FALSE),"0")</f>
        <v>0</v>
      </c>
      <c r="AI133" s="54">
        <f>IFERROR(VLOOKUP(Table1215[[#This Row],[Column2]],Table12[[Column2]:[Column54]],34,FALSE),"0")</f>
        <v>0</v>
      </c>
      <c r="AJ133" s="60">
        <f>AVERAGE(Table1215[[#This Row],[Column31]],Table1215[[#This Row],[Column32]],Table1215[[#This Row],[Column33]])</f>
        <v>0</v>
      </c>
      <c r="AK133" s="54">
        <f>IFERROR(VLOOKUP(Table1215[[#This Row],[Column2]],Table12[[Column2]:[Column54]],36,FALSE),"0")</f>
        <v>4</v>
      </c>
      <c r="AL133" s="54">
        <f>IFERROR(VLOOKUP(Table1215[[#This Row],[Column2]],Table12[[Column2]:[Column54]],37,FALSE),"0")</f>
        <v>3</v>
      </c>
      <c r="AM133" s="54">
        <f>IFERROR(VLOOKUP(Table1215[[#This Row],[Column2]],Table12[[Column2]:[Column54]],38,FALSE),"0")</f>
        <v>0</v>
      </c>
      <c r="AN133" s="54">
        <f>IFERROR(VLOOKUP(Table1215[[#This Row],[Column2]],Table12[[Column2]:[Column54]],39,FALSE),"0")</f>
        <v>4</v>
      </c>
      <c r="AO133" s="54">
        <f>IFERROR(VLOOKUP(Table1215[[#This Row],[Column2]],Table12[[Column2]:[Column54]],40,FALSE),"0")</f>
        <v>0</v>
      </c>
      <c r="AP133" s="60">
        <f>AVERAGE(Table1215[[#This Row],[Column37]],Table1215[[#This Row],[Column38]],Table1215[[#This Row],[Column40]])</f>
        <v>3.6666666666666665</v>
      </c>
      <c r="AQ133" s="54">
        <f>IFERROR(VLOOKUP(Table1215[[#This Row],[Column2]],Table12[[Column2]:[Column54]],42,FALSE),"0")</f>
        <v>5</v>
      </c>
      <c r="AR133" s="54">
        <f>IFERROR(VLOOKUP(Table1215[[#This Row],[Column2]],Table12[[Column2]:[Column54]],43,FALSE),"0")</f>
        <v>0</v>
      </c>
      <c r="AS133" s="54">
        <f>IFERROR(VLOOKUP(Table1215[[#This Row],[Column2]],Table12[[Column2]:[Column54]],44,FALSE),"0")</f>
        <v>0</v>
      </c>
      <c r="AT133" s="54">
        <f>IFERROR(VLOOKUP(Table1215[[#This Row],[Column2]],Table12[[Column2]:[Column54]],45,FALSE),"0")</f>
        <v>0</v>
      </c>
      <c r="AU133" s="54">
        <f>IFERROR(VLOOKUP(Table1215[[#This Row],[Column2]],Table12[[Column2]:[Column54]],46,FALSE),"0")</f>
        <v>0</v>
      </c>
      <c r="AV133" s="60">
        <f>Table1215[[#This Row],[Column43]]</f>
        <v>5</v>
      </c>
      <c r="AW133" s="54">
        <f>IFERROR(VLOOKUP(Table1215[[#This Row],[Column2]],Table12[[Column2]:[Column54]],48,FALSE),"0")</f>
        <v>0</v>
      </c>
      <c r="AX133" s="54">
        <f>IFERROR(VLOOKUP(Table1215[[#This Row],[Column2]],Table12[[Column2]:[Column54]],49,FALSE),"0")</f>
        <v>0</v>
      </c>
      <c r="AY133" s="54">
        <f>IFERROR(VLOOKUP(Table1215[[#This Row],[Column2]],Table12[[Column2]:[Column54]],50,FALSE),"0")</f>
        <v>0</v>
      </c>
      <c r="AZ133" s="54">
        <f>IFERROR(VLOOKUP(Table1215[[#This Row],[Column2]],Table12[[Column2]:[Column54]],51,FALSE),"0")</f>
        <v>5</v>
      </c>
      <c r="BA133" s="54">
        <f>IFERROR(VLOOKUP(Table1215[[#This Row],[Column2]],Table12[[Column2]:[Column54]],52,FALSE),"0")</f>
        <v>4</v>
      </c>
      <c r="BB133" s="60">
        <f>AVERAGE(Table1215[[#This Row],[Column52]],Table1215[[#This Row],[Column53]])</f>
        <v>4.5</v>
      </c>
    </row>
    <row r="134" spans="1:54" ht="23.1" customHeight="1" x14ac:dyDescent="0.3">
      <c r="A134" s="79">
        <v>131</v>
      </c>
      <c r="B134" s="56" t="s">
        <v>264</v>
      </c>
      <c r="C134" s="57" t="s">
        <v>265</v>
      </c>
      <c r="D134" s="56" t="s">
        <v>541</v>
      </c>
      <c r="E134" s="56" t="s">
        <v>160</v>
      </c>
      <c r="F134" s="56" t="str">
        <f>REPT(CHAR(160),10)&amp;Working!$E135</f>
        <v>          B</v>
      </c>
      <c r="G134" s="58">
        <f>IFERROR(VLOOKUP(Table1215[[#This Row],[Column2]],Table12[[Column2]:[Column54]],6,FALSE),"0")</f>
        <v>0</v>
      </c>
      <c r="H134" s="58">
        <f>IFERROR(VLOOKUP(Table1215[[#This Row],[Column2]],Table12[[Column2]:[Column54]],7,FALSE),"0")</f>
        <v>0</v>
      </c>
      <c r="I134" s="58">
        <f>IFERROR(VLOOKUP(Table1215[[#This Row],[Column2]],Table12[[Column2]:[Column54]],8,FALSE),"0")</f>
        <v>5</v>
      </c>
      <c r="J134" s="58">
        <f>IFERROR(VLOOKUP(Table1215[[#This Row],[Column2]],Table12[[Column2]:[Column54]],9,FALSE),"0")</f>
        <v>0</v>
      </c>
      <c r="K134" s="58">
        <f>IFERROR(VLOOKUP(Table1215[[#This Row],[Column2]],Table12[[Column2]:[Column54]],10,FALSE),"0")</f>
        <v>0</v>
      </c>
      <c r="L134" s="60">
        <f>Table1215[[#This Row],[Column9]]</f>
        <v>5</v>
      </c>
      <c r="M134" s="58">
        <f>IFERROR(VLOOKUP(Table1215[[#This Row],[Column2]],Table12[[Column2]:[Column54]],12,FALSE),"0")</f>
        <v>0</v>
      </c>
      <c r="N134" s="58">
        <f>IFERROR(VLOOKUP(Table1215[[#This Row],[Column2]],Table12[[Column2]:[Column54]],13,FALSE),"0")</f>
        <v>5</v>
      </c>
      <c r="O134" s="58">
        <f>IFERROR(VLOOKUP(Table1215[[#This Row],[Column2]],Table12[[Column2]:[Column54]],14,FALSE),"0")</f>
        <v>4</v>
      </c>
      <c r="P134" s="58">
        <f>IFERROR(VLOOKUP(Table1215[[#This Row],[Column2]],Table12[[Column2]:[Column54]],10,FALSE),"0")</f>
        <v>0</v>
      </c>
      <c r="Q134" s="58">
        <f>IFERROR(VLOOKUP(Table1215[[#This Row],[Column2]],Table12[[Column2]:[Column54]],16,FALSE),"0")</f>
        <v>4</v>
      </c>
      <c r="R134" s="60">
        <f>AVERAGE(Table1215[[#This Row],[Column14]],Table1215[[#This Row],[Column15]],Table1215[[#This Row],[Column17]])</f>
        <v>4.333333333333333</v>
      </c>
      <c r="S134" s="58">
        <f>IFERROR(VLOOKUP(Table1215[[#This Row],[Column2]],Table12[[Column2]:[Column54]],18,FALSE),"0")</f>
        <v>0</v>
      </c>
      <c r="T134" s="58">
        <f>IFERROR(VLOOKUP(Table1215[[#This Row],[Column2]],Table12[[Column2]:[Column54]],19,FALSE),"0")</f>
        <v>0</v>
      </c>
      <c r="U134" s="58">
        <f>IFERROR(VLOOKUP(Table1215[[#This Row],[Column2]],Table12[[Column2]:[Column54]],20,FALSE),"0")</f>
        <v>0</v>
      </c>
      <c r="V134" s="58">
        <f>IFERROR(VLOOKUP(Table1215[[#This Row],[Column2]],Table12[[Column2]:[Column54]],21,FALSE),"0")</f>
        <v>0</v>
      </c>
      <c r="W134" s="58">
        <f>IFERROR(VLOOKUP(Table1215[[#This Row],[Column2]],Table12[[Column2]:[Column54]],22,FALSE),"0")</f>
        <v>0</v>
      </c>
      <c r="X134" s="60">
        <f>Table1215[[#This Row],[Column19]]</f>
        <v>0</v>
      </c>
      <c r="Y134" s="58">
        <f>IFERROR(VLOOKUP(Table1215[[#This Row],[Column2]],Table12[[Column2]:[Column54]],24,FALSE),"0")</f>
        <v>5</v>
      </c>
      <c r="Z134" s="58">
        <f>IFERROR(VLOOKUP(Table1215[[#This Row],[Column2]],Table12[[Column2]:[Column54]],25,FALSE),"0")</f>
        <v>0</v>
      </c>
      <c r="AA134" s="58">
        <f>IFERROR(VLOOKUP(Table1215[[#This Row],[Column2]],Table12[[Column2]:[Column54]],26,FALSE),"0")</f>
        <v>0</v>
      </c>
      <c r="AB134" s="58">
        <f>IFERROR(VLOOKUP(Table1215[[#This Row],[Column2]],Table12[[Column2]:[Column54]],27,FALSE),"0")</f>
        <v>0</v>
      </c>
      <c r="AC134" s="58">
        <f>IFERROR(VLOOKUP(Table1215[[#This Row],[Column2]],Table12[[Column2]:[Column54]],28,FALSE),"0")</f>
        <v>0</v>
      </c>
      <c r="AD134" s="60">
        <f>Table1215[[#This Row],[Column25]]</f>
        <v>5</v>
      </c>
      <c r="AE134" s="58">
        <f>IFERROR(VLOOKUP(Table1215[[#This Row],[Column2]],Table12[[Column2]:[Column54]],30,FALSE),"0")</f>
        <v>0</v>
      </c>
      <c r="AF134" s="58">
        <f>IFERROR(VLOOKUP(Table1215[[#This Row],[Column2]],Table12[[Column2]:[Column54]],31,FALSE),"0")</f>
        <v>0</v>
      </c>
      <c r="AG134" s="58">
        <f>IFERROR(VLOOKUP(Table1215[[#This Row],[Column2]],Table12[[Column2]:[Column54]],32,FALSE),"0")</f>
        <v>0</v>
      </c>
      <c r="AH134" s="58">
        <f>IFERROR(VLOOKUP(Table1215[[#This Row],[Column2]],Table12[[Column2]:[Column54]],33,FALSE),"0")</f>
        <v>0</v>
      </c>
      <c r="AI134" s="58">
        <f>IFERROR(VLOOKUP(Table1215[[#This Row],[Column2]],Table12[[Column2]:[Column54]],34,FALSE),"0")</f>
        <v>0</v>
      </c>
      <c r="AJ134" s="60">
        <f>AVERAGE(Table1215[[#This Row],[Column31]],Table1215[[#This Row],[Column32]],Table1215[[#This Row],[Column33]])</f>
        <v>0</v>
      </c>
      <c r="AK134" s="58">
        <f>IFERROR(VLOOKUP(Table1215[[#This Row],[Column2]],Table12[[Column2]:[Column54]],36,FALSE),"0")</f>
        <v>5</v>
      </c>
      <c r="AL134" s="58">
        <f>IFERROR(VLOOKUP(Table1215[[#This Row],[Column2]],Table12[[Column2]:[Column54]],37,FALSE),"0")</f>
        <v>5</v>
      </c>
      <c r="AM134" s="58">
        <f>IFERROR(VLOOKUP(Table1215[[#This Row],[Column2]],Table12[[Column2]:[Column54]],38,FALSE),"0")</f>
        <v>0</v>
      </c>
      <c r="AN134" s="58">
        <f>IFERROR(VLOOKUP(Table1215[[#This Row],[Column2]],Table12[[Column2]:[Column54]],39,FALSE),"0")</f>
        <v>5</v>
      </c>
      <c r="AO134" s="58">
        <f>IFERROR(VLOOKUP(Table1215[[#This Row],[Column2]],Table12[[Column2]:[Column54]],40,FALSE),"0")</f>
        <v>0</v>
      </c>
      <c r="AP134" s="60">
        <f>AVERAGE(Table1215[[#This Row],[Column37]],Table1215[[#This Row],[Column38]],Table1215[[#This Row],[Column40]])</f>
        <v>5</v>
      </c>
      <c r="AQ134" s="58">
        <f>IFERROR(VLOOKUP(Table1215[[#This Row],[Column2]],Table12[[Column2]:[Column54]],42,FALSE),"0")</f>
        <v>5</v>
      </c>
      <c r="AR134" s="58">
        <f>IFERROR(VLOOKUP(Table1215[[#This Row],[Column2]],Table12[[Column2]:[Column54]],43,FALSE),"0")</f>
        <v>0</v>
      </c>
      <c r="AS134" s="58">
        <f>IFERROR(VLOOKUP(Table1215[[#This Row],[Column2]],Table12[[Column2]:[Column54]],44,FALSE),"0")</f>
        <v>0</v>
      </c>
      <c r="AT134" s="58">
        <f>IFERROR(VLOOKUP(Table1215[[#This Row],[Column2]],Table12[[Column2]:[Column54]],45,FALSE),"0")</f>
        <v>0</v>
      </c>
      <c r="AU134" s="58">
        <f>IFERROR(VLOOKUP(Table1215[[#This Row],[Column2]],Table12[[Column2]:[Column54]],46,FALSE),"0")</f>
        <v>0</v>
      </c>
      <c r="AV134" s="60">
        <f>Table1215[[#This Row],[Column43]]</f>
        <v>5</v>
      </c>
      <c r="AW134" s="58">
        <f>IFERROR(VLOOKUP(Table1215[[#This Row],[Column2]],Table12[[Column2]:[Column54]],48,FALSE),"0")</f>
        <v>0</v>
      </c>
      <c r="AX134" s="58">
        <f>IFERROR(VLOOKUP(Table1215[[#This Row],[Column2]],Table12[[Column2]:[Column54]],49,FALSE),"0")</f>
        <v>0</v>
      </c>
      <c r="AY134" s="58">
        <f>IFERROR(VLOOKUP(Table1215[[#This Row],[Column2]],Table12[[Column2]:[Column54]],50,FALSE),"0")</f>
        <v>0</v>
      </c>
      <c r="AZ134" s="58">
        <f>IFERROR(VLOOKUP(Table1215[[#This Row],[Column2]],Table12[[Column2]:[Column54]],51,FALSE),"0")</f>
        <v>5</v>
      </c>
      <c r="BA134" s="58">
        <f>IFERROR(VLOOKUP(Table1215[[#This Row],[Column2]],Table12[[Column2]:[Column54]],52,FALSE),"0")</f>
        <v>5</v>
      </c>
      <c r="BB134" s="60">
        <f>AVERAGE(Table1215[[#This Row],[Column52]],Table1215[[#This Row],[Column53]])</f>
        <v>5</v>
      </c>
    </row>
    <row r="135" spans="1:54" ht="23.1" customHeight="1" x14ac:dyDescent="0.3">
      <c r="A135" s="80">
        <v>132</v>
      </c>
      <c r="B135" s="63" t="s">
        <v>78</v>
      </c>
      <c r="C135" s="64" t="s">
        <v>79</v>
      </c>
      <c r="D135" s="63" t="s">
        <v>541</v>
      </c>
      <c r="E135" s="63" t="s">
        <v>34</v>
      </c>
      <c r="F135" s="63" t="str">
        <f>REPT(CHAR(160),10)&amp;Working!$E136</f>
        <v>          A</v>
      </c>
      <c r="G135" s="54">
        <f>IFERROR(VLOOKUP(Table1215[[#This Row],[Column2]],Table12[[Column2]:[Column54]],6,FALSE),"0")</f>
        <v>0</v>
      </c>
      <c r="H135" s="54">
        <f>IFERROR(VLOOKUP(Table1215[[#This Row],[Column2]],Table12[[Column2]:[Column54]],7,FALSE),"0")</f>
        <v>0</v>
      </c>
      <c r="I135" s="54">
        <f>IFERROR(VLOOKUP(Table1215[[#This Row],[Column2]],Table12[[Column2]:[Column54]],8,FALSE),"0")</f>
        <v>3</v>
      </c>
      <c r="J135" s="54">
        <f>IFERROR(VLOOKUP(Table1215[[#This Row],[Column2]],Table12[[Column2]:[Column54]],9,FALSE),"0")</f>
        <v>0</v>
      </c>
      <c r="K135" s="54">
        <f>IFERROR(VLOOKUP(Table1215[[#This Row],[Column2]],Table12[[Column2]:[Column54]],10,FALSE),"0")</f>
        <v>0</v>
      </c>
      <c r="L135" s="60">
        <f>Table1215[[#This Row],[Column9]]</f>
        <v>3</v>
      </c>
      <c r="M135" s="54">
        <f>IFERROR(VLOOKUP(Table1215[[#This Row],[Column2]],Table12[[Column2]:[Column54]],12,FALSE),"0")</f>
        <v>0</v>
      </c>
      <c r="N135" s="54">
        <f>IFERROR(VLOOKUP(Table1215[[#This Row],[Column2]],Table12[[Column2]:[Column54]],13,FALSE),"0")</f>
        <v>4</v>
      </c>
      <c r="O135" s="54">
        <f>IFERROR(VLOOKUP(Table1215[[#This Row],[Column2]],Table12[[Column2]:[Column54]],14,FALSE),"0")</f>
        <v>4</v>
      </c>
      <c r="P135" s="54">
        <f>IFERROR(VLOOKUP(Table1215[[#This Row],[Column2]],Table12[[Column2]:[Column54]],10,FALSE),"0")</f>
        <v>0</v>
      </c>
      <c r="Q135" s="54">
        <f>IFERROR(VLOOKUP(Table1215[[#This Row],[Column2]],Table12[[Column2]:[Column54]],16,FALSE),"0")</f>
        <v>4</v>
      </c>
      <c r="R135" s="60">
        <f>AVERAGE(Table1215[[#This Row],[Column14]],Table1215[[#This Row],[Column15]],Table1215[[#This Row],[Column17]])</f>
        <v>4</v>
      </c>
      <c r="S135" s="54">
        <f>IFERROR(VLOOKUP(Table1215[[#This Row],[Column2]],Table12[[Column2]:[Column54]],18,FALSE),"0")</f>
        <v>0</v>
      </c>
      <c r="T135" s="54">
        <f>IFERROR(VLOOKUP(Table1215[[#This Row],[Column2]],Table12[[Column2]:[Column54]],19,FALSE),"0")</f>
        <v>0</v>
      </c>
      <c r="U135" s="54">
        <f>IFERROR(VLOOKUP(Table1215[[#This Row],[Column2]],Table12[[Column2]:[Column54]],20,FALSE),"0")</f>
        <v>0</v>
      </c>
      <c r="V135" s="54">
        <f>IFERROR(VLOOKUP(Table1215[[#This Row],[Column2]],Table12[[Column2]:[Column54]],21,FALSE),"0")</f>
        <v>0</v>
      </c>
      <c r="W135" s="54">
        <f>IFERROR(VLOOKUP(Table1215[[#This Row],[Column2]],Table12[[Column2]:[Column54]],22,FALSE),"0")</f>
        <v>0</v>
      </c>
      <c r="X135" s="60">
        <f>Table1215[[#This Row],[Column19]]</f>
        <v>0</v>
      </c>
      <c r="Y135" s="54">
        <f>IFERROR(VLOOKUP(Table1215[[#This Row],[Column2]],Table12[[Column2]:[Column54]],24,FALSE),"0")</f>
        <v>4</v>
      </c>
      <c r="Z135" s="54">
        <f>IFERROR(VLOOKUP(Table1215[[#This Row],[Column2]],Table12[[Column2]:[Column54]],25,FALSE),"0")</f>
        <v>0</v>
      </c>
      <c r="AA135" s="54">
        <f>IFERROR(VLOOKUP(Table1215[[#This Row],[Column2]],Table12[[Column2]:[Column54]],26,FALSE),"0")</f>
        <v>0</v>
      </c>
      <c r="AB135" s="54">
        <f>IFERROR(VLOOKUP(Table1215[[#This Row],[Column2]],Table12[[Column2]:[Column54]],27,FALSE),"0")</f>
        <v>0</v>
      </c>
      <c r="AC135" s="54">
        <f>IFERROR(VLOOKUP(Table1215[[#This Row],[Column2]],Table12[[Column2]:[Column54]],28,FALSE),"0")</f>
        <v>0</v>
      </c>
      <c r="AD135" s="60">
        <f>Table1215[[#This Row],[Column25]]</f>
        <v>4</v>
      </c>
      <c r="AE135" s="54">
        <f>IFERROR(VLOOKUP(Table1215[[#This Row],[Column2]],Table12[[Column2]:[Column54]],30,FALSE),"0")</f>
        <v>0</v>
      </c>
      <c r="AF135" s="54">
        <f>IFERROR(VLOOKUP(Table1215[[#This Row],[Column2]],Table12[[Column2]:[Column54]],31,FALSE),"0")</f>
        <v>0</v>
      </c>
      <c r="AG135" s="54">
        <f>IFERROR(VLOOKUP(Table1215[[#This Row],[Column2]],Table12[[Column2]:[Column54]],32,FALSE),"0")</f>
        <v>0</v>
      </c>
      <c r="AH135" s="54">
        <f>IFERROR(VLOOKUP(Table1215[[#This Row],[Column2]],Table12[[Column2]:[Column54]],33,FALSE),"0")</f>
        <v>0</v>
      </c>
      <c r="AI135" s="54">
        <f>IFERROR(VLOOKUP(Table1215[[#This Row],[Column2]],Table12[[Column2]:[Column54]],34,FALSE),"0")</f>
        <v>0</v>
      </c>
      <c r="AJ135" s="60">
        <f>AVERAGE(Table1215[[#This Row],[Column31]],Table1215[[#This Row],[Column32]],Table1215[[#This Row],[Column33]])</f>
        <v>0</v>
      </c>
      <c r="AK135" s="54">
        <f>IFERROR(VLOOKUP(Table1215[[#This Row],[Column2]],Table12[[Column2]:[Column54]],36,FALSE),"0")</f>
        <v>3</v>
      </c>
      <c r="AL135" s="54">
        <f>IFERROR(VLOOKUP(Table1215[[#This Row],[Column2]],Table12[[Column2]:[Column54]],37,FALSE),"0")</f>
        <v>3</v>
      </c>
      <c r="AM135" s="54">
        <f>IFERROR(VLOOKUP(Table1215[[#This Row],[Column2]],Table12[[Column2]:[Column54]],38,FALSE),"0")</f>
        <v>0</v>
      </c>
      <c r="AN135" s="54">
        <f>IFERROR(VLOOKUP(Table1215[[#This Row],[Column2]],Table12[[Column2]:[Column54]],39,FALSE),"0")</f>
        <v>4</v>
      </c>
      <c r="AO135" s="54">
        <f>IFERROR(VLOOKUP(Table1215[[#This Row],[Column2]],Table12[[Column2]:[Column54]],40,FALSE),"0")</f>
        <v>0</v>
      </c>
      <c r="AP135" s="60">
        <f>AVERAGE(Table1215[[#This Row],[Column37]],Table1215[[#This Row],[Column38]],Table1215[[#This Row],[Column40]])</f>
        <v>3.3333333333333335</v>
      </c>
      <c r="AQ135" s="54">
        <f>IFERROR(VLOOKUP(Table1215[[#This Row],[Column2]],Table12[[Column2]:[Column54]],42,FALSE),"0")</f>
        <v>3</v>
      </c>
      <c r="AR135" s="54">
        <f>IFERROR(VLOOKUP(Table1215[[#This Row],[Column2]],Table12[[Column2]:[Column54]],43,FALSE),"0")</f>
        <v>0</v>
      </c>
      <c r="AS135" s="54">
        <f>IFERROR(VLOOKUP(Table1215[[#This Row],[Column2]],Table12[[Column2]:[Column54]],44,FALSE),"0")</f>
        <v>0</v>
      </c>
      <c r="AT135" s="54">
        <f>IFERROR(VLOOKUP(Table1215[[#This Row],[Column2]],Table12[[Column2]:[Column54]],45,FALSE),"0")</f>
        <v>0</v>
      </c>
      <c r="AU135" s="54">
        <f>IFERROR(VLOOKUP(Table1215[[#This Row],[Column2]],Table12[[Column2]:[Column54]],46,FALSE),"0")</f>
        <v>0</v>
      </c>
      <c r="AV135" s="60">
        <f>Table1215[[#This Row],[Column43]]</f>
        <v>3</v>
      </c>
      <c r="AW135" s="54">
        <f>IFERROR(VLOOKUP(Table1215[[#This Row],[Column2]],Table12[[Column2]:[Column54]],48,FALSE),"0")</f>
        <v>0</v>
      </c>
      <c r="AX135" s="54">
        <f>IFERROR(VLOOKUP(Table1215[[#This Row],[Column2]],Table12[[Column2]:[Column54]],49,FALSE),"0")</f>
        <v>0</v>
      </c>
      <c r="AY135" s="54">
        <f>IFERROR(VLOOKUP(Table1215[[#This Row],[Column2]],Table12[[Column2]:[Column54]],50,FALSE),"0")</f>
        <v>0</v>
      </c>
      <c r="AZ135" s="54">
        <f>IFERROR(VLOOKUP(Table1215[[#This Row],[Column2]],Table12[[Column2]:[Column54]],51,FALSE),"0")</f>
        <v>2</v>
      </c>
      <c r="BA135" s="54">
        <f>IFERROR(VLOOKUP(Table1215[[#This Row],[Column2]],Table12[[Column2]:[Column54]],52,FALSE),"0")</f>
        <v>4</v>
      </c>
      <c r="BB135" s="60">
        <f>AVERAGE(Table1215[[#This Row],[Column52]],Table1215[[#This Row],[Column53]])</f>
        <v>3</v>
      </c>
    </row>
    <row r="136" spans="1:54" ht="23.1" customHeight="1" x14ac:dyDescent="0.3">
      <c r="A136" s="79">
        <v>133</v>
      </c>
      <c r="B136" s="56" t="s">
        <v>84</v>
      </c>
      <c r="C136" s="57" t="s">
        <v>85</v>
      </c>
      <c r="D136" s="56" t="s">
        <v>449</v>
      </c>
      <c r="E136" s="56" t="s">
        <v>34</v>
      </c>
      <c r="F136" s="56" t="str">
        <f>REPT(CHAR(160),10)&amp;Working!$E137</f>
        <v>          A</v>
      </c>
      <c r="G136" s="58">
        <f>IFERROR(VLOOKUP(Table1215[[#This Row],[Column2]],Table12[[Column2]:[Column54]],6,FALSE),"0")</f>
        <v>0</v>
      </c>
      <c r="H136" s="58">
        <f>IFERROR(VLOOKUP(Table1215[[#This Row],[Column2]],Table12[[Column2]:[Column54]],7,FALSE),"0")</f>
        <v>0</v>
      </c>
      <c r="I136" s="58">
        <f>IFERROR(VLOOKUP(Table1215[[#This Row],[Column2]],Table12[[Column2]:[Column54]],8,FALSE),"0")</f>
        <v>3</v>
      </c>
      <c r="J136" s="58">
        <f>IFERROR(VLOOKUP(Table1215[[#This Row],[Column2]],Table12[[Column2]:[Column54]],9,FALSE),"0")</f>
        <v>0</v>
      </c>
      <c r="K136" s="58">
        <f>IFERROR(VLOOKUP(Table1215[[#This Row],[Column2]],Table12[[Column2]:[Column54]],10,FALSE),"0")</f>
        <v>0</v>
      </c>
      <c r="L136" s="60">
        <f>Table1215[[#This Row],[Column9]]</f>
        <v>3</v>
      </c>
      <c r="M136" s="58">
        <f>IFERROR(VLOOKUP(Table1215[[#This Row],[Column2]],Table12[[Column2]:[Column54]],12,FALSE),"0")</f>
        <v>0</v>
      </c>
      <c r="N136" s="58">
        <f>IFERROR(VLOOKUP(Table1215[[#This Row],[Column2]],Table12[[Column2]:[Column54]],13,FALSE),"0")</f>
        <v>3</v>
      </c>
      <c r="O136" s="58">
        <f>IFERROR(VLOOKUP(Table1215[[#This Row],[Column2]],Table12[[Column2]:[Column54]],14,FALSE),"0")</f>
        <v>3</v>
      </c>
      <c r="P136" s="58">
        <f>IFERROR(VLOOKUP(Table1215[[#This Row],[Column2]],Table12[[Column2]:[Column54]],10,FALSE),"0")</f>
        <v>0</v>
      </c>
      <c r="Q136" s="58">
        <f>IFERROR(VLOOKUP(Table1215[[#This Row],[Column2]],Table12[[Column2]:[Column54]],16,FALSE),"0")</f>
        <v>3</v>
      </c>
      <c r="R136" s="60">
        <f>AVERAGE(Table1215[[#This Row],[Column14]],Table1215[[#This Row],[Column15]],Table1215[[#This Row],[Column17]])</f>
        <v>3</v>
      </c>
      <c r="S136" s="58">
        <f>IFERROR(VLOOKUP(Table1215[[#This Row],[Column2]],Table12[[Column2]:[Column54]],18,FALSE),"0")</f>
        <v>0</v>
      </c>
      <c r="T136" s="58">
        <f>IFERROR(VLOOKUP(Table1215[[#This Row],[Column2]],Table12[[Column2]:[Column54]],19,FALSE),"0")</f>
        <v>0</v>
      </c>
      <c r="U136" s="58">
        <f>IFERROR(VLOOKUP(Table1215[[#This Row],[Column2]],Table12[[Column2]:[Column54]],20,FALSE),"0")</f>
        <v>0</v>
      </c>
      <c r="V136" s="58">
        <f>IFERROR(VLOOKUP(Table1215[[#This Row],[Column2]],Table12[[Column2]:[Column54]],21,FALSE),"0")</f>
        <v>0</v>
      </c>
      <c r="W136" s="58">
        <f>IFERROR(VLOOKUP(Table1215[[#This Row],[Column2]],Table12[[Column2]:[Column54]],22,FALSE),"0")</f>
        <v>0</v>
      </c>
      <c r="X136" s="60">
        <f>Table1215[[#This Row],[Column19]]</f>
        <v>0</v>
      </c>
      <c r="Y136" s="58">
        <f>IFERROR(VLOOKUP(Table1215[[#This Row],[Column2]],Table12[[Column2]:[Column54]],24,FALSE),"0")</f>
        <v>4</v>
      </c>
      <c r="Z136" s="58">
        <f>IFERROR(VLOOKUP(Table1215[[#This Row],[Column2]],Table12[[Column2]:[Column54]],25,FALSE),"0")</f>
        <v>0</v>
      </c>
      <c r="AA136" s="58">
        <f>IFERROR(VLOOKUP(Table1215[[#This Row],[Column2]],Table12[[Column2]:[Column54]],26,FALSE),"0")</f>
        <v>0</v>
      </c>
      <c r="AB136" s="58">
        <f>IFERROR(VLOOKUP(Table1215[[#This Row],[Column2]],Table12[[Column2]:[Column54]],27,FALSE),"0")</f>
        <v>0</v>
      </c>
      <c r="AC136" s="58">
        <f>IFERROR(VLOOKUP(Table1215[[#This Row],[Column2]],Table12[[Column2]:[Column54]],28,FALSE),"0")</f>
        <v>0</v>
      </c>
      <c r="AD136" s="60">
        <f>Table1215[[#This Row],[Column25]]</f>
        <v>4</v>
      </c>
      <c r="AE136" s="58">
        <f>IFERROR(VLOOKUP(Table1215[[#This Row],[Column2]],Table12[[Column2]:[Column54]],30,FALSE),"0")</f>
        <v>0</v>
      </c>
      <c r="AF136" s="58">
        <f>IFERROR(VLOOKUP(Table1215[[#This Row],[Column2]],Table12[[Column2]:[Column54]],31,FALSE),"0")</f>
        <v>0</v>
      </c>
      <c r="AG136" s="58">
        <f>IFERROR(VLOOKUP(Table1215[[#This Row],[Column2]],Table12[[Column2]:[Column54]],32,FALSE),"0")</f>
        <v>0</v>
      </c>
      <c r="AH136" s="58">
        <f>IFERROR(VLOOKUP(Table1215[[#This Row],[Column2]],Table12[[Column2]:[Column54]],33,FALSE),"0")</f>
        <v>0</v>
      </c>
      <c r="AI136" s="58">
        <f>IFERROR(VLOOKUP(Table1215[[#This Row],[Column2]],Table12[[Column2]:[Column54]],34,FALSE),"0")</f>
        <v>0</v>
      </c>
      <c r="AJ136" s="60">
        <f>AVERAGE(Table1215[[#This Row],[Column31]],Table1215[[#This Row],[Column32]],Table1215[[#This Row],[Column33]])</f>
        <v>0</v>
      </c>
      <c r="AK136" s="58">
        <f>IFERROR(VLOOKUP(Table1215[[#This Row],[Column2]],Table12[[Column2]:[Column54]],36,FALSE),"0")</f>
        <v>2</v>
      </c>
      <c r="AL136" s="58">
        <f>IFERROR(VLOOKUP(Table1215[[#This Row],[Column2]],Table12[[Column2]:[Column54]],37,FALSE),"0")</f>
        <v>1</v>
      </c>
      <c r="AM136" s="58">
        <f>IFERROR(VLOOKUP(Table1215[[#This Row],[Column2]],Table12[[Column2]:[Column54]],38,FALSE),"0")</f>
        <v>0</v>
      </c>
      <c r="AN136" s="58">
        <f>IFERROR(VLOOKUP(Table1215[[#This Row],[Column2]],Table12[[Column2]:[Column54]],39,FALSE),"0")</f>
        <v>3</v>
      </c>
      <c r="AO136" s="58">
        <f>IFERROR(VLOOKUP(Table1215[[#This Row],[Column2]],Table12[[Column2]:[Column54]],40,FALSE),"0")</f>
        <v>0</v>
      </c>
      <c r="AP136" s="60">
        <f>AVERAGE(Table1215[[#This Row],[Column37]],Table1215[[#This Row],[Column38]],Table1215[[#This Row],[Column40]])</f>
        <v>2</v>
      </c>
      <c r="AQ136" s="58">
        <f>IFERROR(VLOOKUP(Table1215[[#This Row],[Column2]],Table12[[Column2]:[Column54]],42,FALSE),"0")</f>
        <v>2</v>
      </c>
      <c r="AR136" s="58">
        <f>IFERROR(VLOOKUP(Table1215[[#This Row],[Column2]],Table12[[Column2]:[Column54]],43,FALSE),"0")</f>
        <v>0</v>
      </c>
      <c r="AS136" s="58">
        <f>IFERROR(VLOOKUP(Table1215[[#This Row],[Column2]],Table12[[Column2]:[Column54]],44,FALSE),"0")</f>
        <v>0</v>
      </c>
      <c r="AT136" s="58">
        <f>IFERROR(VLOOKUP(Table1215[[#This Row],[Column2]],Table12[[Column2]:[Column54]],45,FALSE),"0")</f>
        <v>0</v>
      </c>
      <c r="AU136" s="58">
        <f>IFERROR(VLOOKUP(Table1215[[#This Row],[Column2]],Table12[[Column2]:[Column54]],46,FALSE),"0")</f>
        <v>0</v>
      </c>
      <c r="AV136" s="60">
        <f>Table1215[[#This Row],[Column43]]</f>
        <v>2</v>
      </c>
      <c r="AW136" s="58">
        <f>IFERROR(VLOOKUP(Table1215[[#This Row],[Column2]],Table12[[Column2]:[Column54]],48,FALSE),"0")</f>
        <v>0</v>
      </c>
      <c r="AX136" s="58">
        <f>IFERROR(VLOOKUP(Table1215[[#This Row],[Column2]],Table12[[Column2]:[Column54]],49,FALSE),"0")</f>
        <v>0</v>
      </c>
      <c r="AY136" s="58">
        <f>IFERROR(VLOOKUP(Table1215[[#This Row],[Column2]],Table12[[Column2]:[Column54]],50,FALSE),"0")</f>
        <v>0</v>
      </c>
      <c r="AZ136" s="58">
        <f>IFERROR(VLOOKUP(Table1215[[#This Row],[Column2]],Table12[[Column2]:[Column54]],51,FALSE),"0")</f>
        <v>3</v>
      </c>
      <c r="BA136" s="58">
        <f>IFERROR(VLOOKUP(Table1215[[#This Row],[Column2]],Table12[[Column2]:[Column54]],52,FALSE),"0")</f>
        <v>3</v>
      </c>
      <c r="BB136" s="60">
        <f>AVERAGE(Table1215[[#This Row],[Column52]],Table1215[[#This Row],[Column53]])</f>
        <v>3</v>
      </c>
    </row>
    <row r="137" spans="1:54" ht="23.1" customHeight="1" x14ac:dyDescent="0.3">
      <c r="A137" s="80">
        <v>134</v>
      </c>
      <c r="B137" s="63" t="s">
        <v>252</v>
      </c>
      <c r="C137" s="64" t="s">
        <v>253</v>
      </c>
      <c r="D137" s="63" t="s">
        <v>449</v>
      </c>
      <c r="E137" s="63" t="s">
        <v>160</v>
      </c>
      <c r="F137" s="63" t="str">
        <f>REPT(CHAR(160),10)&amp;Working!$E138</f>
        <v>          B</v>
      </c>
      <c r="G137" s="54">
        <f>IFERROR(VLOOKUP(Table1215[[#This Row],[Column2]],Table12[[Column2]:[Column54]],6,FALSE),"0")</f>
        <v>0</v>
      </c>
      <c r="H137" s="54">
        <f>IFERROR(VLOOKUP(Table1215[[#This Row],[Column2]],Table12[[Column2]:[Column54]],7,FALSE),"0")</f>
        <v>0</v>
      </c>
      <c r="I137" s="54">
        <f>IFERROR(VLOOKUP(Table1215[[#This Row],[Column2]],Table12[[Column2]:[Column54]],8,FALSE),"0")</f>
        <v>2</v>
      </c>
      <c r="J137" s="54">
        <f>IFERROR(VLOOKUP(Table1215[[#This Row],[Column2]],Table12[[Column2]:[Column54]],9,FALSE),"0")</f>
        <v>0</v>
      </c>
      <c r="K137" s="54">
        <f>IFERROR(VLOOKUP(Table1215[[#This Row],[Column2]],Table12[[Column2]:[Column54]],10,FALSE),"0")</f>
        <v>0</v>
      </c>
      <c r="L137" s="60">
        <f>Table1215[[#This Row],[Column9]]</f>
        <v>2</v>
      </c>
      <c r="M137" s="54">
        <f>IFERROR(VLOOKUP(Table1215[[#This Row],[Column2]],Table12[[Column2]:[Column54]],12,FALSE),"0")</f>
        <v>0</v>
      </c>
      <c r="N137" s="54">
        <f>IFERROR(VLOOKUP(Table1215[[#This Row],[Column2]],Table12[[Column2]:[Column54]],13,FALSE),"0")</f>
        <v>2</v>
      </c>
      <c r="O137" s="54">
        <f>IFERROR(VLOOKUP(Table1215[[#This Row],[Column2]],Table12[[Column2]:[Column54]],14,FALSE),"0")</f>
        <v>2</v>
      </c>
      <c r="P137" s="54">
        <f>IFERROR(VLOOKUP(Table1215[[#This Row],[Column2]],Table12[[Column2]:[Column54]],10,FALSE),"0")</f>
        <v>0</v>
      </c>
      <c r="Q137" s="54">
        <f>IFERROR(VLOOKUP(Table1215[[#This Row],[Column2]],Table12[[Column2]:[Column54]],16,FALSE),"0")</f>
        <v>2</v>
      </c>
      <c r="R137" s="60">
        <f>AVERAGE(Table1215[[#This Row],[Column14]],Table1215[[#This Row],[Column15]],Table1215[[#This Row],[Column17]])</f>
        <v>2</v>
      </c>
      <c r="S137" s="54">
        <f>IFERROR(VLOOKUP(Table1215[[#This Row],[Column2]],Table12[[Column2]:[Column54]],18,FALSE),"0")</f>
        <v>0</v>
      </c>
      <c r="T137" s="54">
        <f>IFERROR(VLOOKUP(Table1215[[#This Row],[Column2]],Table12[[Column2]:[Column54]],19,FALSE),"0")</f>
        <v>0</v>
      </c>
      <c r="U137" s="54">
        <f>IFERROR(VLOOKUP(Table1215[[#This Row],[Column2]],Table12[[Column2]:[Column54]],20,FALSE),"0")</f>
        <v>0</v>
      </c>
      <c r="V137" s="54">
        <f>IFERROR(VLOOKUP(Table1215[[#This Row],[Column2]],Table12[[Column2]:[Column54]],21,FALSE),"0")</f>
        <v>0</v>
      </c>
      <c r="W137" s="54">
        <f>IFERROR(VLOOKUP(Table1215[[#This Row],[Column2]],Table12[[Column2]:[Column54]],22,FALSE),"0")</f>
        <v>0</v>
      </c>
      <c r="X137" s="60">
        <f>Table1215[[#This Row],[Column19]]</f>
        <v>0</v>
      </c>
      <c r="Y137" s="54">
        <f>IFERROR(VLOOKUP(Table1215[[#This Row],[Column2]],Table12[[Column2]:[Column54]],24,FALSE),"0")</f>
        <v>1</v>
      </c>
      <c r="Z137" s="54">
        <f>IFERROR(VLOOKUP(Table1215[[#This Row],[Column2]],Table12[[Column2]:[Column54]],25,FALSE),"0")</f>
        <v>0</v>
      </c>
      <c r="AA137" s="54">
        <f>IFERROR(VLOOKUP(Table1215[[#This Row],[Column2]],Table12[[Column2]:[Column54]],26,FALSE),"0")</f>
        <v>0</v>
      </c>
      <c r="AB137" s="54">
        <f>IFERROR(VLOOKUP(Table1215[[#This Row],[Column2]],Table12[[Column2]:[Column54]],27,FALSE),"0")</f>
        <v>0</v>
      </c>
      <c r="AC137" s="54">
        <f>IFERROR(VLOOKUP(Table1215[[#This Row],[Column2]],Table12[[Column2]:[Column54]],28,FALSE),"0")</f>
        <v>0</v>
      </c>
      <c r="AD137" s="60">
        <f>Table1215[[#This Row],[Column25]]</f>
        <v>1</v>
      </c>
      <c r="AE137" s="54">
        <f>IFERROR(VLOOKUP(Table1215[[#This Row],[Column2]],Table12[[Column2]:[Column54]],30,FALSE),"0")</f>
        <v>0</v>
      </c>
      <c r="AF137" s="54">
        <f>IFERROR(VLOOKUP(Table1215[[#This Row],[Column2]],Table12[[Column2]:[Column54]],31,FALSE),"0")</f>
        <v>0</v>
      </c>
      <c r="AG137" s="54">
        <f>IFERROR(VLOOKUP(Table1215[[#This Row],[Column2]],Table12[[Column2]:[Column54]],32,FALSE),"0")</f>
        <v>0</v>
      </c>
      <c r="AH137" s="54">
        <f>IFERROR(VLOOKUP(Table1215[[#This Row],[Column2]],Table12[[Column2]:[Column54]],33,FALSE),"0")</f>
        <v>0</v>
      </c>
      <c r="AI137" s="54">
        <f>IFERROR(VLOOKUP(Table1215[[#This Row],[Column2]],Table12[[Column2]:[Column54]],34,FALSE),"0")</f>
        <v>0</v>
      </c>
      <c r="AJ137" s="60">
        <f>AVERAGE(Table1215[[#This Row],[Column31]],Table1215[[#This Row],[Column32]],Table1215[[#This Row],[Column33]])</f>
        <v>0</v>
      </c>
      <c r="AK137" s="54">
        <f>IFERROR(VLOOKUP(Table1215[[#This Row],[Column2]],Table12[[Column2]:[Column54]],36,FALSE),"0")</f>
        <v>2</v>
      </c>
      <c r="AL137" s="54">
        <f>IFERROR(VLOOKUP(Table1215[[#This Row],[Column2]],Table12[[Column2]:[Column54]],37,FALSE),"0")</f>
        <v>2</v>
      </c>
      <c r="AM137" s="54">
        <f>IFERROR(VLOOKUP(Table1215[[#This Row],[Column2]],Table12[[Column2]:[Column54]],38,FALSE),"0")</f>
        <v>0</v>
      </c>
      <c r="AN137" s="54">
        <f>IFERROR(VLOOKUP(Table1215[[#This Row],[Column2]],Table12[[Column2]:[Column54]],39,FALSE),"0")</f>
        <v>2</v>
      </c>
      <c r="AO137" s="54">
        <f>IFERROR(VLOOKUP(Table1215[[#This Row],[Column2]],Table12[[Column2]:[Column54]],40,FALSE),"0")</f>
        <v>0</v>
      </c>
      <c r="AP137" s="60">
        <f>AVERAGE(Table1215[[#This Row],[Column37]],Table1215[[#This Row],[Column38]],Table1215[[#This Row],[Column40]])</f>
        <v>2</v>
      </c>
      <c r="AQ137" s="54">
        <f>IFERROR(VLOOKUP(Table1215[[#This Row],[Column2]],Table12[[Column2]:[Column54]],42,FALSE),"0")</f>
        <v>1</v>
      </c>
      <c r="AR137" s="54">
        <f>IFERROR(VLOOKUP(Table1215[[#This Row],[Column2]],Table12[[Column2]:[Column54]],43,FALSE),"0")</f>
        <v>0</v>
      </c>
      <c r="AS137" s="54">
        <f>IFERROR(VLOOKUP(Table1215[[#This Row],[Column2]],Table12[[Column2]:[Column54]],44,FALSE),"0")</f>
        <v>0</v>
      </c>
      <c r="AT137" s="54">
        <f>IFERROR(VLOOKUP(Table1215[[#This Row],[Column2]],Table12[[Column2]:[Column54]],45,FALSE),"0")</f>
        <v>0</v>
      </c>
      <c r="AU137" s="54">
        <f>IFERROR(VLOOKUP(Table1215[[#This Row],[Column2]],Table12[[Column2]:[Column54]],46,FALSE),"0")</f>
        <v>0</v>
      </c>
      <c r="AV137" s="60">
        <f>Table1215[[#This Row],[Column43]]</f>
        <v>1</v>
      </c>
      <c r="AW137" s="54">
        <f>IFERROR(VLOOKUP(Table1215[[#This Row],[Column2]],Table12[[Column2]:[Column54]],48,FALSE),"0")</f>
        <v>0</v>
      </c>
      <c r="AX137" s="54">
        <f>IFERROR(VLOOKUP(Table1215[[#This Row],[Column2]],Table12[[Column2]:[Column54]],49,FALSE),"0")</f>
        <v>0</v>
      </c>
      <c r="AY137" s="54">
        <f>IFERROR(VLOOKUP(Table1215[[#This Row],[Column2]],Table12[[Column2]:[Column54]],50,FALSE),"0")</f>
        <v>0</v>
      </c>
      <c r="AZ137" s="54">
        <f>IFERROR(VLOOKUP(Table1215[[#This Row],[Column2]],Table12[[Column2]:[Column54]],51,FALSE),"0")</f>
        <v>2</v>
      </c>
      <c r="BA137" s="54">
        <f>IFERROR(VLOOKUP(Table1215[[#This Row],[Column2]],Table12[[Column2]:[Column54]],52,FALSE),"0")</f>
        <v>2</v>
      </c>
      <c r="BB137" s="60">
        <f>AVERAGE(Table1215[[#This Row],[Column52]],Table1215[[#This Row],[Column53]])</f>
        <v>2</v>
      </c>
    </row>
    <row r="138" spans="1:54" ht="23.1" customHeight="1" x14ac:dyDescent="0.3">
      <c r="A138" s="79">
        <v>135</v>
      </c>
      <c r="B138" s="56" t="s">
        <v>369</v>
      </c>
      <c r="C138" s="57" t="s">
        <v>370</v>
      </c>
      <c r="D138" s="56" t="s">
        <v>449</v>
      </c>
      <c r="E138" s="56" t="s">
        <v>492</v>
      </c>
      <c r="F138" s="56" t="str">
        <f>REPT(CHAR(160),10)&amp;Working!$E139</f>
        <v>          C</v>
      </c>
      <c r="G138" s="58">
        <f>IFERROR(VLOOKUP(Table1215[[#This Row],[Column2]],Table12[[Column2]:[Column54]],6,FALSE),"0")</f>
        <v>0</v>
      </c>
      <c r="H138" s="58">
        <f>IFERROR(VLOOKUP(Table1215[[#This Row],[Column2]],Table12[[Column2]:[Column54]],7,FALSE),"0")</f>
        <v>0</v>
      </c>
      <c r="I138" s="58">
        <f>IFERROR(VLOOKUP(Table1215[[#This Row],[Column2]],Table12[[Column2]:[Column54]],8,FALSE),"0")</f>
        <v>3</v>
      </c>
      <c r="J138" s="58">
        <f>IFERROR(VLOOKUP(Table1215[[#This Row],[Column2]],Table12[[Column2]:[Column54]],9,FALSE),"0")</f>
        <v>0</v>
      </c>
      <c r="K138" s="58">
        <f>IFERROR(VLOOKUP(Table1215[[#This Row],[Column2]],Table12[[Column2]:[Column54]],10,FALSE),"0")</f>
        <v>0</v>
      </c>
      <c r="L138" s="60">
        <f>Table1215[[#This Row],[Column9]]</f>
        <v>3</v>
      </c>
      <c r="M138" s="58">
        <f>IFERROR(VLOOKUP(Table1215[[#This Row],[Column2]],Table12[[Column2]:[Column54]],12,FALSE),"0")</f>
        <v>0</v>
      </c>
      <c r="N138" s="58">
        <f>IFERROR(VLOOKUP(Table1215[[#This Row],[Column2]],Table12[[Column2]:[Column54]],13,FALSE),"0")</f>
        <v>4</v>
      </c>
      <c r="O138" s="58">
        <f>IFERROR(VLOOKUP(Table1215[[#This Row],[Column2]],Table12[[Column2]:[Column54]],14,FALSE),"0")</f>
        <v>4</v>
      </c>
      <c r="P138" s="58">
        <f>IFERROR(VLOOKUP(Table1215[[#This Row],[Column2]],Table12[[Column2]:[Column54]],10,FALSE),"0")</f>
        <v>0</v>
      </c>
      <c r="Q138" s="58">
        <f>IFERROR(VLOOKUP(Table1215[[#This Row],[Column2]],Table12[[Column2]:[Column54]],16,FALSE),"0")</f>
        <v>4</v>
      </c>
      <c r="R138" s="60">
        <f>AVERAGE(Table1215[[#This Row],[Column14]],Table1215[[#This Row],[Column15]],Table1215[[#This Row],[Column17]])</f>
        <v>4</v>
      </c>
      <c r="S138" s="58">
        <f>IFERROR(VLOOKUP(Table1215[[#This Row],[Column2]],Table12[[Column2]:[Column54]],18,FALSE),"0")</f>
        <v>0</v>
      </c>
      <c r="T138" s="58">
        <f>IFERROR(VLOOKUP(Table1215[[#This Row],[Column2]],Table12[[Column2]:[Column54]],19,FALSE),"0")</f>
        <v>0</v>
      </c>
      <c r="U138" s="58">
        <f>IFERROR(VLOOKUP(Table1215[[#This Row],[Column2]],Table12[[Column2]:[Column54]],20,FALSE),"0")</f>
        <v>0</v>
      </c>
      <c r="V138" s="58">
        <f>IFERROR(VLOOKUP(Table1215[[#This Row],[Column2]],Table12[[Column2]:[Column54]],21,FALSE),"0")</f>
        <v>0</v>
      </c>
      <c r="W138" s="58">
        <f>IFERROR(VLOOKUP(Table1215[[#This Row],[Column2]],Table12[[Column2]:[Column54]],22,FALSE),"0")</f>
        <v>0</v>
      </c>
      <c r="X138" s="60">
        <f>Table1215[[#This Row],[Column19]]</f>
        <v>0</v>
      </c>
      <c r="Y138" s="58">
        <f>IFERROR(VLOOKUP(Table1215[[#This Row],[Column2]],Table12[[Column2]:[Column54]],24,FALSE),"0")</f>
        <v>4</v>
      </c>
      <c r="Z138" s="58">
        <f>IFERROR(VLOOKUP(Table1215[[#This Row],[Column2]],Table12[[Column2]:[Column54]],25,FALSE),"0")</f>
        <v>0</v>
      </c>
      <c r="AA138" s="58">
        <f>IFERROR(VLOOKUP(Table1215[[#This Row],[Column2]],Table12[[Column2]:[Column54]],26,FALSE),"0")</f>
        <v>0</v>
      </c>
      <c r="AB138" s="58">
        <f>IFERROR(VLOOKUP(Table1215[[#This Row],[Column2]],Table12[[Column2]:[Column54]],27,FALSE),"0")</f>
        <v>0</v>
      </c>
      <c r="AC138" s="58">
        <f>IFERROR(VLOOKUP(Table1215[[#This Row],[Column2]],Table12[[Column2]:[Column54]],28,FALSE),"0")</f>
        <v>0</v>
      </c>
      <c r="AD138" s="60">
        <f>Table1215[[#This Row],[Column25]]</f>
        <v>4</v>
      </c>
      <c r="AE138" s="58">
        <f>IFERROR(VLOOKUP(Table1215[[#This Row],[Column2]],Table12[[Column2]:[Column54]],30,FALSE),"0")</f>
        <v>0</v>
      </c>
      <c r="AF138" s="58">
        <f>IFERROR(VLOOKUP(Table1215[[#This Row],[Column2]],Table12[[Column2]:[Column54]],31,FALSE),"0")</f>
        <v>0</v>
      </c>
      <c r="AG138" s="58">
        <f>IFERROR(VLOOKUP(Table1215[[#This Row],[Column2]],Table12[[Column2]:[Column54]],32,FALSE),"0")</f>
        <v>0</v>
      </c>
      <c r="AH138" s="58">
        <f>IFERROR(VLOOKUP(Table1215[[#This Row],[Column2]],Table12[[Column2]:[Column54]],33,FALSE),"0")</f>
        <v>0</v>
      </c>
      <c r="AI138" s="58">
        <f>IFERROR(VLOOKUP(Table1215[[#This Row],[Column2]],Table12[[Column2]:[Column54]],34,FALSE),"0")</f>
        <v>0</v>
      </c>
      <c r="AJ138" s="60">
        <f>AVERAGE(Table1215[[#This Row],[Column31]],Table1215[[#This Row],[Column32]],Table1215[[#This Row],[Column33]])</f>
        <v>0</v>
      </c>
      <c r="AK138" s="58">
        <f>IFERROR(VLOOKUP(Table1215[[#This Row],[Column2]],Table12[[Column2]:[Column54]],36,FALSE),"0")</f>
        <v>4</v>
      </c>
      <c r="AL138" s="58">
        <f>IFERROR(VLOOKUP(Table1215[[#This Row],[Column2]],Table12[[Column2]:[Column54]],37,FALSE),"0")</f>
        <v>2</v>
      </c>
      <c r="AM138" s="58">
        <f>IFERROR(VLOOKUP(Table1215[[#This Row],[Column2]],Table12[[Column2]:[Column54]],38,FALSE),"0")</f>
        <v>0</v>
      </c>
      <c r="AN138" s="58">
        <f>IFERROR(VLOOKUP(Table1215[[#This Row],[Column2]],Table12[[Column2]:[Column54]],39,FALSE),"0")</f>
        <v>2</v>
      </c>
      <c r="AO138" s="58">
        <f>IFERROR(VLOOKUP(Table1215[[#This Row],[Column2]],Table12[[Column2]:[Column54]],40,FALSE),"0")</f>
        <v>0</v>
      </c>
      <c r="AP138" s="60">
        <f>AVERAGE(Table1215[[#This Row],[Column37]],Table1215[[#This Row],[Column38]],Table1215[[#This Row],[Column40]])</f>
        <v>2.6666666666666665</v>
      </c>
      <c r="AQ138" s="58">
        <f>IFERROR(VLOOKUP(Table1215[[#This Row],[Column2]],Table12[[Column2]:[Column54]],42,FALSE),"0")</f>
        <v>1</v>
      </c>
      <c r="AR138" s="58">
        <f>IFERROR(VLOOKUP(Table1215[[#This Row],[Column2]],Table12[[Column2]:[Column54]],43,FALSE),"0")</f>
        <v>0</v>
      </c>
      <c r="AS138" s="58">
        <f>IFERROR(VLOOKUP(Table1215[[#This Row],[Column2]],Table12[[Column2]:[Column54]],44,FALSE),"0")</f>
        <v>0</v>
      </c>
      <c r="AT138" s="58">
        <f>IFERROR(VLOOKUP(Table1215[[#This Row],[Column2]],Table12[[Column2]:[Column54]],45,FALSE),"0")</f>
        <v>0</v>
      </c>
      <c r="AU138" s="58">
        <f>IFERROR(VLOOKUP(Table1215[[#This Row],[Column2]],Table12[[Column2]:[Column54]],46,FALSE),"0")</f>
        <v>0</v>
      </c>
      <c r="AV138" s="60">
        <f>Table1215[[#This Row],[Column43]]</f>
        <v>1</v>
      </c>
      <c r="AW138" s="58">
        <f>IFERROR(VLOOKUP(Table1215[[#This Row],[Column2]],Table12[[Column2]:[Column54]],48,FALSE),"0")</f>
        <v>0</v>
      </c>
      <c r="AX138" s="58">
        <f>IFERROR(VLOOKUP(Table1215[[#This Row],[Column2]],Table12[[Column2]:[Column54]],49,FALSE),"0")</f>
        <v>0</v>
      </c>
      <c r="AY138" s="58">
        <f>IFERROR(VLOOKUP(Table1215[[#This Row],[Column2]],Table12[[Column2]:[Column54]],50,FALSE),"0")</f>
        <v>0</v>
      </c>
      <c r="AZ138" s="58">
        <f>IFERROR(VLOOKUP(Table1215[[#This Row],[Column2]],Table12[[Column2]:[Column54]],51,FALSE),"0")</f>
        <v>3</v>
      </c>
      <c r="BA138" s="58">
        <f>IFERROR(VLOOKUP(Table1215[[#This Row],[Column2]],Table12[[Column2]:[Column54]],52,FALSE),"0")</f>
        <v>4</v>
      </c>
      <c r="BB138" s="60">
        <f>AVERAGE(Table1215[[#This Row],[Column52]],Table1215[[#This Row],[Column53]])</f>
        <v>3.5</v>
      </c>
    </row>
    <row r="139" spans="1:54" ht="23.1" customHeight="1" x14ac:dyDescent="0.3">
      <c r="A139" s="80">
        <v>136</v>
      </c>
      <c r="B139" s="63" t="s">
        <v>371</v>
      </c>
      <c r="C139" s="64" t="s">
        <v>372</v>
      </c>
      <c r="D139" s="63" t="s">
        <v>541</v>
      </c>
      <c r="E139" s="63" t="s">
        <v>492</v>
      </c>
      <c r="F139" s="63" t="str">
        <f>REPT(CHAR(160),10)&amp;Working!$E140</f>
        <v>          C</v>
      </c>
      <c r="G139" s="54">
        <f>IFERROR(VLOOKUP(Table1215[[#This Row],[Column2]],Table12[[Column2]:[Column54]],6,FALSE),"0")</f>
        <v>0</v>
      </c>
      <c r="H139" s="54">
        <f>IFERROR(VLOOKUP(Table1215[[#This Row],[Column2]],Table12[[Column2]:[Column54]],7,FALSE),"0")</f>
        <v>0</v>
      </c>
      <c r="I139" s="54">
        <f>IFERROR(VLOOKUP(Table1215[[#This Row],[Column2]],Table12[[Column2]:[Column54]],8,FALSE),"0")</f>
        <v>3</v>
      </c>
      <c r="J139" s="54">
        <f>IFERROR(VLOOKUP(Table1215[[#This Row],[Column2]],Table12[[Column2]:[Column54]],9,FALSE),"0")</f>
        <v>0</v>
      </c>
      <c r="K139" s="54">
        <f>IFERROR(VLOOKUP(Table1215[[#This Row],[Column2]],Table12[[Column2]:[Column54]],10,FALSE),"0")</f>
        <v>0</v>
      </c>
      <c r="L139" s="60">
        <f>Table1215[[#This Row],[Column9]]</f>
        <v>3</v>
      </c>
      <c r="M139" s="54">
        <f>IFERROR(VLOOKUP(Table1215[[#This Row],[Column2]],Table12[[Column2]:[Column54]],12,FALSE),"0")</f>
        <v>0</v>
      </c>
      <c r="N139" s="54">
        <f>IFERROR(VLOOKUP(Table1215[[#This Row],[Column2]],Table12[[Column2]:[Column54]],13,FALSE),"0")</f>
        <v>5</v>
      </c>
      <c r="O139" s="54">
        <f>IFERROR(VLOOKUP(Table1215[[#This Row],[Column2]],Table12[[Column2]:[Column54]],14,FALSE),"0")</f>
        <v>5</v>
      </c>
      <c r="P139" s="54">
        <f>IFERROR(VLOOKUP(Table1215[[#This Row],[Column2]],Table12[[Column2]:[Column54]],10,FALSE),"0")</f>
        <v>0</v>
      </c>
      <c r="Q139" s="54">
        <f>IFERROR(VLOOKUP(Table1215[[#This Row],[Column2]],Table12[[Column2]:[Column54]],16,FALSE),"0")</f>
        <v>5</v>
      </c>
      <c r="R139" s="60">
        <f>AVERAGE(Table1215[[#This Row],[Column14]],Table1215[[#This Row],[Column15]],Table1215[[#This Row],[Column17]])</f>
        <v>5</v>
      </c>
      <c r="S139" s="54">
        <f>IFERROR(VLOOKUP(Table1215[[#This Row],[Column2]],Table12[[Column2]:[Column54]],18,FALSE),"0")</f>
        <v>0</v>
      </c>
      <c r="T139" s="54">
        <f>IFERROR(VLOOKUP(Table1215[[#This Row],[Column2]],Table12[[Column2]:[Column54]],19,FALSE),"0")</f>
        <v>0</v>
      </c>
      <c r="U139" s="54">
        <f>IFERROR(VLOOKUP(Table1215[[#This Row],[Column2]],Table12[[Column2]:[Column54]],20,FALSE),"0")</f>
        <v>0</v>
      </c>
      <c r="V139" s="54">
        <f>IFERROR(VLOOKUP(Table1215[[#This Row],[Column2]],Table12[[Column2]:[Column54]],21,FALSE),"0")</f>
        <v>0</v>
      </c>
      <c r="W139" s="54">
        <f>IFERROR(VLOOKUP(Table1215[[#This Row],[Column2]],Table12[[Column2]:[Column54]],22,FALSE),"0")</f>
        <v>0</v>
      </c>
      <c r="X139" s="60">
        <f>Table1215[[#This Row],[Column19]]</f>
        <v>0</v>
      </c>
      <c r="Y139" s="54">
        <f>IFERROR(VLOOKUP(Table1215[[#This Row],[Column2]],Table12[[Column2]:[Column54]],24,FALSE),"0")</f>
        <v>5</v>
      </c>
      <c r="Z139" s="54">
        <f>IFERROR(VLOOKUP(Table1215[[#This Row],[Column2]],Table12[[Column2]:[Column54]],25,FALSE),"0")</f>
        <v>0</v>
      </c>
      <c r="AA139" s="54">
        <f>IFERROR(VLOOKUP(Table1215[[#This Row],[Column2]],Table12[[Column2]:[Column54]],26,FALSE),"0")</f>
        <v>0</v>
      </c>
      <c r="AB139" s="54">
        <f>IFERROR(VLOOKUP(Table1215[[#This Row],[Column2]],Table12[[Column2]:[Column54]],27,FALSE),"0")</f>
        <v>0</v>
      </c>
      <c r="AC139" s="54">
        <f>IFERROR(VLOOKUP(Table1215[[#This Row],[Column2]],Table12[[Column2]:[Column54]],28,FALSE),"0")</f>
        <v>0</v>
      </c>
      <c r="AD139" s="60">
        <f>Table1215[[#This Row],[Column25]]</f>
        <v>5</v>
      </c>
      <c r="AE139" s="54">
        <f>IFERROR(VLOOKUP(Table1215[[#This Row],[Column2]],Table12[[Column2]:[Column54]],30,FALSE),"0")</f>
        <v>0</v>
      </c>
      <c r="AF139" s="54">
        <f>IFERROR(VLOOKUP(Table1215[[#This Row],[Column2]],Table12[[Column2]:[Column54]],31,FALSE),"0")</f>
        <v>0</v>
      </c>
      <c r="AG139" s="54">
        <f>IFERROR(VLOOKUP(Table1215[[#This Row],[Column2]],Table12[[Column2]:[Column54]],32,FALSE),"0")</f>
        <v>0</v>
      </c>
      <c r="AH139" s="54">
        <f>IFERROR(VLOOKUP(Table1215[[#This Row],[Column2]],Table12[[Column2]:[Column54]],33,FALSE),"0")</f>
        <v>0</v>
      </c>
      <c r="AI139" s="54">
        <f>IFERROR(VLOOKUP(Table1215[[#This Row],[Column2]],Table12[[Column2]:[Column54]],34,FALSE),"0")</f>
        <v>0</v>
      </c>
      <c r="AJ139" s="60">
        <f>AVERAGE(Table1215[[#This Row],[Column31]],Table1215[[#This Row],[Column32]],Table1215[[#This Row],[Column33]])</f>
        <v>0</v>
      </c>
      <c r="AK139" s="54">
        <f>IFERROR(VLOOKUP(Table1215[[#This Row],[Column2]],Table12[[Column2]:[Column54]],36,FALSE),"0")</f>
        <v>3</v>
      </c>
      <c r="AL139" s="54">
        <f>IFERROR(VLOOKUP(Table1215[[#This Row],[Column2]],Table12[[Column2]:[Column54]],37,FALSE),"0")</f>
        <v>3</v>
      </c>
      <c r="AM139" s="54">
        <f>IFERROR(VLOOKUP(Table1215[[#This Row],[Column2]],Table12[[Column2]:[Column54]],38,FALSE),"0")</f>
        <v>0</v>
      </c>
      <c r="AN139" s="54">
        <f>IFERROR(VLOOKUP(Table1215[[#This Row],[Column2]],Table12[[Column2]:[Column54]],39,FALSE),"0")</f>
        <v>3</v>
      </c>
      <c r="AO139" s="54">
        <f>IFERROR(VLOOKUP(Table1215[[#This Row],[Column2]],Table12[[Column2]:[Column54]],40,FALSE),"0")</f>
        <v>0</v>
      </c>
      <c r="AP139" s="60">
        <f>AVERAGE(Table1215[[#This Row],[Column37]],Table1215[[#This Row],[Column38]],Table1215[[#This Row],[Column40]])</f>
        <v>3</v>
      </c>
      <c r="AQ139" s="54">
        <f>IFERROR(VLOOKUP(Table1215[[#This Row],[Column2]],Table12[[Column2]:[Column54]],42,FALSE),"0")</f>
        <v>3</v>
      </c>
      <c r="AR139" s="54">
        <f>IFERROR(VLOOKUP(Table1215[[#This Row],[Column2]],Table12[[Column2]:[Column54]],43,FALSE),"0")</f>
        <v>0</v>
      </c>
      <c r="AS139" s="54">
        <f>IFERROR(VLOOKUP(Table1215[[#This Row],[Column2]],Table12[[Column2]:[Column54]],44,FALSE),"0")</f>
        <v>0</v>
      </c>
      <c r="AT139" s="54">
        <f>IFERROR(VLOOKUP(Table1215[[#This Row],[Column2]],Table12[[Column2]:[Column54]],45,FALSE),"0")</f>
        <v>0</v>
      </c>
      <c r="AU139" s="54">
        <f>IFERROR(VLOOKUP(Table1215[[#This Row],[Column2]],Table12[[Column2]:[Column54]],46,FALSE),"0")</f>
        <v>0</v>
      </c>
      <c r="AV139" s="60">
        <f>Table1215[[#This Row],[Column43]]</f>
        <v>3</v>
      </c>
      <c r="AW139" s="54">
        <f>IFERROR(VLOOKUP(Table1215[[#This Row],[Column2]],Table12[[Column2]:[Column54]],48,FALSE),"0")</f>
        <v>0</v>
      </c>
      <c r="AX139" s="54">
        <f>IFERROR(VLOOKUP(Table1215[[#This Row],[Column2]],Table12[[Column2]:[Column54]],49,FALSE),"0")</f>
        <v>0</v>
      </c>
      <c r="AY139" s="54">
        <f>IFERROR(VLOOKUP(Table1215[[#This Row],[Column2]],Table12[[Column2]:[Column54]],50,FALSE),"0")</f>
        <v>0</v>
      </c>
      <c r="AZ139" s="54">
        <f>IFERROR(VLOOKUP(Table1215[[#This Row],[Column2]],Table12[[Column2]:[Column54]],51,FALSE),"0")</f>
        <v>3</v>
      </c>
      <c r="BA139" s="54">
        <f>IFERROR(VLOOKUP(Table1215[[#This Row],[Column2]],Table12[[Column2]:[Column54]],52,FALSE),"0")</f>
        <v>3</v>
      </c>
      <c r="BB139" s="60">
        <f>AVERAGE(Table1215[[#This Row],[Column52]],Table1215[[#This Row],[Column53]])</f>
        <v>3</v>
      </c>
    </row>
    <row r="140" spans="1:54" ht="23.1" customHeight="1" x14ac:dyDescent="0.3">
      <c r="A140" s="79">
        <v>137</v>
      </c>
      <c r="B140" s="56" t="s">
        <v>266</v>
      </c>
      <c r="C140" s="57" t="s">
        <v>267</v>
      </c>
      <c r="D140" s="56" t="s">
        <v>541</v>
      </c>
      <c r="E140" s="56" t="s">
        <v>160</v>
      </c>
      <c r="F140" s="56" t="str">
        <f>REPT(CHAR(160),10)&amp;Working!$E141</f>
        <v>          B</v>
      </c>
      <c r="G140" s="58">
        <f>IFERROR(VLOOKUP(Table1215[[#This Row],[Column2]],Table12[[Column2]:[Column54]],6,FALSE),"0")</f>
        <v>0</v>
      </c>
      <c r="H140" s="58">
        <f>IFERROR(VLOOKUP(Table1215[[#This Row],[Column2]],Table12[[Column2]:[Column54]],7,FALSE),"0")</f>
        <v>0</v>
      </c>
      <c r="I140" s="58">
        <f>IFERROR(VLOOKUP(Table1215[[#This Row],[Column2]],Table12[[Column2]:[Column54]],8,FALSE),"0")</f>
        <v>2</v>
      </c>
      <c r="J140" s="58">
        <f>IFERROR(VLOOKUP(Table1215[[#This Row],[Column2]],Table12[[Column2]:[Column54]],9,FALSE),"0")</f>
        <v>0</v>
      </c>
      <c r="K140" s="58">
        <f>IFERROR(VLOOKUP(Table1215[[#This Row],[Column2]],Table12[[Column2]:[Column54]],10,FALSE),"0")</f>
        <v>0</v>
      </c>
      <c r="L140" s="60">
        <f>Table1215[[#This Row],[Column9]]</f>
        <v>2</v>
      </c>
      <c r="M140" s="58">
        <f>IFERROR(VLOOKUP(Table1215[[#This Row],[Column2]],Table12[[Column2]:[Column54]],12,FALSE),"0")</f>
        <v>0</v>
      </c>
      <c r="N140" s="58">
        <f>IFERROR(VLOOKUP(Table1215[[#This Row],[Column2]],Table12[[Column2]:[Column54]],13,FALSE),"0")</f>
        <v>4</v>
      </c>
      <c r="O140" s="58">
        <f>IFERROR(VLOOKUP(Table1215[[#This Row],[Column2]],Table12[[Column2]:[Column54]],14,FALSE),"0")</f>
        <v>4</v>
      </c>
      <c r="P140" s="58">
        <f>IFERROR(VLOOKUP(Table1215[[#This Row],[Column2]],Table12[[Column2]:[Column54]],10,FALSE),"0")</f>
        <v>0</v>
      </c>
      <c r="Q140" s="58">
        <f>IFERROR(VLOOKUP(Table1215[[#This Row],[Column2]],Table12[[Column2]:[Column54]],16,FALSE),"0")</f>
        <v>4</v>
      </c>
      <c r="R140" s="60">
        <f>AVERAGE(Table1215[[#This Row],[Column14]],Table1215[[#This Row],[Column15]],Table1215[[#This Row],[Column17]])</f>
        <v>4</v>
      </c>
      <c r="S140" s="58">
        <f>IFERROR(VLOOKUP(Table1215[[#This Row],[Column2]],Table12[[Column2]:[Column54]],18,FALSE),"0")</f>
        <v>0</v>
      </c>
      <c r="T140" s="58">
        <f>IFERROR(VLOOKUP(Table1215[[#This Row],[Column2]],Table12[[Column2]:[Column54]],19,FALSE),"0")</f>
        <v>0</v>
      </c>
      <c r="U140" s="58">
        <f>IFERROR(VLOOKUP(Table1215[[#This Row],[Column2]],Table12[[Column2]:[Column54]],20,FALSE),"0")</f>
        <v>0</v>
      </c>
      <c r="V140" s="58">
        <f>IFERROR(VLOOKUP(Table1215[[#This Row],[Column2]],Table12[[Column2]:[Column54]],21,FALSE),"0")</f>
        <v>0</v>
      </c>
      <c r="W140" s="58">
        <f>IFERROR(VLOOKUP(Table1215[[#This Row],[Column2]],Table12[[Column2]:[Column54]],22,FALSE),"0")</f>
        <v>0</v>
      </c>
      <c r="X140" s="60">
        <f>Table1215[[#This Row],[Column19]]</f>
        <v>0</v>
      </c>
      <c r="Y140" s="58">
        <f>IFERROR(VLOOKUP(Table1215[[#This Row],[Column2]],Table12[[Column2]:[Column54]],24,FALSE),"0")</f>
        <v>4</v>
      </c>
      <c r="Z140" s="58">
        <f>IFERROR(VLOOKUP(Table1215[[#This Row],[Column2]],Table12[[Column2]:[Column54]],25,FALSE),"0")</f>
        <v>0</v>
      </c>
      <c r="AA140" s="58">
        <f>IFERROR(VLOOKUP(Table1215[[#This Row],[Column2]],Table12[[Column2]:[Column54]],26,FALSE),"0")</f>
        <v>0</v>
      </c>
      <c r="AB140" s="58">
        <f>IFERROR(VLOOKUP(Table1215[[#This Row],[Column2]],Table12[[Column2]:[Column54]],27,FALSE),"0")</f>
        <v>0</v>
      </c>
      <c r="AC140" s="58">
        <f>IFERROR(VLOOKUP(Table1215[[#This Row],[Column2]],Table12[[Column2]:[Column54]],28,FALSE),"0")</f>
        <v>0</v>
      </c>
      <c r="AD140" s="60">
        <f>Table1215[[#This Row],[Column25]]</f>
        <v>4</v>
      </c>
      <c r="AE140" s="58">
        <f>IFERROR(VLOOKUP(Table1215[[#This Row],[Column2]],Table12[[Column2]:[Column54]],30,FALSE),"0")</f>
        <v>0</v>
      </c>
      <c r="AF140" s="58">
        <f>IFERROR(VLOOKUP(Table1215[[#This Row],[Column2]],Table12[[Column2]:[Column54]],31,FALSE),"0")</f>
        <v>0</v>
      </c>
      <c r="AG140" s="58">
        <f>IFERROR(VLOOKUP(Table1215[[#This Row],[Column2]],Table12[[Column2]:[Column54]],32,FALSE),"0")</f>
        <v>0</v>
      </c>
      <c r="AH140" s="58">
        <f>IFERROR(VLOOKUP(Table1215[[#This Row],[Column2]],Table12[[Column2]:[Column54]],33,FALSE),"0")</f>
        <v>0</v>
      </c>
      <c r="AI140" s="58">
        <f>IFERROR(VLOOKUP(Table1215[[#This Row],[Column2]],Table12[[Column2]:[Column54]],34,FALSE),"0")</f>
        <v>0</v>
      </c>
      <c r="AJ140" s="60">
        <f>AVERAGE(Table1215[[#This Row],[Column31]],Table1215[[#This Row],[Column32]],Table1215[[#This Row],[Column33]])</f>
        <v>0</v>
      </c>
      <c r="AK140" s="58">
        <f>IFERROR(VLOOKUP(Table1215[[#This Row],[Column2]],Table12[[Column2]:[Column54]],36,FALSE),"0")</f>
        <v>3</v>
      </c>
      <c r="AL140" s="58">
        <f>IFERROR(VLOOKUP(Table1215[[#This Row],[Column2]],Table12[[Column2]:[Column54]],37,FALSE),"0")</f>
        <v>2</v>
      </c>
      <c r="AM140" s="58">
        <f>IFERROR(VLOOKUP(Table1215[[#This Row],[Column2]],Table12[[Column2]:[Column54]],38,FALSE),"0")</f>
        <v>0</v>
      </c>
      <c r="AN140" s="58">
        <f>IFERROR(VLOOKUP(Table1215[[#This Row],[Column2]],Table12[[Column2]:[Column54]],39,FALSE),"0")</f>
        <v>3</v>
      </c>
      <c r="AO140" s="58">
        <f>IFERROR(VLOOKUP(Table1215[[#This Row],[Column2]],Table12[[Column2]:[Column54]],40,FALSE),"0")</f>
        <v>0</v>
      </c>
      <c r="AP140" s="60">
        <f>AVERAGE(Table1215[[#This Row],[Column37]],Table1215[[#This Row],[Column38]],Table1215[[#This Row],[Column40]])</f>
        <v>2.6666666666666665</v>
      </c>
      <c r="AQ140" s="58">
        <f>IFERROR(VLOOKUP(Table1215[[#This Row],[Column2]],Table12[[Column2]:[Column54]],42,FALSE),"0")</f>
        <v>2</v>
      </c>
      <c r="AR140" s="58">
        <f>IFERROR(VLOOKUP(Table1215[[#This Row],[Column2]],Table12[[Column2]:[Column54]],43,FALSE),"0")</f>
        <v>0</v>
      </c>
      <c r="AS140" s="58">
        <f>IFERROR(VLOOKUP(Table1215[[#This Row],[Column2]],Table12[[Column2]:[Column54]],44,FALSE),"0")</f>
        <v>0</v>
      </c>
      <c r="AT140" s="58">
        <f>IFERROR(VLOOKUP(Table1215[[#This Row],[Column2]],Table12[[Column2]:[Column54]],45,FALSE),"0")</f>
        <v>0</v>
      </c>
      <c r="AU140" s="58">
        <f>IFERROR(VLOOKUP(Table1215[[#This Row],[Column2]],Table12[[Column2]:[Column54]],46,FALSE),"0")</f>
        <v>0</v>
      </c>
      <c r="AV140" s="60">
        <f>Table1215[[#This Row],[Column43]]</f>
        <v>2</v>
      </c>
      <c r="AW140" s="58">
        <f>IFERROR(VLOOKUP(Table1215[[#This Row],[Column2]],Table12[[Column2]:[Column54]],48,FALSE),"0")</f>
        <v>0</v>
      </c>
      <c r="AX140" s="58">
        <f>IFERROR(VLOOKUP(Table1215[[#This Row],[Column2]],Table12[[Column2]:[Column54]],49,FALSE),"0")</f>
        <v>0</v>
      </c>
      <c r="AY140" s="58">
        <f>IFERROR(VLOOKUP(Table1215[[#This Row],[Column2]],Table12[[Column2]:[Column54]],50,FALSE),"0")</f>
        <v>0</v>
      </c>
      <c r="AZ140" s="58">
        <f>IFERROR(VLOOKUP(Table1215[[#This Row],[Column2]],Table12[[Column2]:[Column54]],51,FALSE),"0")</f>
        <v>3</v>
      </c>
      <c r="BA140" s="58">
        <f>IFERROR(VLOOKUP(Table1215[[#This Row],[Column2]],Table12[[Column2]:[Column54]],52,FALSE),"0")</f>
        <v>3</v>
      </c>
      <c r="BB140" s="60">
        <f>AVERAGE(Table1215[[#This Row],[Column52]],Table1215[[#This Row],[Column53]])</f>
        <v>3</v>
      </c>
    </row>
    <row r="141" spans="1:54" ht="23.1" customHeight="1" x14ac:dyDescent="0.3">
      <c r="A141" s="80">
        <v>138</v>
      </c>
      <c r="B141" s="63" t="s">
        <v>280</v>
      </c>
      <c r="C141" s="64" t="s">
        <v>281</v>
      </c>
      <c r="D141" s="63" t="s">
        <v>541</v>
      </c>
      <c r="E141" s="63" t="s">
        <v>160</v>
      </c>
      <c r="F141" s="63" t="str">
        <f>REPT(CHAR(160),10)&amp;Working!$E142</f>
        <v>          B</v>
      </c>
      <c r="G141" s="54">
        <f>IFERROR(VLOOKUP(Table1215[[#This Row],[Column2]],Table12[[Column2]:[Column54]],6,FALSE),"0")</f>
        <v>0</v>
      </c>
      <c r="H141" s="54">
        <f>IFERROR(VLOOKUP(Table1215[[#This Row],[Column2]],Table12[[Column2]:[Column54]],7,FALSE),"0")</f>
        <v>0</v>
      </c>
      <c r="I141" s="54">
        <f>IFERROR(VLOOKUP(Table1215[[#This Row],[Column2]],Table12[[Column2]:[Column54]],8,FALSE),"0")</f>
        <v>1</v>
      </c>
      <c r="J141" s="54">
        <f>IFERROR(VLOOKUP(Table1215[[#This Row],[Column2]],Table12[[Column2]:[Column54]],9,FALSE),"0")</f>
        <v>0</v>
      </c>
      <c r="K141" s="54">
        <f>IFERROR(VLOOKUP(Table1215[[#This Row],[Column2]],Table12[[Column2]:[Column54]],10,FALSE),"0")</f>
        <v>0</v>
      </c>
      <c r="L141" s="60">
        <f>Table1215[[#This Row],[Column9]]</f>
        <v>1</v>
      </c>
      <c r="M141" s="54">
        <f>IFERROR(VLOOKUP(Table1215[[#This Row],[Column2]],Table12[[Column2]:[Column54]],12,FALSE),"0")</f>
        <v>0</v>
      </c>
      <c r="N141" s="54">
        <f>IFERROR(VLOOKUP(Table1215[[#This Row],[Column2]],Table12[[Column2]:[Column54]],13,FALSE),"0")</f>
        <v>4</v>
      </c>
      <c r="O141" s="54">
        <f>IFERROR(VLOOKUP(Table1215[[#This Row],[Column2]],Table12[[Column2]:[Column54]],14,FALSE),"0")</f>
        <v>3</v>
      </c>
      <c r="P141" s="54">
        <f>IFERROR(VLOOKUP(Table1215[[#This Row],[Column2]],Table12[[Column2]:[Column54]],10,FALSE),"0")</f>
        <v>0</v>
      </c>
      <c r="Q141" s="54">
        <f>IFERROR(VLOOKUP(Table1215[[#This Row],[Column2]],Table12[[Column2]:[Column54]],16,FALSE),"0")</f>
        <v>3</v>
      </c>
      <c r="R141" s="60">
        <f>AVERAGE(Table1215[[#This Row],[Column14]],Table1215[[#This Row],[Column15]],Table1215[[#This Row],[Column17]])</f>
        <v>3.3333333333333335</v>
      </c>
      <c r="S141" s="54">
        <f>IFERROR(VLOOKUP(Table1215[[#This Row],[Column2]],Table12[[Column2]:[Column54]],18,FALSE),"0")</f>
        <v>0</v>
      </c>
      <c r="T141" s="54">
        <f>IFERROR(VLOOKUP(Table1215[[#This Row],[Column2]],Table12[[Column2]:[Column54]],19,FALSE),"0")</f>
        <v>0</v>
      </c>
      <c r="U141" s="54">
        <f>IFERROR(VLOOKUP(Table1215[[#This Row],[Column2]],Table12[[Column2]:[Column54]],20,FALSE),"0")</f>
        <v>0</v>
      </c>
      <c r="V141" s="54">
        <f>IFERROR(VLOOKUP(Table1215[[#This Row],[Column2]],Table12[[Column2]:[Column54]],21,FALSE),"0")</f>
        <v>0</v>
      </c>
      <c r="W141" s="54">
        <f>IFERROR(VLOOKUP(Table1215[[#This Row],[Column2]],Table12[[Column2]:[Column54]],22,FALSE),"0")</f>
        <v>0</v>
      </c>
      <c r="X141" s="60">
        <f>Table1215[[#This Row],[Column19]]</f>
        <v>0</v>
      </c>
      <c r="Y141" s="54">
        <f>IFERROR(VLOOKUP(Table1215[[#This Row],[Column2]],Table12[[Column2]:[Column54]],24,FALSE),"0")</f>
        <v>3</v>
      </c>
      <c r="Z141" s="54">
        <f>IFERROR(VLOOKUP(Table1215[[#This Row],[Column2]],Table12[[Column2]:[Column54]],25,FALSE),"0")</f>
        <v>0</v>
      </c>
      <c r="AA141" s="54">
        <f>IFERROR(VLOOKUP(Table1215[[#This Row],[Column2]],Table12[[Column2]:[Column54]],26,FALSE),"0")</f>
        <v>0</v>
      </c>
      <c r="AB141" s="54">
        <f>IFERROR(VLOOKUP(Table1215[[#This Row],[Column2]],Table12[[Column2]:[Column54]],27,FALSE),"0")</f>
        <v>0</v>
      </c>
      <c r="AC141" s="54">
        <f>IFERROR(VLOOKUP(Table1215[[#This Row],[Column2]],Table12[[Column2]:[Column54]],28,FALSE),"0")</f>
        <v>0</v>
      </c>
      <c r="AD141" s="60">
        <f>Table1215[[#This Row],[Column25]]</f>
        <v>3</v>
      </c>
      <c r="AE141" s="54">
        <f>IFERROR(VLOOKUP(Table1215[[#This Row],[Column2]],Table12[[Column2]:[Column54]],30,FALSE),"0")</f>
        <v>0</v>
      </c>
      <c r="AF141" s="54">
        <f>IFERROR(VLOOKUP(Table1215[[#This Row],[Column2]],Table12[[Column2]:[Column54]],31,FALSE),"0")</f>
        <v>0</v>
      </c>
      <c r="AG141" s="54">
        <f>IFERROR(VLOOKUP(Table1215[[#This Row],[Column2]],Table12[[Column2]:[Column54]],32,FALSE),"0")</f>
        <v>0</v>
      </c>
      <c r="AH141" s="54">
        <f>IFERROR(VLOOKUP(Table1215[[#This Row],[Column2]],Table12[[Column2]:[Column54]],33,FALSE),"0")</f>
        <v>0</v>
      </c>
      <c r="AI141" s="54">
        <f>IFERROR(VLOOKUP(Table1215[[#This Row],[Column2]],Table12[[Column2]:[Column54]],34,FALSE),"0")</f>
        <v>0</v>
      </c>
      <c r="AJ141" s="60">
        <f>AVERAGE(Table1215[[#This Row],[Column31]],Table1215[[#This Row],[Column32]],Table1215[[#This Row],[Column33]])</f>
        <v>0</v>
      </c>
      <c r="AK141" s="54">
        <f>IFERROR(VLOOKUP(Table1215[[#This Row],[Column2]],Table12[[Column2]:[Column54]],36,FALSE),"0")</f>
        <v>2</v>
      </c>
      <c r="AL141" s="54">
        <f>IFERROR(VLOOKUP(Table1215[[#This Row],[Column2]],Table12[[Column2]:[Column54]],37,FALSE),"0")</f>
        <v>2</v>
      </c>
      <c r="AM141" s="54">
        <f>IFERROR(VLOOKUP(Table1215[[#This Row],[Column2]],Table12[[Column2]:[Column54]],38,FALSE),"0")</f>
        <v>0</v>
      </c>
      <c r="AN141" s="54">
        <f>IFERROR(VLOOKUP(Table1215[[#This Row],[Column2]],Table12[[Column2]:[Column54]],39,FALSE),"0")</f>
        <v>4</v>
      </c>
      <c r="AO141" s="54">
        <f>IFERROR(VLOOKUP(Table1215[[#This Row],[Column2]],Table12[[Column2]:[Column54]],40,FALSE),"0")</f>
        <v>0</v>
      </c>
      <c r="AP141" s="60">
        <f>AVERAGE(Table1215[[#This Row],[Column37]],Table1215[[#This Row],[Column38]],Table1215[[#This Row],[Column40]])</f>
        <v>2.6666666666666665</v>
      </c>
      <c r="AQ141" s="54">
        <f>IFERROR(VLOOKUP(Table1215[[#This Row],[Column2]],Table12[[Column2]:[Column54]],42,FALSE),"0")</f>
        <v>1</v>
      </c>
      <c r="AR141" s="54">
        <f>IFERROR(VLOOKUP(Table1215[[#This Row],[Column2]],Table12[[Column2]:[Column54]],43,FALSE),"0")</f>
        <v>0</v>
      </c>
      <c r="AS141" s="54">
        <f>IFERROR(VLOOKUP(Table1215[[#This Row],[Column2]],Table12[[Column2]:[Column54]],44,FALSE),"0")</f>
        <v>0</v>
      </c>
      <c r="AT141" s="54">
        <f>IFERROR(VLOOKUP(Table1215[[#This Row],[Column2]],Table12[[Column2]:[Column54]],45,FALSE),"0")</f>
        <v>0</v>
      </c>
      <c r="AU141" s="54">
        <f>IFERROR(VLOOKUP(Table1215[[#This Row],[Column2]],Table12[[Column2]:[Column54]],46,FALSE),"0")</f>
        <v>0</v>
      </c>
      <c r="AV141" s="60">
        <f>Table1215[[#This Row],[Column43]]</f>
        <v>1</v>
      </c>
      <c r="AW141" s="54">
        <f>IFERROR(VLOOKUP(Table1215[[#This Row],[Column2]],Table12[[Column2]:[Column54]],48,FALSE),"0")</f>
        <v>0</v>
      </c>
      <c r="AX141" s="54">
        <f>IFERROR(VLOOKUP(Table1215[[#This Row],[Column2]],Table12[[Column2]:[Column54]],49,FALSE),"0")</f>
        <v>0</v>
      </c>
      <c r="AY141" s="54">
        <f>IFERROR(VLOOKUP(Table1215[[#This Row],[Column2]],Table12[[Column2]:[Column54]],50,FALSE),"0")</f>
        <v>0</v>
      </c>
      <c r="AZ141" s="54">
        <f>IFERROR(VLOOKUP(Table1215[[#This Row],[Column2]],Table12[[Column2]:[Column54]],51,FALSE),"0")</f>
        <v>2</v>
      </c>
      <c r="BA141" s="54">
        <f>IFERROR(VLOOKUP(Table1215[[#This Row],[Column2]],Table12[[Column2]:[Column54]],52,FALSE),"0")</f>
        <v>3</v>
      </c>
      <c r="BB141" s="60">
        <f>AVERAGE(Table1215[[#This Row],[Column52]],Table1215[[#This Row],[Column53]])</f>
        <v>2.5</v>
      </c>
    </row>
    <row r="142" spans="1:54" ht="23.1" customHeight="1" x14ac:dyDescent="0.3">
      <c r="A142" s="79">
        <v>139</v>
      </c>
      <c r="B142" s="56" t="s">
        <v>151</v>
      </c>
      <c r="C142" s="57" t="s">
        <v>152</v>
      </c>
      <c r="D142" s="56" t="s">
        <v>449</v>
      </c>
      <c r="E142" s="56" t="s">
        <v>34</v>
      </c>
      <c r="F142" s="56" t="str">
        <f>REPT(CHAR(160),10)&amp;Working!$E143</f>
        <v>          A</v>
      </c>
      <c r="G142" s="58">
        <f>IFERROR(VLOOKUP(Table1215[[#This Row],[Column2]],Table12[[Column2]:[Column54]],6,FALSE),"0")</f>
        <v>0</v>
      </c>
      <c r="H142" s="58">
        <f>IFERROR(VLOOKUP(Table1215[[#This Row],[Column2]],Table12[[Column2]:[Column54]],7,FALSE),"0")</f>
        <v>0</v>
      </c>
      <c r="I142" s="58">
        <f>IFERROR(VLOOKUP(Table1215[[#This Row],[Column2]],Table12[[Column2]:[Column54]],8,FALSE),"0")</f>
        <v>3</v>
      </c>
      <c r="J142" s="58">
        <f>IFERROR(VLOOKUP(Table1215[[#This Row],[Column2]],Table12[[Column2]:[Column54]],9,FALSE),"0")</f>
        <v>0</v>
      </c>
      <c r="K142" s="58">
        <f>IFERROR(VLOOKUP(Table1215[[#This Row],[Column2]],Table12[[Column2]:[Column54]],10,FALSE),"0")</f>
        <v>0</v>
      </c>
      <c r="L142" s="60">
        <f>Table1215[[#This Row],[Column9]]</f>
        <v>3</v>
      </c>
      <c r="M142" s="58">
        <f>IFERROR(VLOOKUP(Table1215[[#This Row],[Column2]],Table12[[Column2]:[Column54]],12,FALSE),"0")</f>
        <v>0</v>
      </c>
      <c r="N142" s="58">
        <f>IFERROR(VLOOKUP(Table1215[[#This Row],[Column2]],Table12[[Column2]:[Column54]],13,FALSE),"0")</f>
        <v>4</v>
      </c>
      <c r="O142" s="58">
        <f>IFERROR(VLOOKUP(Table1215[[#This Row],[Column2]],Table12[[Column2]:[Column54]],14,FALSE),"0")</f>
        <v>4</v>
      </c>
      <c r="P142" s="58">
        <f>IFERROR(VLOOKUP(Table1215[[#This Row],[Column2]],Table12[[Column2]:[Column54]],10,FALSE),"0")</f>
        <v>0</v>
      </c>
      <c r="Q142" s="58">
        <f>IFERROR(VLOOKUP(Table1215[[#This Row],[Column2]],Table12[[Column2]:[Column54]],16,FALSE),"0")</f>
        <v>4</v>
      </c>
      <c r="R142" s="60">
        <f>AVERAGE(Table1215[[#This Row],[Column14]],Table1215[[#This Row],[Column15]],Table1215[[#This Row],[Column17]])</f>
        <v>4</v>
      </c>
      <c r="S142" s="58">
        <f>IFERROR(VLOOKUP(Table1215[[#This Row],[Column2]],Table12[[Column2]:[Column54]],18,FALSE),"0")</f>
        <v>0</v>
      </c>
      <c r="T142" s="58">
        <f>IFERROR(VLOOKUP(Table1215[[#This Row],[Column2]],Table12[[Column2]:[Column54]],19,FALSE),"0")</f>
        <v>0</v>
      </c>
      <c r="U142" s="58">
        <f>IFERROR(VLOOKUP(Table1215[[#This Row],[Column2]],Table12[[Column2]:[Column54]],20,FALSE),"0")</f>
        <v>0</v>
      </c>
      <c r="V142" s="58">
        <f>IFERROR(VLOOKUP(Table1215[[#This Row],[Column2]],Table12[[Column2]:[Column54]],21,FALSE),"0")</f>
        <v>0</v>
      </c>
      <c r="W142" s="58">
        <f>IFERROR(VLOOKUP(Table1215[[#This Row],[Column2]],Table12[[Column2]:[Column54]],22,FALSE),"0")</f>
        <v>0</v>
      </c>
      <c r="X142" s="60">
        <f>Table1215[[#This Row],[Column19]]</f>
        <v>0</v>
      </c>
      <c r="Y142" s="58">
        <f>IFERROR(VLOOKUP(Table1215[[#This Row],[Column2]],Table12[[Column2]:[Column54]],24,FALSE),"0")</f>
        <v>4</v>
      </c>
      <c r="Z142" s="58">
        <f>IFERROR(VLOOKUP(Table1215[[#This Row],[Column2]],Table12[[Column2]:[Column54]],25,FALSE),"0")</f>
        <v>0</v>
      </c>
      <c r="AA142" s="58">
        <f>IFERROR(VLOOKUP(Table1215[[#This Row],[Column2]],Table12[[Column2]:[Column54]],26,FALSE),"0")</f>
        <v>0</v>
      </c>
      <c r="AB142" s="58">
        <f>IFERROR(VLOOKUP(Table1215[[#This Row],[Column2]],Table12[[Column2]:[Column54]],27,FALSE),"0")</f>
        <v>0</v>
      </c>
      <c r="AC142" s="58">
        <f>IFERROR(VLOOKUP(Table1215[[#This Row],[Column2]],Table12[[Column2]:[Column54]],28,FALSE),"0")</f>
        <v>0</v>
      </c>
      <c r="AD142" s="60">
        <f>Table1215[[#This Row],[Column25]]</f>
        <v>4</v>
      </c>
      <c r="AE142" s="58">
        <f>IFERROR(VLOOKUP(Table1215[[#This Row],[Column2]],Table12[[Column2]:[Column54]],30,FALSE),"0")</f>
        <v>0</v>
      </c>
      <c r="AF142" s="58">
        <f>IFERROR(VLOOKUP(Table1215[[#This Row],[Column2]],Table12[[Column2]:[Column54]],31,FALSE),"0")</f>
        <v>0</v>
      </c>
      <c r="AG142" s="58">
        <f>IFERROR(VLOOKUP(Table1215[[#This Row],[Column2]],Table12[[Column2]:[Column54]],32,FALSE),"0")</f>
        <v>0</v>
      </c>
      <c r="AH142" s="58">
        <f>IFERROR(VLOOKUP(Table1215[[#This Row],[Column2]],Table12[[Column2]:[Column54]],33,FALSE),"0")</f>
        <v>0</v>
      </c>
      <c r="AI142" s="58">
        <f>IFERROR(VLOOKUP(Table1215[[#This Row],[Column2]],Table12[[Column2]:[Column54]],34,FALSE),"0")</f>
        <v>0</v>
      </c>
      <c r="AJ142" s="60">
        <f>AVERAGE(Table1215[[#This Row],[Column31]],Table1215[[#This Row],[Column32]],Table1215[[#This Row],[Column33]])</f>
        <v>0</v>
      </c>
      <c r="AK142" s="58">
        <f>IFERROR(VLOOKUP(Table1215[[#This Row],[Column2]],Table12[[Column2]:[Column54]],36,FALSE),"0")</f>
        <v>3</v>
      </c>
      <c r="AL142" s="58">
        <f>IFERROR(VLOOKUP(Table1215[[#This Row],[Column2]],Table12[[Column2]:[Column54]],37,FALSE),"0")</f>
        <v>2</v>
      </c>
      <c r="AM142" s="58">
        <f>IFERROR(VLOOKUP(Table1215[[#This Row],[Column2]],Table12[[Column2]:[Column54]],38,FALSE),"0")</f>
        <v>0</v>
      </c>
      <c r="AN142" s="58">
        <f>IFERROR(VLOOKUP(Table1215[[#This Row],[Column2]],Table12[[Column2]:[Column54]],39,FALSE),"0")</f>
        <v>3</v>
      </c>
      <c r="AO142" s="58">
        <f>IFERROR(VLOOKUP(Table1215[[#This Row],[Column2]],Table12[[Column2]:[Column54]],40,FALSE),"0")</f>
        <v>0</v>
      </c>
      <c r="AP142" s="60">
        <f>AVERAGE(Table1215[[#This Row],[Column37]],Table1215[[#This Row],[Column38]],Table1215[[#This Row],[Column40]])</f>
        <v>2.6666666666666665</v>
      </c>
      <c r="AQ142" s="58">
        <f>IFERROR(VLOOKUP(Table1215[[#This Row],[Column2]],Table12[[Column2]:[Column54]],42,FALSE),"0")</f>
        <v>2</v>
      </c>
      <c r="AR142" s="58">
        <f>IFERROR(VLOOKUP(Table1215[[#This Row],[Column2]],Table12[[Column2]:[Column54]],43,FALSE),"0")</f>
        <v>0</v>
      </c>
      <c r="AS142" s="58">
        <f>IFERROR(VLOOKUP(Table1215[[#This Row],[Column2]],Table12[[Column2]:[Column54]],44,FALSE),"0")</f>
        <v>0</v>
      </c>
      <c r="AT142" s="58">
        <f>IFERROR(VLOOKUP(Table1215[[#This Row],[Column2]],Table12[[Column2]:[Column54]],45,FALSE),"0")</f>
        <v>0</v>
      </c>
      <c r="AU142" s="58">
        <f>IFERROR(VLOOKUP(Table1215[[#This Row],[Column2]],Table12[[Column2]:[Column54]],46,FALSE),"0")</f>
        <v>0</v>
      </c>
      <c r="AV142" s="60">
        <f>Table1215[[#This Row],[Column43]]</f>
        <v>2</v>
      </c>
      <c r="AW142" s="58">
        <f>IFERROR(VLOOKUP(Table1215[[#This Row],[Column2]],Table12[[Column2]:[Column54]],48,FALSE),"0")</f>
        <v>0</v>
      </c>
      <c r="AX142" s="58">
        <f>IFERROR(VLOOKUP(Table1215[[#This Row],[Column2]],Table12[[Column2]:[Column54]],49,FALSE),"0")</f>
        <v>0</v>
      </c>
      <c r="AY142" s="58">
        <f>IFERROR(VLOOKUP(Table1215[[#This Row],[Column2]],Table12[[Column2]:[Column54]],50,FALSE),"0")</f>
        <v>0</v>
      </c>
      <c r="AZ142" s="58">
        <f>IFERROR(VLOOKUP(Table1215[[#This Row],[Column2]],Table12[[Column2]:[Column54]],51,FALSE),"0")</f>
        <v>3</v>
      </c>
      <c r="BA142" s="58">
        <f>IFERROR(VLOOKUP(Table1215[[#This Row],[Column2]],Table12[[Column2]:[Column54]],52,FALSE),"0")</f>
        <v>3</v>
      </c>
      <c r="BB142" s="60">
        <f>AVERAGE(Table1215[[#This Row],[Column52]],Table1215[[#This Row],[Column53]])</f>
        <v>3</v>
      </c>
    </row>
    <row r="143" spans="1:54" ht="23.1" customHeight="1" x14ac:dyDescent="0.3">
      <c r="A143" s="80">
        <v>140</v>
      </c>
      <c r="B143" s="63" t="s">
        <v>373</v>
      </c>
      <c r="C143" s="64" t="s">
        <v>374</v>
      </c>
      <c r="D143" s="63" t="s">
        <v>449</v>
      </c>
      <c r="E143" s="63" t="s">
        <v>492</v>
      </c>
      <c r="F143" s="63" t="str">
        <f>REPT(CHAR(160),10)&amp;Working!$E144</f>
        <v>          C</v>
      </c>
      <c r="G143" s="54">
        <f>IFERROR(VLOOKUP(Table1215[[#This Row],[Column2]],Table12[[Column2]:[Column54]],6,FALSE),"0")</f>
        <v>0</v>
      </c>
      <c r="H143" s="54">
        <f>IFERROR(VLOOKUP(Table1215[[#This Row],[Column2]],Table12[[Column2]:[Column54]],7,FALSE),"0")</f>
        <v>0</v>
      </c>
      <c r="I143" s="54">
        <f>IFERROR(VLOOKUP(Table1215[[#This Row],[Column2]],Table12[[Column2]:[Column54]],8,FALSE),"0")</f>
        <v>3</v>
      </c>
      <c r="J143" s="54">
        <f>IFERROR(VLOOKUP(Table1215[[#This Row],[Column2]],Table12[[Column2]:[Column54]],9,FALSE),"0")</f>
        <v>0</v>
      </c>
      <c r="K143" s="54">
        <f>IFERROR(VLOOKUP(Table1215[[#This Row],[Column2]],Table12[[Column2]:[Column54]],10,FALSE),"0")</f>
        <v>0</v>
      </c>
      <c r="L143" s="60">
        <f>Table1215[[#This Row],[Column9]]</f>
        <v>3</v>
      </c>
      <c r="M143" s="54">
        <f>IFERROR(VLOOKUP(Table1215[[#This Row],[Column2]],Table12[[Column2]:[Column54]],12,FALSE),"0")</f>
        <v>0</v>
      </c>
      <c r="N143" s="54">
        <f>IFERROR(VLOOKUP(Table1215[[#This Row],[Column2]],Table12[[Column2]:[Column54]],13,FALSE),"0")</f>
        <v>4</v>
      </c>
      <c r="O143" s="54">
        <f>IFERROR(VLOOKUP(Table1215[[#This Row],[Column2]],Table12[[Column2]:[Column54]],14,FALSE),"0")</f>
        <v>3</v>
      </c>
      <c r="P143" s="54">
        <f>IFERROR(VLOOKUP(Table1215[[#This Row],[Column2]],Table12[[Column2]:[Column54]],10,FALSE),"0")</f>
        <v>0</v>
      </c>
      <c r="Q143" s="54">
        <f>IFERROR(VLOOKUP(Table1215[[#This Row],[Column2]],Table12[[Column2]:[Column54]],16,FALSE),"0")</f>
        <v>3</v>
      </c>
      <c r="R143" s="60">
        <f>AVERAGE(Table1215[[#This Row],[Column14]],Table1215[[#This Row],[Column15]],Table1215[[#This Row],[Column17]])</f>
        <v>3.3333333333333335</v>
      </c>
      <c r="S143" s="54">
        <f>IFERROR(VLOOKUP(Table1215[[#This Row],[Column2]],Table12[[Column2]:[Column54]],18,FALSE),"0")</f>
        <v>0</v>
      </c>
      <c r="T143" s="54">
        <f>IFERROR(VLOOKUP(Table1215[[#This Row],[Column2]],Table12[[Column2]:[Column54]],19,FALSE),"0")</f>
        <v>0</v>
      </c>
      <c r="U143" s="54">
        <f>IFERROR(VLOOKUP(Table1215[[#This Row],[Column2]],Table12[[Column2]:[Column54]],20,FALSE),"0")</f>
        <v>0</v>
      </c>
      <c r="V143" s="54">
        <f>IFERROR(VLOOKUP(Table1215[[#This Row],[Column2]],Table12[[Column2]:[Column54]],21,FALSE),"0")</f>
        <v>0</v>
      </c>
      <c r="W143" s="54">
        <f>IFERROR(VLOOKUP(Table1215[[#This Row],[Column2]],Table12[[Column2]:[Column54]],22,FALSE),"0")</f>
        <v>0</v>
      </c>
      <c r="X143" s="60">
        <f>Table1215[[#This Row],[Column19]]</f>
        <v>0</v>
      </c>
      <c r="Y143" s="54">
        <f>IFERROR(VLOOKUP(Table1215[[#This Row],[Column2]],Table12[[Column2]:[Column54]],24,FALSE),"0")</f>
        <v>4</v>
      </c>
      <c r="Z143" s="54">
        <f>IFERROR(VLOOKUP(Table1215[[#This Row],[Column2]],Table12[[Column2]:[Column54]],25,FALSE),"0")</f>
        <v>0</v>
      </c>
      <c r="AA143" s="54">
        <f>IFERROR(VLOOKUP(Table1215[[#This Row],[Column2]],Table12[[Column2]:[Column54]],26,FALSE),"0")</f>
        <v>0</v>
      </c>
      <c r="AB143" s="54">
        <f>IFERROR(VLOOKUP(Table1215[[#This Row],[Column2]],Table12[[Column2]:[Column54]],27,FALSE),"0")</f>
        <v>0</v>
      </c>
      <c r="AC143" s="54">
        <f>IFERROR(VLOOKUP(Table1215[[#This Row],[Column2]],Table12[[Column2]:[Column54]],28,FALSE),"0")</f>
        <v>0</v>
      </c>
      <c r="AD143" s="60">
        <f>Table1215[[#This Row],[Column25]]</f>
        <v>4</v>
      </c>
      <c r="AE143" s="54">
        <f>IFERROR(VLOOKUP(Table1215[[#This Row],[Column2]],Table12[[Column2]:[Column54]],30,FALSE),"0")</f>
        <v>0</v>
      </c>
      <c r="AF143" s="54">
        <f>IFERROR(VLOOKUP(Table1215[[#This Row],[Column2]],Table12[[Column2]:[Column54]],31,FALSE),"0")</f>
        <v>0</v>
      </c>
      <c r="AG143" s="54">
        <f>IFERROR(VLOOKUP(Table1215[[#This Row],[Column2]],Table12[[Column2]:[Column54]],32,FALSE),"0")</f>
        <v>0</v>
      </c>
      <c r="AH143" s="54">
        <f>IFERROR(VLOOKUP(Table1215[[#This Row],[Column2]],Table12[[Column2]:[Column54]],33,FALSE),"0")</f>
        <v>0</v>
      </c>
      <c r="AI143" s="54">
        <f>IFERROR(VLOOKUP(Table1215[[#This Row],[Column2]],Table12[[Column2]:[Column54]],34,FALSE),"0")</f>
        <v>0</v>
      </c>
      <c r="AJ143" s="60">
        <f>AVERAGE(Table1215[[#This Row],[Column31]],Table1215[[#This Row],[Column32]],Table1215[[#This Row],[Column33]])</f>
        <v>0</v>
      </c>
      <c r="AK143" s="54">
        <f>IFERROR(VLOOKUP(Table1215[[#This Row],[Column2]],Table12[[Column2]:[Column54]],36,FALSE),"0")</f>
        <v>3</v>
      </c>
      <c r="AL143" s="54">
        <f>IFERROR(VLOOKUP(Table1215[[#This Row],[Column2]],Table12[[Column2]:[Column54]],37,FALSE),"0")</f>
        <v>3</v>
      </c>
      <c r="AM143" s="54">
        <f>IFERROR(VLOOKUP(Table1215[[#This Row],[Column2]],Table12[[Column2]:[Column54]],38,FALSE),"0")</f>
        <v>0</v>
      </c>
      <c r="AN143" s="54">
        <f>IFERROR(VLOOKUP(Table1215[[#This Row],[Column2]],Table12[[Column2]:[Column54]],39,FALSE),"0")</f>
        <v>3</v>
      </c>
      <c r="AO143" s="54">
        <f>IFERROR(VLOOKUP(Table1215[[#This Row],[Column2]],Table12[[Column2]:[Column54]],40,FALSE),"0")</f>
        <v>0</v>
      </c>
      <c r="AP143" s="60">
        <f>AVERAGE(Table1215[[#This Row],[Column37]],Table1215[[#This Row],[Column38]],Table1215[[#This Row],[Column40]])</f>
        <v>3</v>
      </c>
      <c r="AQ143" s="54">
        <f>IFERROR(VLOOKUP(Table1215[[#This Row],[Column2]],Table12[[Column2]:[Column54]],42,FALSE),"0")</f>
        <v>1</v>
      </c>
      <c r="AR143" s="54">
        <f>IFERROR(VLOOKUP(Table1215[[#This Row],[Column2]],Table12[[Column2]:[Column54]],43,FALSE),"0")</f>
        <v>0</v>
      </c>
      <c r="AS143" s="54">
        <f>IFERROR(VLOOKUP(Table1215[[#This Row],[Column2]],Table12[[Column2]:[Column54]],44,FALSE),"0")</f>
        <v>0</v>
      </c>
      <c r="AT143" s="54">
        <f>IFERROR(VLOOKUP(Table1215[[#This Row],[Column2]],Table12[[Column2]:[Column54]],45,FALSE),"0")</f>
        <v>0</v>
      </c>
      <c r="AU143" s="54">
        <f>IFERROR(VLOOKUP(Table1215[[#This Row],[Column2]],Table12[[Column2]:[Column54]],46,FALSE),"0")</f>
        <v>0</v>
      </c>
      <c r="AV143" s="60">
        <f>Table1215[[#This Row],[Column43]]</f>
        <v>1</v>
      </c>
      <c r="AW143" s="54">
        <f>IFERROR(VLOOKUP(Table1215[[#This Row],[Column2]],Table12[[Column2]:[Column54]],48,FALSE),"0")</f>
        <v>0</v>
      </c>
      <c r="AX143" s="54">
        <f>IFERROR(VLOOKUP(Table1215[[#This Row],[Column2]],Table12[[Column2]:[Column54]],49,FALSE),"0")</f>
        <v>0</v>
      </c>
      <c r="AY143" s="54">
        <f>IFERROR(VLOOKUP(Table1215[[#This Row],[Column2]],Table12[[Column2]:[Column54]],50,FALSE),"0")</f>
        <v>0</v>
      </c>
      <c r="AZ143" s="54">
        <f>IFERROR(VLOOKUP(Table1215[[#This Row],[Column2]],Table12[[Column2]:[Column54]],51,FALSE),"0")</f>
        <v>3</v>
      </c>
      <c r="BA143" s="54">
        <f>IFERROR(VLOOKUP(Table1215[[#This Row],[Column2]],Table12[[Column2]:[Column54]],52,FALSE),"0")</f>
        <v>2</v>
      </c>
      <c r="BB143" s="60">
        <f>AVERAGE(Table1215[[#This Row],[Column52]],Table1215[[#This Row],[Column53]])</f>
        <v>2.5</v>
      </c>
    </row>
    <row r="144" spans="1:54" ht="23.1" customHeight="1" x14ac:dyDescent="0.3">
      <c r="A144" s="79">
        <v>141</v>
      </c>
      <c r="B144" s="56" t="s">
        <v>268</v>
      </c>
      <c r="C144" s="57" t="s">
        <v>269</v>
      </c>
      <c r="D144" s="56" t="s">
        <v>449</v>
      </c>
      <c r="E144" s="56" t="s">
        <v>160</v>
      </c>
      <c r="F144" s="56" t="str">
        <f>REPT(CHAR(160),10)&amp;Working!$E145</f>
        <v>          B</v>
      </c>
      <c r="G144" s="58">
        <f>IFERROR(VLOOKUP(Table1215[[#This Row],[Column2]],Table12[[Column2]:[Column54]],6,FALSE),"0")</f>
        <v>0</v>
      </c>
      <c r="H144" s="58">
        <f>IFERROR(VLOOKUP(Table1215[[#This Row],[Column2]],Table12[[Column2]:[Column54]],7,FALSE),"0")</f>
        <v>0</v>
      </c>
      <c r="I144" s="58">
        <f>IFERROR(VLOOKUP(Table1215[[#This Row],[Column2]],Table12[[Column2]:[Column54]],8,FALSE),"0")</f>
        <v>5</v>
      </c>
      <c r="J144" s="58">
        <f>IFERROR(VLOOKUP(Table1215[[#This Row],[Column2]],Table12[[Column2]:[Column54]],9,FALSE),"0")</f>
        <v>0</v>
      </c>
      <c r="K144" s="58">
        <f>IFERROR(VLOOKUP(Table1215[[#This Row],[Column2]],Table12[[Column2]:[Column54]],10,FALSE),"0")</f>
        <v>0</v>
      </c>
      <c r="L144" s="60">
        <f>Table1215[[#This Row],[Column9]]</f>
        <v>5</v>
      </c>
      <c r="M144" s="58">
        <f>IFERROR(VLOOKUP(Table1215[[#This Row],[Column2]],Table12[[Column2]:[Column54]],12,FALSE),"0")</f>
        <v>0</v>
      </c>
      <c r="N144" s="58">
        <f>IFERROR(VLOOKUP(Table1215[[#This Row],[Column2]],Table12[[Column2]:[Column54]],13,FALSE),"0")</f>
        <v>3</v>
      </c>
      <c r="O144" s="58">
        <f>IFERROR(VLOOKUP(Table1215[[#This Row],[Column2]],Table12[[Column2]:[Column54]],14,FALSE),"0")</f>
        <v>4</v>
      </c>
      <c r="P144" s="58">
        <f>IFERROR(VLOOKUP(Table1215[[#This Row],[Column2]],Table12[[Column2]:[Column54]],10,FALSE),"0")</f>
        <v>0</v>
      </c>
      <c r="Q144" s="58">
        <f>IFERROR(VLOOKUP(Table1215[[#This Row],[Column2]],Table12[[Column2]:[Column54]],16,FALSE),"0")</f>
        <v>4</v>
      </c>
      <c r="R144" s="60">
        <f>AVERAGE(Table1215[[#This Row],[Column14]],Table1215[[#This Row],[Column15]],Table1215[[#This Row],[Column17]])</f>
        <v>3.6666666666666665</v>
      </c>
      <c r="S144" s="58">
        <f>IFERROR(VLOOKUP(Table1215[[#This Row],[Column2]],Table12[[Column2]:[Column54]],18,FALSE),"0")</f>
        <v>0</v>
      </c>
      <c r="T144" s="58">
        <f>IFERROR(VLOOKUP(Table1215[[#This Row],[Column2]],Table12[[Column2]:[Column54]],19,FALSE),"0")</f>
        <v>0</v>
      </c>
      <c r="U144" s="58">
        <f>IFERROR(VLOOKUP(Table1215[[#This Row],[Column2]],Table12[[Column2]:[Column54]],20,FALSE),"0")</f>
        <v>0</v>
      </c>
      <c r="V144" s="58">
        <f>IFERROR(VLOOKUP(Table1215[[#This Row],[Column2]],Table12[[Column2]:[Column54]],21,FALSE),"0")</f>
        <v>0</v>
      </c>
      <c r="W144" s="58">
        <f>IFERROR(VLOOKUP(Table1215[[#This Row],[Column2]],Table12[[Column2]:[Column54]],22,FALSE),"0")</f>
        <v>0</v>
      </c>
      <c r="X144" s="60">
        <f>Table1215[[#This Row],[Column19]]</f>
        <v>0</v>
      </c>
      <c r="Y144" s="58">
        <f>IFERROR(VLOOKUP(Table1215[[#This Row],[Column2]],Table12[[Column2]:[Column54]],24,FALSE),"0")</f>
        <v>3</v>
      </c>
      <c r="Z144" s="58">
        <f>IFERROR(VLOOKUP(Table1215[[#This Row],[Column2]],Table12[[Column2]:[Column54]],25,FALSE),"0")</f>
        <v>0</v>
      </c>
      <c r="AA144" s="58">
        <f>IFERROR(VLOOKUP(Table1215[[#This Row],[Column2]],Table12[[Column2]:[Column54]],26,FALSE),"0")</f>
        <v>0</v>
      </c>
      <c r="AB144" s="58">
        <f>IFERROR(VLOOKUP(Table1215[[#This Row],[Column2]],Table12[[Column2]:[Column54]],27,FALSE),"0")</f>
        <v>0</v>
      </c>
      <c r="AC144" s="58">
        <f>IFERROR(VLOOKUP(Table1215[[#This Row],[Column2]],Table12[[Column2]:[Column54]],28,FALSE),"0")</f>
        <v>0</v>
      </c>
      <c r="AD144" s="60">
        <f>Table1215[[#This Row],[Column25]]</f>
        <v>3</v>
      </c>
      <c r="AE144" s="58">
        <f>IFERROR(VLOOKUP(Table1215[[#This Row],[Column2]],Table12[[Column2]:[Column54]],30,FALSE),"0")</f>
        <v>0</v>
      </c>
      <c r="AF144" s="58">
        <f>IFERROR(VLOOKUP(Table1215[[#This Row],[Column2]],Table12[[Column2]:[Column54]],31,FALSE),"0")</f>
        <v>0</v>
      </c>
      <c r="AG144" s="58">
        <f>IFERROR(VLOOKUP(Table1215[[#This Row],[Column2]],Table12[[Column2]:[Column54]],32,FALSE),"0")</f>
        <v>0</v>
      </c>
      <c r="AH144" s="58">
        <f>IFERROR(VLOOKUP(Table1215[[#This Row],[Column2]],Table12[[Column2]:[Column54]],33,FALSE),"0")</f>
        <v>0</v>
      </c>
      <c r="AI144" s="58">
        <f>IFERROR(VLOOKUP(Table1215[[#This Row],[Column2]],Table12[[Column2]:[Column54]],34,FALSE),"0")</f>
        <v>0</v>
      </c>
      <c r="AJ144" s="60">
        <f>AVERAGE(Table1215[[#This Row],[Column31]],Table1215[[#This Row],[Column32]],Table1215[[#This Row],[Column33]])</f>
        <v>0</v>
      </c>
      <c r="AK144" s="58">
        <f>IFERROR(VLOOKUP(Table1215[[#This Row],[Column2]],Table12[[Column2]:[Column54]],36,FALSE),"0")</f>
        <v>4</v>
      </c>
      <c r="AL144" s="58">
        <f>IFERROR(VLOOKUP(Table1215[[#This Row],[Column2]],Table12[[Column2]:[Column54]],37,FALSE),"0")</f>
        <v>3</v>
      </c>
      <c r="AM144" s="58">
        <f>IFERROR(VLOOKUP(Table1215[[#This Row],[Column2]],Table12[[Column2]:[Column54]],38,FALSE),"0")</f>
        <v>0</v>
      </c>
      <c r="AN144" s="58">
        <f>IFERROR(VLOOKUP(Table1215[[#This Row],[Column2]],Table12[[Column2]:[Column54]],39,FALSE),"0")</f>
        <v>5</v>
      </c>
      <c r="AO144" s="58">
        <f>IFERROR(VLOOKUP(Table1215[[#This Row],[Column2]],Table12[[Column2]:[Column54]],40,FALSE),"0")</f>
        <v>0</v>
      </c>
      <c r="AP144" s="60">
        <f>AVERAGE(Table1215[[#This Row],[Column37]],Table1215[[#This Row],[Column38]],Table1215[[#This Row],[Column40]])</f>
        <v>4</v>
      </c>
      <c r="AQ144" s="58">
        <f>IFERROR(VLOOKUP(Table1215[[#This Row],[Column2]],Table12[[Column2]:[Column54]],42,FALSE),"0")</f>
        <v>5</v>
      </c>
      <c r="AR144" s="58">
        <f>IFERROR(VLOOKUP(Table1215[[#This Row],[Column2]],Table12[[Column2]:[Column54]],43,FALSE),"0")</f>
        <v>0</v>
      </c>
      <c r="AS144" s="58">
        <f>IFERROR(VLOOKUP(Table1215[[#This Row],[Column2]],Table12[[Column2]:[Column54]],44,FALSE),"0")</f>
        <v>0</v>
      </c>
      <c r="AT144" s="58">
        <f>IFERROR(VLOOKUP(Table1215[[#This Row],[Column2]],Table12[[Column2]:[Column54]],45,FALSE),"0")</f>
        <v>0</v>
      </c>
      <c r="AU144" s="58">
        <f>IFERROR(VLOOKUP(Table1215[[#This Row],[Column2]],Table12[[Column2]:[Column54]],46,FALSE),"0")</f>
        <v>0</v>
      </c>
      <c r="AV144" s="60">
        <f>Table1215[[#This Row],[Column43]]</f>
        <v>5</v>
      </c>
      <c r="AW144" s="58">
        <f>IFERROR(VLOOKUP(Table1215[[#This Row],[Column2]],Table12[[Column2]:[Column54]],48,FALSE),"0")</f>
        <v>0</v>
      </c>
      <c r="AX144" s="58">
        <f>IFERROR(VLOOKUP(Table1215[[#This Row],[Column2]],Table12[[Column2]:[Column54]],49,FALSE),"0")</f>
        <v>0</v>
      </c>
      <c r="AY144" s="58">
        <f>IFERROR(VLOOKUP(Table1215[[#This Row],[Column2]],Table12[[Column2]:[Column54]],50,FALSE),"0")</f>
        <v>0</v>
      </c>
      <c r="AZ144" s="58">
        <f>IFERROR(VLOOKUP(Table1215[[#This Row],[Column2]],Table12[[Column2]:[Column54]],51,FALSE),"0")</f>
        <v>5</v>
      </c>
      <c r="BA144" s="58">
        <f>IFERROR(VLOOKUP(Table1215[[#This Row],[Column2]],Table12[[Column2]:[Column54]],52,FALSE),"0")</f>
        <v>4</v>
      </c>
      <c r="BB144" s="60">
        <f>AVERAGE(Table1215[[#This Row],[Column52]],Table1215[[#This Row],[Column53]])</f>
        <v>4.5</v>
      </c>
    </row>
    <row r="145" spans="1:54" ht="23.1" customHeight="1" x14ac:dyDescent="0.3">
      <c r="A145" s="80">
        <v>142</v>
      </c>
      <c r="B145" s="63" t="s">
        <v>169</v>
      </c>
      <c r="C145" s="64" t="s">
        <v>170</v>
      </c>
      <c r="D145" s="63" t="s">
        <v>541</v>
      </c>
      <c r="E145" s="63" t="s">
        <v>160</v>
      </c>
      <c r="F145" s="63" t="str">
        <f>REPT(CHAR(160),10)&amp;Working!$E146</f>
        <v>          B</v>
      </c>
      <c r="G145" s="54">
        <f>IFERROR(VLOOKUP(Table1215[[#This Row],[Column2]],Table12[[Column2]:[Column54]],6,FALSE),"0")</f>
        <v>0</v>
      </c>
      <c r="H145" s="54">
        <f>IFERROR(VLOOKUP(Table1215[[#This Row],[Column2]],Table12[[Column2]:[Column54]],7,FALSE),"0")</f>
        <v>0</v>
      </c>
      <c r="I145" s="54">
        <f>IFERROR(VLOOKUP(Table1215[[#This Row],[Column2]],Table12[[Column2]:[Column54]],8,FALSE),"0")</f>
        <v>2</v>
      </c>
      <c r="J145" s="54">
        <f>IFERROR(VLOOKUP(Table1215[[#This Row],[Column2]],Table12[[Column2]:[Column54]],9,FALSE),"0")</f>
        <v>0</v>
      </c>
      <c r="K145" s="54">
        <f>IFERROR(VLOOKUP(Table1215[[#This Row],[Column2]],Table12[[Column2]:[Column54]],10,FALSE),"0")</f>
        <v>0</v>
      </c>
      <c r="L145" s="60">
        <f>Table1215[[#This Row],[Column9]]</f>
        <v>2</v>
      </c>
      <c r="M145" s="54">
        <f>IFERROR(VLOOKUP(Table1215[[#This Row],[Column2]],Table12[[Column2]:[Column54]],12,FALSE),"0")</f>
        <v>0</v>
      </c>
      <c r="N145" s="54">
        <f>IFERROR(VLOOKUP(Table1215[[#This Row],[Column2]],Table12[[Column2]:[Column54]],13,FALSE),"0")</f>
        <v>3</v>
      </c>
      <c r="O145" s="54">
        <f>IFERROR(VLOOKUP(Table1215[[#This Row],[Column2]],Table12[[Column2]:[Column54]],14,FALSE),"0")</f>
        <v>4</v>
      </c>
      <c r="P145" s="54">
        <f>IFERROR(VLOOKUP(Table1215[[#This Row],[Column2]],Table12[[Column2]:[Column54]],10,FALSE),"0")</f>
        <v>0</v>
      </c>
      <c r="Q145" s="54">
        <f>IFERROR(VLOOKUP(Table1215[[#This Row],[Column2]],Table12[[Column2]:[Column54]],16,FALSE),"0")</f>
        <v>4</v>
      </c>
      <c r="R145" s="60">
        <f>AVERAGE(Table1215[[#This Row],[Column14]],Table1215[[#This Row],[Column15]],Table1215[[#This Row],[Column17]])</f>
        <v>3.6666666666666665</v>
      </c>
      <c r="S145" s="54">
        <f>IFERROR(VLOOKUP(Table1215[[#This Row],[Column2]],Table12[[Column2]:[Column54]],18,FALSE),"0")</f>
        <v>0</v>
      </c>
      <c r="T145" s="54">
        <f>IFERROR(VLOOKUP(Table1215[[#This Row],[Column2]],Table12[[Column2]:[Column54]],19,FALSE),"0")</f>
        <v>0</v>
      </c>
      <c r="U145" s="54">
        <f>IFERROR(VLOOKUP(Table1215[[#This Row],[Column2]],Table12[[Column2]:[Column54]],20,FALSE),"0")</f>
        <v>0</v>
      </c>
      <c r="V145" s="54">
        <f>IFERROR(VLOOKUP(Table1215[[#This Row],[Column2]],Table12[[Column2]:[Column54]],21,FALSE),"0")</f>
        <v>0</v>
      </c>
      <c r="W145" s="54">
        <f>IFERROR(VLOOKUP(Table1215[[#This Row],[Column2]],Table12[[Column2]:[Column54]],22,FALSE),"0")</f>
        <v>0</v>
      </c>
      <c r="X145" s="60">
        <f>Table1215[[#This Row],[Column19]]</f>
        <v>0</v>
      </c>
      <c r="Y145" s="54">
        <f>IFERROR(VLOOKUP(Table1215[[#This Row],[Column2]],Table12[[Column2]:[Column54]],24,FALSE),"0")</f>
        <v>2</v>
      </c>
      <c r="Z145" s="54">
        <f>IFERROR(VLOOKUP(Table1215[[#This Row],[Column2]],Table12[[Column2]:[Column54]],25,FALSE),"0")</f>
        <v>0</v>
      </c>
      <c r="AA145" s="54">
        <f>IFERROR(VLOOKUP(Table1215[[#This Row],[Column2]],Table12[[Column2]:[Column54]],26,FALSE),"0")</f>
        <v>0</v>
      </c>
      <c r="AB145" s="54">
        <f>IFERROR(VLOOKUP(Table1215[[#This Row],[Column2]],Table12[[Column2]:[Column54]],27,FALSE),"0")</f>
        <v>0</v>
      </c>
      <c r="AC145" s="54">
        <f>IFERROR(VLOOKUP(Table1215[[#This Row],[Column2]],Table12[[Column2]:[Column54]],28,FALSE),"0")</f>
        <v>0</v>
      </c>
      <c r="AD145" s="60">
        <f>Table1215[[#This Row],[Column25]]</f>
        <v>2</v>
      </c>
      <c r="AE145" s="54">
        <f>IFERROR(VLOOKUP(Table1215[[#This Row],[Column2]],Table12[[Column2]:[Column54]],30,FALSE),"0")</f>
        <v>0</v>
      </c>
      <c r="AF145" s="54">
        <f>IFERROR(VLOOKUP(Table1215[[#This Row],[Column2]],Table12[[Column2]:[Column54]],31,FALSE),"0")</f>
        <v>0</v>
      </c>
      <c r="AG145" s="54">
        <f>IFERROR(VLOOKUP(Table1215[[#This Row],[Column2]],Table12[[Column2]:[Column54]],32,FALSE),"0")</f>
        <v>0</v>
      </c>
      <c r="AH145" s="54">
        <f>IFERROR(VLOOKUP(Table1215[[#This Row],[Column2]],Table12[[Column2]:[Column54]],33,FALSE),"0")</f>
        <v>0</v>
      </c>
      <c r="AI145" s="54">
        <f>IFERROR(VLOOKUP(Table1215[[#This Row],[Column2]],Table12[[Column2]:[Column54]],34,FALSE),"0")</f>
        <v>0</v>
      </c>
      <c r="AJ145" s="60">
        <f>AVERAGE(Table1215[[#This Row],[Column31]],Table1215[[#This Row],[Column32]],Table1215[[#This Row],[Column33]])</f>
        <v>0</v>
      </c>
      <c r="AK145" s="54">
        <f>IFERROR(VLOOKUP(Table1215[[#This Row],[Column2]],Table12[[Column2]:[Column54]],36,FALSE),"0")</f>
        <v>2</v>
      </c>
      <c r="AL145" s="54">
        <f>IFERROR(VLOOKUP(Table1215[[#This Row],[Column2]],Table12[[Column2]:[Column54]],37,FALSE),"0")</f>
        <v>4</v>
      </c>
      <c r="AM145" s="54">
        <f>IFERROR(VLOOKUP(Table1215[[#This Row],[Column2]],Table12[[Column2]:[Column54]],38,FALSE),"0")</f>
        <v>0</v>
      </c>
      <c r="AN145" s="54">
        <f>IFERROR(VLOOKUP(Table1215[[#This Row],[Column2]],Table12[[Column2]:[Column54]],39,FALSE),"0")</f>
        <v>3</v>
      </c>
      <c r="AO145" s="54">
        <f>IFERROR(VLOOKUP(Table1215[[#This Row],[Column2]],Table12[[Column2]:[Column54]],40,FALSE),"0")</f>
        <v>0</v>
      </c>
      <c r="AP145" s="60">
        <f>AVERAGE(Table1215[[#This Row],[Column37]],Table1215[[#This Row],[Column38]],Table1215[[#This Row],[Column40]])</f>
        <v>3</v>
      </c>
      <c r="AQ145" s="54">
        <f>IFERROR(VLOOKUP(Table1215[[#This Row],[Column2]],Table12[[Column2]:[Column54]],42,FALSE),"0")</f>
        <v>4</v>
      </c>
      <c r="AR145" s="54">
        <f>IFERROR(VLOOKUP(Table1215[[#This Row],[Column2]],Table12[[Column2]:[Column54]],43,FALSE),"0")</f>
        <v>0</v>
      </c>
      <c r="AS145" s="54">
        <f>IFERROR(VLOOKUP(Table1215[[#This Row],[Column2]],Table12[[Column2]:[Column54]],44,FALSE),"0")</f>
        <v>0</v>
      </c>
      <c r="AT145" s="54">
        <f>IFERROR(VLOOKUP(Table1215[[#This Row],[Column2]],Table12[[Column2]:[Column54]],45,FALSE),"0")</f>
        <v>0</v>
      </c>
      <c r="AU145" s="54">
        <f>IFERROR(VLOOKUP(Table1215[[#This Row],[Column2]],Table12[[Column2]:[Column54]],46,FALSE),"0")</f>
        <v>0</v>
      </c>
      <c r="AV145" s="60">
        <f>Table1215[[#This Row],[Column43]]</f>
        <v>4</v>
      </c>
      <c r="AW145" s="54">
        <f>IFERROR(VLOOKUP(Table1215[[#This Row],[Column2]],Table12[[Column2]:[Column54]],48,FALSE),"0")</f>
        <v>0</v>
      </c>
      <c r="AX145" s="54">
        <f>IFERROR(VLOOKUP(Table1215[[#This Row],[Column2]],Table12[[Column2]:[Column54]],49,FALSE),"0")</f>
        <v>0</v>
      </c>
      <c r="AY145" s="54">
        <f>IFERROR(VLOOKUP(Table1215[[#This Row],[Column2]],Table12[[Column2]:[Column54]],50,FALSE),"0")</f>
        <v>0</v>
      </c>
      <c r="AZ145" s="54">
        <f>IFERROR(VLOOKUP(Table1215[[#This Row],[Column2]],Table12[[Column2]:[Column54]],51,FALSE),"0")</f>
        <v>2</v>
      </c>
      <c r="BA145" s="54">
        <f>IFERROR(VLOOKUP(Table1215[[#This Row],[Column2]],Table12[[Column2]:[Column54]],52,FALSE),"0")</f>
        <v>3</v>
      </c>
      <c r="BB145" s="60">
        <f>AVERAGE(Table1215[[#This Row],[Column52]],Table1215[[#This Row],[Column53]])</f>
        <v>2.5</v>
      </c>
    </row>
    <row r="146" spans="1:54" ht="23.1" customHeight="1" x14ac:dyDescent="0.3">
      <c r="A146" s="79">
        <v>143</v>
      </c>
      <c r="B146" s="56" t="s">
        <v>282</v>
      </c>
      <c r="C146" s="57" t="s">
        <v>283</v>
      </c>
      <c r="D146" s="56" t="s">
        <v>449</v>
      </c>
      <c r="E146" s="56" t="s">
        <v>160</v>
      </c>
      <c r="F146" s="56" t="str">
        <f>REPT(CHAR(160),10)&amp;Working!$E147</f>
        <v>          B</v>
      </c>
      <c r="G146" s="58">
        <f>IFERROR(VLOOKUP(Table1215[[#This Row],[Column2]],Table12[[Column2]:[Column54]],6,FALSE),"0")</f>
        <v>0</v>
      </c>
      <c r="H146" s="58">
        <f>IFERROR(VLOOKUP(Table1215[[#This Row],[Column2]],Table12[[Column2]:[Column54]],7,FALSE),"0")</f>
        <v>0</v>
      </c>
      <c r="I146" s="58">
        <f>IFERROR(VLOOKUP(Table1215[[#This Row],[Column2]],Table12[[Column2]:[Column54]],8,FALSE),"0")</f>
        <v>2</v>
      </c>
      <c r="J146" s="58">
        <f>IFERROR(VLOOKUP(Table1215[[#This Row],[Column2]],Table12[[Column2]:[Column54]],9,FALSE),"0")</f>
        <v>0</v>
      </c>
      <c r="K146" s="58">
        <f>IFERROR(VLOOKUP(Table1215[[#This Row],[Column2]],Table12[[Column2]:[Column54]],10,FALSE),"0")</f>
        <v>0</v>
      </c>
      <c r="L146" s="60">
        <f>Table1215[[#This Row],[Column9]]</f>
        <v>2</v>
      </c>
      <c r="M146" s="58">
        <f>IFERROR(VLOOKUP(Table1215[[#This Row],[Column2]],Table12[[Column2]:[Column54]],12,FALSE),"0")</f>
        <v>0</v>
      </c>
      <c r="N146" s="58">
        <f>IFERROR(VLOOKUP(Table1215[[#This Row],[Column2]],Table12[[Column2]:[Column54]],13,FALSE),"0")</f>
        <v>3</v>
      </c>
      <c r="O146" s="58">
        <f>IFERROR(VLOOKUP(Table1215[[#This Row],[Column2]],Table12[[Column2]:[Column54]],14,FALSE),"0")</f>
        <v>3</v>
      </c>
      <c r="P146" s="58">
        <f>IFERROR(VLOOKUP(Table1215[[#This Row],[Column2]],Table12[[Column2]:[Column54]],10,FALSE),"0")</f>
        <v>0</v>
      </c>
      <c r="Q146" s="58">
        <f>IFERROR(VLOOKUP(Table1215[[#This Row],[Column2]],Table12[[Column2]:[Column54]],16,FALSE),"0")</f>
        <v>3</v>
      </c>
      <c r="R146" s="60">
        <f>AVERAGE(Table1215[[#This Row],[Column14]],Table1215[[#This Row],[Column15]],Table1215[[#This Row],[Column17]])</f>
        <v>3</v>
      </c>
      <c r="S146" s="58">
        <f>IFERROR(VLOOKUP(Table1215[[#This Row],[Column2]],Table12[[Column2]:[Column54]],18,FALSE),"0")</f>
        <v>0</v>
      </c>
      <c r="T146" s="58">
        <f>IFERROR(VLOOKUP(Table1215[[#This Row],[Column2]],Table12[[Column2]:[Column54]],19,FALSE),"0")</f>
        <v>0</v>
      </c>
      <c r="U146" s="58">
        <f>IFERROR(VLOOKUP(Table1215[[#This Row],[Column2]],Table12[[Column2]:[Column54]],20,FALSE),"0")</f>
        <v>0</v>
      </c>
      <c r="V146" s="58">
        <f>IFERROR(VLOOKUP(Table1215[[#This Row],[Column2]],Table12[[Column2]:[Column54]],21,FALSE),"0")</f>
        <v>0</v>
      </c>
      <c r="W146" s="58">
        <f>IFERROR(VLOOKUP(Table1215[[#This Row],[Column2]],Table12[[Column2]:[Column54]],22,FALSE),"0")</f>
        <v>0</v>
      </c>
      <c r="X146" s="60">
        <f>Table1215[[#This Row],[Column19]]</f>
        <v>0</v>
      </c>
      <c r="Y146" s="58">
        <f>IFERROR(VLOOKUP(Table1215[[#This Row],[Column2]],Table12[[Column2]:[Column54]],24,FALSE),"0")</f>
        <v>0</v>
      </c>
      <c r="Z146" s="58">
        <f>IFERROR(VLOOKUP(Table1215[[#This Row],[Column2]],Table12[[Column2]:[Column54]],25,FALSE),"0")</f>
        <v>0</v>
      </c>
      <c r="AA146" s="58">
        <f>IFERROR(VLOOKUP(Table1215[[#This Row],[Column2]],Table12[[Column2]:[Column54]],26,FALSE),"0")</f>
        <v>0</v>
      </c>
      <c r="AB146" s="58">
        <f>IFERROR(VLOOKUP(Table1215[[#This Row],[Column2]],Table12[[Column2]:[Column54]],27,FALSE),"0")</f>
        <v>0</v>
      </c>
      <c r="AC146" s="58">
        <f>IFERROR(VLOOKUP(Table1215[[#This Row],[Column2]],Table12[[Column2]:[Column54]],28,FALSE),"0")</f>
        <v>0</v>
      </c>
      <c r="AD146" s="60">
        <f>Table1215[[#This Row],[Column25]]</f>
        <v>0</v>
      </c>
      <c r="AE146" s="58">
        <f>IFERROR(VLOOKUP(Table1215[[#This Row],[Column2]],Table12[[Column2]:[Column54]],30,FALSE),"0")</f>
        <v>0</v>
      </c>
      <c r="AF146" s="58">
        <f>IFERROR(VLOOKUP(Table1215[[#This Row],[Column2]],Table12[[Column2]:[Column54]],31,FALSE),"0")</f>
        <v>0</v>
      </c>
      <c r="AG146" s="58">
        <f>IFERROR(VLOOKUP(Table1215[[#This Row],[Column2]],Table12[[Column2]:[Column54]],32,FALSE),"0")</f>
        <v>0</v>
      </c>
      <c r="AH146" s="58">
        <f>IFERROR(VLOOKUP(Table1215[[#This Row],[Column2]],Table12[[Column2]:[Column54]],33,FALSE),"0")</f>
        <v>0</v>
      </c>
      <c r="AI146" s="58">
        <f>IFERROR(VLOOKUP(Table1215[[#This Row],[Column2]],Table12[[Column2]:[Column54]],34,FALSE),"0")</f>
        <v>0</v>
      </c>
      <c r="AJ146" s="60">
        <f>AVERAGE(Table1215[[#This Row],[Column31]],Table1215[[#This Row],[Column32]],Table1215[[#This Row],[Column33]])</f>
        <v>0</v>
      </c>
      <c r="AK146" s="58">
        <f>IFERROR(VLOOKUP(Table1215[[#This Row],[Column2]],Table12[[Column2]:[Column54]],36,FALSE),"0")</f>
        <v>2</v>
      </c>
      <c r="AL146" s="58">
        <f>IFERROR(VLOOKUP(Table1215[[#This Row],[Column2]],Table12[[Column2]:[Column54]],37,FALSE),"0")</f>
        <v>2</v>
      </c>
      <c r="AM146" s="58">
        <f>IFERROR(VLOOKUP(Table1215[[#This Row],[Column2]],Table12[[Column2]:[Column54]],38,FALSE),"0")</f>
        <v>0</v>
      </c>
      <c r="AN146" s="58">
        <f>IFERROR(VLOOKUP(Table1215[[#This Row],[Column2]],Table12[[Column2]:[Column54]],39,FALSE),"0")</f>
        <v>3</v>
      </c>
      <c r="AO146" s="58">
        <f>IFERROR(VLOOKUP(Table1215[[#This Row],[Column2]],Table12[[Column2]:[Column54]],40,FALSE),"0")</f>
        <v>0</v>
      </c>
      <c r="AP146" s="60">
        <f>AVERAGE(Table1215[[#This Row],[Column37]],Table1215[[#This Row],[Column38]],Table1215[[#This Row],[Column40]])</f>
        <v>2.3333333333333335</v>
      </c>
      <c r="AQ146" s="58">
        <f>IFERROR(VLOOKUP(Table1215[[#This Row],[Column2]],Table12[[Column2]:[Column54]],42,FALSE),"0")</f>
        <v>3</v>
      </c>
      <c r="AR146" s="58">
        <f>IFERROR(VLOOKUP(Table1215[[#This Row],[Column2]],Table12[[Column2]:[Column54]],43,FALSE),"0")</f>
        <v>0</v>
      </c>
      <c r="AS146" s="58">
        <f>IFERROR(VLOOKUP(Table1215[[#This Row],[Column2]],Table12[[Column2]:[Column54]],44,FALSE),"0")</f>
        <v>0</v>
      </c>
      <c r="AT146" s="58">
        <f>IFERROR(VLOOKUP(Table1215[[#This Row],[Column2]],Table12[[Column2]:[Column54]],45,FALSE),"0")</f>
        <v>0</v>
      </c>
      <c r="AU146" s="58">
        <f>IFERROR(VLOOKUP(Table1215[[#This Row],[Column2]],Table12[[Column2]:[Column54]],46,FALSE),"0")</f>
        <v>0</v>
      </c>
      <c r="AV146" s="60">
        <f>Table1215[[#This Row],[Column43]]</f>
        <v>3</v>
      </c>
      <c r="AW146" s="58">
        <f>IFERROR(VLOOKUP(Table1215[[#This Row],[Column2]],Table12[[Column2]:[Column54]],48,FALSE),"0")</f>
        <v>0</v>
      </c>
      <c r="AX146" s="58">
        <f>IFERROR(VLOOKUP(Table1215[[#This Row],[Column2]],Table12[[Column2]:[Column54]],49,FALSE),"0")</f>
        <v>0</v>
      </c>
      <c r="AY146" s="58">
        <f>IFERROR(VLOOKUP(Table1215[[#This Row],[Column2]],Table12[[Column2]:[Column54]],50,FALSE),"0")</f>
        <v>0</v>
      </c>
      <c r="AZ146" s="58">
        <f>IFERROR(VLOOKUP(Table1215[[#This Row],[Column2]],Table12[[Column2]:[Column54]],51,FALSE),"0")</f>
        <v>2</v>
      </c>
      <c r="BA146" s="58">
        <f>IFERROR(VLOOKUP(Table1215[[#This Row],[Column2]],Table12[[Column2]:[Column54]],52,FALSE),"0")</f>
        <v>3</v>
      </c>
      <c r="BB146" s="60">
        <f>AVERAGE(Table1215[[#This Row],[Column52]],Table1215[[#This Row],[Column53]])</f>
        <v>2.5</v>
      </c>
    </row>
    <row r="147" spans="1:54" ht="23.1" customHeight="1" x14ac:dyDescent="0.3">
      <c r="A147" s="80">
        <v>144</v>
      </c>
      <c r="B147" s="63" t="s">
        <v>171</v>
      </c>
      <c r="C147" s="64" t="s">
        <v>172</v>
      </c>
      <c r="D147" s="63" t="s">
        <v>449</v>
      </c>
      <c r="E147" s="63" t="s">
        <v>160</v>
      </c>
      <c r="F147" s="63" t="str">
        <f>REPT(CHAR(160),10)&amp;Working!$E148</f>
        <v>          B</v>
      </c>
      <c r="G147" s="54">
        <f>IFERROR(VLOOKUP(Table1215[[#This Row],[Column2]],Table12[[Column2]:[Column54]],6,FALSE),"0")</f>
        <v>0</v>
      </c>
      <c r="H147" s="54">
        <f>IFERROR(VLOOKUP(Table1215[[#This Row],[Column2]],Table12[[Column2]:[Column54]],7,FALSE),"0")</f>
        <v>0</v>
      </c>
      <c r="I147" s="54">
        <f>IFERROR(VLOOKUP(Table1215[[#This Row],[Column2]],Table12[[Column2]:[Column54]],8,FALSE),"0")</f>
        <v>3</v>
      </c>
      <c r="J147" s="54">
        <f>IFERROR(VLOOKUP(Table1215[[#This Row],[Column2]],Table12[[Column2]:[Column54]],9,FALSE),"0")</f>
        <v>0</v>
      </c>
      <c r="K147" s="54">
        <f>IFERROR(VLOOKUP(Table1215[[#This Row],[Column2]],Table12[[Column2]:[Column54]],10,FALSE),"0")</f>
        <v>0</v>
      </c>
      <c r="L147" s="60">
        <f>Table1215[[#This Row],[Column9]]</f>
        <v>3</v>
      </c>
      <c r="M147" s="54">
        <f>IFERROR(VLOOKUP(Table1215[[#This Row],[Column2]],Table12[[Column2]:[Column54]],12,FALSE),"0")</f>
        <v>0</v>
      </c>
      <c r="N147" s="54">
        <f>IFERROR(VLOOKUP(Table1215[[#This Row],[Column2]],Table12[[Column2]:[Column54]],13,FALSE),"0")</f>
        <v>5</v>
      </c>
      <c r="O147" s="54">
        <f>IFERROR(VLOOKUP(Table1215[[#This Row],[Column2]],Table12[[Column2]:[Column54]],14,FALSE),"0")</f>
        <v>4</v>
      </c>
      <c r="P147" s="54">
        <f>IFERROR(VLOOKUP(Table1215[[#This Row],[Column2]],Table12[[Column2]:[Column54]],10,FALSE),"0")</f>
        <v>0</v>
      </c>
      <c r="Q147" s="54">
        <f>IFERROR(VLOOKUP(Table1215[[#This Row],[Column2]],Table12[[Column2]:[Column54]],16,FALSE),"0")</f>
        <v>4</v>
      </c>
      <c r="R147" s="60">
        <f>AVERAGE(Table1215[[#This Row],[Column14]],Table1215[[#This Row],[Column15]],Table1215[[#This Row],[Column17]])</f>
        <v>4.333333333333333</v>
      </c>
      <c r="S147" s="54">
        <f>IFERROR(VLOOKUP(Table1215[[#This Row],[Column2]],Table12[[Column2]:[Column54]],18,FALSE),"0")</f>
        <v>0</v>
      </c>
      <c r="T147" s="54">
        <f>IFERROR(VLOOKUP(Table1215[[#This Row],[Column2]],Table12[[Column2]:[Column54]],19,FALSE),"0")</f>
        <v>0</v>
      </c>
      <c r="U147" s="54">
        <f>IFERROR(VLOOKUP(Table1215[[#This Row],[Column2]],Table12[[Column2]:[Column54]],20,FALSE),"0")</f>
        <v>0</v>
      </c>
      <c r="V147" s="54">
        <f>IFERROR(VLOOKUP(Table1215[[#This Row],[Column2]],Table12[[Column2]:[Column54]],21,FALSE),"0")</f>
        <v>0</v>
      </c>
      <c r="W147" s="54">
        <f>IFERROR(VLOOKUP(Table1215[[#This Row],[Column2]],Table12[[Column2]:[Column54]],22,FALSE),"0")</f>
        <v>0</v>
      </c>
      <c r="X147" s="60">
        <f>Table1215[[#This Row],[Column19]]</f>
        <v>0</v>
      </c>
      <c r="Y147" s="54">
        <f>IFERROR(VLOOKUP(Table1215[[#This Row],[Column2]],Table12[[Column2]:[Column54]],24,FALSE),"0")</f>
        <v>5</v>
      </c>
      <c r="Z147" s="54">
        <f>IFERROR(VLOOKUP(Table1215[[#This Row],[Column2]],Table12[[Column2]:[Column54]],25,FALSE),"0")</f>
        <v>0</v>
      </c>
      <c r="AA147" s="54">
        <f>IFERROR(VLOOKUP(Table1215[[#This Row],[Column2]],Table12[[Column2]:[Column54]],26,FALSE),"0")</f>
        <v>0</v>
      </c>
      <c r="AB147" s="54">
        <f>IFERROR(VLOOKUP(Table1215[[#This Row],[Column2]],Table12[[Column2]:[Column54]],27,FALSE),"0")</f>
        <v>0</v>
      </c>
      <c r="AC147" s="54">
        <f>IFERROR(VLOOKUP(Table1215[[#This Row],[Column2]],Table12[[Column2]:[Column54]],28,FALSE),"0")</f>
        <v>0</v>
      </c>
      <c r="AD147" s="60">
        <f>Table1215[[#This Row],[Column25]]</f>
        <v>5</v>
      </c>
      <c r="AE147" s="54">
        <f>IFERROR(VLOOKUP(Table1215[[#This Row],[Column2]],Table12[[Column2]:[Column54]],30,FALSE),"0")</f>
        <v>0</v>
      </c>
      <c r="AF147" s="54">
        <f>IFERROR(VLOOKUP(Table1215[[#This Row],[Column2]],Table12[[Column2]:[Column54]],31,FALSE),"0")</f>
        <v>0</v>
      </c>
      <c r="AG147" s="54">
        <f>IFERROR(VLOOKUP(Table1215[[#This Row],[Column2]],Table12[[Column2]:[Column54]],32,FALSE),"0")</f>
        <v>0</v>
      </c>
      <c r="AH147" s="54">
        <f>IFERROR(VLOOKUP(Table1215[[#This Row],[Column2]],Table12[[Column2]:[Column54]],33,FALSE),"0")</f>
        <v>0</v>
      </c>
      <c r="AI147" s="54">
        <f>IFERROR(VLOOKUP(Table1215[[#This Row],[Column2]],Table12[[Column2]:[Column54]],34,FALSE),"0")</f>
        <v>0</v>
      </c>
      <c r="AJ147" s="60">
        <f>AVERAGE(Table1215[[#This Row],[Column31]],Table1215[[#This Row],[Column32]],Table1215[[#This Row],[Column33]])</f>
        <v>0</v>
      </c>
      <c r="AK147" s="54">
        <f>IFERROR(VLOOKUP(Table1215[[#This Row],[Column2]],Table12[[Column2]:[Column54]],36,FALSE),"0")</f>
        <v>3</v>
      </c>
      <c r="AL147" s="54">
        <f>IFERROR(VLOOKUP(Table1215[[#This Row],[Column2]],Table12[[Column2]:[Column54]],37,FALSE),"0")</f>
        <v>3</v>
      </c>
      <c r="AM147" s="54">
        <f>IFERROR(VLOOKUP(Table1215[[#This Row],[Column2]],Table12[[Column2]:[Column54]],38,FALSE),"0")</f>
        <v>0</v>
      </c>
      <c r="AN147" s="54">
        <f>IFERROR(VLOOKUP(Table1215[[#This Row],[Column2]],Table12[[Column2]:[Column54]],39,FALSE),"0")</f>
        <v>3</v>
      </c>
      <c r="AO147" s="54">
        <f>IFERROR(VLOOKUP(Table1215[[#This Row],[Column2]],Table12[[Column2]:[Column54]],40,FALSE),"0")</f>
        <v>0</v>
      </c>
      <c r="AP147" s="60">
        <f>AVERAGE(Table1215[[#This Row],[Column37]],Table1215[[#This Row],[Column38]],Table1215[[#This Row],[Column40]])</f>
        <v>3</v>
      </c>
      <c r="AQ147" s="54">
        <f>IFERROR(VLOOKUP(Table1215[[#This Row],[Column2]],Table12[[Column2]:[Column54]],42,FALSE),"0")</f>
        <v>3</v>
      </c>
      <c r="AR147" s="54">
        <f>IFERROR(VLOOKUP(Table1215[[#This Row],[Column2]],Table12[[Column2]:[Column54]],43,FALSE),"0")</f>
        <v>0</v>
      </c>
      <c r="AS147" s="54">
        <f>IFERROR(VLOOKUP(Table1215[[#This Row],[Column2]],Table12[[Column2]:[Column54]],44,FALSE),"0")</f>
        <v>0</v>
      </c>
      <c r="AT147" s="54">
        <f>IFERROR(VLOOKUP(Table1215[[#This Row],[Column2]],Table12[[Column2]:[Column54]],45,FALSE),"0")</f>
        <v>0</v>
      </c>
      <c r="AU147" s="54">
        <f>IFERROR(VLOOKUP(Table1215[[#This Row],[Column2]],Table12[[Column2]:[Column54]],46,FALSE),"0")</f>
        <v>0</v>
      </c>
      <c r="AV147" s="60">
        <f>Table1215[[#This Row],[Column43]]</f>
        <v>3</v>
      </c>
      <c r="AW147" s="54">
        <f>IFERROR(VLOOKUP(Table1215[[#This Row],[Column2]],Table12[[Column2]:[Column54]],48,FALSE),"0")</f>
        <v>0</v>
      </c>
      <c r="AX147" s="54">
        <f>IFERROR(VLOOKUP(Table1215[[#This Row],[Column2]],Table12[[Column2]:[Column54]],49,FALSE),"0")</f>
        <v>0</v>
      </c>
      <c r="AY147" s="54">
        <f>IFERROR(VLOOKUP(Table1215[[#This Row],[Column2]],Table12[[Column2]:[Column54]],50,FALSE),"0")</f>
        <v>0</v>
      </c>
      <c r="AZ147" s="54">
        <f>IFERROR(VLOOKUP(Table1215[[#This Row],[Column2]],Table12[[Column2]:[Column54]],51,FALSE),"0")</f>
        <v>3</v>
      </c>
      <c r="BA147" s="54">
        <f>IFERROR(VLOOKUP(Table1215[[#This Row],[Column2]],Table12[[Column2]:[Column54]],52,FALSE),"0")</f>
        <v>4</v>
      </c>
      <c r="BB147" s="60">
        <f>AVERAGE(Table1215[[#This Row],[Column52]],Table1215[[#This Row],[Column53]])</f>
        <v>3.5</v>
      </c>
    </row>
    <row r="148" spans="1:54" ht="23.1" customHeight="1" x14ac:dyDescent="0.3">
      <c r="A148" s="79">
        <v>145</v>
      </c>
      <c r="B148" s="56" t="s">
        <v>375</v>
      </c>
      <c r="C148" s="57" t="s">
        <v>376</v>
      </c>
      <c r="D148" s="56" t="s">
        <v>541</v>
      </c>
      <c r="E148" s="56" t="s">
        <v>492</v>
      </c>
      <c r="F148" s="56" t="str">
        <f>REPT(CHAR(160),10)&amp;Working!$E149</f>
        <v>          C</v>
      </c>
      <c r="G148" s="58">
        <f>IFERROR(VLOOKUP(Table1215[[#This Row],[Column2]],Table12[[Column2]:[Column54]],6,FALSE),"0")</f>
        <v>0</v>
      </c>
      <c r="H148" s="58">
        <f>IFERROR(VLOOKUP(Table1215[[#This Row],[Column2]],Table12[[Column2]:[Column54]],7,FALSE),"0")</f>
        <v>0</v>
      </c>
      <c r="I148" s="58">
        <f>IFERROR(VLOOKUP(Table1215[[#This Row],[Column2]],Table12[[Column2]:[Column54]],8,FALSE),"0")</f>
        <v>2</v>
      </c>
      <c r="J148" s="58">
        <f>IFERROR(VLOOKUP(Table1215[[#This Row],[Column2]],Table12[[Column2]:[Column54]],9,FALSE),"0")</f>
        <v>0</v>
      </c>
      <c r="K148" s="58">
        <f>IFERROR(VLOOKUP(Table1215[[#This Row],[Column2]],Table12[[Column2]:[Column54]],10,FALSE),"0")</f>
        <v>0</v>
      </c>
      <c r="L148" s="60">
        <f>Table1215[[#This Row],[Column9]]</f>
        <v>2</v>
      </c>
      <c r="M148" s="58">
        <f>IFERROR(VLOOKUP(Table1215[[#This Row],[Column2]],Table12[[Column2]:[Column54]],12,FALSE),"0")</f>
        <v>0</v>
      </c>
      <c r="N148" s="58">
        <f>IFERROR(VLOOKUP(Table1215[[#This Row],[Column2]],Table12[[Column2]:[Column54]],13,FALSE),"0")</f>
        <v>3</v>
      </c>
      <c r="O148" s="58">
        <f>IFERROR(VLOOKUP(Table1215[[#This Row],[Column2]],Table12[[Column2]:[Column54]],14,FALSE),"0")</f>
        <v>3</v>
      </c>
      <c r="P148" s="58">
        <f>IFERROR(VLOOKUP(Table1215[[#This Row],[Column2]],Table12[[Column2]:[Column54]],10,FALSE),"0")</f>
        <v>0</v>
      </c>
      <c r="Q148" s="58">
        <f>IFERROR(VLOOKUP(Table1215[[#This Row],[Column2]],Table12[[Column2]:[Column54]],16,FALSE),"0")</f>
        <v>3</v>
      </c>
      <c r="R148" s="60">
        <f>AVERAGE(Table1215[[#This Row],[Column14]],Table1215[[#This Row],[Column15]],Table1215[[#This Row],[Column17]])</f>
        <v>3</v>
      </c>
      <c r="S148" s="58">
        <f>IFERROR(VLOOKUP(Table1215[[#This Row],[Column2]],Table12[[Column2]:[Column54]],18,FALSE),"0")</f>
        <v>0</v>
      </c>
      <c r="T148" s="58">
        <f>IFERROR(VLOOKUP(Table1215[[#This Row],[Column2]],Table12[[Column2]:[Column54]],19,FALSE),"0")</f>
        <v>0</v>
      </c>
      <c r="U148" s="58">
        <f>IFERROR(VLOOKUP(Table1215[[#This Row],[Column2]],Table12[[Column2]:[Column54]],20,FALSE),"0")</f>
        <v>0</v>
      </c>
      <c r="V148" s="58">
        <f>IFERROR(VLOOKUP(Table1215[[#This Row],[Column2]],Table12[[Column2]:[Column54]],21,FALSE),"0")</f>
        <v>0</v>
      </c>
      <c r="W148" s="58">
        <f>IFERROR(VLOOKUP(Table1215[[#This Row],[Column2]],Table12[[Column2]:[Column54]],22,FALSE),"0")</f>
        <v>0</v>
      </c>
      <c r="X148" s="60">
        <f>Table1215[[#This Row],[Column19]]</f>
        <v>0</v>
      </c>
      <c r="Y148" s="58">
        <f>IFERROR(VLOOKUP(Table1215[[#This Row],[Column2]],Table12[[Column2]:[Column54]],24,FALSE),"0")</f>
        <v>3</v>
      </c>
      <c r="Z148" s="58">
        <f>IFERROR(VLOOKUP(Table1215[[#This Row],[Column2]],Table12[[Column2]:[Column54]],25,FALSE),"0")</f>
        <v>0</v>
      </c>
      <c r="AA148" s="58">
        <f>IFERROR(VLOOKUP(Table1215[[#This Row],[Column2]],Table12[[Column2]:[Column54]],26,FALSE),"0")</f>
        <v>0</v>
      </c>
      <c r="AB148" s="58">
        <f>IFERROR(VLOOKUP(Table1215[[#This Row],[Column2]],Table12[[Column2]:[Column54]],27,FALSE),"0")</f>
        <v>0</v>
      </c>
      <c r="AC148" s="58">
        <f>IFERROR(VLOOKUP(Table1215[[#This Row],[Column2]],Table12[[Column2]:[Column54]],28,FALSE),"0")</f>
        <v>0</v>
      </c>
      <c r="AD148" s="60">
        <f>Table1215[[#This Row],[Column25]]</f>
        <v>3</v>
      </c>
      <c r="AE148" s="58">
        <f>IFERROR(VLOOKUP(Table1215[[#This Row],[Column2]],Table12[[Column2]:[Column54]],30,FALSE),"0")</f>
        <v>0</v>
      </c>
      <c r="AF148" s="58">
        <f>IFERROR(VLOOKUP(Table1215[[#This Row],[Column2]],Table12[[Column2]:[Column54]],31,FALSE),"0")</f>
        <v>0</v>
      </c>
      <c r="AG148" s="58">
        <f>IFERROR(VLOOKUP(Table1215[[#This Row],[Column2]],Table12[[Column2]:[Column54]],32,FALSE),"0")</f>
        <v>0</v>
      </c>
      <c r="AH148" s="58">
        <f>IFERROR(VLOOKUP(Table1215[[#This Row],[Column2]],Table12[[Column2]:[Column54]],33,FALSE),"0")</f>
        <v>0</v>
      </c>
      <c r="AI148" s="58">
        <f>IFERROR(VLOOKUP(Table1215[[#This Row],[Column2]],Table12[[Column2]:[Column54]],34,FALSE),"0")</f>
        <v>0</v>
      </c>
      <c r="AJ148" s="60">
        <f>AVERAGE(Table1215[[#This Row],[Column31]],Table1215[[#This Row],[Column32]],Table1215[[#This Row],[Column33]])</f>
        <v>0</v>
      </c>
      <c r="AK148" s="58">
        <f>IFERROR(VLOOKUP(Table1215[[#This Row],[Column2]],Table12[[Column2]:[Column54]],36,FALSE),"0")</f>
        <v>3</v>
      </c>
      <c r="AL148" s="58">
        <f>IFERROR(VLOOKUP(Table1215[[#This Row],[Column2]],Table12[[Column2]:[Column54]],37,FALSE),"0")</f>
        <v>4</v>
      </c>
      <c r="AM148" s="58">
        <f>IFERROR(VLOOKUP(Table1215[[#This Row],[Column2]],Table12[[Column2]:[Column54]],38,FALSE),"0")</f>
        <v>0</v>
      </c>
      <c r="AN148" s="58">
        <f>IFERROR(VLOOKUP(Table1215[[#This Row],[Column2]],Table12[[Column2]:[Column54]],39,FALSE),"0")</f>
        <v>3</v>
      </c>
      <c r="AO148" s="58">
        <f>IFERROR(VLOOKUP(Table1215[[#This Row],[Column2]],Table12[[Column2]:[Column54]],40,FALSE),"0")</f>
        <v>0</v>
      </c>
      <c r="AP148" s="60">
        <f>AVERAGE(Table1215[[#This Row],[Column37]],Table1215[[#This Row],[Column38]],Table1215[[#This Row],[Column40]])</f>
        <v>3.3333333333333335</v>
      </c>
      <c r="AQ148" s="58">
        <f>IFERROR(VLOOKUP(Table1215[[#This Row],[Column2]],Table12[[Column2]:[Column54]],42,FALSE),"0")</f>
        <v>3</v>
      </c>
      <c r="AR148" s="58">
        <f>IFERROR(VLOOKUP(Table1215[[#This Row],[Column2]],Table12[[Column2]:[Column54]],43,FALSE),"0")</f>
        <v>0</v>
      </c>
      <c r="AS148" s="58">
        <f>IFERROR(VLOOKUP(Table1215[[#This Row],[Column2]],Table12[[Column2]:[Column54]],44,FALSE),"0")</f>
        <v>0</v>
      </c>
      <c r="AT148" s="58">
        <f>IFERROR(VLOOKUP(Table1215[[#This Row],[Column2]],Table12[[Column2]:[Column54]],45,FALSE),"0")</f>
        <v>0</v>
      </c>
      <c r="AU148" s="58">
        <f>IFERROR(VLOOKUP(Table1215[[#This Row],[Column2]],Table12[[Column2]:[Column54]],46,FALSE),"0")</f>
        <v>0</v>
      </c>
      <c r="AV148" s="60">
        <f>Table1215[[#This Row],[Column43]]</f>
        <v>3</v>
      </c>
      <c r="AW148" s="58">
        <f>IFERROR(VLOOKUP(Table1215[[#This Row],[Column2]],Table12[[Column2]:[Column54]],48,FALSE),"0")</f>
        <v>0</v>
      </c>
      <c r="AX148" s="58">
        <f>IFERROR(VLOOKUP(Table1215[[#This Row],[Column2]],Table12[[Column2]:[Column54]],49,FALSE),"0")</f>
        <v>0</v>
      </c>
      <c r="AY148" s="58">
        <f>IFERROR(VLOOKUP(Table1215[[#This Row],[Column2]],Table12[[Column2]:[Column54]],50,FALSE),"0")</f>
        <v>0</v>
      </c>
      <c r="AZ148" s="58">
        <f>IFERROR(VLOOKUP(Table1215[[#This Row],[Column2]],Table12[[Column2]:[Column54]],51,FALSE),"0")</f>
        <v>2</v>
      </c>
      <c r="BA148" s="58">
        <f>IFERROR(VLOOKUP(Table1215[[#This Row],[Column2]],Table12[[Column2]:[Column54]],52,FALSE),"0")</f>
        <v>4</v>
      </c>
      <c r="BB148" s="60">
        <f>AVERAGE(Table1215[[#This Row],[Column52]],Table1215[[#This Row],[Column53]])</f>
        <v>3</v>
      </c>
    </row>
    <row r="149" spans="1:54" ht="23.1" customHeight="1" x14ac:dyDescent="0.3">
      <c r="A149" s="80">
        <v>146</v>
      </c>
      <c r="B149" s="63" t="s">
        <v>377</v>
      </c>
      <c r="C149" s="64" t="s">
        <v>378</v>
      </c>
      <c r="D149" s="63" t="s">
        <v>541</v>
      </c>
      <c r="E149" s="63" t="s">
        <v>492</v>
      </c>
      <c r="F149" s="63" t="str">
        <f>REPT(CHAR(160),10)&amp;Working!$E150</f>
        <v>          C</v>
      </c>
      <c r="G149" s="54">
        <f>IFERROR(VLOOKUP(Table1215[[#This Row],[Column2]],Table12[[Column2]:[Column54]],6,FALSE),"0")</f>
        <v>0</v>
      </c>
      <c r="H149" s="54">
        <f>IFERROR(VLOOKUP(Table1215[[#This Row],[Column2]],Table12[[Column2]:[Column54]],7,FALSE),"0")</f>
        <v>0</v>
      </c>
      <c r="I149" s="54">
        <f>IFERROR(VLOOKUP(Table1215[[#This Row],[Column2]],Table12[[Column2]:[Column54]],8,FALSE),"0")</f>
        <v>5</v>
      </c>
      <c r="J149" s="54">
        <f>IFERROR(VLOOKUP(Table1215[[#This Row],[Column2]],Table12[[Column2]:[Column54]],9,FALSE),"0")</f>
        <v>0</v>
      </c>
      <c r="K149" s="54">
        <f>IFERROR(VLOOKUP(Table1215[[#This Row],[Column2]],Table12[[Column2]:[Column54]],10,FALSE),"0")</f>
        <v>0</v>
      </c>
      <c r="L149" s="60">
        <f>Table1215[[#This Row],[Column9]]</f>
        <v>5</v>
      </c>
      <c r="M149" s="54">
        <f>IFERROR(VLOOKUP(Table1215[[#This Row],[Column2]],Table12[[Column2]:[Column54]],12,FALSE),"0")</f>
        <v>0</v>
      </c>
      <c r="N149" s="54">
        <f>IFERROR(VLOOKUP(Table1215[[#This Row],[Column2]],Table12[[Column2]:[Column54]],13,FALSE),"0")</f>
        <v>5</v>
      </c>
      <c r="O149" s="54">
        <f>IFERROR(VLOOKUP(Table1215[[#This Row],[Column2]],Table12[[Column2]:[Column54]],14,FALSE),"0")</f>
        <v>5</v>
      </c>
      <c r="P149" s="54">
        <f>IFERROR(VLOOKUP(Table1215[[#This Row],[Column2]],Table12[[Column2]:[Column54]],10,FALSE),"0")</f>
        <v>0</v>
      </c>
      <c r="Q149" s="54">
        <f>IFERROR(VLOOKUP(Table1215[[#This Row],[Column2]],Table12[[Column2]:[Column54]],16,FALSE),"0")</f>
        <v>5</v>
      </c>
      <c r="R149" s="60">
        <f>AVERAGE(Table1215[[#This Row],[Column14]],Table1215[[#This Row],[Column15]],Table1215[[#This Row],[Column17]])</f>
        <v>5</v>
      </c>
      <c r="S149" s="54">
        <f>IFERROR(VLOOKUP(Table1215[[#This Row],[Column2]],Table12[[Column2]:[Column54]],18,FALSE),"0")</f>
        <v>0</v>
      </c>
      <c r="T149" s="54">
        <f>IFERROR(VLOOKUP(Table1215[[#This Row],[Column2]],Table12[[Column2]:[Column54]],19,FALSE),"0")</f>
        <v>0</v>
      </c>
      <c r="U149" s="54">
        <f>IFERROR(VLOOKUP(Table1215[[#This Row],[Column2]],Table12[[Column2]:[Column54]],20,FALSE),"0")</f>
        <v>0</v>
      </c>
      <c r="V149" s="54">
        <f>IFERROR(VLOOKUP(Table1215[[#This Row],[Column2]],Table12[[Column2]:[Column54]],21,FALSE),"0")</f>
        <v>0</v>
      </c>
      <c r="W149" s="54">
        <f>IFERROR(VLOOKUP(Table1215[[#This Row],[Column2]],Table12[[Column2]:[Column54]],22,FALSE),"0")</f>
        <v>0</v>
      </c>
      <c r="X149" s="60">
        <f>Table1215[[#This Row],[Column19]]</f>
        <v>0</v>
      </c>
      <c r="Y149" s="54">
        <f>IFERROR(VLOOKUP(Table1215[[#This Row],[Column2]],Table12[[Column2]:[Column54]],24,FALSE),"0")</f>
        <v>5</v>
      </c>
      <c r="Z149" s="54">
        <f>IFERROR(VLOOKUP(Table1215[[#This Row],[Column2]],Table12[[Column2]:[Column54]],25,FALSE),"0")</f>
        <v>0</v>
      </c>
      <c r="AA149" s="54">
        <f>IFERROR(VLOOKUP(Table1215[[#This Row],[Column2]],Table12[[Column2]:[Column54]],26,FALSE),"0")</f>
        <v>0</v>
      </c>
      <c r="AB149" s="54">
        <f>IFERROR(VLOOKUP(Table1215[[#This Row],[Column2]],Table12[[Column2]:[Column54]],27,FALSE),"0")</f>
        <v>0</v>
      </c>
      <c r="AC149" s="54">
        <f>IFERROR(VLOOKUP(Table1215[[#This Row],[Column2]],Table12[[Column2]:[Column54]],28,FALSE),"0")</f>
        <v>0</v>
      </c>
      <c r="AD149" s="60">
        <f>Table1215[[#This Row],[Column25]]</f>
        <v>5</v>
      </c>
      <c r="AE149" s="54">
        <f>IFERROR(VLOOKUP(Table1215[[#This Row],[Column2]],Table12[[Column2]:[Column54]],30,FALSE),"0")</f>
        <v>0</v>
      </c>
      <c r="AF149" s="54">
        <f>IFERROR(VLOOKUP(Table1215[[#This Row],[Column2]],Table12[[Column2]:[Column54]],31,FALSE),"0")</f>
        <v>0</v>
      </c>
      <c r="AG149" s="54">
        <f>IFERROR(VLOOKUP(Table1215[[#This Row],[Column2]],Table12[[Column2]:[Column54]],32,FALSE),"0")</f>
        <v>0</v>
      </c>
      <c r="AH149" s="54">
        <f>IFERROR(VLOOKUP(Table1215[[#This Row],[Column2]],Table12[[Column2]:[Column54]],33,FALSE),"0")</f>
        <v>0</v>
      </c>
      <c r="AI149" s="54">
        <f>IFERROR(VLOOKUP(Table1215[[#This Row],[Column2]],Table12[[Column2]:[Column54]],34,FALSE),"0")</f>
        <v>0</v>
      </c>
      <c r="AJ149" s="60">
        <f>AVERAGE(Table1215[[#This Row],[Column31]],Table1215[[#This Row],[Column32]],Table1215[[#This Row],[Column33]])</f>
        <v>0</v>
      </c>
      <c r="AK149" s="54">
        <f>IFERROR(VLOOKUP(Table1215[[#This Row],[Column2]],Table12[[Column2]:[Column54]],36,FALSE),"0")</f>
        <v>5</v>
      </c>
      <c r="AL149" s="54">
        <f>IFERROR(VLOOKUP(Table1215[[#This Row],[Column2]],Table12[[Column2]:[Column54]],37,FALSE),"0")</f>
        <v>5</v>
      </c>
      <c r="AM149" s="54">
        <f>IFERROR(VLOOKUP(Table1215[[#This Row],[Column2]],Table12[[Column2]:[Column54]],38,FALSE),"0")</f>
        <v>0</v>
      </c>
      <c r="AN149" s="54">
        <f>IFERROR(VLOOKUP(Table1215[[#This Row],[Column2]],Table12[[Column2]:[Column54]],39,FALSE),"0")</f>
        <v>5</v>
      </c>
      <c r="AO149" s="54">
        <f>IFERROR(VLOOKUP(Table1215[[#This Row],[Column2]],Table12[[Column2]:[Column54]],40,FALSE),"0")</f>
        <v>0</v>
      </c>
      <c r="AP149" s="60">
        <f>AVERAGE(Table1215[[#This Row],[Column37]],Table1215[[#This Row],[Column38]],Table1215[[#This Row],[Column40]])</f>
        <v>5</v>
      </c>
      <c r="AQ149" s="54">
        <f>IFERROR(VLOOKUP(Table1215[[#This Row],[Column2]],Table12[[Column2]:[Column54]],42,FALSE),"0")</f>
        <v>5</v>
      </c>
      <c r="AR149" s="54">
        <f>IFERROR(VLOOKUP(Table1215[[#This Row],[Column2]],Table12[[Column2]:[Column54]],43,FALSE),"0")</f>
        <v>0</v>
      </c>
      <c r="AS149" s="54">
        <f>IFERROR(VLOOKUP(Table1215[[#This Row],[Column2]],Table12[[Column2]:[Column54]],44,FALSE),"0")</f>
        <v>0</v>
      </c>
      <c r="AT149" s="54">
        <f>IFERROR(VLOOKUP(Table1215[[#This Row],[Column2]],Table12[[Column2]:[Column54]],45,FALSE),"0")</f>
        <v>0</v>
      </c>
      <c r="AU149" s="54">
        <f>IFERROR(VLOOKUP(Table1215[[#This Row],[Column2]],Table12[[Column2]:[Column54]],46,FALSE),"0")</f>
        <v>0</v>
      </c>
      <c r="AV149" s="60">
        <f>Table1215[[#This Row],[Column43]]</f>
        <v>5</v>
      </c>
      <c r="AW149" s="54">
        <f>IFERROR(VLOOKUP(Table1215[[#This Row],[Column2]],Table12[[Column2]:[Column54]],48,FALSE),"0")</f>
        <v>0</v>
      </c>
      <c r="AX149" s="54">
        <f>IFERROR(VLOOKUP(Table1215[[#This Row],[Column2]],Table12[[Column2]:[Column54]],49,FALSE),"0")</f>
        <v>0</v>
      </c>
      <c r="AY149" s="54">
        <f>IFERROR(VLOOKUP(Table1215[[#This Row],[Column2]],Table12[[Column2]:[Column54]],50,FALSE),"0")</f>
        <v>0</v>
      </c>
      <c r="AZ149" s="54">
        <f>IFERROR(VLOOKUP(Table1215[[#This Row],[Column2]],Table12[[Column2]:[Column54]],51,FALSE),"0")</f>
        <v>5</v>
      </c>
      <c r="BA149" s="54">
        <f>IFERROR(VLOOKUP(Table1215[[#This Row],[Column2]],Table12[[Column2]:[Column54]],52,FALSE),"0")</f>
        <v>5</v>
      </c>
      <c r="BB149" s="60">
        <f>AVERAGE(Table1215[[#This Row],[Column52]],Table1215[[#This Row],[Column53]])</f>
        <v>5</v>
      </c>
    </row>
    <row r="150" spans="1:54" ht="23.1" customHeight="1" x14ac:dyDescent="0.3">
      <c r="A150" s="79">
        <v>147</v>
      </c>
      <c r="B150" s="56" t="s">
        <v>153</v>
      </c>
      <c r="C150" s="57" t="s">
        <v>154</v>
      </c>
      <c r="D150" s="56" t="s">
        <v>449</v>
      </c>
      <c r="E150" s="56" t="s">
        <v>34</v>
      </c>
      <c r="F150" s="56" t="str">
        <f>REPT(CHAR(160),10)&amp;Working!$E151</f>
        <v>          A</v>
      </c>
      <c r="G150" s="58">
        <f>IFERROR(VLOOKUP(Table1215[[#This Row],[Column2]],Table12[[Column2]:[Column54]],6,FALSE),"0")</f>
        <v>0</v>
      </c>
      <c r="H150" s="58">
        <f>IFERROR(VLOOKUP(Table1215[[#This Row],[Column2]],Table12[[Column2]:[Column54]],7,FALSE),"0")</f>
        <v>0</v>
      </c>
      <c r="I150" s="58">
        <f>IFERROR(VLOOKUP(Table1215[[#This Row],[Column2]],Table12[[Column2]:[Column54]],8,FALSE),"0")</f>
        <v>3</v>
      </c>
      <c r="J150" s="58">
        <f>IFERROR(VLOOKUP(Table1215[[#This Row],[Column2]],Table12[[Column2]:[Column54]],9,FALSE),"0")</f>
        <v>0</v>
      </c>
      <c r="K150" s="58">
        <f>IFERROR(VLOOKUP(Table1215[[#This Row],[Column2]],Table12[[Column2]:[Column54]],10,FALSE),"0")</f>
        <v>0</v>
      </c>
      <c r="L150" s="60">
        <f>Table1215[[#This Row],[Column9]]</f>
        <v>3</v>
      </c>
      <c r="M150" s="58">
        <f>IFERROR(VLOOKUP(Table1215[[#This Row],[Column2]],Table12[[Column2]:[Column54]],12,FALSE),"0")</f>
        <v>0</v>
      </c>
      <c r="N150" s="58">
        <f>IFERROR(VLOOKUP(Table1215[[#This Row],[Column2]],Table12[[Column2]:[Column54]],13,FALSE),"0")</f>
        <v>4</v>
      </c>
      <c r="O150" s="58">
        <f>IFERROR(VLOOKUP(Table1215[[#This Row],[Column2]],Table12[[Column2]:[Column54]],14,FALSE),"0")</f>
        <v>3</v>
      </c>
      <c r="P150" s="58">
        <f>IFERROR(VLOOKUP(Table1215[[#This Row],[Column2]],Table12[[Column2]:[Column54]],10,FALSE),"0")</f>
        <v>0</v>
      </c>
      <c r="Q150" s="58">
        <f>IFERROR(VLOOKUP(Table1215[[#This Row],[Column2]],Table12[[Column2]:[Column54]],16,FALSE),"0")</f>
        <v>3</v>
      </c>
      <c r="R150" s="60">
        <f>AVERAGE(Table1215[[#This Row],[Column14]],Table1215[[#This Row],[Column15]],Table1215[[#This Row],[Column17]])</f>
        <v>3.3333333333333335</v>
      </c>
      <c r="S150" s="58">
        <f>IFERROR(VLOOKUP(Table1215[[#This Row],[Column2]],Table12[[Column2]:[Column54]],18,FALSE),"0")</f>
        <v>0</v>
      </c>
      <c r="T150" s="58">
        <f>IFERROR(VLOOKUP(Table1215[[#This Row],[Column2]],Table12[[Column2]:[Column54]],19,FALSE),"0")</f>
        <v>0</v>
      </c>
      <c r="U150" s="58">
        <f>IFERROR(VLOOKUP(Table1215[[#This Row],[Column2]],Table12[[Column2]:[Column54]],20,FALSE),"0")</f>
        <v>0</v>
      </c>
      <c r="V150" s="58">
        <f>IFERROR(VLOOKUP(Table1215[[#This Row],[Column2]],Table12[[Column2]:[Column54]],21,FALSE),"0")</f>
        <v>0</v>
      </c>
      <c r="W150" s="58">
        <f>IFERROR(VLOOKUP(Table1215[[#This Row],[Column2]],Table12[[Column2]:[Column54]],22,FALSE),"0")</f>
        <v>0</v>
      </c>
      <c r="X150" s="60">
        <f>Table1215[[#This Row],[Column19]]</f>
        <v>0</v>
      </c>
      <c r="Y150" s="58">
        <f>IFERROR(VLOOKUP(Table1215[[#This Row],[Column2]],Table12[[Column2]:[Column54]],24,FALSE),"0")</f>
        <v>3</v>
      </c>
      <c r="Z150" s="58">
        <f>IFERROR(VLOOKUP(Table1215[[#This Row],[Column2]],Table12[[Column2]:[Column54]],25,FALSE),"0")</f>
        <v>0</v>
      </c>
      <c r="AA150" s="58">
        <f>IFERROR(VLOOKUP(Table1215[[#This Row],[Column2]],Table12[[Column2]:[Column54]],26,FALSE),"0")</f>
        <v>0</v>
      </c>
      <c r="AB150" s="58">
        <f>IFERROR(VLOOKUP(Table1215[[#This Row],[Column2]],Table12[[Column2]:[Column54]],27,FALSE),"0")</f>
        <v>0</v>
      </c>
      <c r="AC150" s="58">
        <f>IFERROR(VLOOKUP(Table1215[[#This Row],[Column2]],Table12[[Column2]:[Column54]],28,FALSE),"0")</f>
        <v>0</v>
      </c>
      <c r="AD150" s="60">
        <f>Table1215[[#This Row],[Column25]]</f>
        <v>3</v>
      </c>
      <c r="AE150" s="58">
        <f>IFERROR(VLOOKUP(Table1215[[#This Row],[Column2]],Table12[[Column2]:[Column54]],30,FALSE),"0")</f>
        <v>0</v>
      </c>
      <c r="AF150" s="58">
        <f>IFERROR(VLOOKUP(Table1215[[#This Row],[Column2]],Table12[[Column2]:[Column54]],31,FALSE),"0")</f>
        <v>0</v>
      </c>
      <c r="AG150" s="58">
        <f>IFERROR(VLOOKUP(Table1215[[#This Row],[Column2]],Table12[[Column2]:[Column54]],32,FALSE),"0")</f>
        <v>0</v>
      </c>
      <c r="AH150" s="58">
        <f>IFERROR(VLOOKUP(Table1215[[#This Row],[Column2]],Table12[[Column2]:[Column54]],33,FALSE),"0")</f>
        <v>0</v>
      </c>
      <c r="AI150" s="58">
        <f>IFERROR(VLOOKUP(Table1215[[#This Row],[Column2]],Table12[[Column2]:[Column54]],34,FALSE),"0")</f>
        <v>0</v>
      </c>
      <c r="AJ150" s="60">
        <f>AVERAGE(Table1215[[#This Row],[Column31]],Table1215[[#This Row],[Column32]],Table1215[[#This Row],[Column33]])</f>
        <v>0</v>
      </c>
      <c r="AK150" s="58">
        <f>IFERROR(VLOOKUP(Table1215[[#This Row],[Column2]],Table12[[Column2]:[Column54]],36,FALSE),"0")</f>
        <v>4</v>
      </c>
      <c r="AL150" s="58">
        <f>IFERROR(VLOOKUP(Table1215[[#This Row],[Column2]],Table12[[Column2]:[Column54]],37,FALSE),"0")</f>
        <v>3</v>
      </c>
      <c r="AM150" s="58">
        <f>IFERROR(VLOOKUP(Table1215[[#This Row],[Column2]],Table12[[Column2]:[Column54]],38,FALSE),"0")</f>
        <v>0</v>
      </c>
      <c r="AN150" s="58">
        <f>IFERROR(VLOOKUP(Table1215[[#This Row],[Column2]],Table12[[Column2]:[Column54]],39,FALSE),"0")</f>
        <v>4</v>
      </c>
      <c r="AO150" s="58">
        <f>IFERROR(VLOOKUP(Table1215[[#This Row],[Column2]],Table12[[Column2]:[Column54]],40,FALSE),"0")</f>
        <v>0</v>
      </c>
      <c r="AP150" s="60">
        <f>AVERAGE(Table1215[[#This Row],[Column37]],Table1215[[#This Row],[Column38]],Table1215[[#This Row],[Column40]])</f>
        <v>3.6666666666666665</v>
      </c>
      <c r="AQ150" s="58">
        <f>IFERROR(VLOOKUP(Table1215[[#This Row],[Column2]],Table12[[Column2]:[Column54]],42,FALSE),"0")</f>
        <v>2</v>
      </c>
      <c r="AR150" s="58">
        <f>IFERROR(VLOOKUP(Table1215[[#This Row],[Column2]],Table12[[Column2]:[Column54]],43,FALSE),"0")</f>
        <v>0</v>
      </c>
      <c r="AS150" s="58">
        <f>IFERROR(VLOOKUP(Table1215[[#This Row],[Column2]],Table12[[Column2]:[Column54]],44,FALSE),"0")</f>
        <v>0</v>
      </c>
      <c r="AT150" s="58">
        <f>IFERROR(VLOOKUP(Table1215[[#This Row],[Column2]],Table12[[Column2]:[Column54]],45,FALSE),"0")</f>
        <v>0</v>
      </c>
      <c r="AU150" s="58">
        <f>IFERROR(VLOOKUP(Table1215[[#This Row],[Column2]],Table12[[Column2]:[Column54]],46,FALSE),"0")</f>
        <v>0</v>
      </c>
      <c r="AV150" s="60">
        <f>Table1215[[#This Row],[Column43]]</f>
        <v>2</v>
      </c>
      <c r="AW150" s="58">
        <f>IFERROR(VLOOKUP(Table1215[[#This Row],[Column2]],Table12[[Column2]:[Column54]],48,FALSE),"0")</f>
        <v>0</v>
      </c>
      <c r="AX150" s="58">
        <f>IFERROR(VLOOKUP(Table1215[[#This Row],[Column2]],Table12[[Column2]:[Column54]],49,FALSE),"0")</f>
        <v>0</v>
      </c>
      <c r="AY150" s="58">
        <f>IFERROR(VLOOKUP(Table1215[[#This Row],[Column2]],Table12[[Column2]:[Column54]],50,FALSE),"0")</f>
        <v>0</v>
      </c>
      <c r="AZ150" s="58">
        <f>IFERROR(VLOOKUP(Table1215[[#This Row],[Column2]],Table12[[Column2]:[Column54]],51,FALSE),"0")</f>
        <v>3</v>
      </c>
      <c r="BA150" s="58">
        <f>IFERROR(VLOOKUP(Table1215[[#This Row],[Column2]],Table12[[Column2]:[Column54]],52,FALSE),"0")</f>
        <v>3</v>
      </c>
      <c r="BB150" s="60">
        <f>AVERAGE(Table1215[[#This Row],[Column52]],Table1215[[#This Row],[Column53]])</f>
        <v>3</v>
      </c>
    </row>
    <row r="151" spans="1:54" ht="23.1" customHeight="1" x14ac:dyDescent="0.3">
      <c r="A151" s="80">
        <v>148</v>
      </c>
      <c r="B151" s="63" t="s">
        <v>379</v>
      </c>
      <c r="C151" s="64" t="s">
        <v>380</v>
      </c>
      <c r="D151" s="63" t="s">
        <v>449</v>
      </c>
      <c r="E151" s="63" t="s">
        <v>492</v>
      </c>
      <c r="F151" s="63" t="str">
        <f>REPT(CHAR(160),10)&amp;Working!$E152</f>
        <v>          C</v>
      </c>
      <c r="G151" s="54">
        <f>IFERROR(VLOOKUP(Table1215[[#This Row],[Column2]],Table12[[Column2]:[Column54]],6,FALSE),"0")</f>
        <v>0</v>
      </c>
      <c r="H151" s="54">
        <f>IFERROR(VLOOKUP(Table1215[[#This Row],[Column2]],Table12[[Column2]:[Column54]],7,FALSE),"0")</f>
        <v>0</v>
      </c>
      <c r="I151" s="54">
        <f>IFERROR(VLOOKUP(Table1215[[#This Row],[Column2]],Table12[[Column2]:[Column54]],8,FALSE),"0")</f>
        <v>3</v>
      </c>
      <c r="J151" s="54">
        <f>IFERROR(VLOOKUP(Table1215[[#This Row],[Column2]],Table12[[Column2]:[Column54]],9,FALSE),"0")</f>
        <v>0</v>
      </c>
      <c r="K151" s="54">
        <f>IFERROR(VLOOKUP(Table1215[[#This Row],[Column2]],Table12[[Column2]:[Column54]],10,FALSE),"0")</f>
        <v>0</v>
      </c>
      <c r="L151" s="60">
        <f>Table1215[[#This Row],[Column9]]</f>
        <v>3</v>
      </c>
      <c r="M151" s="54">
        <f>IFERROR(VLOOKUP(Table1215[[#This Row],[Column2]],Table12[[Column2]:[Column54]],12,FALSE),"0")</f>
        <v>0</v>
      </c>
      <c r="N151" s="54">
        <f>IFERROR(VLOOKUP(Table1215[[#This Row],[Column2]],Table12[[Column2]:[Column54]],13,FALSE),"0")</f>
        <v>4</v>
      </c>
      <c r="O151" s="54">
        <f>IFERROR(VLOOKUP(Table1215[[#This Row],[Column2]],Table12[[Column2]:[Column54]],14,FALSE),"0")</f>
        <v>3</v>
      </c>
      <c r="P151" s="54">
        <f>IFERROR(VLOOKUP(Table1215[[#This Row],[Column2]],Table12[[Column2]:[Column54]],10,FALSE),"0")</f>
        <v>0</v>
      </c>
      <c r="Q151" s="54">
        <f>IFERROR(VLOOKUP(Table1215[[#This Row],[Column2]],Table12[[Column2]:[Column54]],16,FALSE),"0")</f>
        <v>3</v>
      </c>
      <c r="R151" s="60">
        <f>AVERAGE(Table1215[[#This Row],[Column14]],Table1215[[#This Row],[Column15]],Table1215[[#This Row],[Column17]])</f>
        <v>3.3333333333333335</v>
      </c>
      <c r="S151" s="54">
        <f>IFERROR(VLOOKUP(Table1215[[#This Row],[Column2]],Table12[[Column2]:[Column54]],18,FALSE),"0")</f>
        <v>0</v>
      </c>
      <c r="T151" s="54">
        <f>IFERROR(VLOOKUP(Table1215[[#This Row],[Column2]],Table12[[Column2]:[Column54]],19,FALSE),"0")</f>
        <v>0</v>
      </c>
      <c r="U151" s="54">
        <f>IFERROR(VLOOKUP(Table1215[[#This Row],[Column2]],Table12[[Column2]:[Column54]],20,FALSE),"0")</f>
        <v>0</v>
      </c>
      <c r="V151" s="54">
        <f>IFERROR(VLOOKUP(Table1215[[#This Row],[Column2]],Table12[[Column2]:[Column54]],21,FALSE),"0")</f>
        <v>0</v>
      </c>
      <c r="W151" s="54">
        <f>IFERROR(VLOOKUP(Table1215[[#This Row],[Column2]],Table12[[Column2]:[Column54]],22,FALSE),"0")</f>
        <v>0</v>
      </c>
      <c r="X151" s="60">
        <f>Table1215[[#This Row],[Column19]]</f>
        <v>0</v>
      </c>
      <c r="Y151" s="54">
        <f>IFERROR(VLOOKUP(Table1215[[#This Row],[Column2]],Table12[[Column2]:[Column54]],24,FALSE),"0")</f>
        <v>4</v>
      </c>
      <c r="Z151" s="54">
        <f>IFERROR(VLOOKUP(Table1215[[#This Row],[Column2]],Table12[[Column2]:[Column54]],25,FALSE),"0")</f>
        <v>0</v>
      </c>
      <c r="AA151" s="54">
        <f>IFERROR(VLOOKUP(Table1215[[#This Row],[Column2]],Table12[[Column2]:[Column54]],26,FALSE),"0")</f>
        <v>0</v>
      </c>
      <c r="AB151" s="54">
        <f>IFERROR(VLOOKUP(Table1215[[#This Row],[Column2]],Table12[[Column2]:[Column54]],27,FALSE),"0")</f>
        <v>0</v>
      </c>
      <c r="AC151" s="54">
        <f>IFERROR(VLOOKUP(Table1215[[#This Row],[Column2]],Table12[[Column2]:[Column54]],28,FALSE),"0")</f>
        <v>0</v>
      </c>
      <c r="AD151" s="60">
        <f>Table1215[[#This Row],[Column25]]</f>
        <v>4</v>
      </c>
      <c r="AE151" s="54">
        <f>IFERROR(VLOOKUP(Table1215[[#This Row],[Column2]],Table12[[Column2]:[Column54]],30,FALSE),"0")</f>
        <v>0</v>
      </c>
      <c r="AF151" s="54">
        <f>IFERROR(VLOOKUP(Table1215[[#This Row],[Column2]],Table12[[Column2]:[Column54]],31,FALSE),"0")</f>
        <v>0</v>
      </c>
      <c r="AG151" s="54">
        <f>IFERROR(VLOOKUP(Table1215[[#This Row],[Column2]],Table12[[Column2]:[Column54]],32,FALSE),"0")</f>
        <v>0</v>
      </c>
      <c r="AH151" s="54">
        <f>IFERROR(VLOOKUP(Table1215[[#This Row],[Column2]],Table12[[Column2]:[Column54]],33,FALSE),"0")</f>
        <v>0</v>
      </c>
      <c r="AI151" s="54">
        <f>IFERROR(VLOOKUP(Table1215[[#This Row],[Column2]],Table12[[Column2]:[Column54]],34,FALSE),"0")</f>
        <v>0</v>
      </c>
      <c r="AJ151" s="60">
        <f>AVERAGE(Table1215[[#This Row],[Column31]],Table1215[[#This Row],[Column32]],Table1215[[#This Row],[Column33]])</f>
        <v>0</v>
      </c>
      <c r="AK151" s="54">
        <f>IFERROR(VLOOKUP(Table1215[[#This Row],[Column2]],Table12[[Column2]:[Column54]],36,FALSE),"0")</f>
        <v>3</v>
      </c>
      <c r="AL151" s="54">
        <f>IFERROR(VLOOKUP(Table1215[[#This Row],[Column2]],Table12[[Column2]:[Column54]],37,FALSE),"0")</f>
        <v>3</v>
      </c>
      <c r="AM151" s="54">
        <f>IFERROR(VLOOKUP(Table1215[[#This Row],[Column2]],Table12[[Column2]:[Column54]],38,FALSE),"0")</f>
        <v>0</v>
      </c>
      <c r="AN151" s="54">
        <f>IFERROR(VLOOKUP(Table1215[[#This Row],[Column2]],Table12[[Column2]:[Column54]],39,FALSE),"0")</f>
        <v>3</v>
      </c>
      <c r="AO151" s="54">
        <f>IFERROR(VLOOKUP(Table1215[[#This Row],[Column2]],Table12[[Column2]:[Column54]],40,FALSE),"0")</f>
        <v>0</v>
      </c>
      <c r="AP151" s="60">
        <f>AVERAGE(Table1215[[#This Row],[Column37]],Table1215[[#This Row],[Column38]],Table1215[[#This Row],[Column40]])</f>
        <v>3</v>
      </c>
      <c r="AQ151" s="54">
        <f>IFERROR(VLOOKUP(Table1215[[#This Row],[Column2]],Table12[[Column2]:[Column54]],42,FALSE),"0")</f>
        <v>1</v>
      </c>
      <c r="AR151" s="54">
        <f>IFERROR(VLOOKUP(Table1215[[#This Row],[Column2]],Table12[[Column2]:[Column54]],43,FALSE),"0")</f>
        <v>0</v>
      </c>
      <c r="AS151" s="54">
        <f>IFERROR(VLOOKUP(Table1215[[#This Row],[Column2]],Table12[[Column2]:[Column54]],44,FALSE),"0")</f>
        <v>0</v>
      </c>
      <c r="AT151" s="54">
        <f>IFERROR(VLOOKUP(Table1215[[#This Row],[Column2]],Table12[[Column2]:[Column54]],45,FALSE),"0")</f>
        <v>0</v>
      </c>
      <c r="AU151" s="54">
        <f>IFERROR(VLOOKUP(Table1215[[#This Row],[Column2]],Table12[[Column2]:[Column54]],46,FALSE),"0")</f>
        <v>0</v>
      </c>
      <c r="AV151" s="60">
        <f>Table1215[[#This Row],[Column43]]</f>
        <v>1</v>
      </c>
      <c r="AW151" s="54">
        <f>IFERROR(VLOOKUP(Table1215[[#This Row],[Column2]],Table12[[Column2]:[Column54]],48,FALSE),"0")</f>
        <v>0</v>
      </c>
      <c r="AX151" s="54">
        <f>IFERROR(VLOOKUP(Table1215[[#This Row],[Column2]],Table12[[Column2]:[Column54]],49,FALSE),"0")</f>
        <v>0</v>
      </c>
      <c r="AY151" s="54">
        <f>IFERROR(VLOOKUP(Table1215[[#This Row],[Column2]],Table12[[Column2]:[Column54]],50,FALSE),"0")</f>
        <v>0</v>
      </c>
      <c r="AZ151" s="54">
        <f>IFERROR(VLOOKUP(Table1215[[#This Row],[Column2]],Table12[[Column2]:[Column54]],51,FALSE),"0")</f>
        <v>3</v>
      </c>
      <c r="BA151" s="54">
        <f>IFERROR(VLOOKUP(Table1215[[#This Row],[Column2]],Table12[[Column2]:[Column54]],52,FALSE),"0")</f>
        <v>2</v>
      </c>
      <c r="BB151" s="60">
        <f>AVERAGE(Table1215[[#This Row],[Column52]],Table1215[[#This Row],[Column53]])</f>
        <v>2.5</v>
      </c>
    </row>
    <row r="152" spans="1:54" ht="23.1" customHeight="1" x14ac:dyDescent="0.3">
      <c r="A152" s="79">
        <v>149</v>
      </c>
      <c r="B152" s="56" t="s">
        <v>155</v>
      </c>
      <c r="C152" s="57" t="s">
        <v>381</v>
      </c>
      <c r="D152" s="56" t="s">
        <v>449</v>
      </c>
      <c r="E152" s="56" t="s">
        <v>34</v>
      </c>
      <c r="F152" s="56" t="str">
        <f>REPT(CHAR(160),10)&amp;Working!$E153</f>
        <v>          A</v>
      </c>
      <c r="G152" s="58">
        <f>IFERROR(VLOOKUP(Table1215[[#This Row],[Column2]],Table12[[Column2]:[Column54]],6,FALSE),"0")</f>
        <v>0</v>
      </c>
      <c r="H152" s="58">
        <f>IFERROR(VLOOKUP(Table1215[[#This Row],[Column2]],Table12[[Column2]:[Column54]],7,FALSE),"0")</f>
        <v>0</v>
      </c>
      <c r="I152" s="58">
        <f>IFERROR(VLOOKUP(Table1215[[#This Row],[Column2]],Table12[[Column2]:[Column54]],8,FALSE),"0")</f>
        <v>3</v>
      </c>
      <c r="J152" s="58">
        <f>IFERROR(VLOOKUP(Table1215[[#This Row],[Column2]],Table12[[Column2]:[Column54]],9,FALSE),"0")</f>
        <v>0</v>
      </c>
      <c r="K152" s="58">
        <f>IFERROR(VLOOKUP(Table1215[[#This Row],[Column2]],Table12[[Column2]:[Column54]],10,FALSE),"0")</f>
        <v>0</v>
      </c>
      <c r="L152" s="60">
        <f>Table1215[[#This Row],[Column9]]</f>
        <v>3</v>
      </c>
      <c r="M152" s="58">
        <f>IFERROR(VLOOKUP(Table1215[[#This Row],[Column2]],Table12[[Column2]:[Column54]],12,FALSE),"0")</f>
        <v>0</v>
      </c>
      <c r="N152" s="58">
        <f>IFERROR(VLOOKUP(Table1215[[#This Row],[Column2]],Table12[[Column2]:[Column54]],13,FALSE),"0")</f>
        <v>5</v>
      </c>
      <c r="O152" s="58">
        <f>IFERROR(VLOOKUP(Table1215[[#This Row],[Column2]],Table12[[Column2]:[Column54]],14,FALSE),"0")</f>
        <v>3</v>
      </c>
      <c r="P152" s="58">
        <f>IFERROR(VLOOKUP(Table1215[[#This Row],[Column2]],Table12[[Column2]:[Column54]],10,FALSE),"0")</f>
        <v>0</v>
      </c>
      <c r="Q152" s="58">
        <f>IFERROR(VLOOKUP(Table1215[[#This Row],[Column2]],Table12[[Column2]:[Column54]],16,FALSE),"0")</f>
        <v>3</v>
      </c>
      <c r="R152" s="60">
        <f>AVERAGE(Table1215[[#This Row],[Column14]],Table1215[[#This Row],[Column15]],Table1215[[#This Row],[Column17]])</f>
        <v>3.6666666666666665</v>
      </c>
      <c r="S152" s="58">
        <f>IFERROR(VLOOKUP(Table1215[[#This Row],[Column2]],Table12[[Column2]:[Column54]],18,FALSE),"0")</f>
        <v>0</v>
      </c>
      <c r="T152" s="58">
        <f>IFERROR(VLOOKUP(Table1215[[#This Row],[Column2]],Table12[[Column2]:[Column54]],19,FALSE),"0")</f>
        <v>0</v>
      </c>
      <c r="U152" s="58">
        <f>IFERROR(VLOOKUP(Table1215[[#This Row],[Column2]],Table12[[Column2]:[Column54]],20,FALSE),"0")</f>
        <v>0</v>
      </c>
      <c r="V152" s="58">
        <f>IFERROR(VLOOKUP(Table1215[[#This Row],[Column2]],Table12[[Column2]:[Column54]],21,FALSE),"0")</f>
        <v>0</v>
      </c>
      <c r="W152" s="58">
        <f>IFERROR(VLOOKUP(Table1215[[#This Row],[Column2]],Table12[[Column2]:[Column54]],22,FALSE),"0")</f>
        <v>0</v>
      </c>
      <c r="X152" s="60">
        <f>Table1215[[#This Row],[Column19]]</f>
        <v>0</v>
      </c>
      <c r="Y152" s="58">
        <f>IFERROR(VLOOKUP(Table1215[[#This Row],[Column2]],Table12[[Column2]:[Column54]],24,FALSE),"0")</f>
        <v>3</v>
      </c>
      <c r="Z152" s="58">
        <f>IFERROR(VLOOKUP(Table1215[[#This Row],[Column2]],Table12[[Column2]:[Column54]],25,FALSE),"0")</f>
        <v>0</v>
      </c>
      <c r="AA152" s="58">
        <f>IFERROR(VLOOKUP(Table1215[[#This Row],[Column2]],Table12[[Column2]:[Column54]],26,FALSE),"0")</f>
        <v>0</v>
      </c>
      <c r="AB152" s="58">
        <f>IFERROR(VLOOKUP(Table1215[[#This Row],[Column2]],Table12[[Column2]:[Column54]],27,FALSE),"0")</f>
        <v>0</v>
      </c>
      <c r="AC152" s="58">
        <f>IFERROR(VLOOKUP(Table1215[[#This Row],[Column2]],Table12[[Column2]:[Column54]],28,FALSE),"0")</f>
        <v>0</v>
      </c>
      <c r="AD152" s="60">
        <f>Table1215[[#This Row],[Column25]]</f>
        <v>3</v>
      </c>
      <c r="AE152" s="58">
        <f>IFERROR(VLOOKUP(Table1215[[#This Row],[Column2]],Table12[[Column2]:[Column54]],30,FALSE),"0")</f>
        <v>0</v>
      </c>
      <c r="AF152" s="58">
        <f>IFERROR(VLOOKUP(Table1215[[#This Row],[Column2]],Table12[[Column2]:[Column54]],31,FALSE),"0")</f>
        <v>0</v>
      </c>
      <c r="AG152" s="58">
        <f>IFERROR(VLOOKUP(Table1215[[#This Row],[Column2]],Table12[[Column2]:[Column54]],32,FALSE),"0")</f>
        <v>0</v>
      </c>
      <c r="AH152" s="58">
        <f>IFERROR(VLOOKUP(Table1215[[#This Row],[Column2]],Table12[[Column2]:[Column54]],33,FALSE),"0")</f>
        <v>0</v>
      </c>
      <c r="AI152" s="58">
        <f>IFERROR(VLOOKUP(Table1215[[#This Row],[Column2]],Table12[[Column2]:[Column54]],34,FALSE),"0")</f>
        <v>0</v>
      </c>
      <c r="AJ152" s="60">
        <f>AVERAGE(Table1215[[#This Row],[Column31]],Table1215[[#This Row],[Column32]],Table1215[[#This Row],[Column33]])</f>
        <v>0</v>
      </c>
      <c r="AK152" s="58">
        <f>IFERROR(VLOOKUP(Table1215[[#This Row],[Column2]],Table12[[Column2]:[Column54]],36,FALSE),"0")</f>
        <v>3</v>
      </c>
      <c r="AL152" s="58">
        <f>IFERROR(VLOOKUP(Table1215[[#This Row],[Column2]],Table12[[Column2]:[Column54]],37,FALSE),"0")</f>
        <v>3</v>
      </c>
      <c r="AM152" s="58">
        <f>IFERROR(VLOOKUP(Table1215[[#This Row],[Column2]],Table12[[Column2]:[Column54]],38,FALSE),"0")</f>
        <v>0</v>
      </c>
      <c r="AN152" s="58">
        <f>IFERROR(VLOOKUP(Table1215[[#This Row],[Column2]],Table12[[Column2]:[Column54]],39,FALSE),"0")</f>
        <v>4</v>
      </c>
      <c r="AO152" s="58">
        <f>IFERROR(VLOOKUP(Table1215[[#This Row],[Column2]],Table12[[Column2]:[Column54]],40,FALSE),"0")</f>
        <v>0</v>
      </c>
      <c r="AP152" s="60">
        <f>AVERAGE(Table1215[[#This Row],[Column37]],Table1215[[#This Row],[Column38]],Table1215[[#This Row],[Column40]])</f>
        <v>3.3333333333333335</v>
      </c>
      <c r="AQ152" s="58">
        <f>IFERROR(VLOOKUP(Table1215[[#This Row],[Column2]],Table12[[Column2]:[Column54]],42,FALSE),"0")</f>
        <v>3</v>
      </c>
      <c r="AR152" s="58">
        <f>IFERROR(VLOOKUP(Table1215[[#This Row],[Column2]],Table12[[Column2]:[Column54]],43,FALSE),"0")</f>
        <v>0</v>
      </c>
      <c r="AS152" s="58">
        <f>IFERROR(VLOOKUP(Table1215[[#This Row],[Column2]],Table12[[Column2]:[Column54]],44,FALSE),"0")</f>
        <v>0</v>
      </c>
      <c r="AT152" s="58">
        <f>IFERROR(VLOOKUP(Table1215[[#This Row],[Column2]],Table12[[Column2]:[Column54]],45,FALSE),"0")</f>
        <v>0</v>
      </c>
      <c r="AU152" s="58">
        <f>IFERROR(VLOOKUP(Table1215[[#This Row],[Column2]],Table12[[Column2]:[Column54]],46,FALSE),"0")</f>
        <v>0</v>
      </c>
      <c r="AV152" s="60">
        <f>Table1215[[#This Row],[Column43]]</f>
        <v>3</v>
      </c>
      <c r="AW152" s="58">
        <f>IFERROR(VLOOKUP(Table1215[[#This Row],[Column2]],Table12[[Column2]:[Column54]],48,FALSE),"0")</f>
        <v>0</v>
      </c>
      <c r="AX152" s="58">
        <f>IFERROR(VLOOKUP(Table1215[[#This Row],[Column2]],Table12[[Column2]:[Column54]],49,FALSE),"0")</f>
        <v>0</v>
      </c>
      <c r="AY152" s="58">
        <f>IFERROR(VLOOKUP(Table1215[[#This Row],[Column2]],Table12[[Column2]:[Column54]],50,FALSE),"0")</f>
        <v>0</v>
      </c>
      <c r="AZ152" s="58">
        <f>IFERROR(VLOOKUP(Table1215[[#This Row],[Column2]],Table12[[Column2]:[Column54]],51,FALSE),"0")</f>
        <v>4</v>
      </c>
      <c r="BA152" s="58">
        <f>IFERROR(VLOOKUP(Table1215[[#This Row],[Column2]],Table12[[Column2]:[Column54]],52,FALSE),"0")</f>
        <v>3</v>
      </c>
      <c r="BB152" s="60">
        <f>AVERAGE(Table1215[[#This Row],[Column52]],Table1215[[#This Row],[Column53]])</f>
        <v>3.5</v>
      </c>
    </row>
    <row r="153" spans="1:54" ht="23.1" customHeight="1" x14ac:dyDescent="0.3">
      <c r="A153" s="80">
        <v>150</v>
      </c>
      <c r="B153" s="63" t="s">
        <v>382</v>
      </c>
      <c r="C153" s="64" t="s">
        <v>383</v>
      </c>
      <c r="D153" s="63" t="s">
        <v>541</v>
      </c>
      <c r="E153" s="63" t="s">
        <v>492</v>
      </c>
      <c r="F153" s="63" t="str">
        <f>REPT(CHAR(160),10)&amp;Working!$E154</f>
        <v>          C</v>
      </c>
      <c r="G153" s="54">
        <f>IFERROR(VLOOKUP(Table1215[[#This Row],[Column2]],Table12[[Column2]:[Column54]],6,FALSE),"0")</f>
        <v>0</v>
      </c>
      <c r="H153" s="54">
        <f>IFERROR(VLOOKUP(Table1215[[#This Row],[Column2]],Table12[[Column2]:[Column54]],7,FALSE),"0")</f>
        <v>0</v>
      </c>
      <c r="I153" s="54">
        <f>IFERROR(VLOOKUP(Table1215[[#This Row],[Column2]],Table12[[Column2]:[Column54]],8,FALSE),"0")</f>
        <v>4</v>
      </c>
      <c r="J153" s="54">
        <f>IFERROR(VLOOKUP(Table1215[[#This Row],[Column2]],Table12[[Column2]:[Column54]],9,FALSE),"0")</f>
        <v>0</v>
      </c>
      <c r="K153" s="54">
        <f>IFERROR(VLOOKUP(Table1215[[#This Row],[Column2]],Table12[[Column2]:[Column54]],10,FALSE),"0")</f>
        <v>0</v>
      </c>
      <c r="L153" s="60">
        <f>Table1215[[#This Row],[Column9]]</f>
        <v>4</v>
      </c>
      <c r="M153" s="54">
        <f>IFERROR(VLOOKUP(Table1215[[#This Row],[Column2]],Table12[[Column2]:[Column54]],12,FALSE),"0")</f>
        <v>0</v>
      </c>
      <c r="N153" s="54">
        <f>IFERROR(VLOOKUP(Table1215[[#This Row],[Column2]],Table12[[Column2]:[Column54]],13,FALSE),"0")</f>
        <v>3</v>
      </c>
      <c r="O153" s="54">
        <f>IFERROR(VLOOKUP(Table1215[[#This Row],[Column2]],Table12[[Column2]:[Column54]],14,FALSE),"0")</f>
        <v>4</v>
      </c>
      <c r="P153" s="54">
        <f>IFERROR(VLOOKUP(Table1215[[#This Row],[Column2]],Table12[[Column2]:[Column54]],10,FALSE),"0")</f>
        <v>0</v>
      </c>
      <c r="Q153" s="54">
        <f>IFERROR(VLOOKUP(Table1215[[#This Row],[Column2]],Table12[[Column2]:[Column54]],16,FALSE),"0")</f>
        <v>4</v>
      </c>
      <c r="R153" s="60">
        <f>AVERAGE(Table1215[[#This Row],[Column14]],Table1215[[#This Row],[Column15]],Table1215[[#This Row],[Column17]])</f>
        <v>3.6666666666666665</v>
      </c>
      <c r="S153" s="54">
        <f>IFERROR(VLOOKUP(Table1215[[#This Row],[Column2]],Table12[[Column2]:[Column54]],18,FALSE),"0")</f>
        <v>0</v>
      </c>
      <c r="T153" s="54">
        <f>IFERROR(VLOOKUP(Table1215[[#This Row],[Column2]],Table12[[Column2]:[Column54]],19,FALSE),"0")</f>
        <v>0</v>
      </c>
      <c r="U153" s="54">
        <f>IFERROR(VLOOKUP(Table1215[[#This Row],[Column2]],Table12[[Column2]:[Column54]],20,FALSE),"0")</f>
        <v>0</v>
      </c>
      <c r="V153" s="54">
        <f>IFERROR(VLOOKUP(Table1215[[#This Row],[Column2]],Table12[[Column2]:[Column54]],21,FALSE),"0")</f>
        <v>0</v>
      </c>
      <c r="W153" s="54">
        <f>IFERROR(VLOOKUP(Table1215[[#This Row],[Column2]],Table12[[Column2]:[Column54]],22,FALSE),"0")</f>
        <v>0</v>
      </c>
      <c r="X153" s="60">
        <f>Table1215[[#This Row],[Column19]]</f>
        <v>0</v>
      </c>
      <c r="Y153" s="54">
        <f>IFERROR(VLOOKUP(Table1215[[#This Row],[Column2]],Table12[[Column2]:[Column54]],24,FALSE),"0")</f>
        <v>4</v>
      </c>
      <c r="Z153" s="54">
        <f>IFERROR(VLOOKUP(Table1215[[#This Row],[Column2]],Table12[[Column2]:[Column54]],25,FALSE),"0")</f>
        <v>0</v>
      </c>
      <c r="AA153" s="54">
        <f>IFERROR(VLOOKUP(Table1215[[#This Row],[Column2]],Table12[[Column2]:[Column54]],26,FALSE),"0")</f>
        <v>0</v>
      </c>
      <c r="AB153" s="54">
        <f>IFERROR(VLOOKUP(Table1215[[#This Row],[Column2]],Table12[[Column2]:[Column54]],27,FALSE),"0")</f>
        <v>0</v>
      </c>
      <c r="AC153" s="54">
        <f>IFERROR(VLOOKUP(Table1215[[#This Row],[Column2]],Table12[[Column2]:[Column54]],28,FALSE),"0")</f>
        <v>0</v>
      </c>
      <c r="AD153" s="60">
        <f>Table1215[[#This Row],[Column25]]</f>
        <v>4</v>
      </c>
      <c r="AE153" s="54">
        <f>IFERROR(VLOOKUP(Table1215[[#This Row],[Column2]],Table12[[Column2]:[Column54]],30,FALSE),"0")</f>
        <v>0</v>
      </c>
      <c r="AF153" s="54">
        <f>IFERROR(VLOOKUP(Table1215[[#This Row],[Column2]],Table12[[Column2]:[Column54]],31,FALSE),"0")</f>
        <v>0</v>
      </c>
      <c r="AG153" s="54">
        <f>IFERROR(VLOOKUP(Table1215[[#This Row],[Column2]],Table12[[Column2]:[Column54]],32,FALSE),"0")</f>
        <v>0</v>
      </c>
      <c r="AH153" s="54">
        <f>IFERROR(VLOOKUP(Table1215[[#This Row],[Column2]],Table12[[Column2]:[Column54]],33,FALSE),"0")</f>
        <v>0</v>
      </c>
      <c r="AI153" s="54">
        <f>IFERROR(VLOOKUP(Table1215[[#This Row],[Column2]],Table12[[Column2]:[Column54]],34,FALSE),"0")</f>
        <v>0</v>
      </c>
      <c r="AJ153" s="60">
        <f>AVERAGE(Table1215[[#This Row],[Column31]],Table1215[[#This Row],[Column32]],Table1215[[#This Row],[Column33]])</f>
        <v>0</v>
      </c>
      <c r="AK153" s="54">
        <f>IFERROR(VLOOKUP(Table1215[[#This Row],[Column2]],Table12[[Column2]:[Column54]],36,FALSE),"0")</f>
        <v>3</v>
      </c>
      <c r="AL153" s="54">
        <f>IFERROR(VLOOKUP(Table1215[[#This Row],[Column2]],Table12[[Column2]:[Column54]],37,FALSE),"0")</f>
        <v>4</v>
      </c>
      <c r="AM153" s="54">
        <f>IFERROR(VLOOKUP(Table1215[[#This Row],[Column2]],Table12[[Column2]:[Column54]],38,FALSE),"0")</f>
        <v>0</v>
      </c>
      <c r="AN153" s="54">
        <f>IFERROR(VLOOKUP(Table1215[[#This Row],[Column2]],Table12[[Column2]:[Column54]],39,FALSE),"0")</f>
        <v>4</v>
      </c>
      <c r="AO153" s="54">
        <f>IFERROR(VLOOKUP(Table1215[[#This Row],[Column2]],Table12[[Column2]:[Column54]],40,FALSE),"0")</f>
        <v>0</v>
      </c>
      <c r="AP153" s="60">
        <f>AVERAGE(Table1215[[#This Row],[Column37]],Table1215[[#This Row],[Column38]],Table1215[[#This Row],[Column40]])</f>
        <v>3.6666666666666665</v>
      </c>
      <c r="AQ153" s="54">
        <f>IFERROR(VLOOKUP(Table1215[[#This Row],[Column2]],Table12[[Column2]:[Column54]],42,FALSE),"0")</f>
        <v>5</v>
      </c>
      <c r="AR153" s="54">
        <f>IFERROR(VLOOKUP(Table1215[[#This Row],[Column2]],Table12[[Column2]:[Column54]],43,FALSE),"0")</f>
        <v>0</v>
      </c>
      <c r="AS153" s="54">
        <f>IFERROR(VLOOKUP(Table1215[[#This Row],[Column2]],Table12[[Column2]:[Column54]],44,FALSE),"0")</f>
        <v>0</v>
      </c>
      <c r="AT153" s="54">
        <f>IFERROR(VLOOKUP(Table1215[[#This Row],[Column2]],Table12[[Column2]:[Column54]],45,FALSE),"0")</f>
        <v>0</v>
      </c>
      <c r="AU153" s="54">
        <f>IFERROR(VLOOKUP(Table1215[[#This Row],[Column2]],Table12[[Column2]:[Column54]],46,FALSE),"0")</f>
        <v>0</v>
      </c>
      <c r="AV153" s="60">
        <f>Table1215[[#This Row],[Column43]]</f>
        <v>5</v>
      </c>
      <c r="AW153" s="54">
        <f>IFERROR(VLOOKUP(Table1215[[#This Row],[Column2]],Table12[[Column2]:[Column54]],48,FALSE),"0")</f>
        <v>0</v>
      </c>
      <c r="AX153" s="54">
        <f>IFERROR(VLOOKUP(Table1215[[#This Row],[Column2]],Table12[[Column2]:[Column54]],49,FALSE),"0")</f>
        <v>0</v>
      </c>
      <c r="AY153" s="54">
        <f>IFERROR(VLOOKUP(Table1215[[#This Row],[Column2]],Table12[[Column2]:[Column54]],50,FALSE),"0")</f>
        <v>0</v>
      </c>
      <c r="AZ153" s="54">
        <f>IFERROR(VLOOKUP(Table1215[[#This Row],[Column2]],Table12[[Column2]:[Column54]],51,FALSE),"0")</f>
        <v>4</v>
      </c>
      <c r="BA153" s="54">
        <f>IFERROR(VLOOKUP(Table1215[[#This Row],[Column2]],Table12[[Column2]:[Column54]],52,FALSE),"0")</f>
        <v>4</v>
      </c>
      <c r="BB153" s="60">
        <f>AVERAGE(Table1215[[#This Row],[Column52]],Table1215[[#This Row],[Column53]])</f>
        <v>4</v>
      </c>
    </row>
    <row r="154" spans="1:54" ht="23.1" customHeight="1" x14ac:dyDescent="0.3">
      <c r="A154" s="79">
        <v>151</v>
      </c>
      <c r="B154" s="56" t="s">
        <v>45</v>
      </c>
      <c r="C154" s="57" t="s">
        <v>46</v>
      </c>
      <c r="D154" s="56" t="s">
        <v>449</v>
      </c>
      <c r="E154" s="56" t="s">
        <v>34</v>
      </c>
      <c r="F154" s="56" t="str">
        <f>REPT(CHAR(160),10)&amp;Working!$E155</f>
        <v>          A</v>
      </c>
      <c r="G154" s="58">
        <f>IFERROR(VLOOKUP(Table1215[[#This Row],[Column2]],Table12[[Column2]:[Column54]],6,FALSE),"0")</f>
        <v>0</v>
      </c>
      <c r="H154" s="58">
        <f>IFERROR(VLOOKUP(Table1215[[#This Row],[Column2]],Table12[[Column2]:[Column54]],7,FALSE),"0")</f>
        <v>0</v>
      </c>
      <c r="I154" s="58">
        <f>IFERROR(VLOOKUP(Table1215[[#This Row],[Column2]],Table12[[Column2]:[Column54]],8,FALSE),"0")</f>
        <v>5</v>
      </c>
      <c r="J154" s="58">
        <f>IFERROR(VLOOKUP(Table1215[[#This Row],[Column2]],Table12[[Column2]:[Column54]],9,FALSE),"0")</f>
        <v>0</v>
      </c>
      <c r="K154" s="58">
        <f>IFERROR(VLOOKUP(Table1215[[#This Row],[Column2]],Table12[[Column2]:[Column54]],10,FALSE),"0")</f>
        <v>0</v>
      </c>
      <c r="L154" s="60">
        <f>Table1215[[#This Row],[Column9]]</f>
        <v>5</v>
      </c>
      <c r="M154" s="58">
        <f>IFERROR(VLOOKUP(Table1215[[#This Row],[Column2]],Table12[[Column2]:[Column54]],12,FALSE),"0")</f>
        <v>0</v>
      </c>
      <c r="N154" s="58">
        <f>IFERROR(VLOOKUP(Table1215[[#This Row],[Column2]],Table12[[Column2]:[Column54]],13,FALSE),"0")</f>
        <v>5</v>
      </c>
      <c r="O154" s="58">
        <f>IFERROR(VLOOKUP(Table1215[[#This Row],[Column2]],Table12[[Column2]:[Column54]],14,FALSE),"0")</f>
        <v>5</v>
      </c>
      <c r="P154" s="58">
        <f>IFERROR(VLOOKUP(Table1215[[#This Row],[Column2]],Table12[[Column2]:[Column54]],10,FALSE),"0")</f>
        <v>0</v>
      </c>
      <c r="Q154" s="58">
        <f>IFERROR(VLOOKUP(Table1215[[#This Row],[Column2]],Table12[[Column2]:[Column54]],16,FALSE),"0")</f>
        <v>5</v>
      </c>
      <c r="R154" s="60">
        <f>AVERAGE(Table1215[[#This Row],[Column14]],Table1215[[#This Row],[Column15]],Table1215[[#This Row],[Column17]])</f>
        <v>5</v>
      </c>
      <c r="S154" s="58">
        <f>IFERROR(VLOOKUP(Table1215[[#This Row],[Column2]],Table12[[Column2]:[Column54]],18,FALSE),"0")</f>
        <v>0</v>
      </c>
      <c r="T154" s="58">
        <f>IFERROR(VLOOKUP(Table1215[[#This Row],[Column2]],Table12[[Column2]:[Column54]],19,FALSE),"0")</f>
        <v>0</v>
      </c>
      <c r="U154" s="58">
        <f>IFERROR(VLOOKUP(Table1215[[#This Row],[Column2]],Table12[[Column2]:[Column54]],20,FALSE),"0")</f>
        <v>0</v>
      </c>
      <c r="V154" s="58">
        <f>IFERROR(VLOOKUP(Table1215[[#This Row],[Column2]],Table12[[Column2]:[Column54]],21,FALSE),"0")</f>
        <v>0</v>
      </c>
      <c r="W154" s="58">
        <f>IFERROR(VLOOKUP(Table1215[[#This Row],[Column2]],Table12[[Column2]:[Column54]],22,FALSE),"0")</f>
        <v>0</v>
      </c>
      <c r="X154" s="60">
        <f>Table1215[[#This Row],[Column19]]</f>
        <v>0</v>
      </c>
      <c r="Y154" s="58">
        <f>IFERROR(VLOOKUP(Table1215[[#This Row],[Column2]],Table12[[Column2]:[Column54]],24,FALSE),"0")</f>
        <v>4</v>
      </c>
      <c r="Z154" s="58">
        <f>IFERROR(VLOOKUP(Table1215[[#This Row],[Column2]],Table12[[Column2]:[Column54]],25,FALSE),"0")</f>
        <v>0</v>
      </c>
      <c r="AA154" s="58">
        <f>IFERROR(VLOOKUP(Table1215[[#This Row],[Column2]],Table12[[Column2]:[Column54]],26,FALSE),"0")</f>
        <v>0</v>
      </c>
      <c r="AB154" s="58">
        <f>IFERROR(VLOOKUP(Table1215[[#This Row],[Column2]],Table12[[Column2]:[Column54]],27,FALSE),"0")</f>
        <v>0</v>
      </c>
      <c r="AC154" s="58">
        <f>IFERROR(VLOOKUP(Table1215[[#This Row],[Column2]],Table12[[Column2]:[Column54]],28,FALSE),"0")</f>
        <v>0</v>
      </c>
      <c r="AD154" s="60">
        <f>Table1215[[#This Row],[Column25]]</f>
        <v>4</v>
      </c>
      <c r="AE154" s="58">
        <f>IFERROR(VLOOKUP(Table1215[[#This Row],[Column2]],Table12[[Column2]:[Column54]],30,FALSE),"0")</f>
        <v>0</v>
      </c>
      <c r="AF154" s="58">
        <f>IFERROR(VLOOKUP(Table1215[[#This Row],[Column2]],Table12[[Column2]:[Column54]],31,FALSE),"0")</f>
        <v>0</v>
      </c>
      <c r="AG154" s="58">
        <f>IFERROR(VLOOKUP(Table1215[[#This Row],[Column2]],Table12[[Column2]:[Column54]],32,FALSE),"0")</f>
        <v>0</v>
      </c>
      <c r="AH154" s="58">
        <f>IFERROR(VLOOKUP(Table1215[[#This Row],[Column2]],Table12[[Column2]:[Column54]],33,FALSE),"0")</f>
        <v>0</v>
      </c>
      <c r="AI154" s="58">
        <f>IFERROR(VLOOKUP(Table1215[[#This Row],[Column2]],Table12[[Column2]:[Column54]],34,FALSE),"0")</f>
        <v>0</v>
      </c>
      <c r="AJ154" s="60">
        <f>AVERAGE(Table1215[[#This Row],[Column31]],Table1215[[#This Row],[Column32]],Table1215[[#This Row],[Column33]])</f>
        <v>0</v>
      </c>
      <c r="AK154" s="58">
        <f>IFERROR(VLOOKUP(Table1215[[#This Row],[Column2]],Table12[[Column2]:[Column54]],36,FALSE),"0")</f>
        <v>5</v>
      </c>
      <c r="AL154" s="58">
        <f>IFERROR(VLOOKUP(Table1215[[#This Row],[Column2]],Table12[[Column2]:[Column54]],37,FALSE),"0")</f>
        <v>5</v>
      </c>
      <c r="AM154" s="58">
        <f>IFERROR(VLOOKUP(Table1215[[#This Row],[Column2]],Table12[[Column2]:[Column54]],38,FALSE),"0")</f>
        <v>0</v>
      </c>
      <c r="AN154" s="58">
        <f>IFERROR(VLOOKUP(Table1215[[#This Row],[Column2]],Table12[[Column2]:[Column54]],39,FALSE),"0")</f>
        <v>5</v>
      </c>
      <c r="AO154" s="58">
        <f>IFERROR(VLOOKUP(Table1215[[#This Row],[Column2]],Table12[[Column2]:[Column54]],40,FALSE),"0")</f>
        <v>0</v>
      </c>
      <c r="AP154" s="60">
        <f>AVERAGE(Table1215[[#This Row],[Column37]],Table1215[[#This Row],[Column38]],Table1215[[#This Row],[Column40]])</f>
        <v>5</v>
      </c>
      <c r="AQ154" s="58">
        <f>IFERROR(VLOOKUP(Table1215[[#This Row],[Column2]],Table12[[Column2]:[Column54]],42,FALSE),"0")</f>
        <v>5</v>
      </c>
      <c r="AR154" s="58">
        <f>IFERROR(VLOOKUP(Table1215[[#This Row],[Column2]],Table12[[Column2]:[Column54]],43,FALSE),"0")</f>
        <v>0</v>
      </c>
      <c r="AS154" s="58">
        <f>IFERROR(VLOOKUP(Table1215[[#This Row],[Column2]],Table12[[Column2]:[Column54]],44,FALSE),"0")</f>
        <v>0</v>
      </c>
      <c r="AT154" s="58">
        <f>IFERROR(VLOOKUP(Table1215[[#This Row],[Column2]],Table12[[Column2]:[Column54]],45,FALSE),"0")</f>
        <v>0</v>
      </c>
      <c r="AU154" s="58">
        <f>IFERROR(VLOOKUP(Table1215[[#This Row],[Column2]],Table12[[Column2]:[Column54]],46,FALSE),"0")</f>
        <v>0</v>
      </c>
      <c r="AV154" s="60">
        <f>Table1215[[#This Row],[Column43]]</f>
        <v>5</v>
      </c>
      <c r="AW154" s="58">
        <f>IFERROR(VLOOKUP(Table1215[[#This Row],[Column2]],Table12[[Column2]:[Column54]],48,FALSE),"0")</f>
        <v>0</v>
      </c>
      <c r="AX154" s="58">
        <f>IFERROR(VLOOKUP(Table1215[[#This Row],[Column2]],Table12[[Column2]:[Column54]],49,FALSE),"0")</f>
        <v>0</v>
      </c>
      <c r="AY154" s="58">
        <f>IFERROR(VLOOKUP(Table1215[[#This Row],[Column2]],Table12[[Column2]:[Column54]],50,FALSE),"0")</f>
        <v>0</v>
      </c>
      <c r="AZ154" s="58">
        <f>IFERROR(VLOOKUP(Table1215[[#This Row],[Column2]],Table12[[Column2]:[Column54]],51,FALSE),"0")</f>
        <v>5</v>
      </c>
      <c r="BA154" s="58">
        <f>IFERROR(VLOOKUP(Table1215[[#This Row],[Column2]],Table12[[Column2]:[Column54]],52,FALSE),"0")</f>
        <v>5</v>
      </c>
      <c r="BB154" s="60">
        <f>AVERAGE(Table1215[[#This Row],[Column52]],Table1215[[#This Row],[Column53]])</f>
        <v>5</v>
      </c>
    </row>
    <row r="155" spans="1:54" ht="23.1" customHeight="1" x14ac:dyDescent="0.3">
      <c r="A155" s="80">
        <v>152</v>
      </c>
      <c r="B155" s="63" t="s">
        <v>82</v>
      </c>
      <c r="C155" s="64" t="s">
        <v>83</v>
      </c>
      <c r="D155" s="63" t="s">
        <v>449</v>
      </c>
      <c r="E155" s="63" t="s">
        <v>34</v>
      </c>
      <c r="F155" s="63" t="str">
        <f>REPT(CHAR(160),10)&amp;Working!$E156</f>
        <v>          A</v>
      </c>
      <c r="G155" s="54">
        <f>IFERROR(VLOOKUP(Table1215[[#This Row],[Column2]],Table12[[Column2]:[Column54]],6,FALSE),"0")</f>
        <v>0</v>
      </c>
      <c r="H155" s="54">
        <f>IFERROR(VLOOKUP(Table1215[[#This Row],[Column2]],Table12[[Column2]:[Column54]],7,FALSE),"0")</f>
        <v>0</v>
      </c>
      <c r="I155" s="54">
        <f>IFERROR(VLOOKUP(Table1215[[#This Row],[Column2]],Table12[[Column2]:[Column54]],8,FALSE),"0")</f>
        <v>5</v>
      </c>
      <c r="J155" s="54">
        <f>IFERROR(VLOOKUP(Table1215[[#This Row],[Column2]],Table12[[Column2]:[Column54]],9,FALSE),"0")</f>
        <v>0</v>
      </c>
      <c r="K155" s="54">
        <f>IFERROR(VLOOKUP(Table1215[[#This Row],[Column2]],Table12[[Column2]:[Column54]],10,FALSE),"0")</f>
        <v>0</v>
      </c>
      <c r="L155" s="60">
        <f>Table1215[[#This Row],[Column9]]</f>
        <v>5</v>
      </c>
      <c r="M155" s="54">
        <f>IFERROR(VLOOKUP(Table1215[[#This Row],[Column2]],Table12[[Column2]:[Column54]],12,FALSE),"0")</f>
        <v>0</v>
      </c>
      <c r="N155" s="54">
        <f>IFERROR(VLOOKUP(Table1215[[#This Row],[Column2]],Table12[[Column2]:[Column54]],13,FALSE),"0")</f>
        <v>5</v>
      </c>
      <c r="O155" s="54">
        <f>IFERROR(VLOOKUP(Table1215[[#This Row],[Column2]],Table12[[Column2]:[Column54]],14,FALSE),"0")</f>
        <v>5</v>
      </c>
      <c r="P155" s="54">
        <f>IFERROR(VLOOKUP(Table1215[[#This Row],[Column2]],Table12[[Column2]:[Column54]],10,FALSE),"0")</f>
        <v>0</v>
      </c>
      <c r="Q155" s="54">
        <f>IFERROR(VLOOKUP(Table1215[[#This Row],[Column2]],Table12[[Column2]:[Column54]],16,FALSE),"0")</f>
        <v>5</v>
      </c>
      <c r="R155" s="60">
        <f>AVERAGE(Table1215[[#This Row],[Column14]],Table1215[[#This Row],[Column15]],Table1215[[#This Row],[Column17]])</f>
        <v>5</v>
      </c>
      <c r="S155" s="54">
        <f>IFERROR(VLOOKUP(Table1215[[#This Row],[Column2]],Table12[[Column2]:[Column54]],18,FALSE),"0")</f>
        <v>0</v>
      </c>
      <c r="T155" s="54">
        <f>IFERROR(VLOOKUP(Table1215[[#This Row],[Column2]],Table12[[Column2]:[Column54]],19,FALSE),"0")</f>
        <v>0</v>
      </c>
      <c r="U155" s="54">
        <f>IFERROR(VLOOKUP(Table1215[[#This Row],[Column2]],Table12[[Column2]:[Column54]],20,FALSE),"0")</f>
        <v>0</v>
      </c>
      <c r="V155" s="54">
        <f>IFERROR(VLOOKUP(Table1215[[#This Row],[Column2]],Table12[[Column2]:[Column54]],21,FALSE),"0")</f>
        <v>0</v>
      </c>
      <c r="W155" s="54">
        <f>IFERROR(VLOOKUP(Table1215[[#This Row],[Column2]],Table12[[Column2]:[Column54]],22,FALSE),"0")</f>
        <v>0</v>
      </c>
      <c r="X155" s="60">
        <f>Table1215[[#This Row],[Column19]]</f>
        <v>0</v>
      </c>
      <c r="Y155" s="54">
        <f>IFERROR(VLOOKUP(Table1215[[#This Row],[Column2]],Table12[[Column2]:[Column54]],24,FALSE),"0")</f>
        <v>5</v>
      </c>
      <c r="Z155" s="54">
        <f>IFERROR(VLOOKUP(Table1215[[#This Row],[Column2]],Table12[[Column2]:[Column54]],25,FALSE),"0")</f>
        <v>0</v>
      </c>
      <c r="AA155" s="54">
        <f>IFERROR(VLOOKUP(Table1215[[#This Row],[Column2]],Table12[[Column2]:[Column54]],26,FALSE),"0")</f>
        <v>0</v>
      </c>
      <c r="AB155" s="54">
        <f>IFERROR(VLOOKUP(Table1215[[#This Row],[Column2]],Table12[[Column2]:[Column54]],27,FALSE),"0")</f>
        <v>0</v>
      </c>
      <c r="AC155" s="54">
        <f>IFERROR(VLOOKUP(Table1215[[#This Row],[Column2]],Table12[[Column2]:[Column54]],28,FALSE),"0")</f>
        <v>0</v>
      </c>
      <c r="AD155" s="60">
        <f>Table1215[[#This Row],[Column25]]</f>
        <v>5</v>
      </c>
      <c r="AE155" s="54">
        <f>IFERROR(VLOOKUP(Table1215[[#This Row],[Column2]],Table12[[Column2]:[Column54]],30,FALSE),"0")</f>
        <v>0</v>
      </c>
      <c r="AF155" s="54">
        <f>IFERROR(VLOOKUP(Table1215[[#This Row],[Column2]],Table12[[Column2]:[Column54]],31,FALSE),"0")</f>
        <v>0</v>
      </c>
      <c r="AG155" s="54">
        <f>IFERROR(VLOOKUP(Table1215[[#This Row],[Column2]],Table12[[Column2]:[Column54]],32,FALSE),"0")</f>
        <v>0</v>
      </c>
      <c r="AH155" s="54">
        <f>IFERROR(VLOOKUP(Table1215[[#This Row],[Column2]],Table12[[Column2]:[Column54]],33,FALSE),"0")</f>
        <v>0</v>
      </c>
      <c r="AI155" s="54">
        <f>IFERROR(VLOOKUP(Table1215[[#This Row],[Column2]],Table12[[Column2]:[Column54]],34,FALSE),"0")</f>
        <v>0</v>
      </c>
      <c r="AJ155" s="60">
        <f>AVERAGE(Table1215[[#This Row],[Column31]],Table1215[[#This Row],[Column32]],Table1215[[#This Row],[Column33]])</f>
        <v>0</v>
      </c>
      <c r="AK155" s="54">
        <f>IFERROR(VLOOKUP(Table1215[[#This Row],[Column2]],Table12[[Column2]:[Column54]],36,FALSE),"0")</f>
        <v>5</v>
      </c>
      <c r="AL155" s="54">
        <f>IFERROR(VLOOKUP(Table1215[[#This Row],[Column2]],Table12[[Column2]:[Column54]],37,FALSE),"0")</f>
        <v>5</v>
      </c>
      <c r="AM155" s="54">
        <f>IFERROR(VLOOKUP(Table1215[[#This Row],[Column2]],Table12[[Column2]:[Column54]],38,FALSE),"0")</f>
        <v>0</v>
      </c>
      <c r="AN155" s="54">
        <f>IFERROR(VLOOKUP(Table1215[[#This Row],[Column2]],Table12[[Column2]:[Column54]],39,FALSE),"0")</f>
        <v>5</v>
      </c>
      <c r="AO155" s="54">
        <f>IFERROR(VLOOKUP(Table1215[[#This Row],[Column2]],Table12[[Column2]:[Column54]],40,FALSE),"0")</f>
        <v>0</v>
      </c>
      <c r="AP155" s="60">
        <f>AVERAGE(Table1215[[#This Row],[Column37]],Table1215[[#This Row],[Column38]],Table1215[[#This Row],[Column40]])</f>
        <v>5</v>
      </c>
      <c r="AQ155" s="54">
        <f>IFERROR(VLOOKUP(Table1215[[#This Row],[Column2]],Table12[[Column2]:[Column54]],42,FALSE),"0")</f>
        <v>5</v>
      </c>
      <c r="AR155" s="54">
        <f>IFERROR(VLOOKUP(Table1215[[#This Row],[Column2]],Table12[[Column2]:[Column54]],43,FALSE),"0")</f>
        <v>0</v>
      </c>
      <c r="AS155" s="54">
        <f>IFERROR(VLOOKUP(Table1215[[#This Row],[Column2]],Table12[[Column2]:[Column54]],44,FALSE),"0")</f>
        <v>0</v>
      </c>
      <c r="AT155" s="54">
        <f>IFERROR(VLOOKUP(Table1215[[#This Row],[Column2]],Table12[[Column2]:[Column54]],45,FALSE),"0")</f>
        <v>0</v>
      </c>
      <c r="AU155" s="54">
        <f>IFERROR(VLOOKUP(Table1215[[#This Row],[Column2]],Table12[[Column2]:[Column54]],46,FALSE),"0")</f>
        <v>0</v>
      </c>
      <c r="AV155" s="60">
        <f>Table1215[[#This Row],[Column43]]</f>
        <v>5</v>
      </c>
      <c r="AW155" s="54">
        <f>IFERROR(VLOOKUP(Table1215[[#This Row],[Column2]],Table12[[Column2]:[Column54]],48,FALSE),"0")</f>
        <v>0</v>
      </c>
      <c r="AX155" s="54">
        <f>IFERROR(VLOOKUP(Table1215[[#This Row],[Column2]],Table12[[Column2]:[Column54]],49,FALSE),"0")</f>
        <v>0</v>
      </c>
      <c r="AY155" s="54">
        <f>IFERROR(VLOOKUP(Table1215[[#This Row],[Column2]],Table12[[Column2]:[Column54]],50,FALSE),"0")</f>
        <v>0</v>
      </c>
      <c r="AZ155" s="54">
        <f>IFERROR(VLOOKUP(Table1215[[#This Row],[Column2]],Table12[[Column2]:[Column54]],51,FALSE),"0")</f>
        <v>5</v>
      </c>
      <c r="BA155" s="54">
        <f>IFERROR(VLOOKUP(Table1215[[#This Row],[Column2]],Table12[[Column2]:[Column54]],52,FALSE),"0")</f>
        <v>5</v>
      </c>
      <c r="BB155" s="60">
        <f>AVERAGE(Table1215[[#This Row],[Column52]],Table1215[[#This Row],[Column53]])</f>
        <v>5</v>
      </c>
    </row>
    <row r="156" spans="1:54" ht="23.1" customHeight="1" x14ac:dyDescent="0.3">
      <c r="A156" s="79">
        <v>153</v>
      </c>
      <c r="B156" s="56" t="s">
        <v>384</v>
      </c>
      <c r="C156" s="57" t="s">
        <v>385</v>
      </c>
      <c r="D156" s="56" t="s">
        <v>449</v>
      </c>
      <c r="E156" s="56" t="s">
        <v>492</v>
      </c>
      <c r="F156" s="56" t="str">
        <f>REPT(CHAR(160),10)&amp;Working!$E157</f>
        <v>          C</v>
      </c>
      <c r="G156" s="58">
        <f>IFERROR(VLOOKUP(Table1215[[#This Row],[Column2]],Table12[[Column2]:[Column54]],6,FALSE),"0")</f>
        <v>0</v>
      </c>
      <c r="H156" s="58">
        <f>IFERROR(VLOOKUP(Table1215[[#This Row],[Column2]],Table12[[Column2]:[Column54]],7,FALSE),"0")</f>
        <v>0</v>
      </c>
      <c r="I156" s="58">
        <f>IFERROR(VLOOKUP(Table1215[[#This Row],[Column2]],Table12[[Column2]:[Column54]],8,FALSE),"0")</f>
        <v>4</v>
      </c>
      <c r="J156" s="58">
        <f>IFERROR(VLOOKUP(Table1215[[#This Row],[Column2]],Table12[[Column2]:[Column54]],9,FALSE),"0")</f>
        <v>0</v>
      </c>
      <c r="K156" s="58">
        <f>IFERROR(VLOOKUP(Table1215[[#This Row],[Column2]],Table12[[Column2]:[Column54]],10,FALSE),"0")</f>
        <v>0</v>
      </c>
      <c r="L156" s="60">
        <f>Table1215[[#This Row],[Column9]]</f>
        <v>4</v>
      </c>
      <c r="M156" s="58">
        <f>IFERROR(VLOOKUP(Table1215[[#This Row],[Column2]],Table12[[Column2]:[Column54]],12,FALSE),"0")</f>
        <v>0</v>
      </c>
      <c r="N156" s="58">
        <f>IFERROR(VLOOKUP(Table1215[[#This Row],[Column2]],Table12[[Column2]:[Column54]],13,FALSE),"0")</f>
        <v>5</v>
      </c>
      <c r="O156" s="58">
        <f>IFERROR(VLOOKUP(Table1215[[#This Row],[Column2]],Table12[[Column2]:[Column54]],14,FALSE),"0")</f>
        <v>5</v>
      </c>
      <c r="P156" s="58">
        <f>IFERROR(VLOOKUP(Table1215[[#This Row],[Column2]],Table12[[Column2]:[Column54]],10,FALSE),"0")</f>
        <v>0</v>
      </c>
      <c r="Q156" s="58">
        <f>IFERROR(VLOOKUP(Table1215[[#This Row],[Column2]],Table12[[Column2]:[Column54]],16,FALSE),"0")</f>
        <v>5</v>
      </c>
      <c r="R156" s="60">
        <f>AVERAGE(Table1215[[#This Row],[Column14]],Table1215[[#This Row],[Column15]],Table1215[[#This Row],[Column17]])</f>
        <v>5</v>
      </c>
      <c r="S156" s="58">
        <f>IFERROR(VLOOKUP(Table1215[[#This Row],[Column2]],Table12[[Column2]:[Column54]],18,FALSE),"0")</f>
        <v>0</v>
      </c>
      <c r="T156" s="58">
        <f>IFERROR(VLOOKUP(Table1215[[#This Row],[Column2]],Table12[[Column2]:[Column54]],19,FALSE),"0")</f>
        <v>0</v>
      </c>
      <c r="U156" s="58">
        <f>IFERROR(VLOOKUP(Table1215[[#This Row],[Column2]],Table12[[Column2]:[Column54]],20,FALSE),"0")</f>
        <v>0</v>
      </c>
      <c r="V156" s="58">
        <f>IFERROR(VLOOKUP(Table1215[[#This Row],[Column2]],Table12[[Column2]:[Column54]],21,FALSE),"0")</f>
        <v>0</v>
      </c>
      <c r="W156" s="58">
        <f>IFERROR(VLOOKUP(Table1215[[#This Row],[Column2]],Table12[[Column2]:[Column54]],22,FALSE),"0")</f>
        <v>0</v>
      </c>
      <c r="X156" s="60">
        <f>Table1215[[#This Row],[Column19]]</f>
        <v>0</v>
      </c>
      <c r="Y156" s="58">
        <f>IFERROR(VLOOKUP(Table1215[[#This Row],[Column2]],Table12[[Column2]:[Column54]],24,FALSE),"0")</f>
        <v>4</v>
      </c>
      <c r="Z156" s="58">
        <f>IFERROR(VLOOKUP(Table1215[[#This Row],[Column2]],Table12[[Column2]:[Column54]],25,FALSE),"0")</f>
        <v>0</v>
      </c>
      <c r="AA156" s="58">
        <f>IFERROR(VLOOKUP(Table1215[[#This Row],[Column2]],Table12[[Column2]:[Column54]],26,FALSE),"0")</f>
        <v>0</v>
      </c>
      <c r="AB156" s="58">
        <f>IFERROR(VLOOKUP(Table1215[[#This Row],[Column2]],Table12[[Column2]:[Column54]],27,FALSE),"0")</f>
        <v>0</v>
      </c>
      <c r="AC156" s="58">
        <f>IFERROR(VLOOKUP(Table1215[[#This Row],[Column2]],Table12[[Column2]:[Column54]],28,FALSE),"0")</f>
        <v>0</v>
      </c>
      <c r="AD156" s="60">
        <f>Table1215[[#This Row],[Column25]]</f>
        <v>4</v>
      </c>
      <c r="AE156" s="58">
        <f>IFERROR(VLOOKUP(Table1215[[#This Row],[Column2]],Table12[[Column2]:[Column54]],30,FALSE),"0")</f>
        <v>0</v>
      </c>
      <c r="AF156" s="58">
        <f>IFERROR(VLOOKUP(Table1215[[#This Row],[Column2]],Table12[[Column2]:[Column54]],31,FALSE),"0")</f>
        <v>0</v>
      </c>
      <c r="AG156" s="58">
        <f>IFERROR(VLOOKUP(Table1215[[#This Row],[Column2]],Table12[[Column2]:[Column54]],32,FALSE),"0")</f>
        <v>0</v>
      </c>
      <c r="AH156" s="58">
        <f>IFERROR(VLOOKUP(Table1215[[#This Row],[Column2]],Table12[[Column2]:[Column54]],33,FALSE),"0")</f>
        <v>0</v>
      </c>
      <c r="AI156" s="58">
        <f>IFERROR(VLOOKUP(Table1215[[#This Row],[Column2]],Table12[[Column2]:[Column54]],34,FALSE),"0")</f>
        <v>0</v>
      </c>
      <c r="AJ156" s="60">
        <f>AVERAGE(Table1215[[#This Row],[Column31]],Table1215[[#This Row],[Column32]],Table1215[[#This Row],[Column33]])</f>
        <v>0</v>
      </c>
      <c r="AK156" s="58">
        <f>IFERROR(VLOOKUP(Table1215[[#This Row],[Column2]],Table12[[Column2]:[Column54]],36,FALSE),"0")</f>
        <v>4</v>
      </c>
      <c r="AL156" s="58">
        <f>IFERROR(VLOOKUP(Table1215[[#This Row],[Column2]],Table12[[Column2]:[Column54]],37,FALSE),"0")</f>
        <v>3</v>
      </c>
      <c r="AM156" s="58">
        <f>IFERROR(VLOOKUP(Table1215[[#This Row],[Column2]],Table12[[Column2]:[Column54]],38,FALSE),"0")</f>
        <v>0</v>
      </c>
      <c r="AN156" s="58">
        <f>IFERROR(VLOOKUP(Table1215[[#This Row],[Column2]],Table12[[Column2]:[Column54]],39,FALSE),"0")</f>
        <v>4</v>
      </c>
      <c r="AO156" s="58">
        <f>IFERROR(VLOOKUP(Table1215[[#This Row],[Column2]],Table12[[Column2]:[Column54]],40,FALSE),"0")</f>
        <v>0</v>
      </c>
      <c r="AP156" s="60">
        <f>AVERAGE(Table1215[[#This Row],[Column37]],Table1215[[#This Row],[Column38]],Table1215[[#This Row],[Column40]])</f>
        <v>3.6666666666666665</v>
      </c>
      <c r="AQ156" s="58">
        <f>IFERROR(VLOOKUP(Table1215[[#This Row],[Column2]],Table12[[Column2]:[Column54]],42,FALSE),"0")</f>
        <v>4</v>
      </c>
      <c r="AR156" s="58">
        <f>IFERROR(VLOOKUP(Table1215[[#This Row],[Column2]],Table12[[Column2]:[Column54]],43,FALSE),"0")</f>
        <v>0</v>
      </c>
      <c r="AS156" s="58">
        <f>IFERROR(VLOOKUP(Table1215[[#This Row],[Column2]],Table12[[Column2]:[Column54]],44,FALSE),"0")</f>
        <v>0</v>
      </c>
      <c r="AT156" s="58">
        <f>IFERROR(VLOOKUP(Table1215[[#This Row],[Column2]],Table12[[Column2]:[Column54]],45,FALSE),"0")</f>
        <v>0</v>
      </c>
      <c r="AU156" s="58">
        <f>IFERROR(VLOOKUP(Table1215[[#This Row],[Column2]],Table12[[Column2]:[Column54]],46,FALSE),"0")</f>
        <v>0</v>
      </c>
      <c r="AV156" s="60">
        <f>Table1215[[#This Row],[Column43]]</f>
        <v>4</v>
      </c>
      <c r="AW156" s="58">
        <f>IFERROR(VLOOKUP(Table1215[[#This Row],[Column2]],Table12[[Column2]:[Column54]],48,FALSE),"0")</f>
        <v>0</v>
      </c>
      <c r="AX156" s="58">
        <f>IFERROR(VLOOKUP(Table1215[[#This Row],[Column2]],Table12[[Column2]:[Column54]],49,FALSE),"0")</f>
        <v>0</v>
      </c>
      <c r="AY156" s="58">
        <f>IFERROR(VLOOKUP(Table1215[[#This Row],[Column2]],Table12[[Column2]:[Column54]],50,FALSE),"0")</f>
        <v>0</v>
      </c>
      <c r="AZ156" s="58">
        <f>IFERROR(VLOOKUP(Table1215[[#This Row],[Column2]],Table12[[Column2]:[Column54]],51,FALSE),"0")</f>
        <v>4</v>
      </c>
      <c r="BA156" s="58">
        <f>IFERROR(VLOOKUP(Table1215[[#This Row],[Column2]],Table12[[Column2]:[Column54]],52,FALSE),"0")</f>
        <v>4</v>
      </c>
      <c r="BB156" s="60">
        <f>AVERAGE(Table1215[[#This Row],[Column52]],Table1215[[#This Row],[Column53]])</f>
        <v>4</v>
      </c>
    </row>
    <row r="157" spans="1:54" ht="23.1" customHeight="1" x14ac:dyDescent="0.3">
      <c r="A157" s="80">
        <v>154</v>
      </c>
      <c r="B157" s="63" t="s">
        <v>92</v>
      </c>
      <c r="C157" s="64" t="s">
        <v>93</v>
      </c>
      <c r="D157" s="63" t="s">
        <v>541</v>
      </c>
      <c r="E157" s="63" t="s">
        <v>34</v>
      </c>
      <c r="F157" s="63" t="str">
        <f>REPT(CHAR(160),10)&amp;Working!$E158</f>
        <v>          A</v>
      </c>
      <c r="G157" s="54">
        <f>IFERROR(VLOOKUP(Table1215[[#This Row],[Column2]],Table12[[Column2]:[Column54]],6,FALSE),"0")</f>
        <v>0</v>
      </c>
      <c r="H157" s="54">
        <f>IFERROR(VLOOKUP(Table1215[[#This Row],[Column2]],Table12[[Column2]:[Column54]],7,FALSE),"0")</f>
        <v>0</v>
      </c>
      <c r="I157" s="54">
        <f>IFERROR(VLOOKUP(Table1215[[#This Row],[Column2]],Table12[[Column2]:[Column54]],8,FALSE),"0")</f>
        <v>2</v>
      </c>
      <c r="J157" s="54">
        <f>IFERROR(VLOOKUP(Table1215[[#This Row],[Column2]],Table12[[Column2]:[Column54]],9,FALSE),"0")</f>
        <v>0</v>
      </c>
      <c r="K157" s="54">
        <f>IFERROR(VLOOKUP(Table1215[[#This Row],[Column2]],Table12[[Column2]:[Column54]],10,FALSE),"0")</f>
        <v>0</v>
      </c>
      <c r="L157" s="60">
        <f>Table1215[[#This Row],[Column9]]</f>
        <v>2</v>
      </c>
      <c r="M157" s="54">
        <f>IFERROR(VLOOKUP(Table1215[[#This Row],[Column2]],Table12[[Column2]:[Column54]],12,FALSE),"0")</f>
        <v>0</v>
      </c>
      <c r="N157" s="54">
        <f>IFERROR(VLOOKUP(Table1215[[#This Row],[Column2]],Table12[[Column2]:[Column54]],13,FALSE),"0")</f>
        <v>4</v>
      </c>
      <c r="O157" s="54">
        <f>IFERROR(VLOOKUP(Table1215[[#This Row],[Column2]],Table12[[Column2]:[Column54]],14,FALSE),"0")</f>
        <v>4</v>
      </c>
      <c r="P157" s="54">
        <f>IFERROR(VLOOKUP(Table1215[[#This Row],[Column2]],Table12[[Column2]:[Column54]],10,FALSE),"0")</f>
        <v>0</v>
      </c>
      <c r="Q157" s="54">
        <f>IFERROR(VLOOKUP(Table1215[[#This Row],[Column2]],Table12[[Column2]:[Column54]],16,FALSE),"0")</f>
        <v>4</v>
      </c>
      <c r="R157" s="60">
        <f>AVERAGE(Table1215[[#This Row],[Column14]],Table1215[[#This Row],[Column15]],Table1215[[#This Row],[Column17]])</f>
        <v>4</v>
      </c>
      <c r="S157" s="54">
        <f>IFERROR(VLOOKUP(Table1215[[#This Row],[Column2]],Table12[[Column2]:[Column54]],18,FALSE),"0")</f>
        <v>0</v>
      </c>
      <c r="T157" s="54">
        <f>IFERROR(VLOOKUP(Table1215[[#This Row],[Column2]],Table12[[Column2]:[Column54]],19,FALSE),"0")</f>
        <v>0</v>
      </c>
      <c r="U157" s="54">
        <f>IFERROR(VLOOKUP(Table1215[[#This Row],[Column2]],Table12[[Column2]:[Column54]],20,FALSE),"0")</f>
        <v>0</v>
      </c>
      <c r="V157" s="54">
        <f>IFERROR(VLOOKUP(Table1215[[#This Row],[Column2]],Table12[[Column2]:[Column54]],21,FALSE),"0")</f>
        <v>0</v>
      </c>
      <c r="W157" s="54">
        <f>IFERROR(VLOOKUP(Table1215[[#This Row],[Column2]],Table12[[Column2]:[Column54]],22,FALSE),"0")</f>
        <v>0</v>
      </c>
      <c r="X157" s="60">
        <f>Table1215[[#This Row],[Column19]]</f>
        <v>0</v>
      </c>
      <c r="Y157" s="54">
        <f>IFERROR(VLOOKUP(Table1215[[#This Row],[Column2]],Table12[[Column2]:[Column54]],24,FALSE),"0")</f>
        <v>4</v>
      </c>
      <c r="Z157" s="54">
        <f>IFERROR(VLOOKUP(Table1215[[#This Row],[Column2]],Table12[[Column2]:[Column54]],25,FALSE),"0")</f>
        <v>0</v>
      </c>
      <c r="AA157" s="54">
        <f>IFERROR(VLOOKUP(Table1215[[#This Row],[Column2]],Table12[[Column2]:[Column54]],26,FALSE),"0")</f>
        <v>0</v>
      </c>
      <c r="AB157" s="54">
        <f>IFERROR(VLOOKUP(Table1215[[#This Row],[Column2]],Table12[[Column2]:[Column54]],27,FALSE),"0")</f>
        <v>0</v>
      </c>
      <c r="AC157" s="54">
        <f>IFERROR(VLOOKUP(Table1215[[#This Row],[Column2]],Table12[[Column2]:[Column54]],28,FALSE),"0")</f>
        <v>0</v>
      </c>
      <c r="AD157" s="60">
        <f>Table1215[[#This Row],[Column25]]</f>
        <v>4</v>
      </c>
      <c r="AE157" s="54">
        <f>IFERROR(VLOOKUP(Table1215[[#This Row],[Column2]],Table12[[Column2]:[Column54]],30,FALSE),"0")</f>
        <v>0</v>
      </c>
      <c r="AF157" s="54">
        <f>IFERROR(VLOOKUP(Table1215[[#This Row],[Column2]],Table12[[Column2]:[Column54]],31,FALSE),"0")</f>
        <v>0</v>
      </c>
      <c r="AG157" s="54">
        <f>IFERROR(VLOOKUP(Table1215[[#This Row],[Column2]],Table12[[Column2]:[Column54]],32,FALSE),"0")</f>
        <v>0</v>
      </c>
      <c r="AH157" s="54">
        <f>IFERROR(VLOOKUP(Table1215[[#This Row],[Column2]],Table12[[Column2]:[Column54]],33,FALSE),"0")</f>
        <v>0</v>
      </c>
      <c r="AI157" s="54">
        <f>IFERROR(VLOOKUP(Table1215[[#This Row],[Column2]],Table12[[Column2]:[Column54]],34,FALSE),"0")</f>
        <v>0</v>
      </c>
      <c r="AJ157" s="60">
        <f>AVERAGE(Table1215[[#This Row],[Column31]],Table1215[[#This Row],[Column32]],Table1215[[#This Row],[Column33]])</f>
        <v>0</v>
      </c>
      <c r="AK157" s="54">
        <f>IFERROR(VLOOKUP(Table1215[[#This Row],[Column2]],Table12[[Column2]:[Column54]],36,FALSE),"0")</f>
        <v>3</v>
      </c>
      <c r="AL157" s="54">
        <f>IFERROR(VLOOKUP(Table1215[[#This Row],[Column2]],Table12[[Column2]:[Column54]],37,FALSE),"0")</f>
        <v>3</v>
      </c>
      <c r="AM157" s="54">
        <f>IFERROR(VLOOKUP(Table1215[[#This Row],[Column2]],Table12[[Column2]:[Column54]],38,FALSE),"0")</f>
        <v>0</v>
      </c>
      <c r="AN157" s="54">
        <f>IFERROR(VLOOKUP(Table1215[[#This Row],[Column2]],Table12[[Column2]:[Column54]],39,FALSE),"0")</f>
        <v>3</v>
      </c>
      <c r="AO157" s="54">
        <f>IFERROR(VLOOKUP(Table1215[[#This Row],[Column2]],Table12[[Column2]:[Column54]],40,FALSE),"0")</f>
        <v>0</v>
      </c>
      <c r="AP157" s="60">
        <f>AVERAGE(Table1215[[#This Row],[Column37]],Table1215[[#This Row],[Column38]],Table1215[[#This Row],[Column40]])</f>
        <v>3</v>
      </c>
      <c r="AQ157" s="54">
        <f>IFERROR(VLOOKUP(Table1215[[#This Row],[Column2]],Table12[[Column2]:[Column54]],42,FALSE),"0")</f>
        <v>1</v>
      </c>
      <c r="AR157" s="54">
        <f>IFERROR(VLOOKUP(Table1215[[#This Row],[Column2]],Table12[[Column2]:[Column54]],43,FALSE),"0")</f>
        <v>0</v>
      </c>
      <c r="AS157" s="54">
        <f>IFERROR(VLOOKUP(Table1215[[#This Row],[Column2]],Table12[[Column2]:[Column54]],44,FALSE),"0")</f>
        <v>0</v>
      </c>
      <c r="AT157" s="54">
        <f>IFERROR(VLOOKUP(Table1215[[#This Row],[Column2]],Table12[[Column2]:[Column54]],45,FALSE),"0")</f>
        <v>0</v>
      </c>
      <c r="AU157" s="54">
        <f>IFERROR(VLOOKUP(Table1215[[#This Row],[Column2]],Table12[[Column2]:[Column54]],46,FALSE),"0")</f>
        <v>0</v>
      </c>
      <c r="AV157" s="60">
        <f>Table1215[[#This Row],[Column43]]</f>
        <v>1</v>
      </c>
      <c r="AW157" s="54">
        <f>IFERROR(VLOOKUP(Table1215[[#This Row],[Column2]],Table12[[Column2]:[Column54]],48,FALSE),"0")</f>
        <v>0</v>
      </c>
      <c r="AX157" s="54">
        <f>IFERROR(VLOOKUP(Table1215[[#This Row],[Column2]],Table12[[Column2]:[Column54]],49,FALSE),"0")</f>
        <v>0</v>
      </c>
      <c r="AY157" s="54">
        <f>IFERROR(VLOOKUP(Table1215[[#This Row],[Column2]],Table12[[Column2]:[Column54]],50,FALSE),"0")</f>
        <v>0</v>
      </c>
      <c r="AZ157" s="54">
        <f>IFERROR(VLOOKUP(Table1215[[#This Row],[Column2]],Table12[[Column2]:[Column54]],51,FALSE),"0")</f>
        <v>3</v>
      </c>
      <c r="BA157" s="54">
        <f>IFERROR(VLOOKUP(Table1215[[#This Row],[Column2]],Table12[[Column2]:[Column54]],52,FALSE),"0")</f>
        <v>3</v>
      </c>
      <c r="BB157" s="60">
        <f>AVERAGE(Table1215[[#This Row],[Column52]],Table1215[[#This Row],[Column53]])</f>
        <v>3</v>
      </c>
    </row>
    <row r="158" spans="1:54" ht="23.1" customHeight="1" x14ac:dyDescent="0.3">
      <c r="A158" s="79">
        <v>155</v>
      </c>
      <c r="B158" s="56" t="s">
        <v>187</v>
      </c>
      <c r="C158" s="57" t="s">
        <v>188</v>
      </c>
      <c r="D158" s="56" t="s">
        <v>541</v>
      </c>
      <c r="E158" s="56" t="s">
        <v>160</v>
      </c>
      <c r="F158" s="56" t="str">
        <f>REPT(CHAR(160),10)&amp;Working!$E159</f>
        <v>          B</v>
      </c>
      <c r="G158" s="58">
        <f>IFERROR(VLOOKUP(Table1215[[#This Row],[Column2]],Table12[[Column2]:[Column54]],6,FALSE),"0")</f>
        <v>0</v>
      </c>
      <c r="H158" s="58">
        <f>IFERROR(VLOOKUP(Table1215[[#This Row],[Column2]],Table12[[Column2]:[Column54]],7,FALSE),"0")</f>
        <v>0</v>
      </c>
      <c r="I158" s="58">
        <f>IFERROR(VLOOKUP(Table1215[[#This Row],[Column2]],Table12[[Column2]:[Column54]],8,FALSE),"0")</f>
        <v>4</v>
      </c>
      <c r="J158" s="58">
        <f>IFERROR(VLOOKUP(Table1215[[#This Row],[Column2]],Table12[[Column2]:[Column54]],9,FALSE),"0")</f>
        <v>0</v>
      </c>
      <c r="K158" s="58">
        <f>IFERROR(VLOOKUP(Table1215[[#This Row],[Column2]],Table12[[Column2]:[Column54]],10,FALSE),"0")</f>
        <v>0</v>
      </c>
      <c r="L158" s="60">
        <f>Table1215[[#This Row],[Column9]]</f>
        <v>4</v>
      </c>
      <c r="M158" s="58">
        <f>IFERROR(VLOOKUP(Table1215[[#This Row],[Column2]],Table12[[Column2]:[Column54]],12,FALSE),"0")</f>
        <v>0</v>
      </c>
      <c r="N158" s="58">
        <f>IFERROR(VLOOKUP(Table1215[[#This Row],[Column2]],Table12[[Column2]:[Column54]],13,FALSE),"0")</f>
        <v>3</v>
      </c>
      <c r="O158" s="58">
        <f>IFERROR(VLOOKUP(Table1215[[#This Row],[Column2]],Table12[[Column2]:[Column54]],14,FALSE),"0")</f>
        <v>3</v>
      </c>
      <c r="P158" s="58">
        <f>IFERROR(VLOOKUP(Table1215[[#This Row],[Column2]],Table12[[Column2]:[Column54]],10,FALSE),"0")</f>
        <v>0</v>
      </c>
      <c r="Q158" s="58">
        <f>IFERROR(VLOOKUP(Table1215[[#This Row],[Column2]],Table12[[Column2]:[Column54]],16,FALSE),"0")</f>
        <v>3</v>
      </c>
      <c r="R158" s="60">
        <f>AVERAGE(Table1215[[#This Row],[Column14]],Table1215[[#This Row],[Column15]],Table1215[[#This Row],[Column17]])</f>
        <v>3</v>
      </c>
      <c r="S158" s="58">
        <f>IFERROR(VLOOKUP(Table1215[[#This Row],[Column2]],Table12[[Column2]:[Column54]],18,FALSE),"0")</f>
        <v>0</v>
      </c>
      <c r="T158" s="58">
        <f>IFERROR(VLOOKUP(Table1215[[#This Row],[Column2]],Table12[[Column2]:[Column54]],19,FALSE),"0")</f>
        <v>0</v>
      </c>
      <c r="U158" s="58">
        <f>IFERROR(VLOOKUP(Table1215[[#This Row],[Column2]],Table12[[Column2]:[Column54]],20,FALSE),"0")</f>
        <v>0</v>
      </c>
      <c r="V158" s="58">
        <f>IFERROR(VLOOKUP(Table1215[[#This Row],[Column2]],Table12[[Column2]:[Column54]],21,FALSE),"0")</f>
        <v>0</v>
      </c>
      <c r="W158" s="58">
        <f>IFERROR(VLOOKUP(Table1215[[#This Row],[Column2]],Table12[[Column2]:[Column54]],22,FALSE),"0")</f>
        <v>0</v>
      </c>
      <c r="X158" s="60">
        <f>Table1215[[#This Row],[Column19]]</f>
        <v>0</v>
      </c>
      <c r="Y158" s="58">
        <f>IFERROR(VLOOKUP(Table1215[[#This Row],[Column2]],Table12[[Column2]:[Column54]],24,FALSE),"0")</f>
        <v>4</v>
      </c>
      <c r="Z158" s="58">
        <f>IFERROR(VLOOKUP(Table1215[[#This Row],[Column2]],Table12[[Column2]:[Column54]],25,FALSE),"0")</f>
        <v>0</v>
      </c>
      <c r="AA158" s="58">
        <f>IFERROR(VLOOKUP(Table1215[[#This Row],[Column2]],Table12[[Column2]:[Column54]],26,FALSE),"0")</f>
        <v>0</v>
      </c>
      <c r="AB158" s="58">
        <f>IFERROR(VLOOKUP(Table1215[[#This Row],[Column2]],Table12[[Column2]:[Column54]],27,FALSE),"0")</f>
        <v>0</v>
      </c>
      <c r="AC158" s="58">
        <f>IFERROR(VLOOKUP(Table1215[[#This Row],[Column2]],Table12[[Column2]:[Column54]],28,FALSE),"0")</f>
        <v>0</v>
      </c>
      <c r="AD158" s="60">
        <f>Table1215[[#This Row],[Column25]]</f>
        <v>4</v>
      </c>
      <c r="AE158" s="58">
        <f>IFERROR(VLOOKUP(Table1215[[#This Row],[Column2]],Table12[[Column2]:[Column54]],30,FALSE),"0")</f>
        <v>0</v>
      </c>
      <c r="AF158" s="58">
        <f>IFERROR(VLOOKUP(Table1215[[#This Row],[Column2]],Table12[[Column2]:[Column54]],31,FALSE),"0")</f>
        <v>0</v>
      </c>
      <c r="AG158" s="58">
        <f>IFERROR(VLOOKUP(Table1215[[#This Row],[Column2]],Table12[[Column2]:[Column54]],32,FALSE),"0")</f>
        <v>0</v>
      </c>
      <c r="AH158" s="58">
        <f>IFERROR(VLOOKUP(Table1215[[#This Row],[Column2]],Table12[[Column2]:[Column54]],33,FALSE),"0")</f>
        <v>0</v>
      </c>
      <c r="AI158" s="58">
        <f>IFERROR(VLOOKUP(Table1215[[#This Row],[Column2]],Table12[[Column2]:[Column54]],34,FALSE),"0")</f>
        <v>0</v>
      </c>
      <c r="AJ158" s="60">
        <f>AVERAGE(Table1215[[#This Row],[Column31]],Table1215[[#This Row],[Column32]],Table1215[[#This Row],[Column33]])</f>
        <v>0</v>
      </c>
      <c r="AK158" s="58">
        <f>IFERROR(VLOOKUP(Table1215[[#This Row],[Column2]],Table12[[Column2]:[Column54]],36,FALSE),"0")</f>
        <v>3</v>
      </c>
      <c r="AL158" s="58">
        <f>IFERROR(VLOOKUP(Table1215[[#This Row],[Column2]],Table12[[Column2]:[Column54]],37,FALSE),"0")</f>
        <v>2</v>
      </c>
      <c r="AM158" s="58">
        <f>IFERROR(VLOOKUP(Table1215[[#This Row],[Column2]],Table12[[Column2]:[Column54]],38,FALSE),"0")</f>
        <v>0</v>
      </c>
      <c r="AN158" s="58">
        <f>IFERROR(VLOOKUP(Table1215[[#This Row],[Column2]],Table12[[Column2]:[Column54]],39,FALSE),"0")</f>
        <v>3</v>
      </c>
      <c r="AO158" s="58">
        <f>IFERROR(VLOOKUP(Table1215[[#This Row],[Column2]],Table12[[Column2]:[Column54]],40,FALSE),"0")</f>
        <v>0</v>
      </c>
      <c r="AP158" s="60">
        <f>AVERAGE(Table1215[[#This Row],[Column37]],Table1215[[#This Row],[Column38]],Table1215[[#This Row],[Column40]])</f>
        <v>2.6666666666666665</v>
      </c>
      <c r="AQ158" s="58">
        <f>IFERROR(VLOOKUP(Table1215[[#This Row],[Column2]],Table12[[Column2]:[Column54]],42,FALSE),"0")</f>
        <v>4</v>
      </c>
      <c r="AR158" s="58">
        <f>IFERROR(VLOOKUP(Table1215[[#This Row],[Column2]],Table12[[Column2]:[Column54]],43,FALSE),"0")</f>
        <v>0</v>
      </c>
      <c r="AS158" s="58">
        <f>IFERROR(VLOOKUP(Table1215[[#This Row],[Column2]],Table12[[Column2]:[Column54]],44,FALSE),"0")</f>
        <v>0</v>
      </c>
      <c r="AT158" s="58">
        <f>IFERROR(VLOOKUP(Table1215[[#This Row],[Column2]],Table12[[Column2]:[Column54]],45,FALSE),"0")</f>
        <v>0</v>
      </c>
      <c r="AU158" s="58">
        <f>IFERROR(VLOOKUP(Table1215[[#This Row],[Column2]],Table12[[Column2]:[Column54]],46,FALSE),"0")</f>
        <v>0</v>
      </c>
      <c r="AV158" s="60">
        <f>Table1215[[#This Row],[Column43]]</f>
        <v>4</v>
      </c>
      <c r="AW158" s="58">
        <f>IFERROR(VLOOKUP(Table1215[[#This Row],[Column2]],Table12[[Column2]:[Column54]],48,FALSE),"0")</f>
        <v>0</v>
      </c>
      <c r="AX158" s="58">
        <f>IFERROR(VLOOKUP(Table1215[[#This Row],[Column2]],Table12[[Column2]:[Column54]],49,FALSE),"0")</f>
        <v>0</v>
      </c>
      <c r="AY158" s="58">
        <f>IFERROR(VLOOKUP(Table1215[[#This Row],[Column2]],Table12[[Column2]:[Column54]],50,FALSE),"0")</f>
        <v>0</v>
      </c>
      <c r="AZ158" s="58">
        <f>IFERROR(VLOOKUP(Table1215[[#This Row],[Column2]],Table12[[Column2]:[Column54]],51,FALSE),"0")</f>
        <v>5</v>
      </c>
      <c r="BA158" s="58">
        <f>IFERROR(VLOOKUP(Table1215[[#This Row],[Column2]],Table12[[Column2]:[Column54]],52,FALSE),"0")</f>
        <v>3</v>
      </c>
      <c r="BB158" s="60">
        <f>AVERAGE(Table1215[[#This Row],[Column52]],Table1215[[#This Row],[Column53]])</f>
        <v>4</v>
      </c>
    </row>
    <row r="159" spans="1:54" ht="23.1" customHeight="1" x14ac:dyDescent="0.3">
      <c r="A159" s="80">
        <v>156</v>
      </c>
      <c r="B159" s="63" t="s">
        <v>173</v>
      </c>
      <c r="C159" s="64" t="s">
        <v>174</v>
      </c>
      <c r="D159" s="63" t="s">
        <v>449</v>
      </c>
      <c r="E159" s="63" t="s">
        <v>160</v>
      </c>
      <c r="F159" s="63" t="str">
        <f>REPT(CHAR(160),10)&amp;Working!$E160</f>
        <v>          B</v>
      </c>
      <c r="G159" s="54">
        <f>IFERROR(VLOOKUP(Table1215[[#This Row],[Column2]],Table12[[Column2]:[Column54]],6,FALSE),"0")</f>
        <v>0</v>
      </c>
      <c r="H159" s="54">
        <f>IFERROR(VLOOKUP(Table1215[[#This Row],[Column2]],Table12[[Column2]:[Column54]],7,FALSE),"0")</f>
        <v>0</v>
      </c>
      <c r="I159" s="54">
        <f>IFERROR(VLOOKUP(Table1215[[#This Row],[Column2]],Table12[[Column2]:[Column54]],8,FALSE),"0")</f>
        <v>3</v>
      </c>
      <c r="J159" s="54">
        <f>IFERROR(VLOOKUP(Table1215[[#This Row],[Column2]],Table12[[Column2]:[Column54]],9,FALSE),"0")</f>
        <v>0</v>
      </c>
      <c r="K159" s="54">
        <f>IFERROR(VLOOKUP(Table1215[[#This Row],[Column2]],Table12[[Column2]:[Column54]],10,FALSE),"0")</f>
        <v>0</v>
      </c>
      <c r="L159" s="60">
        <f>Table1215[[#This Row],[Column9]]</f>
        <v>3</v>
      </c>
      <c r="M159" s="54">
        <f>IFERROR(VLOOKUP(Table1215[[#This Row],[Column2]],Table12[[Column2]:[Column54]],12,FALSE),"0")</f>
        <v>0</v>
      </c>
      <c r="N159" s="54">
        <f>IFERROR(VLOOKUP(Table1215[[#This Row],[Column2]],Table12[[Column2]:[Column54]],13,FALSE),"0")</f>
        <v>4</v>
      </c>
      <c r="O159" s="54">
        <f>IFERROR(VLOOKUP(Table1215[[#This Row],[Column2]],Table12[[Column2]:[Column54]],14,FALSE),"0")</f>
        <v>3</v>
      </c>
      <c r="P159" s="54">
        <f>IFERROR(VLOOKUP(Table1215[[#This Row],[Column2]],Table12[[Column2]:[Column54]],10,FALSE),"0")</f>
        <v>0</v>
      </c>
      <c r="Q159" s="54">
        <f>IFERROR(VLOOKUP(Table1215[[#This Row],[Column2]],Table12[[Column2]:[Column54]],16,FALSE),"0")</f>
        <v>3</v>
      </c>
      <c r="R159" s="60">
        <f>AVERAGE(Table1215[[#This Row],[Column14]],Table1215[[#This Row],[Column15]],Table1215[[#This Row],[Column17]])</f>
        <v>3.3333333333333335</v>
      </c>
      <c r="S159" s="54">
        <f>IFERROR(VLOOKUP(Table1215[[#This Row],[Column2]],Table12[[Column2]:[Column54]],18,FALSE),"0")</f>
        <v>0</v>
      </c>
      <c r="T159" s="54">
        <f>IFERROR(VLOOKUP(Table1215[[#This Row],[Column2]],Table12[[Column2]:[Column54]],19,FALSE),"0")</f>
        <v>0</v>
      </c>
      <c r="U159" s="54">
        <f>IFERROR(VLOOKUP(Table1215[[#This Row],[Column2]],Table12[[Column2]:[Column54]],20,FALSE),"0")</f>
        <v>0</v>
      </c>
      <c r="V159" s="54">
        <f>IFERROR(VLOOKUP(Table1215[[#This Row],[Column2]],Table12[[Column2]:[Column54]],21,FALSE),"0")</f>
        <v>0</v>
      </c>
      <c r="W159" s="54">
        <f>IFERROR(VLOOKUP(Table1215[[#This Row],[Column2]],Table12[[Column2]:[Column54]],22,FALSE),"0")</f>
        <v>0</v>
      </c>
      <c r="X159" s="60">
        <f>Table1215[[#This Row],[Column19]]</f>
        <v>0</v>
      </c>
      <c r="Y159" s="54">
        <f>IFERROR(VLOOKUP(Table1215[[#This Row],[Column2]],Table12[[Column2]:[Column54]],24,FALSE),"0")</f>
        <v>4</v>
      </c>
      <c r="Z159" s="54">
        <f>IFERROR(VLOOKUP(Table1215[[#This Row],[Column2]],Table12[[Column2]:[Column54]],25,FALSE),"0")</f>
        <v>0</v>
      </c>
      <c r="AA159" s="54">
        <f>IFERROR(VLOOKUP(Table1215[[#This Row],[Column2]],Table12[[Column2]:[Column54]],26,FALSE),"0")</f>
        <v>0</v>
      </c>
      <c r="AB159" s="54">
        <f>IFERROR(VLOOKUP(Table1215[[#This Row],[Column2]],Table12[[Column2]:[Column54]],27,FALSE),"0")</f>
        <v>0</v>
      </c>
      <c r="AC159" s="54">
        <f>IFERROR(VLOOKUP(Table1215[[#This Row],[Column2]],Table12[[Column2]:[Column54]],28,FALSE),"0")</f>
        <v>0</v>
      </c>
      <c r="AD159" s="60">
        <f>Table1215[[#This Row],[Column25]]</f>
        <v>4</v>
      </c>
      <c r="AE159" s="54">
        <f>IFERROR(VLOOKUP(Table1215[[#This Row],[Column2]],Table12[[Column2]:[Column54]],30,FALSE),"0")</f>
        <v>0</v>
      </c>
      <c r="AF159" s="54">
        <f>IFERROR(VLOOKUP(Table1215[[#This Row],[Column2]],Table12[[Column2]:[Column54]],31,FALSE),"0")</f>
        <v>0</v>
      </c>
      <c r="AG159" s="54">
        <f>IFERROR(VLOOKUP(Table1215[[#This Row],[Column2]],Table12[[Column2]:[Column54]],32,FALSE),"0")</f>
        <v>0</v>
      </c>
      <c r="AH159" s="54">
        <f>IFERROR(VLOOKUP(Table1215[[#This Row],[Column2]],Table12[[Column2]:[Column54]],33,FALSE),"0")</f>
        <v>0</v>
      </c>
      <c r="AI159" s="54">
        <f>IFERROR(VLOOKUP(Table1215[[#This Row],[Column2]],Table12[[Column2]:[Column54]],34,FALSE),"0")</f>
        <v>0</v>
      </c>
      <c r="AJ159" s="60">
        <f>AVERAGE(Table1215[[#This Row],[Column31]],Table1215[[#This Row],[Column32]],Table1215[[#This Row],[Column33]])</f>
        <v>0</v>
      </c>
      <c r="AK159" s="54">
        <f>IFERROR(VLOOKUP(Table1215[[#This Row],[Column2]],Table12[[Column2]:[Column54]],36,FALSE),"0")</f>
        <v>3</v>
      </c>
      <c r="AL159" s="54">
        <f>IFERROR(VLOOKUP(Table1215[[#This Row],[Column2]],Table12[[Column2]:[Column54]],37,FALSE),"0")</f>
        <v>3</v>
      </c>
      <c r="AM159" s="54">
        <f>IFERROR(VLOOKUP(Table1215[[#This Row],[Column2]],Table12[[Column2]:[Column54]],38,FALSE),"0")</f>
        <v>0</v>
      </c>
      <c r="AN159" s="54">
        <f>IFERROR(VLOOKUP(Table1215[[#This Row],[Column2]],Table12[[Column2]:[Column54]],39,FALSE),"0")</f>
        <v>4</v>
      </c>
      <c r="AO159" s="54">
        <f>IFERROR(VLOOKUP(Table1215[[#This Row],[Column2]],Table12[[Column2]:[Column54]],40,FALSE),"0")</f>
        <v>0</v>
      </c>
      <c r="AP159" s="60">
        <f>AVERAGE(Table1215[[#This Row],[Column37]],Table1215[[#This Row],[Column38]],Table1215[[#This Row],[Column40]])</f>
        <v>3.3333333333333335</v>
      </c>
      <c r="AQ159" s="54">
        <f>IFERROR(VLOOKUP(Table1215[[#This Row],[Column2]],Table12[[Column2]:[Column54]],42,FALSE),"0")</f>
        <v>3</v>
      </c>
      <c r="AR159" s="54">
        <f>IFERROR(VLOOKUP(Table1215[[#This Row],[Column2]],Table12[[Column2]:[Column54]],43,FALSE),"0")</f>
        <v>0</v>
      </c>
      <c r="AS159" s="54">
        <f>IFERROR(VLOOKUP(Table1215[[#This Row],[Column2]],Table12[[Column2]:[Column54]],44,FALSE),"0")</f>
        <v>0</v>
      </c>
      <c r="AT159" s="54">
        <f>IFERROR(VLOOKUP(Table1215[[#This Row],[Column2]],Table12[[Column2]:[Column54]],45,FALSE),"0")</f>
        <v>0</v>
      </c>
      <c r="AU159" s="54">
        <f>IFERROR(VLOOKUP(Table1215[[#This Row],[Column2]],Table12[[Column2]:[Column54]],46,FALSE),"0")</f>
        <v>0</v>
      </c>
      <c r="AV159" s="60">
        <f>Table1215[[#This Row],[Column43]]</f>
        <v>3</v>
      </c>
      <c r="AW159" s="54">
        <f>IFERROR(VLOOKUP(Table1215[[#This Row],[Column2]],Table12[[Column2]:[Column54]],48,FALSE),"0")</f>
        <v>0</v>
      </c>
      <c r="AX159" s="54">
        <f>IFERROR(VLOOKUP(Table1215[[#This Row],[Column2]],Table12[[Column2]:[Column54]],49,FALSE),"0")</f>
        <v>0</v>
      </c>
      <c r="AY159" s="54">
        <f>IFERROR(VLOOKUP(Table1215[[#This Row],[Column2]],Table12[[Column2]:[Column54]],50,FALSE),"0")</f>
        <v>0</v>
      </c>
      <c r="AZ159" s="54">
        <f>IFERROR(VLOOKUP(Table1215[[#This Row],[Column2]],Table12[[Column2]:[Column54]],51,FALSE),"0")</f>
        <v>4</v>
      </c>
      <c r="BA159" s="54">
        <f>IFERROR(VLOOKUP(Table1215[[#This Row],[Column2]],Table12[[Column2]:[Column54]],52,FALSE),"0")</f>
        <v>3</v>
      </c>
      <c r="BB159" s="60">
        <f>AVERAGE(Table1215[[#This Row],[Column52]],Table1215[[#This Row],[Column53]])</f>
        <v>3.5</v>
      </c>
    </row>
    <row r="160" spans="1:54" ht="23.1" customHeight="1" x14ac:dyDescent="0.3">
      <c r="A160" s="79">
        <v>157</v>
      </c>
      <c r="B160" s="56" t="s">
        <v>204</v>
      </c>
      <c r="C160" s="57" t="s">
        <v>205</v>
      </c>
      <c r="D160" s="56" t="s">
        <v>449</v>
      </c>
      <c r="E160" s="56" t="s">
        <v>160</v>
      </c>
      <c r="F160" s="56" t="str">
        <f>REPT(CHAR(160),10)&amp;Working!$E161</f>
        <v>          B</v>
      </c>
      <c r="G160" s="58">
        <f>IFERROR(VLOOKUP(Table1215[[#This Row],[Column2]],Table12[[Column2]:[Column54]],6,FALSE),"0")</f>
        <v>0</v>
      </c>
      <c r="H160" s="58">
        <f>IFERROR(VLOOKUP(Table1215[[#This Row],[Column2]],Table12[[Column2]:[Column54]],7,FALSE),"0")</f>
        <v>0</v>
      </c>
      <c r="I160" s="58">
        <f>IFERROR(VLOOKUP(Table1215[[#This Row],[Column2]],Table12[[Column2]:[Column54]],8,FALSE),"0")</f>
        <v>5</v>
      </c>
      <c r="J160" s="58">
        <f>IFERROR(VLOOKUP(Table1215[[#This Row],[Column2]],Table12[[Column2]:[Column54]],9,FALSE),"0")</f>
        <v>0</v>
      </c>
      <c r="K160" s="58">
        <f>IFERROR(VLOOKUP(Table1215[[#This Row],[Column2]],Table12[[Column2]:[Column54]],10,FALSE),"0")</f>
        <v>0</v>
      </c>
      <c r="L160" s="60">
        <f>Table1215[[#This Row],[Column9]]</f>
        <v>5</v>
      </c>
      <c r="M160" s="58">
        <f>IFERROR(VLOOKUP(Table1215[[#This Row],[Column2]],Table12[[Column2]:[Column54]],12,FALSE),"0")</f>
        <v>0</v>
      </c>
      <c r="N160" s="58">
        <f>IFERROR(VLOOKUP(Table1215[[#This Row],[Column2]],Table12[[Column2]:[Column54]],13,FALSE),"0")</f>
        <v>3</v>
      </c>
      <c r="O160" s="58">
        <f>IFERROR(VLOOKUP(Table1215[[#This Row],[Column2]],Table12[[Column2]:[Column54]],14,FALSE),"0")</f>
        <v>5</v>
      </c>
      <c r="P160" s="58">
        <f>IFERROR(VLOOKUP(Table1215[[#This Row],[Column2]],Table12[[Column2]:[Column54]],10,FALSE),"0")</f>
        <v>0</v>
      </c>
      <c r="Q160" s="58">
        <f>IFERROR(VLOOKUP(Table1215[[#This Row],[Column2]],Table12[[Column2]:[Column54]],16,FALSE),"0")</f>
        <v>5</v>
      </c>
      <c r="R160" s="60">
        <f>AVERAGE(Table1215[[#This Row],[Column14]],Table1215[[#This Row],[Column15]],Table1215[[#This Row],[Column17]])</f>
        <v>4.333333333333333</v>
      </c>
      <c r="S160" s="58">
        <f>IFERROR(VLOOKUP(Table1215[[#This Row],[Column2]],Table12[[Column2]:[Column54]],18,FALSE),"0")</f>
        <v>0</v>
      </c>
      <c r="T160" s="58">
        <f>IFERROR(VLOOKUP(Table1215[[#This Row],[Column2]],Table12[[Column2]:[Column54]],19,FALSE),"0")</f>
        <v>0</v>
      </c>
      <c r="U160" s="58">
        <f>IFERROR(VLOOKUP(Table1215[[#This Row],[Column2]],Table12[[Column2]:[Column54]],20,FALSE),"0")</f>
        <v>0</v>
      </c>
      <c r="V160" s="58">
        <f>IFERROR(VLOOKUP(Table1215[[#This Row],[Column2]],Table12[[Column2]:[Column54]],21,FALSE),"0")</f>
        <v>0</v>
      </c>
      <c r="W160" s="58">
        <f>IFERROR(VLOOKUP(Table1215[[#This Row],[Column2]],Table12[[Column2]:[Column54]],22,FALSE),"0")</f>
        <v>0</v>
      </c>
      <c r="X160" s="60">
        <f>Table1215[[#This Row],[Column19]]</f>
        <v>0</v>
      </c>
      <c r="Y160" s="58">
        <f>IFERROR(VLOOKUP(Table1215[[#This Row],[Column2]],Table12[[Column2]:[Column54]],24,FALSE),"0")</f>
        <v>3</v>
      </c>
      <c r="Z160" s="58">
        <f>IFERROR(VLOOKUP(Table1215[[#This Row],[Column2]],Table12[[Column2]:[Column54]],25,FALSE),"0")</f>
        <v>0</v>
      </c>
      <c r="AA160" s="58">
        <f>IFERROR(VLOOKUP(Table1215[[#This Row],[Column2]],Table12[[Column2]:[Column54]],26,FALSE),"0")</f>
        <v>0</v>
      </c>
      <c r="AB160" s="58">
        <f>IFERROR(VLOOKUP(Table1215[[#This Row],[Column2]],Table12[[Column2]:[Column54]],27,FALSE),"0")</f>
        <v>0</v>
      </c>
      <c r="AC160" s="58">
        <f>IFERROR(VLOOKUP(Table1215[[#This Row],[Column2]],Table12[[Column2]:[Column54]],28,FALSE),"0")</f>
        <v>0</v>
      </c>
      <c r="AD160" s="60">
        <f>Table1215[[#This Row],[Column25]]</f>
        <v>3</v>
      </c>
      <c r="AE160" s="58">
        <f>IFERROR(VLOOKUP(Table1215[[#This Row],[Column2]],Table12[[Column2]:[Column54]],30,FALSE),"0")</f>
        <v>0</v>
      </c>
      <c r="AF160" s="58">
        <f>IFERROR(VLOOKUP(Table1215[[#This Row],[Column2]],Table12[[Column2]:[Column54]],31,FALSE),"0")</f>
        <v>0</v>
      </c>
      <c r="AG160" s="58">
        <f>IFERROR(VLOOKUP(Table1215[[#This Row],[Column2]],Table12[[Column2]:[Column54]],32,FALSE),"0")</f>
        <v>0</v>
      </c>
      <c r="AH160" s="58">
        <f>IFERROR(VLOOKUP(Table1215[[#This Row],[Column2]],Table12[[Column2]:[Column54]],33,FALSE),"0")</f>
        <v>0</v>
      </c>
      <c r="AI160" s="58">
        <f>IFERROR(VLOOKUP(Table1215[[#This Row],[Column2]],Table12[[Column2]:[Column54]],34,FALSE),"0")</f>
        <v>0</v>
      </c>
      <c r="AJ160" s="60">
        <f>AVERAGE(Table1215[[#This Row],[Column31]],Table1215[[#This Row],[Column32]],Table1215[[#This Row],[Column33]])</f>
        <v>0</v>
      </c>
      <c r="AK160" s="58">
        <f>IFERROR(VLOOKUP(Table1215[[#This Row],[Column2]],Table12[[Column2]:[Column54]],36,FALSE),"0")</f>
        <v>4</v>
      </c>
      <c r="AL160" s="58">
        <f>IFERROR(VLOOKUP(Table1215[[#This Row],[Column2]],Table12[[Column2]:[Column54]],37,FALSE),"0")</f>
        <v>4</v>
      </c>
      <c r="AM160" s="58">
        <f>IFERROR(VLOOKUP(Table1215[[#This Row],[Column2]],Table12[[Column2]:[Column54]],38,FALSE),"0")</f>
        <v>0</v>
      </c>
      <c r="AN160" s="58">
        <f>IFERROR(VLOOKUP(Table1215[[#This Row],[Column2]],Table12[[Column2]:[Column54]],39,FALSE),"0")</f>
        <v>4</v>
      </c>
      <c r="AO160" s="58">
        <f>IFERROR(VLOOKUP(Table1215[[#This Row],[Column2]],Table12[[Column2]:[Column54]],40,FALSE),"0")</f>
        <v>0</v>
      </c>
      <c r="AP160" s="60">
        <f>AVERAGE(Table1215[[#This Row],[Column37]],Table1215[[#This Row],[Column38]],Table1215[[#This Row],[Column40]])</f>
        <v>4</v>
      </c>
      <c r="AQ160" s="58">
        <f>IFERROR(VLOOKUP(Table1215[[#This Row],[Column2]],Table12[[Column2]:[Column54]],42,FALSE),"0")</f>
        <v>4</v>
      </c>
      <c r="AR160" s="58">
        <f>IFERROR(VLOOKUP(Table1215[[#This Row],[Column2]],Table12[[Column2]:[Column54]],43,FALSE),"0")</f>
        <v>0</v>
      </c>
      <c r="AS160" s="58">
        <f>IFERROR(VLOOKUP(Table1215[[#This Row],[Column2]],Table12[[Column2]:[Column54]],44,FALSE),"0")</f>
        <v>0</v>
      </c>
      <c r="AT160" s="58">
        <f>IFERROR(VLOOKUP(Table1215[[#This Row],[Column2]],Table12[[Column2]:[Column54]],45,FALSE),"0")</f>
        <v>0</v>
      </c>
      <c r="AU160" s="58">
        <f>IFERROR(VLOOKUP(Table1215[[#This Row],[Column2]],Table12[[Column2]:[Column54]],46,FALSE),"0")</f>
        <v>0</v>
      </c>
      <c r="AV160" s="60">
        <f>Table1215[[#This Row],[Column43]]</f>
        <v>4</v>
      </c>
      <c r="AW160" s="58">
        <f>IFERROR(VLOOKUP(Table1215[[#This Row],[Column2]],Table12[[Column2]:[Column54]],48,FALSE),"0")</f>
        <v>0</v>
      </c>
      <c r="AX160" s="58">
        <f>IFERROR(VLOOKUP(Table1215[[#This Row],[Column2]],Table12[[Column2]:[Column54]],49,FALSE),"0")</f>
        <v>0</v>
      </c>
      <c r="AY160" s="58">
        <f>IFERROR(VLOOKUP(Table1215[[#This Row],[Column2]],Table12[[Column2]:[Column54]],50,FALSE),"0")</f>
        <v>0</v>
      </c>
      <c r="AZ160" s="58">
        <f>IFERROR(VLOOKUP(Table1215[[#This Row],[Column2]],Table12[[Column2]:[Column54]],51,FALSE),"0")</f>
        <v>5</v>
      </c>
      <c r="BA160" s="58">
        <f>IFERROR(VLOOKUP(Table1215[[#This Row],[Column2]],Table12[[Column2]:[Column54]],52,FALSE),"0")</f>
        <v>5</v>
      </c>
      <c r="BB160" s="60">
        <f>AVERAGE(Table1215[[#This Row],[Column52]],Table1215[[#This Row],[Column53]])</f>
        <v>5</v>
      </c>
    </row>
    <row r="161" spans="1:54" ht="23.1" customHeight="1" x14ac:dyDescent="0.3">
      <c r="A161" s="80">
        <v>158</v>
      </c>
      <c r="B161" s="63" t="s">
        <v>386</v>
      </c>
      <c r="C161" s="64" t="s">
        <v>387</v>
      </c>
      <c r="D161" s="63" t="s">
        <v>449</v>
      </c>
      <c r="E161" s="63" t="s">
        <v>492</v>
      </c>
      <c r="F161" s="63" t="str">
        <f>REPT(CHAR(160),10)&amp;Working!$E162</f>
        <v>          C</v>
      </c>
      <c r="G161" s="54">
        <f>IFERROR(VLOOKUP(Table1215[[#This Row],[Column2]],Table12[[Column2]:[Column54]],6,FALSE),"0")</f>
        <v>0</v>
      </c>
      <c r="H161" s="54">
        <f>IFERROR(VLOOKUP(Table1215[[#This Row],[Column2]],Table12[[Column2]:[Column54]],7,FALSE),"0")</f>
        <v>0</v>
      </c>
      <c r="I161" s="54">
        <f>IFERROR(VLOOKUP(Table1215[[#This Row],[Column2]],Table12[[Column2]:[Column54]],8,FALSE),"0")</f>
        <v>3</v>
      </c>
      <c r="J161" s="54">
        <f>IFERROR(VLOOKUP(Table1215[[#This Row],[Column2]],Table12[[Column2]:[Column54]],9,FALSE),"0")</f>
        <v>0</v>
      </c>
      <c r="K161" s="54">
        <f>IFERROR(VLOOKUP(Table1215[[#This Row],[Column2]],Table12[[Column2]:[Column54]],10,FALSE),"0")</f>
        <v>0</v>
      </c>
      <c r="L161" s="60">
        <f>Table1215[[#This Row],[Column9]]</f>
        <v>3</v>
      </c>
      <c r="M161" s="54">
        <f>IFERROR(VLOOKUP(Table1215[[#This Row],[Column2]],Table12[[Column2]:[Column54]],12,FALSE),"0")</f>
        <v>0</v>
      </c>
      <c r="N161" s="54">
        <f>IFERROR(VLOOKUP(Table1215[[#This Row],[Column2]],Table12[[Column2]:[Column54]],13,FALSE),"0")</f>
        <v>4</v>
      </c>
      <c r="O161" s="54">
        <f>IFERROR(VLOOKUP(Table1215[[#This Row],[Column2]],Table12[[Column2]:[Column54]],14,FALSE),"0")</f>
        <v>4</v>
      </c>
      <c r="P161" s="54">
        <f>IFERROR(VLOOKUP(Table1215[[#This Row],[Column2]],Table12[[Column2]:[Column54]],10,FALSE),"0")</f>
        <v>0</v>
      </c>
      <c r="Q161" s="54">
        <f>IFERROR(VLOOKUP(Table1215[[#This Row],[Column2]],Table12[[Column2]:[Column54]],16,FALSE),"0")</f>
        <v>4</v>
      </c>
      <c r="R161" s="60">
        <f>AVERAGE(Table1215[[#This Row],[Column14]],Table1215[[#This Row],[Column15]],Table1215[[#This Row],[Column17]])</f>
        <v>4</v>
      </c>
      <c r="S161" s="54">
        <f>IFERROR(VLOOKUP(Table1215[[#This Row],[Column2]],Table12[[Column2]:[Column54]],18,FALSE),"0")</f>
        <v>0</v>
      </c>
      <c r="T161" s="54">
        <f>IFERROR(VLOOKUP(Table1215[[#This Row],[Column2]],Table12[[Column2]:[Column54]],19,FALSE),"0")</f>
        <v>0</v>
      </c>
      <c r="U161" s="54">
        <f>IFERROR(VLOOKUP(Table1215[[#This Row],[Column2]],Table12[[Column2]:[Column54]],20,FALSE),"0")</f>
        <v>0</v>
      </c>
      <c r="V161" s="54">
        <f>IFERROR(VLOOKUP(Table1215[[#This Row],[Column2]],Table12[[Column2]:[Column54]],21,FALSE),"0")</f>
        <v>0</v>
      </c>
      <c r="W161" s="54">
        <f>IFERROR(VLOOKUP(Table1215[[#This Row],[Column2]],Table12[[Column2]:[Column54]],22,FALSE),"0")</f>
        <v>0</v>
      </c>
      <c r="X161" s="60">
        <f>Table1215[[#This Row],[Column19]]</f>
        <v>0</v>
      </c>
      <c r="Y161" s="54">
        <f>IFERROR(VLOOKUP(Table1215[[#This Row],[Column2]],Table12[[Column2]:[Column54]],24,FALSE),"0")</f>
        <v>4</v>
      </c>
      <c r="Z161" s="54">
        <f>IFERROR(VLOOKUP(Table1215[[#This Row],[Column2]],Table12[[Column2]:[Column54]],25,FALSE),"0")</f>
        <v>0</v>
      </c>
      <c r="AA161" s="54">
        <f>IFERROR(VLOOKUP(Table1215[[#This Row],[Column2]],Table12[[Column2]:[Column54]],26,FALSE),"0")</f>
        <v>0</v>
      </c>
      <c r="AB161" s="54">
        <f>IFERROR(VLOOKUP(Table1215[[#This Row],[Column2]],Table12[[Column2]:[Column54]],27,FALSE),"0")</f>
        <v>0</v>
      </c>
      <c r="AC161" s="54">
        <f>IFERROR(VLOOKUP(Table1215[[#This Row],[Column2]],Table12[[Column2]:[Column54]],28,FALSE),"0")</f>
        <v>0</v>
      </c>
      <c r="AD161" s="60">
        <f>Table1215[[#This Row],[Column25]]</f>
        <v>4</v>
      </c>
      <c r="AE161" s="54">
        <f>IFERROR(VLOOKUP(Table1215[[#This Row],[Column2]],Table12[[Column2]:[Column54]],30,FALSE),"0")</f>
        <v>0</v>
      </c>
      <c r="AF161" s="54">
        <f>IFERROR(VLOOKUP(Table1215[[#This Row],[Column2]],Table12[[Column2]:[Column54]],31,FALSE),"0")</f>
        <v>0</v>
      </c>
      <c r="AG161" s="54">
        <f>IFERROR(VLOOKUP(Table1215[[#This Row],[Column2]],Table12[[Column2]:[Column54]],32,FALSE),"0")</f>
        <v>0</v>
      </c>
      <c r="AH161" s="54">
        <f>IFERROR(VLOOKUP(Table1215[[#This Row],[Column2]],Table12[[Column2]:[Column54]],33,FALSE),"0")</f>
        <v>0</v>
      </c>
      <c r="AI161" s="54">
        <f>IFERROR(VLOOKUP(Table1215[[#This Row],[Column2]],Table12[[Column2]:[Column54]],34,FALSE),"0")</f>
        <v>0</v>
      </c>
      <c r="AJ161" s="60">
        <f>AVERAGE(Table1215[[#This Row],[Column31]],Table1215[[#This Row],[Column32]],Table1215[[#This Row],[Column33]])</f>
        <v>0</v>
      </c>
      <c r="AK161" s="54">
        <f>IFERROR(VLOOKUP(Table1215[[#This Row],[Column2]],Table12[[Column2]:[Column54]],36,FALSE),"0")</f>
        <v>4</v>
      </c>
      <c r="AL161" s="54">
        <f>IFERROR(VLOOKUP(Table1215[[#This Row],[Column2]],Table12[[Column2]:[Column54]],37,FALSE),"0")</f>
        <v>3</v>
      </c>
      <c r="AM161" s="54">
        <f>IFERROR(VLOOKUP(Table1215[[#This Row],[Column2]],Table12[[Column2]:[Column54]],38,FALSE),"0")</f>
        <v>0</v>
      </c>
      <c r="AN161" s="54">
        <f>IFERROR(VLOOKUP(Table1215[[#This Row],[Column2]],Table12[[Column2]:[Column54]],39,FALSE),"0")</f>
        <v>4</v>
      </c>
      <c r="AO161" s="54">
        <f>IFERROR(VLOOKUP(Table1215[[#This Row],[Column2]],Table12[[Column2]:[Column54]],40,FALSE),"0")</f>
        <v>0</v>
      </c>
      <c r="AP161" s="60">
        <f>AVERAGE(Table1215[[#This Row],[Column37]],Table1215[[#This Row],[Column38]],Table1215[[#This Row],[Column40]])</f>
        <v>3.6666666666666665</v>
      </c>
      <c r="AQ161" s="54">
        <f>IFERROR(VLOOKUP(Table1215[[#This Row],[Column2]],Table12[[Column2]:[Column54]],42,FALSE),"0")</f>
        <v>3</v>
      </c>
      <c r="AR161" s="54">
        <f>IFERROR(VLOOKUP(Table1215[[#This Row],[Column2]],Table12[[Column2]:[Column54]],43,FALSE),"0")</f>
        <v>0</v>
      </c>
      <c r="AS161" s="54">
        <f>IFERROR(VLOOKUP(Table1215[[#This Row],[Column2]],Table12[[Column2]:[Column54]],44,FALSE),"0")</f>
        <v>0</v>
      </c>
      <c r="AT161" s="54">
        <f>IFERROR(VLOOKUP(Table1215[[#This Row],[Column2]],Table12[[Column2]:[Column54]],45,FALSE),"0")</f>
        <v>0</v>
      </c>
      <c r="AU161" s="54">
        <f>IFERROR(VLOOKUP(Table1215[[#This Row],[Column2]],Table12[[Column2]:[Column54]],46,FALSE),"0")</f>
        <v>0</v>
      </c>
      <c r="AV161" s="60">
        <f>Table1215[[#This Row],[Column43]]</f>
        <v>3</v>
      </c>
      <c r="AW161" s="54">
        <f>IFERROR(VLOOKUP(Table1215[[#This Row],[Column2]],Table12[[Column2]:[Column54]],48,FALSE),"0")</f>
        <v>0</v>
      </c>
      <c r="AX161" s="54">
        <f>IFERROR(VLOOKUP(Table1215[[#This Row],[Column2]],Table12[[Column2]:[Column54]],49,FALSE),"0")</f>
        <v>0</v>
      </c>
      <c r="AY161" s="54">
        <f>IFERROR(VLOOKUP(Table1215[[#This Row],[Column2]],Table12[[Column2]:[Column54]],50,FALSE),"0")</f>
        <v>0</v>
      </c>
      <c r="AZ161" s="54">
        <f>IFERROR(VLOOKUP(Table1215[[#This Row],[Column2]],Table12[[Column2]:[Column54]],51,FALSE),"0")</f>
        <v>4</v>
      </c>
      <c r="BA161" s="54">
        <f>IFERROR(VLOOKUP(Table1215[[#This Row],[Column2]],Table12[[Column2]:[Column54]],52,FALSE),"0")</f>
        <v>3</v>
      </c>
      <c r="BB161" s="60">
        <f>AVERAGE(Table1215[[#This Row],[Column52]],Table1215[[#This Row],[Column53]])</f>
        <v>3.5</v>
      </c>
    </row>
    <row r="162" spans="1:54" ht="23.1" customHeight="1" x14ac:dyDescent="0.3">
      <c r="A162" s="79">
        <v>159</v>
      </c>
      <c r="B162" s="56" t="s">
        <v>189</v>
      </c>
      <c r="C162" s="57" t="s">
        <v>190</v>
      </c>
      <c r="D162" s="56" t="s">
        <v>449</v>
      </c>
      <c r="E162" s="56" t="s">
        <v>160</v>
      </c>
      <c r="F162" s="56" t="str">
        <f>REPT(CHAR(160),10)&amp;Working!$E163</f>
        <v>          B</v>
      </c>
      <c r="G162" s="58">
        <f>IFERROR(VLOOKUP(Table1215[[#This Row],[Column2]],Table12[[Column2]:[Column54]],6,FALSE),"0")</f>
        <v>0</v>
      </c>
      <c r="H162" s="58">
        <f>IFERROR(VLOOKUP(Table1215[[#This Row],[Column2]],Table12[[Column2]:[Column54]],7,FALSE),"0")</f>
        <v>0</v>
      </c>
      <c r="I162" s="58">
        <f>IFERROR(VLOOKUP(Table1215[[#This Row],[Column2]],Table12[[Column2]:[Column54]],8,FALSE),"0")</f>
        <v>1</v>
      </c>
      <c r="J162" s="58">
        <f>IFERROR(VLOOKUP(Table1215[[#This Row],[Column2]],Table12[[Column2]:[Column54]],9,FALSE),"0")</f>
        <v>0</v>
      </c>
      <c r="K162" s="58">
        <f>IFERROR(VLOOKUP(Table1215[[#This Row],[Column2]],Table12[[Column2]:[Column54]],10,FALSE),"0")</f>
        <v>0</v>
      </c>
      <c r="L162" s="60">
        <f>Table1215[[#This Row],[Column9]]</f>
        <v>1</v>
      </c>
      <c r="M162" s="58">
        <f>IFERROR(VLOOKUP(Table1215[[#This Row],[Column2]],Table12[[Column2]:[Column54]],12,FALSE),"0")</f>
        <v>0</v>
      </c>
      <c r="N162" s="58">
        <f>IFERROR(VLOOKUP(Table1215[[#This Row],[Column2]],Table12[[Column2]:[Column54]],13,FALSE),"0")</f>
        <v>2</v>
      </c>
      <c r="O162" s="58">
        <f>IFERROR(VLOOKUP(Table1215[[#This Row],[Column2]],Table12[[Column2]:[Column54]],14,FALSE),"0")</f>
        <v>2</v>
      </c>
      <c r="P162" s="58">
        <f>IFERROR(VLOOKUP(Table1215[[#This Row],[Column2]],Table12[[Column2]:[Column54]],10,FALSE),"0")</f>
        <v>0</v>
      </c>
      <c r="Q162" s="58">
        <f>IFERROR(VLOOKUP(Table1215[[#This Row],[Column2]],Table12[[Column2]:[Column54]],16,FALSE),"0")</f>
        <v>2</v>
      </c>
      <c r="R162" s="60">
        <f>AVERAGE(Table1215[[#This Row],[Column14]],Table1215[[#This Row],[Column15]],Table1215[[#This Row],[Column17]])</f>
        <v>2</v>
      </c>
      <c r="S162" s="58">
        <f>IFERROR(VLOOKUP(Table1215[[#This Row],[Column2]],Table12[[Column2]:[Column54]],18,FALSE),"0")</f>
        <v>0</v>
      </c>
      <c r="T162" s="58">
        <f>IFERROR(VLOOKUP(Table1215[[#This Row],[Column2]],Table12[[Column2]:[Column54]],19,FALSE),"0")</f>
        <v>0</v>
      </c>
      <c r="U162" s="58">
        <f>IFERROR(VLOOKUP(Table1215[[#This Row],[Column2]],Table12[[Column2]:[Column54]],20,FALSE),"0")</f>
        <v>0</v>
      </c>
      <c r="V162" s="58">
        <f>IFERROR(VLOOKUP(Table1215[[#This Row],[Column2]],Table12[[Column2]:[Column54]],21,FALSE),"0")</f>
        <v>0</v>
      </c>
      <c r="W162" s="58">
        <f>IFERROR(VLOOKUP(Table1215[[#This Row],[Column2]],Table12[[Column2]:[Column54]],22,FALSE),"0")</f>
        <v>0</v>
      </c>
      <c r="X162" s="60">
        <f>Table1215[[#This Row],[Column19]]</f>
        <v>0</v>
      </c>
      <c r="Y162" s="58">
        <f>IFERROR(VLOOKUP(Table1215[[#This Row],[Column2]],Table12[[Column2]:[Column54]],24,FALSE),"0")</f>
        <v>2</v>
      </c>
      <c r="Z162" s="58">
        <f>IFERROR(VLOOKUP(Table1215[[#This Row],[Column2]],Table12[[Column2]:[Column54]],25,FALSE),"0")</f>
        <v>0</v>
      </c>
      <c r="AA162" s="58">
        <f>IFERROR(VLOOKUP(Table1215[[#This Row],[Column2]],Table12[[Column2]:[Column54]],26,FALSE),"0")</f>
        <v>0</v>
      </c>
      <c r="AB162" s="58">
        <f>IFERROR(VLOOKUP(Table1215[[#This Row],[Column2]],Table12[[Column2]:[Column54]],27,FALSE),"0")</f>
        <v>0</v>
      </c>
      <c r="AC162" s="58">
        <f>IFERROR(VLOOKUP(Table1215[[#This Row],[Column2]],Table12[[Column2]:[Column54]],28,FALSE),"0")</f>
        <v>0</v>
      </c>
      <c r="AD162" s="60">
        <f>Table1215[[#This Row],[Column25]]</f>
        <v>2</v>
      </c>
      <c r="AE162" s="58">
        <f>IFERROR(VLOOKUP(Table1215[[#This Row],[Column2]],Table12[[Column2]:[Column54]],30,FALSE),"0")</f>
        <v>0</v>
      </c>
      <c r="AF162" s="58">
        <f>IFERROR(VLOOKUP(Table1215[[#This Row],[Column2]],Table12[[Column2]:[Column54]],31,FALSE),"0")</f>
        <v>0</v>
      </c>
      <c r="AG162" s="58">
        <f>IFERROR(VLOOKUP(Table1215[[#This Row],[Column2]],Table12[[Column2]:[Column54]],32,FALSE),"0")</f>
        <v>0</v>
      </c>
      <c r="AH162" s="58">
        <f>IFERROR(VLOOKUP(Table1215[[#This Row],[Column2]],Table12[[Column2]:[Column54]],33,FALSE),"0")</f>
        <v>0</v>
      </c>
      <c r="AI162" s="58">
        <f>IFERROR(VLOOKUP(Table1215[[#This Row],[Column2]],Table12[[Column2]:[Column54]],34,FALSE),"0")</f>
        <v>0</v>
      </c>
      <c r="AJ162" s="60">
        <f>AVERAGE(Table1215[[#This Row],[Column31]],Table1215[[#This Row],[Column32]],Table1215[[#This Row],[Column33]])</f>
        <v>0</v>
      </c>
      <c r="AK162" s="58">
        <f>IFERROR(VLOOKUP(Table1215[[#This Row],[Column2]],Table12[[Column2]:[Column54]],36,FALSE),"0")</f>
        <v>2</v>
      </c>
      <c r="AL162" s="58">
        <f>IFERROR(VLOOKUP(Table1215[[#This Row],[Column2]],Table12[[Column2]:[Column54]],37,FALSE),"0")</f>
        <v>1</v>
      </c>
      <c r="AM162" s="58">
        <f>IFERROR(VLOOKUP(Table1215[[#This Row],[Column2]],Table12[[Column2]:[Column54]],38,FALSE),"0")</f>
        <v>0</v>
      </c>
      <c r="AN162" s="58">
        <f>IFERROR(VLOOKUP(Table1215[[#This Row],[Column2]],Table12[[Column2]:[Column54]],39,FALSE),"0")</f>
        <v>2</v>
      </c>
      <c r="AO162" s="58">
        <f>IFERROR(VLOOKUP(Table1215[[#This Row],[Column2]],Table12[[Column2]:[Column54]],40,FALSE),"0")</f>
        <v>0</v>
      </c>
      <c r="AP162" s="60">
        <f>AVERAGE(Table1215[[#This Row],[Column37]],Table1215[[#This Row],[Column38]],Table1215[[#This Row],[Column40]])</f>
        <v>1.6666666666666667</v>
      </c>
      <c r="AQ162" s="58">
        <f>IFERROR(VLOOKUP(Table1215[[#This Row],[Column2]],Table12[[Column2]:[Column54]],42,FALSE),"0")</f>
        <v>1</v>
      </c>
      <c r="AR162" s="58">
        <f>IFERROR(VLOOKUP(Table1215[[#This Row],[Column2]],Table12[[Column2]:[Column54]],43,FALSE),"0")</f>
        <v>0</v>
      </c>
      <c r="AS162" s="58">
        <f>IFERROR(VLOOKUP(Table1215[[#This Row],[Column2]],Table12[[Column2]:[Column54]],44,FALSE),"0")</f>
        <v>0</v>
      </c>
      <c r="AT162" s="58">
        <f>IFERROR(VLOOKUP(Table1215[[#This Row],[Column2]],Table12[[Column2]:[Column54]],45,FALSE),"0")</f>
        <v>0</v>
      </c>
      <c r="AU162" s="58">
        <f>IFERROR(VLOOKUP(Table1215[[#This Row],[Column2]],Table12[[Column2]:[Column54]],46,FALSE),"0")</f>
        <v>0</v>
      </c>
      <c r="AV162" s="60">
        <f>Table1215[[#This Row],[Column43]]</f>
        <v>1</v>
      </c>
      <c r="AW162" s="58">
        <f>IFERROR(VLOOKUP(Table1215[[#This Row],[Column2]],Table12[[Column2]:[Column54]],48,FALSE),"0")</f>
        <v>0</v>
      </c>
      <c r="AX162" s="58">
        <f>IFERROR(VLOOKUP(Table1215[[#This Row],[Column2]],Table12[[Column2]:[Column54]],49,FALSE),"0")</f>
        <v>0</v>
      </c>
      <c r="AY162" s="58">
        <f>IFERROR(VLOOKUP(Table1215[[#This Row],[Column2]],Table12[[Column2]:[Column54]],50,FALSE),"0")</f>
        <v>0</v>
      </c>
      <c r="AZ162" s="58">
        <f>IFERROR(VLOOKUP(Table1215[[#This Row],[Column2]],Table12[[Column2]:[Column54]],51,FALSE),"0")</f>
        <v>2</v>
      </c>
      <c r="BA162" s="58">
        <f>IFERROR(VLOOKUP(Table1215[[#This Row],[Column2]],Table12[[Column2]:[Column54]],52,FALSE),"0")</f>
        <v>2</v>
      </c>
      <c r="BB162" s="60">
        <f>AVERAGE(Table1215[[#This Row],[Column52]],Table1215[[#This Row],[Column53]])</f>
        <v>2</v>
      </c>
    </row>
    <row r="163" spans="1:54" ht="23.1" customHeight="1" x14ac:dyDescent="0.3">
      <c r="A163" s="80">
        <v>160</v>
      </c>
      <c r="B163" s="63" t="s">
        <v>156</v>
      </c>
      <c r="C163" s="64" t="s">
        <v>157</v>
      </c>
      <c r="D163" s="63" t="s">
        <v>541</v>
      </c>
      <c r="E163" s="63" t="s">
        <v>34</v>
      </c>
      <c r="F163" s="63" t="str">
        <f>REPT(CHAR(160),10)&amp;Working!$E164</f>
        <v>          A</v>
      </c>
      <c r="G163" s="54">
        <f>IFERROR(VLOOKUP(Table1215[[#This Row],[Column2]],Table12[[Column2]:[Column54]],6,FALSE),"0")</f>
        <v>0</v>
      </c>
      <c r="H163" s="54">
        <f>IFERROR(VLOOKUP(Table1215[[#This Row],[Column2]],Table12[[Column2]:[Column54]],7,FALSE),"0")</f>
        <v>0</v>
      </c>
      <c r="I163" s="54">
        <f>IFERROR(VLOOKUP(Table1215[[#This Row],[Column2]],Table12[[Column2]:[Column54]],8,FALSE),"0")</f>
        <v>3</v>
      </c>
      <c r="J163" s="54">
        <f>IFERROR(VLOOKUP(Table1215[[#This Row],[Column2]],Table12[[Column2]:[Column54]],9,FALSE),"0")</f>
        <v>0</v>
      </c>
      <c r="K163" s="54">
        <f>IFERROR(VLOOKUP(Table1215[[#This Row],[Column2]],Table12[[Column2]:[Column54]],10,FALSE),"0")</f>
        <v>0</v>
      </c>
      <c r="L163" s="60">
        <f>Table1215[[#This Row],[Column9]]</f>
        <v>3</v>
      </c>
      <c r="M163" s="54">
        <f>IFERROR(VLOOKUP(Table1215[[#This Row],[Column2]],Table12[[Column2]:[Column54]],12,FALSE),"0")</f>
        <v>0</v>
      </c>
      <c r="N163" s="54">
        <f>IFERROR(VLOOKUP(Table1215[[#This Row],[Column2]],Table12[[Column2]:[Column54]],13,FALSE),"0")</f>
        <v>3</v>
      </c>
      <c r="O163" s="54">
        <f>IFERROR(VLOOKUP(Table1215[[#This Row],[Column2]],Table12[[Column2]:[Column54]],14,FALSE),"0")</f>
        <v>3</v>
      </c>
      <c r="P163" s="54">
        <f>IFERROR(VLOOKUP(Table1215[[#This Row],[Column2]],Table12[[Column2]:[Column54]],10,FALSE),"0")</f>
        <v>0</v>
      </c>
      <c r="Q163" s="54">
        <f>IFERROR(VLOOKUP(Table1215[[#This Row],[Column2]],Table12[[Column2]:[Column54]],16,FALSE),"0")</f>
        <v>3</v>
      </c>
      <c r="R163" s="60">
        <f>AVERAGE(Table1215[[#This Row],[Column14]],Table1215[[#This Row],[Column15]],Table1215[[#This Row],[Column17]])</f>
        <v>3</v>
      </c>
      <c r="S163" s="54">
        <f>IFERROR(VLOOKUP(Table1215[[#This Row],[Column2]],Table12[[Column2]:[Column54]],18,FALSE),"0")</f>
        <v>0</v>
      </c>
      <c r="T163" s="54">
        <f>IFERROR(VLOOKUP(Table1215[[#This Row],[Column2]],Table12[[Column2]:[Column54]],19,FALSE),"0")</f>
        <v>0</v>
      </c>
      <c r="U163" s="54">
        <f>IFERROR(VLOOKUP(Table1215[[#This Row],[Column2]],Table12[[Column2]:[Column54]],20,FALSE),"0")</f>
        <v>0</v>
      </c>
      <c r="V163" s="54">
        <f>IFERROR(VLOOKUP(Table1215[[#This Row],[Column2]],Table12[[Column2]:[Column54]],21,FALSE),"0")</f>
        <v>0</v>
      </c>
      <c r="W163" s="54">
        <f>IFERROR(VLOOKUP(Table1215[[#This Row],[Column2]],Table12[[Column2]:[Column54]],22,FALSE),"0")</f>
        <v>0</v>
      </c>
      <c r="X163" s="60">
        <f>Table1215[[#This Row],[Column19]]</f>
        <v>0</v>
      </c>
      <c r="Y163" s="54">
        <f>IFERROR(VLOOKUP(Table1215[[#This Row],[Column2]],Table12[[Column2]:[Column54]],24,FALSE),"0")</f>
        <v>3</v>
      </c>
      <c r="Z163" s="54">
        <f>IFERROR(VLOOKUP(Table1215[[#This Row],[Column2]],Table12[[Column2]:[Column54]],25,FALSE),"0")</f>
        <v>0</v>
      </c>
      <c r="AA163" s="54">
        <f>IFERROR(VLOOKUP(Table1215[[#This Row],[Column2]],Table12[[Column2]:[Column54]],26,FALSE),"0")</f>
        <v>0</v>
      </c>
      <c r="AB163" s="54">
        <f>IFERROR(VLOOKUP(Table1215[[#This Row],[Column2]],Table12[[Column2]:[Column54]],27,FALSE),"0")</f>
        <v>0</v>
      </c>
      <c r="AC163" s="54">
        <f>IFERROR(VLOOKUP(Table1215[[#This Row],[Column2]],Table12[[Column2]:[Column54]],28,FALSE),"0")</f>
        <v>0</v>
      </c>
      <c r="AD163" s="60">
        <f>Table1215[[#This Row],[Column25]]</f>
        <v>3</v>
      </c>
      <c r="AE163" s="54">
        <f>IFERROR(VLOOKUP(Table1215[[#This Row],[Column2]],Table12[[Column2]:[Column54]],30,FALSE),"0")</f>
        <v>0</v>
      </c>
      <c r="AF163" s="54">
        <f>IFERROR(VLOOKUP(Table1215[[#This Row],[Column2]],Table12[[Column2]:[Column54]],31,FALSE),"0")</f>
        <v>0</v>
      </c>
      <c r="AG163" s="54">
        <f>IFERROR(VLOOKUP(Table1215[[#This Row],[Column2]],Table12[[Column2]:[Column54]],32,FALSE),"0")</f>
        <v>0</v>
      </c>
      <c r="AH163" s="54">
        <f>IFERROR(VLOOKUP(Table1215[[#This Row],[Column2]],Table12[[Column2]:[Column54]],33,FALSE),"0")</f>
        <v>0</v>
      </c>
      <c r="AI163" s="54">
        <f>IFERROR(VLOOKUP(Table1215[[#This Row],[Column2]],Table12[[Column2]:[Column54]],34,FALSE),"0")</f>
        <v>0</v>
      </c>
      <c r="AJ163" s="60">
        <f>AVERAGE(Table1215[[#This Row],[Column31]],Table1215[[#This Row],[Column32]],Table1215[[#This Row],[Column33]])</f>
        <v>0</v>
      </c>
      <c r="AK163" s="54">
        <f>IFERROR(VLOOKUP(Table1215[[#This Row],[Column2]],Table12[[Column2]:[Column54]],36,FALSE),"0")</f>
        <v>3</v>
      </c>
      <c r="AL163" s="54">
        <f>IFERROR(VLOOKUP(Table1215[[#This Row],[Column2]],Table12[[Column2]:[Column54]],37,FALSE),"0")</f>
        <v>3</v>
      </c>
      <c r="AM163" s="54">
        <f>IFERROR(VLOOKUP(Table1215[[#This Row],[Column2]],Table12[[Column2]:[Column54]],38,FALSE),"0")</f>
        <v>0</v>
      </c>
      <c r="AN163" s="54">
        <f>IFERROR(VLOOKUP(Table1215[[#This Row],[Column2]],Table12[[Column2]:[Column54]],39,FALSE),"0")</f>
        <v>3</v>
      </c>
      <c r="AO163" s="54">
        <f>IFERROR(VLOOKUP(Table1215[[#This Row],[Column2]],Table12[[Column2]:[Column54]],40,FALSE),"0")</f>
        <v>0</v>
      </c>
      <c r="AP163" s="60">
        <f>AVERAGE(Table1215[[#This Row],[Column37]],Table1215[[#This Row],[Column38]],Table1215[[#This Row],[Column40]])</f>
        <v>3</v>
      </c>
      <c r="AQ163" s="54">
        <f>IFERROR(VLOOKUP(Table1215[[#This Row],[Column2]],Table12[[Column2]:[Column54]],42,FALSE),"0")</f>
        <v>5</v>
      </c>
      <c r="AR163" s="54">
        <f>IFERROR(VLOOKUP(Table1215[[#This Row],[Column2]],Table12[[Column2]:[Column54]],43,FALSE),"0")</f>
        <v>0</v>
      </c>
      <c r="AS163" s="54">
        <f>IFERROR(VLOOKUP(Table1215[[#This Row],[Column2]],Table12[[Column2]:[Column54]],44,FALSE),"0")</f>
        <v>0</v>
      </c>
      <c r="AT163" s="54">
        <f>IFERROR(VLOOKUP(Table1215[[#This Row],[Column2]],Table12[[Column2]:[Column54]],45,FALSE),"0")</f>
        <v>0</v>
      </c>
      <c r="AU163" s="54">
        <f>IFERROR(VLOOKUP(Table1215[[#This Row],[Column2]],Table12[[Column2]:[Column54]],46,FALSE),"0")</f>
        <v>0</v>
      </c>
      <c r="AV163" s="60">
        <f>Table1215[[#This Row],[Column43]]</f>
        <v>5</v>
      </c>
      <c r="AW163" s="54">
        <f>IFERROR(VLOOKUP(Table1215[[#This Row],[Column2]],Table12[[Column2]:[Column54]],48,FALSE),"0")</f>
        <v>0</v>
      </c>
      <c r="AX163" s="54">
        <f>IFERROR(VLOOKUP(Table1215[[#This Row],[Column2]],Table12[[Column2]:[Column54]],49,FALSE),"0")</f>
        <v>0</v>
      </c>
      <c r="AY163" s="54">
        <f>IFERROR(VLOOKUP(Table1215[[#This Row],[Column2]],Table12[[Column2]:[Column54]],50,FALSE),"0")</f>
        <v>0</v>
      </c>
      <c r="AZ163" s="54">
        <f>IFERROR(VLOOKUP(Table1215[[#This Row],[Column2]],Table12[[Column2]:[Column54]],51,FALSE),"0")</f>
        <v>4</v>
      </c>
      <c r="BA163" s="54">
        <f>IFERROR(VLOOKUP(Table1215[[#This Row],[Column2]],Table12[[Column2]:[Column54]],52,FALSE),"0")</f>
        <v>3</v>
      </c>
      <c r="BB163" s="60">
        <f>AVERAGE(Table1215[[#This Row],[Column52]],Table1215[[#This Row],[Column53]])</f>
        <v>3.5</v>
      </c>
    </row>
    <row r="164" spans="1:54" ht="23.1" customHeight="1" x14ac:dyDescent="0.3">
      <c r="A164" s="79">
        <v>161</v>
      </c>
      <c r="B164" s="56" t="s">
        <v>388</v>
      </c>
      <c r="C164" s="57" t="s">
        <v>389</v>
      </c>
      <c r="D164" s="56" t="s">
        <v>449</v>
      </c>
      <c r="E164" s="56" t="s">
        <v>492</v>
      </c>
      <c r="F164" s="56" t="str">
        <f>REPT(CHAR(160),10)&amp;Working!$E165</f>
        <v>          C</v>
      </c>
      <c r="G164" s="58">
        <f>IFERROR(VLOOKUP(Table1215[[#This Row],[Column2]],Table12[[Column2]:[Column54]],6,FALSE),"0")</f>
        <v>0</v>
      </c>
      <c r="H164" s="58">
        <f>IFERROR(VLOOKUP(Table1215[[#This Row],[Column2]],Table12[[Column2]:[Column54]],7,FALSE),"0")</f>
        <v>0</v>
      </c>
      <c r="I164" s="58">
        <f>IFERROR(VLOOKUP(Table1215[[#This Row],[Column2]],Table12[[Column2]:[Column54]],8,FALSE),"0")</f>
        <v>4</v>
      </c>
      <c r="J164" s="58">
        <f>IFERROR(VLOOKUP(Table1215[[#This Row],[Column2]],Table12[[Column2]:[Column54]],9,FALSE),"0")</f>
        <v>0</v>
      </c>
      <c r="K164" s="58">
        <f>IFERROR(VLOOKUP(Table1215[[#This Row],[Column2]],Table12[[Column2]:[Column54]],10,FALSE),"0")</f>
        <v>0</v>
      </c>
      <c r="L164" s="60">
        <f>Table1215[[#This Row],[Column9]]</f>
        <v>4</v>
      </c>
      <c r="M164" s="58">
        <f>IFERROR(VLOOKUP(Table1215[[#This Row],[Column2]],Table12[[Column2]:[Column54]],12,FALSE),"0")</f>
        <v>0</v>
      </c>
      <c r="N164" s="58">
        <f>IFERROR(VLOOKUP(Table1215[[#This Row],[Column2]],Table12[[Column2]:[Column54]],13,FALSE),"0")</f>
        <v>2</v>
      </c>
      <c r="O164" s="58">
        <f>IFERROR(VLOOKUP(Table1215[[#This Row],[Column2]],Table12[[Column2]:[Column54]],14,FALSE),"0")</f>
        <v>3</v>
      </c>
      <c r="P164" s="58">
        <f>IFERROR(VLOOKUP(Table1215[[#This Row],[Column2]],Table12[[Column2]:[Column54]],10,FALSE),"0")</f>
        <v>0</v>
      </c>
      <c r="Q164" s="58">
        <f>IFERROR(VLOOKUP(Table1215[[#This Row],[Column2]],Table12[[Column2]:[Column54]],16,FALSE),"0")</f>
        <v>3</v>
      </c>
      <c r="R164" s="60">
        <f>AVERAGE(Table1215[[#This Row],[Column14]],Table1215[[#This Row],[Column15]],Table1215[[#This Row],[Column17]])</f>
        <v>2.6666666666666665</v>
      </c>
      <c r="S164" s="58">
        <f>IFERROR(VLOOKUP(Table1215[[#This Row],[Column2]],Table12[[Column2]:[Column54]],18,FALSE),"0")</f>
        <v>0</v>
      </c>
      <c r="T164" s="58">
        <f>IFERROR(VLOOKUP(Table1215[[#This Row],[Column2]],Table12[[Column2]:[Column54]],19,FALSE),"0")</f>
        <v>0</v>
      </c>
      <c r="U164" s="58">
        <f>IFERROR(VLOOKUP(Table1215[[#This Row],[Column2]],Table12[[Column2]:[Column54]],20,FALSE),"0")</f>
        <v>0</v>
      </c>
      <c r="V164" s="58">
        <f>IFERROR(VLOOKUP(Table1215[[#This Row],[Column2]],Table12[[Column2]:[Column54]],21,FALSE),"0")</f>
        <v>0</v>
      </c>
      <c r="W164" s="58">
        <f>IFERROR(VLOOKUP(Table1215[[#This Row],[Column2]],Table12[[Column2]:[Column54]],22,FALSE),"0")</f>
        <v>0</v>
      </c>
      <c r="X164" s="60">
        <f>Table1215[[#This Row],[Column19]]</f>
        <v>0</v>
      </c>
      <c r="Y164" s="58">
        <f>IFERROR(VLOOKUP(Table1215[[#This Row],[Column2]],Table12[[Column2]:[Column54]],24,FALSE),"0")</f>
        <v>3</v>
      </c>
      <c r="Z164" s="58">
        <f>IFERROR(VLOOKUP(Table1215[[#This Row],[Column2]],Table12[[Column2]:[Column54]],25,FALSE),"0")</f>
        <v>0</v>
      </c>
      <c r="AA164" s="58">
        <f>IFERROR(VLOOKUP(Table1215[[#This Row],[Column2]],Table12[[Column2]:[Column54]],26,FALSE),"0")</f>
        <v>0</v>
      </c>
      <c r="AB164" s="58">
        <f>IFERROR(VLOOKUP(Table1215[[#This Row],[Column2]],Table12[[Column2]:[Column54]],27,FALSE),"0")</f>
        <v>0</v>
      </c>
      <c r="AC164" s="58">
        <f>IFERROR(VLOOKUP(Table1215[[#This Row],[Column2]],Table12[[Column2]:[Column54]],28,FALSE),"0")</f>
        <v>0</v>
      </c>
      <c r="AD164" s="60">
        <f>Table1215[[#This Row],[Column25]]</f>
        <v>3</v>
      </c>
      <c r="AE164" s="58">
        <f>IFERROR(VLOOKUP(Table1215[[#This Row],[Column2]],Table12[[Column2]:[Column54]],30,FALSE),"0")</f>
        <v>0</v>
      </c>
      <c r="AF164" s="58">
        <f>IFERROR(VLOOKUP(Table1215[[#This Row],[Column2]],Table12[[Column2]:[Column54]],31,FALSE),"0")</f>
        <v>0</v>
      </c>
      <c r="AG164" s="58">
        <f>IFERROR(VLOOKUP(Table1215[[#This Row],[Column2]],Table12[[Column2]:[Column54]],32,FALSE),"0")</f>
        <v>0</v>
      </c>
      <c r="AH164" s="58">
        <f>IFERROR(VLOOKUP(Table1215[[#This Row],[Column2]],Table12[[Column2]:[Column54]],33,FALSE),"0")</f>
        <v>0</v>
      </c>
      <c r="AI164" s="58">
        <f>IFERROR(VLOOKUP(Table1215[[#This Row],[Column2]],Table12[[Column2]:[Column54]],34,FALSE),"0")</f>
        <v>0</v>
      </c>
      <c r="AJ164" s="60">
        <f>AVERAGE(Table1215[[#This Row],[Column31]],Table1215[[#This Row],[Column32]],Table1215[[#This Row],[Column33]])</f>
        <v>0</v>
      </c>
      <c r="AK164" s="58">
        <f>IFERROR(VLOOKUP(Table1215[[#This Row],[Column2]],Table12[[Column2]:[Column54]],36,FALSE),"0")</f>
        <v>3</v>
      </c>
      <c r="AL164" s="58">
        <f>IFERROR(VLOOKUP(Table1215[[#This Row],[Column2]],Table12[[Column2]:[Column54]],37,FALSE),"0")</f>
        <v>2</v>
      </c>
      <c r="AM164" s="58">
        <f>IFERROR(VLOOKUP(Table1215[[#This Row],[Column2]],Table12[[Column2]:[Column54]],38,FALSE),"0")</f>
        <v>0</v>
      </c>
      <c r="AN164" s="58">
        <f>IFERROR(VLOOKUP(Table1215[[#This Row],[Column2]],Table12[[Column2]:[Column54]],39,FALSE),"0")</f>
        <v>3</v>
      </c>
      <c r="AO164" s="58">
        <f>IFERROR(VLOOKUP(Table1215[[#This Row],[Column2]],Table12[[Column2]:[Column54]],40,FALSE),"0")</f>
        <v>0</v>
      </c>
      <c r="AP164" s="60">
        <f>AVERAGE(Table1215[[#This Row],[Column37]],Table1215[[#This Row],[Column38]],Table1215[[#This Row],[Column40]])</f>
        <v>2.6666666666666665</v>
      </c>
      <c r="AQ164" s="58">
        <f>IFERROR(VLOOKUP(Table1215[[#This Row],[Column2]],Table12[[Column2]:[Column54]],42,FALSE),"0")</f>
        <v>5</v>
      </c>
      <c r="AR164" s="58">
        <f>IFERROR(VLOOKUP(Table1215[[#This Row],[Column2]],Table12[[Column2]:[Column54]],43,FALSE),"0")</f>
        <v>0</v>
      </c>
      <c r="AS164" s="58">
        <f>IFERROR(VLOOKUP(Table1215[[#This Row],[Column2]],Table12[[Column2]:[Column54]],44,FALSE),"0")</f>
        <v>0</v>
      </c>
      <c r="AT164" s="58">
        <f>IFERROR(VLOOKUP(Table1215[[#This Row],[Column2]],Table12[[Column2]:[Column54]],45,FALSE),"0")</f>
        <v>0</v>
      </c>
      <c r="AU164" s="58">
        <f>IFERROR(VLOOKUP(Table1215[[#This Row],[Column2]],Table12[[Column2]:[Column54]],46,FALSE),"0")</f>
        <v>0</v>
      </c>
      <c r="AV164" s="60">
        <f>Table1215[[#This Row],[Column43]]</f>
        <v>5</v>
      </c>
      <c r="AW164" s="58">
        <f>IFERROR(VLOOKUP(Table1215[[#This Row],[Column2]],Table12[[Column2]:[Column54]],48,FALSE),"0")</f>
        <v>0</v>
      </c>
      <c r="AX164" s="58">
        <f>IFERROR(VLOOKUP(Table1215[[#This Row],[Column2]],Table12[[Column2]:[Column54]],49,FALSE),"0")</f>
        <v>0</v>
      </c>
      <c r="AY164" s="58">
        <f>IFERROR(VLOOKUP(Table1215[[#This Row],[Column2]],Table12[[Column2]:[Column54]],50,FALSE),"0")</f>
        <v>0</v>
      </c>
      <c r="AZ164" s="58">
        <f>IFERROR(VLOOKUP(Table1215[[#This Row],[Column2]],Table12[[Column2]:[Column54]],51,FALSE),"0")</f>
        <v>5</v>
      </c>
      <c r="BA164" s="58">
        <f>IFERROR(VLOOKUP(Table1215[[#This Row],[Column2]],Table12[[Column2]:[Column54]],52,FALSE),"0")</f>
        <v>3</v>
      </c>
      <c r="BB164" s="60">
        <f>AVERAGE(Table1215[[#This Row],[Column52]],Table1215[[#This Row],[Column53]])</f>
        <v>4</v>
      </c>
    </row>
    <row r="165" spans="1:54" ht="23.1" customHeight="1" x14ac:dyDescent="0.3">
      <c r="A165" s="80">
        <v>162</v>
      </c>
      <c r="B165" s="63" t="s">
        <v>390</v>
      </c>
      <c r="C165" s="64" t="s">
        <v>391</v>
      </c>
      <c r="D165" s="63" t="s">
        <v>449</v>
      </c>
      <c r="E165" s="63" t="s">
        <v>492</v>
      </c>
      <c r="F165" s="63" t="str">
        <f>REPT(CHAR(160),10)&amp;Working!$E166</f>
        <v>          C</v>
      </c>
      <c r="G165" s="54">
        <f>IFERROR(VLOOKUP(Table1215[[#This Row],[Column2]],Table12[[Column2]:[Column54]],6,FALSE),"0")</f>
        <v>0</v>
      </c>
      <c r="H165" s="54">
        <f>IFERROR(VLOOKUP(Table1215[[#This Row],[Column2]],Table12[[Column2]:[Column54]],7,FALSE),"0")</f>
        <v>0</v>
      </c>
      <c r="I165" s="54">
        <f>IFERROR(VLOOKUP(Table1215[[#This Row],[Column2]],Table12[[Column2]:[Column54]],8,FALSE),"0")</f>
        <v>2</v>
      </c>
      <c r="J165" s="54">
        <f>IFERROR(VLOOKUP(Table1215[[#This Row],[Column2]],Table12[[Column2]:[Column54]],9,FALSE),"0")</f>
        <v>0</v>
      </c>
      <c r="K165" s="54">
        <f>IFERROR(VLOOKUP(Table1215[[#This Row],[Column2]],Table12[[Column2]:[Column54]],10,FALSE),"0")</f>
        <v>0</v>
      </c>
      <c r="L165" s="60">
        <f>Table1215[[#This Row],[Column9]]</f>
        <v>2</v>
      </c>
      <c r="M165" s="54">
        <f>IFERROR(VLOOKUP(Table1215[[#This Row],[Column2]],Table12[[Column2]:[Column54]],12,FALSE),"0")</f>
        <v>0</v>
      </c>
      <c r="N165" s="54">
        <f>IFERROR(VLOOKUP(Table1215[[#This Row],[Column2]],Table12[[Column2]:[Column54]],13,FALSE),"0")</f>
        <v>3</v>
      </c>
      <c r="O165" s="54">
        <f>IFERROR(VLOOKUP(Table1215[[#This Row],[Column2]],Table12[[Column2]:[Column54]],14,FALSE),"0")</f>
        <v>0</v>
      </c>
      <c r="P165" s="54">
        <f>IFERROR(VLOOKUP(Table1215[[#This Row],[Column2]],Table12[[Column2]:[Column54]],10,FALSE),"0")</f>
        <v>0</v>
      </c>
      <c r="Q165" s="54">
        <f>IFERROR(VLOOKUP(Table1215[[#This Row],[Column2]],Table12[[Column2]:[Column54]],16,FALSE),"0")</f>
        <v>0</v>
      </c>
      <c r="R165" s="60">
        <f>AVERAGE(Table1215[[#This Row],[Column14]],Table1215[[#This Row],[Column15]],Table1215[[#This Row],[Column17]])</f>
        <v>1</v>
      </c>
      <c r="S165" s="54">
        <f>IFERROR(VLOOKUP(Table1215[[#This Row],[Column2]],Table12[[Column2]:[Column54]],18,FALSE),"0")</f>
        <v>0</v>
      </c>
      <c r="T165" s="54">
        <f>IFERROR(VLOOKUP(Table1215[[#This Row],[Column2]],Table12[[Column2]:[Column54]],19,FALSE),"0")</f>
        <v>0</v>
      </c>
      <c r="U165" s="54">
        <f>IFERROR(VLOOKUP(Table1215[[#This Row],[Column2]],Table12[[Column2]:[Column54]],20,FALSE),"0")</f>
        <v>0</v>
      </c>
      <c r="V165" s="54">
        <f>IFERROR(VLOOKUP(Table1215[[#This Row],[Column2]],Table12[[Column2]:[Column54]],21,FALSE),"0")</f>
        <v>0</v>
      </c>
      <c r="W165" s="54">
        <f>IFERROR(VLOOKUP(Table1215[[#This Row],[Column2]],Table12[[Column2]:[Column54]],22,FALSE),"0")</f>
        <v>0</v>
      </c>
      <c r="X165" s="60">
        <f>Table1215[[#This Row],[Column19]]</f>
        <v>0</v>
      </c>
      <c r="Y165" s="54">
        <f>IFERROR(VLOOKUP(Table1215[[#This Row],[Column2]],Table12[[Column2]:[Column54]],24,FALSE),"0")</f>
        <v>2</v>
      </c>
      <c r="Z165" s="54">
        <f>IFERROR(VLOOKUP(Table1215[[#This Row],[Column2]],Table12[[Column2]:[Column54]],25,FALSE),"0")</f>
        <v>0</v>
      </c>
      <c r="AA165" s="54">
        <f>IFERROR(VLOOKUP(Table1215[[#This Row],[Column2]],Table12[[Column2]:[Column54]],26,FALSE),"0")</f>
        <v>0</v>
      </c>
      <c r="AB165" s="54">
        <f>IFERROR(VLOOKUP(Table1215[[#This Row],[Column2]],Table12[[Column2]:[Column54]],27,FALSE),"0")</f>
        <v>0</v>
      </c>
      <c r="AC165" s="54">
        <f>IFERROR(VLOOKUP(Table1215[[#This Row],[Column2]],Table12[[Column2]:[Column54]],28,FALSE),"0")</f>
        <v>0</v>
      </c>
      <c r="AD165" s="60">
        <f>Table1215[[#This Row],[Column25]]</f>
        <v>2</v>
      </c>
      <c r="AE165" s="54">
        <f>IFERROR(VLOOKUP(Table1215[[#This Row],[Column2]],Table12[[Column2]:[Column54]],30,FALSE),"0")</f>
        <v>0</v>
      </c>
      <c r="AF165" s="54">
        <f>IFERROR(VLOOKUP(Table1215[[#This Row],[Column2]],Table12[[Column2]:[Column54]],31,FALSE),"0")</f>
        <v>0</v>
      </c>
      <c r="AG165" s="54">
        <f>IFERROR(VLOOKUP(Table1215[[#This Row],[Column2]],Table12[[Column2]:[Column54]],32,FALSE),"0")</f>
        <v>0</v>
      </c>
      <c r="AH165" s="54">
        <f>IFERROR(VLOOKUP(Table1215[[#This Row],[Column2]],Table12[[Column2]:[Column54]],33,FALSE),"0")</f>
        <v>0</v>
      </c>
      <c r="AI165" s="54">
        <f>IFERROR(VLOOKUP(Table1215[[#This Row],[Column2]],Table12[[Column2]:[Column54]],34,FALSE),"0")</f>
        <v>0</v>
      </c>
      <c r="AJ165" s="60">
        <f>AVERAGE(Table1215[[#This Row],[Column31]],Table1215[[#This Row],[Column32]],Table1215[[#This Row],[Column33]])</f>
        <v>0</v>
      </c>
      <c r="AK165" s="54">
        <f>IFERROR(VLOOKUP(Table1215[[#This Row],[Column2]],Table12[[Column2]:[Column54]],36,FALSE),"0")</f>
        <v>2</v>
      </c>
      <c r="AL165" s="54">
        <f>IFERROR(VLOOKUP(Table1215[[#This Row],[Column2]],Table12[[Column2]:[Column54]],37,FALSE),"0")</f>
        <v>1</v>
      </c>
      <c r="AM165" s="54">
        <f>IFERROR(VLOOKUP(Table1215[[#This Row],[Column2]],Table12[[Column2]:[Column54]],38,FALSE),"0")</f>
        <v>0</v>
      </c>
      <c r="AN165" s="54">
        <f>IFERROR(VLOOKUP(Table1215[[#This Row],[Column2]],Table12[[Column2]:[Column54]],39,FALSE),"0")</f>
        <v>3</v>
      </c>
      <c r="AO165" s="54">
        <f>IFERROR(VLOOKUP(Table1215[[#This Row],[Column2]],Table12[[Column2]:[Column54]],40,FALSE),"0")</f>
        <v>0</v>
      </c>
      <c r="AP165" s="60">
        <f>AVERAGE(Table1215[[#This Row],[Column37]],Table1215[[#This Row],[Column38]],Table1215[[#This Row],[Column40]])</f>
        <v>2</v>
      </c>
      <c r="AQ165" s="54">
        <f>IFERROR(VLOOKUP(Table1215[[#This Row],[Column2]],Table12[[Column2]:[Column54]],42,FALSE),"0")</f>
        <v>2</v>
      </c>
      <c r="AR165" s="54">
        <f>IFERROR(VLOOKUP(Table1215[[#This Row],[Column2]],Table12[[Column2]:[Column54]],43,FALSE),"0")</f>
        <v>0</v>
      </c>
      <c r="AS165" s="54">
        <f>IFERROR(VLOOKUP(Table1215[[#This Row],[Column2]],Table12[[Column2]:[Column54]],44,FALSE),"0")</f>
        <v>0</v>
      </c>
      <c r="AT165" s="54">
        <f>IFERROR(VLOOKUP(Table1215[[#This Row],[Column2]],Table12[[Column2]:[Column54]],45,FALSE),"0")</f>
        <v>0</v>
      </c>
      <c r="AU165" s="54">
        <f>IFERROR(VLOOKUP(Table1215[[#This Row],[Column2]],Table12[[Column2]:[Column54]],46,FALSE),"0")</f>
        <v>0</v>
      </c>
      <c r="AV165" s="60">
        <f>Table1215[[#This Row],[Column43]]</f>
        <v>2</v>
      </c>
      <c r="AW165" s="54">
        <f>IFERROR(VLOOKUP(Table1215[[#This Row],[Column2]],Table12[[Column2]:[Column54]],48,FALSE),"0")</f>
        <v>0</v>
      </c>
      <c r="AX165" s="54">
        <f>IFERROR(VLOOKUP(Table1215[[#This Row],[Column2]],Table12[[Column2]:[Column54]],49,FALSE),"0")</f>
        <v>0</v>
      </c>
      <c r="AY165" s="54">
        <f>IFERROR(VLOOKUP(Table1215[[#This Row],[Column2]],Table12[[Column2]:[Column54]],50,FALSE),"0")</f>
        <v>0</v>
      </c>
      <c r="AZ165" s="54">
        <f>IFERROR(VLOOKUP(Table1215[[#This Row],[Column2]],Table12[[Column2]:[Column54]],51,FALSE),"0")</f>
        <v>3</v>
      </c>
      <c r="BA165" s="54">
        <f>IFERROR(VLOOKUP(Table1215[[#This Row],[Column2]],Table12[[Column2]:[Column54]],52,FALSE),"0")</f>
        <v>2</v>
      </c>
      <c r="BB165" s="60">
        <f>AVERAGE(Table1215[[#This Row],[Column52]],Table1215[[#This Row],[Column53]])</f>
        <v>2.5</v>
      </c>
    </row>
    <row r="166" spans="1:54" ht="23.1" customHeight="1" x14ac:dyDescent="0.3">
      <c r="A166" s="79">
        <v>163</v>
      </c>
      <c r="B166" s="56" t="s">
        <v>220</v>
      </c>
      <c r="C166" s="57" t="s">
        <v>221</v>
      </c>
      <c r="D166" s="56" t="s">
        <v>449</v>
      </c>
      <c r="E166" s="56" t="s">
        <v>160</v>
      </c>
      <c r="F166" s="56" t="str">
        <f>REPT(CHAR(160),10)&amp;Working!$E167</f>
        <v>          B</v>
      </c>
      <c r="G166" s="58">
        <f>IFERROR(VLOOKUP(Table1215[[#This Row],[Column2]],Table12[[Column2]:[Column54]],6,FALSE),"0")</f>
        <v>0</v>
      </c>
      <c r="H166" s="58">
        <f>IFERROR(VLOOKUP(Table1215[[#This Row],[Column2]],Table12[[Column2]:[Column54]],7,FALSE),"0")</f>
        <v>0</v>
      </c>
      <c r="I166" s="58">
        <f>IFERROR(VLOOKUP(Table1215[[#This Row],[Column2]],Table12[[Column2]:[Column54]],8,FALSE),"0")</f>
        <v>3</v>
      </c>
      <c r="J166" s="58">
        <f>IFERROR(VLOOKUP(Table1215[[#This Row],[Column2]],Table12[[Column2]:[Column54]],9,FALSE),"0")</f>
        <v>0</v>
      </c>
      <c r="K166" s="58">
        <f>IFERROR(VLOOKUP(Table1215[[#This Row],[Column2]],Table12[[Column2]:[Column54]],10,FALSE),"0")</f>
        <v>0</v>
      </c>
      <c r="L166" s="60">
        <f>Table1215[[#This Row],[Column9]]</f>
        <v>3</v>
      </c>
      <c r="M166" s="58">
        <f>IFERROR(VLOOKUP(Table1215[[#This Row],[Column2]],Table12[[Column2]:[Column54]],12,FALSE),"0")</f>
        <v>0</v>
      </c>
      <c r="N166" s="58">
        <f>IFERROR(VLOOKUP(Table1215[[#This Row],[Column2]],Table12[[Column2]:[Column54]],13,FALSE),"0")</f>
        <v>3</v>
      </c>
      <c r="O166" s="58">
        <f>IFERROR(VLOOKUP(Table1215[[#This Row],[Column2]],Table12[[Column2]:[Column54]],14,FALSE),"0")</f>
        <v>3</v>
      </c>
      <c r="P166" s="58">
        <f>IFERROR(VLOOKUP(Table1215[[#This Row],[Column2]],Table12[[Column2]:[Column54]],10,FALSE),"0")</f>
        <v>0</v>
      </c>
      <c r="Q166" s="58">
        <f>IFERROR(VLOOKUP(Table1215[[#This Row],[Column2]],Table12[[Column2]:[Column54]],16,FALSE),"0")</f>
        <v>3</v>
      </c>
      <c r="R166" s="60">
        <f>AVERAGE(Table1215[[#This Row],[Column14]],Table1215[[#This Row],[Column15]],Table1215[[#This Row],[Column17]])</f>
        <v>3</v>
      </c>
      <c r="S166" s="58">
        <f>IFERROR(VLOOKUP(Table1215[[#This Row],[Column2]],Table12[[Column2]:[Column54]],18,FALSE),"0")</f>
        <v>0</v>
      </c>
      <c r="T166" s="58">
        <f>IFERROR(VLOOKUP(Table1215[[#This Row],[Column2]],Table12[[Column2]:[Column54]],19,FALSE),"0")</f>
        <v>0</v>
      </c>
      <c r="U166" s="58">
        <f>IFERROR(VLOOKUP(Table1215[[#This Row],[Column2]],Table12[[Column2]:[Column54]],20,FALSE),"0")</f>
        <v>0</v>
      </c>
      <c r="V166" s="58">
        <f>IFERROR(VLOOKUP(Table1215[[#This Row],[Column2]],Table12[[Column2]:[Column54]],21,FALSE),"0")</f>
        <v>0</v>
      </c>
      <c r="W166" s="58">
        <f>IFERROR(VLOOKUP(Table1215[[#This Row],[Column2]],Table12[[Column2]:[Column54]],22,FALSE),"0")</f>
        <v>0</v>
      </c>
      <c r="X166" s="60">
        <f>Table1215[[#This Row],[Column19]]</f>
        <v>0</v>
      </c>
      <c r="Y166" s="58">
        <f>IFERROR(VLOOKUP(Table1215[[#This Row],[Column2]],Table12[[Column2]:[Column54]],24,FALSE),"0")</f>
        <v>3</v>
      </c>
      <c r="Z166" s="58">
        <f>IFERROR(VLOOKUP(Table1215[[#This Row],[Column2]],Table12[[Column2]:[Column54]],25,FALSE),"0")</f>
        <v>0</v>
      </c>
      <c r="AA166" s="58">
        <f>IFERROR(VLOOKUP(Table1215[[#This Row],[Column2]],Table12[[Column2]:[Column54]],26,FALSE),"0")</f>
        <v>0</v>
      </c>
      <c r="AB166" s="58">
        <f>IFERROR(VLOOKUP(Table1215[[#This Row],[Column2]],Table12[[Column2]:[Column54]],27,FALSE),"0")</f>
        <v>0</v>
      </c>
      <c r="AC166" s="58">
        <f>IFERROR(VLOOKUP(Table1215[[#This Row],[Column2]],Table12[[Column2]:[Column54]],28,FALSE),"0")</f>
        <v>0</v>
      </c>
      <c r="AD166" s="60">
        <f>Table1215[[#This Row],[Column25]]</f>
        <v>3</v>
      </c>
      <c r="AE166" s="58">
        <f>IFERROR(VLOOKUP(Table1215[[#This Row],[Column2]],Table12[[Column2]:[Column54]],30,FALSE),"0")</f>
        <v>0</v>
      </c>
      <c r="AF166" s="58">
        <f>IFERROR(VLOOKUP(Table1215[[#This Row],[Column2]],Table12[[Column2]:[Column54]],31,FALSE),"0")</f>
        <v>0</v>
      </c>
      <c r="AG166" s="58">
        <f>IFERROR(VLOOKUP(Table1215[[#This Row],[Column2]],Table12[[Column2]:[Column54]],32,FALSE),"0")</f>
        <v>0</v>
      </c>
      <c r="AH166" s="58">
        <f>IFERROR(VLOOKUP(Table1215[[#This Row],[Column2]],Table12[[Column2]:[Column54]],33,FALSE),"0")</f>
        <v>0</v>
      </c>
      <c r="AI166" s="58">
        <f>IFERROR(VLOOKUP(Table1215[[#This Row],[Column2]],Table12[[Column2]:[Column54]],34,FALSE),"0")</f>
        <v>0</v>
      </c>
      <c r="AJ166" s="60">
        <f>AVERAGE(Table1215[[#This Row],[Column31]],Table1215[[#This Row],[Column32]],Table1215[[#This Row],[Column33]])</f>
        <v>0</v>
      </c>
      <c r="AK166" s="58">
        <f>IFERROR(VLOOKUP(Table1215[[#This Row],[Column2]],Table12[[Column2]:[Column54]],36,FALSE),"0")</f>
        <v>3</v>
      </c>
      <c r="AL166" s="58">
        <f>IFERROR(VLOOKUP(Table1215[[#This Row],[Column2]],Table12[[Column2]:[Column54]],37,FALSE),"0")</f>
        <v>3</v>
      </c>
      <c r="AM166" s="58">
        <f>IFERROR(VLOOKUP(Table1215[[#This Row],[Column2]],Table12[[Column2]:[Column54]],38,FALSE),"0")</f>
        <v>0</v>
      </c>
      <c r="AN166" s="58">
        <f>IFERROR(VLOOKUP(Table1215[[#This Row],[Column2]],Table12[[Column2]:[Column54]],39,FALSE),"0")</f>
        <v>4</v>
      </c>
      <c r="AO166" s="58">
        <f>IFERROR(VLOOKUP(Table1215[[#This Row],[Column2]],Table12[[Column2]:[Column54]],40,FALSE),"0")</f>
        <v>0</v>
      </c>
      <c r="AP166" s="60">
        <f>AVERAGE(Table1215[[#This Row],[Column37]],Table1215[[#This Row],[Column38]],Table1215[[#This Row],[Column40]])</f>
        <v>3.3333333333333335</v>
      </c>
      <c r="AQ166" s="58">
        <f>IFERROR(VLOOKUP(Table1215[[#This Row],[Column2]],Table12[[Column2]:[Column54]],42,FALSE),"0")</f>
        <v>2</v>
      </c>
      <c r="AR166" s="58">
        <f>IFERROR(VLOOKUP(Table1215[[#This Row],[Column2]],Table12[[Column2]:[Column54]],43,FALSE),"0")</f>
        <v>0</v>
      </c>
      <c r="AS166" s="58">
        <f>IFERROR(VLOOKUP(Table1215[[#This Row],[Column2]],Table12[[Column2]:[Column54]],44,FALSE),"0")</f>
        <v>0</v>
      </c>
      <c r="AT166" s="58">
        <f>IFERROR(VLOOKUP(Table1215[[#This Row],[Column2]],Table12[[Column2]:[Column54]],45,FALSE),"0")</f>
        <v>0</v>
      </c>
      <c r="AU166" s="58">
        <f>IFERROR(VLOOKUP(Table1215[[#This Row],[Column2]],Table12[[Column2]:[Column54]],46,FALSE),"0")</f>
        <v>0</v>
      </c>
      <c r="AV166" s="60">
        <f>Table1215[[#This Row],[Column43]]</f>
        <v>2</v>
      </c>
      <c r="AW166" s="58">
        <f>IFERROR(VLOOKUP(Table1215[[#This Row],[Column2]],Table12[[Column2]:[Column54]],48,FALSE),"0")</f>
        <v>0</v>
      </c>
      <c r="AX166" s="58">
        <f>IFERROR(VLOOKUP(Table1215[[#This Row],[Column2]],Table12[[Column2]:[Column54]],49,FALSE),"0")</f>
        <v>0</v>
      </c>
      <c r="AY166" s="58">
        <f>IFERROR(VLOOKUP(Table1215[[#This Row],[Column2]],Table12[[Column2]:[Column54]],50,FALSE),"0")</f>
        <v>0</v>
      </c>
      <c r="AZ166" s="58">
        <f>IFERROR(VLOOKUP(Table1215[[#This Row],[Column2]],Table12[[Column2]:[Column54]],51,FALSE),"0")</f>
        <v>3</v>
      </c>
      <c r="BA166" s="58">
        <f>IFERROR(VLOOKUP(Table1215[[#This Row],[Column2]],Table12[[Column2]:[Column54]],52,FALSE),"0")</f>
        <v>3</v>
      </c>
      <c r="BB166" s="60">
        <f>AVERAGE(Table1215[[#This Row],[Column52]],Table1215[[#This Row],[Column53]])</f>
        <v>3</v>
      </c>
    </row>
    <row r="167" spans="1:54" ht="23.1" customHeight="1" x14ac:dyDescent="0.3">
      <c r="A167" s="80">
        <v>164</v>
      </c>
      <c r="B167" s="63" t="s">
        <v>206</v>
      </c>
      <c r="C167" s="64" t="s">
        <v>207</v>
      </c>
      <c r="D167" s="63" t="s">
        <v>541</v>
      </c>
      <c r="E167" s="63" t="s">
        <v>160</v>
      </c>
      <c r="F167" s="63" t="str">
        <f>REPT(CHAR(160),10)&amp;Working!$E168</f>
        <v>          B</v>
      </c>
      <c r="G167" s="54">
        <f>IFERROR(VLOOKUP(Table1215[[#This Row],[Column2]],Table12[[Column2]:[Column54]],6,FALSE),"0")</f>
        <v>0</v>
      </c>
      <c r="H167" s="54">
        <f>IFERROR(VLOOKUP(Table1215[[#This Row],[Column2]],Table12[[Column2]:[Column54]],7,FALSE),"0")</f>
        <v>0</v>
      </c>
      <c r="I167" s="54">
        <f>IFERROR(VLOOKUP(Table1215[[#This Row],[Column2]],Table12[[Column2]:[Column54]],8,FALSE),"0")</f>
        <v>4</v>
      </c>
      <c r="J167" s="54">
        <f>IFERROR(VLOOKUP(Table1215[[#This Row],[Column2]],Table12[[Column2]:[Column54]],9,FALSE),"0")</f>
        <v>0</v>
      </c>
      <c r="K167" s="54">
        <f>IFERROR(VLOOKUP(Table1215[[#This Row],[Column2]],Table12[[Column2]:[Column54]],10,FALSE),"0")</f>
        <v>0</v>
      </c>
      <c r="L167" s="60">
        <f>Table1215[[#This Row],[Column9]]</f>
        <v>4</v>
      </c>
      <c r="M167" s="54">
        <f>IFERROR(VLOOKUP(Table1215[[#This Row],[Column2]],Table12[[Column2]:[Column54]],12,FALSE),"0")</f>
        <v>0</v>
      </c>
      <c r="N167" s="54">
        <f>IFERROR(VLOOKUP(Table1215[[#This Row],[Column2]],Table12[[Column2]:[Column54]],13,FALSE),"0")</f>
        <v>4</v>
      </c>
      <c r="O167" s="54">
        <f>IFERROR(VLOOKUP(Table1215[[#This Row],[Column2]],Table12[[Column2]:[Column54]],14,FALSE),"0")</f>
        <v>3</v>
      </c>
      <c r="P167" s="54">
        <f>IFERROR(VLOOKUP(Table1215[[#This Row],[Column2]],Table12[[Column2]:[Column54]],10,FALSE),"0")</f>
        <v>0</v>
      </c>
      <c r="Q167" s="54">
        <f>IFERROR(VLOOKUP(Table1215[[#This Row],[Column2]],Table12[[Column2]:[Column54]],16,FALSE),"0")</f>
        <v>3</v>
      </c>
      <c r="R167" s="60">
        <f>AVERAGE(Table1215[[#This Row],[Column14]],Table1215[[#This Row],[Column15]],Table1215[[#This Row],[Column17]])</f>
        <v>3.3333333333333335</v>
      </c>
      <c r="S167" s="54">
        <f>IFERROR(VLOOKUP(Table1215[[#This Row],[Column2]],Table12[[Column2]:[Column54]],18,FALSE),"0")</f>
        <v>0</v>
      </c>
      <c r="T167" s="54">
        <f>IFERROR(VLOOKUP(Table1215[[#This Row],[Column2]],Table12[[Column2]:[Column54]],19,FALSE),"0")</f>
        <v>0</v>
      </c>
      <c r="U167" s="54">
        <f>IFERROR(VLOOKUP(Table1215[[#This Row],[Column2]],Table12[[Column2]:[Column54]],20,FALSE),"0")</f>
        <v>0</v>
      </c>
      <c r="V167" s="54">
        <f>IFERROR(VLOOKUP(Table1215[[#This Row],[Column2]],Table12[[Column2]:[Column54]],21,FALSE),"0")</f>
        <v>0</v>
      </c>
      <c r="W167" s="54">
        <f>IFERROR(VLOOKUP(Table1215[[#This Row],[Column2]],Table12[[Column2]:[Column54]],22,FALSE),"0")</f>
        <v>0</v>
      </c>
      <c r="X167" s="60">
        <f>Table1215[[#This Row],[Column19]]</f>
        <v>0</v>
      </c>
      <c r="Y167" s="54">
        <f>IFERROR(VLOOKUP(Table1215[[#This Row],[Column2]],Table12[[Column2]:[Column54]],24,FALSE),"0")</f>
        <v>4</v>
      </c>
      <c r="Z167" s="54">
        <f>IFERROR(VLOOKUP(Table1215[[#This Row],[Column2]],Table12[[Column2]:[Column54]],25,FALSE),"0")</f>
        <v>0</v>
      </c>
      <c r="AA167" s="54">
        <f>IFERROR(VLOOKUP(Table1215[[#This Row],[Column2]],Table12[[Column2]:[Column54]],26,FALSE),"0")</f>
        <v>0</v>
      </c>
      <c r="AB167" s="54">
        <f>IFERROR(VLOOKUP(Table1215[[#This Row],[Column2]],Table12[[Column2]:[Column54]],27,FALSE),"0")</f>
        <v>0</v>
      </c>
      <c r="AC167" s="54">
        <f>IFERROR(VLOOKUP(Table1215[[#This Row],[Column2]],Table12[[Column2]:[Column54]],28,FALSE),"0")</f>
        <v>0</v>
      </c>
      <c r="AD167" s="60">
        <f>Table1215[[#This Row],[Column25]]</f>
        <v>4</v>
      </c>
      <c r="AE167" s="54">
        <f>IFERROR(VLOOKUP(Table1215[[#This Row],[Column2]],Table12[[Column2]:[Column54]],30,FALSE),"0")</f>
        <v>0</v>
      </c>
      <c r="AF167" s="54">
        <f>IFERROR(VLOOKUP(Table1215[[#This Row],[Column2]],Table12[[Column2]:[Column54]],31,FALSE),"0")</f>
        <v>0</v>
      </c>
      <c r="AG167" s="54">
        <f>IFERROR(VLOOKUP(Table1215[[#This Row],[Column2]],Table12[[Column2]:[Column54]],32,FALSE),"0")</f>
        <v>0</v>
      </c>
      <c r="AH167" s="54">
        <f>IFERROR(VLOOKUP(Table1215[[#This Row],[Column2]],Table12[[Column2]:[Column54]],33,FALSE),"0")</f>
        <v>0</v>
      </c>
      <c r="AI167" s="54">
        <f>IFERROR(VLOOKUP(Table1215[[#This Row],[Column2]],Table12[[Column2]:[Column54]],34,FALSE),"0")</f>
        <v>0</v>
      </c>
      <c r="AJ167" s="60">
        <f>AVERAGE(Table1215[[#This Row],[Column31]],Table1215[[#This Row],[Column32]],Table1215[[#This Row],[Column33]])</f>
        <v>0</v>
      </c>
      <c r="AK167" s="54">
        <f>IFERROR(VLOOKUP(Table1215[[#This Row],[Column2]],Table12[[Column2]:[Column54]],36,FALSE),"0")</f>
        <v>3</v>
      </c>
      <c r="AL167" s="54">
        <f>IFERROR(VLOOKUP(Table1215[[#This Row],[Column2]],Table12[[Column2]:[Column54]],37,FALSE),"0")</f>
        <v>4</v>
      </c>
      <c r="AM167" s="54">
        <f>IFERROR(VLOOKUP(Table1215[[#This Row],[Column2]],Table12[[Column2]:[Column54]],38,FALSE),"0")</f>
        <v>0</v>
      </c>
      <c r="AN167" s="54">
        <f>IFERROR(VLOOKUP(Table1215[[#This Row],[Column2]],Table12[[Column2]:[Column54]],39,FALSE),"0")</f>
        <v>4</v>
      </c>
      <c r="AO167" s="54">
        <f>IFERROR(VLOOKUP(Table1215[[#This Row],[Column2]],Table12[[Column2]:[Column54]],40,FALSE),"0")</f>
        <v>0</v>
      </c>
      <c r="AP167" s="60">
        <f>AVERAGE(Table1215[[#This Row],[Column37]],Table1215[[#This Row],[Column38]],Table1215[[#This Row],[Column40]])</f>
        <v>3.6666666666666665</v>
      </c>
      <c r="AQ167" s="54">
        <f>IFERROR(VLOOKUP(Table1215[[#This Row],[Column2]],Table12[[Column2]:[Column54]],42,FALSE),"0")</f>
        <v>4</v>
      </c>
      <c r="AR167" s="54">
        <f>IFERROR(VLOOKUP(Table1215[[#This Row],[Column2]],Table12[[Column2]:[Column54]],43,FALSE),"0")</f>
        <v>0</v>
      </c>
      <c r="AS167" s="54">
        <f>IFERROR(VLOOKUP(Table1215[[#This Row],[Column2]],Table12[[Column2]:[Column54]],44,FALSE),"0")</f>
        <v>0</v>
      </c>
      <c r="AT167" s="54">
        <f>IFERROR(VLOOKUP(Table1215[[#This Row],[Column2]],Table12[[Column2]:[Column54]],45,FALSE),"0")</f>
        <v>0</v>
      </c>
      <c r="AU167" s="54">
        <f>IFERROR(VLOOKUP(Table1215[[#This Row],[Column2]],Table12[[Column2]:[Column54]],46,FALSE),"0")</f>
        <v>0</v>
      </c>
      <c r="AV167" s="60">
        <f>Table1215[[#This Row],[Column43]]</f>
        <v>4</v>
      </c>
      <c r="AW167" s="54">
        <f>IFERROR(VLOOKUP(Table1215[[#This Row],[Column2]],Table12[[Column2]:[Column54]],48,FALSE),"0")</f>
        <v>0</v>
      </c>
      <c r="AX167" s="54">
        <f>IFERROR(VLOOKUP(Table1215[[#This Row],[Column2]],Table12[[Column2]:[Column54]],49,FALSE),"0")</f>
        <v>0</v>
      </c>
      <c r="AY167" s="54">
        <f>IFERROR(VLOOKUP(Table1215[[#This Row],[Column2]],Table12[[Column2]:[Column54]],50,FALSE),"0")</f>
        <v>0</v>
      </c>
      <c r="AZ167" s="54">
        <f>IFERROR(VLOOKUP(Table1215[[#This Row],[Column2]],Table12[[Column2]:[Column54]],51,FALSE),"0")</f>
        <v>4</v>
      </c>
      <c r="BA167" s="54">
        <f>IFERROR(VLOOKUP(Table1215[[#This Row],[Column2]],Table12[[Column2]:[Column54]],52,FALSE),"0")</f>
        <v>4</v>
      </c>
      <c r="BB167" s="60">
        <f>AVERAGE(Table1215[[#This Row],[Column52]],Table1215[[#This Row],[Column53]])</f>
        <v>4</v>
      </c>
    </row>
    <row r="168" spans="1:54" ht="23.1" customHeight="1" x14ac:dyDescent="0.3">
      <c r="A168" s="79">
        <v>165</v>
      </c>
      <c r="B168" s="56" t="s">
        <v>47</v>
      </c>
      <c r="C168" s="57" t="s">
        <v>48</v>
      </c>
      <c r="D168" s="56" t="s">
        <v>449</v>
      </c>
      <c r="E168" s="56" t="s">
        <v>34</v>
      </c>
      <c r="F168" s="56" t="str">
        <f>REPT(CHAR(160),10)&amp;Working!$E169</f>
        <v>          A</v>
      </c>
      <c r="G168" s="58">
        <f>IFERROR(VLOOKUP(Table1215[[#This Row],[Column2]],Table12[[Column2]:[Column54]],6,FALSE),"0")</f>
        <v>0</v>
      </c>
      <c r="H168" s="58">
        <f>IFERROR(VLOOKUP(Table1215[[#This Row],[Column2]],Table12[[Column2]:[Column54]],7,FALSE),"0")</f>
        <v>0</v>
      </c>
      <c r="I168" s="58">
        <f>IFERROR(VLOOKUP(Table1215[[#This Row],[Column2]],Table12[[Column2]:[Column54]],8,FALSE),"0")</f>
        <v>4</v>
      </c>
      <c r="J168" s="58">
        <f>IFERROR(VLOOKUP(Table1215[[#This Row],[Column2]],Table12[[Column2]:[Column54]],9,FALSE),"0")</f>
        <v>0</v>
      </c>
      <c r="K168" s="58">
        <f>IFERROR(VLOOKUP(Table1215[[#This Row],[Column2]],Table12[[Column2]:[Column54]],10,FALSE),"0")</f>
        <v>0</v>
      </c>
      <c r="L168" s="60">
        <f>Table1215[[#This Row],[Column9]]</f>
        <v>4</v>
      </c>
      <c r="M168" s="58">
        <f>IFERROR(VLOOKUP(Table1215[[#This Row],[Column2]],Table12[[Column2]:[Column54]],12,FALSE),"0")</f>
        <v>0</v>
      </c>
      <c r="N168" s="58">
        <f>IFERROR(VLOOKUP(Table1215[[#This Row],[Column2]],Table12[[Column2]:[Column54]],13,FALSE),"0")</f>
        <v>4</v>
      </c>
      <c r="O168" s="58">
        <f>IFERROR(VLOOKUP(Table1215[[#This Row],[Column2]],Table12[[Column2]:[Column54]],14,FALSE),"0")</f>
        <v>4</v>
      </c>
      <c r="P168" s="58">
        <f>IFERROR(VLOOKUP(Table1215[[#This Row],[Column2]],Table12[[Column2]:[Column54]],10,FALSE),"0")</f>
        <v>0</v>
      </c>
      <c r="Q168" s="58">
        <f>IFERROR(VLOOKUP(Table1215[[#This Row],[Column2]],Table12[[Column2]:[Column54]],16,FALSE),"0")</f>
        <v>4</v>
      </c>
      <c r="R168" s="60">
        <f>AVERAGE(Table1215[[#This Row],[Column14]],Table1215[[#This Row],[Column15]],Table1215[[#This Row],[Column17]])</f>
        <v>4</v>
      </c>
      <c r="S168" s="58">
        <f>IFERROR(VLOOKUP(Table1215[[#This Row],[Column2]],Table12[[Column2]:[Column54]],18,FALSE),"0")</f>
        <v>0</v>
      </c>
      <c r="T168" s="58">
        <f>IFERROR(VLOOKUP(Table1215[[#This Row],[Column2]],Table12[[Column2]:[Column54]],19,FALSE),"0")</f>
        <v>0</v>
      </c>
      <c r="U168" s="58">
        <f>IFERROR(VLOOKUP(Table1215[[#This Row],[Column2]],Table12[[Column2]:[Column54]],20,FALSE),"0")</f>
        <v>0</v>
      </c>
      <c r="V168" s="58">
        <f>IFERROR(VLOOKUP(Table1215[[#This Row],[Column2]],Table12[[Column2]:[Column54]],21,FALSE),"0")</f>
        <v>0</v>
      </c>
      <c r="W168" s="58">
        <f>IFERROR(VLOOKUP(Table1215[[#This Row],[Column2]],Table12[[Column2]:[Column54]],22,FALSE),"0")</f>
        <v>0</v>
      </c>
      <c r="X168" s="60">
        <f>Table1215[[#This Row],[Column19]]</f>
        <v>0</v>
      </c>
      <c r="Y168" s="58">
        <f>IFERROR(VLOOKUP(Table1215[[#This Row],[Column2]],Table12[[Column2]:[Column54]],24,FALSE),"0")</f>
        <v>4</v>
      </c>
      <c r="Z168" s="58">
        <f>IFERROR(VLOOKUP(Table1215[[#This Row],[Column2]],Table12[[Column2]:[Column54]],25,FALSE),"0")</f>
        <v>0</v>
      </c>
      <c r="AA168" s="58">
        <f>IFERROR(VLOOKUP(Table1215[[#This Row],[Column2]],Table12[[Column2]:[Column54]],26,FALSE),"0")</f>
        <v>0</v>
      </c>
      <c r="AB168" s="58">
        <f>IFERROR(VLOOKUP(Table1215[[#This Row],[Column2]],Table12[[Column2]:[Column54]],27,FALSE),"0")</f>
        <v>0</v>
      </c>
      <c r="AC168" s="58">
        <f>IFERROR(VLOOKUP(Table1215[[#This Row],[Column2]],Table12[[Column2]:[Column54]],28,FALSE),"0")</f>
        <v>0</v>
      </c>
      <c r="AD168" s="60">
        <f>Table1215[[#This Row],[Column25]]</f>
        <v>4</v>
      </c>
      <c r="AE168" s="58">
        <f>IFERROR(VLOOKUP(Table1215[[#This Row],[Column2]],Table12[[Column2]:[Column54]],30,FALSE),"0")</f>
        <v>0</v>
      </c>
      <c r="AF168" s="58">
        <f>IFERROR(VLOOKUP(Table1215[[#This Row],[Column2]],Table12[[Column2]:[Column54]],31,FALSE),"0")</f>
        <v>0</v>
      </c>
      <c r="AG168" s="58">
        <f>IFERROR(VLOOKUP(Table1215[[#This Row],[Column2]],Table12[[Column2]:[Column54]],32,FALSE),"0")</f>
        <v>0</v>
      </c>
      <c r="AH168" s="58">
        <f>IFERROR(VLOOKUP(Table1215[[#This Row],[Column2]],Table12[[Column2]:[Column54]],33,FALSE),"0")</f>
        <v>0</v>
      </c>
      <c r="AI168" s="58">
        <f>IFERROR(VLOOKUP(Table1215[[#This Row],[Column2]],Table12[[Column2]:[Column54]],34,FALSE),"0")</f>
        <v>0</v>
      </c>
      <c r="AJ168" s="60">
        <f>AVERAGE(Table1215[[#This Row],[Column31]],Table1215[[#This Row],[Column32]],Table1215[[#This Row],[Column33]])</f>
        <v>0</v>
      </c>
      <c r="AK168" s="58">
        <f>IFERROR(VLOOKUP(Table1215[[#This Row],[Column2]],Table12[[Column2]:[Column54]],36,FALSE),"0")</f>
        <v>4</v>
      </c>
      <c r="AL168" s="58">
        <f>IFERROR(VLOOKUP(Table1215[[#This Row],[Column2]],Table12[[Column2]:[Column54]],37,FALSE),"0")</f>
        <v>4</v>
      </c>
      <c r="AM168" s="58">
        <f>IFERROR(VLOOKUP(Table1215[[#This Row],[Column2]],Table12[[Column2]:[Column54]],38,FALSE),"0")</f>
        <v>0</v>
      </c>
      <c r="AN168" s="58">
        <f>IFERROR(VLOOKUP(Table1215[[#This Row],[Column2]],Table12[[Column2]:[Column54]],39,FALSE),"0")</f>
        <v>4</v>
      </c>
      <c r="AO168" s="58">
        <f>IFERROR(VLOOKUP(Table1215[[#This Row],[Column2]],Table12[[Column2]:[Column54]],40,FALSE),"0")</f>
        <v>0</v>
      </c>
      <c r="AP168" s="60">
        <f>AVERAGE(Table1215[[#This Row],[Column37]],Table1215[[#This Row],[Column38]],Table1215[[#This Row],[Column40]])</f>
        <v>4</v>
      </c>
      <c r="AQ168" s="58">
        <f>IFERROR(VLOOKUP(Table1215[[#This Row],[Column2]],Table12[[Column2]:[Column54]],42,FALSE),"0")</f>
        <v>2</v>
      </c>
      <c r="AR168" s="58">
        <f>IFERROR(VLOOKUP(Table1215[[#This Row],[Column2]],Table12[[Column2]:[Column54]],43,FALSE),"0")</f>
        <v>0</v>
      </c>
      <c r="AS168" s="58">
        <f>IFERROR(VLOOKUP(Table1215[[#This Row],[Column2]],Table12[[Column2]:[Column54]],44,FALSE),"0")</f>
        <v>0</v>
      </c>
      <c r="AT168" s="58">
        <f>IFERROR(VLOOKUP(Table1215[[#This Row],[Column2]],Table12[[Column2]:[Column54]],45,FALSE),"0")</f>
        <v>0</v>
      </c>
      <c r="AU168" s="58">
        <f>IFERROR(VLOOKUP(Table1215[[#This Row],[Column2]],Table12[[Column2]:[Column54]],46,FALSE),"0")</f>
        <v>0</v>
      </c>
      <c r="AV168" s="60">
        <f>Table1215[[#This Row],[Column43]]</f>
        <v>2</v>
      </c>
      <c r="AW168" s="58">
        <f>IFERROR(VLOOKUP(Table1215[[#This Row],[Column2]],Table12[[Column2]:[Column54]],48,FALSE),"0")</f>
        <v>0</v>
      </c>
      <c r="AX168" s="58">
        <f>IFERROR(VLOOKUP(Table1215[[#This Row],[Column2]],Table12[[Column2]:[Column54]],49,FALSE),"0")</f>
        <v>0</v>
      </c>
      <c r="AY168" s="58">
        <f>IFERROR(VLOOKUP(Table1215[[#This Row],[Column2]],Table12[[Column2]:[Column54]],50,FALSE),"0")</f>
        <v>0</v>
      </c>
      <c r="AZ168" s="58">
        <f>IFERROR(VLOOKUP(Table1215[[#This Row],[Column2]],Table12[[Column2]:[Column54]],51,FALSE),"0")</f>
        <v>4</v>
      </c>
      <c r="BA168" s="58">
        <f>IFERROR(VLOOKUP(Table1215[[#This Row],[Column2]],Table12[[Column2]:[Column54]],52,FALSE),"0")</f>
        <v>4</v>
      </c>
      <c r="BB168" s="60">
        <f>AVERAGE(Table1215[[#This Row],[Column52]],Table1215[[#This Row],[Column53]])</f>
        <v>4</v>
      </c>
    </row>
    <row r="169" spans="1:54" ht="23.1" customHeight="1" x14ac:dyDescent="0.3">
      <c r="A169" s="80">
        <v>166</v>
      </c>
      <c r="B169" s="63" t="s">
        <v>158</v>
      </c>
      <c r="C169" s="64" t="s">
        <v>159</v>
      </c>
      <c r="D169" s="63" t="s">
        <v>449</v>
      </c>
      <c r="E169" s="63" t="s">
        <v>34</v>
      </c>
      <c r="F169" s="63" t="str">
        <f>REPT(CHAR(160),10)&amp;Working!$E170</f>
        <v>          A</v>
      </c>
      <c r="G169" s="54">
        <f>IFERROR(VLOOKUP(Table1215[[#This Row],[Column2]],Table12[[Column2]:[Column54]],6,FALSE),"0")</f>
        <v>0</v>
      </c>
      <c r="H169" s="54">
        <f>IFERROR(VLOOKUP(Table1215[[#This Row],[Column2]],Table12[[Column2]:[Column54]],7,FALSE),"0")</f>
        <v>0</v>
      </c>
      <c r="I169" s="54">
        <f>IFERROR(VLOOKUP(Table1215[[#This Row],[Column2]],Table12[[Column2]:[Column54]],8,FALSE),"0")</f>
        <v>3</v>
      </c>
      <c r="J169" s="54">
        <f>IFERROR(VLOOKUP(Table1215[[#This Row],[Column2]],Table12[[Column2]:[Column54]],9,FALSE),"0")</f>
        <v>0</v>
      </c>
      <c r="K169" s="54">
        <f>IFERROR(VLOOKUP(Table1215[[#This Row],[Column2]],Table12[[Column2]:[Column54]],10,FALSE),"0")</f>
        <v>0</v>
      </c>
      <c r="L169" s="60">
        <f>Table1215[[#This Row],[Column9]]</f>
        <v>3</v>
      </c>
      <c r="M169" s="54">
        <f>IFERROR(VLOOKUP(Table1215[[#This Row],[Column2]],Table12[[Column2]:[Column54]],12,FALSE),"0")</f>
        <v>0</v>
      </c>
      <c r="N169" s="54">
        <f>IFERROR(VLOOKUP(Table1215[[#This Row],[Column2]],Table12[[Column2]:[Column54]],13,FALSE),"0")</f>
        <v>5</v>
      </c>
      <c r="O169" s="54">
        <f>IFERROR(VLOOKUP(Table1215[[#This Row],[Column2]],Table12[[Column2]:[Column54]],14,FALSE),"0")</f>
        <v>4</v>
      </c>
      <c r="P169" s="54">
        <f>IFERROR(VLOOKUP(Table1215[[#This Row],[Column2]],Table12[[Column2]:[Column54]],10,FALSE),"0")</f>
        <v>0</v>
      </c>
      <c r="Q169" s="54">
        <f>IFERROR(VLOOKUP(Table1215[[#This Row],[Column2]],Table12[[Column2]:[Column54]],16,FALSE),"0")</f>
        <v>4</v>
      </c>
      <c r="R169" s="60">
        <f>AVERAGE(Table1215[[#This Row],[Column14]],Table1215[[#This Row],[Column15]],Table1215[[#This Row],[Column17]])</f>
        <v>4.333333333333333</v>
      </c>
      <c r="S169" s="54">
        <f>IFERROR(VLOOKUP(Table1215[[#This Row],[Column2]],Table12[[Column2]:[Column54]],18,FALSE),"0")</f>
        <v>0</v>
      </c>
      <c r="T169" s="54">
        <f>IFERROR(VLOOKUP(Table1215[[#This Row],[Column2]],Table12[[Column2]:[Column54]],19,FALSE),"0")</f>
        <v>0</v>
      </c>
      <c r="U169" s="54">
        <f>IFERROR(VLOOKUP(Table1215[[#This Row],[Column2]],Table12[[Column2]:[Column54]],20,FALSE),"0")</f>
        <v>0</v>
      </c>
      <c r="V169" s="54">
        <f>IFERROR(VLOOKUP(Table1215[[#This Row],[Column2]],Table12[[Column2]:[Column54]],21,FALSE),"0")</f>
        <v>0</v>
      </c>
      <c r="W169" s="54">
        <f>IFERROR(VLOOKUP(Table1215[[#This Row],[Column2]],Table12[[Column2]:[Column54]],22,FALSE),"0")</f>
        <v>0</v>
      </c>
      <c r="X169" s="60">
        <f>Table1215[[#This Row],[Column19]]</f>
        <v>0</v>
      </c>
      <c r="Y169" s="54">
        <f>IFERROR(VLOOKUP(Table1215[[#This Row],[Column2]],Table12[[Column2]:[Column54]],24,FALSE),"0")</f>
        <v>5</v>
      </c>
      <c r="Z169" s="54">
        <f>IFERROR(VLOOKUP(Table1215[[#This Row],[Column2]],Table12[[Column2]:[Column54]],25,FALSE),"0")</f>
        <v>0</v>
      </c>
      <c r="AA169" s="54">
        <f>IFERROR(VLOOKUP(Table1215[[#This Row],[Column2]],Table12[[Column2]:[Column54]],26,FALSE),"0")</f>
        <v>0</v>
      </c>
      <c r="AB169" s="54">
        <f>IFERROR(VLOOKUP(Table1215[[#This Row],[Column2]],Table12[[Column2]:[Column54]],27,FALSE),"0")</f>
        <v>0</v>
      </c>
      <c r="AC169" s="54">
        <f>IFERROR(VLOOKUP(Table1215[[#This Row],[Column2]],Table12[[Column2]:[Column54]],28,FALSE),"0")</f>
        <v>0</v>
      </c>
      <c r="AD169" s="60">
        <f>Table1215[[#This Row],[Column25]]</f>
        <v>5</v>
      </c>
      <c r="AE169" s="54">
        <f>IFERROR(VLOOKUP(Table1215[[#This Row],[Column2]],Table12[[Column2]:[Column54]],30,FALSE),"0")</f>
        <v>0</v>
      </c>
      <c r="AF169" s="54">
        <f>IFERROR(VLOOKUP(Table1215[[#This Row],[Column2]],Table12[[Column2]:[Column54]],31,FALSE),"0")</f>
        <v>0</v>
      </c>
      <c r="AG169" s="54">
        <f>IFERROR(VLOOKUP(Table1215[[#This Row],[Column2]],Table12[[Column2]:[Column54]],32,FALSE),"0")</f>
        <v>0</v>
      </c>
      <c r="AH169" s="54">
        <f>IFERROR(VLOOKUP(Table1215[[#This Row],[Column2]],Table12[[Column2]:[Column54]],33,FALSE),"0")</f>
        <v>0</v>
      </c>
      <c r="AI169" s="54">
        <f>IFERROR(VLOOKUP(Table1215[[#This Row],[Column2]],Table12[[Column2]:[Column54]],34,FALSE),"0")</f>
        <v>0</v>
      </c>
      <c r="AJ169" s="60">
        <f>AVERAGE(Table1215[[#This Row],[Column31]],Table1215[[#This Row],[Column32]],Table1215[[#This Row],[Column33]])</f>
        <v>0</v>
      </c>
      <c r="AK169" s="54">
        <f>IFERROR(VLOOKUP(Table1215[[#This Row],[Column2]],Table12[[Column2]:[Column54]],36,FALSE),"0")</f>
        <v>4</v>
      </c>
      <c r="AL169" s="54">
        <f>IFERROR(VLOOKUP(Table1215[[#This Row],[Column2]],Table12[[Column2]:[Column54]],37,FALSE),"0")</f>
        <v>3</v>
      </c>
      <c r="AM169" s="54">
        <f>IFERROR(VLOOKUP(Table1215[[#This Row],[Column2]],Table12[[Column2]:[Column54]],38,FALSE),"0")</f>
        <v>0</v>
      </c>
      <c r="AN169" s="54">
        <f>IFERROR(VLOOKUP(Table1215[[#This Row],[Column2]],Table12[[Column2]:[Column54]],39,FALSE),"0")</f>
        <v>3</v>
      </c>
      <c r="AO169" s="54">
        <f>IFERROR(VLOOKUP(Table1215[[#This Row],[Column2]],Table12[[Column2]:[Column54]],40,FALSE),"0")</f>
        <v>0</v>
      </c>
      <c r="AP169" s="60">
        <f>AVERAGE(Table1215[[#This Row],[Column37]],Table1215[[#This Row],[Column38]],Table1215[[#This Row],[Column40]])</f>
        <v>3.3333333333333335</v>
      </c>
      <c r="AQ169" s="54">
        <f>IFERROR(VLOOKUP(Table1215[[#This Row],[Column2]],Table12[[Column2]:[Column54]],42,FALSE),"0")</f>
        <v>3</v>
      </c>
      <c r="AR169" s="54">
        <f>IFERROR(VLOOKUP(Table1215[[#This Row],[Column2]],Table12[[Column2]:[Column54]],43,FALSE),"0")</f>
        <v>0</v>
      </c>
      <c r="AS169" s="54">
        <f>IFERROR(VLOOKUP(Table1215[[#This Row],[Column2]],Table12[[Column2]:[Column54]],44,FALSE),"0")</f>
        <v>0</v>
      </c>
      <c r="AT169" s="54">
        <f>IFERROR(VLOOKUP(Table1215[[#This Row],[Column2]],Table12[[Column2]:[Column54]],45,FALSE),"0")</f>
        <v>0</v>
      </c>
      <c r="AU169" s="54">
        <f>IFERROR(VLOOKUP(Table1215[[#This Row],[Column2]],Table12[[Column2]:[Column54]],46,FALSE),"0")</f>
        <v>0</v>
      </c>
      <c r="AV169" s="60">
        <f>Table1215[[#This Row],[Column43]]</f>
        <v>3</v>
      </c>
      <c r="AW169" s="54">
        <f>IFERROR(VLOOKUP(Table1215[[#This Row],[Column2]],Table12[[Column2]:[Column54]],48,FALSE),"0")</f>
        <v>0</v>
      </c>
      <c r="AX169" s="54">
        <f>IFERROR(VLOOKUP(Table1215[[#This Row],[Column2]],Table12[[Column2]:[Column54]],49,FALSE),"0")</f>
        <v>0</v>
      </c>
      <c r="AY169" s="54">
        <f>IFERROR(VLOOKUP(Table1215[[#This Row],[Column2]],Table12[[Column2]:[Column54]],50,FALSE),"0")</f>
        <v>0</v>
      </c>
      <c r="AZ169" s="54">
        <f>IFERROR(VLOOKUP(Table1215[[#This Row],[Column2]],Table12[[Column2]:[Column54]],51,FALSE),"0")</f>
        <v>3</v>
      </c>
      <c r="BA169" s="54">
        <f>IFERROR(VLOOKUP(Table1215[[#This Row],[Column2]],Table12[[Column2]:[Column54]],52,FALSE),"0")</f>
        <v>4</v>
      </c>
      <c r="BB169" s="60">
        <f>AVERAGE(Table1215[[#This Row],[Column52]],Table1215[[#This Row],[Column53]])</f>
        <v>3.5</v>
      </c>
    </row>
    <row r="170" spans="1:54" ht="23.1" customHeight="1" x14ac:dyDescent="0.3">
      <c r="A170" s="79">
        <v>167</v>
      </c>
      <c r="B170" s="56" t="s">
        <v>191</v>
      </c>
      <c r="C170" s="57" t="s">
        <v>192</v>
      </c>
      <c r="D170" s="56" t="s">
        <v>449</v>
      </c>
      <c r="E170" s="56" t="s">
        <v>160</v>
      </c>
      <c r="F170" s="56" t="str">
        <f>REPT(CHAR(160),10)&amp;Working!$E171</f>
        <v>          B</v>
      </c>
      <c r="G170" s="58">
        <f>IFERROR(VLOOKUP(Table1215[[#This Row],[Column2]],Table12[[Column2]:[Column54]],6,FALSE),"0")</f>
        <v>0</v>
      </c>
      <c r="H170" s="58">
        <f>IFERROR(VLOOKUP(Table1215[[#This Row],[Column2]],Table12[[Column2]:[Column54]],7,FALSE),"0")</f>
        <v>0</v>
      </c>
      <c r="I170" s="58">
        <f>IFERROR(VLOOKUP(Table1215[[#This Row],[Column2]],Table12[[Column2]:[Column54]],8,FALSE),"0")</f>
        <v>5</v>
      </c>
      <c r="J170" s="58">
        <f>IFERROR(VLOOKUP(Table1215[[#This Row],[Column2]],Table12[[Column2]:[Column54]],9,FALSE),"0")</f>
        <v>0</v>
      </c>
      <c r="K170" s="58">
        <f>IFERROR(VLOOKUP(Table1215[[#This Row],[Column2]],Table12[[Column2]:[Column54]],10,FALSE),"0")</f>
        <v>0</v>
      </c>
      <c r="L170" s="60">
        <f>Table1215[[#This Row],[Column9]]</f>
        <v>5</v>
      </c>
      <c r="M170" s="58">
        <f>IFERROR(VLOOKUP(Table1215[[#This Row],[Column2]],Table12[[Column2]:[Column54]],12,FALSE),"0")</f>
        <v>0</v>
      </c>
      <c r="N170" s="58">
        <f>IFERROR(VLOOKUP(Table1215[[#This Row],[Column2]],Table12[[Column2]:[Column54]],13,FALSE),"0")</f>
        <v>5</v>
      </c>
      <c r="O170" s="58">
        <f>IFERROR(VLOOKUP(Table1215[[#This Row],[Column2]],Table12[[Column2]:[Column54]],14,FALSE),"0")</f>
        <v>5</v>
      </c>
      <c r="P170" s="58">
        <f>IFERROR(VLOOKUP(Table1215[[#This Row],[Column2]],Table12[[Column2]:[Column54]],10,FALSE),"0")</f>
        <v>0</v>
      </c>
      <c r="Q170" s="58">
        <f>IFERROR(VLOOKUP(Table1215[[#This Row],[Column2]],Table12[[Column2]:[Column54]],16,FALSE),"0")</f>
        <v>5</v>
      </c>
      <c r="R170" s="60">
        <f>AVERAGE(Table1215[[#This Row],[Column14]],Table1215[[#This Row],[Column15]],Table1215[[#This Row],[Column17]])</f>
        <v>5</v>
      </c>
      <c r="S170" s="58">
        <f>IFERROR(VLOOKUP(Table1215[[#This Row],[Column2]],Table12[[Column2]:[Column54]],18,FALSE),"0")</f>
        <v>0</v>
      </c>
      <c r="T170" s="58">
        <f>IFERROR(VLOOKUP(Table1215[[#This Row],[Column2]],Table12[[Column2]:[Column54]],19,FALSE),"0")</f>
        <v>0</v>
      </c>
      <c r="U170" s="58">
        <f>IFERROR(VLOOKUP(Table1215[[#This Row],[Column2]],Table12[[Column2]:[Column54]],20,FALSE),"0")</f>
        <v>0</v>
      </c>
      <c r="V170" s="58">
        <f>IFERROR(VLOOKUP(Table1215[[#This Row],[Column2]],Table12[[Column2]:[Column54]],21,FALSE),"0")</f>
        <v>0</v>
      </c>
      <c r="W170" s="58">
        <f>IFERROR(VLOOKUP(Table1215[[#This Row],[Column2]],Table12[[Column2]:[Column54]],22,FALSE),"0")</f>
        <v>0</v>
      </c>
      <c r="X170" s="60">
        <f>Table1215[[#This Row],[Column19]]</f>
        <v>0</v>
      </c>
      <c r="Y170" s="58">
        <f>IFERROR(VLOOKUP(Table1215[[#This Row],[Column2]],Table12[[Column2]:[Column54]],24,FALSE),"0")</f>
        <v>5</v>
      </c>
      <c r="Z170" s="58">
        <f>IFERROR(VLOOKUP(Table1215[[#This Row],[Column2]],Table12[[Column2]:[Column54]],25,FALSE),"0")</f>
        <v>0</v>
      </c>
      <c r="AA170" s="58">
        <f>IFERROR(VLOOKUP(Table1215[[#This Row],[Column2]],Table12[[Column2]:[Column54]],26,FALSE),"0")</f>
        <v>0</v>
      </c>
      <c r="AB170" s="58">
        <f>IFERROR(VLOOKUP(Table1215[[#This Row],[Column2]],Table12[[Column2]:[Column54]],27,FALSE),"0")</f>
        <v>0</v>
      </c>
      <c r="AC170" s="58">
        <f>IFERROR(VLOOKUP(Table1215[[#This Row],[Column2]],Table12[[Column2]:[Column54]],28,FALSE),"0")</f>
        <v>0</v>
      </c>
      <c r="AD170" s="60">
        <f>Table1215[[#This Row],[Column25]]</f>
        <v>5</v>
      </c>
      <c r="AE170" s="58">
        <f>IFERROR(VLOOKUP(Table1215[[#This Row],[Column2]],Table12[[Column2]:[Column54]],30,FALSE),"0")</f>
        <v>0</v>
      </c>
      <c r="AF170" s="58">
        <f>IFERROR(VLOOKUP(Table1215[[#This Row],[Column2]],Table12[[Column2]:[Column54]],31,FALSE),"0")</f>
        <v>0</v>
      </c>
      <c r="AG170" s="58">
        <f>IFERROR(VLOOKUP(Table1215[[#This Row],[Column2]],Table12[[Column2]:[Column54]],32,FALSE),"0")</f>
        <v>0</v>
      </c>
      <c r="AH170" s="58">
        <f>IFERROR(VLOOKUP(Table1215[[#This Row],[Column2]],Table12[[Column2]:[Column54]],33,FALSE),"0")</f>
        <v>0</v>
      </c>
      <c r="AI170" s="58">
        <f>IFERROR(VLOOKUP(Table1215[[#This Row],[Column2]],Table12[[Column2]:[Column54]],34,FALSE),"0")</f>
        <v>0</v>
      </c>
      <c r="AJ170" s="60">
        <f>AVERAGE(Table1215[[#This Row],[Column31]],Table1215[[#This Row],[Column32]],Table1215[[#This Row],[Column33]])</f>
        <v>0</v>
      </c>
      <c r="AK170" s="58">
        <f>IFERROR(VLOOKUP(Table1215[[#This Row],[Column2]],Table12[[Column2]:[Column54]],36,FALSE),"0")</f>
        <v>5</v>
      </c>
      <c r="AL170" s="58">
        <f>IFERROR(VLOOKUP(Table1215[[#This Row],[Column2]],Table12[[Column2]:[Column54]],37,FALSE),"0")</f>
        <v>5</v>
      </c>
      <c r="AM170" s="58">
        <f>IFERROR(VLOOKUP(Table1215[[#This Row],[Column2]],Table12[[Column2]:[Column54]],38,FALSE),"0")</f>
        <v>0</v>
      </c>
      <c r="AN170" s="58">
        <f>IFERROR(VLOOKUP(Table1215[[#This Row],[Column2]],Table12[[Column2]:[Column54]],39,FALSE),"0")</f>
        <v>5</v>
      </c>
      <c r="AO170" s="58">
        <f>IFERROR(VLOOKUP(Table1215[[#This Row],[Column2]],Table12[[Column2]:[Column54]],40,FALSE),"0")</f>
        <v>0</v>
      </c>
      <c r="AP170" s="60">
        <f>AVERAGE(Table1215[[#This Row],[Column37]],Table1215[[#This Row],[Column38]],Table1215[[#This Row],[Column40]])</f>
        <v>5</v>
      </c>
      <c r="AQ170" s="58">
        <f>IFERROR(VLOOKUP(Table1215[[#This Row],[Column2]],Table12[[Column2]:[Column54]],42,FALSE),"0")</f>
        <v>5</v>
      </c>
      <c r="AR170" s="58">
        <f>IFERROR(VLOOKUP(Table1215[[#This Row],[Column2]],Table12[[Column2]:[Column54]],43,FALSE),"0")</f>
        <v>0</v>
      </c>
      <c r="AS170" s="58">
        <f>IFERROR(VLOOKUP(Table1215[[#This Row],[Column2]],Table12[[Column2]:[Column54]],44,FALSE),"0")</f>
        <v>0</v>
      </c>
      <c r="AT170" s="58">
        <f>IFERROR(VLOOKUP(Table1215[[#This Row],[Column2]],Table12[[Column2]:[Column54]],45,FALSE),"0")</f>
        <v>0</v>
      </c>
      <c r="AU170" s="58">
        <f>IFERROR(VLOOKUP(Table1215[[#This Row],[Column2]],Table12[[Column2]:[Column54]],46,FALSE),"0")</f>
        <v>0</v>
      </c>
      <c r="AV170" s="60">
        <f>Table1215[[#This Row],[Column43]]</f>
        <v>5</v>
      </c>
      <c r="AW170" s="58">
        <f>IFERROR(VLOOKUP(Table1215[[#This Row],[Column2]],Table12[[Column2]:[Column54]],48,FALSE),"0")</f>
        <v>0</v>
      </c>
      <c r="AX170" s="58">
        <f>IFERROR(VLOOKUP(Table1215[[#This Row],[Column2]],Table12[[Column2]:[Column54]],49,FALSE),"0")</f>
        <v>0</v>
      </c>
      <c r="AY170" s="58">
        <f>IFERROR(VLOOKUP(Table1215[[#This Row],[Column2]],Table12[[Column2]:[Column54]],50,FALSE),"0")</f>
        <v>0</v>
      </c>
      <c r="AZ170" s="58">
        <f>IFERROR(VLOOKUP(Table1215[[#This Row],[Column2]],Table12[[Column2]:[Column54]],51,FALSE),"0")</f>
        <v>5</v>
      </c>
      <c r="BA170" s="58">
        <f>IFERROR(VLOOKUP(Table1215[[#This Row],[Column2]],Table12[[Column2]:[Column54]],52,FALSE),"0")</f>
        <v>5</v>
      </c>
      <c r="BB170" s="60">
        <f>AVERAGE(Table1215[[#This Row],[Column52]],Table1215[[#This Row],[Column53]])</f>
        <v>5</v>
      </c>
    </row>
    <row r="171" spans="1:54" ht="23.1" customHeight="1" x14ac:dyDescent="0.3">
      <c r="A171" s="80">
        <v>168</v>
      </c>
      <c r="B171" s="63" t="s">
        <v>222</v>
      </c>
      <c r="C171" s="64" t="s">
        <v>223</v>
      </c>
      <c r="D171" s="63" t="s">
        <v>541</v>
      </c>
      <c r="E171" s="63" t="s">
        <v>160</v>
      </c>
      <c r="F171" s="63" t="str">
        <f>REPT(CHAR(160),10)&amp;Working!$E172</f>
        <v>          B</v>
      </c>
      <c r="G171" s="54">
        <f>IFERROR(VLOOKUP(Table1215[[#This Row],[Column2]],Table12[[Column2]:[Column54]],6,FALSE),"0")</f>
        <v>0</v>
      </c>
      <c r="H171" s="54">
        <f>IFERROR(VLOOKUP(Table1215[[#This Row],[Column2]],Table12[[Column2]:[Column54]],7,FALSE),"0")</f>
        <v>0</v>
      </c>
      <c r="I171" s="54">
        <f>IFERROR(VLOOKUP(Table1215[[#This Row],[Column2]],Table12[[Column2]:[Column54]],8,FALSE),"0")</f>
        <v>5</v>
      </c>
      <c r="J171" s="54">
        <f>IFERROR(VLOOKUP(Table1215[[#This Row],[Column2]],Table12[[Column2]:[Column54]],9,FALSE),"0")</f>
        <v>0</v>
      </c>
      <c r="K171" s="54">
        <f>IFERROR(VLOOKUP(Table1215[[#This Row],[Column2]],Table12[[Column2]:[Column54]],10,FALSE),"0")</f>
        <v>0</v>
      </c>
      <c r="L171" s="60">
        <f>Table1215[[#This Row],[Column9]]</f>
        <v>5</v>
      </c>
      <c r="M171" s="54">
        <f>IFERROR(VLOOKUP(Table1215[[#This Row],[Column2]],Table12[[Column2]:[Column54]],12,FALSE),"0")</f>
        <v>0</v>
      </c>
      <c r="N171" s="54">
        <f>IFERROR(VLOOKUP(Table1215[[#This Row],[Column2]],Table12[[Column2]:[Column54]],13,FALSE),"0")</f>
        <v>5</v>
      </c>
      <c r="O171" s="54">
        <f>IFERROR(VLOOKUP(Table1215[[#This Row],[Column2]],Table12[[Column2]:[Column54]],14,FALSE),"0")</f>
        <v>5</v>
      </c>
      <c r="P171" s="54">
        <f>IFERROR(VLOOKUP(Table1215[[#This Row],[Column2]],Table12[[Column2]:[Column54]],10,FALSE),"0")</f>
        <v>0</v>
      </c>
      <c r="Q171" s="54">
        <f>IFERROR(VLOOKUP(Table1215[[#This Row],[Column2]],Table12[[Column2]:[Column54]],16,FALSE),"0")</f>
        <v>5</v>
      </c>
      <c r="R171" s="60">
        <f>AVERAGE(Table1215[[#This Row],[Column14]],Table1215[[#This Row],[Column15]],Table1215[[#This Row],[Column17]])</f>
        <v>5</v>
      </c>
      <c r="S171" s="54">
        <f>IFERROR(VLOOKUP(Table1215[[#This Row],[Column2]],Table12[[Column2]:[Column54]],18,FALSE),"0")</f>
        <v>0</v>
      </c>
      <c r="T171" s="54">
        <f>IFERROR(VLOOKUP(Table1215[[#This Row],[Column2]],Table12[[Column2]:[Column54]],19,FALSE),"0")</f>
        <v>0</v>
      </c>
      <c r="U171" s="54">
        <f>IFERROR(VLOOKUP(Table1215[[#This Row],[Column2]],Table12[[Column2]:[Column54]],20,FALSE),"0")</f>
        <v>0</v>
      </c>
      <c r="V171" s="54">
        <f>IFERROR(VLOOKUP(Table1215[[#This Row],[Column2]],Table12[[Column2]:[Column54]],21,FALSE),"0")</f>
        <v>0</v>
      </c>
      <c r="W171" s="54">
        <f>IFERROR(VLOOKUP(Table1215[[#This Row],[Column2]],Table12[[Column2]:[Column54]],22,FALSE),"0")</f>
        <v>0</v>
      </c>
      <c r="X171" s="60">
        <f>Table1215[[#This Row],[Column19]]</f>
        <v>0</v>
      </c>
      <c r="Y171" s="54">
        <f>IFERROR(VLOOKUP(Table1215[[#This Row],[Column2]],Table12[[Column2]:[Column54]],24,FALSE),"0")</f>
        <v>5</v>
      </c>
      <c r="Z171" s="54">
        <f>IFERROR(VLOOKUP(Table1215[[#This Row],[Column2]],Table12[[Column2]:[Column54]],25,FALSE),"0")</f>
        <v>0</v>
      </c>
      <c r="AA171" s="54">
        <f>IFERROR(VLOOKUP(Table1215[[#This Row],[Column2]],Table12[[Column2]:[Column54]],26,FALSE),"0")</f>
        <v>0</v>
      </c>
      <c r="AB171" s="54">
        <f>IFERROR(VLOOKUP(Table1215[[#This Row],[Column2]],Table12[[Column2]:[Column54]],27,FALSE),"0")</f>
        <v>0</v>
      </c>
      <c r="AC171" s="54">
        <f>IFERROR(VLOOKUP(Table1215[[#This Row],[Column2]],Table12[[Column2]:[Column54]],28,FALSE),"0")</f>
        <v>0</v>
      </c>
      <c r="AD171" s="60">
        <f>Table1215[[#This Row],[Column25]]</f>
        <v>5</v>
      </c>
      <c r="AE171" s="54">
        <f>IFERROR(VLOOKUP(Table1215[[#This Row],[Column2]],Table12[[Column2]:[Column54]],30,FALSE),"0")</f>
        <v>0</v>
      </c>
      <c r="AF171" s="54">
        <f>IFERROR(VLOOKUP(Table1215[[#This Row],[Column2]],Table12[[Column2]:[Column54]],31,FALSE),"0")</f>
        <v>0</v>
      </c>
      <c r="AG171" s="54">
        <f>IFERROR(VLOOKUP(Table1215[[#This Row],[Column2]],Table12[[Column2]:[Column54]],32,FALSE),"0")</f>
        <v>0</v>
      </c>
      <c r="AH171" s="54">
        <f>IFERROR(VLOOKUP(Table1215[[#This Row],[Column2]],Table12[[Column2]:[Column54]],33,FALSE),"0")</f>
        <v>0</v>
      </c>
      <c r="AI171" s="54">
        <f>IFERROR(VLOOKUP(Table1215[[#This Row],[Column2]],Table12[[Column2]:[Column54]],34,FALSE),"0")</f>
        <v>0</v>
      </c>
      <c r="AJ171" s="60">
        <f>AVERAGE(Table1215[[#This Row],[Column31]],Table1215[[#This Row],[Column32]],Table1215[[#This Row],[Column33]])</f>
        <v>0</v>
      </c>
      <c r="AK171" s="54">
        <f>IFERROR(VLOOKUP(Table1215[[#This Row],[Column2]],Table12[[Column2]:[Column54]],36,FALSE),"0")</f>
        <v>5</v>
      </c>
      <c r="AL171" s="54">
        <f>IFERROR(VLOOKUP(Table1215[[#This Row],[Column2]],Table12[[Column2]:[Column54]],37,FALSE),"0")</f>
        <v>5</v>
      </c>
      <c r="AM171" s="54">
        <f>IFERROR(VLOOKUP(Table1215[[#This Row],[Column2]],Table12[[Column2]:[Column54]],38,FALSE),"0")</f>
        <v>0</v>
      </c>
      <c r="AN171" s="54">
        <f>IFERROR(VLOOKUP(Table1215[[#This Row],[Column2]],Table12[[Column2]:[Column54]],39,FALSE),"0")</f>
        <v>5</v>
      </c>
      <c r="AO171" s="54">
        <f>IFERROR(VLOOKUP(Table1215[[#This Row],[Column2]],Table12[[Column2]:[Column54]],40,FALSE),"0")</f>
        <v>0</v>
      </c>
      <c r="AP171" s="60">
        <f>AVERAGE(Table1215[[#This Row],[Column37]],Table1215[[#This Row],[Column38]],Table1215[[#This Row],[Column40]])</f>
        <v>5</v>
      </c>
      <c r="AQ171" s="54">
        <f>IFERROR(VLOOKUP(Table1215[[#This Row],[Column2]],Table12[[Column2]:[Column54]],42,FALSE),"0")</f>
        <v>1</v>
      </c>
      <c r="AR171" s="54">
        <f>IFERROR(VLOOKUP(Table1215[[#This Row],[Column2]],Table12[[Column2]:[Column54]],43,FALSE),"0")</f>
        <v>0</v>
      </c>
      <c r="AS171" s="54">
        <f>IFERROR(VLOOKUP(Table1215[[#This Row],[Column2]],Table12[[Column2]:[Column54]],44,FALSE),"0")</f>
        <v>0</v>
      </c>
      <c r="AT171" s="54">
        <f>IFERROR(VLOOKUP(Table1215[[#This Row],[Column2]],Table12[[Column2]:[Column54]],45,FALSE),"0")</f>
        <v>0</v>
      </c>
      <c r="AU171" s="54">
        <f>IFERROR(VLOOKUP(Table1215[[#This Row],[Column2]],Table12[[Column2]:[Column54]],46,FALSE),"0")</f>
        <v>0</v>
      </c>
      <c r="AV171" s="60">
        <f>Table1215[[#This Row],[Column43]]</f>
        <v>1</v>
      </c>
      <c r="AW171" s="54">
        <f>IFERROR(VLOOKUP(Table1215[[#This Row],[Column2]],Table12[[Column2]:[Column54]],48,FALSE),"0")</f>
        <v>0</v>
      </c>
      <c r="AX171" s="54">
        <f>IFERROR(VLOOKUP(Table1215[[#This Row],[Column2]],Table12[[Column2]:[Column54]],49,FALSE),"0")</f>
        <v>0</v>
      </c>
      <c r="AY171" s="54">
        <f>IFERROR(VLOOKUP(Table1215[[#This Row],[Column2]],Table12[[Column2]:[Column54]],50,FALSE),"0")</f>
        <v>0</v>
      </c>
      <c r="AZ171" s="54">
        <f>IFERROR(VLOOKUP(Table1215[[#This Row],[Column2]],Table12[[Column2]:[Column54]],51,FALSE),"0")</f>
        <v>4</v>
      </c>
      <c r="BA171" s="54">
        <f>IFERROR(VLOOKUP(Table1215[[#This Row],[Column2]],Table12[[Column2]:[Column54]],52,FALSE),"0")</f>
        <v>5</v>
      </c>
      <c r="BB171" s="60">
        <f>AVERAGE(Table1215[[#This Row],[Column52]],Table1215[[#This Row],[Column53]])</f>
        <v>4.5</v>
      </c>
    </row>
    <row r="172" spans="1:54" ht="23.1" customHeight="1" x14ac:dyDescent="0.3">
      <c r="A172" s="79">
        <v>169</v>
      </c>
      <c r="B172" s="56" t="s">
        <v>392</v>
      </c>
      <c r="C172" s="57" t="s">
        <v>393</v>
      </c>
      <c r="D172" s="56" t="s">
        <v>449</v>
      </c>
      <c r="E172" s="56" t="s">
        <v>492</v>
      </c>
      <c r="F172" s="56" t="str">
        <f>REPT(CHAR(160),10)&amp;Working!$E173</f>
        <v>          C</v>
      </c>
      <c r="G172" s="58">
        <f>IFERROR(VLOOKUP(Table1215[[#This Row],[Column2]],Table12[[Column2]:[Column54]],6,FALSE),"0")</f>
        <v>0</v>
      </c>
      <c r="H172" s="58">
        <f>IFERROR(VLOOKUP(Table1215[[#This Row],[Column2]],Table12[[Column2]:[Column54]],7,FALSE),"0")</f>
        <v>0</v>
      </c>
      <c r="I172" s="58">
        <f>IFERROR(VLOOKUP(Table1215[[#This Row],[Column2]],Table12[[Column2]:[Column54]],8,FALSE),"0")</f>
        <v>4</v>
      </c>
      <c r="J172" s="58">
        <f>IFERROR(VLOOKUP(Table1215[[#This Row],[Column2]],Table12[[Column2]:[Column54]],9,FALSE),"0")</f>
        <v>0</v>
      </c>
      <c r="K172" s="58">
        <f>IFERROR(VLOOKUP(Table1215[[#This Row],[Column2]],Table12[[Column2]:[Column54]],10,FALSE),"0")</f>
        <v>0</v>
      </c>
      <c r="L172" s="60">
        <f>Table1215[[#This Row],[Column9]]</f>
        <v>4</v>
      </c>
      <c r="M172" s="58">
        <f>IFERROR(VLOOKUP(Table1215[[#This Row],[Column2]],Table12[[Column2]:[Column54]],12,FALSE),"0")</f>
        <v>0</v>
      </c>
      <c r="N172" s="58">
        <f>IFERROR(VLOOKUP(Table1215[[#This Row],[Column2]],Table12[[Column2]:[Column54]],13,FALSE),"0")</f>
        <v>3</v>
      </c>
      <c r="O172" s="58">
        <f>IFERROR(VLOOKUP(Table1215[[#This Row],[Column2]],Table12[[Column2]:[Column54]],14,FALSE),"0")</f>
        <v>3</v>
      </c>
      <c r="P172" s="58">
        <f>IFERROR(VLOOKUP(Table1215[[#This Row],[Column2]],Table12[[Column2]:[Column54]],10,FALSE),"0")</f>
        <v>0</v>
      </c>
      <c r="Q172" s="58">
        <f>IFERROR(VLOOKUP(Table1215[[#This Row],[Column2]],Table12[[Column2]:[Column54]],16,FALSE),"0")</f>
        <v>3</v>
      </c>
      <c r="R172" s="60">
        <f>AVERAGE(Table1215[[#This Row],[Column14]],Table1215[[#This Row],[Column15]],Table1215[[#This Row],[Column17]])</f>
        <v>3</v>
      </c>
      <c r="S172" s="58">
        <f>IFERROR(VLOOKUP(Table1215[[#This Row],[Column2]],Table12[[Column2]:[Column54]],18,FALSE),"0")</f>
        <v>0</v>
      </c>
      <c r="T172" s="58">
        <f>IFERROR(VLOOKUP(Table1215[[#This Row],[Column2]],Table12[[Column2]:[Column54]],19,FALSE),"0")</f>
        <v>0</v>
      </c>
      <c r="U172" s="58">
        <f>IFERROR(VLOOKUP(Table1215[[#This Row],[Column2]],Table12[[Column2]:[Column54]],20,FALSE),"0")</f>
        <v>0</v>
      </c>
      <c r="V172" s="58">
        <f>IFERROR(VLOOKUP(Table1215[[#This Row],[Column2]],Table12[[Column2]:[Column54]],21,FALSE),"0")</f>
        <v>0</v>
      </c>
      <c r="W172" s="58">
        <f>IFERROR(VLOOKUP(Table1215[[#This Row],[Column2]],Table12[[Column2]:[Column54]],22,FALSE),"0")</f>
        <v>0</v>
      </c>
      <c r="X172" s="60">
        <f>Table1215[[#This Row],[Column19]]</f>
        <v>0</v>
      </c>
      <c r="Y172" s="58">
        <f>IFERROR(VLOOKUP(Table1215[[#This Row],[Column2]],Table12[[Column2]:[Column54]],24,FALSE),"0")</f>
        <v>3</v>
      </c>
      <c r="Z172" s="58">
        <f>IFERROR(VLOOKUP(Table1215[[#This Row],[Column2]],Table12[[Column2]:[Column54]],25,FALSE),"0")</f>
        <v>0</v>
      </c>
      <c r="AA172" s="58">
        <f>IFERROR(VLOOKUP(Table1215[[#This Row],[Column2]],Table12[[Column2]:[Column54]],26,FALSE),"0")</f>
        <v>0</v>
      </c>
      <c r="AB172" s="58">
        <f>IFERROR(VLOOKUP(Table1215[[#This Row],[Column2]],Table12[[Column2]:[Column54]],27,FALSE),"0")</f>
        <v>0</v>
      </c>
      <c r="AC172" s="58">
        <f>IFERROR(VLOOKUP(Table1215[[#This Row],[Column2]],Table12[[Column2]:[Column54]],28,FALSE),"0")</f>
        <v>0</v>
      </c>
      <c r="AD172" s="60">
        <f>Table1215[[#This Row],[Column25]]</f>
        <v>3</v>
      </c>
      <c r="AE172" s="58">
        <f>IFERROR(VLOOKUP(Table1215[[#This Row],[Column2]],Table12[[Column2]:[Column54]],30,FALSE),"0")</f>
        <v>0</v>
      </c>
      <c r="AF172" s="58">
        <f>IFERROR(VLOOKUP(Table1215[[#This Row],[Column2]],Table12[[Column2]:[Column54]],31,FALSE),"0")</f>
        <v>0</v>
      </c>
      <c r="AG172" s="58">
        <f>IFERROR(VLOOKUP(Table1215[[#This Row],[Column2]],Table12[[Column2]:[Column54]],32,FALSE),"0")</f>
        <v>0</v>
      </c>
      <c r="AH172" s="58">
        <f>IFERROR(VLOOKUP(Table1215[[#This Row],[Column2]],Table12[[Column2]:[Column54]],33,FALSE),"0")</f>
        <v>0</v>
      </c>
      <c r="AI172" s="58">
        <f>IFERROR(VLOOKUP(Table1215[[#This Row],[Column2]],Table12[[Column2]:[Column54]],34,FALSE),"0")</f>
        <v>0</v>
      </c>
      <c r="AJ172" s="60">
        <f>AVERAGE(Table1215[[#This Row],[Column31]],Table1215[[#This Row],[Column32]],Table1215[[#This Row],[Column33]])</f>
        <v>0</v>
      </c>
      <c r="AK172" s="58">
        <f>IFERROR(VLOOKUP(Table1215[[#This Row],[Column2]],Table12[[Column2]:[Column54]],36,FALSE),"0")</f>
        <v>3</v>
      </c>
      <c r="AL172" s="58">
        <f>IFERROR(VLOOKUP(Table1215[[#This Row],[Column2]],Table12[[Column2]:[Column54]],37,FALSE),"0")</f>
        <v>3</v>
      </c>
      <c r="AM172" s="58">
        <f>IFERROR(VLOOKUP(Table1215[[#This Row],[Column2]],Table12[[Column2]:[Column54]],38,FALSE),"0")</f>
        <v>0</v>
      </c>
      <c r="AN172" s="58">
        <f>IFERROR(VLOOKUP(Table1215[[#This Row],[Column2]],Table12[[Column2]:[Column54]],39,FALSE),"0")</f>
        <v>4</v>
      </c>
      <c r="AO172" s="58">
        <f>IFERROR(VLOOKUP(Table1215[[#This Row],[Column2]],Table12[[Column2]:[Column54]],40,FALSE),"0")</f>
        <v>0</v>
      </c>
      <c r="AP172" s="60">
        <f>AVERAGE(Table1215[[#This Row],[Column37]],Table1215[[#This Row],[Column38]],Table1215[[#This Row],[Column40]])</f>
        <v>3.3333333333333335</v>
      </c>
      <c r="AQ172" s="58">
        <f>IFERROR(VLOOKUP(Table1215[[#This Row],[Column2]],Table12[[Column2]:[Column54]],42,FALSE),"0")</f>
        <v>1</v>
      </c>
      <c r="AR172" s="58">
        <f>IFERROR(VLOOKUP(Table1215[[#This Row],[Column2]],Table12[[Column2]:[Column54]],43,FALSE),"0")</f>
        <v>0</v>
      </c>
      <c r="AS172" s="58">
        <f>IFERROR(VLOOKUP(Table1215[[#This Row],[Column2]],Table12[[Column2]:[Column54]],44,FALSE),"0")</f>
        <v>0</v>
      </c>
      <c r="AT172" s="58">
        <f>IFERROR(VLOOKUP(Table1215[[#This Row],[Column2]],Table12[[Column2]:[Column54]],45,FALSE),"0")</f>
        <v>0</v>
      </c>
      <c r="AU172" s="58">
        <f>IFERROR(VLOOKUP(Table1215[[#This Row],[Column2]],Table12[[Column2]:[Column54]],46,FALSE),"0")</f>
        <v>0</v>
      </c>
      <c r="AV172" s="60">
        <f>Table1215[[#This Row],[Column43]]</f>
        <v>1</v>
      </c>
      <c r="AW172" s="58">
        <f>IFERROR(VLOOKUP(Table1215[[#This Row],[Column2]],Table12[[Column2]:[Column54]],48,FALSE),"0")</f>
        <v>0</v>
      </c>
      <c r="AX172" s="58">
        <f>IFERROR(VLOOKUP(Table1215[[#This Row],[Column2]],Table12[[Column2]:[Column54]],49,FALSE),"0")</f>
        <v>0</v>
      </c>
      <c r="AY172" s="58">
        <f>IFERROR(VLOOKUP(Table1215[[#This Row],[Column2]],Table12[[Column2]:[Column54]],50,FALSE),"0")</f>
        <v>0</v>
      </c>
      <c r="AZ172" s="58">
        <f>IFERROR(VLOOKUP(Table1215[[#This Row],[Column2]],Table12[[Column2]:[Column54]],51,FALSE),"0")</f>
        <v>4</v>
      </c>
      <c r="BA172" s="58">
        <f>IFERROR(VLOOKUP(Table1215[[#This Row],[Column2]],Table12[[Column2]:[Column54]],52,FALSE),"0")</f>
        <v>4</v>
      </c>
      <c r="BB172" s="60">
        <f>AVERAGE(Table1215[[#This Row],[Column52]],Table1215[[#This Row],[Column53]])</f>
        <v>4</v>
      </c>
    </row>
    <row r="173" spans="1:54" ht="23.1" customHeight="1" x14ac:dyDescent="0.3">
      <c r="A173" s="80">
        <v>170</v>
      </c>
      <c r="B173" s="63" t="s">
        <v>394</v>
      </c>
      <c r="C173" s="64" t="s">
        <v>395</v>
      </c>
      <c r="D173" s="63" t="s">
        <v>541</v>
      </c>
      <c r="E173" s="63" t="s">
        <v>492</v>
      </c>
      <c r="F173" s="63" t="str">
        <f>REPT(CHAR(160),10)&amp;Working!$E174</f>
        <v>          C</v>
      </c>
      <c r="G173" s="54">
        <f>IFERROR(VLOOKUP(Table1215[[#This Row],[Column2]],Table12[[Column2]:[Column54]],6,FALSE),"0")</f>
        <v>0</v>
      </c>
      <c r="H173" s="54">
        <f>IFERROR(VLOOKUP(Table1215[[#This Row],[Column2]],Table12[[Column2]:[Column54]],7,FALSE),"0")</f>
        <v>0</v>
      </c>
      <c r="I173" s="54">
        <f>IFERROR(VLOOKUP(Table1215[[#This Row],[Column2]],Table12[[Column2]:[Column54]],8,FALSE),"0")</f>
        <v>4</v>
      </c>
      <c r="J173" s="54">
        <f>IFERROR(VLOOKUP(Table1215[[#This Row],[Column2]],Table12[[Column2]:[Column54]],9,FALSE),"0")</f>
        <v>0</v>
      </c>
      <c r="K173" s="54">
        <f>IFERROR(VLOOKUP(Table1215[[#This Row],[Column2]],Table12[[Column2]:[Column54]],10,FALSE),"0")</f>
        <v>0</v>
      </c>
      <c r="L173" s="60">
        <f>Table1215[[#This Row],[Column9]]</f>
        <v>4</v>
      </c>
      <c r="M173" s="54">
        <f>IFERROR(VLOOKUP(Table1215[[#This Row],[Column2]],Table12[[Column2]:[Column54]],12,FALSE),"0")</f>
        <v>0</v>
      </c>
      <c r="N173" s="54">
        <f>IFERROR(VLOOKUP(Table1215[[#This Row],[Column2]],Table12[[Column2]:[Column54]],13,FALSE),"0")</f>
        <v>4</v>
      </c>
      <c r="O173" s="54">
        <f>IFERROR(VLOOKUP(Table1215[[#This Row],[Column2]],Table12[[Column2]:[Column54]],14,FALSE),"0")</f>
        <v>4</v>
      </c>
      <c r="P173" s="54">
        <f>IFERROR(VLOOKUP(Table1215[[#This Row],[Column2]],Table12[[Column2]:[Column54]],10,FALSE),"0")</f>
        <v>0</v>
      </c>
      <c r="Q173" s="54">
        <f>IFERROR(VLOOKUP(Table1215[[#This Row],[Column2]],Table12[[Column2]:[Column54]],16,FALSE),"0")</f>
        <v>4</v>
      </c>
      <c r="R173" s="60">
        <f>AVERAGE(Table1215[[#This Row],[Column14]],Table1215[[#This Row],[Column15]],Table1215[[#This Row],[Column17]])</f>
        <v>4</v>
      </c>
      <c r="S173" s="54">
        <f>IFERROR(VLOOKUP(Table1215[[#This Row],[Column2]],Table12[[Column2]:[Column54]],18,FALSE),"0")</f>
        <v>0</v>
      </c>
      <c r="T173" s="54">
        <f>IFERROR(VLOOKUP(Table1215[[#This Row],[Column2]],Table12[[Column2]:[Column54]],19,FALSE),"0")</f>
        <v>0</v>
      </c>
      <c r="U173" s="54">
        <f>IFERROR(VLOOKUP(Table1215[[#This Row],[Column2]],Table12[[Column2]:[Column54]],20,FALSE),"0")</f>
        <v>0</v>
      </c>
      <c r="V173" s="54">
        <f>IFERROR(VLOOKUP(Table1215[[#This Row],[Column2]],Table12[[Column2]:[Column54]],21,FALSE),"0")</f>
        <v>0</v>
      </c>
      <c r="W173" s="54">
        <f>IFERROR(VLOOKUP(Table1215[[#This Row],[Column2]],Table12[[Column2]:[Column54]],22,FALSE),"0")</f>
        <v>0</v>
      </c>
      <c r="X173" s="60">
        <f>Table1215[[#This Row],[Column19]]</f>
        <v>0</v>
      </c>
      <c r="Y173" s="54">
        <f>IFERROR(VLOOKUP(Table1215[[#This Row],[Column2]],Table12[[Column2]:[Column54]],24,FALSE),"0")</f>
        <v>4</v>
      </c>
      <c r="Z173" s="54">
        <f>IFERROR(VLOOKUP(Table1215[[#This Row],[Column2]],Table12[[Column2]:[Column54]],25,FALSE),"0")</f>
        <v>0</v>
      </c>
      <c r="AA173" s="54">
        <f>IFERROR(VLOOKUP(Table1215[[#This Row],[Column2]],Table12[[Column2]:[Column54]],26,FALSE),"0")</f>
        <v>0</v>
      </c>
      <c r="AB173" s="54">
        <f>IFERROR(VLOOKUP(Table1215[[#This Row],[Column2]],Table12[[Column2]:[Column54]],27,FALSE),"0")</f>
        <v>0</v>
      </c>
      <c r="AC173" s="54">
        <f>IFERROR(VLOOKUP(Table1215[[#This Row],[Column2]],Table12[[Column2]:[Column54]],28,FALSE),"0")</f>
        <v>0</v>
      </c>
      <c r="AD173" s="60">
        <f>Table1215[[#This Row],[Column25]]</f>
        <v>4</v>
      </c>
      <c r="AE173" s="54">
        <f>IFERROR(VLOOKUP(Table1215[[#This Row],[Column2]],Table12[[Column2]:[Column54]],30,FALSE),"0")</f>
        <v>0</v>
      </c>
      <c r="AF173" s="54">
        <f>IFERROR(VLOOKUP(Table1215[[#This Row],[Column2]],Table12[[Column2]:[Column54]],31,FALSE),"0")</f>
        <v>0</v>
      </c>
      <c r="AG173" s="54">
        <f>IFERROR(VLOOKUP(Table1215[[#This Row],[Column2]],Table12[[Column2]:[Column54]],32,FALSE),"0")</f>
        <v>0</v>
      </c>
      <c r="AH173" s="54">
        <f>IFERROR(VLOOKUP(Table1215[[#This Row],[Column2]],Table12[[Column2]:[Column54]],33,FALSE),"0")</f>
        <v>0</v>
      </c>
      <c r="AI173" s="54">
        <f>IFERROR(VLOOKUP(Table1215[[#This Row],[Column2]],Table12[[Column2]:[Column54]],34,FALSE),"0")</f>
        <v>0</v>
      </c>
      <c r="AJ173" s="60">
        <f>AVERAGE(Table1215[[#This Row],[Column31]],Table1215[[#This Row],[Column32]],Table1215[[#This Row],[Column33]])</f>
        <v>0</v>
      </c>
      <c r="AK173" s="54">
        <f>IFERROR(VLOOKUP(Table1215[[#This Row],[Column2]],Table12[[Column2]:[Column54]],36,FALSE),"0")</f>
        <v>3</v>
      </c>
      <c r="AL173" s="54">
        <f>IFERROR(VLOOKUP(Table1215[[#This Row],[Column2]],Table12[[Column2]:[Column54]],37,FALSE),"0")</f>
        <v>2</v>
      </c>
      <c r="AM173" s="54">
        <f>IFERROR(VLOOKUP(Table1215[[#This Row],[Column2]],Table12[[Column2]:[Column54]],38,FALSE),"0")</f>
        <v>0</v>
      </c>
      <c r="AN173" s="54">
        <f>IFERROR(VLOOKUP(Table1215[[#This Row],[Column2]],Table12[[Column2]:[Column54]],39,FALSE),"0")</f>
        <v>4</v>
      </c>
      <c r="AO173" s="54">
        <f>IFERROR(VLOOKUP(Table1215[[#This Row],[Column2]],Table12[[Column2]:[Column54]],40,FALSE),"0")</f>
        <v>0</v>
      </c>
      <c r="AP173" s="60">
        <f>AVERAGE(Table1215[[#This Row],[Column37]],Table1215[[#This Row],[Column38]],Table1215[[#This Row],[Column40]])</f>
        <v>3</v>
      </c>
      <c r="AQ173" s="54">
        <f>IFERROR(VLOOKUP(Table1215[[#This Row],[Column2]],Table12[[Column2]:[Column54]],42,FALSE),"0")</f>
        <v>4</v>
      </c>
      <c r="AR173" s="54">
        <f>IFERROR(VLOOKUP(Table1215[[#This Row],[Column2]],Table12[[Column2]:[Column54]],43,FALSE),"0")</f>
        <v>0</v>
      </c>
      <c r="AS173" s="54">
        <f>IFERROR(VLOOKUP(Table1215[[#This Row],[Column2]],Table12[[Column2]:[Column54]],44,FALSE),"0")</f>
        <v>0</v>
      </c>
      <c r="AT173" s="54">
        <f>IFERROR(VLOOKUP(Table1215[[#This Row],[Column2]],Table12[[Column2]:[Column54]],45,FALSE),"0")</f>
        <v>0</v>
      </c>
      <c r="AU173" s="54">
        <f>IFERROR(VLOOKUP(Table1215[[#This Row],[Column2]],Table12[[Column2]:[Column54]],46,FALSE),"0")</f>
        <v>0</v>
      </c>
      <c r="AV173" s="60">
        <f>Table1215[[#This Row],[Column43]]</f>
        <v>4</v>
      </c>
      <c r="AW173" s="54">
        <f>IFERROR(VLOOKUP(Table1215[[#This Row],[Column2]],Table12[[Column2]:[Column54]],48,FALSE),"0")</f>
        <v>0</v>
      </c>
      <c r="AX173" s="54">
        <f>IFERROR(VLOOKUP(Table1215[[#This Row],[Column2]],Table12[[Column2]:[Column54]],49,FALSE),"0")</f>
        <v>0</v>
      </c>
      <c r="AY173" s="54">
        <f>IFERROR(VLOOKUP(Table1215[[#This Row],[Column2]],Table12[[Column2]:[Column54]],50,FALSE),"0")</f>
        <v>0</v>
      </c>
      <c r="AZ173" s="54">
        <f>IFERROR(VLOOKUP(Table1215[[#This Row],[Column2]],Table12[[Column2]:[Column54]],51,FALSE),"0")</f>
        <v>5</v>
      </c>
      <c r="BA173" s="54">
        <f>IFERROR(VLOOKUP(Table1215[[#This Row],[Column2]],Table12[[Column2]:[Column54]],52,FALSE),"0")</f>
        <v>4</v>
      </c>
      <c r="BB173" s="60">
        <f>AVERAGE(Table1215[[#This Row],[Column52]],Table1215[[#This Row],[Column53]])</f>
        <v>4.5</v>
      </c>
    </row>
    <row r="174" spans="1:54" ht="23.1" customHeight="1" x14ac:dyDescent="0.3">
      <c r="A174" s="79">
        <v>171</v>
      </c>
      <c r="B174" s="56" t="s">
        <v>284</v>
      </c>
      <c r="C174" s="57" t="s">
        <v>285</v>
      </c>
      <c r="D174" s="56" t="s">
        <v>541</v>
      </c>
      <c r="E174" s="56" t="s">
        <v>160</v>
      </c>
      <c r="F174" s="56" t="str">
        <f>REPT(CHAR(160),10)&amp;Working!$E175</f>
        <v>          B</v>
      </c>
      <c r="G174" s="58">
        <f>IFERROR(VLOOKUP(Table1215[[#This Row],[Column2]],Table12[[Column2]:[Column54]],6,FALSE),"0")</f>
        <v>0</v>
      </c>
      <c r="H174" s="58">
        <f>IFERROR(VLOOKUP(Table1215[[#This Row],[Column2]],Table12[[Column2]:[Column54]],7,FALSE),"0")</f>
        <v>0</v>
      </c>
      <c r="I174" s="58">
        <f>IFERROR(VLOOKUP(Table1215[[#This Row],[Column2]],Table12[[Column2]:[Column54]],8,FALSE),"0")</f>
        <v>3</v>
      </c>
      <c r="J174" s="58">
        <f>IFERROR(VLOOKUP(Table1215[[#This Row],[Column2]],Table12[[Column2]:[Column54]],9,FALSE),"0")</f>
        <v>0</v>
      </c>
      <c r="K174" s="58">
        <f>IFERROR(VLOOKUP(Table1215[[#This Row],[Column2]],Table12[[Column2]:[Column54]],10,FALSE),"0")</f>
        <v>0</v>
      </c>
      <c r="L174" s="60">
        <f>Table1215[[#This Row],[Column9]]</f>
        <v>3</v>
      </c>
      <c r="M174" s="58">
        <f>IFERROR(VLOOKUP(Table1215[[#This Row],[Column2]],Table12[[Column2]:[Column54]],12,FALSE),"0")</f>
        <v>0</v>
      </c>
      <c r="N174" s="58">
        <f>IFERROR(VLOOKUP(Table1215[[#This Row],[Column2]],Table12[[Column2]:[Column54]],13,FALSE),"0")</f>
        <v>4</v>
      </c>
      <c r="O174" s="58">
        <f>IFERROR(VLOOKUP(Table1215[[#This Row],[Column2]],Table12[[Column2]:[Column54]],14,FALSE),"0")</f>
        <v>3</v>
      </c>
      <c r="P174" s="58">
        <f>IFERROR(VLOOKUP(Table1215[[#This Row],[Column2]],Table12[[Column2]:[Column54]],10,FALSE),"0")</f>
        <v>0</v>
      </c>
      <c r="Q174" s="58">
        <f>IFERROR(VLOOKUP(Table1215[[#This Row],[Column2]],Table12[[Column2]:[Column54]],16,FALSE),"0")</f>
        <v>3</v>
      </c>
      <c r="R174" s="60">
        <f>AVERAGE(Table1215[[#This Row],[Column14]],Table1215[[#This Row],[Column15]],Table1215[[#This Row],[Column17]])</f>
        <v>3.3333333333333335</v>
      </c>
      <c r="S174" s="58">
        <f>IFERROR(VLOOKUP(Table1215[[#This Row],[Column2]],Table12[[Column2]:[Column54]],18,FALSE),"0")</f>
        <v>0</v>
      </c>
      <c r="T174" s="58">
        <f>IFERROR(VLOOKUP(Table1215[[#This Row],[Column2]],Table12[[Column2]:[Column54]],19,FALSE),"0")</f>
        <v>0</v>
      </c>
      <c r="U174" s="58">
        <f>IFERROR(VLOOKUP(Table1215[[#This Row],[Column2]],Table12[[Column2]:[Column54]],20,FALSE),"0")</f>
        <v>0</v>
      </c>
      <c r="V174" s="58">
        <f>IFERROR(VLOOKUP(Table1215[[#This Row],[Column2]],Table12[[Column2]:[Column54]],21,FALSE),"0")</f>
        <v>0</v>
      </c>
      <c r="W174" s="58">
        <f>IFERROR(VLOOKUP(Table1215[[#This Row],[Column2]],Table12[[Column2]:[Column54]],22,FALSE),"0")</f>
        <v>0</v>
      </c>
      <c r="X174" s="60">
        <f>Table1215[[#This Row],[Column19]]</f>
        <v>0</v>
      </c>
      <c r="Y174" s="58">
        <f>IFERROR(VLOOKUP(Table1215[[#This Row],[Column2]],Table12[[Column2]:[Column54]],24,FALSE),"0")</f>
        <v>3</v>
      </c>
      <c r="Z174" s="58">
        <f>IFERROR(VLOOKUP(Table1215[[#This Row],[Column2]],Table12[[Column2]:[Column54]],25,FALSE),"0")</f>
        <v>0</v>
      </c>
      <c r="AA174" s="58">
        <f>IFERROR(VLOOKUP(Table1215[[#This Row],[Column2]],Table12[[Column2]:[Column54]],26,FALSE),"0")</f>
        <v>0</v>
      </c>
      <c r="AB174" s="58">
        <f>IFERROR(VLOOKUP(Table1215[[#This Row],[Column2]],Table12[[Column2]:[Column54]],27,FALSE),"0")</f>
        <v>0</v>
      </c>
      <c r="AC174" s="58">
        <f>IFERROR(VLOOKUP(Table1215[[#This Row],[Column2]],Table12[[Column2]:[Column54]],28,FALSE),"0")</f>
        <v>0</v>
      </c>
      <c r="AD174" s="60">
        <f>Table1215[[#This Row],[Column25]]</f>
        <v>3</v>
      </c>
      <c r="AE174" s="58">
        <f>IFERROR(VLOOKUP(Table1215[[#This Row],[Column2]],Table12[[Column2]:[Column54]],30,FALSE),"0")</f>
        <v>0</v>
      </c>
      <c r="AF174" s="58">
        <f>IFERROR(VLOOKUP(Table1215[[#This Row],[Column2]],Table12[[Column2]:[Column54]],31,FALSE),"0")</f>
        <v>0</v>
      </c>
      <c r="AG174" s="58">
        <f>IFERROR(VLOOKUP(Table1215[[#This Row],[Column2]],Table12[[Column2]:[Column54]],32,FALSE),"0")</f>
        <v>0</v>
      </c>
      <c r="AH174" s="58">
        <f>IFERROR(VLOOKUP(Table1215[[#This Row],[Column2]],Table12[[Column2]:[Column54]],33,FALSE),"0")</f>
        <v>0</v>
      </c>
      <c r="AI174" s="58">
        <f>IFERROR(VLOOKUP(Table1215[[#This Row],[Column2]],Table12[[Column2]:[Column54]],34,FALSE),"0")</f>
        <v>0</v>
      </c>
      <c r="AJ174" s="60">
        <f>AVERAGE(Table1215[[#This Row],[Column31]],Table1215[[#This Row],[Column32]],Table1215[[#This Row],[Column33]])</f>
        <v>0</v>
      </c>
      <c r="AK174" s="58">
        <f>IFERROR(VLOOKUP(Table1215[[#This Row],[Column2]],Table12[[Column2]:[Column54]],36,FALSE),"0")</f>
        <v>4</v>
      </c>
      <c r="AL174" s="58">
        <f>IFERROR(VLOOKUP(Table1215[[#This Row],[Column2]],Table12[[Column2]:[Column54]],37,FALSE),"0")</f>
        <v>3</v>
      </c>
      <c r="AM174" s="58">
        <f>IFERROR(VLOOKUP(Table1215[[#This Row],[Column2]],Table12[[Column2]:[Column54]],38,FALSE),"0")</f>
        <v>0</v>
      </c>
      <c r="AN174" s="58">
        <f>IFERROR(VLOOKUP(Table1215[[#This Row],[Column2]],Table12[[Column2]:[Column54]],39,FALSE),"0")</f>
        <v>4</v>
      </c>
      <c r="AO174" s="58">
        <f>IFERROR(VLOOKUP(Table1215[[#This Row],[Column2]],Table12[[Column2]:[Column54]],40,FALSE),"0")</f>
        <v>0</v>
      </c>
      <c r="AP174" s="60">
        <f>AVERAGE(Table1215[[#This Row],[Column37]],Table1215[[#This Row],[Column38]],Table1215[[#This Row],[Column40]])</f>
        <v>3.6666666666666665</v>
      </c>
      <c r="AQ174" s="58">
        <f>IFERROR(VLOOKUP(Table1215[[#This Row],[Column2]],Table12[[Column2]:[Column54]],42,FALSE),"0")</f>
        <v>3</v>
      </c>
      <c r="AR174" s="58">
        <f>IFERROR(VLOOKUP(Table1215[[#This Row],[Column2]],Table12[[Column2]:[Column54]],43,FALSE),"0")</f>
        <v>0</v>
      </c>
      <c r="AS174" s="58">
        <f>IFERROR(VLOOKUP(Table1215[[#This Row],[Column2]],Table12[[Column2]:[Column54]],44,FALSE),"0")</f>
        <v>0</v>
      </c>
      <c r="AT174" s="58">
        <f>IFERROR(VLOOKUP(Table1215[[#This Row],[Column2]],Table12[[Column2]:[Column54]],45,FALSE),"0")</f>
        <v>0</v>
      </c>
      <c r="AU174" s="58">
        <f>IFERROR(VLOOKUP(Table1215[[#This Row],[Column2]],Table12[[Column2]:[Column54]],46,FALSE),"0")</f>
        <v>0</v>
      </c>
      <c r="AV174" s="60">
        <f>Table1215[[#This Row],[Column43]]</f>
        <v>3</v>
      </c>
      <c r="AW174" s="58">
        <f>IFERROR(VLOOKUP(Table1215[[#This Row],[Column2]],Table12[[Column2]:[Column54]],48,FALSE),"0")</f>
        <v>0</v>
      </c>
      <c r="AX174" s="58">
        <f>IFERROR(VLOOKUP(Table1215[[#This Row],[Column2]],Table12[[Column2]:[Column54]],49,FALSE),"0")</f>
        <v>0</v>
      </c>
      <c r="AY174" s="58">
        <f>IFERROR(VLOOKUP(Table1215[[#This Row],[Column2]],Table12[[Column2]:[Column54]],50,FALSE),"0")</f>
        <v>0</v>
      </c>
      <c r="AZ174" s="58">
        <f>IFERROR(VLOOKUP(Table1215[[#This Row],[Column2]],Table12[[Column2]:[Column54]],51,FALSE),"0")</f>
        <v>4</v>
      </c>
      <c r="BA174" s="58">
        <f>IFERROR(VLOOKUP(Table1215[[#This Row],[Column2]],Table12[[Column2]:[Column54]],52,FALSE),"0")</f>
        <v>3</v>
      </c>
      <c r="BB174" s="60">
        <f>AVERAGE(Table1215[[#This Row],[Column52]],Table1215[[#This Row],[Column53]])</f>
        <v>3.5</v>
      </c>
    </row>
    <row r="175" spans="1:54" ht="23.1" customHeight="1" x14ac:dyDescent="0.3">
      <c r="A175" s="80">
        <v>172</v>
      </c>
      <c r="B175" s="63" t="s">
        <v>396</v>
      </c>
      <c r="C175" s="64" t="s">
        <v>538</v>
      </c>
      <c r="D175" s="63" t="s">
        <v>541</v>
      </c>
      <c r="E175" s="63" t="s">
        <v>288</v>
      </c>
      <c r="F175" s="63" t="str">
        <f>REPT(CHAR(160),10)&amp;Working!$E176</f>
        <v>          D</v>
      </c>
      <c r="G175" s="54">
        <f>IFERROR(VLOOKUP(Table1215[[#This Row],[Column2]],Table12[[Column2]:[Column54]],6,FALSE),"0")</f>
        <v>0</v>
      </c>
      <c r="H175" s="54">
        <f>IFERROR(VLOOKUP(Table1215[[#This Row],[Column2]],Table12[[Column2]:[Column54]],7,FALSE),"0")</f>
        <v>0</v>
      </c>
      <c r="I175" s="54">
        <f>IFERROR(VLOOKUP(Table1215[[#This Row],[Column2]],Table12[[Column2]:[Column54]],8,FALSE),"0")</f>
        <v>0</v>
      </c>
      <c r="J175" s="54">
        <f>IFERROR(VLOOKUP(Table1215[[#This Row],[Column2]],Table12[[Column2]:[Column54]],9,FALSE),"0")</f>
        <v>0</v>
      </c>
      <c r="K175" s="54">
        <f>IFERROR(VLOOKUP(Table1215[[#This Row],[Column2]],Table12[[Column2]:[Column54]],10,FALSE),"0")</f>
        <v>0</v>
      </c>
      <c r="L175" s="60">
        <f>Table1215[[#This Row],[Column9]]</f>
        <v>0</v>
      </c>
      <c r="M175" s="54">
        <f>IFERROR(VLOOKUP(Table1215[[#This Row],[Column2]],Table12[[Column2]:[Column54]],12,FALSE),"0")</f>
        <v>0</v>
      </c>
      <c r="N175" s="54">
        <f>IFERROR(VLOOKUP(Table1215[[#This Row],[Column2]],Table12[[Column2]:[Column54]],13,FALSE),"0")</f>
        <v>0</v>
      </c>
      <c r="O175" s="54">
        <f>IFERROR(VLOOKUP(Table1215[[#This Row],[Column2]],Table12[[Column2]:[Column54]],14,FALSE),"0")</f>
        <v>0</v>
      </c>
      <c r="P175" s="54">
        <f>IFERROR(VLOOKUP(Table1215[[#This Row],[Column2]],Table12[[Column2]:[Column54]],10,FALSE),"0")</f>
        <v>0</v>
      </c>
      <c r="Q175" s="54">
        <f>IFERROR(VLOOKUP(Table1215[[#This Row],[Column2]],Table12[[Column2]:[Column54]],16,FALSE),"0")</f>
        <v>0</v>
      </c>
      <c r="R175" s="60">
        <f>AVERAGE(Table1215[[#This Row],[Column14]],Table1215[[#This Row],[Column15]],Table1215[[#This Row],[Column17]])</f>
        <v>0</v>
      </c>
      <c r="S175" s="54">
        <f>IFERROR(VLOOKUP(Table1215[[#This Row],[Column2]],Table12[[Column2]:[Column54]],18,FALSE),"0")</f>
        <v>0</v>
      </c>
      <c r="T175" s="54">
        <f>IFERROR(VLOOKUP(Table1215[[#This Row],[Column2]],Table12[[Column2]:[Column54]],19,FALSE),"0")</f>
        <v>0</v>
      </c>
      <c r="U175" s="54">
        <f>IFERROR(VLOOKUP(Table1215[[#This Row],[Column2]],Table12[[Column2]:[Column54]],20,FALSE),"0")</f>
        <v>0</v>
      </c>
      <c r="V175" s="54">
        <f>IFERROR(VLOOKUP(Table1215[[#This Row],[Column2]],Table12[[Column2]:[Column54]],21,FALSE),"0")</f>
        <v>0</v>
      </c>
      <c r="W175" s="54">
        <f>IFERROR(VLOOKUP(Table1215[[#This Row],[Column2]],Table12[[Column2]:[Column54]],22,FALSE),"0")</f>
        <v>0</v>
      </c>
      <c r="X175" s="60">
        <f>Table1215[[#This Row],[Column19]]</f>
        <v>0</v>
      </c>
      <c r="Y175" s="54">
        <f>IFERROR(VLOOKUP(Table1215[[#This Row],[Column2]],Table12[[Column2]:[Column54]],24,FALSE),"0")</f>
        <v>0</v>
      </c>
      <c r="Z175" s="54">
        <f>IFERROR(VLOOKUP(Table1215[[#This Row],[Column2]],Table12[[Column2]:[Column54]],25,FALSE),"0")</f>
        <v>0</v>
      </c>
      <c r="AA175" s="54">
        <f>IFERROR(VLOOKUP(Table1215[[#This Row],[Column2]],Table12[[Column2]:[Column54]],26,FALSE),"0")</f>
        <v>0</v>
      </c>
      <c r="AB175" s="54">
        <f>IFERROR(VLOOKUP(Table1215[[#This Row],[Column2]],Table12[[Column2]:[Column54]],27,FALSE),"0")</f>
        <v>0</v>
      </c>
      <c r="AC175" s="54">
        <f>IFERROR(VLOOKUP(Table1215[[#This Row],[Column2]],Table12[[Column2]:[Column54]],28,FALSE),"0")</f>
        <v>0</v>
      </c>
      <c r="AD175" s="60">
        <f>Table1215[[#This Row],[Column25]]</f>
        <v>0</v>
      </c>
      <c r="AE175" s="54">
        <f>IFERROR(VLOOKUP(Table1215[[#This Row],[Column2]],Table12[[Column2]:[Column54]],30,FALSE),"0")</f>
        <v>0</v>
      </c>
      <c r="AF175" s="54">
        <f>IFERROR(VLOOKUP(Table1215[[#This Row],[Column2]],Table12[[Column2]:[Column54]],31,FALSE),"0")</f>
        <v>0</v>
      </c>
      <c r="AG175" s="54">
        <f>IFERROR(VLOOKUP(Table1215[[#This Row],[Column2]],Table12[[Column2]:[Column54]],32,FALSE),"0")</f>
        <v>0</v>
      </c>
      <c r="AH175" s="54">
        <f>IFERROR(VLOOKUP(Table1215[[#This Row],[Column2]],Table12[[Column2]:[Column54]],33,FALSE),"0")</f>
        <v>0</v>
      </c>
      <c r="AI175" s="54">
        <f>IFERROR(VLOOKUP(Table1215[[#This Row],[Column2]],Table12[[Column2]:[Column54]],34,FALSE),"0")</f>
        <v>0</v>
      </c>
      <c r="AJ175" s="60">
        <f>AVERAGE(Table1215[[#This Row],[Column31]],Table1215[[#This Row],[Column32]],Table1215[[#This Row],[Column33]])</f>
        <v>0</v>
      </c>
      <c r="AK175" s="54">
        <f>IFERROR(VLOOKUP(Table1215[[#This Row],[Column2]],Table12[[Column2]:[Column54]],36,FALSE),"0")</f>
        <v>0</v>
      </c>
      <c r="AL175" s="54">
        <f>IFERROR(VLOOKUP(Table1215[[#This Row],[Column2]],Table12[[Column2]:[Column54]],37,FALSE),"0")</f>
        <v>0</v>
      </c>
      <c r="AM175" s="54">
        <f>IFERROR(VLOOKUP(Table1215[[#This Row],[Column2]],Table12[[Column2]:[Column54]],38,FALSE),"0")</f>
        <v>0</v>
      </c>
      <c r="AN175" s="54">
        <f>IFERROR(VLOOKUP(Table1215[[#This Row],[Column2]],Table12[[Column2]:[Column54]],39,FALSE),"0")</f>
        <v>0</v>
      </c>
      <c r="AO175" s="54">
        <f>IFERROR(VLOOKUP(Table1215[[#This Row],[Column2]],Table12[[Column2]:[Column54]],40,FALSE),"0")</f>
        <v>0</v>
      </c>
      <c r="AP175" s="60">
        <f>AVERAGE(Table1215[[#This Row],[Column37]],Table1215[[#This Row],[Column38]],Table1215[[#This Row],[Column40]])</f>
        <v>0</v>
      </c>
      <c r="AQ175" s="54">
        <f>IFERROR(VLOOKUP(Table1215[[#This Row],[Column2]],Table12[[Column2]:[Column54]],42,FALSE),"0")</f>
        <v>0</v>
      </c>
      <c r="AR175" s="54">
        <f>IFERROR(VLOOKUP(Table1215[[#This Row],[Column2]],Table12[[Column2]:[Column54]],43,FALSE),"0")</f>
        <v>0</v>
      </c>
      <c r="AS175" s="54">
        <f>IFERROR(VLOOKUP(Table1215[[#This Row],[Column2]],Table12[[Column2]:[Column54]],44,FALSE),"0")</f>
        <v>0</v>
      </c>
      <c r="AT175" s="54">
        <f>IFERROR(VLOOKUP(Table1215[[#This Row],[Column2]],Table12[[Column2]:[Column54]],45,FALSE),"0")</f>
        <v>0</v>
      </c>
      <c r="AU175" s="54">
        <f>IFERROR(VLOOKUP(Table1215[[#This Row],[Column2]],Table12[[Column2]:[Column54]],46,FALSE),"0")</f>
        <v>0</v>
      </c>
      <c r="AV175" s="60">
        <f>Table1215[[#This Row],[Column43]]</f>
        <v>0</v>
      </c>
      <c r="AW175" s="54">
        <f>IFERROR(VLOOKUP(Table1215[[#This Row],[Column2]],Table12[[Column2]:[Column54]],48,FALSE),"0")</f>
        <v>0</v>
      </c>
      <c r="AX175" s="54">
        <f>IFERROR(VLOOKUP(Table1215[[#This Row],[Column2]],Table12[[Column2]:[Column54]],49,FALSE),"0")</f>
        <v>0</v>
      </c>
      <c r="AY175" s="54">
        <f>IFERROR(VLOOKUP(Table1215[[#This Row],[Column2]],Table12[[Column2]:[Column54]],50,FALSE),"0")</f>
        <v>0</v>
      </c>
      <c r="AZ175" s="54">
        <f>IFERROR(VLOOKUP(Table1215[[#This Row],[Column2]],Table12[[Column2]:[Column54]],51,FALSE),"0")</f>
        <v>0</v>
      </c>
      <c r="BA175" s="54">
        <f>IFERROR(VLOOKUP(Table1215[[#This Row],[Column2]],Table12[[Column2]:[Column54]],52,FALSE),"0")</f>
        <v>0</v>
      </c>
      <c r="BB175" s="60">
        <f>AVERAGE(Table1215[[#This Row],[Column52]],Table1215[[#This Row],[Column53]])</f>
        <v>0</v>
      </c>
    </row>
    <row r="176" spans="1:54" ht="23.1" customHeight="1" x14ac:dyDescent="0.3">
      <c r="A176" s="79">
        <v>173</v>
      </c>
      <c r="B176" s="56" t="s">
        <v>397</v>
      </c>
      <c r="C176" s="57" t="s">
        <v>398</v>
      </c>
      <c r="D176" s="56" t="s">
        <v>541</v>
      </c>
      <c r="E176" s="56" t="s">
        <v>492</v>
      </c>
      <c r="F176" s="56" t="str">
        <f>REPT(CHAR(160),10)&amp;Working!$E177</f>
        <v>          C</v>
      </c>
      <c r="G176" s="58">
        <f>IFERROR(VLOOKUP(Table1215[[#This Row],[Column2]],Table12[[Column2]:[Column54]],6,FALSE),"0")</f>
        <v>0</v>
      </c>
      <c r="H176" s="58">
        <f>IFERROR(VLOOKUP(Table1215[[#This Row],[Column2]],Table12[[Column2]:[Column54]],7,FALSE),"0")</f>
        <v>0</v>
      </c>
      <c r="I176" s="58">
        <f>IFERROR(VLOOKUP(Table1215[[#This Row],[Column2]],Table12[[Column2]:[Column54]],8,FALSE),"0")</f>
        <v>3</v>
      </c>
      <c r="J176" s="58">
        <f>IFERROR(VLOOKUP(Table1215[[#This Row],[Column2]],Table12[[Column2]:[Column54]],9,FALSE),"0")</f>
        <v>0</v>
      </c>
      <c r="K176" s="58">
        <f>IFERROR(VLOOKUP(Table1215[[#This Row],[Column2]],Table12[[Column2]:[Column54]],10,FALSE),"0")</f>
        <v>0</v>
      </c>
      <c r="L176" s="60">
        <f>Table1215[[#This Row],[Column9]]</f>
        <v>3</v>
      </c>
      <c r="M176" s="58">
        <f>IFERROR(VLOOKUP(Table1215[[#This Row],[Column2]],Table12[[Column2]:[Column54]],12,FALSE),"0")</f>
        <v>0</v>
      </c>
      <c r="N176" s="58">
        <f>IFERROR(VLOOKUP(Table1215[[#This Row],[Column2]],Table12[[Column2]:[Column54]],13,FALSE),"0")</f>
        <v>4</v>
      </c>
      <c r="O176" s="58">
        <f>IFERROR(VLOOKUP(Table1215[[#This Row],[Column2]],Table12[[Column2]:[Column54]],14,FALSE),"0")</f>
        <v>3</v>
      </c>
      <c r="P176" s="58">
        <f>IFERROR(VLOOKUP(Table1215[[#This Row],[Column2]],Table12[[Column2]:[Column54]],10,FALSE),"0")</f>
        <v>0</v>
      </c>
      <c r="Q176" s="58">
        <f>IFERROR(VLOOKUP(Table1215[[#This Row],[Column2]],Table12[[Column2]:[Column54]],16,FALSE),"0")</f>
        <v>3</v>
      </c>
      <c r="R176" s="60">
        <f>AVERAGE(Table1215[[#This Row],[Column14]],Table1215[[#This Row],[Column15]],Table1215[[#This Row],[Column17]])</f>
        <v>3.3333333333333335</v>
      </c>
      <c r="S176" s="58">
        <f>IFERROR(VLOOKUP(Table1215[[#This Row],[Column2]],Table12[[Column2]:[Column54]],18,FALSE),"0")</f>
        <v>0</v>
      </c>
      <c r="T176" s="58">
        <f>IFERROR(VLOOKUP(Table1215[[#This Row],[Column2]],Table12[[Column2]:[Column54]],19,FALSE),"0")</f>
        <v>0</v>
      </c>
      <c r="U176" s="58">
        <f>IFERROR(VLOOKUP(Table1215[[#This Row],[Column2]],Table12[[Column2]:[Column54]],20,FALSE),"0")</f>
        <v>0</v>
      </c>
      <c r="V176" s="58">
        <f>IFERROR(VLOOKUP(Table1215[[#This Row],[Column2]],Table12[[Column2]:[Column54]],21,FALSE),"0")</f>
        <v>0</v>
      </c>
      <c r="W176" s="58">
        <f>IFERROR(VLOOKUP(Table1215[[#This Row],[Column2]],Table12[[Column2]:[Column54]],22,FALSE),"0")</f>
        <v>0</v>
      </c>
      <c r="X176" s="60">
        <f>Table1215[[#This Row],[Column19]]</f>
        <v>0</v>
      </c>
      <c r="Y176" s="58">
        <f>IFERROR(VLOOKUP(Table1215[[#This Row],[Column2]],Table12[[Column2]:[Column54]],24,FALSE),"0")</f>
        <v>3</v>
      </c>
      <c r="Z176" s="58">
        <f>IFERROR(VLOOKUP(Table1215[[#This Row],[Column2]],Table12[[Column2]:[Column54]],25,FALSE),"0")</f>
        <v>0</v>
      </c>
      <c r="AA176" s="58">
        <f>IFERROR(VLOOKUP(Table1215[[#This Row],[Column2]],Table12[[Column2]:[Column54]],26,FALSE),"0")</f>
        <v>0</v>
      </c>
      <c r="AB176" s="58">
        <f>IFERROR(VLOOKUP(Table1215[[#This Row],[Column2]],Table12[[Column2]:[Column54]],27,FALSE),"0")</f>
        <v>0</v>
      </c>
      <c r="AC176" s="58">
        <f>IFERROR(VLOOKUP(Table1215[[#This Row],[Column2]],Table12[[Column2]:[Column54]],28,FALSE),"0")</f>
        <v>0</v>
      </c>
      <c r="AD176" s="60">
        <f>Table1215[[#This Row],[Column25]]</f>
        <v>3</v>
      </c>
      <c r="AE176" s="58">
        <f>IFERROR(VLOOKUP(Table1215[[#This Row],[Column2]],Table12[[Column2]:[Column54]],30,FALSE),"0")</f>
        <v>0</v>
      </c>
      <c r="AF176" s="58">
        <f>IFERROR(VLOOKUP(Table1215[[#This Row],[Column2]],Table12[[Column2]:[Column54]],31,FALSE),"0")</f>
        <v>0</v>
      </c>
      <c r="AG176" s="58">
        <f>IFERROR(VLOOKUP(Table1215[[#This Row],[Column2]],Table12[[Column2]:[Column54]],32,FALSE),"0")</f>
        <v>0</v>
      </c>
      <c r="AH176" s="58">
        <f>IFERROR(VLOOKUP(Table1215[[#This Row],[Column2]],Table12[[Column2]:[Column54]],33,FALSE),"0")</f>
        <v>0</v>
      </c>
      <c r="AI176" s="58">
        <f>IFERROR(VLOOKUP(Table1215[[#This Row],[Column2]],Table12[[Column2]:[Column54]],34,FALSE),"0")</f>
        <v>0</v>
      </c>
      <c r="AJ176" s="60">
        <f>AVERAGE(Table1215[[#This Row],[Column31]],Table1215[[#This Row],[Column32]],Table1215[[#This Row],[Column33]])</f>
        <v>0</v>
      </c>
      <c r="AK176" s="58">
        <f>IFERROR(VLOOKUP(Table1215[[#This Row],[Column2]],Table12[[Column2]:[Column54]],36,FALSE),"0")</f>
        <v>3</v>
      </c>
      <c r="AL176" s="58">
        <f>IFERROR(VLOOKUP(Table1215[[#This Row],[Column2]],Table12[[Column2]:[Column54]],37,FALSE),"0")</f>
        <v>2</v>
      </c>
      <c r="AM176" s="58">
        <f>IFERROR(VLOOKUP(Table1215[[#This Row],[Column2]],Table12[[Column2]:[Column54]],38,FALSE),"0")</f>
        <v>0</v>
      </c>
      <c r="AN176" s="58">
        <f>IFERROR(VLOOKUP(Table1215[[#This Row],[Column2]],Table12[[Column2]:[Column54]],39,FALSE),"0")</f>
        <v>3</v>
      </c>
      <c r="AO176" s="58">
        <f>IFERROR(VLOOKUP(Table1215[[#This Row],[Column2]],Table12[[Column2]:[Column54]],40,FALSE),"0")</f>
        <v>0</v>
      </c>
      <c r="AP176" s="60">
        <f>AVERAGE(Table1215[[#This Row],[Column37]],Table1215[[#This Row],[Column38]],Table1215[[#This Row],[Column40]])</f>
        <v>2.6666666666666665</v>
      </c>
      <c r="AQ176" s="58">
        <f>IFERROR(VLOOKUP(Table1215[[#This Row],[Column2]],Table12[[Column2]:[Column54]],42,FALSE),"0")</f>
        <v>1</v>
      </c>
      <c r="AR176" s="58">
        <f>IFERROR(VLOOKUP(Table1215[[#This Row],[Column2]],Table12[[Column2]:[Column54]],43,FALSE),"0")</f>
        <v>0</v>
      </c>
      <c r="AS176" s="58">
        <f>IFERROR(VLOOKUP(Table1215[[#This Row],[Column2]],Table12[[Column2]:[Column54]],44,FALSE),"0")</f>
        <v>0</v>
      </c>
      <c r="AT176" s="58">
        <f>IFERROR(VLOOKUP(Table1215[[#This Row],[Column2]],Table12[[Column2]:[Column54]],45,FALSE),"0")</f>
        <v>0</v>
      </c>
      <c r="AU176" s="58">
        <f>IFERROR(VLOOKUP(Table1215[[#This Row],[Column2]],Table12[[Column2]:[Column54]],46,FALSE),"0")</f>
        <v>0</v>
      </c>
      <c r="AV176" s="60">
        <f>Table1215[[#This Row],[Column43]]</f>
        <v>1</v>
      </c>
      <c r="AW176" s="58">
        <f>IFERROR(VLOOKUP(Table1215[[#This Row],[Column2]],Table12[[Column2]:[Column54]],48,FALSE),"0")</f>
        <v>0</v>
      </c>
      <c r="AX176" s="58">
        <f>IFERROR(VLOOKUP(Table1215[[#This Row],[Column2]],Table12[[Column2]:[Column54]],49,FALSE),"0")</f>
        <v>0</v>
      </c>
      <c r="AY176" s="58">
        <f>IFERROR(VLOOKUP(Table1215[[#This Row],[Column2]],Table12[[Column2]:[Column54]],50,FALSE),"0")</f>
        <v>0</v>
      </c>
      <c r="AZ176" s="58">
        <f>IFERROR(VLOOKUP(Table1215[[#This Row],[Column2]],Table12[[Column2]:[Column54]],51,FALSE),"0")</f>
        <v>3</v>
      </c>
      <c r="BA176" s="58">
        <f>IFERROR(VLOOKUP(Table1215[[#This Row],[Column2]],Table12[[Column2]:[Column54]],52,FALSE),"0")</f>
        <v>3</v>
      </c>
      <c r="BB176" s="60">
        <f>AVERAGE(Table1215[[#This Row],[Column52]],Table1215[[#This Row],[Column53]])</f>
        <v>3</v>
      </c>
    </row>
    <row r="177" spans="1:54" ht="23.1" customHeight="1" x14ac:dyDescent="0.3">
      <c r="A177" s="80">
        <v>174</v>
      </c>
      <c r="B177" s="63" t="s">
        <v>399</v>
      </c>
      <c r="C177" s="64" t="s">
        <v>400</v>
      </c>
      <c r="D177" s="63" t="s">
        <v>541</v>
      </c>
      <c r="E177" s="63" t="s">
        <v>492</v>
      </c>
      <c r="F177" s="63" t="str">
        <f>REPT(CHAR(160),10)&amp;Working!$E178</f>
        <v>          C</v>
      </c>
      <c r="G177" s="54">
        <f>IFERROR(VLOOKUP(Table1215[[#This Row],[Column2]],Table12[[Column2]:[Column54]],6,FALSE),"0")</f>
        <v>0</v>
      </c>
      <c r="H177" s="54">
        <f>IFERROR(VLOOKUP(Table1215[[#This Row],[Column2]],Table12[[Column2]:[Column54]],7,FALSE),"0")</f>
        <v>0</v>
      </c>
      <c r="I177" s="54">
        <f>IFERROR(VLOOKUP(Table1215[[#This Row],[Column2]],Table12[[Column2]:[Column54]],8,FALSE),"0")</f>
        <v>4</v>
      </c>
      <c r="J177" s="54">
        <f>IFERROR(VLOOKUP(Table1215[[#This Row],[Column2]],Table12[[Column2]:[Column54]],9,FALSE),"0")</f>
        <v>0</v>
      </c>
      <c r="K177" s="54">
        <f>IFERROR(VLOOKUP(Table1215[[#This Row],[Column2]],Table12[[Column2]:[Column54]],10,FALSE),"0")</f>
        <v>0</v>
      </c>
      <c r="L177" s="60">
        <f>Table1215[[#This Row],[Column9]]</f>
        <v>4</v>
      </c>
      <c r="M177" s="54">
        <f>IFERROR(VLOOKUP(Table1215[[#This Row],[Column2]],Table12[[Column2]:[Column54]],12,FALSE),"0")</f>
        <v>0</v>
      </c>
      <c r="N177" s="54">
        <f>IFERROR(VLOOKUP(Table1215[[#This Row],[Column2]],Table12[[Column2]:[Column54]],13,FALSE),"0")</f>
        <v>4</v>
      </c>
      <c r="O177" s="54">
        <f>IFERROR(VLOOKUP(Table1215[[#This Row],[Column2]],Table12[[Column2]:[Column54]],14,FALSE),"0")</f>
        <v>4</v>
      </c>
      <c r="P177" s="54">
        <f>IFERROR(VLOOKUP(Table1215[[#This Row],[Column2]],Table12[[Column2]:[Column54]],10,FALSE),"0")</f>
        <v>0</v>
      </c>
      <c r="Q177" s="54">
        <f>IFERROR(VLOOKUP(Table1215[[#This Row],[Column2]],Table12[[Column2]:[Column54]],16,FALSE),"0")</f>
        <v>4</v>
      </c>
      <c r="R177" s="60">
        <f>AVERAGE(Table1215[[#This Row],[Column14]],Table1215[[#This Row],[Column15]],Table1215[[#This Row],[Column17]])</f>
        <v>4</v>
      </c>
      <c r="S177" s="54">
        <f>IFERROR(VLOOKUP(Table1215[[#This Row],[Column2]],Table12[[Column2]:[Column54]],18,FALSE),"0")</f>
        <v>0</v>
      </c>
      <c r="T177" s="54">
        <f>IFERROR(VLOOKUP(Table1215[[#This Row],[Column2]],Table12[[Column2]:[Column54]],19,FALSE),"0")</f>
        <v>0</v>
      </c>
      <c r="U177" s="54">
        <f>IFERROR(VLOOKUP(Table1215[[#This Row],[Column2]],Table12[[Column2]:[Column54]],20,FALSE),"0")</f>
        <v>0</v>
      </c>
      <c r="V177" s="54">
        <f>IFERROR(VLOOKUP(Table1215[[#This Row],[Column2]],Table12[[Column2]:[Column54]],21,FALSE),"0")</f>
        <v>0</v>
      </c>
      <c r="W177" s="54">
        <f>IFERROR(VLOOKUP(Table1215[[#This Row],[Column2]],Table12[[Column2]:[Column54]],22,FALSE),"0")</f>
        <v>0</v>
      </c>
      <c r="X177" s="60">
        <f>Table1215[[#This Row],[Column19]]</f>
        <v>0</v>
      </c>
      <c r="Y177" s="54">
        <f>IFERROR(VLOOKUP(Table1215[[#This Row],[Column2]],Table12[[Column2]:[Column54]],24,FALSE),"0")</f>
        <v>4</v>
      </c>
      <c r="Z177" s="54">
        <f>IFERROR(VLOOKUP(Table1215[[#This Row],[Column2]],Table12[[Column2]:[Column54]],25,FALSE),"0")</f>
        <v>0</v>
      </c>
      <c r="AA177" s="54">
        <f>IFERROR(VLOOKUP(Table1215[[#This Row],[Column2]],Table12[[Column2]:[Column54]],26,FALSE),"0")</f>
        <v>0</v>
      </c>
      <c r="AB177" s="54">
        <f>IFERROR(VLOOKUP(Table1215[[#This Row],[Column2]],Table12[[Column2]:[Column54]],27,FALSE),"0")</f>
        <v>0</v>
      </c>
      <c r="AC177" s="54">
        <f>IFERROR(VLOOKUP(Table1215[[#This Row],[Column2]],Table12[[Column2]:[Column54]],28,FALSE),"0")</f>
        <v>0</v>
      </c>
      <c r="AD177" s="60">
        <f>Table1215[[#This Row],[Column25]]</f>
        <v>4</v>
      </c>
      <c r="AE177" s="54">
        <f>IFERROR(VLOOKUP(Table1215[[#This Row],[Column2]],Table12[[Column2]:[Column54]],30,FALSE),"0")</f>
        <v>0</v>
      </c>
      <c r="AF177" s="54">
        <f>IFERROR(VLOOKUP(Table1215[[#This Row],[Column2]],Table12[[Column2]:[Column54]],31,FALSE),"0")</f>
        <v>0</v>
      </c>
      <c r="AG177" s="54">
        <f>IFERROR(VLOOKUP(Table1215[[#This Row],[Column2]],Table12[[Column2]:[Column54]],32,FALSE),"0")</f>
        <v>0</v>
      </c>
      <c r="AH177" s="54">
        <f>IFERROR(VLOOKUP(Table1215[[#This Row],[Column2]],Table12[[Column2]:[Column54]],33,FALSE),"0")</f>
        <v>0</v>
      </c>
      <c r="AI177" s="54">
        <f>IFERROR(VLOOKUP(Table1215[[#This Row],[Column2]],Table12[[Column2]:[Column54]],34,FALSE),"0")</f>
        <v>0</v>
      </c>
      <c r="AJ177" s="60">
        <f>AVERAGE(Table1215[[#This Row],[Column31]],Table1215[[#This Row],[Column32]],Table1215[[#This Row],[Column33]])</f>
        <v>0</v>
      </c>
      <c r="AK177" s="54">
        <f>IFERROR(VLOOKUP(Table1215[[#This Row],[Column2]],Table12[[Column2]:[Column54]],36,FALSE),"0")</f>
        <v>4</v>
      </c>
      <c r="AL177" s="54">
        <f>IFERROR(VLOOKUP(Table1215[[#This Row],[Column2]],Table12[[Column2]:[Column54]],37,FALSE),"0")</f>
        <v>3</v>
      </c>
      <c r="AM177" s="54">
        <f>IFERROR(VLOOKUP(Table1215[[#This Row],[Column2]],Table12[[Column2]:[Column54]],38,FALSE),"0")</f>
        <v>0</v>
      </c>
      <c r="AN177" s="54">
        <f>IFERROR(VLOOKUP(Table1215[[#This Row],[Column2]],Table12[[Column2]:[Column54]],39,FALSE),"0")</f>
        <v>4</v>
      </c>
      <c r="AO177" s="54">
        <f>IFERROR(VLOOKUP(Table1215[[#This Row],[Column2]],Table12[[Column2]:[Column54]],40,FALSE),"0")</f>
        <v>0</v>
      </c>
      <c r="AP177" s="60">
        <f>AVERAGE(Table1215[[#This Row],[Column37]],Table1215[[#This Row],[Column38]],Table1215[[#This Row],[Column40]])</f>
        <v>3.6666666666666665</v>
      </c>
      <c r="AQ177" s="54">
        <f>IFERROR(VLOOKUP(Table1215[[#This Row],[Column2]],Table12[[Column2]:[Column54]],42,FALSE),"0")</f>
        <v>3</v>
      </c>
      <c r="AR177" s="54">
        <f>IFERROR(VLOOKUP(Table1215[[#This Row],[Column2]],Table12[[Column2]:[Column54]],43,FALSE),"0")</f>
        <v>0</v>
      </c>
      <c r="AS177" s="54">
        <f>IFERROR(VLOOKUP(Table1215[[#This Row],[Column2]],Table12[[Column2]:[Column54]],44,FALSE),"0")</f>
        <v>0</v>
      </c>
      <c r="AT177" s="54">
        <f>IFERROR(VLOOKUP(Table1215[[#This Row],[Column2]],Table12[[Column2]:[Column54]],45,FALSE),"0")</f>
        <v>0</v>
      </c>
      <c r="AU177" s="54">
        <f>IFERROR(VLOOKUP(Table1215[[#This Row],[Column2]],Table12[[Column2]:[Column54]],46,FALSE),"0")</f>
        <v>0</v>
      </c>
      <c r="AV177" s="60">
        <f>Table1215[[#This Row],[Column43]]</f>
        <v>3</v>
      </c>
      <c r="AW177" s="54">
        <f>IFERROR(VLOOKUP(Table1215[[#This Row],[Column2]],Table12[[Column2]:[Column54]],48,FALSE),"0")</f>
        <v>0</v>
      </c>
      <c r="AX177" s="54">
        <f>IFERROR(VLOOKUP(Table1215[[#This Row],[Column2]],Table12[[Column2]:[Column54]],49,FALSE),"0")</f>
        <v>0</v>
      </c>
      <c r="AY177" s="54">
        <f>IFERROR(VLOOKUP(Table1215[[#This Row],[Column2]],Table12[[Column2]:[Column54]],50,FALSE),"0")</f>
        <v>0</v>
      </c>
      <c r="AZ177" s="54">
        <f>IFERROR(VLOOKUP(Table1215[[#This Row],[Column2]],Table12[[Column2]:[Column54]],51,FALSE),"0")</f>
        <v>4</v>
      </c>
      <c r="BA177" s="54">
        <f>IFERROR(VLOOKUP(Table1215[[#This Row],[Column2]],Table12[[Column2]:[Column54]],52,FALSE),"0")</f>
        <v>3</v>
      </c>
      <c r="BB177" s="60">
        <f>AVERAGE(Table1215[[#This Row],[Column52]],Table1215[[#This Row],[Column53]])</f>
        <v>3.5</v>
      </c>
    </row>
    <row r="178" spans="1:54" ht="23.1" customHeight="1" x14ac:dyDescent="0.3">
      <c r="A178" s="79">
        <v>175</v>
      </c>
      <c r="B178" s="56" t="s">
        <v>119</v>
      </c>
      <c r="C178" s="57" t="s">
        <v>120</v>
      </c>
      <c r="D178" s="56" t="s">
        <v>449</v>
      </c>
      <c r="E178" s="56" t="s">
        <v>34</v>
      </c>
      <c r="F178" s="56" t="str">
        <f>REPT(CHAR(160),10)&amp;Working!$E179</f>
        <v>          A</v>
      </c>
      <c r="G178" s="58">
        <f>IFERROR(VLOOKUP(Table1215[[#This Row],[Column2]],Table12[[Column2]:[Column54]],6,FALSE),"0")</f>
        <v>0</v>
      </c>
      <c r="H178" s="58">
        <f>IFERROR(VLOOKUP(Table1215[[#This Row],[Column2]],Table12[[Column2]:[Column54]],7,FALSE),"0")</f>
        <v>0</v>
      </c>
      <c r="I178" s="58">
        <f>IFERROR(VLOOKUP(Table1215[[#This Row],[Column2]],Table12[[Column2]:[Column54]],8,FALSE),"0")</f>
        <v>3</v>
      </c>
      <c r="J178" s="58">
        <f>IFERROR(VLOOKUP(Table1215[[#This Row],[Column2]],Table12[[Column2]:[Column54]],9,FALSE),"0")</f>
        <v>0</v>
      </c>
      <c r="K178" s="58">
        <f>IFERROR(VLOOKUP(Table1215[[#This Row],[Column2]],Table12[[Column2]:[Column54]],10,FALSE),"0")</f>
        <v>0</v>
      </c>
      <c r="L178" s="60">
        <f>Table1215[[#This Row],[Column9]]</f>
        <v>3</v>
      </c>
      <c r="M178" s="58">
        <f>IFERROR(VLOOKUP(Table1215[[#This Row],[Column2]],Table12[[Column2]:[Column54]],12,FALSE),"0")</f>
        <v>0</v>
      </c>
      <c r="N178" s="58">
        <f>IFERROR(VLOOKUP(Table1215[[#This Row],[Column2]],Table12[[Column2]:[Column54]],13,FALSE),"0")</f>
        <v>3</v>
      </c>
      <c r="O178" s="58">
        <f>IFERROR(VLOOKUP(Table1215[[#This Row],[Column2]],Table12[[Column2]:[Column54]],14,FALSE),"0")</f>
        <v>4</v>
      </c>
      <c r="P178" s="58">
        <f>IFERROR(VLOOKUP(Table1215[[#This Row],[Column2]],Table12[[Column2]:[Column54]],10,FALSE),"0")</f>
        <v>0</v>
      </c>
      <c r="Q178" s="58">
        <f>IFERROR(VLOOKUP(Table1215[[#This Row],[Column2]],Table12[[Column2]:[Column54]],16,FALSE),"0")</f>
        <v>4</v>
      </c>
      <c r="R178" s="60">
        <f>AVERAGE(Table1215[[#This Row],[Column14]],Table1215[[#This Row],[Column15]],Table1215[[#This Row],[Column17]])</f>
        <v>3.6666666666666665</v>
      </c>
      <c r="S178" s="58">
        <f>IFERROR(VLOOKUP(Table1215[[#This Row],[Column2]],Table12[[Column2]:[Column54]],18,FALSE),"0")</f>
        <v>0</v>
      </c>
      <c r="T178" s="58">
        <f>IFERROR(VLOOKUP(Table1215[[#This Row],[Column2]],Table12[[Column2]:[Column54]],19,FALSE),"0")</f>
        <v>0</v>
      </c>
      <c r="U178" s="58">
        <f>IFERROR(VLOOKUP(Table1215[[#This Row],[Column2]],Table12[[Column2]:[Column54]],20,FALSE),"0")</f>
        <v>0</v>
      </c>
      <c r="V178" s="58">
        <f>IFERROR(VLOOKUP(Table1215[[#This Row],[Column2]],Table12[[Column2]:[Column54]],21,FALSE),"0")</f>
        <v>0</v>
      </c>
      <c r="W178" s="58">
        <f>IFERROR(VLOOKUP(Table1215[[#This Row],[Column2]],Table12[[Column2]:[Column54]],22,FALSE),"0")</f>
        <v>0</v>
      </c>
      <c r="X178" s="60">
        <f>Table1215[[#This Row],[Column19]]</f>
        <v>0</v>
      </c>
      <c r="Y178" s="58">
        <f>IFERROR(VLOOKUP(Table1215[[#This Row],[Column2]],Table12[[Column2]:[Column54]],24,FALSE),"0")</f>
        <v>4</v>
      </c>
      <c r="Z178" s="58">
        <f>IFERROR(VLOOKUP(Table1215[[#This Row],[Column2]],Table12[[Column2]:[Column54]],25,FALSE),"0")</f>
        <v>0</v>
      </c>
      <c r="AA178" s="58">
        <f>IFERROR(VLOOKUP(Table1215[[#This Row],[Column2]],Table12[[Column2]:[Column54]],26,FALSE),"0")</f>
        <v>0</v>
      </c>
      <c r="AB178" s="58">
        <f>IFERROR(VLOOKUP(Table1215[[#This Row],[Column2]],Table12[[Column2]:[Column54]],27,FALSE),"0")</f>
        <v>0</v>
      </c>
      <c r="AC178" s="58">
        <f>IFERROR(VLOOKUP(Table1215[[#This Row],[Column2]],Table12[[Column2]:[Column54]],28,FALSE),"0")</f>
        <v>0</v>
      </c>
      <c r="AD178" s="60">
        <f>Table1215[[#This Row],[Column25]]</f>
        <v>4</v>
      </c>
      <c r="AE178" s="58">
        <f>IFERROR(VLOOKUP(Table1215[[#This Row],[Column2]],Table12[[Column2]:[Column54]],30,FALSE),"0")</f>
        <v>0</v>
      </c>
      <c r="AF178" s="58">
        <f>IFERROR(VLOOKUP(Table1215[[#This Row],[Column2]],Table12[[Column2]:[Column54]],31,FALSE),"0")</f>
        <v>0</v>
      </c>
      <c r="AG178" s="58">
        <f>IFERROR(VLOOKUP(Table1215[[#This Row],[Column2]],Table12[[Column2]:[Column54]],32,FALSE),"0")</f>
        <v>0</v>
      </c>
      <c r="AH178" s="58">
        <f>IFERROR(VLOOKUP(Table1215[[#This Row],[Column2]],Table12[[Column2]:[Column54]],33,FALSE),"0")</f>
        <v>0</v>
      </c>
      <c r="AI178" s="58">
        <f>IFERROR(VLOOKUP(Table1215[[#This Row],[Column2]],Table12[[Column2]:[Column54]],34,FALSE),"0")</f>
        <v>0</v>
      </c>
      <c r="AJ178" s="60">
        <f>AVERAGE(Table1215[[#This Row],[Column31]],Table1215[[#This Row],[Column32]],Table1215[[#This Row],[Column33]])</f>
        <v>0</v>
      </c>
      <c r="AK178" s="58">
        <f>IFERROR(VLOOKUP(Table1215[[#This Row],[Column2]],Table12[[Column2]:[Column54]],36,FALSE),"0")</f>
        <v>3</v>
      </c>
      <c r="AL178" s="58">
        <f>IFERROR(VLOOKUP(Table1215[[#This Row],[Column2]],Table12[[Column2]:[Column54]],37,FALSE),"0")</f>
        <v>4</v>
      </c>
      <c r="AM178" s="58">
        <f>IFERROR(VLOOKUP(Table1215[[#This Row],[Column2]],Table12[[Column2]:[Column54]],38,FALSE),"0")</f>
        <v>0</v>
      </c>
      <c r="AN178" s="58">
        <f>IFERROR(VLOOKUP(Table1215[[#This Row],[Column2]],Table12[[Column2]:[Column54]],39,FALSE),"0")</f>
        <v>4</v>
      </c>
      <c r="AO178" s="58">
        <f>IFERROR(VLOOKUP(Table1215[[#This Row],[Column2]],Table12[[Column2]:[Column54]],40,FALSE),"0")</f>
        <v>0</v>
      </c>
      <c r="AP178" s="60">
        <f>AVERAGE(Table1215[[#This Row],[Column37]],Table1215[[#This Row],[Column38]],Table1215[[#This Row],[Column40]])</f>
        <v>3.6666666666666665</v>
      </c>
      <c r="AQ178" s="58">
        <f>IFERROR(VLOOKUP(Table1215[[#This Row],[Column2]],Table12[[Column2]:[Column54]],42,FALSE),"0")</f>
        <v>3</v>
      </c>
      <c r="AR178" s="58">
        <f>IFERROR(VLOOKUP(Table1215[[#This Row],[Column2]],Table12[[Column2]:[Column54]],43,FALSE),"0")</f>
        <v>0</v>
      </c>
      <c r="AS178" s="58">
        <f>IFERROR(VLOOKUP(Table1215[[#This Row],[Column2]],Table12[[Column2]:[Column54]],44,FALSE),"0")</f>
        <v>0</v>
      </c>
      <c r="AT178" s="58">
        <f>IFERROR(VLOOKUP(Table1215[[#This Row],[Column2]],Table12[[Column2]:[Column54]],45,FALSE),"0")</f>
        <v>0</v>
      </c>
      <c r="AU178" s="58">
        <f>IFERROR(VLOOKUP(Table1215[[#This Row],[Column2]],Table12[[Column2]:[Column54]],46,FALSE),"0")</f>
        <v>0</v>
      </c>
      <c r="AV178" s="60">
        <f>Table1215[[#This Row],[Column43]]</f>
        <v>3</v>
      </c>
      <c r="AW178" s="58">
        <f>IFERROR(VLOOKUP(Table1215[[#This Row],[Column2]],Table12[[Column2]:[Column54]],48,FALSE),"0")</f>
        <v>0</v>
      </c>
      <c r="AX178" s="58">
        <f>IFERROR(VLOOKUP(Table1215[[#This Row],[Column2]],Table12[[Column2]:[Column54]],49,FALSE),"0")</f>
        <v>0</v>
      </c>
      <c r="AY178" s="58">
        <f>IFERROR(VLOOKUP(Table1215[[#This Row],[Column2]],Table12[[Column2]:[Column54]],50,FALSE),"0")</f>
        <v>0</v>
      </c>
      <c r="AZ178" s="58">
        <f>IFERROR(VLOOKUP(Table1215[[#This Row],[Column2]],Table12[[Column2]:[Column54]],51,FALSE),"0")</f>
        <v>4</v>
      </c>
      <c r="BA178" s="58">
        <f>IFERROR(VLOOKUP(Table1215[[#This Row],[Column2]],Table12[[Column2]:[Column54]],52,FALSE),"0")</f>
        <v>3</v>
      </c>
      <c r="BB178" s="60">
        <f>AVERAGE(Table1215[[#This Row],[Column52]],Table1215[[#This Row],[Column53]])</f>
        <v>3.5</v>
      </c>
    </row>
    <row r="179" spans="1:54" ht="23.1" customHeight="1" x14ac:dyDescent="0.3">
      <c r="A179" s="80">
        <v>176</v>
      </c>
      <c r="B179" s="63" t="s">
        <v>401</v>
      </c>
      <c r="C179" s="64" t="s">
        <v>402</v>
      </c>
      <c r="D179" s="63" t="s">
        <v>449</v>
      </c>
      <c r="E179" s="63" t="s">
        <v>492</v>
      </c>
      <c r="F179" s="63" t="str">
        <f>REPT(CHAR(160),10)&amp;Working!$E180</f>
        <v>          C</v>
      </c>
      <c r="G179" s="54">
        <f>IFERROR(VLOOKUP(Table1215[[#This Row],[Column2]],Table12[[Column2]:[Column54]],6,FALSE),"0")</f>
        <v>0</v>
      </c>
      <c r="H179" s="54">
        <f>IFERROR(VLOOKUP(Table1215[[#This Row],[Column2]],Table12[[Column2]:[Column54]],7,FALSE),"0")</f>
        <v>0</v>
      </c>
      <c r="I179" s="54">
        <f>IFERROR(VLOOKUP(Table1215[[#This Row],[Column2]],Table12[[Column2]:[Column54]],8,FALSE),"0")</f>
        <v>0</v>
      </c>
      <c r="J179" s="54">
        <f>IFERROR(VLOOKUP(Table1215[[#This Row],[Column2]],Table12[[Column2]:[Column54]],9,FALSE),"0")</f>
        <v>0</v>
      </c>
      <c r="K179" s="54">
        <f>IFERROR(VLOOKUP(Table1215[[#This Row],[Column2]],Table12[[Column2]:[Column54]],10,FALSE),"0")</f>
        <v>0</v>
      </c>
      <c r="L179" s="60">
        <f>Table1215[[#This Row],[Column9]]</f>
        <v>0</v>
      </c>
      <c r="M179" s="54">
        <f>IFERROR(VLOOKUP(Table1215[[#This Row],[Column2]],Table12[[Column2]:[Column54]],12,FALSE),"0")</f>
        <v>0</v>
      </c>
      <c r="N179" s="54">
        <f>IFERROR(VLOOKUP(Table1215[[#This Row],[Column2]],Table12[[Column2]:[Column54]],13,FALSE),"0")</f>
        <v>0</v>
      </c>
      <c r="O179" s="54">
        <f>IFERROR(VLOOKUP(Table1215[[#This Row],[Column2]],Table12[[Column2]:[Column54]],14,FALSE),"0")</f>
        <v>0</v>
      </c>
      <c r="P179" s="54">
        <f>IFERROR(VLOOKUP(Table1215[[#This Row],[Column2]],Table12[[Column2]:[Column54]],10,FALSE),"0")</f>
        <v>0</v>
      </c>
      <c r="Q179" s="54">
        <f>IFERROR(VLOOKUP(Table1215[[#This Row],[Column2]],Table12[[Column2]:[Column54]],16,FALSE),"0")</f>
        <v>0</v>
      </c>
      <c r="R179" s="60">
        <f>AVERAGE(Table1215[[#This Row],[Column14]],Table1215[[#This Row],[Column15]],Table1215[[#This Row],[Column17]])</f>
        <v>0</v>
      </c>
      <c r="S179" s="54">
        <f>IFERROR(VLOOKUP(Table1215[[#This Row],[Column2]],Table12[[Column2]:[Column54]],18,FALSE),"0")</f>
        <v>0</v>
      </c>
      <c r="T179" s="54">
        <f>IFERROR(VLOOKUP(Table1215[[#This Row],[Column2]],Table12[[Column2]:[Column54]],19,FALSE),"0")</f>
        <v>0</v>
      </c>
      <c r="U179" s="54">
        <f>IFERROR(VLOOKUP(Table1215[[#This Row],[Column2]],Table12[[Column2]:[Column54]],20,FALSE),"0")</f>
        <v>0</v>
      </c>
      <c r="V179" s="54">
        <f>IFERROR(VLOOKUP(Table1215[[#This Row],[Column2]],Table12[[Column2]:[Column54]],21,FALSE),"0")</f>
        <v>0</v>
      </c>
      <c r="W179" s="54">
        <f>IFERROR(VLOOKUP(Table1215[[#This Row],[Column2]],Table12[[Column2]:[Column54]],22,FALSE),"0")</f>
        <v>0</v>
      </c>
      <c r="X179" s="60">
        <f>Table1215[[#This Row],[Column19]]</f>
        <v>0</v>
      </c>
      <c r="Y179" s="54">
        <f>IFERROR(VLOOKUP(Table1215[[#This Row],[Column2]],Table12[[Column2]:[Column54]],24,FALSE),"0")</f>
        <v>0</v>
      </c>
      <c r="Z179" s="54">
        <f>IFERROR(VLOOKUP(Table1215[[#This Row],[Column2]],Table12[[Column2]:[Column54]],25,FALSE),"0")</f>
        <v>0</v>
      </c>
      <c r="AA179" s="54">
        <f>IFERROR(VLOOKUP(Table1215[[#This Row],[Column2]],Table12[[Column2]:[Column54]],26,FALSE),"0")</f>
        <v>0</v>
      </c>
      <c r="AB179" s="54">
        <f>IFERROR(VLOOKUP(Table1215[[#This Row],[Column2]],Table12[[Column2]:[Column54]],27,FALSE),"0")</f>
        <v>0</v>
      </c>
      <c r="AC179" s="54">
        <f>IFERROR(VLOOKUP(Table1215[[#This Row],[Column2]],Table12[[Column2]:[Column54]],28,FALSE),"0")</f>
        <v>0</v>
      </c>
      <c r="AD179" s="60">
        <f>Table1215[[#This Row],[Column25]]</f>
        <v>0</v>
      </c>
      <c r="AE179" s="54">
        <f>IFERROR(VLOOKUP(Table1215[[#This Row],[Column2]],Table12[[Column2]:[Column54]],30,FALSE),"0")</f>
        <v>0</v>
      </c>
      <c r="AF179" s="54">
        <f>IFERROR(VLOOKUP(Table1215[[#This Row],[Column2]],Table12[[Column2]:[Column54]],31,FALSE),"0")</f>
        <v>0</v>
      </c>
      <c r="AG179" s="54">
        <f>IFERROR(VLOOKUP(Table1215[[#This Row],[Column2]],Table12[[Column2]:[Column54]],32,FALSE),"0")</f>
        <v>0</v>
      </c>
      <c r="AH179" s="54">
        <f>IFERROR(VLOOKUP(Table1215[[#This Row],[Column2]],Table12[[Column2]:[Column54]],33,FALSE),"0")</f>
        <v>0</v>
      </c>
      <c r="AI179" s="54">
        <f>IFERROR(VLOOKUP(Table1215[[#This Row],[Column2]],Table12[[Column2]:[Column54]],34,FALSE),"0")</f>
        <v>0</v>
      </c>
      <c r="AJ179" s="60">
        <f>AVERAGE(Table1215[[#This Row],[Column31]],Table1215[[#This Row],[Column32]],Table1215[[#This Row],[Column33]])</f>
        <v>0</v>
      </c>
      <c r="AK179" s="54">
        <f>IFERROR(VLOOKUP(Table1215[[#This Row],[Column2]],Table12[[Column2]:[Column54]],36,FALSE),"0")</f>
        <v>0</v>
      </c>
      <c r="AL179" s="54">
        <f>IFERROR(VLOOKUP(Table1215[[#This Row],[Column2]],Table12[[Column2]:[Column54]],37,FALSE),"0")</f>
        <v>0</v>
      </c>
      <c r="AM179" s="54">
        <f>IFERROR(VLOOKUP(Table1215[[#This Row],[Column2]],Table12[[Column2]:[Column54]],38,FALSE),"0")</f>
        <v>0</v>
      </c>
      <c r="AN179" s="54">
        <f>IFERROR(VLOOKUP(Table1215[[#This Row],[Column2]],Table12[[Column2]:[Column54]],39,FALSE),"0")</f>
        <v>0</v>
      </c>
      <c r="AO179" s="54">
        <f>IFERROR(VLOOKUP(Table1215[[#This Row],[Column2]],Table12[[Column2]:[Column54]],40,FALSE),"0")</f>
        <v>0</v>
      </c>
      <c r="AP179" s="60">
        <f>AVERAGE(Table1215[[#This Row],[Column37]],Table1215[[#This Row],[Column38]],Table1215[[#This Row],[Column40]])</f>
        <v>0</v>
      </c>
      <c r="AQ179" s="54">
        <f>IFERROR(VLOOKUP(Table1215[[#This Row],[Column2]],Table12[[Column2]:[Column54]],42,FALSE),"0")</f>
        <v>0</v>
      </c>
      <c r="AR179" s="54">
        <f>IFERROR(VLOOKUP(Table1215[[#This Row],[Column2]],Table12[[Column2]:[Column54]],43,FALSE),"0")</f>
        <v>0</v>
      </c>
      <c r="AS179" s="54">
        <f>IFERROR(VLOOKUP(Table1215[[#This Row],[Column2]],Table12[[Column2]:[Column54]],44,FALSE),"0")</f>
        <v>0</v>
      </c>
      <c r="AT179" s="54">
        <f>IFERROR(VLOOKUP(Table1215[[#This Row],[Column2]],Table12[[Column2]:[Column54]],45,FALSE),"0")</f>
        <v>0</v>
      </c>
      <c r="AU179" s="54">
        <f>IFERROR(VLOOKUP(Table1215[[#This Row],[Column2]],Table12[[Column2]:[Column54]],46,FALSE),"0")</f>
        <v>0</v>
      </c>
      <c r="AV179" s="60">
        <f>Table1215[[#This Row],[Column43]]</f>
        <v>0</v>
      </c>
      <c r="AW179" s="54">
        <f>IFERROR(VLOOKUP(Table1215[[#This Row],[Column2]],Table12[[Column2]:[Column54]],48,FALSE),"0")</f>
        <v>0</v>
      </c>
      <c r="AX179" s="54">
        <f>IFERROR(VLOOKUP(Table1215[[#This Row],[Column2]],Table12[[Column2]:[Column54]],49,FALSE),"0")</f>
        <v>0</v>
      </c>
      <c r="AY179" s="54">
        <f>IFERROR(VLOOKUP(Table1215[[#This Row],[Column2]],Table12[[Column2]:[Column54]],50,FALSE),"0")</f>
        <v>0</v>
      </c>
      <c r="AZ179" s="54">
        <f>IFERROR(VLOOKUP(Table1215[[#This Row],[Column2]],Table12[[Column2]:[Column54]],51,FALSE),"0")</f>
        <v>0</v>
      </c>
      <c r="BA179" s="54">
        <f>IFERROR(VLOOKUP(Table1215[[#This Row],[Column2]],Table12[[Column2]:[Column54]],52,FALSE),"0")</f>
        <v>0</v>
      </c>
      <c r="BB179" s="60">
        <f>AVERAGE(Table1215[[#This Row],[Column52]],Table1215[[#This Row],[Column53]])</f>
        <v>0</v>
      </c>
    </row>
    <row r="180" spans="1:54" ht="23.1" customHeight="1" x14ac:dyDescent="0.3">
      <c r="A180" s="79">
        <v>177</v>
      </c>
      <c r="B180" s="56" t="s">
        <v>270</v>
      </c>
      <c r="C180" s="57" t="s">
        <v>271</v>
      </c>
      <c r="D180" s="56" t="s">
        <v>449</v>
      </c>
      <c r="E180" s="56" t="s">
        <v>160</v>
      </c>
      <c r="F180" s="56" t="str">
        <f>REPT(CHAR(160),10)&amp;Working!$E181</f>
        <v>          B</v>
      </c>
      <c r="G180" s="58">
        <f>IFERROR(VLOOKUP(Table1215[[#This Row],[Column2]],Table12[[Column2]:[Column54]],6,FALSE),"0")</f>
        <v>0</v>
      </c>
      <c r="H180" s="58">
        <f>IFERROR(VLOOKUP(Table1215[[#This Row],[Column2]],Table12[[Column2]:[Column54]],7,FALSE),"0")</f>
        <v>0</v>
      </c>
      <c r="I180" s="58">
        <f>IFERROR(VLOOKUP(Table1215[[#This Row],[Column2]],Table12[[Column2]:[Column54]],8,FALSE),"0")</f>
        <v>3</v>
      </c>
      <c r="J180" s="58">
        <f>IFERROR(VLOOKUP(Table1215[[#This Row],[Column2]],Table12[[Column2]:[Column54]],9,FALSE),"0")</f>
        <v>0</v>
      </c>
      <c r="K180" s="58">
        <f>IFERROR(VLOOKUP(Table1215[[#This Row],[Column2]],Table12[[Column2]:[Column54]],10,FALSE),"0")</f>
        <v>0</v>
      </c>
      <c r="L180" s="60">
        <f>Table1215[[#This Row],[Column9]]</f>
        <v>3</v>
      </c>
      <c r="M180" s="58">
        <f>IFERROR(VLOOKUP(Table1215[[#This Row],[Column2]],Table12[[Column2]:[Column54]],12,FALSE),"0")</f>
        <v>0</v>
      </c>
      <c r="N180" s="58">
        <f>IFERROR(VLOOKUP(Table1215[[#This Row],[Column2]],Table12[[Column2]:[Column54]],13,FALSE),"0")</f>
        <v>4</v>
      </c>
      <c r="O180" s="58">
        <f>IFERROR(VLOOKUP(Table1215[[#This Row],[Column2]],Table12[[Column2]:[Column54]],14,FALSE),"0")</f>
        <v>4</v>
      </c>
      <c r="P180" s="58">
        <f>IFERROR(VLOOKUP(Table1215[[#This Row],[Column2]],Table12[[Column2]:[Column54]],10,FALSE),"0")</f>
        <v>0</v>
      </c>
      <c r="Q180" s="58">
        <f>IFERROR(VLOOKUP(Table1215[[#This Row],[Column2]],Table12[[Column2]:[Column54]],16,FALSE),"0")</f>
        <v>4</v>
      </c>
      <c r="R180" s="60">
        <f>AVERAGE(Table1215[[#This Row],[Column14]],Table1215[[#This Row],[Column15]],Table1215[[#This Row],[Column17]])</f>
        <v>4</v>
      </c>
      <c r="S180" s="58">
        <f>IFERROR(VLOOKUP(Table1215[[#This Row],[Column2]],Table12[[Column2]:[Column54]],18,FALSE),"0")</f>
        <v>0</v>
      </c>
      <c r="T180" s="58">
        <f>IFERROR(VLOOKUP(Table1215[[#This Row],[Column2]],Table12[[Column2]:[Column54]],19,FALSE),"0")</f>
        <v>0</v>
      </c>
      <c r="U180" s="58">
        <f>IFERROR(VLOOKUP(Table1215[[#This Row],[Column2]],Table12[[Column2]:[Column54]],20,FALSE),"0")</f>
        <v>0</v>
      </c>
      <c r="V180" s="58">
        <f>IFERROR(VLOOKUP(Table1215[[#This Row],[Column2]],Table12[[Column2]:[Column54]],21,FALSE),"0")</f>
        <v>0</v>
      </c>
      <c r="W180" s="58">
        <f>IFERROR(VLOOKUP(Table1215[[#This Row],[Column2]],Table12[[Column2]:[Column54]],22,FALSE),"0")</f>
        <v>0</v>
      </c>
      <c r="X180" s="60">
        <f>Table1215[[#This Row],[Column19]]</f>
        <v>0</v>
      </c>
      <c r="Y180" s="58">
        <f>IFERROR(VLOOKUP(Table1215[[#This Row],[Column2]],Table12[[Column2]:[Column54]],24,FALSE),"0")</f>
        <v>3</v>
      </c>
      <c r="Z180" s="58">
        <f>IFERROR(VLOOKUP(Table1215[[#This Row],[Column2]],Table12[[Column2]:[Column54]],25,FALSE),"0")</f>
        <v>0</v>
      </c>
      <c r="AA180" s="58">
        <f>IFERROR(VLOOKUP(Table1215[[#This Row],[Column2]],Table12[[Column2]:[Column54]],26,FALSE),"0")</f>
        <v>0</v>
      </c>
      <c r="AB180" s="58">
        <f>IFERROR(VLOOKUP(Table1215[[#This Row],[Column2]],Table12[[Column2]:[Column54]],27,FALSE),"0")</f>
        <v>0</v>
      </c>
      <c r="AC180" s="58">
        <f>IFERROR(VLOOKUP(Table1215[[#This Row],[Column2]],Table12[[Column2]:[Column54]],28,FALSE),"0")</f>
        <v>0</v>
      </c>
      <c r="AD180" s="60">
        <f>Table1215[[#This Row],[Column25]]</f>
        <v>3</v>
      </c>
      <c r="AE180" s="58">
        <f>IFERROR(VLOOKUP(Table1215[[#This Row],[Column2]],Table12[[Column2]:[Column54]],30,FALSE),"0")</f>
        <v>0</v>
      </c>
      <c r="AF180" s="58">
        <f>IFERROR(VLOOKUP(Table1215[[#This Row],[Column2]],Table12[[Column2]:[Column54]],31,FALSE),"0")</f>
        <v>0</v>
      </c>
      <c r="AG180" s="58">
        <f>IFERROR(VLOOKUP(Table1215[[#This Row],[Column2]],Table12[[Column2]:[Column54]],32,FALSE),"0")</f>
        <v>0</v>
      </c>
      <c r="AH180" s="58">
        <f>IFERROR(VLOOKUP(Table1215[[#This Row],[Column2]],Table12[[Column2]:[Column54]],33,FALSE),"0")</f>
        <v>0</v>
      </c>
      <c r="AI180" s="58">
        <f>IFERROR(VLOOKUP(Table1215[[#This Row],[Column2]],Table12[[Column2]:[Column54]],34,FALSE),"0")</f>
        <v>0</v>
      </c>
      <c r="AJ180" s="60">
        <f>AVERAGE(Table1215[[#This Row],[Column31]],Table1215[[#This Row],[Column32]],Table1215[[#This Row],[Column33]])</f>
        <v>0</v>
      </c>
      <c r="AK180" s="58">
        <f>IFERROR(VLOOKUP(Table1215[[#This Row],[Column2]],Table12[[Column2]:[Column54]],36,FALSE),"0")</f>
        <v>3</v>
      </c>
      <c r="AL180" s="58">
        <f>IFERROR(VLOOKUP(Table1215[[#This Row],[Column2]],Table12[[Column2]:[Column54]],37,FALSE),"0")</f>
        <v>3</v>
      </c>
      <c r="AM180" s="58">
        <f>IFERROR(VLOOKUP(Table1215[[#This Row],[Column2]],Table12[[Column2]:[Column54]],38,FALSE),"0")</f>
        <v>0</v>
      </c>
      <c r="AN180" s="58">
        <f>IFERROR(VLOOKUP(Table1215[[#This Row],[Column2]],Table12[[Column2]:[Column54]],39,FALSE),"0")</f>
        <v>4</v>
      </c>
      <c r="AO180" s="58">
        <f>IFERROR(VLOOKUP(Table1215[[#This Row],[Column2]],Table12[[Column2]:[Column54]],40,FALSE),"0")</f>
        <v>0</v>
      </c>
      <c r="AP180" s="60">
        <f>AVERAGE(Table1215[[#This Row],[Column37]],Table1215[[#This Row],[Column38]],Table1215[[#This Row],[Column40]])</f>
        <v>3.3333333333333335</v>
      </c>
      <c r="AQ180" s="58">
        <f>IFERROR(VLOOKUP(Table1215[[#This Row],[Column2]],Table12[[Column2]:[Column54]],42,FALSE),"0")</f>
        <v>3</v>
      </c>
      <c r="AR180" s="58">
        <f>IFERROR(VLOOKUP(Table1215[[#This Row],[Column2]],Table12[[Column2]:[Column54]],43,FALSE),"0")</f>
        <v>0</v>
      </c>
      <c r="AS180" s="58">
        <f>IFERROR(VLOOKUP(Table1215[[#This Row],[Column2]],Table12[[Column2]:[Column54]],44,FALSE),"0")</f>
        <v>0</v>
      </c>
      <c r="AT180" s="58">
        <f>IFERROR(VLOOKUP(Table1215[[#This Row],[Column2]],Table12[[Column2]:[Column54]],45,FALSE),"0")</f>
        <v>0</v>
      </c>
      <c r="AU180" s="58">
        <f>IFERROR(VLOOKUP(Table1215[[#This Row],[Column2]],Table12[[Column2]:[Column54]],46,FALSE),"0")</f>
        <v>0</v>
      </c>
      <c r="AV180" s="60">
        <f>Table1215[[#This Row],[Column43]]</f>
        <v>3</v>
      </c>
      <c r="AW180" s="58">
        <f>IFERROR(VLOOKUP(Table1215[[#This Row],[Column2]],Table12[[Column2]:[Column54]],48,FALSE),"0")</f>
        <v>0</v>
      </c>
      <c r="AX180" s="58">
        <f>IFERROR(VLOOKUP(Table1215[[#This Row],[Column2]],Table12[[Column2]:[Column54]],49,FALSE),"0")</f>
        <v>0</v>
      </c>
      <c r="AY180" s="58">
        <f>IFERROR(VLOOKUP(Table1215[[#This Row],[Column2]],Table12[[Column2]:[Column54]],50,FALSE),"0")</f>
        <v>0</v>
      </c>
      <c r="AZ180" s="58">
        <f>IFERROR(VLOOKUP(Table1215[[#This Row],[Column2]],Table12[[Column2]:[Column54]],51,FALSE),"0")</f>
        <v>4</v>
      </c>
      <c r="BA180" s="58">
        <f>IFERROR(VLOOKUP(Table1215[[#This Row],[Column2]],Table12[[Column2]:[Column54]],52,FALSE),"0")</f>
        <v>3</v>
      </c>
      <c r="BB180" s="60">
        <f>AVERAGE(Table1215[[#This Row],[Column52]],Table1215[[#This Row],[Column53]])</f>
        <v>3.5</v>
      </c>
    </row>
    <row r="181" spans="1:54" ht="23.1" customHeight="1" x14ac:dyDescent="0.3">
      <c r="A181" s="80">
        <v>178</v>
      </c>
      <c r="B181" s="63" t="s">
        <v>51</v>
      </c>
      <c r="C181" s="64" t="s">
        <v>52</v>
      </c>
      <c r="D181" s="63" t="s">
        <v>541</v>
      </c>
      <c r="E181" s="63" t="s">
        <v>34</v>
      </c>
      <c r="F181" s="63" t="str">
        <f>REPT(CHAR(160),10)&amp;Working!$E182</f>
        <v>          A</v>
      </c>
      <c r="G181" s="54">
        <f>IFERROR(VLOOKUP(Table1215[[#This Row],[Column2]],Table12[[Column2]:[Column54]],6,FALSE),"0")</f>
        <v>0</v>
      </c>
      <c r="H181" s="54">
        <f>IFERROR(VLOOKUP(Table1215[[#This Row],[Column2]],Table12[[Column2]:[Column54]],7,FALSE),"0")</f>
        <v>0</v>
      </c>
      <c r="I181" s="54">
        <f>IFERROR(VLOOKUP(Table1215[[#This Row],[Column2]],Table12[[Column2]:[Column54]],8,FALSE),"0")</f>
        <v>5</v>
      </c>
      <c r="J181" s="54">
        <f>IFERROR(VLOOKUP(Table1215[[#This Row],[Column2]],Table12[[Column2]:[Column54]],9,FALSE),"0")</f>
        <v>0</v>
      </c>
      <c r="K181" s="54">
        <f>IFERROR(VLOOKUP(Table1215[[#This Row],[Column2]],Table12[[Column2]:[Column54]],10,FALSE),"0")</f>
        <v>0</v>
      </c>
      <c r="L181" s="60">
        <f>Table1215[[#This Row],[Column9]]</f>
        <v>5</v>
      </c>
      <c r="M181" s="54">
        <f>IFERROR(VLOOKUP(Table1215[[#This Row],[Column2]],Table12[[Column2]:[Column54]],12,FALSE),"0")</f>
        <v>0</v>
      </c>
      <c r="N181" s="54">
        <f>IFERROR(VLOOKUP(Table1215[[#This Row],[Column2]],Table12[[Column2]:[Column54]],13,FALSE),"0")</f>
        <v>5</v>
      </c>
      <c r="O181" s="54">
        <f>IFERROR(VLOOKUP(Table1215[[#This Row],[Column2]],Table12[[Column2]:[Column54]],14,FALSE),"0")</f>
        <v>4</v>
      </c>
      <c r="P181" s="54">
        <f>IFERROR(VLOOKUP(Table1215[[#This Row],[Column2]],Table12[[Column2]:[Column54]],10,FALSE),"0")</f>
        <v>0</v>
      </c>
      <c r="Q181" s="54">
        <f>IFERROR(VLOOKUP(Table1215[[#This Row],[Column2]],Table12[[Column2]:[Column54]],16,FALSE),"0")</f>
        <v>4</v>
      </c>
      <c r="R181" s="60">
        <f>AVERAGE(Table1215[[#This Row],[Column14]],Table1215[[#This Row],[Column15]],Table1215[[#This Row],[Column17]])</f>
        <v>4.333333333333333</v>
      </c>
      <c r="S181" s="54">
        <f>IFERROR(VLOOKUP(Table1215[[#This Row],[Column2]],Table12[[Column2]:[Column54]],18,FALSE),"0")</f>
        <v>0</v>
      </c>
      <c r="T181" s="54">
        <f>IFERROR(VLOOKUP(Table1215[[#This Row],[Column2]],Table12[[Column2]:[Column54]],19,FALSE),"0")</f>
        <v>0</v>
      </c>
      <c r="U181" s="54">
        <f>IFERROR(VLOOKUP(Table1215[[#This Row],[Column2]],Table12[[Column2]:[Column54]],20,FALSE),"0")</f>
        <v>0</v>
      </c>
      <c r="V181" s="54">
        <f>IFERROR(VLOOKUP(Table1215[[#This Row],[Column2]],Table12[[Column2]:[Column54]],21,FALSE),"0")</f>
        <v>0</v>
      </c>
      <c r="W181" s="54">
        <f>IFERROR(VLOOKUP(Table1215[[#This Row],[Column2]],Table12[[Column2]:[Column54]],22,FALSE),"0")</f>
        <v>0</v>
      </c>
      <c r="X181" s="60">
        <f>Table1215[[#This Row],[Column19]]</f>
        <v>0</v>
      </c>
      <c r="Y181" s="54">
        <f>IFERROR(VLOOKUP(Table1215[[#This Row],[Column2]],Table12[[Column2]:[Column54]],24,FALSE),"0")</f>
        <v>5</v>
      </c>
      <c r="Z181" s="54">
        <f>IFERROR(VLOOKUP(Table1215[[#This Row],[Column2]],Table12[[Column2]:[Column54]],25,FALSE),"0")</f>
        <v>0</v>
      </c>
      <c r="AA181" s="54">
        <f>IFERROR(VLOOKUP(Table1215[[#This Row],[Column2]],Table12[[Column2]:[Column54]],26,FALSE),"0")</f>
        <v>0</v>
      </c>
      <c r="AB181" s="54">
        <f>IFERROR(VLOOKUP(Table1215[[#This Row],[Column2]],Table12[[Column2]:[Column54]],27,FALSE),"0")</f>
        <v>0</v>
      </c>
      <c r="AC181" s="54">
        <f>IFERROR(VLOOKUP(Table1215[[#This Row],[Column2]],Table12[[Column2]:[Column54]],28,FALSE),"0")</f>
        <v>0</v>
      </c>
      <c r="AD181" s="60">
        <f>Table1215[[#This Row],[Column25]]</f>
        <v>5</v>
      </c>
      <c r="AE181" s="54">
        <f>IFERROR(VLOOKUP(Table1215[[#This Row],[Column2]],Table12[[Column2]:[Column54]],30,FALSE),"0")</f>
        <v>0</v>
      </c>
      <c r="AF181" s="54">
        <f>IFERROR(VLOOKUP(Table1215[[#This Row],[Column2]],Table12[[Column2]:[Column54]],31,FALSE),"0")</f>
        <v>0</v>
      </c>
      <c r="AG181" s="54">
        <f>IFERROR(VLOOKUP(Table1215[[#This Row],[Column2]],Table12[[Column2]:[Column54]],32,FALSE),"0")</f>
        <v>0</v>
      </c>
      <c r="AH181" s="54">
        <f>IFERROR(VLOOKUP(Table1215[[#This Row],[Column2]],Table12[[Column2]:[Column54]],33,FALSE),"0")</f>
        <v>0</v>
      </c>
      <c r="AI181" s="54">
        <f>IFERROR(VLOOKUP(Table1215[[#This Row],[Column2]],Table12[[Column2]:[Column54]],34,FALSE),"0")</f>
        <v>0</v>
      </c>
      <c r="AJ181" s="60">
        <f>AVERAGE(Table1215[[#This Row],[Column31]],Table1215[[#This Row],[Column32]],Table1215[[#This Row],[Column33]])</f>
        <v>0</v>
      </c>
      <c r="AK181" s="54">
        <f>IFERROR(VLOOKUP(Table1215[[#This Row],[Column2]],Table12[[Column2]:[Column54]],36,FALSE),"0")</f>
        <v>5</v>
      </c>
      <c r="AL181" s="54">
        <f>IFERROR(VLOOKUP(Table1215[[#This Row],[Column2]],Table12[[Column2]:[Column54]],37,FALSE),"0")</f>
        <v>5</v>
      </c>
      <c r="AM181" s="54">
        <f>IFERROR(VLOOKUP(Table1215[[#This Row],[Column2]],Table12[[Column2]:[Column54]],38,FALSE),"0")</f>
        <v>0</v>
      </c>
      <c r="AN181" s="54">
        <f>IFERROR(VLOOKUP(Table1215[[#This Row],[Column2]],Table12[[Column2]:[Column54]],39,FALSE),"0")</f>
        <v>5</v>
      </c>
      <c r="AO181" s="54">
        <f>IFERROR(VLOOKUP(Table1215[[#This Row],[Column2]],Table12[[Column2]:[Column54]],40,FALSE),"0")</f>
        <v>0</v>
      </c>
      <c r="AP181" s="60">
        <f>AVERAGE(Table1215[[#This Row],[Column37]],Table1215[[#This Row],[Column38]],Table1215[[#This Row],[Column40]])</f>
        <v>5</v>
      </c>
      <c r="AQ181" s="54">
        <f>IFERROR(VLOOKUP(Table1215[[#This Row],[Column2]],Table12[[Column2]:[Column54]],42,FALSE),"0")</f>
        <v>5</v>
      </c>
      <c r="AR181" s="54">
        <f>IFERROR(VLOOKUP(Table1215[[#This Row],[Column2]],Table12[[Column2]:[Column54]],43,FALSE),"0")</f>
        <v>0</v>
      </c>
      <c r="AS181" s="54">
        <f>IFERROR(VLOOKUP(Table1215[[#This Row],[Column2]],Table12[[Column2]:[Column54]],44,FALSE),"0")</f>
        <v>0</v>
      </c>
      <c r="AT181" s="54">
        <f>IFERROR(VLOOKUP(Table1215[[#This Row],[Column2]],Table12[[Column2]:[Column54]],45,FALSE),"0")</f>
        <v>0</v>
      </c>
      <c r="AU181" s="54">
        <f>IFERROR(VLOOKUP(Table1215[[#This Row],[Column2]],Table12[[Column2]:[Column54]],46,FALSE),"0")</f>
        <v>0</v>
      </c>
      <c r="AV181" s="60">
        <f>Table1215[[#This Row],[Column43]]</f>
        <v>5</v>
      </c>
      <c r="AW181" s="54">
        <f>IFERROR(VLOOKUP(Table1215[[#This Row],[Column2]],Table12[[Column2]:[Column54]],48,FALSE),"0")</f>
        <v>0</v>
      </c>
      <c r="AX181" s="54">
        <f>IFERROR(VLOOKUP(Table1215[[#This Row],[Column2]],Table12[[Column2]:[Column54]],49,FALSE),"0")</f>
        <v>0</v>
      </c>
      <c r="AY181" s="54">
        <f>IFERROR(VLOOKUP(Table1215[[#This Row],[Column2]],Table12[[Column2]:[Column54]],50,FALSE),"0")</f>
        <v>0</v>
      </c>
      <c r="AZ181" s="54">
        <f>IFERROR(VLOOKUP(Table1215[[#This Row],[Column2]],Table12[[Column2]:[Column54]],51,FALSE),"0")</f>
        <v>5</v>
      </c>
      <c r="BA181" s="54">
        <f>IFERROR(VLOOKUP(Table1215[[#This Row],[Column2]],Table12[[Column2]:[Column54]],52,FALSE),"0")</f>
        <v>5</v>
      </c>
      <c r="BB181" s="60">
        <f>AVERAGE(Table1215[[#This Row],[Column52]],Table1215[[#This Row],[Column53]])</f>
        <v>5</v>
      </c>
    </row>
    <row r="182" spans="1:54" ht="23.1" customHeight="1" x14ac:dyDescent="0.3">
      <c r="A182" s="79">
        <v>179</v>
      </c>
      <c r="B182" s="56" t="s">
        <v>238</v>
      </c>
      <c r="C182" s="57" t="s">
        <v>239</v>
      </c>
      <c r="D182" s="56" t="s">
        <v>541</v>
      </c>
      <c r="E182" s="56" t="s">
        <v>160</v>
      </c>
      <c r="F182" s="56" t="str">
        <f>REPT(CHAR(160),10)&amp;Working!$E183</f>
        <v>          B</v>
      </c>
      <c r="G182" s="58">
        <f>IFERROR(VLOOKUP(Table1215[[#This Row],[Column2]],Table12[[Column2]:[Column54]],6,FALSE),"0")</f>
        <v>0</v>
      </c>
      <c r="H182" s="58">
        <f>IFERROR(VLOOKUP(Table1215[[#This Row],[Column2]],Table12[[Column2]:[Column54]],7,FALSE),"0")</f>
        <v>0</v>
      </c>
      <c r="I182" s="58">
        <f>IFERROR(VLOOKUP(Table1215[[#This Row],[Column2]],Table12[[Column2]:[Column54]],8,FALSE),"0")</f>
        <v>4</v>
      </c>
      <c r="J182" s="58">
        <f>IFERROR(VLOOKUP(Table1215[[#This Row],[Column2]],Table12[[Column2]:[Column54]],9,FALSE),"0")</f>
        <v>0</v>
      </c>
      <c r="K182" s="58">
        <f>IFERROR(VLOOKUP(Table1215[[#This Row],[Column2]],Table12[[Column2]:[Column54]],10,FALSE),"0")</f>
        <v>0</v>
      </c>
      <c r="L182" s="60">
        <f>Table1215[[#This Row],[Column9]]</f>
        <v>4</v>
      </c>
      <c r="M182" s="58">
        <f>IFERROR(VLOOKUP(Table1215[[#This Row],[Column2]],Table12[[Column2]:[Column54]],12,FALSE),"0")</f>
        <v>0</v>
      </c>
      <c r="N182" s="58">
        <f>IFERROR(VLOOKUP(Table1215[[#This Row],[Column2]],Table12[[Column2]:[Column54]],13,FALSE),"0")</f>
        <v>5</v>
      </c>
      <c r="O182" s="58">
        <f>IFERROR(VLOOKUP(Table1215[[#This Row],[Column2]],Table12[[Column2]:[Column54]],14,FALSE),"0")</f>
        <v>5</v>
      </c>
      <c r="P182" s="58">
        <f>IFERROR(VLOOKUP(Table1215[[#This Row],[Column2]],Table12[[Column2]:[Column54]],10,FALSE),"0")</f>
        <v>0</v>
      </c>
      <c r="Q182" s="58">
        <f>IFERROR(VLOOKUP(Table1215[[#This Row],[Column2]],Table12[[Column2]:[Column54]],16,FALSE),"0")</f>
        <v>5</v>
      </c>
      <c r="R182" s="60">
        <f>AVERAGE(Table1215[[#This Row],[Column14]],Table1215[[#This Row],[Column15]],Table1215[[#This Row],[Column17]])</f>
        <v>5</v>
      </c>
      <c r="S182" s="58">
        <f>IFERROR(VLOOKUP(Table1215[[#This Row],[Column2]],Table12[[Column2]:[Column54]],18,FALSE),"0")</f>
        <v>0</v>
      </c>
      <c r="T182" s="58">
        <f>IFERROR(VLOOKUP(Table1215[[#This Row],[Column2]],Table12[[Column2]:[Column54]],19,FALSE),"0")</f>
        <v>0</v>
      </c>
      <c r="U182" s="58">
        <f>IFERROR(VLOOKUP(Table1215[[#This Row],[Column2]],Table12[[Column2]:[Column54]],20,FALSE),"0")</f>
        <v>0</v>
      </c>
      <c r="V182" s="58">
        <f>IFERROR(VLOOKUP(Table1215[[#This Row],[Column2]],Table12[[Column2]:[Column54]],21,FALSE),"0")</f>
        <v>0</v>
      </c>
      <c r="W182" s="58">
        <f>IFERROR(VLOOKUP(Table1215[[#This Row],[Column2]],Table12[[Column2]:[Column54]],22,FALSE),"0")</f>
        <v>0</v>
      </c>
      <c r="X182" s="60">
        <f>Table1215[[#This Row],[Column19]]</f>
        <v>0</v>
      </c>
      <c r="Y182" s="58">
        <f>IFERROR(VLOOKUP(Table1215[[#This Row],[Column2]],Table12[[Column2]:[Column54]],24,FALSE),"0")</f>
        <v>4</v>
      </c>
      <c r="Z182" s="58">
        <f>IFERROR(VLOOKUP(Table1215[[#This Row],[Column2]],Table12[[Column2]:[Column54]],25,FALSE),"0")</f>
        <v>0</v>
      </c>
      <c r="AA182" s="58">
        <f>IFERROR(VLOOKUP(Table1215[[#This Row],[Column2]],Table12[[Column2]:[Column54]],26,FALSE),"0")</f>
        <v>0</v>
      </c>
      <c r="AB182" s="58">
        <f>IFERROR(VLOOKUP(Table1215[[#This Row],[Column2]],Table12[[Column2]:[Column54]],27,FALSE),"0")</f>
        <v>0</v>
      </c>
      <c r="AC182" s="58">
        <f>IFERROR(VLOOKUP(Table1215[[#This Row],[Column2]],Table12[[Column2]:[Column54]],28,FALSE),"0")</f>
        <v>0</v>
      </c>
      <c r="AD182" s="60">
        <f>Table1215[[#This Row],[Column25]]</f>
        <v>4</v>
      </c>
      <c r="AE182" s="58">
        <f>IFERROR(VLOOKUP(Table1215[[#This Row],[Column2]],Table12[[Column2]:[Column54]],30,FALSE),"0")</f>
        <v>0</v>
      </c>
      <c r="AF182" s="58">
        <f>IFERROR(VLOOKUP(Table1215[[#This Row],[Column2]],Table12[[Column2]:[Column54]],31,FALSE),"0")</f>
        <v>0</v>
      </c>
      <c r="AG182" s="58">
        <f>IFERROR(VLOOKUP(Table1215[[#This Row],[Column2]],Table12[[Column2]:[Column54]],32,FALSE),"0")</f>
        <v>0</v>
      </c>
      <c r="AH182" s="58">
        <f>IFERROR(VLOOKUP(Table1215[[#This Row],[Column2]],Table12[[Column2]:[Column54]],33,FALSE),"0")</f>
        <v>0</v>
      </c>
      <c r="AI182" s="58">
        <f>IFERROR(VLOOKUP(Table1215[[#This Row],[Column2]],Table12[[Column2]:[Column54]],34,FALSE),"0")</f>
        <v>0</v>
      </c>
      <c r="AJ182" s="60">
        <f>AVERAGE(Table1215[[#This Row],[Column31]],Table1215[[#This Row],[Column32]],Table1215[[#This Row],[Column33]])</f>
        <v>0</v>
      </c>
      <c r="AK182" s="58">
        <f>IFERROR(VLOOKUP(Table1215[[#This Row],[Column2]],Table12[[Column2]:[Column54]],36,FALSE),"0")</f>
        <v>5</v>
      </c>
      <c r="AL182" s="58">
        <f>IFERROR(VLOOKUP(Table1215[[#This Row],[Column2]],Table12[[Column2]:[Column54]],37,FALSE),"0")</f>
        <v>5</v>
      </c>
      <c r="AM182" s="58">
        <f>IFERROR(VLOOKUP(Table1215[[#This Row],[Column2]],Table12[[Column2]:[Column54]],38,FALSE),"0")</f>
        <v>0</v>
      </c>
      <c r="AN182" s="58">
        <f>IFERROR(VLOOKUP(Table1215[[#This Row],[Column2]],Table12[[Column2]:[Column54]],39,FALSE),"0")</f>
        <v>5</v>
      </c>
      <c r="AO182" s="58">
        <f>IFERROR(VLOOKUP(Table1215[[#This Row],[Column2]],Table12[[Column2]:[Column54]],40,FALSE),"0")</f>
        <v>0</v>
      </c>
      <c r="AP182" s="60">
        <f>AVERAGE(Table1215[[#This Row],[Column37]],Table1215[[#This Row],[Column38]],Table1215[[#This Row],[Column40]])</f>
        <v>5</v>
      </c>
      <c r="AQ182" s="58">
        <f>IFERROR(VLOOKUP(Table1215[[#This Row],[Column2]],Table12[[Column2]:[Column54]],42,FALSE),"0")</f>
        <v>5</v>
      </c>
      <c r="AR182" s="58">
        <f>IFERROR(VLOOKUP(Table1215[[#This Row],[Column2]],Table12[[Column2]:[Column54]],43,FALSE),"0")</f>
        <v>0</v>
      </c>
      <c r="AS182" s="58">
        <f>IFERROR(VLOOKUP(Table1215[[#This Row],[Column2]],Table12[[Column2]:[Column54]],44,FALSE),"0")</f>
        <v>0</v>
      </c>
      <c r="AT182" s="58">
        <f>IFERROR(VLOOKUP(Table1215[[#This Row],[Column2]],Table12[[Column2]:[Column54]],45,FALSE),"0")</f>
        <v>0</v>
      </c>
      <c r="AU182" s="58">
        <f>IFERROR(VLOOKUP(Table1215[[#This Row],[Column2]],Table12[[Column2]:[Column54]],46,FALSE),"0")</f>
        <v>0</v>
      </c>
      <c r="AV182" s="60">
        <f>Table1215[[#This Row],[Column43]]</f>
        <v>5</v>
      </c>
      <c r="AW182" s="58">
        <f>IFERROR(VLOOKUP(Table1215[[#This Row],[Column2]],Table12[[Column2]:[Column54]],48,FALSE),"0")</f>
        <v>0</v>
      </c>
      <c r="AX182" s="58">
        <f>IFERROR(VLOOKUP(Table1215[[#This Row],[Column2]],Table12[[Column2]:[Column54]],49,FALSE),"0")</f>
        <v>0</v>
      </c>
      <c r="AY182" s="58">
        <f>IFERROR(VLOOKUP(Table1215[[#This Row],[Column2]],Table12[[Column2]:[Column54]],50,FALSE),"0")</f>
        <v>0</v>
      </c>
      <c r="AZ182" s="58">
        <f>IFERROR(VLOOKUP(Table1215[[#This Row],[Column2]],Table12[[Column2]:[Column54]],51,FALSE),"0")</f>
        <v>4</v>
      </c>
      <c r="BA182" s="58">
        <f>IFERROR(VLOOKUP(Table1215[[#This Row],[Column2]],Table12[[Column2]:[Column54]],52,FALSE),"0")</f>
        <v>5</v>
      </c>
      <c r="BB182" s="60">
        <f>AVERAGE(Table1215[[#This Row],[Column52]],Table1215[[#This Row],[Column53]])</f>
        <v>4.5</v>
      </c>
    </row>
    <row r="183" spans="1:54" ht="23.1" customHeight="1" x14ac:dyDescent="0.3">
      <c r="A183" s="80">
        <v>180</v>
      </c>
      <c r="B183" s="63" t="s">
        <v>254</v>
      </c>
      <c r="C183" s="64" t="s">
        <v>255</v>
      </c>
      <c r="D183" s="63" t="s">
        <v>449</v>
      </c>
      <c r="E183" s="63" t="s">
        <v>160</v>
      </c>
      <c r="F183" s="63" t="str">
        <f>REPT(CHAR(160),10)&amp;Working!$E184</f>
        <v>          B</v>
      </c>
      <c r="G183" s="54">
        <f>IFERROR(VLOOKUP(Table1215[[#This Row],[Column2]],Table12[[Column2]:[Column54]],6,FALSE),"0")</f>
        <v>0</v>
      </c>
      <c r="H183" s="54">
        <f>IFERROR(VLOOKUP(Table1215[[#This Row],[Column2]],Table12[[Column2]:[Column54]],7,FALSE),"0")</f>
        <v>0</v>
      </c>
      <c r="I183" s="54">
        <f>IFERROR(VLOOKUP(Table1215[[#This Row],[Column2]],Table12[[Column2]:[Column54]],8,FALSE),"0")</f>
        <v>5</v>
      </c>
      <c r="J183" s="54">
        <f>IFERROR(VLOOKUP(Table1215[[#This Row],[Column2]],Table12[[Column2]:[Column54]],9,FALSE),"0")</f>
        <v>0</v>
      </c>
      <c r="K183" s="54">
        <f>IFERROR(VLOOKUP(Table1215[[#This Row],[Column2]],Table12[[Column2]:[Column54]],10,FALSE),"0")</f>
        <v>0</v>
      </c>
      <c r="L183" s="60">
        <f>Table1215[[#This Row],[Column9]]</f>
        <v>5</v>
      </c>
      <c r="M183" s="54">
        <f>IFERROR(VLOOKUP(Table1215[[#This Row],[Column2]],Table12[[Column2]:[Column54]],12,FALSE),"0")</f>
        <v>0</v>
      </c>
      <c r="N183" s="54">
        <f>IFERROR(VLOOKUP(Table1215[[#This Row],[Column2]],Table12[[Column2]:[Column54]],13,FALSE),"0")</f>
        <v>5</v>
      </c>
      <c r="O183" s="54">
        <f>IFERROR(VLOOKUP(Table1215[[#This Row],[Column2]],Table12[[Column2]:[Column54]],14,FALSE),"0")</f>
        <v>5</v>
      </c>
      <c r="P183" s="54">
        <f>IFERROR(VLOOKUP(Table1215[[#This Row],[Column2]],Table12[[Column2]:[Column54]],10,FALSE),"0")</f>
        <v>0</v>
      </c>
      <c r="Q183" s="54">
        <f>IFERROR(VLOOKUP(Table1215[[#This Row],[Column2]],Table12[[Column2]:[Column54]],16,FALSE),"0")</f>
        <v>5</v>
      </c>
      <c r="R183" s="60">
        <f>AVERAGE(Table1215[[#This Row],[Column14]],Table1215[[#This Row],[Column15]],Table1215[[#This Row],[Column17]])</f>
        <v>5</v>
      </c>
      <c r="S183" s="54">
        <f>IFERROR(VLOOKUP(Table1215[[#This Row],[Column2]],Table12[[Column2]:[Column54]],18,FALSE),"0")</f>
        <v>0</v>
      </c>
      <c r="T183" s="54">
        <f>IFERROR(VLOOKUP(Table1215[[#This Row],[Column2]],Table12[[Column2]:[Column54]],19,FALSE),"0")</f>
        <v>0</v>
      </c>
      <c r="U183" s="54">
        <f>IFERROR(VLOOKUP(Table1215[[#This Row],[Column2]],Table12[[Column2]:[Column54]],20,FALSE),"0")</f>
        <v>0</v>
      </c>
      <c r="V183" s="54">
        <f>IFERROR(VLOOKUP(Table1215[[#This Row],[Column2]],Table12[[Column2]:[Column54]],21,FALSE),"0")</f>
        <v>0</v>
      </c>
      <c r="W183" s="54">
        <f>IFERROR(VLOOKUP(Table1215[[#This Row],[Column2]],Table12[[Column2]:[Column54]],22,FALSE),"0")</f>
        <v>0</v>
      </c>
      <c r="X183" s="60">
        <f>Table1215[[#This Row],[Column19]]</f>
        <v>0</v>
      </c>
      <c r="Y183" s="54">
        <f>IFERROR(VLOOKUP(Table1215[[#This Row],[Column2]],Table12[[Column2]:[Column54]],24,FALSE),"0")</f>
        <v>5</v>
      </c>
      <c r="Z183" s="54">
        <f>IFERROR(VLOOKUP(Table1215[[#This Row],[Column2]],Table12[[Column2]:[Column54]],25,FALSE),"0")</f>
        <v>0</v>
      </c>
      <c r="AA183" s="54">
        <f>IFERROR(VLOOKUP(Table1215[[#This Row],[Column2]],Table12[[Column2]:[Column54]],26,FALSE),"0")</f>
        <v>0</v>
      </c>
      <c r="AB183" s="54">
        <f>IFERROR(VLOOKUP(Table1215[[#This Row],[Column2]],Table12[[Column2]:[Column54]],27,FALSE),"0")</f>
        <v>0</v>
      </c>
      <c r="AC183" s="54">
        <f>IFERROR(VLOOKUP(Table1215[[#This Row],[Column2]],Table12[[Column2]:[Column54]],28,FALSE),"0")</f>
        <v>0</v>
      </c>
      <c r="AD183" s="60">
        <f>Table1215[[#This Row],[Column25]]</f>
        <v>5</v>
      </c>
      <c r="AE183" s="54">
        <f>IFERROR(VLOOKUP(Table1215[[#This Row],[Column2]],Table12[[Column2]:[Column54]],30,FALSE),"0")</f>
        <v>0</v>
      </c>
      <c r="AF183" s="54">
        <f>IFERROR(VLOOKUP(Table1215[[#This Row],[Column2]],Table12[[Column2]:[Column54]],31,FALSE),"0")</f>
        <v>0</v>
      </c>
      <c r="AG183" s="54">
        <f>IFERROR(VLOOKUP(Table1215[[#This Row],[Column2]],Table12[[Column2]:[Column54]],32,FALSE),"0")</f>
        <v>0</v>
      </c>
      <c r="AH183" s="54">
        <f>IFERROR(VLOOKUP(Table1215[[#This Row],[Column2]],Table12[[Column2]:[Column54]],33,FALSE),"0")</f>
        <v>0</v>
      </c>
      <c r="AI183" s="54">
        <f>IFERROR(VLOOKUP(Table1215[[#This Row],[Column2]],Table12[[Column2]:[Column54]],34,FALSE),"0")</f>
        <v>0</v>
      </c>
      <c r="AJ183" s="60">
        <f>AVERAGE(Table1215[[#This Row],[Column31]],Table1215[[#This Row],[Column32]],Table1215[[#This Row],[Column33]])</f>
        <v>0</v>
      </c>
      <c r="AK183" s="54">
        <f>IFERROR(VLOOKUP(Table1215[[#This Row],[Column2]],Table12[[Column2]:[Column54]],36,FALSE),"0")</f>
        <v>4</v>
      </c>
      <c r="AL183" s="54">
        <f>IFERROR(VLOOKUP(Table1215[[#This Row],[Column2]],Table12[[Column2]:[Column54]],37,FALSE),"0")</f>
        <v>5</v>
      </c>
      <c r="AM183" s="54">
        <f>IFERROR(VLOOKUP(Table1215[[#This Row],[Column2]],Table12[[Column2]:[Column54]],38,FALSE),"0")</f>
        <v>0</v>
      </c>
      <c r="AN183" s="54">
        <f>IFERROR(VLOOKUP(Table1215[[#This Row],[Column2]],Table12[[Column2]:[Column54]],39,FALSE),"0")</f>
        <v>5</v>
      </c>
      <c r="AO183" s="54">
        <f>IFERROR(VLOOKUP(Table1215[[#This Row],[Column2]],Table12[[Column2]:[Column54]],40,FALSE),"0")</f>
        <v>0</v>
      </c>
      <c r="AP183" s="60">
        <f>AVERAGE(Table1215[[#This Row],[Column37]],Table1215[[#This Row],[Column38]],Table1215[[#This Row],[Column40]])</f>
        <v>4.666666666666667</v>
      </c>
      <c r="AQ183" s="54">
        <f>IFERROR(VLOOKUP(Table1215[[#This Row],[Column2]],Table12[[Column2]:[Column54]],42,FALSE),"0")</f>
        <v>5</v>
      </c>
      <c r="AR183" s="54">
        <f>IFERROR(VLOOKUP(Table1215[[#This Row],[Column2]],Table12[[Column2]:[Column54]],43,FALSE),"0")</f>
        <v>0</v>
      </c>
      <c r="AS183" s="54">
        <f>IFERROR(VLOOKUP(Table1215[[#This Row],[Column2]],Table12[[Column2]:[Column54]],44,FALSE),"0")</f>
        <v>0</v>
      </c>
      <c r="AT183" s="54">
        <f>IFERROR(VLOOKUP(Table1215[[#This Row],[Column2]],Table12[[Column2]:[Column54]],45,FALSE),"0")</f>
        <v>0</v>
      </c>
      <c r="AU183" s="54">
        <f>IFERROR(VLOOKUP(Table1215[[#This Row],[Column2]],Table12[[Column2]:[Column54]],46,FALSE),"0")</f>
        <v>0</v>
      </c>
      <c r="AV183" s="60">
        <f>Table1215[[#This Row],[Column43]]</f>
        <v>5</v>
      </c>
      <c r="AW183" s="54">
        <f>IFERROR(VLOOKUP(Table1215[[#This Row],[Column2]],Table12[[Column2]:[Column54]],48,FALSE),"0")</f>
        <v>0</v>
      </c>
      <c r="AX183" s="54">
        <f>IFERROR(VLOOKUP(Table1215[[#This Row],[Column2]],Table12[[Column2]:[Column54]],49,FALSE),"0")</f>
        <v>0</v>
      </c>
      <c r="AY183" s="54">
        <f>IFERROR(VLOOKUP(Table1215[[#This Row],[Column2]],Table12[[Column2]:[Column54]],50,FALSE),"0")</f>
        <v>0</v>
      </c>
      <c r="AZ183" s="54">
        <f>IFERROR(VLOOKUP(Table1215[[#This Row],[Column2]],Table12[[Column2]:[Column54]],51,FALSE),"0")</f>
        <v>5</v>
      </c>
      <c r="BA183" s="54">
        <f>IFERROR(VLOOKUP(Table1215[[#This Row],[Column2]],Table12[[Column2]:[Column54]],52,FALSE),"0")</f>
        <v>5</v>
      </c>
      <c r="BB183" s="60">
        <f>AVERAGE(Table1215[[#This Row],[Column52]],Table1215[[#This Row],[Column53]])</f>
        <v>5</v>
      </c>
    </row>
    <row r="184" spans="1:54" ht="23.1" customHeight="1" x14ac:dyDescent="0.3">
      <c r="A184" s="79">
        <v>181</v>
      </c>
      <c r="B184" s="56" t="s">
        <v>403</v>
      </c>
      <c r="C184" s="57" t="s">
        <v>404</v>
      </c>
      <c r="D184" s="56" t="s">
        <v>449</v>
      </c>
      <c r="E184" s="56" t="s">
        <v>492</v>
      </c>
      <c r="F184" s="56" t="str">
        <f>REPT(CHAR(160),10)&amp;Working!$E185</f>
        <v>          C</v>
      </c>
      <c r="G184" s="58">
        <f>IFERROR(VLOOKUP(Table1215[[#This Row],[Column2]],Table12[[Column2]:[Column54]],6,FALSE),"0")</f>
        <v>0</v>
      </c>
      <c r="H184" s="58">
        <f>IFERROR(VLOOKUP(Table1215[[#This Row],[Column2]],Table12[[Column2]:[Column54]],7,FALSE),"0")</f>
        <v>0</v>
      </c>
      <c r="I184" s="58">
        <f>IFERROR(VLOOKUP(Table1215[[#This Row],[Column2]],Table12[[Column2]:[Column54]],8,FALSE),"0")</f>
        <v>4</v>
      </c>
      <c r="J184" s="58">
        <f>IFERROR(VLOOKUP(Table1215[[#This Row],[Column2]],Table12[[Column2]:[Column54]],9,FALSE),"0")</f>
        <v>0</v>
      </c>
      <c r="K184" s="58">
        <f>IFERROR(VLOOKUP(Table1215[[#This Row],[Column2]],Table12[[Column2]:[Column54]],10,FALSE),"0")</f>
        <v>0</v>
      </c>
      <c r="L184" s="60">
        <f>Table1215[[#This Row],[Column9]]</f>
        <v>4</v>
      </c>
      <c r="M184" s="58">
        <f>IFERROR(VLOOKUP(Table1215[[#This Row],[Column2]],Table12[[Column2]:[Column54]],12,FALSE),"0")</f>
        <v>0</v>
      </c>
      <c r="N184" s="58">
        <f>IFERROR(VLOOKUP(Table1215[[#This Row],[Column2]],Table12[[Column2]:[Column54]],13,FALSE),"0")</f>
        <v>4</v>
      </c>
      <c r="O184" s="58">
        <f>IFERROR(VLOOKUP(Table1215[[#This Row],[Column2]],Table12[[Column2]:[Column54]],14,FALSE),"0")</f>
        <v>4</v>
      </c>
      <c r="P184" s="58">
        <f>IFERROR(VLOOKUP(Table1215[[#This Row],[Column2]],Table12[[Column2]:[Column54]],10,FALSE),"0")</f>
        <v>0</v>
      </c>
      <c r="Q184" s="58">
        <f>IFERROR(VLOOKUP(Table1215[[#This Row],[Column2]],Table12[[Column2]:[Column54]],16,FALSE),"0")</f>
        <v>4</v>
      </c>
      <c r="R184" s="60">
        <f>AVERAGE(Table1215[[#This Row],[Column14]],Table1215[[#This Row],[Column15]],Table1215[[#This Row],[Column17]])</f>
        <v>4</v>
      </c>
      <c r="S184" s="58">
        <f>IFERROR(VLOOKUP(Table1215[[#This Row],[Column2]],Table12[[Column2]:[Column54]],18,FALSE),"0")</f>
        <v>0</v>
      </c>
      <c r="T184" s="58">
        <f>IFERROR(VLOOKUP(Table1215[[#This Row],[Column2]],Table12[[Column2]:[Column54]],19,FALSE),"0")</f>
        <v>0</v>
      </c>
      <c r="U184" s="58">
        <f>IFERROR(VLOOKUP(Table1215[[#This Row],[Column2]],Table12[[Column2]:[Column54]],20,FALSE),"0")</f>
        <v>0</v>
      </c>
      <c r="V184" s="58">
        <f>IFERROR(VLOOKUP(Table1215[[#This Row],[Column2]],Table12[[Column2]:[Column54]],21,FALSE),"0")</f>
        <v>0</v>
      </c>
      <c r="W184" s="58">
        <f>IFERROR(VLOOKUP(Table1215[[#This Row],[Column2]],Table12[[Column2]:[Column54]],22,FALSE),"0")</f>
        <v>0</v>
      </c>
      <c r="X184" s="60">
        <f>Table1215[[#This Row],[Column19]]</f>
        <v>0</v>
      </c>
      <c r="Y184" s="58">
        <f>IFERROR(VLOOKUP(Table1215[[#This Row],[Column2]],Table12[[Column2]:[Column54]],24,FALSE),"0")</f>
        <v>5</v>
      </c>
      <c r="Z184" s="58">
        <f>IFERROR(VLOOKUP(Table1215[[#This Row],[Column2]],Table12[[Column2]:[Column54]],25,FALSE),"0")</f>
        <v>0</v>
      </c>
      <c r="AA184" s="58">
        <f>IFERROR(VLOOKUP(Table1215[[#This Row],[Column2]],Table12[[Column2]:[Column54]],26,FALSE),"0")</f>
        <v>0</v>
      </c>
      <c r="AB184" s="58">
        <f>IFERROR(VLOOKUP(Table1215[[#This Row],[Column2]],Table12[[Column2]:[Column54]],27,FALSE),"0")</f>
        <v>0</v>
      </c>
      <c r="AC184" s="58">
        <f>IFERROR(VLOOKUP(Table1215[[#This Row],[Column2]],Table12[[Column2]:[Column54]],28,FALSE),"0")</f>
        <v>0</v>
      </c>
      <c r="AD184" s="60">
        <f>Table1215[[#This Row],[Column25]]</f>
        <v>5</v>
      </c>
      <c r="AE184" s="58">
        <f>IFERROR(VLOOKUP(Table1215[[#This Row],[Column2]],Table12[[Column2]:[Column54]],30,FALSE),"0")</f>
        <v>0</v>
      </c>
      <c r="AF184" s="58">
        <f>IFERROR(VLOOKUP(Table1215[[#This Row],[Column2]],Table12[[Column2]:[Column54]],31,FALSE),"0")</f>
        <v>0</v>
      </c>
      <c r="AG184" s="58">
        <f>IFERROR(VLOOKUP(Table1215[[#This Row],[Column2]],Table12[[Column2]:[Column54]],32,FALSE),"0")</f>
        <v>0</v>
      </c>
      <c r="AH184" s="58">
        <f>IFERROR(VLOOKUP(Table1215[[#This Row],[Column2]],Table12[[Column2]:[Column54]],33,FALSE),"0")</f>
        <v>0</v>
      </c>
      <c r="AI184" s="58">
        <f>IFERROR(VLOOKUP(Table1215[[#This Row],[Column2]],Table12[[Column2]:[Column54]],34,FALSE),"0")</f>
        <v>0</v>
      </c>
      <c r="AJ184" s="60">
        <f>AVERAGE(Table1215[[#This Row],[Column31]],Table1215[[#This Row],[Column32]],Table1215[[#This Row],[Column33]])</f>
        <v>0</v>
      </c>
      <c r="AK184" s="58">
        <f>IFERROR(VLOOKUP(Table1215[[#This Row],[Column2]],Table12[[Column2]:[Column54]],36,FALSE),"0")</f>
        <v>3</v>
      </c>
      <c r="AL184" s="58">
        <f>IFERROR(VLOOKUP(Table1215[[#This Row],[Column2]],Table12[[Column2]:[Column54]],37,FALSE),"0")</f>
        <v>3</v>
      </c>
      <c r="AM184" s="58">
        <f>IFERROR(VLOOKUP(Table1215[[#This Row],[Column2]],Table12[[Column2]:[Column54]],38,FALSE),"0")</f>
        <v>0</v>
      </c>
      <c r="AN184" s="58">
        <f>IFERROR(VLOOKUP(Table1215[[#This Row],[Column2]],Table12[[Column2]:[Column54]],39,FALSE),"0")</f>
        <v>4</v>
      </c>
      <c r="AO184" s="58">
        <f>IFERROR(VLOOKUP(Table1215[[#This Row],[Column2]],Table12[[Column2]:[Column54]],40,FALSE),"0")</f>
        <v>0</v>
      </c>
      <c r="AP184" s="60">
        <f>AVERAGE(Table1215[[#This Row],[Column37]],Table1215[[#This Row],[Column38]],Table1215[[#This Row],[Column40]])</f>
        <v>3.3333333333333335</v>
      </c>
      <c r="AQ184" s="58">
        <f>IFERROR(VLOOKUP(Table1215[[#This Row],[Column2]],Table12[[Column2]:[Column54]],42,FALSE),"0")</f>
        <v>3</v>
      </c>
      <c r="AR184" s="58">
        <f>IFERROR(VLOOKUP(Table1215[[#This Row],[Column2]],Table12[[Column2]:[Column54]],43,FALSE),"0")</f>
        <v>0</v>
      </c>
      <c r="AS184" s="58">
        <f>IFERROR(VLOOKUP(Table1215[[#This Row],[Column2]],Table12[[Column2]:[Column54]],44,FALSE),"0")</f>
        <v>0</v>
      </c>
      <c r="AT184" s="58">
        <f>IFERROR(VLOOKUP(Table1215[[#This Row],[Column2]],Table12[[Column2]:[Column54]],45,FALSE),"0")</f>
        <v>0</v>
      </c>
      <c r="AU184" s="58">
        <f>IFERROR(VLOOKUP(Table1215[[#This Row],[Column2]],Table12[[Column2]:[Column54]],46,FALSE),"0")</f>
        <v>0</v>
      </c>
      <c r="AV184" s="60">
        <f>Table1215[[#This Row],[Column43]]</f>
        <v>3</v>
      </c>
      <c r="AW184" s="58">
        <f>IFERROR(VLOOKUP(Table1215[[#This Row],[Column2]],Table12[[Column2]:[Column54]],48,FALSE),"0")</f>
        <v>0</v>
      </c>
      <c r="AX184" s="58">
        <f>IFERROR(VLOOKUP(Table1215[[#This Row],[Column2]],Table12[[Column2]:[Column54]],49,FALSE),"0")</f>
        <v>0</v>
      </c>
      <c r="AY184" s="58">
        <f>IFERROR(VLOOKUP(Table1215[[#This Row],[Column2]],Table12[[Column2]:[Column54]],50,FALSE),"0")</f>
        <v>0</v>
      </c>
      <c r="AZ184" s="58">
        <f>IFERROR(VLOOKUP(Table1215[[#This Row],[Column2]],Table12[[Column2]:[Column54]],51,FALSE),"0")</f>
        <v>4</v>
      </c>
      <c r="BA184" s="58">
        <f>IFERROR(VLOOKUP(Table1215[[#This Row],[Column2]],Table12[[Column2]:[Column54]],52,FALSE),"0")</f>
        <v>5</v>
      </c>
      <c r="BB184" s="60">
        <f>AVERAGE(Table1215[[#This Row],[Column52]],Table1215[[#This Row],[Column53]])</f>
        <v>4.5</v>
      </c>
    </row>
    <row r="185" spans="1:54" ht="23.1" customHeight="1" x14ac:dyDescent="0.3">
      <c r="A185" s="80">
        <v>182</v>
      </c>
      <c r="B185" s="63" t="s">
        <v>43</v>
      </c>
      <c r="C185" s="64" t="s">
        <v>44</v>
      </c>
      <c r="D185" s="63" t="s">
        <v>449</v>
      </c>
      <c r="E185" s="63" t="s">
        <v>34</v>
      </c>
      <c r="F185" s="63" t="str">
        <f>REPT(CHAR(160),10)&amp;Working!$E186</f>
        <v>          A</v>
      </c>
      <c r="G185" s="54">
        <f>IFERROR(VLOOKUP(Table1215[[#This Row],[Column2]],Table12[[Column2]:[Column54]],6,FALSE),"0")</f>
        <v>0</v>
      </c>
      <c r="H185" s="54">
        <f>IFERROR(VLOOKUP(Table1215[[#This Row],[Column2]],Table12[[Column2]:[Column54]],7,FALSE),"0")</f>
        <v>0</v>
      </c>
      <c r="I185" s="54">
        <f>IFERROR(VLOOKUP(Table1215[[#This Row],[Column2]],Table12[[Column2]:[Column54]],8,FALSE),"0")</f>
        <v>5</v>
      </c>
      <c r="J185" s="54">
        <f>IFERROR(VLOOKUP(Table1215[[#This Row],[Column2]],Table12[[Column2]:[Column54]],9,FALSE),"0")</f>
        <v>0</v>
      </c>
      <c r="K185" s="54">
        <f>IFERROR(VLOOKUP(Table1215[[#This Row],[Column2]],Table12[[Column2]:[Column54]],10,FALSE),"0")</f>
        <v>0</v>
      </c>
      <c r="L185" s="60">
        <f>Table1215[[#This Row],[Column9]]</f>
        <v>5</v>
      </c>
      <c r="M185" s="54">
        <f>IFERROR(VLOOKUP(Table1215[[#This Row],[Column2]],Table12[[Column2]:[Column54]],12,FALSE),"0")</f>
        <v>0</v>
      </c>
      <c r="N185" s="54">
        <f>IFERROR(VLOOKUP(Table1215[[#This Row],[Column2]],Table12[[Column2]:[Column54]],13,FALSE),"0")</f>
        <v>5</v>
      </c>
      <c r="O185" s="54">
        <f>IFERROR(VLOOKUP(Table1215[[#This Row],[Column2]],Table12[[Column2]:[Column54]],14,FALSE),"0")</f>
        <v>5</v>
      </c>
      <c r="P185" s="54">
        <f>IFERROR(VLOOKUP(Table1215[[#This Row],[Column2]],Table12[[Column2]:[Column54]],10,FALSE),"0")</f>
        <v>0</v>
      </c>
      <c r="Q185" s="54">
        <f>IFERROR(VLOOKUP(Table1215[[#This Row],[Column2]],Table12[[Column2]:[Column54]],16,FALSE),"0")</f>
        <v>5</v>
      </c>
      <c r="R185" s="60">
        <f>AVERAGE(Table1215[[#This Row],[Column14]],Table1215[[#This Row],[Column15]],Table1215[[#This Row],[Column17]])</f>
        <v>5</v>
      </c>
      <c r="S185" s="54">
        <f>IFERROR(VLOOKUP(Table1215[[#This Row],[Column2]],Table12[[Column2]:[Column54]],18,FALSE),"0")</f>
        <v>0</v>
      </c>
      <c r="T185" s="54">
        <f>IFERROR(VLOOKUP(Table1215[[#This Row],[Column2]],Table12[[Column2]:[Column54]],19,FALSE),"0")</f>
        <v>0</v>
      </c>
      <c r="U185" s="54">
        <f>IFERROR(VLOOKUP(Table1215[[#This Row],[Column2]],Table12[[Column2]:[Column54]],20,FALSE),"0")</f>
        <v>0</v>
      </c>
      <c r="V185" s="54">
        <f>IFERROR(VLOOKUP(Table1215[[#This Row],[Column2]],Table12[[Column2]:[Column54]],21,FALSE),"0")</f>
        <v>0</v>
      </c>
      <c r="W185" s="54">
        <f>IFERROR(VLOOKUP(Table1215[[#This Row],[Column2]],Table12[[Column2]:[Column54]],22,FALSE),"0")</f>
        <v>0</v>
      </c>
      <c r="X185" s="60">
        <f>Table1215[[#This Row],[Column19]]</f>
        <v>0</v>
      </c>
      <c r="Y185" s="54">
        <f>IFERROR(VLOOKUP(Table1215[[#This Row],[Column2]],Table12[[Column2]:[Column54]],24,FALSE),"0")</f>
        <v>4</v>
      </c>
      <c r="Z185" s="54">
        <f>IFERROR(VLOOKUP(Table1215[[#This Row],[Column2]],Table12[[Column2]:[Column54]],25,FALSE),"0")</f>
        <v>0</v>
      </c>
      <c r="AA185" s="54">
        <f>IFERROR(VLOOKUP(Table1215[[#This Row],[Column2]],Table12[[Column2]:[Column54]],26,FALSE),"0")</f>
        <v>0</v>
      </c>
      <c r="AB185" s="54">
        <f>IFERROR(VLOOKUP(Table1215[[#This Row],[Column2]],Table12[[Column2]:[Column54]],27,FALSE),"0")</f>
        <v>0</v>
      </c>
      <c r="AC185" s="54">
        <f>IFERROR(VLOOKUP(Table1215[[#This Row],[Column2]],Table12[[Column2]:[Column54]],28,FALSE),"0")</f>
        <v>0</v>
      </c>
      <c r="AD185" s="60">
        <f>Table1215[[#This Row],[Column25]]</f>
        <v>4</v>
      </c>
      <c r="AE185" s="54">
        <f>IFERROR(VLOOKUP(Table1215[[#This Row],[Column2]],Table12[[Column2]:[Column54]],30,FALSE),"0")</f>
        <v>0</v>
      </c>
      <c r="AF185" s="54">
        <f>IFERROR(VLOOKUP(Table1215[[#This Row],[Column2]],Table12[[Column2]:[Column54]],31,FALSE),"0")</f>
        <v>0</v>
      </c>
      <c r="AG185" s="54">
        <f>IFERROR(VLOOKUP(Table1215[[#This Row],[Column2]],Table12[[Column2]:[Column54]],32,FALSE),"0")</f>
        <v>0</v>
      </c>
      <c r="AH185" s="54">
        <f>IFERROR(VLOOKUP(Table1215[[#This Row],[Column2]],Table12[[Column2]:[Column54]],33,FALSE),"0")</f>
        <v>0</v>
      </c>
      <c r="AI185" s="54">
        <f>IFERROR(VLOOKUP(Table1215[[#This Row],[Column2]],Table12[[Column2]:[Column54]],34,FALSE),"0")</f>
        <v>0</v>
      </c>
      <c r="AJ185" s="60">
        <f>AVERAGE(Table1215[[#This Row],[Column31]],Table1215[[#This Row],[Column32]],Table1215[[#This Row],[Column33]])</f>
        <v>0</v>
      </c>
      <c r="AK185" s="54">
        <f>IFERROR(VLOOKUP(Table1215[[#This Row],[Column2]],Table12[[Column2]:[Column54]],36,FALSE),"0")</f>
        <v>5</v>
      </c>
      <c r="AL185" s="54">
        <f>IFERROR(VLOOKUP(Table1215[[#This Row],[Column2]],Table12[[Column2]:[Column54]],37,FALSE),"0")</f>
        <v>5</v>
      </c>
      <c r="AM185" s="54">
        <f>IFERROR(VLOOKUP(Table1215[[#This Row],[Column2]],Table12[[Column2]:[Column54]],38,FALSE),"0")</f>
        <v>0</v>
      </c>
      <c r="AN185" s="54">
        <f>IFERROR(VLOOKUP(Table1215[[#This Row],[Column2]],Table12[[Column2]:[Column54]],39,FALSE),"0")</f>
        <v>5</v>
      </c>
      <c r="AO185" s="54">
        <f>IFERROR(VLOOKUP(Table1215[[#This Row],[Column2]],Table12[[Column2]:[Column54]],40,FALSE),"0")</f>
        <v>0</v>
      </c>
      <c r="AP185" s="60">
        <f>AVERAGE(Table1215[[#This Row],[Column37]],Table1215[[#This Row],[Column38]],Table1215[[#This Row],[Column40]])</f>
        <v>5</v>
      </c>
      <c r="AQ185" s="54">
        <f>IFERROR(VLOOKUP(Table1215[[#This Row],[Column2]],Table12[[Column2]:[Column54]],42,FALSE),"0")</f>
        <v>5</v>
      </c>
      <c r="AR185" s="54">
        <f>IFERROR(VLOOKUP(Table1215[[#This Row],[Column2]],Table12[[Column2]:[Column54]],43,FALSE),"0")</f>
        <v>0</v>
      </c>
      <c r="AS185" s="54">
        <f>IFERROR(VLOOKUP(Table1215[[#This Row],[Column2]],Table12[[Column2]:[Column54]],44,FALSE),"0")</f>
        <v>0</v>
      </c>
      <c r="AT185" s="54">
        <f>IFERROR(VLOOKUP(Table1215[[#This Row],[Column2]],Table12[[Column2]:[Column54]],45,FALSE),"0")</f>
        <v>0</v>
      </c>
      <c r="AU185" s="54">
        <f>IFERROR(VLOOKUP(Table1215[[#This Row],[Column2]],Table12[[Column2]:[Column54]],46,FALSE),"0")</f>
        <v>0</v>
      </c>
      <c r="AV185" s="60">
        <f>Table1215[[#This Row],[Column43]]</f>
        <v>5</v>
      </c>
      <c r="AW185" s="54">
        <f>IFERROR(VLOOKUP(Table1215[[#This Row],[Column2]],Table12[[Column2]:[Column54]],48,FALSE),"0")</f>
        <v>0</v>
      </c>
      <c r="AX185" s="54">
        <f>IFERROR(VLOOKUP(Table1215[[#This Row],[Column2]],Table12[[Column2]:[Column54]],49,FALSE),"0")</f>
        <v>0</v>
      </c>
      <c r="AY185" s="54">
        <f>IFERROR(VLOOKUP(Table1215[[#This Row],[Column2]],Table12[[Column2]:[Column54]],50,FALSE),"0")</f>
        <v>0</v>
      </c>
      <c r="AZ185" s="54">
        <f>IFERROR(VLOOKUP(Table1215[[#This Row],[Column2]],Table12[[Column2]:[Column54]],51,FALSE),"0")</f>
        <v>5</v>
      </c>
      <c r="BA185" s="54">
        <f>IFERROR(VLOOKUP(Table1215[[#This Row],[Column2]],Table12[[Column2]:[Column54]],52,FALSE),"0")</f>
        <v>5</v>
      </c>
      <c r="BB185" s="60">
        <f>AVERAGE(Table1215[[#This Row],[Column52]],Table1215[[#This Row],[Column53]])</f>
        <v>5</v>
      </c>
    </row>
    <row r="186" spans="1:54" ht="23.1" customHeight="1" x14ac:dyDescent="0.3">
      <c r="A186" s="79">
        <v>183</v>
      </c>
      <c r="B186" s="56" t="s">
        <v>405</v>
      </c>
      <c r="C186" s="57" t="s">
        <v>406</v>
      </c>
      <c r="D186" s="56" t="s">
        <v>449</v>
      </c>
      <c r="E186" s="56" t="s">
        <v>492</v>
      </c>
      <c r="F186" s="56" t="str">
        <f>REPT(CHAR(160),10)&amp;Working!$E187</f>
        <v>          C</v>
      </c>
      <c r="G186" s="58">
        <f>IFERROR(VLOOKUP(Table1215[[#This Row],[Column2]],Table12[[Column2]:[Column54]],6,FALSE),"0")</f>
        <v>0</v>
      </c>
      <c r="H186" s="58">
        <f>IFERROR(VLOOKUP(Table1215[[#This Row],[Column2]],Table12[[Column2]:[Column54]],7,FALSE),"0")</f>
        <v>0</v>
      </c>
      <c r="I186" s="58">
        <f>IFERROR(VLOOKUP(Table1215[[#This Row],[Column2]],Table12[[Column2]:[Column54]],8,FALSE),"0")</f>
        <v>4</v>
      </c>
      <c r="J186" s="58">
        <f>IFERROR(VLOOKUP(Table1215[[#This Row],[Column2]],Table12[[Column2]:[Column54]],9,FALSE),"0")</f>
        <v>0</v>
      </c>
      <c r="K186" s="58">
        <f>IFERROR(VLOOKUP(Table1215[[#This Row],[Column2]],Table12[[Column2]:[Column54]],10,FALSE),"0")</f>
        <v>0</v>
      </c>
      <c r="L186" s="60">
        <f>Table1215[[#This Row],[Column9]]</f>
        <v>4</v>
      </c>
      <c r="M186" s="58">
        <f>IFERROR(VLOOKUP(Table1215[[#This Row],[Column2]],Table12[[Column2]:[Column54]],12,FALSE),"0")</f>
        <v>0</v>
      </c>
      <c r="N186" s="58">
        <f>IFERROR(VLOOKUP(Table1215[[#This Row],[Column2]],Table12[[Column2]:[Column54]],13,FALSE),"0")</f>
        <v>5</v>
      </c>
      <c r="O186" s="58">
        <f>IFERROR(VLOOKUP(Table1215[[#This Row],[Column2]],Table12[[Column2]:[Column54]],14,FALSE),"0")</f>
        <v>5</v>
      </c>
      <c r="P186" s="58">
        <f>IFERROR(VLOOKUP(Table1215[[#This Row],[Column2]],Table12[[Column2]:[Column54]],10,FALSE),"0")</f>
        <v>0</v>
      </c>
      <c r="Q186" s="58">
        <f>IFERROR(VLOOKUP(Table1215[[#This Row],[Column2]],Table12[[Column2]:[Column54]],16,FALSE),"0")</f>
        <v>5</v>
      </c>
      <c r="R186" s="60">
        <f>AVERAGE(Table1215[[#This Row],[Column14]],Table1215[[#This Row],[Column15]],Table1215[[#This Row],[Column17]])</f>
        <v>5</v>
      </c>
      <c r="S186" s="58">
        <f>IFERROR(VLOOKUP(Table1215[[#This Row],[Column2]],Table12[[Column2]:[Column54]],18,FALSE),"0")</f>
        <v>0</v>
      </c>
      <c r="T186" s="58">
        <f>IFERROR(VLOOKUP(Table1215[[#This Row],[Column2]],Table12[[Column2]:[Column54]],19,FALSE),"0")</f>
        <v>0</v>
      </c>
      <c r="U186" s="58">
        <f>IFERROR(VLOOKUP(Table1215[[#This Row],[Column2]],Table12[[Column2]:[Column54]],20,FALSE),"0")</f>
        <v>0</v>
      </c>
      <c r="V186" s="58">
        <f>IFERROR(VLOOKUP(Table1215[[#This Row],[Column2]],Table12[[Column2]:[Column54]],21,FALSE),"0")</f>
        <v>0</v>
      </c>
      <c r="W186" s="58">
        <f>IFERROR(VLOOKUP(Table1215[[#This Row],[Column2]],Table12[[Column2]:[Column54]],22,FALSE),"0")</f>
        <v>0</v>
      </c>
      <c r="X186" s="60">
        <f>Table1215[[#This Row],[Column19]]</f>
        <v>0</v>
      </c>
      <c r="Y186" s="58">
        <f>IFERROR(VLOOKUP(Table1215[[#This Row],[Column2]],Table12[[Column2]:[Column54]],24,FALSE),"0")</f>
        <v>5</v>
      </c>
      <c r="Z186" s="58">
        <f>IFERROR(VLOOKUP(Table1215[[#This Row],[Column2]],Table12[[Column2]:[Column54]],25,FALSE),"0")</f>
        <v>0</v>
      </c>
      <c r="AA186" s="58">
        <f>IFERROR(VLOOKUP(Table1215[[#This Row],[Column2]],Table12[[Column2]:[Column54]],26,FALSE),"0")</f>
        <v>0</v>
      </c>
      <c r="AB186" s="58">
        <f>IFERROR(VLOOKUP(Table1215[[#This Row],[Column2]],Table12[[Column2]:[Column54]],27,FALSE),"0")</f>
        <v>0</v>
      </c>
      <c r="AC186" s="58">
        <f>IFERROR(VLOOKUP(Table1215[[#This Row],[Column2]],Table12[[Column2]:[Column54]],28,FALSE),"0")</f>
        <v>0</v>
      </c>
      <c r="AD186" s="60">
        <f>Table1215[[#This Row],[Column25]]</f>
        <v>5</v>
      </c>
      <c r="AE186" s="58">
        <f>IFERROR(VLOOKUP(Table1215[[#This Row],[Column2]],Table12[[Column2]:[Column54]],30,FALSE),"0")</f>
        <v>0</v>
      </c>
      <c r="AF186" s="58">
        <f>IFERROR(VLOOKUP(Table1215[[#This Row],[Column2]],Table12[[Column2]:[Column54]],31,FALSE),"0")</f>
        <v>0</v>
      </c>
      <c r="AG186" s="58">
        <f>IFERROR(VLOOKUP(Table1215[[#This Row],[Column2]],Table12[[Column2]:[Column54]],32,FALSE),"0")</f>
        <v>0</v>
      </c>
      <c r="AH186" s="58">
        <f>IFERROR(VLOOKUP(Table1215[[#This Row],[Column2]],Table12[[Column2]:[Column54]],33,FALSE),"0")</f>
        <v>0</v>
      </c>
      <c r="AI186" s="58">
        <f>IFERROR(VLOOKUP(Table1215[[#This Row],[Column2]],Table12[[Column2]:[Column54]],34,FALSE),"0")</f>
        <v>0</v>
      </c>
      <c r="AJ186" s="60">
        <f>AVERAGE(Table1215[[#This Row],[Column31]],Table1215[[#This Row],[Column32]],Table1215[[#This Row],[Column33]])</f>
        <v>0</v>
      </c>
      <c r="AK186" s="58">
        <f>IFERROR(VLOOKUP(Table1215[[#This Row],[Column2]],Table12[[Column2]:[Column54]],36,FALSE),"0")</f>
        <v>5</v>
      </c>
      <c r="AL186" s="58">
        <f>IFERROR(VLOOKUP(Table1215[[#This Row],[Column2]],Table12[[Column2]:[Column54]],37,FALSE),"0")</f>
        <v>5</v>
      </c>
      <c r="AM186" s="58">
        <f>IFERROR(VLOOKUP(Table1215[[#This Row],[Column2]],Table12[[Column2]:[Column54]],38,FALSE),"0")</f>
        <v>0</v>
      </c>
      <c r="AN186" s="58">
        <f>IFERROR(VLOOKUP(Table1215[[#This Row],[Column2]],Table12[[Column2]:[Column54]],39,FALSE),"0")</f>
        <v>5</v>
      </c>
      <c r="AO186" s="58">
        <f>IFERROR(VLOOKUP(Table1215[[#This Row],[Column2]],Table12[[Column2]:[Column54]],40,FALSE),"0")</f>
        <v>0</v>
      </c>
      <c r="AP186" s="60">
        <f>AVERAGE(Table1215[[#This Row],[Column37]],Table1215[[#This Row],[Column38]],Table1215[[#This Row],[Column40]])</f>
        <v>5</v>
      </c>
      <c r="AQ186" s="58">
        <f>IFERROR(VLOOKUP(Table1215[[#This Row],[Column2]],Table12[[Column2]:[Column54]],42,FALSE),"0")</f>
        <v>5</v>
      </c>
      <c r="AR186" s="58">
        <f>IFERROR(VLOOKUP(Table1215[[#This Row],[Column2]],Table12[[Column2]:[Column54]],43,FALSE),"0")</f>
        <v>0</v>
      </c>
      <c r="AS186" s="58">
        <f>IFERROR(VLOOKUP(Table1215[[#This Row],[Column2]],Table12[[Column2]:[Column54]],44,FALSE),"0")</f>
        <v>0</v>
      </c>
      <c r="AT186" s="58">
        <f>IFERROR(VLOOKUP(Table1215[[#This Row],[Column2]],Table12[[Column2]:[Column54]],45,FALSE),"0")</f>
        <v>0</v>
      </c>
      <c r="AU186" s="58">
        <f>IFERROR(VLOOKUP(Table1215[[#This Row],[Column2]],Table12[[Column2]:[Column54]],46,FALSE),"0")</f>
        <v>0</v>
      </c>
      <c r="AV186" s="60">
        <f>Table1215[[#This Row],[Column43]]</f>
        <v>5</v>
      </c>
      <c r="AW186" s="58">
        <f>IFERROR(VLOOKUP(Table1215[[#This Row],[Column2]],Table12[[Column2]:[Column54]],48,FALSE),"0")</f>
        <v>0</v>
      </c>
      <c r="AX186" s="58">
        <f>IFERROR(VLOOKUP(Table1215[[#This Row],[Column2]],Table12[[Column2]:[Column54]],49,FALSE),"0")</f>
        <v>0</v>
      </c>
      <c r="AY186" s="58">
        <f>IFERROR(VLOOKUP(Table1215[[#This Row],[Column2]],Table12[[Column2]:[Column54]],50,FALSE),"0")</f>
        <v>0</v>
      </c>
      <c r="AZ186" s="58">
        <f>IFERROR(VLOOKUP(Table1215[[#This Row],[Column2]],Table12[[Column2]:[Column54]],51,FALSE),"0")</f>
        <v>5</v>
      </c>
      <c r="BA186" s="58">
        <f>IFERROR(VLOOKUP(Table1215[[#This Row],[Column2]],Table12[[Column2]:[Column54]],52,FALSE),"0")</f>
        <v>4</v>
      </c>
      <c r="BB186" s="60">
        <f>AVERAGE(Table1215[[#This Row],[Column52]],Table1215[[#This Row],[Column53]])</f>
        <v>4.5</v>
      </c>
    </row>
    <row r="187" spans="1:54" ht="23.1" customHeight="1" x14ac:dyDescent="0.3">
      <c r="A187" s="80">
        <v>184</v>
      </c>
      <c r="B187" s="63" t="s">
        <v>286</v>
      </c>
      <c r="C187" s="64" t="s">
        <v>287</v>
      </c>
      <c r="D187" s="63" t="s">
        <v>449</v>
      </c>
      <c r="E187" s="63" t="s">
        <v>160</v>
      </c>
      <c r="F187" s="63" t="str">
        <f>REPT(CHAR(160),10)&amp;Working!$E188</f>
        <v>          B</v>
      </c>
      <c r="G187" s="54">
        <f>IFERROR(VLOOKUP(Table1215[[#This Row],[Column2]],Table12[[Column2]:[Column54]],6,FALSE),"0")</f>
        <v>0</v>
      </c>
      <c r="H187" s="54">
        <f>IFERROR(VLOOKUP(Table1215[[#This Row],[Column2]],Table12[[Column2]:[Column54]],7,FALSE),"0")</f>
        <v>0</v>
      </c>
      <c r="I187" s="54">
        <f>IFERROR(VLOOKUP(Table1215[[#This Row],[Column2]],Table12[[Column2]:[Column54]],8,FALSE),"0")</f>
        <v>3</v>
      </c>
      <c r="J187" s="54">
        <f>IFERROR(VLOOKUP(Table1215[[#This Row],[Column2]],Table12[[Column2]:[Column54]],9,FALSE),"0")</f>
        <v>0</v>
      </c>
      <c r="K187" s="54">
        <f>IFERROR(VLOOKUP(Table1215[[#This Row],[Column2]],Table12[[Column2]:[Column54]],10,FALSE),"0")</f>
        <v>0</v>
      </c>
      <c r="L187" s="60">
        <f>Table1215[[#This Row],[Column9]]</f>
        <v>3</v>
      </c>
      <c r="M187" s="54">
        <f>IFERROR(VLOOKUP(Table1215[[#This Row],[Column2]],Table12[[Column2]:[Column54]],12,FALSE),"0")</f>
        <v>0</v>
      </c>
      <c r="N187" s="54">
        <f>IFERROR(VLOOKUP(Table1215[[#This Row],[Column2]],Table12[[Column2]:[Column54]],13,FALSE),"0")</f>
        <v>4</v>
      </c>
      <c r="O187" s="54">
        <f>IFERROR(VLOOKUP(Table1215[[#This Row],[Column2]],Table12[[Column2]:[Column54]],14,FALSE),"0")</f>
        <v>4</v>
      </c>
      <c r="P187" s="54">
        <f>IFERROR(VLOOKUP(Table1215[[#This Row],[Column2]],Table12[[Column2]:[Column54]],10,FALSE),"0")</f>
        <v>0</v>
      </c>
      <c r="Q187" s="54">
        <f>IFERROR(VLOOKUP(Table1215[[#This Row],[Column2]],Table12[[Column2]:[Column54]],16,FALSE),"0")</f>
        <v>4</v>
      </c>
      <c r="R187" s="60">
        <f>AVERAGE(Table1215[[#This Row],[Column14]],Table1215[[#This Row],[Column15]],Table1215[[#This Row],[Column17]])</f>
        <v>4</v>
      </c>
      <c r="S187" s="54">
        <f>IFERROR(VLOOKUP(Table1215[[#This Row],[Column2]],Table12[[Column2]:[Column54]],18,FALSE),"0")</f>
        <v>0</v>
      </c>
      <c r="T187" s="54">
        <f>IFERROR(VLOOKUP(Table1215[[#This Row],[Column2]],Table12[[Column2]:[Column54]],19,FALSE),"0")</f>
        <v>0</v>
      </c>
      <c r="U187" s="54">
        <f>IFERROR(VLOOKUP(Table1215[[#This Row],[Column2]],Table12[[Column2]:[Column54]],20,FALSE),"0")</f>
        <v>0</v>
      </c>
      <c r="V187" s="54">
        <f>IFERROR(VLOOKUP(Table1215[[#This Row],[Column2]],Table12[[Column2]:[Column54]],21,FALSE),"0")</f>
        <v>0</v>
      </c>
      <c r="W187" s="54">
        <f>IFERROR(VLOOKUP(Table1215[[#This Row],[Column2]],Table12[[Column2]:[Column54]],22,FALSE),"0")</f>
        <v>0</v>
      </c>
      <c r="X187" s="60">
        <f>Table1215[[#This Row],[Column19]]</f>
        <v>0</v>
      </c>
      <c r="Y187" s="54">
        <f>IFERROR(VLOOKUP(Table1215[[#This Row],[Column2]],Table12[[Column2]:[Column54]],24,FALSE),"0")</f>
        <v>4</v>
      </c>
      <c r="Z187" s="54">
        <f>IFERROR(VLOOKUP(Table1215[[#This Row],[Column2]],Table12[[Column2]:[Column54]],25,FALSE),"0")</f>
        <v>0</v>
      </c>
      <c r="AA187" s="54">
        <f>IFERROR(VLOOKUP(Table1215[[#This Row],[Column2]],Table12[[Column2]:[Column54]],26,FALSE),"0")</f>
        <v>0</v>
      </c>
      <c r="AB187" s="54">
        <f>IFERROR(VLOOKUP(Table1215[[#This Row],[Column2]],Table12[[Column2]:[Column54]],27,FALSE),"0")</f>
        <v>0</v>
      </c>
      <c r="AC187" s="54">
        <f>IFERROR(VLOOKUP(Table1215[[#This Row],[Column2]],Table12[[Column2]:[Column54]],28,FALSE),"0")</f>
        <v>0</v>
      </c>
      <c r="AD187" s="60">
        <f>Table1215[[#This Row],[Column25]]</f>
        <v>4</v>
      </c>
      <c r="AE187" s="54">
        <f>IFERROR(VLOOKUP(Table1215[[#This Row],[Column2]],Table12[[Column2]:[Column54]],30,FALSE),"0")</f>
        <v>0</v>
      </c>
      <c r="AF187" s="54">
        <f>IFERROR(VLOOKUP(Table1215[[#This Row],[Column2]],Table12[[Column2]:[Column54]],31,FALSE),"0")</f>
        <v>0</v>
      </c>
      <c r="AG187" s="54">
        <f>IFERROR(VLOOKUP(Table1215[[#This Row],[Column2]],Table12[[Column2]:[Column54]],32,FALSE),"0")</f>
        <v>0</v>
      </c>
      <c r="AH187" s="54">
        <f>IFERROR(VLOOKUP(Table1215[[#This Row],[Column2]],Table12[[Column2]:[Column54]],33,FALSE),"0")</f>
        <v>0</v>
      </c>
      <c r="AI187" s="54">
        <f>IFERROR(VLOOKUP(Table1215[[#This Row],[Column2]],Table12[[Column2]:[Column54]],34,FALSE),"0")</f>
        <v>0</v>
      </c>
      <c r="AJ187" s="60">
        <f>AVERAGE(Table1215[[#This Row],[Column31]],Table1215[[#This Row],[Column32]],Table1215[[#This Row],[Column33]])</f>
        <v>0</v>
      </c>
      <c r="AK187" s="54">
        <f>IFERROR(VLOOKUP(Table1215[[#This Row],[Column2]],Table12[[Column2]:[Column54]],36,FALSE),"0")</f>
        <v>3</v>
      </c>
      <c r="AL187" s="54">
        <f>IFERROR(VLOOKUP(Table1215[[#This Row],[Column2]],Table12[[Column2]:[Column54]],37,FALSE),"0")</f>
        <v>0</v>
      </c>
      <c r="AM187" s="54">
        <f>IFERROR(VLOOKUP(Table1215[[#This Row],[Column2]],Table12[[Column2]:[Column54]],38,FALSE),"0")</f>
        <v>0</v>
      </c>
      <c r="AN187" s="54">
        <f>IFERROR(VLOOKUP(Table1215[[#This Row],[Column2]],Table12[[Column2]:[Column54]],39,FALSE),"0")</f>
        <v>4</v>
      </c>
      <c r="AO187" s="54">
        <f>IFERROR(VLOOKUP(Table1215[[#This Row],[Column2]],Table12[[Column2]:[Column54]],40,FALSE),"0")</f>
        <v>0</v>
      </c>
      <c r="AP187" s="60">
        <f>AVERAGE(Table1215[[#This Row],[Column37]],Table1215[[#This Row],[Column38]],Table1215[[#This Row],[Column40]])</f>
        <v>2.3333333333333335</v>
      </c>
      <c r="AQ187" s="54">
        <f>IFERROR(VLOOKUP(Table1215[[#This Row],[Column2]],Table12[[Column2]:[Column54]],42,FALSE),"0")</f>
        <v>3</v>
      </c>
      <c r="AR187" s="54">
        <f>IFERROR(VLOOKUP(Table1215[[#This Row],[Column2]],Table12[[Column2]:[Column54]],43,FALSE),"0")</f>
        <v>0</v>
      </c>
      <c r="AS187" s="54">
        <f>IFERROR(VLOOKUP(Table1215[[#This Row],[Column2]],Table12[[Column2]:[Column54]],44,FALSE),"0")</f>
        <v>0</v>
      </c>
      <c r="AT187" s="54">
        <f>IFERROR(VLOOKUP(Table1215[[#This Row],[Column2]],Table12[[Column2]:[Column54]],45,FALSE),"0")</f>
        <v>0</v>
      </c>
      <c r="AU187" s="54">
        <f>IFERROR(VLOOKUP(Table1215[[#This Row],[Column2]],Table12[[Column2]:[Column54]],46,FALSE),"0")</f>
        <v>0</v>
      </c>
      <c r="AV187" s="60">
        <f>Table1215[[#This Row],[Column43]]</f>
        <v>3</v>
      </c>
      <c r="AW187" s="54">
        <f>IFERROR(VLOOKUP(Table1215[[#This Row],[Column2]],Table12[[Column2]:[Column54]],48,FALSE),"0")</f>
        <v>0</v>
      </c>
      <c r="AX187" s="54">
        <f>IFERROR(VLOOKUP(Table1215[[#This Row],[Column2]],Table12[[Column2]:[Column54]],49,FALSE),"0")</f>
        <v>0</v>
      </c>
      <c r="AY187" s="54">
        <f>IFERROR(VLOOKUP(Table1215[[#This Row],[Column2]],Table12[[Column2]:[Column54]],50,FALSE),"0")</f>
        <v>0</v>
      </c>
      <c r="AZ187" s="54">
        <f>IFERROR(VLOOKUP(Table1215[[#This Row],[Column2]],Table12[[Column2]:[Column54]],51,FALSE),"0")</f>
        <v>4</v>
      </c>
      <c r="BA187" s="54">
        <f>IFERROR(VLOOKUP(Table1215[[#This Row],[Column2]],Table12[[Column2]:[Column54]],52,FALSE),"0")</f>
        <v>3</v>
      </c>
      <c r="BB187" s="60">
        <f>AVERAGE(Table1215[[#This Row],[Column52]],Table1215[[#This Row],[Column53]])</f>
        <v>3.5</v>
      </c>
    </row>
    <row r="188" spans="1:54" ht="23.1" customHeight="1" x14ac:dyDescent="0.3">
      <c r="A188" s="79">
        <v>185</v>
      </c>
      <c r="B188" s="56" t="s">
        <v>407</v>
      </c>
      <c r="C188" s="57" t="s">
        <v>408</v>
      </c>
      <c r="D188" s="56" t="s">
        <v>449</v>
      </c>
      <c r="E188" s="56" t="s">
        <v>492</v>
      </c>
      <c r="F188" s="56" t="str">
        <f>REPT(CHAR(160),10)&amp;Working!$E189</f>
        <v>          C</v>
      </c>
      <c r="G188" s="58">
        <f>IFERROR(VLOOKUP(Table1215[[#This Row],[Column2]],Table12[[Column2]:[Column54]],6,FALSE),"0")</f>
        <v>0</v>
      </c>
      <c r="H188" s="58">
        <f>IFERROR(VLOOKUP(Table1215[[#This Row],[Column2]],Table12[[Column2]:[Column54]],7,FALSE),"0")</f>
        <v>0</v>
      </c>
      <c r="I188" s="58">
        <f>IFERROR(VLOOKUP(Table1215[[#This Row],[Column2]],Table12[[Column2]:[Column54]],8,FALSE),"0")</f>
        <v>1</v>
      </c>
      <c r="J188" s="58">
        <f>IFERROR(VLOOKUP(Table1215[[#This Row],[Column2]],Table12[[Column2]:[Column54]],9,FALSE),"0")</f>
        <v>0</v>
      </c>
      <c r="K188" s="58">
        <f>IFERROR(VLOOKUP(Table1215[[#This Row],[Column2]],Table12[[Column2]:[Column54]],10,FALSE),"0")</f>
        <v>0</v>
      </c>
      <c r="L188" s="60">
        <f>Table1215[[#This Row],[Column9]]</f>
        <v>1</v>
      </c>
      <c r="M188" s="58">
        <f>IFERROR(VLOOKUP(Table1215[[#This Row],[Column2]],Table12[[Column2]:[Column54]],12,FALSE),"0")</f>
        <v>0</v>
      </c>
      <c r="N188" s="58">
        <f>IFERROR(VLOOKUP(Table1215[[#This Row],[Column2]],Table12[[Column2]:[Column54]],13,FALSE),"0")</f>
        <v>3</v>
      </c>
      <c r="O188" s="58">
        <f>IFERROR(VLOOKUP(Table1215[[#This Row],[Column2]],Table12[[Column2]:[Column54]],14,FALSE),"0")</f>
        <v>2</v>
      </c>
      <c r="P188" s="58">
        <f>IFERROR(VLOOKUP(Table1215[[#This Row],[Column2]],Table12[[Column2]:[Column54]],10,FALSE),"0")</f>
        <v>0</v>
      </c>
      <c r="Q188" s="58">
        <f>IFERROR(VLOOKUP(Table1215[[#This Row],[Column2]],Table12[[Column2]:[Column54]],16,FALSE),"0")</f>
        <v>2</v>
      </c>
      <c r="R188" s="60">
        <f>AVERAGE(Table1215[[#This Row],[Column14]],Table1215[[#This Row],[Column15]],Table1215[[#This Row],[Column17]])</f>
        <v>2.3333333333333335</v>
      </c>
      <c r="S188" s="58">
        <f>IFERROR(VLOOKUP(Table1215[[#This Row],[Column2]],Table12[[Column2]:[Column54]],18,FALSE),"0")</f>
        <v>0</v>
      </c>
      <c r="T188" s="58">
        <f>IFERROR(VLOOKUP(Table1215[[#This Row],[Column2]],Table12[[Column2]:[Column54]],19,FALSE),"0")</f>
        <v>0</v>
      </c>
      <c r="U188" s="58">
        <f>IFERROR(VLOOKUP(Table1215[[#This Row],[Column2]],Table12[[Column2]:[Column54]],20,FALSE),"0")</f>
        <v>0</v>
      </c>
      <c r="V188" s="58">
        <f>IFERROR(VLOOKUP(Table1215[[#This Row],[Column2]],Table12[[Column2]:[Column54]],21,FALSE),"0")</f>
        <v>0</v>
      </c>
      <c r="W188" s="58">
        <f>IFERROR(VLOOKUP(Table1215[[#This Row],[Column2]],Table12[[Column2]:[Column54]],22,FALSE),"0")</f>
        <v>0</v>
      </c>
      <c r="X188" s="60">
        <f>Table1215[[#This Row],[Column19]]</f>
        <v>0</v>
      </c>
      <c r="Y188" s="58">
        <f>IFERROR(VLOOKUP(Table1215[[#This Row],[Column2]],Table12[[Column2]:[Column54]],24,FALSE),"0")</f>
        <v>2</v>
      </c>
      <c r="Z188" s="58">
        <f>IFERROR(VLOOKUP(Table1215[[#This Row],[Column2]],Table12[[Column2]:[Column54]],25,FALSE),"0")</f>
        <v>0</v>
      </c>
      <c r="AA188" s="58">
        <f>IFERROR(VLOOKUP(Table1215[[#This Row],[Column2]],Table12[[Column2]:[Column54]],26,FALSE),"0")</f>
        <v>0</v>
      </c>
      <c r="AB188" s="58">
        <f>IFERROR(VLOOKUP(Table1215[[#This Row],[Column2]],Table12[[Column2]:[Column54]],27,FALSE),"0")</f>
        <v>0</v>
      </c>
      <c r="AC188" s="58">
        <f>IFERROR(VLOOKUP(Table1215[[#This Row],[Column2]],Table12[[Column2]:[Column54]],28,FALSE),"0")</f>
        <v>0</v>
      </c>
      <c r="AD188" s="60">
        <f>Table1215[[#This Row],[Column25]]</f>
        <v>2</v>
      </c>
      <c r="AE188" s="58">
        <f>IFERROR(VLOOKUP(Table1215[[#This Row],[Column2]],Table12[[Column2]:[Column54]],30,FALSE),"0")</f>
        <v>0</v>
      </c>
      <c r="AF188" s="58">
        <f>IFERROR(VLOOKUP(Table1215[[#This Row],[Column2]],Table12[[Column2]:[Column54]],31,FALSE),"0")</f>
        <v>0</v>
      </c>
      <c r="AG188" s="58">
        <f>IFERROR(VLOOKUP(Table1215[[#This Row],[Column2]],Table12[[Column2]:[Column54]],32,FALSE),"0")</f>
        <v>0</v>
      </c>
      <c r="AH188" s="58">
        <f>IFERROR(VLOOKUP(Table1215[[#This Row],[Column2]],Table12[[Column2]:[Column54]],33,FALSE),"0")</f>
        <v>0</v>
      </c>
      <c r="AI188" s="58">
        <f>IFERROR(VLOOKUP(Table1215[[#This Row],[Column2]],Table12[[Column2]:[Column54]],34,FALSE),"0")</f>
        <v>0</v>
      </c>
      <c r="AJ188" s="60">
        <f>AVERAGE(Table1215[[#This Row],[Column31]],Table1215[[#This Row],[Column32]],Table1215[[#This Row],[Column33]])</f>
        <v>0</v>
      </c>
      <c r="AK188" s="58">
        <f>IFERROR(VLOOKUP(Table1215[[#This Row],[Column2]],Table12[[Column2]:[Column54]],36,FALSE),"0")</f>
        <v>2</v>
      </c>
      <c r="AL188" s="58">
        <f>IFERROR(VLOOKUP(Table1215[[#This Row],[Column2]],Table12[[Column2]:[Column54]],37,FALSE),"0")</f>
        <v>2</v>
      </c>
      <c r="AM188" s="58">
        <f>IFERROR(VLOOKUP(Table1215[[#This Row],[Column2]],Table12[[Column2]:[Column54]],38,FALSE),"0")</f>
        <v>0</v>
      </c>
      <c r="AN188" s="58">
        <f>IFERROR(VLOOKUP(Table1215[[#This Row],[Column2]],Table12[[Column2]:[Column54]],39,FALSE),"0")</f>
        <v>3</v>
      </c>
      <c r="AO188" s="58">
        <f>IFERROR(VLOOKUP(Table1215[[#This Row],[Column2]],Table12[[Column2]:[Column54]],40,FALSE),"0")</f>
        <v>0</v>
      </c>
      <c r="AP188" s="60">
        <f>AVERAGE(Table1215[[#This Row],[Column37]],Table1215[[#This Row],[Column38]],Table1215[[#This Row],[Column40]])</f>
        <v>2.3333333333333335</v>
      </c>
      <c r="AQ188" s="58">
        <f>IFERROR(VLOOKUP(Table1215[[#This Row],[Column2]],Table12[[Column2]:[Column54]],42,FALSE),"0")</f>
        <v>2</v>
      </c>
      <c r="AR188" s="58">
        <f>IFERROR(VLOOKUP(Table1215[[#This Row],[Column2]],Table12[[Column2]:[Column54]],43,FALSE),"0")</f>
        <v>0</v>
      </c>
      <c r="AS188" s="58">
        <f>IFERROR(VLOOKUP(Table1215[[#This Row],[Column2]],Table12[[Column2]:[Column54]],44,FALSE),"0")</f>
        <v>0</v>
      </c>
      <c r="AT188" s="58">
        <f>IFERROR(VLOOKUP(Table1215[[#This Row],[Column2]],Table12[[Column2]:[Column54]],45,FALSE),"0")</f>
        <v>0</v>
      </c>
      <c r="AU188" s="58">
        <f>IFERROR(VLOOKUP(Table1215[[#This Row],[Column2]],Table12[[Column2]:[Column54]],46,FALSE),"0")</f>
        <v>0</v>
      </c>
      <c r="AV188" s="60">
        <f>Table1215[[#This Row],[Column43]]</f>
        <v>2</v>
      </c>
      <c r="AW188" s="58">
        <f>IFERROR(VLOOKUP(Table1215[[#This Row],[Column2]],Table12[[Column2]:[Column54]],48,FALSE),"0")</f>
        <v>0</v>
      </c>
      <c r="AX188" s="58">
        <f>IFERROR(VLOOKUP(Table1215[[#This Row],[Column2]],Table12[[Column2]:[Column54]],49,FALSE),"0")</f>
        <v>0</v>
      </c>
      <c r="AY188" s="58">
        <f>IFERROR(VLOOKUP(Table1215[[#This Row],[Column2]],Table12[[Column2]:[Column54]],50,FALSE),"0")</f>
        <v>0</v>
      </c>
      <c r="AZ188" s="58">
        <f>IFERROR(VLOOKUP(Table1215[[#This Row],[Column2]],Table12[[Column2]:[Column54]],51,FALSE),"0")</f>
        <v>2</v>
      </c>
      <c r="BA188" s="58">
        <f>IFERROR(VLOOKUP(Table1215[[#This Row],[Column2]],Table12[[Column2]:[Column54]],52,FALSE),"0")</f>
        <v>1</v>
      </c>
      <c r="BB188" s="60">
        <f>AVERAGE(Table1215[[#This Row],[Column52]],Table1215[[#This Row],[Column53]])</f>
        <v>1.5</v>
      </c>
    </row>
    <row r="189" spans="1:54" ht="23.1" customHeight="1" x14ac:dyDescent="0.3">
      <c r="A189" s="80">
        <v>186</v>
      </c>
      <c r="B189" s="63" t="s">
        <v>409</v>
      </c>
      <c r="C189" s="64" t="s">
        <v>410</v>
      </c>
      <c r="D189" s="63" t="s">
        <v>449</v>
      </c>
      <c r="E189" s="63" t="s">
        <v>492</v>
      </c>
      <c r="F189" s="63" t="str">
        <f>REPT(CHAR(160),10)&amp;Working!$E190</f>
        <v>          C</v>
      </c>
      <c r="G189" s="54">
        <f>IFERROR(VLOOKUP(Table1215[[#This Row],[Column2]],Table12[[Column2]:[Column54]],6,FALSE),"0")</f>
        <v>0</v>
      </c>
      <c r="H189" s="54">
        <f>IFERROR(VLOOKUP(Table1215[[#This Row],[Column2]],Table12[[Column2]:[Column54]],7,FALSE),"0")</f>
        <v>0</v>
      </c>
      <c r="I189" s="54">
        <f>IFERROR(VLOOKUP(Table1215[[#This Row],[Column2]],Table12[[Column2]:[Column54]],8,FALSE),"0")</f>
        <v>2</v>
      </c>
      <c r="J189" s="54">
        <f>IFERROR(VLOOKUP(Table1215[[#This Row],[Column2]],Table12[[Column2]:[Column54]],9,FALSE),"0")</f>
        <v>0</v>
      </c>
      <c r="K189" s="54">
        <f>IFERROR(VLOOKUP(Table1215[[#This Row],[Column2]],Table12[[Column2]:[Column54]],10,FALSE),"0")</f>
        <v>0</v>
      </c>
      <c r="L189" s="60">
        <f>Table1215[[#This Row],[Column9]]</f>
        <v>2</v>
      </c>
      <c r="M189" s="54">
        <f>IFERROR(VLOOKUP(Table1215[[#This Row],[Column2]],Table12[[Column2]:[Column54]],12,FALSE),"0")</f>
        <v>0</v>
      </c>
      <c r="N189" s="54">
        <f>IFERROR(VLOOKUP(Table1215[[#This Row],[Column2]],Table12[[Column2]:[Column54]],13,FALSE),"0")</f>
        <v>3</v>
      </c>
      <c r="O189" s="54">
        <f>IFERROR(VLOOKUP(Table1215[[#This Row],[Column2]],Table12[[Column2]:[Column54]],14,FALSE),"0")</f>
        <v>3</v>
      </c>
      <c r="P189" s="54">
        <f>IFERROR(VLOOKUP(Table1215[[#This Row],[Column2]],Table12[[Column2]:[Column54]],10,FALSE),"0")</f>
        <v>0</v>
      </c>
      <c r="Q189" s="54">
        <f>IFERROR(VLOOKUP(Table1215[[#This Row],[Column2]],Table12[[Column2]:[Column54]],16,FALSE),"0")</f>
        <v>3</v>
      </c>
      <c r="R189" s="60">
        <f>AVERAGE(Table1215[[#This Row],[Column14]],Table1215[[#This Row],[Column15]],Table1215[[#This Row],[Column17]])</f>
        <v>3</v>
      </c>
      <c r="S189" s="54">
        <f>IFERROR(VLOOKUP(Table1215[[#This Row],[Column2]],Table12[[Column2]:[Column54]],18,FALSE),"0")</f>
        <v>0</v>
      </c>
      <c r="T189" s="54">
        <f>IFERROR(VLOOKUP(Table1215[[#This Row],[Column2]],Table12[[Column2]:[Column54]],19,FALSE),"0")</f>
        <v>0</v>
      </c>
      <c r="U189" s="54">
        <f>IFERROR(VLOOKUP(Table1215[[#This Row],[Column2]],Table12[[Column2]:[Column54]],20,FALSE),"0")</f>
        <v>0</v>
      </c>
      <c r="V189" s="54">
        <f>IFERROR(VLOOKUP(Table1215[[#This Row],[Column2]],Table12[[Column2]:[Column54]],21,FALSE),"0")</f>
        <v>0</v>
      </c>
      <c r="W189" s="54">
        <f>IFERROR(VLOOKUP(Table1215[[#This Row],[Column2]],Table12[[Column2]:[Column54]],22,FALSE),"0")</f>
        <v>0</v>
      </c>
      <c r="X189" s="60">
        <f>Table1215[[#This Row],[Column19]]</f>
        <v>0</v>
      </c>
      <c r="Y189" s="54">
        <f>IFERROR(VLOOKUP(Table1215[[#This Row],[Column2]],Table12[[Column2]:[Column54]],24,FALSE),"0")</f>
        <v>3</v>
      </c>
      <c r="Z189" s="54">
        <f>IFERROR(VLOOKUP(Table1215[[#This Row],[Column2]],Table12[[Column2]:[Column54]],25,FALSE),"0")</f>
        <v>0</v>
      </c>
      <c r="AA189" s="54">
        <f>IFERROR(VLOOKUP(Table1215[[#This Row],[Column2]],Table12[[Column2]:[Column54]],26,FALSE),"0")</f>
        <v>0</v>
      </c>
      <c r="AB189" s="54">
        <f>IFERROR(VLOOKUP(Table1215[[#This Row],[Column2]],Table12[[Column2]:[Column54]],27,FALSE),"0")</f>
        <v>0</v>
      </c>
      <c r="AC189" s="54">
        <f>IFERROR(VLOOKUP(Table1215[[#This Row],[Column2]],Table12[[Column2]:[Column54]],28,FALSE),"0")</f>
        <v>0</v>
      </c>
      <c r="AD189" s="60">
        <f>Table1215[[#This Row],[Column25]]</f>
        <v>3</v>
      </c>
      <c r="AE189" s="54">
        <f>IFERROR(VLOOKUP(Table1215[[#This Row],[Column2]],Table12[[Column2]:[Column54]],30,FALSE),"0")</f>
        <v>0</v>
      </c>
      <c r="AF189" s="54">
        <f>IFERROR(VLOOKUP(Table1215[[#This Row],[Column2]],Table12[[Column2]:[Column54]],31,FALSE),"0")</f>
        <v>0</v>
      </c>
      <c r="AG189" s="54">
        <f>IFERROR(VLOOKUP(Table1215[[#This Row],[Column2]],Table12[[Column2]:[Column54]],32,FALSE),"0")</f>
        <v>0</v>
      </c>
      <c r="AH189" s="54">
        <f>IFERROR(VLOOKUP(Table1215[[#This Row],[Column2]],Table12[[Column2]:[Column54]],33,FALSE),"0")</f>
        <v>0</v>
      </c>
      <c r="AI189" s="54">
        <f>IFERROR(VLOOKUP(Table1215[[#This Row],[Column2]],Table12[[Column2]:[Column54]],34,FALSE),"0")</f>
        <v>0</v>
      </c>
      <c r="AJ189" s="60">
        <f>AVERAGE(Table1215[[#This Row],[Column31]],Table1215[[#This Row],[Column32]],Table1215[[#This Row],[Column33]])</f>
        <v>0</v>
      </c>
      <c r="AK189" s="54">
        <f>IFERROR(VLOOKUP(Table1215[[#This Row],[Column2]],Table12[[Column2]:[Column54]],36,FALSE),"0")</f>
        <v>2</v>
      </c>
      <c r="AL189" s="54">
        <f>IFERROR(VLOOKUP(Table1215[[#This Row],[Column2]],Table12[[Column2]:[Column54]],37,FALSE),"0")</f>
        <v>2</v>
      </c>
      <c r="AM189" s="54">
        <f>IFERROR(VLOOKUP(Table1215[[#This Row],[Column2]],Table12[[Column2]:[Column54]],38,FALSE),"0")</f>
        <v>0</v>
      </c>
      <c r="AN189" s="54">
        <f>IFERROR(VLOOKUP(Table1215[[#This Row],[Column2]],Table12[[Column2]:[Column54]],39,FALSE),"0")</f>
        <v>3</v>
      </c>
      <c r="AO189" s="54">
        <f>IFERROR(VLOOKUP(Table1215[[#This Row],[Column2]],Table12[[Column2]:[Column54]],40,FALSE),"0")</f>
        <v>0</v>
      </c>
      <c r="AP189" s="60">
        <f>AVERAGE(Table1215[[#This Row],[Column37]],Table1215[[#This Row],[Column38]],Table1215[[#This Row],[Column40]])</f>
        <v>2.3333333333333335</v>
      </c>
      <c r="AQ189" s="54">
        <f>IFERROR(VLOOKUP(Table1215[[#This Row],[Column2]],Table12[[Column2]:[Column54]],42,FALSE),"0")</f>
        <v>2</v>
      </c>
      <c r="AR189" s="54">
        <f>IFERROR(VLOOKUP(Table1215[[#This Row],[Column2]],Table12[[Column2]:[Column54]],43,FALSE),"0")</f>
        <v>0</v>
      </c>
      <c r="AS189" s="54">
        <f>IFERROR(VLOOKUP(Table1215[[#This Row],[Column2]],Table12[[Column2]:[Column54]],44,FALSE),"0")</f>
        <v>0</v>
      </c>
      <c r="AT189" s="54">
        <f>IFERROR(VLOOKUP(Table1215[[#This Row],[Column2]],Table12[[Column2]:[Column54]],45,FALSE),"0")</f>
        <v>0</v>
      </c>
      <c r="AU189" s="54">
        <f>IFERROR(VLOOKUP(Table1215[[#This Row],[Column2]],Table12[[Column2]:[Column54]],46,FALSE),"0")</f>
        <v>0</v>
      </c>
      <c r="AV189" s="60">
        <f>Table1215[[#This Row],[Column43]]</f>
        <v>2</v>
      </c>
      <c r="AW189" s="54">
        <f>IFERROR(VLOOKUP(Table1215[[#This Row],[Column2]],Table12[[Column2]:[Column54]],48,FALSE),"0")</f>
        <v>0</v>
      </c>
      <c r="AX189" s="54">
        <f>IFERROR(VLOOKUP(Table1215[[#This Row],[Column2]],Table12[[Column2]:[Column54]],49,FALSE),"0")</f>
        <v>0</v>
      </c>
      <c r="AY189" s="54">
        <f>IFERROR(VLOOKUP(Table1215[[#This Row],[Column2]],Table12[[Column2]:[Column54]],50,FALSE),"0")</f>
        <v>0</v>
      </c>
      <c r="AZ189" s="54">
        <f>IFERROR(VLOOKUP(Table1215[[#This Row],[Column2]],Table12[[Column2]:[Column54]],51,FALSE),"0")</f>
        <v>2</v>
      </c>
      <c r="BA189" s="54">
        <f>IFERROR(VLOOKUP(Table1215[[#This Row],[Column2]],Table12[[Column2]:[Column54]],52,FALSE),"0")</f>
        <v>2</v>
      </c>
      <c r="BB189" s="60">
        <f>AVERAGE(Table1215[[#This Row],[Column52]],Table1215[[#This Row],[Column53]])</f>
        <v>2</v>
      </c>
    </row>
    <row r="190" spans="1:54" ht="23.1" customHeight="1" x14ac:dyDescent="0.3">
      <c r="A190" s="79">
        <v>187</v>
      </c>
      <c r="B190" s="56" t="s">
        <v>411</v>
      </c>
      <c r="C190" s="57" t="s">
        <v>412</v>
      </c>
      <c r="D190" s="56" t="s">
        <v>541</v>
      </c>
      <c r="E190" s="56" t="s">
        <v>492</v>
      </c>
      <c r="F190" s="56" t="str">
        <f>REPT(CHAR(160),10)&amp;Working!$E191</f>
        <v>          C</v>
      </c>
      <c r="G190" s="58">
        <f>IFERROR(VLOOKUP(Table1215[[#This Row],[Column2]],Table12[[Column2]:[Column54]],6,FALSE),"0")</f>
        <v>0</v>
      </c>
      <c r="H190" s="58">
        <f>IFERROR(VLOOKUP(Table1215[[#This Row],[Column2]],Table12[[Column2]:[Column54]],7,FALSE),"0")</f>
        <v>0</v>
      </c>
      <c r="I190" s="58">
        <f>IFERROR(VLOOKUP(Table1215[[#This Row],[Column2]],Table12[[Column2]:[Column54]],8,FALSE),"0")</f>
        <v>2</v>
      </c>
      <c r="J190" s="58">
        <f>IFERROR(VLOOKUP(Table1215[[#This Row],[Column2]],Table12[[Column2]:[Column54]],9,FALSE),"0")</f>
        <v>0</v>
      </c>
      <c r="K190" s="58">
        <f>IFERROR(VLOOKUP(Table1215[[#This Row],[Column2]],Table12[[Column2]:[Column54]],10,FALSE),"0")</f>
        <v>0</v>
      </c>
      <c r="L190" s="60">
        <f>Table1215[[#This Row],[Column9]]</f>
        <v>2</v>
      </c>
      <c r="M190" s="58">
        <f>IFERROR(VLOOKUP(Table1215[[#This Row],[Column2]],Table12[[Column2]:[Column54]],12,FALSE),"0")</f>
        <v>0</v>
      </c>
      <c r="N190" s="58">
        <f>IFERROR(VLOOKUP(Table1215[[#This Row],[Column2]],Table12[[Column2]:[Column54]],13,FALSE),"0")</f>
        <v>2</v>
      </c>
      <c r="O190" s="58">
        <f>IFERROR(VLOOKUP(Table1215[[#This Row],[Column2]],Table12[[Column2]:[Column54]],14,FALSE),"0")</f>
        <v>2</v>
      </c>
      <c r="P190" s="58">
        <f>IFERROR(VLOOKUP(Table1215[[#This Row],[Column2]],Table12[[Column2]:[Column54]],10,FALSE),"0")</f>
        <v>0</v>
      </c>
      <c r="Q190" s="58">
        <f>IFERROR(VLOOKUP(Table1215[[#This Row],[Column2]],Table12[[Column2]:[Column54]],16,FALSE),"0")</f>
        <v>2</v>
      </c>
      <c r="R190" s="60">
        <f>AVERAGE(Table1215[[#This Row],[Column14]],Table1215[[#This Row],[Column15]],Table1215[[#This Row],[Column17]])</f>
        <v>2</v>
      </c>
      <c r="S190" s="58">
        <f>IFERROR(VLOOKUP(Table1215[[#This Row],[Column2]],Table12[[Column2]:[Column54]],18,FALSE),"0")</f>
        <v>0</v>
      </c>
      <c r="T190" s="58">
        <f>IFERROR(VLOOKUP(Table1215[[#This Row],[Column2]],Table12[[Column2]:[Column54]],19,FALSE),"0")</f>
        <v>0</v>
      </c>
      <c r="U190" s="58">
        <f>IFERROR(VLOOKUP(Table1215[[#This Row],[Column2]],Table12[[Column2]:[Column54]],20,FALSE),"0")</f>
        <v>0</v>
      </c>
      <c r="V190" s="58">
        <f>IFERROR(VLOOKUP(Table1215[[#This Row],[Column2]],Table12[[Column2]:[Column54]],21,FALSE),"0")</f>
        <v>0</v>
      </c>
      <c r="W190" s="58">
        <f>IFERROR(VLOOKUP(Table1215[[#This Row],[Column2]],Table12[[Column2]:[Column54]],22,FALSE),"0")</f>
        <v>0</v>
      </c>
      <c r="X190" s="60">
        <f>Table1215[[#This Row],[Column19]]</f>
        <v>0</v>
      </c>
      <c r="Y190" s="58">
        <f>IFERROR(VLOOKUP(Table1215[[#This Row],[Column2]],Table12[[Column2]:[Column54]],24,FALSE),"0")</f>
        <v>2</v>
      </c>
      <c r="Z190" s="58">
        <f>IFERROR(VLOOKUP(Table1215[[#This Row],[Column2]],Table12[[Column2]:[Column54]],25,FALSE),"0")</f>
        <v>0</v>
      </c>
      <c r="AA190" s="58">
        <f>IFERROR(VLOOKUP(Table1215[[#This Row],[Column2]],Table12[[Column2]:[Column54]],26,FALSE),"0")</f>
        <v>0</v>
      </c>
      <c r="AB190" s="58">
        <f>IFERROR(VLOOKUP(Table1215[[#This Row],[Column2]],Table12[[Column2]:[Column54]],27,FALSE),"0")</f>
        <v>0</v>
      </c>
      <c r="AC190" s="58">
        <f>IFERROR(VLOOKUP(Table1215[[#This Row],[Column2]],Table12[[Column2]:[Column54]],28,FALSE),"0")</f>
        <v>0</v>
      </c>
      <c r="AD190" s="60">
        <f>Table1215[[#This Row],[Column25]]</f>
        <v>2</v>
      </c>
      <c r="AE190" s="58">
        <f>IFERROR(VLOOKUP(Table1215[[#This Row],[Column2]],Table12[[Column2]:[Column54]],30,FALSE),"0")</f>
        <v>0</v>
      </c>
      <c r="AF190" s="58">
        <f>IFERROR(VLOOKUP(Table1215[[#This Row],[Column2]],Table12[[Column2]:[Column54]],31,FALSE),"0")</f>
        <v>0</v>
      </c>
      <c r="AG190" s="58">
        <f>IFERROR(VLOOKUP(Table1215[[#This Row],[Column2]],Table12[[Column2]:[Column54]],32,FALSE),"0")</f>
        <v>0</v>
      </c>
      <c r="AH190" s="58">
        <f>IFERROR(VLOOKUP(Table1215[[#This Row],[Column2]],Table12[[Column2]:[Column54]],33,FALSE),"0")</f>
        <v>0</v>
      </c>
      <c r="AI190" s="58">
        <f>IFERROR(VLOOKUP(Table1215[[#This Row],[Column2]],Table12[[Column2]:[Column54]],34,FALSE),"0")</f>
        <v>0</v>
      </c>
      <c r="AJ190" s="60">
        <f>AVERAGE(Table1215[[#This Row],[Column31]],Table1215[[#This Row],[Column32]],Table1215[[#This Row],[Column33]])</f>
        <v>0</v>
      </c>
      <c r="AK190" s="58">
        <f>IFERROR(VLOOKUP(Table1215[[#This Row],[Column2]],Table12[[Column2]:[Column54]],36,FALSE),"0")</f>
        <v>2</v>
      </c>
      <c r="AL190" s="58">
        <f>IFERROR(VLOOKUP(Table1215[[#This Row],[Column2]],Table12[[Column2]:[Column54]],37,FALSE),"0")</f>
        <v>3</v>
      </c>
      <c r="AM190" s="58">
        <f>IFERROR(VLOOKUP(Table1215[[#This Row],[Column2]],Table12[[Column2]:[Column54]],38,FALSE),"0")</f>
        <v>0</v>
      </c>
      <c r="AN190" s="58">
        <f>IFERROR(VLOOKUP(Table1215[[#This Row],[Column2]],Table12[[Column2]:[Column54]],39,FALSE),"0")</f>
        <v>4</v>
      </c>
      <c r="AO190" s="58">
        <f>IFERROR(VLOOKUP(Table1215[[#This Row],[Column2]],Table12[[Column2]:[Column54]],40,FALSE),"0")</f>
        <v>0</v>
      </c>
      <c r="AP190" s="60">
        <f>AVERAGE(Table1215[[#This Row],[Column37]],Table1215[[#This Row],[Column38]],Table1215[[#This Row],[Column40]])</f>
        <v>3</v>
      </c>
      <c r="AQ190" s="58">
        <f>IFERROR(VLOOKUP(Table1215[[#This Row],[Column2]],Table12[[Column2]:[Column54]],42,FALSE),"0")</f>
        <v>1</v>
      </c>
      <c r="AR190" s="58">
        <f>IFERROR(VLOOKUP(Table1215[[#This Row],[Column2]],Table12[[Column2]:[Column54]],43,FALSE),"0")</f>
        <v>0</v>
      </c>
      <c r="AS190" s="58">
        <f>IFERROR(VLOOKUP(Table1215[[#This Row],[Column2]],Table12[[Column2]:[Column54]],44,FALSE),"0")</f>
        <v>0</v>
      </c>
      <c r="AT190" s="58">
        <f>IFERROR(VLOOKUP(Table1215[[#This Row],[Column2]],Table12[[Column2]:[Column54]],45,FALSE),"0")</f>
        <v>0</v>
      </c>
      <c r="AU190" s="58">
        <f>IFERROR(VLOOKUP(Table1215[[#This Row],[Column2]],Table12[[Column2]:[Column54]],46,FALSE),"0")</f>
        <v>0</v>
      </c>
      <c r="AV190" s="60">
        <f>Table1215[[#This Row],[Column43]]</f>
        <v>1</v>
      </c>
      <c r="AW190" s="58">
        <f>IFERROR(VLOOKUP(Table1215[[#This Row],[Column2]],Table12[[Column2]:[Column54]],48,FALSE),"0")</f>
        <v>0</v>
      </c>
      <c r="AX190" s="58">
        <f>IFERROR(VLOOKUP(Table1215[[#This Row],[Column2]],Table12[[Column2]:[Column54]],49,FALSE),"0")</f>
        <v>0</v>
      </c>
      <c r="AY190" s="58">
        <f>IFERROR(VLOOKUP(Table1215[[#This Row],[Column2]],Table12[[Column2]:[Column54]],50,FALSE),"0")</f>
        <v>0</v>
      </c>
      <c r="AZ190" s="58">
        <f>IFERROR(VLOOKUP(Table1215[[#This Row],[Column2]],Table12[[Column2]:[Column54]],51,FALSE),"0")</f>
        <v>4</v>
      </c>
      <c r="BA190" s="58">
        <f>IFERROR(VLOOKUP(Table1215[[#This Row],[Column2]],Table12[[Column2]:[Column54]],52,FALSE),"0")</f>
        <v>2</v>
      </c>
      <c r="BB190" s="60">
        <f>AVERAGE(Table1215[[#This Row],[Column52]],Table1215[[#This Row],[Column53]])</f>
        <v>3</v>
      </c>
    </row>
    <row r="191" spans="1:54" ht="23.1" customHeight="1" x14ac:dyDescent="0.3">
      <c r="A191" s="80">
        <v>188</v>
      </c>
      <c r="B191" s="63" t="s">
        <v>147</v>
      </c>
      <c r="C191" s="64" t="s">
        <v>148</v>
      </c>
      <c r="D191" s="63" t="s">
        <v>541</v>
      </c>
      <c r="E191" s="63" t="s">
        <v>34</v>
      </c>
      <c r="F191" s="63" t="str">
        <f>REPT(CHAR(160),10)&amp;Working!$E192</f>
        <v>          A</v>
      </c>
      <c r="G191" s="54">
        <f>IFERROR(VLOOKUP(Table1215[[#This Row],[Column2]],Table12[[Column2]:[Column54]],6,FALSE),"0")</f>
        <v>0</v>
      </c>
      <c r="H191" s="54">
        <f>IFERROR(VLOOKUP(Table1215[[#This Row],[Column2]],Table12[[Column2]:[Column54]],7,FALSE),"0")</f>
        <v>0</v>
      </c>
      <c r="I191" s="54">
        <f>IFERROR(VLOOKUP(Table1215[[#This Row],[Column2]],Table12[[Column2]:[Column54]],8,FALSE),"0")</f>
        <v>2</v>
      </c>
      <c r="J191" s="54">
        <f>IFERROR(VLOOKUP(Table1215[[#This Row],[Column2]],Table12[[Column2]:[Column54]],9,FALSE),"0")</f>
        <v>0</v>
      </c>
      <c r="K191" s="54">
        <f>IFERROR(VLOOKUP(Table1215[[#This Row],[Column2]],Table12[[Column2]:[Column54]],10,FALSE),"0")</f>
        <v>0</v>
      </c>
      <c r="L191" s="60">
        <f>Table1215[[#This Row],[Column9]]</f>
        <v>2</v>
      </c>
      <c r="M191" s="54">
        <f>IFERROR(VLOOKUP(Table1215[[#This Row],[Column2]],Table12[[Column2]:[Column54]],12,FALSE),"0")</f>
        <v>0</v>
      </c>
      <c r="N191" s="54">
        <f>IFERROR(VLOOKUP(Table1215[[#This Row],[Column2]],Table12[[Column2]:[Column54]],13,FALSE),"0")</f>
        <v>2</v>
      </c>
      <c r="O191" s="54">
        <f>IFERROR(VLOOKUP(Table1215[[#This Row],[Column2]],Table12[[Column2]:[Column54]],14,FALSE),"0")</f>
        <v>2</v>
      </c>
      <c r="P191" s="54">
        <f>IFERROR(VLOOKUP(Table1215[[#This Row],[Column2]],Table12[[Column2]:[Column54]],10,FALSE),"0")</f>
        <v>0</v>
      </c>
      <c r="Q191" s="54">
        <f>IFERROR(VLOOKUP(Table1215[[#This Row],[Column2]],Table12[[Column2]:[Column54]],16,FALSE),"0")</f>
        <v>2</v>
      </c>
      <c r="R191" s="60">
        <f>AVERAGE(Table1215[[#This Row],[Column14]],Table1215[[#This Row],[Column15]],Table1215[[#This Row],[Column17]])</f>
        <v>2</v>
      </c>
      <c r="S191" s="54">
        <f>IFERROR(VLOOKUP(Table1215[[#This Row],[Column2]],Table12[[Column2]:[Column54]],18,FALSE),"0")</f>
        <v>0</v>
      </c>
      <c r="T191" s="54">
        <f>IFERROR(VLOOKUP(Table1215[[#This Row],[Column2]],Table12[[Column2]:[Column54]],19,FALSE),"0")</f>
        <v>0</v>
      </c>
      <c r="U191" s="54">
        <f>IFERROR(VLOOKUP(Table1215[[#This Row],[Column2]],Table12[[Column2]:[Column54]],20,FALSE),"0")</f>
        <v>0</v>
      </c>
      <c r="V191" s="54">
        <f>IFERROR(VLOOKUP(Table1215[[#This Row],[Column2]],Table12[[Column2]:[Column54]],21,FALSE),"0")</f>
        <v>0</v>
      </c>
      <c r="W191" s="54">
        <f>IFERROR(VLOOKUP(Table1215[[#This Row],[Column2]],Table12[[Column2]:[Column54]],22,FALSE),"0")</f>
        <v>0</v>
      </c>
      <c r="X191" s="60">
        <f>Table1215[[#This Row],[Column19]]</f>
        <v>0</v>
      </c>
      <c r="Y191" s="54">
        <f>IFERROR(VLOOKUP(Table1215[[#This Row],[Column2]],Table12[[Column2]:[Column54]],24,FALSE),"0")</f>
        <v>2</v>
      </c>
      <c r="Z191" s="54">
        <f>IFERROR(VLOOKUP(Table1215[[#This Row],[Column2]],Table12[[Column2]:[Column54]],25,FALSE),"0")</f>
        <v>0</v>
      </c>
      <c r="AA191" s="54">
        <f>IFERROR(VLOOKUP(Table1215[[#This Row],[Column2]],Table12[[Column2]:[Column54]],26,FALSE),"0")</f>
        <v>0</v>
      </c>
      <c r="AB191" s="54">
        <f>IFERROR(VLOOKUP(Table1215[[#This Row],[Column2]],Table12[[Column2]:[Column54]],27,FALSE),"0")</f>
        <v>0</v>
      </c>
      <c r="AC191" s="54">
        <f>IFERROR(VLOOKUP(Table1215[[#This Row],[Column2]],Table12[[Column2]:[Column54]],28,FALSE),"0")</f>
        <v>0</v>
      </c>
      <c r="AD191" s="60">
        <f>Table1215[[#This Row],[Column25]]</f>
        <v>2</v>
      </c>
      <c r="AE191" s="54">
        <f>IFERROR(VLOOKUP(Table1215[[#This Row],[Column2]],Table12[[Column2]:[Column54]],30,FALSE),"0")</f>
        <v>0</v>
      </c>
      <c r="AF191" s="54">
        <f>IFERROR(VLOOKUP(Table1215[[#This Row],[Column2]],Table12[[Column2]:[Column54]],31,FALSE),"0")</f>
        <v>0</v>
      </c>
      <c r="AG191" s="54">
        <f>IFERROR(VLOOKUP(Table1215[[#This Row],[Column2]],Table12[[Column2]:[Column54]],32,FALSE),"0")</f>
        <v>0</v>
      </c>
      <c r="AH191" s="54">
        <f>IFERROR(VLOOKUP(Table1215[[#This Row],[Column2]],Table12[[Column2]:[Column54]],33,FALSE),"0")</f>
        <v>0</v>
      </c>
      <c r="AI191" s="54">
        <f>IFERROR(VLOOKUP(Table1215[[#This Row],[Column2]],Table12[[Column2]:[Column54]],34,FALSE),"0")</f>
        <v>0</v>
      </c>
      <c r="AJ191" s="60">
        <f>AVERAGE(Table1215[[#This Row],[Column31]],Table1215[[#This Row],[Column32]],Table1215[[#This Row],[Column33]])</f>
        <v>0</v>
      </c>
      <c r="AK191" s="54">
        <f>IFERROR(VLOOKUP(Table1215[[#This Row],[Column2]],Table12[[Column2]:[Column54]],36,FALSE),"0")</f>
        <v>2</v>
      </c>
      <c r="AL191" s="54">
        <f>IFERROR(VLOOKUP(Table1215[[#This Row],[Column2]],Table12[[Column2]:[Column54]],37,FALSE),"0")</f>
        <v>2</v>
      </c>
      <c r="AM191" s="54">
        <f>IFERROR(VLOOKUP(Table1215[[#This Row],[Column2]],Table12[[Column2]:[Column54]],38,FALSE),"0")</f>
        <v>0</v>
      </c>
      <c r="AN191" s="54">
        <f>IFERROR(VLOOKUP(Table1215[[#This Row],[Column2]],Table12[[Column2]:[Column54]],39,FALSE),"0")</f>
        <v>2</v>
      </c>
      <c r="AO191" s="54">
        <f>IFERROR(VLOOKUP(Table1215[[#This Row],[Column2]],Table12[[Column2]:[Column54]],40,FALSE),"0")</f>
        <v>0</v>
      </c>
      <c r="AP191" s="60">
        <f>AVERAGE(Table1215[[#This Row],[Column37]],Table1215[[#This Row],[Column38]],Table1215[[#This Row],[Column40]])</f>
        <v>2</v>
      </c>
      <c r="AQ191" s="54">
        <f>IFERROR(VLOOKUP(Table1215[[#This Row],[Column2]],Table12[[Column2]:[Column54]],42,FALSE),"0")</f>
        <v>2</v>
      </c>
      <c r="AR191" s="54">
        <f>IFERROR(VLOOKUP(Table1215[[#This Row],[Column2]],Table12[[Column2]:[Column54]],43,FALSE),"0")</f>
        <v>0</v>
      </c>
      <c r="AS191" s="54">
        <f>IFERROR(VLOOKUP(Table1215[[#This Row],[Column2]],Table12[[Column2]:[Column54]],44,FALSE),"0")</f>
        <v>0</v>
      </c>
      <c r="AT191" s="54">
        <f>IFERROR(VLOOKUP(Table1215[[#This Row],[Column2]],Table12[[Column2]:[Column54]],45,FALSE),"0")</f>
        <v>0</v>
      </c>
      <c r="AU191" s="54">
        <f>IFERROR(VLOOKUP(Table1215[[#This Row],[Column2]],Table12[[Column2]:[Column54]],46,FALSE),"0")</f>
        <v>0</v>
      </c>
      <c r="AV191" s="60">
        <f>Table1215[[#This Row],[Column43]]</f>
        <v>2</v>
      </c>
      <c r="AW191" s="54">
        <f>IFERROR(VLOOKUP(Table1215[[#This Row],[Column2]],Table12[[Column2]:[Column54]],48,FALSE),"0")</f>
        <v>0</v>
      </c>
      <c r="AX191" s="54">
        <f>IFERROR(VLOOKUP(Table1215[[#This Row],[Column2]],Table12[[Column2]:[Column54]],49,FALSE),"0")</f>
        <v>0</v>
      </c>
      <c r="AY191" s="54">
        <f>IFERROR(VLOOKUP(Table1215[[#This Row],[Column2]],Table12[[Column2]:[Column54]],50,FALSE),"0")</f>
        <v>0</v>
      </c>
      <c r="AZ191" s="54">
        <f>IFERROR(VLOOKUP(Table1215[[#This Row],[Column2]],Table12[[Column2]:[Column54]],51,FALSE),"0")</f>
        <v>3</v>
      </c>
      <c r="BA191" s="54">
        <f>IFERROR(VLOOKUP(Table1215[[#This Row],[Column2]],Table12[[Column2]:[Column54]],52,FALSE),"0")</f>
        <v>3</v>
      </c>
      <c r="BB191" s="60">
        <f>AVERAGE(Table1215[[#This Row],[Column52]],Table1215[[#This Row],[Column53]])</f>
        <v>3</v>
      </c>
    </row>
    <row r="192" spans="1:54" ht="23.1" customHeight="1" x14ac:dyDescent="0.3">
      <c r="A192" s="79">
        <v>189</v>
      </c>
      <c r="B192" s="56" t="s">
        <v>413</v>
      </c>
      <c r="C192" s="57" t="s">
        <v>414</v>
      </c>
      <c r="D192" s="56" t="s">
        <v>449</v>
      </c>
      <c r="E192" s="56" t="s">
        <v>492</v>
      </c>
      <c r="F192" s="56" t="str">
        <f>REPT(CHAR(160),10)&amp;Working!$E193</f>
        <v>          C</v>
      </c>
      <c r="G192" s="58">
        <f>IFERROR(VLOOKUP(Table1215[[#This Row],[Column2]],Table12[[Column2]:[Column54]],6,FALSE),"0")</f>
        <v>0</v>
      </c>
      <c r="H192" s="58">
        <f>IFERROR(VLOOKUP(Table1215[[#This Row],[Column2]],Table12[[Column2]:[Column54]],7,FALSE),"0")</f>
        <v>0</v>
      </c>
      <c r="I192" s="58">
        <f>IFERROR(VLOOKUP(Table1215[[#This Row],[Column2]],Table12[[Column2]:[Column54]],8,FALSE),"0")</f>
        <v>2</v>
      </c>
      <c r="J192" s="58">
        <f>IFERROR(VLOOKUP(Table1215[[#This Row],[Column2]],Table12[[Column2]:[Column54]],9,FALSE),"0")</f>
        <v>0</v>
      </c>
      <c r="K192" s="58">
        <f>IFERROR(VLOOKUP(Table1215[[#This Row],[Column2]],Table12[[Column2]:[Column54]],10,FALSE),"0")</f>
        <v>0</v>
      </c>
      <c r="L192" s="60">
        <f>Table1215[[#This Row],[Column9]]</f>
        <v>2</v>
      </c>
      <c r="M192" s="58">
        <f>IFERROR(VLOOKUP(Table1215[[#This Row],[Column2]],Table12[[Column2]:[Column54]],12,FALSE),"0")</f>
        <v>0</v>
      </c>
      <c r="N192" s="58">
        <f>IFERROR(VLOOKUP(Table1215[[#This Row],[Column2]],Table12[[Column2]:[Column54]],13,FALSE),"0")</f>
        <v>3</v>
      </c>
      <c r="O192" s="58">
        <f>IFERROR(VLOOKUP(Table1215[[#This Row],[Column2]],Table12[[Column2]:[Column54]],14,FALSE),"0")</f>
        <v>2</v>
      </c>
      <c r="P192" s="58">
        <f>IFERROR(VLOOKUP(Table1215[[#This Row],[Column2]],Table12[[Column2]:[Column54]],10,FALSE),"0")</f>
        <v>0</v>
      </c>
      <c r="Q192" s="58">
        <f>IFERROR(VLOOKUP(Table1215[[#This Row],[Column2]],Table12[[Column2]:[Column54]],16,FALSE),"0")</f>
        <v>2</v>
      </c>
      <c r="R192" s="60">
        <f>AVERAGE(Table1215[[#This Row],[Column14]],Table1215[[#This Row],[Column15]],Table1215[[#This Row],[Column17]])</f>
        <v>2.3333333333333335</v>
      </c>
      <c r="S192" s="58">
        <f>IFERROR(VLOOKUP(Table1215[[#This Row],[Column2]],Table12[[Column2]:[Column54]],18,FALSE),"0")</f>
        <v>0</v>
      </c>
      <c r="T192" s="58">
        <f>IFERROR(VLOOKUP(Table1215[[#This Row],[Column2]],Table12[[Column2]:[Column54]],19,FALSE),"0")</f>
        <v>0</v>
      </c>
      <c r="U192" s="58">
        <f>IFERROR(VLOOKUP(Table1215[[#This Row],[Column2]],Table12[[Column2]:[Column54]],20,FALSE),"0")</f>
        <v>0</v>
      </c>
      <c r="V192" s="58">
        <f>IFERROR(VLOOKUP(Table1215[[#This Row],[Column2]],Table12[[Column2]:[Column54]],21,FALSE),"0")</f>
        <v>0</v>
      </c>
      <c r="W192" s="58">
        <f>IFERROR(VLOOKUP(Table1215[[#This Row],[Column2]],Table12[[Column2]:[Column54]],22,FALSE),"0")</f>
        <v>0</v>
      </c>
      <c r="X192" s="60">
        <f>Table1215[[#This Row],[Column19]]</f>
        <v>0</v>
      </c>
      <c r="Y192" s="58">
        <f>IFERROR(VLOOKUP(Table1215[[#This Row],[Column2]],Table12[[Column2]:[Column54]],24,FALSE),"0")</f>
        <v>2</v>
      </c>
      <c r="Z192" s="58">
        <f>IFERROR(VLOOKUP(Table1215[[#This Row],[Column2]],Table12[[Column2]:[Column54]],25,FALSE),"0")</f>
        <v>0</v>
      </c>
      <c r="AA192" s="58">
        <f>IFERROR(VLOOKUP(Table1215[[#This Row],[Column2]],Table12[[Column2]:[Column54]],26,FALSE),"0")</f>
        <v>0</v>
      </c>
      <c r="AB192" s="58">
        <f>IFERROR(VLOOKUP(Table1215[[#This Row],[Column2]],Table12[[Column2]:[Column54]],27,FALSE),"0")</f>
        <v>0</v>
      </c>
      <c r="AC192" s="58">
        <f>IFERROR(VLOOKUP(Table1215[[#This Row],[Column2]],Table12[[Column2]:[Column54]],28,FALSE),"0")</f>
        <v>0</v>
      </c>
      <c r="AD192" s="60">
        <f>Table1215[[#This Row],[Column25]]</f>
        <v>2</v>
      </c>
      <c r="AE192" s="58">
        <f>IFERROR(VLOOKUP(Table1215[[#This Row],[Column2]],Table12[[Column2]:[Column54]],30,FALSE),"0")</f>
        <v>0</v>
      </c>
      <c r="AF192" s="58">
        <f>IFERROR(VLOOKUP(Table1215[[#This Row],[Column2]],Table12[[Column2]:[Column54]],31,FALSE),"0")</f>
        <v>0</v>
      </c>
      <c r="AG192" s="58">
        <f>IFERROR(VLOOKUP(Table1215[[#This Row],[Column2]],Table12[[Column2]:[Column54]],32,FALSE),"0")</f>
        <v>0</v>
      </c>
      <c r="AH192" s="58">
        <f>IFERROR(VLOOKUP(Table1215[[#This Row],[Column2]],Table12[[Column2]:[Column54]],33,FALSE),"0")</f>
        <v>0</v>
      </c>
      <c r="AI192" s="58">
        <f>IFERROR(VLOOKUP(Table1215[[#This Row],[Column2]],Table12[[Column2]:[Column54]],34,FALSE),"0")</f>
        <v>0</v>
      </c>
      <c r="AJ192" s="60">
        <f>AVERAGE(Table1215[[#This Row],[Column31]],Table1215[[#This Row],[Column32]],Table1215[[#This Row],[Column33]])</f>
        <v>0</v>
      </c>
      <c r="AK192" s="58">
        <f>IFERROR(VLOOKUP(Table1215[[#This Row],[Column2]],Table12[[Column2]:[Column54]],36,FALSE),"0")</f>
        <v>2</v>
      </c>
      <c r="AL192" s="58">
        <f>IFERROR(VLOOKUP(Table1215[[#This Row],[Column2]],Table12[[Column2]:[Column54]],37,FALSE),"0")</f>
        <v>2</v>
      </c>
      <c r="AM192" s="58">
        <f>IFERROR(VLOOKUP(Table1215[[#This Row],[Column2]],Table12[[Column2]:[Column54]],38,FALSE),"0")</f>
        <v>0</v>
      </c>
      <c r="AN192" s="58">
        <f>IFERROR(VLOOKUP(Table1215[[#This Row],[Column2]],Table12[[Column2]:[Column54]],39,FALSE),"0")</f>
        <v>2</v>
      </c>
      <c r="AO192" s="58">
        <f>IFERROR(VLOOKUP(Table1215[[#This Row],[Column2]],Table12[[Column2]:[Column54]],40,FALSE),"0")</f>
        <v>0</v>
      </c>
      <c r="AP192" s="60">
        <f>AVERAGE(Table1215[[#This Row],[Column37]],Table1215[[#This Row],[Column38]],Table1215[[#This Row],[Column40]])</f>
        <v>2</v>
      </c>
      <c r="AQ192" s="58">
        <f>IFERROR(VLOOKUP(Table1215[[#This Row],[Column2]],Table12[[Column2]:[Column54]],42,FALSE),"0")</f>
        <v>3</v>
      </c>
      <c r="AR192" s="58">
        <f>IFERROR(VLOOKUP(Table1215[[#This Row],[Column2]],Table12[[Column2]:[Column54]],43,FALSE),"0")</f>
        <v>0</v>
      </c>
      <c r="AS192" s="58">
        <f>IFERROR(VLOOKUP(Table1215[[#This Row],[Column2]],Table12[[Column2]:[Column54]],44,FALSE),"0")</f>
        <v>0</v>
      </c>
      <c r="AT192" s="58">
        <f>IFERROR(VLOOKUP(Table1215[[#This Row],[Column2]],Table12[[Column2]:[Column54]],45,FALSE),"0")</f>
        <v>0</v>
      </c>
      <c r="AU192" s="58">
        <f>IFERROR(VLOOKUP(Table1215[[#This Row],[Column2]],Table12[[Column2]:[Column54]],46,FALSE),"0")</f>
        <v>0</v>
      </c>
      <c r="AV192" s="60">
        <f>Table1215[[#This Row],[Column43]]</f>
        <v>3</v>
      </c>
      <c r="AW192" s="58">
        <f>IFERROR(VLOOKUP(Table1215[[#This Row],[Column2]],Table12[[Column2]:[Column54]],48,FALSE),"0")</f>
        <v>0</v>
      </c>
      <c r="AX192" s="58">
        <f>IFERROR(VLOOKUP(Table1215[[#This Row],[Column2]],Table12[[Column2]:[Column54]],49,FALSE),"0")</f>
        <v>0</v>
      </c>
      <c r="AY192" s="58">
        <f>IFERROR(VLOOKUP(Table1215[[#This Row],[Column2]],Table12[[Column2]:[Column54]],50,FALSE),"0")</f>
        <v>0</v>
      </c>
      <c r="AZ192" s="58">
        <f>IFERROR(VLOOKUP(Table1215[[#This Row],[Column2]],Table12[[Column2]:[Column54]],51,FALSE),"0")</f>
        <v>3</v>
      </c>
      <c r="BA192" s="58">
        <f>IFERROR(VLOOKUP(Table1215[[#This Row],[Column2]],Table12[[Column2]:[Column54]],52,FALSE),"0")</f>
        <v>3</v>
      </c>
      <c r="BB192" s="60">
        <f>AVERAGE(Table1215[[#This Row],[Column52]],Table1215[[#This Row],[Column53]])</f>
        <v>3</v>
      </c>
    </row>
    <row r="193" spans="1:54" ht="23.1" customHeight="1" x14ac:dyDescent="0.3">
      <c r="A193" s="80">
        <v>190</v>
      </c>
      <c r="B193" s="63" t="s">
        <v>415</v>
      </c>
      <c r="C193" s="64" t="s">
        <v>416</v>
      </c>
      <c r="D193" s="63" t="s">
        <v>541</v>
      </c>
      <c r="E193" s="63" t="s">
        <v>288</v>
      </c>
      <c r="F193" s="63" t="str">
        <f>REPT(CHAR(160),10)&amp;Working!$E194</f>
        <v>          D</v>
      </c>
      <c r="G193" s="54">
        <f>IFERROR(VLOOKUP(Table1215[[#This Row],[Column2]],Table12[[Column2]:[Column54]],6,FALSE),"0")</f>
        <v>0</v>
      </c>
      <c r="H193" s="54">
        <f>IFERROR(VLOOKUP(Table1215[[#This Row],[Column2]],Table12[[Column2]:[Column54]],7,FALSE),"0")</f>
        <v>0</v>
      </c>
      <c r="I193" s="54">
        <f>IFERROR(VLOOKUP(Table1215[[#This Row],[Column2]],Table12[[Column2]:[Column54]],8,FALSE),"0")</f>
        <v>3</v>
      </c>
      <c r="J193" s="54">
        <f>IFERROR(VLOOKUP(Table1215[[#This Row],[Column2]],Table12[[Column2]:[Column54]],9,FALSE),"0")</f>
        <v>0</v>
      </c>
      <c r="K193" s="54">
        <f>IFERROR(VLOOKUP(Table1215[[#This Row],[Column2]],Table12[[Column2]:[Column54]],10,FALSE),"0")</f>
        <v>0</v>
      </c>
      <c r="L193" s="60">
        <f>Table1215[[#This Row],[Column9]]</f>
        <v>3</v>
      </c>
      <c r="M193" s="54">
        <f>IFERROR(VLOOKUP(Table1215[[#This Row],[Column2]],Table12[[Column2]:[Column54]],12,FALSE),"0")</f>
        <v>0</v>
      </c>
      <c r="N193" s="54">
        <f>IFERROR(VLOOKUP(Table1215[[#This Row],[Column2]],Table12[[Column2]:[Column54]],13,FALSE),"0")</f>
        <v>3</v>
      </c>
      <c r="O193" s="54">
        <f>IFERROR(VLOOKUP(Table1215[[#This Row],[Column2]],Table12[[Column2]:[Column54]],14,FALSE),"0")</f>
        <v>3</v>
      </c>
      <c r="P193" s="54">
        <f>IFERROR(VLOOKUP(Table1215[[#This Row],[Column2]],Table12[[Column2]:[Column54]],10,FALSE),"0")</f>
        <v>0</v>
      </c>
      <c r="Q193" s="54">
        <f>IFERROR(VLOOKUP(Table1215[[#This Row],[Column2]],Table12[[Column2]:[Column54]],16,FALSE),"0")</f>
        <v>3</v>
      </c>
      <c r="R193" s="60">
        <f>AVERAGE(Table1215[[#This Row],[Column14]],Table1215[[#This Row],[Column15]],Table1215[[#This Row],[Column17]])</f>
        <v>3</v>
      </c>
      <c r="S193" s="54">
        <f>IFERROR(VLOOKUP(Table1215[[#This Row],[Column2]],Table12[[Column2]:[Column54]],18,FALSE),"0")</f>
        <v>0</v>
      </c>
      <c r="T193" s="54">
        <f>IFERROR(VLOOKUP(Table1215[[#This Row],[Column2]],Table12[[Column2]:[Column54]],19,FALSE),"0")</f>
        <v>0</v>
      </c>
      <c r="U193" s="54">
        <f>IFERROR(VLOOKUP(Table1215[[#This Row],[Column2]],Table12[[Column2]:[Column54]],20,FALSE),"0")</f>
        <v>0</v>
      </c>
      <c r="V193" s="54">
        <f>IFERROR(VLOOKUP(Table1215[[#This Row],[Column2]],Table12[[Column2]:[Column54]],21,FALSE),"0")</f>
        <v>0</v>
      </c>
      <c r="W193" s="54">
        <f>IFERROR(VLOOKUP(Table1215[[#This Row],[Column2]],Table12[[Column2]:[Column54]],22,FALSE),"0")</f>
        <v>0</v>
      </c>
      <c r="X193" s="60">
        <f>Table1215[[#This Row],[Column19]]</f>
        <v>0</v>
      </c>
      <c r="Y193" s="54">
        <f>IFERROR(VLOOKUP(Table1215[[#This Row],[Column2]],Table12[[Column2]:[Column54]],24,FALSE),"0")</f>
        <v>3</v>
      </c>
      <c r="Z193" s="54">
        <f>IFERROR(VLOOKUP(Table1215[[#This Row],[Column2]],Table12[[Column2]:[Column54]],25,FALSE),"0")</f>
        <v>0</v>
      </c>
      <c r="AA193" s="54">
        <f>IFERROR(VLOOKUP(Table1215[[#This Row],[Column2]],Table12[[Column2]:[Column54]],26,FALSE),"0")</f>
        <v>0</v>
      </c>
      <c r="AB193" s="54">
        <f>IFERROR(VLOOKUP(Table1215[[#This Row],[Column2]],Table12[[Column2]:[Column54]],27,FALSE),"0")</f>
        <v>0</v>
      </c>
      <c r="AC193" s="54">
        <f>IFERROR(VLOOKUP(Table1215[[#This Row],[Column2]],Table12[[Column2]:[Column54]],28,FALSE),"0")</f>
        <v>0</v>
      </c>
      <c r="AD193" s="60">
        <f>Table1215[[#This Row],[Column25]]</f>
        <v>3</v>
      </c>
      <c r="AE193" s="54">
        <f>IFERROR(VLOOKUP(Table1215[[#This Row],[Column2]],Table12[[Column2]:[Column54]],30,FALSE),"0")</f>
        <v>0</v>
      </c>
      <c r="AF193" s="54">
        <f>IFERROR(VLOOKUP(Table1215[[#This Row],[Column2]],Table12[[Column2]:[Column54]],31,FALSE),"0")</f>
        <v>0</v>
      </c>
      <c r="AG193" s="54">
        <f>IFERROR(VLOOKUP(Table1215[[#This Row],[Column2]],Table12[[Column2]:[Column54]],32,FALSE),"0")</f>
        <v>0</v>
      </c>
      <c r="AH193" s="54">
        <f>IFERROR(VLOOKUP(Table1215[[#This Row],[Column2]],Table12[[Column2]:[Column54]],33,FALSE),"0")</f>
        <v>0</v>
      </c>
      <c r="AI193" s="54">
        <f>IFERROR(VLOOKUP(Table1215[[#This Row],[Column2]],Table12[[Column2]:[Column54]],34,FALSE),"0")</f>
        <v>0</v>
      </c>
      <c r="AJ193" s="60">
        <f>AVERAGE(Table1215[[#This Row],[Column31]],Table1215[[#This Row],[Column32]],Table1215[[#This Row],[Column33]])</f>
        <v>0</v>
      </c>
      <c r="AK193" s="54">
        <f>IFERROR(VLOOKUP(Table1215[[#This Row],[Column2]],Table12[[Column2]:[Column54]],36,FALSE),"0")</f>
        <v>3</v>
      </c>
      <c r="AL193" s="54">
        <f>IFERROR(VLOOKUP(Table1215[[#This Row],[Column2]],Table12[[Column2]:[Column54]],37,FALSE),"0")</f>
        <v>3</v>
      </c>
      <c r="AM193" s="54">
        <f>IFERROR(VLOOKUP(Table1215[[#This Row],[Column2]],Table12[[Column2]:[Column54]],38,FALSE),"0")</f>
        <v>0</v>
      </c>
      <c r="AN193" s="54">
        <f>IFERROR(VLOOKUP(Table1215[[#This Row],[Column2]],Table12[[Column2]:[Column54]],39,FALSE),"0")</f>
        <v>4</v>
      </c>
      <c r="AO193" s="54">
        <f>IFERROR(VLOOKUP(Table1215[[#This Row],[Column2]],Table12[[Column2]:[Column54]],40,FALSE),"0")</f>
        <v>0</v>
      </c>
      <c r="AP193" s="60">
        <f>AVERAGE(Table1215[[#This Row],[Column37]],Table1215[[#This Row],[Column38]],Table1215[[#This Row],[Column40]])</f>
        <v>3.3333333333333335</v>
      </c>
      <c r="AQ193" s="54">
        <f>IFERROR(VLOOKUP(Table1215[[#This Row],[Column2]],Table12[[Column2]:[Column54]],42,FALSE),"0")</f>
        <v>1</v>
      </c>
      <c r="AR193" s="54">
        <f>IFERROR(VLOOKUP(Table1215[[#This Row],[Column2]],Table12[[Column2]:[Column54]],43,FALSE),"0")</f>
        <v>0</v>
      </c>
      <c r="AS193" s="54">
        <f>IFERROR(VLOOKUP(Table1215[[#This Row],[Column2]],Table12[[Column2]:[Column54]],44,FALSE),"0")</f>
        <v>0</v>
      </c>
      <c r="AT193" s="54">
        <f>IFERROR(VLOOKUP(Table1215[[#This Row],[Column2]],Table12[[Column2]:[Column54]],45,FALSE),"0")</f>
        <v>0</v>
      </c>
      <c r="AU193" s="54">
        <f>IFERROR(VLOOKUP(Table1215[[#This Row],[Column2]],Table12[[Column2]:[Column54]],46,FALSE),"0")</f>
        <v>0</v>
      </c>
      <c r="AV193" s="60">
        <f>Table1215[[#This Row],[Column43]]</f>
        <v>1</v>
      </c>
      <c r="AW193" s="54">
        <f>IFERROR(VLOOKUP(Table1215[[#This Row],[Column2]],Table12[[Column2]:[Column54]],48,FALSE),"0")</f>
        <v>0</v>
      </c>
      <c r="AX193" s="54">
        <f>IFERROR(VLOOKUP(Table1215[[#This Row],[Column2]],Table12[[Column2]:[Column54]],49,FALSE),"0")</f>
        <v>0</v>
      </c>
      <c r="AY193" s="54">
        <f>IFERROR(VLOOKUP(Table1215[[#This Row],[Column2]],Table12[[Column2]:[Column54]],50,FALSE),"0")</f>
        <v>0</v>
      </c>
      <c r="AZ193" s="54">
        <f>IFERROR(VLOOKUP(Table1215[[#This Row],[Column2]],Table12[[Column2]:[Column54]],51,FALSE),"0")</f>
        <v>3</v>
      </c>
      <c r="BA193" s="54">
        <f>IFERROR(VLOOKUP(Table1215[[#This Row],[Column2]],Table12[[Column2]:[Column54]],52,FALSE),"0")</f>
        <v>3</v>
      </c>
      <c r="BB193" s="60">
        <f>AVERAGE(Table1215[[#This Row],[Column52]],Table1215[[#This Row],[Column53]])</f>
        <v>3</v>
      </c>
    </row>
    <row r="194" spans="1:54" ht="23.1" customHeight="1" x14ac:dyDescent="0.3">
      <c r="A194" s="79">
        <v>191</v>
      </c>
      <c r="B194" s="56" t="s">
        <v>417</v>
      </c>
      <c r="C194" s="57" t="s">
        <v>418</v>
      </c>
      <c r="D194" s="56" t="s">
        <v>449</v>
      </c>
      <c r="E194" s="56" t="s">
        <v>492</v>
      </c>
      <c r="F194" s="56" t="str">
        <f>REPT(CHAR(160),10)&amp;Working!$E195</f>
        <v>          C</v>
      </c>
      <c r="G194" s="58">
        <f>IFERROR(VLOOKUP(Table1215[[#This Row],[Column2]],Table12[[Column2]:[Column54]],6,FALSE),"0")</f>
        <v>0</v>
      </c>
      <c r="H194" s="58">
        <f>IFERROR(VLOOKUP(Table1215[[#This Row],[Column2]],Table12[[Column2]:[Column54]],7,FALSE),"0")</f>
        <v>0</v>
      </c>
      <c r="I194" s="58">
        <f>IFERROR(VLOOKUP(Table1215[[#This Row],[Column2]],Table12[[Column2]:[Column54]],8,FALSE),"0")</f>
        <v>4</v>
      </c>
      <c r="J194" s="58">
        <f>IFERROR(VLOOKUP(Table1215[[#This Row],[Column2]],Table12[[Column2]:[Column54]],9,FALSE),"0")</f>
        <v>0</v>
      </c>
      <c r="K194" s="58">
        <f>IFERROR(VLOOKUP(Table1215[[#This Row],[Column2]],Table12[[Column2]:[Column54]],10,FALSE),"0")</f>
        <v>0</v>
      </c>
      <c r="L194" s="60">
        <f>Table1215[[#This Row],[Column9]]</f>
        <v>4</v>
      </c>
      <c r="M194" s="58">
        <f>IFERROR(VLOOKUP(Table1215[[#This Row],[Column2]],Table12[[Column2]:[Column54]],12,FALSE),"0")</f>
        <v>0</v>
      </c>
      <c r="N194" s="58">
        <f>IFERROR(VLOOKUP(Table1215[[#This Row],[Column2]],Table12[[Column2]:[Column54]],13,FALSE),"0")</f>
        <v>5</v>
      </c>
      <c r="O194" s="58">
        <f>IFERROR(VLOOKUP(Table1215[[#This Row],[Column2]],Table12[[Column2]:[Column54]],14,FALSE),"0")</f>
        <v>4</v>
      </c>
      <c r="P194" s="58">
        <f>IFERROR(VLOOKUP(Table1215[[#This Row],[Column2]],Table12[[Column2]:[Column54]],10,FALSE),"0")</f>
        <v>0</v>
      </c>
      <c r="Q194" s="58">
        <f>IFERROR(VLOOKUP(Table1215[[#This Row],[Column2]],Table12[[Column2]:[Column54]],16,FALSE),"0")</f>
        <v>4</v>
      </c>
      <c r="R194" s="60">
        <f>AVERAGE(Table1215[[#This Row],[Column14]],Table1215[[#This Row],[Column15]],Table1215[[#This Row],[Column17]])</f>
        <v>4.333333333333333</v>
      </c>
      <c r="S194" s="58">
        <f>IFERROR(VLOOKUP(Table1215[[#This Row],[Column2]],Table12[[Column2]:[Column54]],18,FALSE),"0")</f>
        <v>0</v>
      </c>
      <c r="T194" s="58">
        <f>IFERROR(VLOOKUP(Table1215[[#This Row],[Column2]],Table12[[Column2]:[Column54]],19,FALSE),"0")</f>
        <v>0</v>
      </c>
      <c r="U194" s="58">
        <f>IFERROR(VLOOKUP(Table1215[[#This Row],[Column2]],Table12[[Column2]:[Column54]],20,FALSE),"0")</f>
        <v>0</v>
      </c>
      <c r="V194" s="58">
        <f>IFERROR(VLOOKUP(Table1215[[#This Row],[Column2]],Table12[[Column2]:[Column54]],21,FALSE),"0")</f>
        <v>0</v>
      </c>
      <c r="W194" s="58">
        <f>IFERROR(VLOOKUP(Table1215[[#This Row],[Column2]],Table12[[Column2]:[Column54]],22,FALSE),"0")</f>
        <v>0</v>
      </c>
      <c r="X194" s="60">
        <f>Table1215[[#This Row],[Column19]]</f>
        <v>0</v>
      </c>
      <c r="Y194" s="58">
        <f>IFERROR(VLOOKUP(Table1215[[#This Row],[Column2]],Table12[[Column2]:[Column54]],24,FALSE),"0")</f>
        <v>4</v>
      </c>
      <c r="Z194" s="58">
        <f>IFERROR(VLOOKUP(Table1215[[#This Row],[Column2]],Table12[[Column2]:[Column54]],25,FALSE),"0")</f>
        <v>0</v>
      </c>
      <c r="AA194" s="58">
        <f>IFERROR(VLOOKUP(Table1215[[#This Row],[Column2]],Table12[[Column2]:[Column54]],26,FALSE),"0")</f>
        <v>0</v>
      </c>
      <c r="AB194" s="58">
        <f>IFERROR(VLOOKUP(Table1215[[#This Row],[Column2]],Table12[[Column2]:[Column54]],27,FALSE),"0")</f>
        <v>0</v>
      </c>
      <c r="AC194" s="58">
        <f>IFERROR(VLOOKUP(Table1215[[#This Row],[Column2]],Table12[[Column2]:[Column54]],28,FALSE),"0")</f>
        <v>0</v>
      </c>
      <c r="AD194" s="60">
        <f>Table1215[[#This Row],[Column25]]</f>
        <v>4</v>
      </c>
      <c r="AE194" s="58">
        <f>IFERROR(VLOOKUP(Table1215[[#This Row],[Column2]],Table12[[Column2]:[Column54]],30,FALSE),"0")</f>
        <v>0</v>
      </c>
      <c r="AF194" s="58">
        <f>IFERROR(VLOOKUP(Table1215[[#This Row],[Column2]],Table12[[Column2]:[Column54]],31,FALSE),"0")</f>
        <v>0</v>
      </c>
      <c r="AG194" s="58">
        <f>IFERROR(VLOOKUP(Table1215[[#This Row],[Column2]],Table12[[Column2]:[Column54]],32,FALSE),"0")</f>
        <v>0</v>
      </c>
      <c r="AH194" s="58">
        <f>IFERROR(VLOOKUP(Table1215[[#This Row],[Column2]],Table12[[Column2]:[Column54]],33,FALSE),"0")</f>
        <v>0</v>
      </c>
      <c r="AI194" s="58">
        <f>IFERROR(VLOOKUP(Table1215[[#This Row],[Column2]],Table12[[Column2]:[Column54]],34,FALSE),"0")</f>
        <v>0</v>
      </c>
      <c r="AJ194" s="60">
        <f>AVERAGE(Table1215[[#This Row],[Column31]],Table1215[[#This Row],[Column32]],Table1215[[#This Row],[Column33]])</f>
        <v>0</v>
      </c>
      <c r="AK194" s="58">
        <f>IFERROR(VLOOKUP(Table1215[[#This Row],[Column2]],Table12[[Column2]:[Column54]],36,FALSE),"0")</f>
        <v>5</v>
      </c>
      <c r="AL194" s="58">
        <f>IFERROR(VLOOKUP(Table1215[[#This Row],[Column2]],Table12[[Column2]:[Column54]],37,FALSE),"0")</f>
        <v>4</v>
      </c>
      <c r="AM194" s="58">
        <f>IFERROR(VLOOKUP(Table1215[[#This Row],[Column2]],Table12[[Column2]:[Column54]],38,FALSE),"0")</f>
        <v>0</v>
      </c>
      <c r="AN194" s="58">
        <f>IFERROR(VLOOKUP(Table1215[[#This Row],[Column2]],Table12[[Column2]:[Column54]],39,FALSE),"0")</f>
        <v>5</v>
      </c>
      <c r="AO194" s="58">
        <f>IFERROR(VLOOKUP(Table1215[[#This Row],[Column2]],Table12[[Column2]:[Column54]],40,FALSE),"0")</f>
        <v>0</v>
      </c>
      <c r="AP194" s="60">
        <f>AVERAGE(Table1215[[#This Row],[Column37]],Table1215[[#This Row],[Column38]],Table1215[[#This Row],[Column40]])</f>
        <v>4.666666666666667</v>
      </c>
      <c r="AQ194" s="58">
        <f>IFERROR(VLOOKUP(Table1215[[#This Row],[Column2]],Table12[[Column2]:[Column54]],42,FALSE),"0")</f>
        <v>3</v>
      </c>
      <c r="AR194" s="58">
        <f>IFERROR(VLOOKUP(Table1215[[#This Row],[Column2]],Table12[[Column2]:[Column54]],43,FALSE),"0")</f>
        <v>0</v>
      </c>
      <c r="AS194" s="58">
        <f>IFERROR(VLOOKUP(Table1215[[#This Row],[Column2]],Table12[[Column2]:[Column54]],44,FALSE),"0")</f>
        <v>0</v>
      </c>
      <c r="AT194" s="58">
        <f>IFERROR(VLOOKUP(Table1215[[#This Row],[Column2]],Table12[[Column2]:[Column54]],45,FALSE),"0")</f>
        <v>0</v>
      </c>
      <c r="AU194" s="58">
        <f>IFERROR(VLOOKUP(Table1215[[#This Row],[Column2]],Table12[[Column2]:[Column54]],46,FALSE),"0")</f>
        <v>0</v>
      </c>
      <c r="AV194" s="60">
        <f>Table1215[[#This Row],[Column43]]</f>
        <v>3</v>
      </c>
      <c r="AW194" s="58">
        <f>IFERROR(VLOOKUP(Table1215[[#This Row],[Column2]],Table12[[Column2]:[Column54]],48,FALSE),"0")</f>
        <v>0</v>
      </c>
      <c r="AX194" s="58">
        <f>IFERROR(VLOOKUP(Table1215[[#This Row],[Column2]],Table12[[Column2]:[Column54]],49,FALSE),"0")</f>
        <v>0</v>
      </c>
      <c r="AY194" s="58">
        <f>IFERROR(VLOOKUP(Table1215[[#This Row],[Column2]],Table12[[Column2]:[Column54]],50,FALSE),"0")</f>
        <v>0</v>
      </c>
      <c r="AZ194" s="58">
        <f>IFERROR(VLOOKUP(Table1215[[#This Row],[Column2]],Table12[[Column2]:[Column54]],51,FALSE),"0")</f>
        <v>5</v>
      </c>
      <c r="BA194" s="58">
        <f>IFERROR(VLOOKUP(Table1215[[#This Row],[Column2]],Table12[[Column2]:[Column54]],52,FALSE),"0")</f>
        <v>4</v>
      </c>
      <c r="BB194" s="60">
        <f>AVERAGE(Table1215[[#This Row],[Column52]],Table1215[[#This Row],[Column53]])</f>
        <v>4.5</v>
      </c>
    </row>
    <row r="195" spans="1:54" ht="23.1" customHeight="1" x14ac:dyDescent="0.3">
      <c r="A195" s="80">
        <v>192</v>
      </c>
      <c r="B195" s="63" t="s">
        <v>419</v>
      </c>
      <c r="C195" s="64" t="s">
        <v>420</v>
      </c>
      <c r="D195" s="63" t="s">
        <v>449</v>
      </c>
      <c r="E195" s="63" t="s">
        <v>492</v>
      </c>
      <c r="F195" s="63" t="str">
        <f>REPT(CHAR(160),10)&amp;Working!$E196</f>
        <v>          C</v>
      </c>
      <c r="G195" s="54">
        <f>IFERROR(VLOOKUP(Table1215[[#This Row],[Column2]],Table12[[Column2]:[Column54]],6,FALSE),"0")</f>
        <v>0</v>
      </c>
      <c r="H195" s="54">
        <f>IFERROR(VLOOKUP(Table1215[[#This Row],[Column2]],Table12[[Column2]:[Column54]],7,FALSE),"0")</f>
        <v>0</v>
      </c>
      <c r="I195" s="54">
        <f>IFERROR(VLOOKUP(Table1215[[#This Row],[Column2]],Table12[[Column2]:[Column54]],8,FALSE),"0")</f>
        <v>3</v>
      </c>
      <c r="J195" s="54">
        <f>IFERROR(VLOOKUP(Table1215[[#This Row],[Column2]],Table12[[Column2]:[Column54]],9,FALSE),"0")</f>
        <v>0</v>
      </c>
      <c r="K195" s="54">
        <f>IFERROR(VLOOKUP(Table1215[[#This Row],[Column2]],Table12[[Column2]:[Column54]],10,FALSE),"0")</f>
        <v>0</v>
      </c>
      <c r="L195" s="60">
        <f>Table1215[[#This Row],[Column9]]</f>
        <v>3</v>
      </c>
      <c r="M195" s="54">
        <f>IFERROR(VLOOKUP(Table1215[[#This Row],[Column2]],Table12[[Column2]:[Column54]],12,FALSE),"0")</f>
        <v>0</v>
      </c>
      <c r="N195" s="54">
        <f>IFERROR(VLOOKUP(Table1215[[#This Row],[Column2]],Table12[[Column2]:[Column54]],13,FALSE),"0")</f>
        <v>3</v>
      </c>
      <c r="O195" s="54">
        <f>IFERROR(VLOOKUP(Table1215[[#This Row],[Column2]],Table12[[Column2]:[Column54]],14,FALSE),"0")</f>
        <v>3</v>
      </c>
      <c r="P195" s="54">
        <f>IFERROR(VLOOKUP(Table1215[[#This Row],[Column2]],Table12[[Column2]:[Column54]],10,FALSE),"0")</f>
        <v>0</v>
      </c>
      <c r="Q195" s="54">
        <f>IFERROR(VLOOKUP(Table1215[[#This Row],[Column2]],Table12[[Column2]:[Column54]],16,FALSE),"0")</f>
        <v>3</v>
      </c>
      <c r="R195" s="60">
        <f>AVERAGE(Table1215[[#This Row],[Column14]],Table1215[[#This Row],[Column15]],Table1215[[#This Row],[Column17]])</f>
        <v>3</v>
      </c>
      <c r="S195" s="54">
        <f>IFERROR(VLOOKUP(Table1215[[#This Row],[Column2]],Table12[[Column2]:[Column54]],18,FALSE),"0")</f>
        <v>0</v>
      </c>
      <c r="T195" s="54">
        <f>IFERROR(VLOOKUP(Table1215[[#This Row],[Column2]],Table12[[Column2]:[Column54]],19,FALSE),"0")</f>
        <v>0</v>
      </c>
      <c r="U195" s="54">
        <f>IFERROR(VLOOKUP(Table1215[[#This Row],[Column2]],Table12[[Column2]:[Column54]],20,FALSE),"0")</f>
        <v>0</v>
      </c>
      <c r="V195" s="54">
        <f>IFERROR(VLOOKUP(Table1215[[#This Row],[Column2]],Table12[[Column2]:[Column54]],21,FALSE),"0")</f>
        <v>0</v>
      </c>
      <c r="W195" s="54">
        <f>IFERROR(VLOOKUP(Table1215[[#This Row],[Column2]],Table12[[Column2]:[Column54]],22,FALSE),"0")</f>
        <v>0</v>
      </c>
      <c r="X195" s="60">
        <f>Table1215[[#This Row],[Column19]]</f>
        <v>0</v>
      </c>
      <c r="Y195" s="54">
        <f>IFERROR(VLOOKUP(Table1215[[#This Row],[Column2]],Table12[[Column2]:[Column54]],24,FALSE),"0")</f>
        <v>3</v>
      </c>
      <c r="Z195" s="54">
        <f>IFERROR(VLOOKUP(Table1215[[#This Row],[Column2]],Table12[[Column2]:[Column54]],25,FALSE),"0")</f>
        <v>0</v>
      </c>
      <c r="AA195" s="54">
        <f>IFERROR(VLOOKUP(Table1215[[#This Row],[Column2]],Table12[[Column2]:[Column54]],26,FALSE),"0")</f>
        <v>0</v>
      </c>
      <c r="AB195" s="54">
        <f>IFERROR(VLOOKUP(Table1215[[#This Row],[Column2]],Table12[[Column2]:[Column54]],27,FALSE),"0")</f>
        <v>0</v>
      </c>
      <c r="AC195" s="54">
        <f>IFERROR(VLOOKUP(Table1215[[#This Row],[Column2]],Table12[[Column2]:[Column54]],28,FALSE),"0")</f>
        <v>0</v>
      </c>
      <c r="AD195" s="60">
        <f>Table1215[[#This Row],[Column25]]</f>
        <v>3</v>
      </c>
      <c r="AE195" s="54">
        <f>IFERROR(VLOOKUP(Table1215[[#This Row],[Column2]],Table12[[Column2]:[Column54]],30,FALSE),"0")</f>
        <v>0</v>
      </c>
      <c r="AF195" s="54">
        <f>IFERROR(VLOOKUP(Table1215[[#This Row],[Column2]],Table12[[Column2]:[Column54]],31,FALSE),"0")</f>
        <v>0</v>
      </c>
      <c r="AG195" s="54">
        <f>IFERROR(VLOOKUP(Table1215[[#This Row],[Column2]],Table12[[Column2]:[Column54]],32,FALSE),"0")</f>
        <v>0</v>
      </c>
      <c r="AH195" s="54">
        <f>IFERROR(VLOOKUP(Table1215[[#This Row],[Column2]],Table12[[Column2]:[Column54]],33,FALSE),"0")</f>
        <v>0</v>
      </c>
      <c r="AI195" s="54">
        <f>IFERROR(VLOOKUP(Table1215[[#This Row],[Column2]],Table12[[Column2]:[Column54]],34,FALSE),"0")</f>
        <v>0</v>
      </c>
      <c r="AJ195" s="60">
        <f>AVERAGE(Table1215[[#This Row],[Column31]],Table1215[[#This Row],[Column32]],Table1215[[#This Row],[Column33]])</f>
        <v>0</v>
      </c>
      <c r="AK195" s="54">
        <f>IFERROR(VLOOKUP(Table1215[[#This Row],[Column2]],Table12[[Column2]:[Column54]],36,FALSE),"0")</f>
        <v>3</v>
      </c>
      <c r="AL195" s="54">
        <f>IFERROR(VLOOKUP(Table1215[[#This Row],[Column2]],Table12[[Column2]:[Column54]],37,FALSE),"0")</f>
        <v>3</v>
      </c>
      <c r="AM195" s="54">
        <f>IFERROR(VLOOKUP(Table1215[[#This Row],[Column2]],Table12[[Column2]:[Column54]],38,FALSE),"0")</f>
        <v>0</v>
      </c>
      <c r="AN195" s="54">
        <f>IFERROR(VLOOKUP(Table1215[[#This Row],[Column2]],Table12[[Column2]:[Column54]],39,FALSE),"0")</f>
        <v>4</v>
      </c>
      <c r="AO195" s="54">
        <f>IFERROR(VLOOKUP(Table1215[[#This Row],[Column2]],Table12[[Column2]:[Column54]],40,FALSE),"0")</f>
        <v>0</v>
      </c>
      <c r="AP195" s="60">
        <f>AVERAGE(Table1215[[#This Row],[Column37]],Table1215[[#This Row],[Column38]],Table1215[[#This Row],[Column40]])</f>
        <v>3.3333333333333335</v>
      </c>
      <c r="AQ195" s="54">
        <f>IFERROR(VLOOKUP(Table1215[[#This Row],[Column2]],Table12[[Column2]:[Column54]],42,FALSE),"0")</f>
        <v>3</v>
      </c>
      <c r="AR195" s="54">
        <f>IFERROR(VLOOKUP(Table1215[[#This Row],[Column2]],Table12[[Column2]:[Column54]],43,FALSE),"0")</f>
        <v>0</v>
      </c>
      <c r="AS195" s="54">
        <f>IFERROR(VLOOKUP(Table1215[[#This Row],[Column2]],Table12[[Column2]:[Column54]],44,FALSE),"0")</f>
        <v>0</v>
      </c>
      <c r="AT195" s="54">
        <f>IFERROR(VLOOKUP(Table1215[[#This Row],[Column2]],Table12[[Column2]:[Column54]],45,FALSE),"0")</f>
        <v>0</v>
      </c>
      <c r="AU195" s="54">
        <f>IFERROR(VLOOKUP(Table1215[[#This Row],[Column2]],Table12[[Column2]:[Column54]],46,FALSE),"0")</f>
        <v>0</v>
      </c>
      <c r="AV195" s="60">
        <f>Table1215[[#This Row],[Column43]]</f>
        <v>3</v>
      </c>
      <c r="AW195" s="54">
        <f>IFERROR(VLOOKUP(Table1215[[#This Row],[Column2]],Table12[[Column2]:[Column54]],48,FALSE),"0")</f>
        <v>0</v>
      </c>
      <c r="AX195" s="54">
        <f>IFERROR(VLOOKUP(Table1215[[#This Row],[Column2]],Table12[[Column2]:[Column54]],49,FALSE),"0")</f>
        <v>0</v>
      </c>
      <c r="AY195" s="54">
        <f>IFERROR(VLOOKUP(Table1215[[#This Row],[Column2]],Table12[[Column2]:[Column54]],50,FALSE),"0")</f>
        <v>0</v>
      </c>
      <c r="AZ195" s="54">
        <f>IFERROR(VLOOKUP(Table1215[[#This Row],[Column2]],Table12[[Column2]:[Column54]],51,FALSE),"0")</f>
        <v>3</v>
      </c>
      <c r="BA195" s="54">
        <f>IFERROR(VLOOKUP(Table1215[[#This Row],[Column2]],Table12[[Column2]:[Column54]],52,FALSE),"0")</f>
        <v>3</v>
      </c>
      <c r="BB195" s="60">
        <f>AVERAGE(Table1215[[#This Row],[Column52]],Table1215[[#This Row],[Column53]])</f>
        <v>3</v>
      </c>
    </row>
    <row r="196" spans="1:54" ht="23.1" customHeight="1" x14ac:dyDescent="0.3">
      <c r="A196" s="79">
        <v>193</v>
      </c>
      <c r="B196" s="56" t="s">
        <v>421</v>
      </c>
      <c r="C196" s="57" t="s">
        <v>422</v>
      </c>
      <c r="D196" s="56" t="s">
        <v>449</v>
      </c>
      <c r="E196" s="56" t="s">
        <v>492</v>
      </c>
      <c r="F196" s="56" t="str">
        <f>REPT(CHAR(160),10)&amp;Working!$E197</f>
        <v>          C</v>
      </c>
      <c r="G196" s="58">
        <f>IFERROR(VLOOKUP(Table1215[[#This Row],[Column2]],Table12[[Column2]:[Column54]],6,FALSE),"0")</f>
        <v>0</v>
      </c>
      <c r="H196" s="58">
        <f>IFERROR(VLOOKUP(Table1215[[#This Row],[Column2]],Table12[[Column2]:[Column54]],7,FALSE),"0")</f>
        <v>0</v>
      </c>
      <c r="I196" s="58">
        <f>IFERROR(VLOOKUP(Table1215[[#This Row],[Column2]],Table12[[Column2]:[Column54]],8,FALSE),"0")</f>
        <v>4</v>
      </c>
      <c r="J196" s="58">
        <f>IFERROR(VLOOKUP(Table1215[[#This Row],[Column2]],Table12[[Column2]:[Column54]],9,FALSE),"0")</f>
        <v>0</v>
      </c>
      <c r="K196" s="58">
        <f>IFERROR(VLOOKUP(Table1215[[#This Row],[Column2]],Table12[[Column2]:[Column54]],10,FALSE),"0")</f>
        <v>0</v>
      </c>
      <c r="L196" s="60">
        <f>Table1215[[#This Row],[Column9]]</f>
        <v>4</v>
      </c>
      <c r="M196" s="58">
        <f>IFERROR(VLOOKUP(Table1215[[#This Row],[Column2]],Table12[[Column2]:[Column54]],12,FALSE),"0")</f>
        <v>0</v>
      </c>
      <c r="N196" s="58">
        <f>IFERROR(VLOOKUP(Table1215[[#This Row],[Column2]],Table12[[Column2]:[Column54]],13,FALSE),"0")</f>
        <v>5</v>
      </c>
      <c r="O196" s="58">
        <f>IFERROR(VLOOKUP(Table1215[[#This Row],[Column2]],Table12[[Column2]:[Column54]],14,FALSE),"0")</f>
        <v>3</v>
      </c>
      <c r="P196" s="58">
        <f>IFERROR(VLOOKUP(Table1215[[#This Row],[Column2]],Table12[[Column2]:[Column54]],10,FALSE),"0")</f>
        <v>0</v>
      </c>
      <c r="Q196" s="58">
        <f>IFERROR(VLOOKUP(Table1215[[#This Row],[Column2]],Table12[[Column2]:[Column54]],16,FALSE),"0")</f>
        <v>3</v>
      </c>
      <c r="R196" s="60">
        <f>AVERAGE(Table1215[[#This Row],[Column14]],Table1215[[#This Row],[Column15]],Table1215[[#This Row],[Column17]])</f>
        <v>3.6666666666666665</v>
      </c>
      <c r="S196" s="58">
        <f>IFERROR(VLOOKUP(Table1215[[#This Row],[Column2]],Table12[[Column2]:[Column54]],18,FALSE),"0")</f>
        <v>0</v>
      </c>
      <c r="T196" s="58">
        <f>IFERROR(VLOOKUP(Table1215[[#This Row],[Column2]],Table12[[Column2]:[Column54]],19,FALSE),"0")</f>
        <v>0</v>
      </c>
      <c r="U196" s="58">
        <f>IFERROR(VLOOKUP(Table1215[[#This Row],[Column2]],Table12[[Column2]:[Column54]],20,FALSE),"0")</f>
        <v>0</v>
      </c>
      <c r="V196" s="58">
        <f>IFERROR(VLOOKUP(Table1215[[#This Row],[Column2]],Table12[[Column2]:[Column54]],21,FALSE),"0")</f>
        <v>0</v>
      </c>
      <c r="W196" s="58">
        <f>IFERROR(VLOOKUP(Table1215[[#This Row],[Column2]],Table12[[Column2]:[Column54]],22,FALSE),"0")</f>
        <v>0</v>
      </c>
      <c r="X196" s="60">
        <f>Table1215[[#This Row],[Column19]]</f>
        <v>0</v>
      </c>
      <c r="Y196" s="58">
        <f>IFERROR(VLOOKUP(Table1215[[#This Row],[Column2]],Table12[[Column2]:[Column54]],24,FALSE),"0")</f>
        <v>3</v>
      </c>
      <c r="Z196" s="58">
        <f>IFERROR(VLOOKUP(Table1215[[#This Row],[Column2]],Table12[[Column2]:[Column54]],25,FALSE),"0")</f>
        <v>0</v>
      </c>
      <c r="AA196" s="58">
        <f>IFERROR(VLOOKUP(Table1215[[#This Row],[Column2]],Table12[[Column2]:[Column54]],26,FALSE),"0")</f>
        <v>0</v>
      </c>
      <c r="AB196" s="58">
        <f>IFERROR(VLOOKUP(Table1215[[#This Row],[Column2]],Table12[[Column2]:[Column54]],27,FALSE),"0")</f>
        <v>0</v>
      </c>
      <c r="AC196" s="58">
        <f>IFERROR(VLOOKUP(Table1215[[#This Row],[Column2]],Table12[[Column2]:[Column54]],28,FALSE),"0")</f>
        <v>0</v>
      </c>
      <c r="AD196" s="60">
        <f>Table1215[[#This Row],[Column25]]</f>
        <v>3</v>
      </c>
      <c r="AE196" s="58">
        <f>IFERROR(VLOOKUP(Table1215[[#This Row],[Column2]],Table12[[Column2]:[Column54]],30,FALSE),"0")</f>
        <v>0</v>
      </c>
      <c r="AF196" s="58">
        <f>IFERROR(VLOOKUP(Table1215[[#This Row],[Column2]],Table12[[Column2]:[Column54]],31,FALSE),"0")</f>
        <v>0</v>
      </c>
      <c r="AG196" s="58">
        <f>IFERROR(VLOOKUP(Table1215[[#This Row],[Column2]],Table12[[Column2]:[Column54]],32,FALSE),"0")</f>
        <v>0</v>
      </c>
      <c r="AH196" s="58">
        <f>IFERROR(VLOOKUP(Table1215[[#This Row],[Column2]],Table12[[Column2]:[Column54]],33,FALSE),"0")</f>
        <v>0</v>
      </c>
      <c r="AI196" s="58">
        <f>IFERROR(VLOOKUP(Table1215[[#This Row],[Column2]],Table12[[Column2]:[Column54]],34,FALSE),"0")</f>
        <v>0</v>
      </c>
      <c r="AJ196" s="60">
        <f>AVERAGE(Table1215[[#This Row],[Column31]],Table1215[[#This Row],[Column32]],Table1215[[#This Row],[Column33]])</f>
        <v>0</v>
      </c>
      <c r="AK196" s="58">
        <f>IFERROR(VLOOKUP(Table1215[[#This Row],[Column2]],Table12[[Column2]:[Column54]],36,FALSE),"0")</f>
        <v>3</v>
      </c>
      <c r="AL196" s="58">
        <f>IFERROR(VLOOKUP(Table1215[[#This Row],[Column2]],Table12[[Column2]:[Column54]],37,FALSE),"0")</f>
        <v>4</v>
      </c>
      <c r="AM196" s="58">
        <f>IFERROR(VLOOKUP(Table1215[[#This Row],[Column2]],Table12[[Column2]:[Column54]],38,FALSE),"0")</f>
        <v>0</v>
      </c>
      <c r="AN196" s="58">
        <f>IFERROR(VLOOKUP(Table1215[[#This Row],[Column2]],Table12[[Column2]:[Column54]],39,FALSE),"0")</f>
        <v>4</v>
      </c>
      <c r="AO196" s="58">
        <f>IFERROR(VLOOKUP(Table1215[[#This Row],[Column2]],Table12[[Column2]:[Column54]],40,FALSE),"0")</f>
        <v>0</v>
      </c>
      <c r="AP196" s="60">
        <f>AVERAGE(Table1215[[#This Row],[Column37]],Table1215[[#This Row],[Column38]],Table1215[[#This Row],[Column40]])</f>
        <v>3.6666666666666665</v>
      </c>
      <c r="AQ196" s="58">
        <f>IFERROR(VLOOKUP(Table1215[[#This Row],[Column2]],Table12[[Column2]:[Column54]],42,FALSE),"0")</f>
        <v>4</v>
      </c>
      <c r="AR196" s="58">
        <f>IFERROR(VLOOKUP(Table1215[[#This Row],[Column2]],Table12[[Column2]:[Column54]],43,FALSE),"0")</f>
        <v>0</v>
      </c>
      <c r="AS196" s="58">
        <f>IFERROR(VLOOKUP(Table1215[[#This Row],[Column2]],Table12[[Column2]:[Column54]],44,FALSE),"0")</f>
        <v>0</v>
      </c>
      <c r="AT196" s="58">
        <f>IFERROR(VLOOKUP(Table1215[[#This Row],[Column2]],Table12[[Column2]:[Column54]],45,FALSE),"0")</f>
        <v>0</v>
      </c>
      <c r="AU196" s="58">
        <f>IFERROR(VLOOKUP(Table1215[[#This Row],[Column2]],Table12[[Column2]:[Column54]],46,FALSE),"0")</f>
        <v>0</v>
      </c>
      <c r="AV196" s="60">
        <f>Table1215[[#This Row],[Column43]]</f>
        <v>4</v>
      </c>
      <c r="AW196" s="58">
        <f>IFERROR(VLOOKUP(Table1215[[#This Row],[Column2]],Table12[[Column2]:[Column54]],48,FALSE),"0")</f>
        <v>0</v>
      </c>
      <c r="AX196" s="58">
        <f>IFERROR(VLOOKUP(Table1215[[#This Row],[Column2]],Table12[[Column2]:[Column54]],49,FALSE),"0")</f>
        <v>0</v>
      </c>
      <c r="AY196" s="58">
        <f>IFERROR(VLOOKUP(Table1215[[#This Row],[Column2]],Table12[[Column2]:[Column54]],50,FALSE),"0")</f>
        <v>0</v>
      </c>
      <c r="AZ196" s="58">
        <f>IFERROR(VLOOKUP(Table1215[[#This Row],[Column2]],Table12[[Column2]:[Column54]],51,FALSE),"0")</f>
        <v>4</v>
      </c>
      <c r="BA196" s="58">
        <f>IFERROR(VLOOKUP(Table1215[[#This Row],[Column2]],Table12[[Column2]:[Column54]],52,FALSE),"0")</f>
        <v>5</v>
      </c>
      <c r="BB196" s="60">
        <f>AVERAGE(Table1215[[#This Row],[Column52]],Table1215[[#This Row],[Column53]])</f>
        <v>4.5</v>
      </c>
    </row>
    <row r="197" spans="1:54" ht="23.1" customHeight="1" x14ac:dyDescent="0.3">
      <c r="A197" s="80">
        <v>194</v>
      </c>
      <c r="B197" s="63" t="s">
        <v>423</v>
      </c>
      <c r="C197" s="64" t="s">
        <v>424</v>
      </c>
      <c r="D197" s="63" t="s">
        <v>449</v>
      </c>
      <c r="E197" s="63" t="s">
        <v>492</v>
      </c>
      <c r="F197" s="63" t="str">
        <f>REPT(CHAR(160),10)&amp;Working!$E198</f>
        <v>          C</v>
      </c>
      <c r="G197" s="54">
        <f>IFERROR(VLOOKUP(Table1215[[#This Row],[Column2]],Table12[[Column2]:[Column54]],6,FALSE),"0")</f>
        <v>0</v>
      </c>
      <c r="H197" s="54">
        <f>IFERROR(VLOOKUP(Table1215[[#This Row],[Column2]],Table12[[Column2]:[Column54]],7,FALSE),"0")</f>
        <v>0</v>
      </c>
      <c r="I197" s="54">
        <f>IFERROR(VLOOKUP(Table1215[[#This Row],[Column2]],Table12[[Column2]:[Column54]],8,FALSE),"0")</f>
        <v>4</v>
      </c>
      <c r="J197" s="54">
        <f>IFERROR(VLOOKUP(Table1215[[#This Row],[Column2]],Table12[[Column2]:[Column54]],9,FALSE),"0")</f>
        <v>0</v>
      </c>
      <c r="K197" s="54">
        <f>IFERROR(VLOOKUP(Table1215[[#This Row],[Column2]],Table12[[Column2]:[Column54]],10,FALSE),"0")</f>
        <v>0</v>
      </c>
      <c r="L197" s="60">
        <f>Table1215[[#This Row],[Column9]]</f>
        <v>4</v>
      </c>
      <c r="M197" s="54">
        <f>IFERROR(VLOOKUP(Table1215[[#This Row],[Column2]],Table12[[Column2]:[Column54]],12,FALSE),"0")</f>
        <v>0</v>
      </c>
      <c r="N197" s="54">
        <f>IFERROR(VLOOKUP(Table1215[[#This Row],[Column2]],Table12[[Column2]:[Column54]],13,FALSE),"0")</f>
        <v>3</v>
      </c>
      <c r="O197" s="54">
        <f>IFERROR(VLOOKUP(Table1215[[#This Row],[Column2]],Table12[[Column2]:[Column54]],14,FALSE),"0")</f>
        <v>3</v>
      </c>
      <c r="P197" s="54">
        <f>IFERROR(VLOOKUP(Table1215[[#This Row],[Column2]],Table12[[Column2]:[Column54]],10,FALSE),"0")</f>
        <v>0</v>
      </c>
      <c r="Q197" s="54">
        <f>IFERROR(VLOOKUP(Table1215[[#This Row],[Column2]],Table12[[Column2]:[Column54]],16,FALSE),"0")</f>
        <v>3</v>
      </c>
      <c r="R197" s="60">
        <f>AVERAGE(Table1215[[#This Row],[Column14]],Table1215[[#This Row],[Column15]],Table1215[[#This Row],[Column17]])</f>
        <v>3</v>
      </c>
      <c r="S197" s="54">
        <f>IFERROR(VLOOKUP(Table1215[[#This Row],[Column2]],Table12[[Column2]:[Column54]],18,FALSE),"0")</f>
        <v>0</v>
      </c>
      <c r="T197" s="54">
        <f>IFERROR(VLOOKUP(Table1215[[#This Row],[Column2]],Table12[[Column2]:[Column54]],19,FALSE),"0")</f>
        <v>0</v>
      </c>
      <c r="U197" s="54">
        <f>IFERROR(VLOOKUP(Table1215[[#This Row],[Column2]],Table12[[Column2]:[Column54]],20,FALSE),"0")</f>
        <v>0</v>
      </c>
      <c r="V197" s="54">
        <f>IFERROR(VLOOKUP(Table1215[[#This Row],[Column2]],Table12[[Column2]:[Column54]],21,FALSE),"0")</f>
        <v>0</v>
      </c>
      <c r="W197" s="54">
        <f>IFERROR(VLOOKUP(Table1215[[#This Row],[Column2]],Table12[[Column2]:[Column54]],22,FALSE),"0")</f>
        <v>0</v>
      </c>
      <c r="X197" s="60">
        <f>Table1215[[#This Row],[Column19]]</f>
        <v>0</v>
      </c>
      <c r="Y197" s="54">
        <f>IFERROR(VLOOKUP(Table1215[[#This Row],[Column2]],Table12[[Column2]:[Column54]],24,FALSE),"0")</f>
        <v>4</v>
      </c>
      <c r="Z197" s="54">
        <f>IFERROR(VLOOKUP(Table1215[[#This Row],[Column2]],Table12[[Column2]:[Column54]],25,FALSE),"0")</f>
        <v>0</v>
      </c>
      <c r="AA197" s="54">
        <f>IFERROR(VLOOKUP(Table1215[[#This Row],[Column2]],Table12[[Column2]:[Column54]],26,FALSE),"0")</f>
        <v>0</v>
      </c>
      <c r="AB197" s="54">
        <f>IFERROR(VLOOKUP(Table1215[[#This Row],[Column2]],Table12[[Column2]:[Column54]],27,FALSE),"0")</f>
        <v>0</v>
      </c>
      <c r="AC197" s="54">
        <f>IFERROR(VLOOKUP(Table1215[[#This Row],[Column2]],Table12[[Column2]:[Column54]],28,FALSE),"0")</f>
        <v>0</v>
      </c>
      <c r="AD197" s="60">
        <f>Table1215[[#This Row],[Column25]]</f>
        <v>4</v>
      </c>
      <c r="AE197" s="54">
        <f>IFERROR(VLOOKUP(Table1215[[#This Row],[Column2]],Table12[[Column2]:[Column54]],30,FALSE),"0")</f>
        <v>0</v>
      </c>
      <c r="AF197" s="54">
        <f>IFERROR(VLOOKUP(Table1215[[#This Row],[Column2]],Table12[[Column2]:[Column54]],31,FALSE),"0")</f>
        <v>0</v>
      </c>
      <c r="AG197" s="54">
        <f>IFERROR(VLOOKUP(Table1215[[#This Row],[Column2]],Table12[[Column2]:[Column54]],32,FALSE),"0")</f>
        <v>0</v>
      </c>
      <c r="AH197" s="54">
        <f>IFERROR(VLOOKUP(Table1215[[#This Row],[Column2]],Table12[[Column2]:[Column54]],33,FALSE),"0")</f>
        <v>0</v>
      </c>
      <c r="AI197" s="54">
        <f>IFERROR(VLOOKUP(Table1215[[#This Row],[Column2]],Table12[[Column2]:[Column54]],34,FALSE),"0")</f>
        <v>0</v>
      </c>
      <c r="AJ197" s="60">
        <f>AVERAGE(Table1215[[#This Row],[Column31]],Table1215[[#This Row],[Column32]],Table1215[[#This Row],[Column33]])</f>
        <v>0</v>
      </c>
      <c r="AK197" s="54">
        <f>IFERROR(VLOOKUP(Table1215[[#This Row],[Column2]],Table12[[Column2]:[Column54]],36,FALSE),"0")</f>
        <v>3</v>
      </c>
      <c r="AL197" s="54">
        <f>IFERROR(VLOOKUP(Table1215[[#This Row],[Column2]],Table12[[Column2]:[Column54]],37,FALSE),"0")</f>
        <v>3</v>
      </c>
      <c r="AM197" s="54">
        <f>IFERROR(VLOOKUP(Table1215[[#This Row],[Column2]],Table12[[Column2]:[Column54]],38,FALSE),"0")</f>
        <v>0</v>
      </c>
      <c r="AN197" s="54">
        <f>IFERROR(VLOOKUP(Table1215[[#This Row],[Column2]],Table12[[Column2]:[Column54]],39,FALSE),"0")</f>
        <v>4</v>
      </c>
      <c r="AO197" s="54">
        <f>IFERROR(VLOOKUP(Table1215[[#This Row],[Column2]],Table12[[Column2]:[Column54]],40,FALSE),"0")</f>
        <v>0</v>
      </c>
      <c r="AP197" s="60">
        <f>AVERAGE(Table1215[[#This Row],[Column37]],Table1215[[#This Row],[Column38]],Table1215[[#This Row],[Column40]])</f>
        <v>3.3333333333333335</v>
      </c>
      <c r="AQ197" s="54">
        <f>IFERROR(VLOOKUP(Table1215[[#This Row],[Column2]],Table12[[Column2]:[Column54]],42,FALSE),"0")</f>
        <v>4</v>
      </c>
      <c r="AR197" s="54">
        <f>IFERROR(VLOOKUP(Table1215[[#This Row],[Column2]],Table12[[Column2]:[Column54]],43,FALSE),"0")</f>
        <v>0</v>
      </c>
      <c r="AS197" s="54">
        <f>IFERROR(VLOOKUP(Table1215[[#This Row],[Column2]],Table12[[Column2]:[Column54]],44,FALSE),"0")</f>
        <v>0</v>
      </c>
      <c r="AT197" s="54">
        <f>IFERROR(VLOOKUP(Table1215[[#This Row],[Column2]],Table12[[Column2]:[Column54]],45,FALSE),"0")</f>
        <v>0</v>
      </c>
      <c r="AU197" s="54">
        <f>IFERROR(VLOOKUP(Table1215[[#This Row],[Column2]],Table12[[Column2]:[Column54]],46,FALSE),"0")</f>
        <v>0</v>
      </c>
      <c r="AV197" s="60">
        <f>Table1215[[#This Row],[Column43]]</f>
        <v>4</v>
      </c>
      <c r="AW197" s="54">
        <f>IFERROR(VLOOKUP(Table1215[[#This Row],[Column2]],Table12[[Column2]:[Column54]],48,FALSE),"0")</f>
        <v>0</v>
      </c>
      <c r="AX197" s="54">
        <f>IFERROR(VLOOKUP(Table1215[[#This Row],[Column2]],Table12[[Column2]:[Column54]],49,FALSE),"0")</f>
        <v>0</v>
      </c>
      <c r="AY197" s="54">
        <f>IFERROR(VLOOKUP(Table1215[[#This Row],[Column2]],Table12[[Column2]:[Column54]],50,FALSE),"0")</f>
        <v>0</v>
      </c>
      <c r="AZ197" s="54">
        <f>IFERROR(VLOOKUP(Table1215[[#This Row],[Column2]],Table12[[Column2]:[Column54]],51,FALSE),"0")</f>
        <v>2</v>
      </c>
      <c r="BA197" s="54">
        <f>IFERROR(VLOOKUP(Table1215[[#This Row],[Column2]],Table12[[Column2]:[Column54]],52,FALSE),"0")</f>
        <v>4</v>
      </c>
      <c r="BB197" s="60">
        <f>AVERAGE(Table1215[[#This Row],[Column52]],Table1215[[#This Row],[Column53]])</f>
        <v>3</v>
      </c>
    </row>
    <row r="198" spans="1:54" ht="23.1" customHeight="1" x14ac:dyDescent="0.3">
      <c r="A198" s="79">
        <v>195</v>
      </c>
      <c r="B198" s="56" t="s">
        <v>425</v>
      </c>
      <c r="C198" s="57" t="s">
        <v>426</v>
      </c>
      <c r="D198" s="56" t="s">
        <v>449</v>
      </c>
      <c r="E198" s="56" t="s">
        <v>288</v>
      </c>
      <c r="F198" s="56" t="str">
        <f>REPT(CHAR(160),10)&amp;Working!$E199</f>
        <v>          D</v>
      </c>
      <c r="G198" s="58">
        <f>IFERROR(VLOOKUP(Table1215[[#This Row],[Column2]],Table12[[Column2]:[Column54]],6,FALSE),"0")</f>
        <v>0</v>
      </c>
      <c r="H198" s="58">
        <f>IFERROR(VLOOKUP(Table1215[[#This Row],[Column2]],Table12[[Column2]:[Column54]],7,FALSE),"0")</f>
        <v>0</v>
      </c>
      <c r="I198" s="58">
        <f>IFERROR(VLOOKUP(Table1215[[#This Row],[Column2]],Table12[[Column2]:[Column54]],8,FALSE),"0")</f>
        <v>3</v>
      </c>
      <c r="J198" s="58">
        <f>IFERROR(VLOOKUP(Table1215[[#This Row],[Column2]],Table12[[Column2]:[Column54]],9,FALSE),"0")</f>
        <v>0</v>
      </c>
      <c r="K198" s="58">
        <f>IFERROR(VLOOKUP(Table1215[[#This Row],[Column2]],Table12[[Column2]:[Column54]],10,FALSE),"0")</f>
        <v>0</v>
      </c>
      <c r="L198" s="60">
        <f>Table1215[[#This Row],[Column9]]</f>
        <v>3</v>
      </c>
      <c r="M198" s="58">
        <f>IFERROR(VLOOKUP(Table1215[[#This Row],[Column2]],Table12[[Column2]:[Column54]],12,FALSE),"0")</f>
        <v>0</v>
      </c>
      <c r="N198" s="58">
        <f>IFERROR(VLOOKUP(Table1215[[#This Row],[Column2]],Table12[[Column2]:[Column54]],13,FALSE),"0")</f>
        <v>4</v>
      </c>
      <c r="O198" s="58">
        <f>IFERROR(VLOOKUP(Table1215[[#This Row],[Column2]],Table12[[Column2]:[Column54]],14,FALSE),"0")</f>
        <v>3</v>
      </c>
      <c r="P198" s="58">
        <f>IFERROR(VLOOKUP(Table1215[[#This Row],[Column2]],Table12[[Column2]:[Column54]],10,FALSE),"0")</f>
        <v>0</v>
      </c>
      <c r="Q198" s="58">
        <f>IFERROR(VLOOKUP(Table1215[[#This Row],[Column2]],Table12[[Column2]:[Column54]],16,FALSE),"0")</f>
        <v>3</v>
      </c>
      <c r="R198" s="60">
        <f>AVERAGE(Table1215[[#This Row],[Column14]],Table1215[[#This Row],[Column15]],Table1215[[#This Row],[Column17]])</f>
        <v>3.3333333333333335</v>
      </c>
      <c r="S198" s="58">
        <f>IFERROR(VLOOKUP(Table1215[[#This Row],[Column2]],Table12[[Column2]:[Column54]],18,FALSE),"0")</f>
        <v>0</v>
      </c>
      <c r="T198" s="58">
        <f>IFERROR(VLOOKUP(Table1215[[#This Row],[Column2]],Table12[[Column2]:[Column54]],19,FALSE),"0")</f>
        <v>0</v>
      </c>
      <c r="U198" s="58">
        <f>IFERROR(VLOOKUP(Table1215[[#This Row],[Column2]],Table12[[Column2]:[Column54]],20,FALSE),"0")</f>
        <v>0</v>
      </c>
      <c r="V198" s="58">
        <f>IFERROR(VLOOKUP(Table1215[[#This Row],[Column2]],Table12[[Column2]:[Column54]],21,FALSE),"0")</f>
        <v>0</v>
      </c>
      <c r="W198" s="58">
        <f>IFERROR(VLOOKUP(Table1215[[#This Row],[Column2]],Table12[[Column2]:[Column54]],22,FALSE),"0")</f>
        <v>0</v>
      </c>
      <c r="X198" s="60">
        <f>Table1215[[#This Row],[Column19]]</f>
        <v>0</v>
      </c>
      <c r="Y198" s="58">
        <f>IFERROR(VLOOKUP(Table1215[[#This Row],[Column2]],Table12[[Column2]:[Column54]],24,FALSE),"0")</f>
        <v>3</v>
      </c>
      <c r="Z198" s="58">
        <f>IFERROR(VLOOKUP(Table1215[[#This Row],[Column2]],Table12[[Column2]:[Column54]],25,FALSE),"0")</f>
        <v>0</v>
      </c>
      <c r="AA198" s="58">
        <f>IFERROR(VLOOKUP(Table1215[[#This Row],[Column2]],Table12[[Column2]:[Column54]],26,FALSE),"0")</f>
        <v>0</v>
      </c>
      <c r="AB198" s="58">
        <f>IFERROR(VLOOKUP(Table1215[[#This Row],[Column2]],Table12[[Column2]:[Column54]],27,FALSE),"0")</f>
        <v>0</v>
      </c>
      <c r="AC198" s="58">
        <f>IFERROR(VLOOKUP(Table1215[[#This Row],[Column2]],Table12[[Column2]:[Column54]],28,FALSE),"0")</f>
        <v>0</v>
      </c>
      <c r="AD198" s="60">
        <f>Table1215[[#This Row],[Column25]]</f>
        <v>3</v>
      </c>
      <c r="AE198" s="58">
        <f>IFERROR(VLOOKUP(Table1215[[#This Row],[Column2]],Table12[[Column2]:[Column54]],30,FALSE),"0")</f>
        <v>0</v>
      </c>
      <c r="AF198" s="58">
        <f>IFERROR(VLOOKUP(Table1215[[#This Row],[Column2]],Table12[[Column2]:[Column54]],31,FALSE),"0")</f>
        <v>0</v>
      </c>
      <c r="AG198" s="58">
        <f>IFERROR(VLOOKUP(Table1215[[#This Row],[Column2]],Table12[[Column2]:[Column54]],32,FALSE),"0")</f>
        <v>0</v>
      </c>
      <c r="AH198" s="58">
        <f>IFERROR(VLOOKUP(Table1215[[#This Row],[Column2]],Table12[[Column2]:[Column54]],33,FALSE),"0")</f>
        <v>0</v>
      </c>
      <c r="AI198" s="58">
        <f>IFERROR(VLOOKUP(Table1215[[#This Row],[Column2]],Table12[[Column2]:[Column54]],34,FALSE),"0")</f>
        <v>0</v>
      </c>
      <c r="AJ198" s="60">
        <f>AVERAGE(Table1215[[#This Row],[Column31]],Table1215[[#This Row],[Column32]],Table1215[[#This Row],[Column33]])</f>
        <v>0</v>
      </c>
      <c r="AK198" s="58">
        <f>IFERROR(VLOOKUP(Table1215[[#This Row],[Column2]],Table12[[Column2]:[Column54]],36,FALSE),"0")</f>
        <v>3</v>
      </c>
      <c r="AL198" s="58">
        <f>IFERROR(VLOOKUP(Table1215[[#This Row],[Column2]],Table12[[Column2]:[Column54]],37,FALSE),"0")</f>
        <v>3</v>
      </c>
      <c r="AM198" s="58">
        <f>IFERROR(VLOOKUP(Table1215[[#This Row],[Column2]],Table12[[Column2]:[Column54]],38,FALSE),"0")</f>
        <v>0</v>
      </c>
      <c r="AN198" s="58">
        <f>IFERROR(VLOOKUP(Table1215[[#This Row],[Column2]],Table12[[Column2]:[Column54]],39,FALSE),"0")</f>
        <v>4</v>
      </c>
      <c r="AO198" s="58">
        <f>IFERROR(VLOOKUP(Table1215[[#This Row],[Column2]],Table12[[Column2]:[Column54]],40,FALSE),"0")</f>
        <v>0</v>
      </c>
      <c r="AP198" s="60">
        <f>AVERAGE(Table1215[[#This Row],[Column37]],Table1215[[#This Row],[Column38]],Table1215[[#This Row],[Column40]])</f>
        <v>3.3333333333333335</v>
      </c>
      <c r="AQ198" s="58">
        <f>IFERROR(VLOOKUP(Table1215[[#This Row],[Column2]],Table12[[Column2]:[Column54]],42,FALSE),"0")</f>
        <v>3</v>
      </c>
      <c r="AR198" s="58">
        <f>IFERROR(VLOOKUP(Table1215[[#This Row],[Column2]],Table12[[Column2]:[Column54]],43,FALSE),"0")</f>
        <v>0</v>
      </c>
      <c r="AS198" s="58">
        <f>IFERROR(VLOOKUP(Table1215[[#This Row],[Column2]],Table12[[Column2]:[Column54]],44,FALSE),"0")</f>
        <v>0</v>
      </c>
      <c r="AT198" s="58">
        <f>IFERROR(VLOOKUP(Table1215[[#This Row],[Column2]],Table12[[Column2]:[Column54]],45,FALSE),"0")</f>
        <v>0</v>
      </c>
      <c r="AU198" s="58">
        <f>IFERROR(VLOOKUP(Table1215[[#This Row],[Column2]],Table12[[Column2]:[Column54]],46,FALSE),"0")</f>
        <v>0</v>
      </c>
      <c r="AV198" s="60">
        <f>Table1215[[#This Row],[Column43]]</f>
        <v>3</v>
      </c>
      <c r="AW198" s="58">
        <f>IFERROR(VLOOKUP(Table1215[[#This Row],[Column2]],Table12[[Column2]:[Column54]],48,FALSE),"0")</f>
        <v>0</v>
      </c>
      <c r="AX198" s="58">
        <f>IFERROR(VLOOKUP(Table1215[[#This Row],[Column2]],Table12[[Column2]:[Column54]],49,FALSE),"0")</f>
        <v>0</v>
      </c>
      <c r="AY198" s="58">
        <f>IFERROR(VLOOKUP(Table1215[[#This Row],[Column2]],Table12[[Column2]:[Column54]],50,FALSE),"0")</f>
        <v>0</v>
      </c>
      <c r="AZ198" s="58">
        <f>IFERROR(VLOOKUP(Table1215[[#This Row],[Column2]],Table12[[Column2]:[Column54]],51,FALSE),"0")</f>
        <v>3</v>
      </c>
      <c r="BA198" s="58">
        <f>IFERROR(VLOOKUP(Table1215[[#This Row],[Column2]],Table12[[Column2]:[Column54]],52,FALSE),"0")</f>
        <v>3</v>
      </c>
      <c r="BB198" s="60">
        <f>AVERAGE(Table1215[[#This Row],[Column52]],Table1215[[#This Row],[Column53]])</f>
        <v>3</v>
      </c>
    </row>
    <row r="199" spans="1:54" ht="23.1" customHeight="1" x14ac:dyDescent="0.3">
      <c r="A199" s="80">
        <v>196</v>
      </c>
      <c r="B199" s="63" t="s">
        <v>427</v>
      </c>
      <c r="C199" s="64" t="s">
        <v>428</v>
      </c>
      <c r="D199" s="63" t="s">
        <v>449</v>
      </c>
      <c r="E199" s="63" t="s">
        <v>492</v>
      </c>
      <c r="F199" s="63" t="str">
        <f>REPT(CHAR(160),10)&amp;Working!$E200</f>
        <v>          C</v>
      </c>
      <c r="G199" s="54">
        <f>IFERROR(VLOOKUP(Table1215[[#This Row],[Column2]],Table12[[Column2]:[Column54]],6,FALSE),"0")</f>
        <v>0</v>
      </c>
      <c r="H199" s="54">
        <f>IFERROR(VLOOKUP(Table1215[[#This Row],[Column2]],Table12[[Column2]:[Column54]],7,FALSE),"0")</f>
        <v>0</v>
      </c>
      <c r="I199" s="54">
        <f>IFERROR(VLOOKUP(Table1215[[#This Row],[Column2]],Table12[[Column2]:[Column54]],8,FALSE),"0")</f>
        <v>4</v>
      </c>
      <c r="J199" s="54">
        <f>IFERROR(VLOOKUP(Table1215[[#This Row],[Column2]],Table12[[Column2]:[Column54]],9,FALSE),"0")</f>
        <v>0</v>
      </c>
      <c r="K199" s="54">
        <f>IFERROR(VLOOKUP(Table1215[[#This Row],[Column2]],Table12[[Column2]:[Column54]],10,FALSE),"0")</f>
        <v>0</v>
      </c>
      <c r="L199" s="60">
        <f>Table1215[[#This Row],[Column9]]</f>
        <v>4</v>
      </c>
      <c r="M199" s="54">
        <f>IFERROR(VLOOKUP(Table1215[[#This Row],[Column2]],Table12[[Column2]:[Column54]],12,FALSE),"0")</f>
        <v>0</v>
      </c>
      <c r="N199" s="54">
        <f>IFERROR(VLOOKUP(Table1215[[#This Row],[Column2]],Table12[[Column2]:[Column54]],13,FALSE),"0")</f>
        <v>5</v>
      </c>
      <c r="O199" s="54">
        <f>IFERROR(VLOOKUP(Table1215[[#This Row],[Column2]],Table12[[Column2]:[Column54]],14,FALSE),"0")</f>
        <v>4</v>
      </c>
      <c r="P199" s="54">
        <f>IFERROR(VLOOKUP(Table1215[[#This Row],[Column2]],Table12[[Column2]:[Column54]],10,FALSE),"0")</f>
        <v>0</v>
      </c>
      <c r="Q199" s="54">
        <f>IFERROR(VLOOKUP(Table1215[[#This Row],[Column2]],Table12[[Column2]:[Column54]],16,FALSE),"0")</f>
        <v>4</v>
      </c>
      <c r="R199" s="60">
        <f>AVERAGE(Table1215[[#This Row],[Column14]],Table1215[[#This Row],[Column15]],Table1215[[#This Row],[Column17]])</f>
        <v>4.333333333333333</v>
      </c>
      <c r="S199" s="54">
        <f>IFERROR(VLOOKUP(Table1215[[#This Row],[Column2]],Table12[[Column2]:[Column54]],18,FALSE),"0")</f>
        <v>0</v>
      </c>
      <c r="T199" s="54">
        <f>IFERROR(VLOOKUP(Table1215[[#This Row],[Column2]],Table12[[Column2]:[Column54]],19,FALSE),"0")</f>
        <v>0</v>
      </c>
      <c r="U199" s="54">
        <f>IFERROR(VLOOKUP(Table1215[[#This Row],[Column2]],Table12[[Column2]:[Column54]],20,FALSE),"0")</f>
        <v>0</v>
      </c>
      <c r="V199" s="54">
        <f>IFERROR(VLOOKUP(Table1215[[#This Row],[Column2]],Table12[[Column2]:[Column54]],21,FALSE),"0")</f>
        <v>0</v>
      </c>
      <c r="W199" s="54">
        <f>IFERROR(VLOOKUP(Table1215[[#This Row],[Column2]],Table12[[Column2]:[Column54]],22,FALSE),"0")</f>
        <v>0</v>
      </c>
      <c r="X199" s="60">
        <f>Table1215[[#This Row],[Column19]]</f>
        <v>0</v>
      </c>
      <c r="Y199" s="54">
        <f>IFERROR(VLOOKUP(Table1215[[#This Row],[Column2]],Table12[[Column2]:[Column54]],24,FALSE),"0")</f>
        <v>4</v>
      </c>
      <c r="Z199" s="54">
        <f>IFERROR(VLOOKUP(Table1215[[#This Row],[Column2]],Table12[[Column2]:[Column54]],25,FALSE),"0")</f>
        <v>0</v>
      </c>
      <c r="AA199" s="54">
        <f>IFERROR(VLOOKUP(Table1215[[#This Row],[Column2]],Table12[[Column2]:[Column54]],26,FALSE),"0")</f>
        <v>0</v>
      </c>
      <c r="AB199" s="54">
        <f>IFERROR(VLOOKUP(Table1215[[#This Row],[Column2]],Table12[[Column2]:[Column54]],27,FALSE),"0")</f>
        <v>0</v>
      </c>
      <c r="AC199" s="54">
        <f>IFERROR(VLOOKUP(Table1215[[#This Row],[Column2]],Table12[[Column2]:[Column54]],28,FALSE),"0")</f>
        <v>0</v>
      </c>
      <c r="AD199" s="60">
        <f>Table1215[[#This Row],[Column25]]</f>
        <v>4</v>
      </c>
      <c r="AE199" s="54">
        <f>IFERROR(VLOOKUP(Table1215[[#This Row],[Column2]],Table12[[Column2]:[Column54]],30,FALSE),"0")</f>
        <v>0</v>
      </c>
      <c r="AF199" s="54">
        <f>IFERROR(VLOOKUP(Table1215[[#This Row],[Column2]],Table12[[Column2]:[Column54]],31,FALSE),"0")</f>
        <v>0</v>
      </c>
      <c r="AG199" s="54">
        <f>IFERROR(VLOOKUP(Table1215[[#This Row],[Column2]],Table12[[Column2]:[Column54]],32,FALSE),"0")</f>
        <v>0</v>
      </c>
      <c r="AH199" s="54">
        <f>IFERROR(VLOOKUP(Table1215[[#This Row],[Column2]],Table12[[Column2]:[Column54]],33,FALSE),"0")</f>
        <v>0</v>
      </c>
      <c r="AI199" s="54">
        <f>IFERROR(VLOOKUP(Table1215[[#This Row],[Column2]],Table12[[Column2]:[Column54]],34,FALSE),"0")</f>
        <v>4</v>
      </c>
      <c r="AJ199" s="60">
        <f>AVERAGE(Table1215[[#This Row],[Column31]],Table1215[[#This Row],[Column32]],Table1215[[#This Row],[Column33]])</f>
        <v>0</v>
      </c>
      <c r="AK199" s="54">
        <f>IFERROR(VLOOKUP(Table1215[[#This Row],[Column2]],Table12[[Column2]:[Column54]],36,FALSE),"0")</f>
        <v>4</v>
      </c>
      <c r="AL199" s="54">
        <f>IFERROR(VLOOKUP(Table1215[[#This Row],[Column2]],Table12[[Column2]:[Column54]],37,FALSE),"0")</f>
        <v>4</v>
      </c>
      <c r="AM199" s="54">
        <f>IFERROR(VLOOKUP(Table1215[[#This Row],[Column2]],Table12[[Column2]:[Column54]],38,FALSE),"0")</f>
        <v>0</v>
      </c>
      <c r="AN199" s="54">
        <f>IFERROR(VLOOKUP(Table1215[[#This Row],[Column2]],Table12[[Column2]:[Column54]],39,FALSE),"0")</f>
        <v>5</v>
      </c>
      <c r="AO199" s="54">
        <f>IFERROR(VLOOKUP(Table1215[[#This Row],[Column2]],Table12[[Column2]:[Column54]],40,FALSE),"0")</f>
        <v>0</v>
      </c>
      <c r="AP199" s="60">
        <f>AVERAGE(Table1215[[#This Row],[Column37]],Table1215[[#This Row],[Column38]],Table1215[[#This Row],[Column40]])</f>
        <v>4.333333333333333</v>
      </c>
      <c r="AQ199" s="54">
        <f>IFERROR(VLOOKUP(Table1215[[#This Row],[Column2]],Table12[[Column2]:[Column54]],42,FALSE),"0")</f>
        <v>3</v>
      </c>
      <c r="AR199" s="54">
        <f>IFERROR(VLOOKUP(Table1215[[#This Row],[Column2]],Table12[[Column2]:[Column54]],43,FALSE),"0")</f>
        <v>0</v>
      </c>
      <c r="AS199" s="54">
        <f>IFERROR(VLOOKUP(Table1215[[#This Row],[Column2]],Table12[[Column2]:[Column54]],44,FALSE),"0")</f>
        <v>0</v>
      </c>
      <c r="AT199" s="54">
        <f>IFERROR(VLOOKUP(Table1215[[#This Row],[Column2]],Table12[[Column2]:[Column54]],45,FALSE),"0")</f>
        <v>0</v>
      </c>
      <c r="AU199" s="54">
        <f>IFERROR(VLOOKUP(Table1215[[#This Row],[Column2]],Table12[[Column2]:[Column54]],46,FALSE),"0")</f>
        <v>0</v>
      </c>
      <c r="AV199" s="60">
        <f>Table1215[[#This Row],[Column43]]</f>
        <v>3</v>
      </c>
      <c r="AW199" s="54">
        <f>IFERROR(VLOOKUP(Table1215[[#This Row],[Column2]],Table12[[Column2]:[Column54]],48,FALSE),"0")</f>
        <v>0</v>
      </c>
      <c r="AX199" s="54">
        <f>IFERROR(VLOOKUP(Table1215[[#This Row],[Column2]],Table12[[Column2]:[Column54]],49,FALSE),"0")</f>
        <v>0</v>
      </c>
      <c r="AY199" s="54">
        <f>IFERROR(VLOOKUP(Table1215[[#This Row],[Column2]],Table12[[Column2]:[Column54]],50,FALSE),"0")</f>
        <v>0</v>
      </c>
      <c r="AZ199" s="54">
        <f>IFERROR(VLOOKUP(Table1215[[#This Row],[Column2]],Table12[[Column2]:[Column54]],51,FALSE),"0")</f>
        <v>4</v>
      </c>
      <c r="BA199" s="54">
        <f>IFERROR(VLOOKUP(Table1215[[#This Row],[Column2]],Table12[[Column2]:[Column54]],52,FALSE),"0")</f>
        <v>5</v>
      </c>
      <c r="BB199" s="60">
        <f>AVERAGE(Table1215[[#This Row],[Column52]],Table1215[[#This Row],[Column53]])</f>
        <v>4.5</v>
      </c>
    </row>
    <row r="200" spans="1:54" ht="23.1" customHeight="1" x14ac:dyDescent="0.3">
      <c r="A200" s="79">
        <v>197</v>
      </c>
      <c r="B200" s="56" t="s">
        <v>429</v>
      </c>
      <c r="C200" s="57" t="s">
        <v>430</v>
      </c>
      <c r="D200" s="56" t="s">
        <v>541</v>
      </c>
      <c r="E200" s="56" t="s">
        <v>492</v>
      </c>
      <c r="F200" s="56" t="str">
        <f>REPT(CHAR(160),10)&amp;Working!$E201</f>
        <v>          C</v>
      </c>
      <c r="G200" s="58">
        <f>IFERROR(VLOOKUP(Table1215[[#This Row],[Column2]],Table12[[Column2]:[Column54]],6,FALSE),"0")</f>
        <v>0</v>
      </c>
      <c r="H200" s="58">
        <f>IFERROR(VLOOKUP(Table1215[[#This Row],[Column2]],Table12[[Column2]:[Column54]],7,FALSE),"0")</f>
        <v>0</v>
      </c>
      <c r="I200" s="58">
        <f>IFERROR(VLOOKUP(Table1215[[#This Row],[Column2]],Table12[[Column2]:[Column54]],8,FALSE),"0")</f>
        <v>3</v>
      </c>
      <c r="J200" s="58">
        <f>IFERROR(VLOOKUP(Table1215[[#This Row],[Column2]],Table12[[Column2]:[Column54]],9,FALSE),"0")</f>
        <v>0</v>
      </c>
      <c r="K200" s="58">
        <f>IFERROR(VLOOKUP(Table1215[[#This Row],[Column2]],Table12[[Column2]:[Column54]],10,FALSE),"0")</f>
        <v>0</v>
      </c>
      <c r="L200" s="60">
        <f>Table1215[[#This Row],[Column9]]</f>
        <v>3</v>
      </c>
      <c r="M200" s="58">
        <f>IFERROR(VLOOKUP(Table1215[[#This Row],[Column2]],Table12[[Column2]:[Column54]],12,FALSE),"0")</f>
        <v>0</v>
      </c>
      <c r="N200" s="58">
        <f>IFERROR(VLOOKUP(Table1215[[#This Row],[Column2]],Table12[[Column2]:[Column54]],13,FALSE),"0")</f>
        <v>2</v>
      </c>
      <c r="O200" s="58">
        <f>IFERROR(VLOOKUP(Table1215[[#This Row],[Column2]],Table12[[Column2]:[Column54]],14,FALSE),"0")</f>
        <v>3</v>
      </c>
      <c r="P200" s="58">
        <f>IFERROR(VLOOKUP(Table1215[[#This Row],[Column2]],Table12[[Column2]:[Column54]],10,FALSE),"0")</f>
        <v>0</v>
      </c>
      <c r="Q200" s="58">
        <f>IFERROR(VLOOKUP(Table1215[[#This Row],[Column2]],Table12[[Column2]:[Column54]],16,FALSE),"0")</f>
        <v>3</v>
      </c>
      <c r="R200" s="60">
        <f>AVERAGE(Table1215[[#This Row],[Column14]],Table1215[[#This Row],[Column15]],Table1215[[#This Row],[Column17]])</f>
        <v>2.6666666666666665</v>
      </c>
      <c r="S200" s="58">
        <f>IFERROR(VLOOKUP(Table1215[[#This Row],[Column2]],Table12[[Column2]:[Column54]],18,FALSE),"0")</f>
        <v>0</v>
      </c>
      <c r="T200" s="58">
        <f>IFERROR(VLOOKUP(Table1215[[#This Row],[Column2]],Table12[[Column2]:[Column54]],19,FALSE),"0")</f>
        <v>0</v>
      </c>
      <c r="U200" s="58">
        <f>IFERROR(VLOOKUP(Table1215[[#This Row],[Column2]],Table12[[Column2]:[Column54]],20,FALSE),"0")</f>
        <v>0</v>
      </c>
      <c r="V200" s="58">
        <f>IFERROR(VLOOKUP(Table1215[[#This Row],[Column2]],Table12[[Column2]:[Column54]],21,FALSE),"0")</f>
        <v>0</v>
      </c>
      <c r="W200" s="58">
        <f>IFERROR(VLOOKUP(Table1215[[#This Row],[Column2]],Table12[[Column2]:[Column54]],22,FALSE),"0")</f>
        <v>0</v>
      </c>
      <c r="X200" s="60">
        <f>Table1215[[#This Row],[Column19]]</f>
        <v>0</v>
      </c>
      <c r="Y200" s="58">
        <f>IFERROR(VLOOKUP(Table1215[[#This Row],[Column2]],Table12[[Column2]:[Column54]],24,FALSE),"0")</f>
        <v>4</v>
      </c>
      <c r="Z200" s="58">
        <f>IFERROR(VLOOKUP(Table1215[[#This Row],[Column2]],Table12[[Column2]:[Column54]],25,FALSE),"0")</f>
        <v>0</v>
      </c>
      <c r="AA200" s="58">
        <f>IFERROR(VLOOKUP(Table1215[[#This Row],[Column2]],Table12[[Column2]:[Column54]],26,FALSE),"0")</f>
        <v>0</v>
      </c>
      <c r="AB200" s="58">
        <f>IFERROR(VLOOKUP(Table1215[[#This Row],[Column2]],Table12[[Column2]:[Column54]],27,FALSE),"0")</f>
        <v>0</v>
      </c>
      <c r="AC200" s="58">
        <f>IFERROR(VLOOKUP(Table1215[[#This Row],[Column2]],Table12[[Column2]:[Column54]],28,FALSE),"0")</f>
        <v>0</v>
      </c>
      <c r="AD200" s="60">
        <f>Table1215[[#This Row],[Column25]]</f>
        <v>4</v>
      </c>
      <c r="AE200" s="58">
        <f>IFERROR(VLOOKUP(Table1215[[#This Row],[Column2]],Table12[[Column2]:[Column54]],30,FALSE),"0")</f>
        <v>0</v>
      </c>
      <c r="AF200" s="58">
        <f>IFERROR(VLOOKUP(Table1215[[#This Row],[Column2]],Table12[[Column2]:[Column54]],31,FALSE),"0")</f>
        <v>0</v>
      </c>
      <c r="AG200" s="58">
        <f>IFERROR(VLOOKUP(Table1215[[#This Row],[Column2]],Table12[[Column2]:[Column54]],32,FALSE),"0")</f>
        <v>0</v>
      </c>
      <c r="AH200" s="58">
        <f>IFERROR(VLOOKUP(Table1215[[#This Row],[Column2]],Table12[[Column2]:[Column54]],33,FALSE),"0")</f>
        <v>0</v>
      </c>
      <c r="AI200" s="58">
        <f>IFERROR(VLOOKUP(Table1215[[#This Row],[Column2]],Table12[[Column2]:[Column54]],34,FALSE),"0")</f>
        <v>0</v>
      </c>
      <c r="AJ200" s="60">
        <f>AVERAGE(Table1215[[#This Row],[Column31]],Table1215[[#This Row],[Column32]],Table1215[[#This Row],[Column33]])</f>
        <v>0</v>
      </c>
      <c r="AK200" s="58">
        <f>IFERROR(VLOOKUP(Table1215[[#This Row],[Column2]],Table12[[Column2]:[Column54]],36,FALSE),"0")</f>
        <v>2</v>
      </c>
      <c r="AL200" s="58">
        <f>IFERROR(VLOOKUP(Table1215[[#This Row],[Column2]],Table12[[Column2]:[Column54]],37,FALSE),"0")</f>
        <v>2</v>
      </c>
      <c r="AM200" s="58">
        <f>IFERROR(VLOOKUP(Table1215[[#This Row],[Column2]],Table12[[Column2]:[Column54]],38,FALSE),"0")</f>
        <v>0</v>
      </c>
      <c r="AN200" s="58">
        <f>IFERROR(VLOOKUP(Table1215[[#This Row],[Column2]],Table12[[Column2]:[Column54]],39,FALSE),"0")</f>
        <v>3</v>
      </c>
      <c r="AO200" s="58">
        <f>IFERROR(VLOOKUP(Table1215[[#This Row],[Column2]],Table12[[Column2]:[Column54]],40,FALSE),"0")</f>
        <v>0</v>
      </c>
      <c r="AP200" s="60">
        <f>AVERAGE(Table1215[[#This Row],[Column37]],Table1215[[#This Row],[Column38]],Table1215[[#This Row],[Column40]])</f>
        <v>2.3333333333333335</v>
      </c>
      <c r="AQ200" s="58">
        <f>IFERROR(VLOOKUP(Table1215[[#This Row],[Column2]],Table12[[Column2]:[Column54]],42,FALSE),"0")</f>
        <v>2</v>
      </c>
      <c r="AR200" s="58">
        <f>IFERROR(VLOOKUP(Table1215[[#This Row],[Column2]],Table12[[Column2]:[Column54]],43,FALSE),"0")</f>
        <v>0</v>
      </c>
      <c r="AS200" s="58">
        <f>IFERROR(VLOOKUP(Table1215[[#This Row],[Column2]],Table12[[Column2]:[Column54]],44,FALSE),"0")</f>
        <v>0</v>
      </c>
      <c r="AT200" s="58">
        <f>IFERROR(VLOOKUP(Table1215[[#This Row],[Column2]],Table12[[Column2]:[Column54]],45,FALSE),"0")</f>
        <v>0</v>
      </c>
      <c r="AU200" s="58">
        <f>IFERROR(VLOOKUP(Table1215[[#This Row],[Column2]],Table12[[Column2]:[Column54]],46,FALSE),"0")</f>
        <v>0</v>
      </c>
      <c r="AV200" s="60">
        <f>Table1215[[#This Row],[Column43]]</f>
        <v>2</v>
      </c>
      <c r="AW200" s="58">
        <f>IFERROR(VLOOKUP(Table1215[[#This Row],[Column2]],Table12[[Column2]:[Column54]],48,FALSE),"0")</f>
        <v>0</v>
      </c>
      <c r="AX200" s="58">
        <f>IFERROR(VLOOKUP(Table1215[[#This Row],[Column2]],Table12[[Column2]:[Column54]],49,FALSE),"0")</f>
        <v>0</v>
      </c>
      <c r="AY200" s="58">
        <f>IFERROR(VLOOKUP(Table1215[[#This Row],[Column2]],Table12[[Column2]:[Column54]],50,FALSE),"0")</f>
        <v>0</v>
      </c>
      <c r="AZ200" s="58">
        <f>IFERROR(VLOOKUP(Table1215[[#This Row],[Column2]],Table12[[Column2]:[Column54]],51,FALSE),"0")</f>
        <v>3</v>
      </c>
      <c r="BA200" s="58">
        <f>IFERROR(VLOOKUP(Table1215[[#This Row],[Column2]],Table12[[Column2]:[Column54]],52,FALSE),"0")</f>
        <v>3</v>
      </c>
      <c r="BB200" s="60">
        <f>AVERAGE(Table1215[[#This Row],[Column52]],Table1215[[#This Row],[Column53]])</f>
        <v>3</v>
      </c>
    </row>
    <row r="201" spans="1:54" ht="23.1" customHeight="1" x14ac:dyDescent="0.3">
      <c r="A201" s="80">
        <v>198</v>
      </c>
      <c r="B201" s="63" t="s">
        <v>175</v>
      </c>
      <c r="C201" s="64" t="s">
        <v>176</v>
      </c>
      <c r="D201" s="63" t="s">
        <v>541</v>
      </c>
      <c r="E201" s="63" t="s">
        <v>160</v>
      </c>
      <c r="F201" s="63" t="str">
        <f>REPT(CHAR(160),10)&amp;Working!$E202</f>
        <v>          B</v>
      </c>
      <c r="G201" s="54">
        <f>IFERROR(VLOOKUP(Table1215[[#This Row],[Column2]],Table12[[Column2]:[Column54]],6,FALSE),"0")</f>
        <v>0</v>
      </c>
      <c r="H201" s="54">
        <f>IFERROR(VLOOKUP(Table1215[[#This Row],[Column2]],Table12[[Column2]:[Column54]],7,FALSE),"0")</f>
        <v>0</v>
      </c>
      <c r="I201" s="54" t="str">
        <f>IFERROR(VLOOKUP(Table1215[[#This Row],[Column2]],Table12[[Column2]:[Column54]],8,FALSE),"0")</f>
        <v>A</v>
      </c>
      <c r="J201" s="54">
        <f>IFERROR(VLOOKUP(Table1215[[#This Row],[Column2]],Table12[[Column2]:[Column54]],9,FALSE),"0")</f>
        <v>0</v>
      </c>
      <c r="K201" s="54">
        <f>IFERROR(VLOOKUP(Table1215[[#This Row],[Column2]],Table12[[Column2]:[Column54]],10,FALSE),"0")</f>
        <v>0</v>
      </c>
      <c r="L201" s="60" t="str">
        <f>Table1215[[#This Row],[Column9]]</f>
        <v>A</v>
      </c>
      <c r="M201" s="54">
        <f>IFERROR(VLOOKUP(Table1215[[#This Row],[Column2]],Table12[[Column2]:[Column54]],12,FALSE),"0")</f>
        <v>0</v>
      </c>
      <c r="N201" s="54" t="str">
        <f>IFERROR(VLOOKUP(Table1215[[#This Row],[Column2]],Table12[[Column2]:[Column54]],13,FALSE),"0")</f>
        <v>0</v>
      </c>
      <c r="O201" s="54" t="str">
        <f>IFERROR(VLOOKUP(Table1215[[#This Row],[Column2]],Table12[[Column2]:[Column54]],14,FALSE),"0")</f>
        <v>0</v>
      </c>
      <c r="P201" s="54">
        <f>IFERROR(VLOOKUP(Table1215[[#This Row],[Column2]],Table12[[Column2]:[Column54]],10,FALSE),"0")</f>
        <v>0</v>
      </c>
      <c r="Q201" s="54" t="str">
        <f>IFERROR(VLOOKUP(Table1215[[#This Row],[Column2]],Table12[[Column2]:[Column54]],16,FALSE),"0")</f>
        <v>0</v>
      </c>
      <c r="R201" s="60" t="e">
        <f>AVERAGE(Table1215[[#This Row],[Column14]],Table1215[[#This Row],[Column15]],Table1215[[#This Row],[Column17]])</f>
        <v>#DIV/0!</v>
      </c>
      <c r="S201" s="54">
        <f>IFERROR(VLOOKUP(Table1215[[#This Row],[Column2]],Table12[[Column2]:[Column54]],18,FALSE),"0")</f>
        <v>0</v>
      </c>
      <c r="T201" s="54">
        <f>IFERROR(VLOOKUP(Table1215[[#This Row],[Column2]],Table12[[Column2]:[Column54]],19,FALSE),"0")</f>
        <v>0</v>
      </c>
      <c r="U201" s="54">
        <f>IFERROR(VLOOKUP(Table1215[[#This Row],[Column2]],Table12[[Column2]:[Column54]],20,FALSE),"0")</f>
        <v>0</v>
      </c>
      <c r="V201" s="54">
        <f>IFERROR(VLOOKUP(Table1215[[#This Row],[Column2]],Table12[[Column2]:[Column54]],21,FALSE),"0")</f>
        <v>0</v>
      </c>
      <c r="W201" s="54">
        <f>IFERROR(VLOOKUP(Table1215[[#This Row],[Column2]],Table12[[Column2]:[Column54]],22,FALSE),"0")</f>
        <v>0</v>
      </c>
      <c r="X201" s="60">
        <f>Table1215[[#This Row],[Column19]]</f>
        <v>0</v>
      </c>
      <c r="Y201" s="54" t="str">
        <f>IFERROR(VLOOKUP(Table1215[[#This Row],[Column2]],Table12[[Column2]:[Column54]],24,FALSE),"0")</f>
        <v>0</v>
      </c>
      <c r="Z201" s="54">
        <f>IFERROR(VLOOKUP(Table1215[[#This Row],[Column2]],Table12[[Column2]:[Column54]],25,FALSE),"0")</f>
        <v>0</v>
      </c>
      <c r="AA201" s="54">
        <f>IFERROR(VLOOKUP(Table1215[[#This Row],[Column2]],Table12[[Column2]:[Column54]],26,FALSE),"0")</f>
        <v>0</v>
      </c>
      <c r="AB201" s="54">
        <f>IFERROR(VLOOKUP(Table1215[[#This Row],[Column2]],Table12[[Column2]:[Column54]],27,FALSE),"0")</f>
        <v>0</v>
      </c>
      <c r="AC201" s="54">
        <f>IFERROR(VLOOKUP(Table1215[[#This Row],[Column2]],Table12[[Column2]:[Column54]],28,FALSE),"0")</f>
        <v>0</v>
      </c>
      <c r="AD201" s="60" t="str">
        <f>Table1215[[#This Row],[Column25]]</f>
        <v>0</v>
      </c>
      <c r="AE201" s="54">
        <f>IFERROR(VLOOKUP(Table1215[[#This Row],[Column2]],Table12[[Column2]:[Column54]],30,FALSE),"0")</f>
        <v>0</v>
      </c>
      <c r="AF201" s="54">
        <f>IFERROR(VLOOKUP(Table1215[[#This Row],[Column2]],Table12[[Column2]:[Column54]],31,FALSE),"0")</f>
        <v>0</v>
      </c>
      <c r="AG201" s="54">
        <f>IFERROR(VLOOKUP(Table1215[[#This Row],[Column2]],Table12[[Column2]:[Column54]],32,FALSE),"0")</f>
        <v>0</v>
      </c>
      <c r="AH201" s="54">
        <f>IFERROR(VLOOKUP(Table1215[[#This Row],[Column2]],Table12[[Column2]:[Column54]],33,FALSE),"0")</f>
        <v>0</v>
      </c>
      <c r="AI201" s="54">
        <f>IFERROR(VLOOKUP(Table1215[[#This Row],[Column2]],Table12[[Column2]:[Column54]],34,FALSE),"0")</f>
        <v>0</v>
      </c>
      <c r="AJ201" s="60">
        <f>AVERAGE(Table1215[[#This Row],[Column31]],Table1215[[#This Row],[Column32]],Table1215[[#This Row],[Column33]])</f>
        <v>0</v>
      </c>
      <c r="AK201" s="54" t="str">
        <f>IFERROR(VLOOKUP(Table1215[[#This Row],[Column2]],Table12[[Column2]:[Column54]],36,FALSE),"0")</f>
        <v>0</v>
      </c>
      <c r="AL201" s="54" t="str">
        <f>IFERROR(VLOOKUP(Table1215[[#This Row],[Column2]],Table12[[Column2]:[Column54]],37,FALSE),"0")</f>
        <v>0</v>
      </c>
      <c r="AM201" s="54">
        <f>IFERROR(VLOOKUP(Table1215[[#This Row],[Column2]],Table12[[Column2]:[Column54]],38,FALSE),"0")</f>
        <v>0</v>
      </c>
      <c r="AN201" s="54" t="str">
        <f>IFERROR(VLOOKUP(Table1215[[#This Row],[Column2]],Table12[[Column2]:[Column54]],39,FALSE),"0")</f>
        <v>0</v>
      </c>
      <c r="AO201" s="54">
        <f>IFERROR(VLOOKUP(Table1215[[#This Row],[Column2]],Table12[[Column2]:[Column54]],40,FALSE),"0")</f>
        <v>0</v>
      </c>
      <c r="AP201" s="60" t="e">
        <f>AVERAGE(Table1215[[#This Row],[Column37]],Table1215[[#This Row],[Column38]],Table1215[[#This Row],[Column40]])</f>
        <v>#DIV/0!</v>
      </c>
      <c r="AQ201" s="54" t="str">
        <f>IFERROR(VLOOKUP(Table1215[[#This Row],[Column2]],Table12[[Column2]:[Column54]],42,FALSE),"0")</f>
        <v>0</v>
      </c>
      <c r="AR201" s="54">
        <f>IFERROR(VLOOKUP(Table1215[[#This Row],[Column2]],Table12[[Column2]:[Column54]],43,FALSE),"0")</f>
        <v>0</v>
      </c>
      <c r="AS201" s="54">
        <f>IFERROR(VLOOKUP(Table1215[[#This Row],[Column2]],Table12[[Column2]:[Column54]],44,FALSE),"0")</f>
        <v>0</v>
      </c>
      <c r="AT201" s="54">
        <f>IFERROR(VLOOKUP(Table1215[[#This Row],[Column2]],Table12[[Column2]:[Column54]],45,FALSE),"0")</f>
        <v>0</v>
      </c>
      <c r="AU201" s="54">
        <f>IFERROR(VLOOKUP(Table1215[[#This Row],[Column2]],Table12[[Column2]:[Column54]],46,FALSE),"0")</f>
        <v>0</v>
      </c>
      <c r="AV201" s="60" t="str">
        <f>Table1215[[#This Row],[Column43]]</f>
        <v>0</v>
      </c>
      <c r="AW201" s="54">
        <f>IFERROR(VLOOKUP(Table1215[[#This Row],[Column2]],Table12[[Column2]:[Column54]],48,FALSE),"0")</f>
        <v>0</v>
      </c>
      <c r="AX201" s="54">
        <f>IFERROR(VLOOKUP(Table1215[[#This Row],[Column2]],Table12[[Column2]:[Column54]],49,FALSE),"0")</f>
        <v>0</v>
      </c>
      <c r="AY201" s="54">
        <f>IFERROR(VLOOKUP(Table1215[[#This Row],[Column2]],Table12[[Column2]:[Column54]],50,FALSE),"0")</f>
        <v>0</v>
      </c>
      <c r="AZ201" s="54" t="str">
        <f>IFERROR(VLOOKUP(Table1215[[#This Row],[Column2]],Table12[[Column2]:[Column54]],51,FALSE),"0")</f>
        <v>0</v>
      </c>
      <c r="BA201" s="54" t="str">
        <f>IFERROR(VLOOKUP(Table1215[[#This Row],[Column2]],Table12[[Column2]:[Column54]],52,FALSE),"0")</f>
        <v>0</v>
      </c>
      <c r="BB201" s="60" t="e">
        <f>AVERAGE(Table1215[[#This Row],[Column52]],Table1215[[#This Row],[Column53]])</f>
        <v>#DIV/0!</v>
      </c>
    </row>
    <row r="202" spans="1:54" ht="23.1" customHeight="1" x14ac:dyDescent="0.3">
      <c r="A202" s="79">
        <v>199</v>
      </c>
      <c r="B202" s="56" t="s">
        <v>431</v>
      </c>
      <c r="C202" s="57" t="s">
        <v>432</v>
      </c>
      <c r="D202" s="56" t="s">
        <v>541</v>
      </c>
      <c r="E202" s="56" t="s">
        <v>288</v>
      </c>
      <c r="F202" s="56" t="str">
        <f>REPT(CHAR(160),10)&amp;Working!$E203</f>
        <v>          D</v>
      </c>
      <c r="G202" s="58">
        <f>IFERROR(VLOOKUP(Table1215[[#This Row],[Column2]],Table12[[Column2]:[Column54]],6,FALSE),"0")</f>
        <v>0</v>
      </c>
      <c r="H202" s="58">
        <f>IFERROR(VLOOKUP(Table1215[[#This Row],[Column2]],Table12[[Column2]:[Column54]],7,FALSE),"0")</f>
        <v>0</v>
      </c>
      <c r="I202" s="58">
        <f>IFERROR(VLOOKUP(Table1215[[#This Row],[Column2]],Table12[[Column2]:[Column54]],8,FALSE),"0")</f>
        <v>3</v>
      </c>
      <c r="J202" s="58">
        <f>IFERROR(VLOOKUP(Table1215[[#This Row],[Column2]],Table12[[Column2]:[Column54]],9,FALSE),"0")</f>
        <v>0</v>
      </c>
      <c r="K202" s="58">
        <f>IFERROR(VLOOKUP(Table1215[[#This Row],[Column2]],Table12[[Column2]:[Column54]],10,FALSE),"0")</f>
        <v>0</v>
      </c>
      <c r="L202" s="60">
        <f>Table1215[[#This Row],[Column9]]</f>
        <v>3</v>
      </c>
      <c r="M202" s="58">
        <f>IFERROR(VLOOKUP(Table1215[[#This Row],[Column2]],Table12[[Column2]:[Column54]],12,FALSE),"0")</f>
        <v>0</v>
      </c>
      <c r="N202" s="58">
        <f>IFERROR(VLOOKUP(Table1215[[#This Row],[Column2]],Table12[[Column2]:[Column54]],13,FALSE),"0")</f>
        <v>3</v>
      </c>
      <c r="O202" s="58">
        <f>IFERROR(VLOOKUP(Table1215[[#This Row],[Column2]],Table12[[Column2]:[Column54]],14,FALSE),"0")</f>
        <v>3</v>
      </c>
      <c r="P202" s="58">
        <f>IFERROR(VLOOKUP(Table1215[[#This Row],[Column2]],Table12[[Column2]:[Column54]],10,FALSE),"0")</f>
        <v>0</v>
      </c>
      <c r="Q202" s="58">
        <f>IFERROR(VLOOKUP(Table1215[[#This Row],[Column2]],Table12[[Column2]:[Column54]],16,FALSE),"0")</f>
        <v>3</v>
      </c>
      <c r="R202" s="60">
        <f>AVERAGE(Table1215[[#This Row],[Column14]],Table1215[[#This Row],[Column15]],Table1215[[#This Row],[Column17]])</f>
        <v>3</v>
      </c>
      <c r="S202" s="58">
        <f>IFERROR(VLOOKUP(Table1215[[#This Row],[Column2]],Table12[[Column2]:[Column54]],18,FALSE),"0")</f>
        <v>0</v>
      </c>
      <c r="T202" s="58">
        <f>IFERROR(VLOOKUP(Table1215[[#This Row],[Column2]],Table12[[Column2]:[Column54]],19,FALSE),"0")</f>
        <v>0</v>
      </c>
      <c r="U202" s="58">
        <f>IFERROR(VLOOKUP(Table1215[[#This Row],[Column2]],Table12[[Column2]:[Column54]],20,FALSE),"0")</f>
        <v>0</v>
      </c>
      <c r="V202" s="58">
        <f>IFERROR(VLOOKUP(Table1215[[#This Row],[Column2]],Table12[[Column2]:[Column54]],21,FALSE),"0")</f>
        <v>0</v>
      </c>
      <c r="W202" s="58">
        <f>IFERROR(VLOOKUP(Table1215[[#This Row],[Column2]],Table12[[Column2]:[Column54]],22,FALSE),"0")</f>
        <v>0</v>
      </c>
      <c r="X202" s="60">
        <f>Table1215[[#This Row],[Column19]]</f>
        <v>0</v>
      </c>
      <c r="Y202" s="58">
        <f>IFERROR(VLOOKUP(Table1215[[#This Row],[Column2]],Table12[[Column2]:[Column54]],24,FALSE),"0")</f>
        <v>3</v>
      </c>
      <c r="Z202" s="58">
        <f>IFERROR(VLOOKUP(Table1215[[#This Row],[Column2]],Table12[[Column2]:[Column54]],25,FALSE),"0")</f>
        <v>0</v>
      </c>
      <c r="AA202" s="58">
        <f>IFERROR(VLOOKUP(Table1215[[#This Row],[Column2]],Table12[[Column2]:[Column54]],26,FALSE),"0")</f>
        <v>0</v>
      </c>
      <c r="AB202" s="58">
        <f>IFERROR(VLOOKUP(Table1215[[#This Row],[Column2]],Table12[[Column2]:[Column54]],27,FALSE),"0")</f>
        <v>0</v>
      </c>
      <c r="AC202" s="58">
        <f>IFERROR(VLOOKUP(Table1215[[#This Row],[Column2]],Table12[[Column2]:[Column54]],28,FALSE),"0")</f>
        <v>0</v>
      </c>
      <c r="AD202" s="60">
        <f>Table1215[[#This Row],[Column25]]</f>
        <v>3</v>
      </c>
      <c r="AE202" s="58">
        <f>IFERROR(VLOOKUP(Table1215[[#This Row],[Column2]],Table12[[Column2]:[Column54]],30,FALSE),"0")</f>
        <v>0</v>
      </c>
      <c r="AF202" s="58">
        <f>IFERROR(VLOOKUP(Table1215[[#This Row],[Column2]],Table12[[Column2]:[Column54]],31,FALSE),"0")</f>
        <v>0</v>
      </c>
      <c r="AG202" s="58">
        <f>IFERROR(VLOOKUP(Table1215[[#This Row],[Column2]],Table12[[Column2]:[Column54]],32,FALSE),"0")</f>
        <v>0</v>
      </c>
      <c r="AH202" s="58">
        <f>IFERROR(VLOOKUP(Table1215[[#This Row],[Column2]],Table12[[Column2]:[Column54]],33,FALSE),"0")</f>
        <v>0</v>
      </c>
      <c r="AI202" s="58">
        <f>IFERROR(VLOOKUP(Table1215[[#This Row],[Column2]],Table12[[Column2]:[Column54]],34,FALSE),"0")</f>
        <v>0</v>
      </c>
      <c r="AJ202" s="60">
        <f>AVERAGE(Table1215[[#This Row],[Column31]],Table1215[[#This Row],[Column32]],Table1215[[#This Row],[Column33]])</f>
        <v>0</v>
      </c>
      <c r="AK202" s="58">
        <f>IFERROR(VLOOKUP(Table1215[[#This Row],[Column2]],Table12[[Column2]:[Column54]],36,FALSE),"0")</f>
        <v>3</v>
      </c>
      <c r="AL202" s="58">
        <f>IFERROR(VLOOKUP(Table1215[[#This Row],[Column2]],Table12[[Column2]:[Column54]],37,FALSE),"0")</f>
        <v>2</v>
      </c>
      <c r="AM202" s="58">
        <f>IFERROR(VLOOKUP(Table1215[[#This Row],[Column2]],Table12[[Column2]:[Column54]],38,FALSE),"0")</f>
        <v>0</v>
      </c>
      <c r="AN202" s="58">
        <f>IFERROR(VLOOKUP(Table1215[[#This Row],[Column2]],Table12[[Column2]:[Column54]],39,FALSE),"0")</f>
        <v>3</v>
      </c>
      <c r="AO202" s="58">
        <f>IFERROR(VLOOKUP(Table1215[[#This Row],[Column2]],Table12[[Column2]:[Column54]],40,FALSE),"0")</f>
        <v>0</v>
      </c>
      <c r="AP202" s="60">
        <f>AVERAGE(Table1215[[#This Row],[Column37]],Table1215[[#This Row],[Column38]],Table1215[[#This Row],[Column40]])</f>
        <v>2.6666666666666665</v>
      </c>
      <c r="AQ202" s="58">
        <f>IFERROR(VLOOKUP(Table1215[[#This Row],[Column2]],Table12[[Column2]:[Column54]],42,FALSE),"0")</f>
        <v>3</v>
      </c>
      <c r="AR202" s="58">
        <f>IFERROR(VLOOKUP(Table1215[[#This Row],[Column2]],Table12[[Column2]:[Column54]],43,FALSE),"0")</f>
        <v>0</v>
      </c>
      <c r="AS202" s="58">
        <f>IFERROR(VLOOKUP(Table1215[[#This Row],[Column2]],Table12[[Column2]:[Column54]],44,FALSE),"0")</f>
        <v>0</v>
      </c>
      <c r="AT202" s="58">
        <f>IFERROR(VLOOKUP(Table1215[[#This Row],[Column2]],Table12[[Column2]:[Column54]],45,FALSE),"0")</f>
        <v>0</v>
      </c>
      <c r="AU202" s="58">
        <f>IFERROR(VLOOKUP(Table1215[[#This Row],[Column2]],Table12[[Column2]:[Column54]],46,FALSE),"0")</f>
        <v>0</v>
      </c>
      <c r="AV202" s="60">
        <f>Table1215[[#This Row],[Column43]]</f>
        <v>3</v>
      </c>
      <c r="AW202" s="58">
        <f>IFERROR(VLOOKUP(Table1215[[#This Row],[Column2]],Table12[[Column2]:[Column54]],48,FALSE),"0")</f>
        <v>0</v>
      </c>
      <c r="AX202" s="58">
        <f>IFERROR(VLOOKUP(Table1215[[#This Row],[Column2]],Table12[[Column2]:[Column54]],49,FALSE),"0")</f>
        <v>0</v>
      </c>
      <c r="AY202" s="58">
        <f>IFERROR(VLOOKUP(Table1215[[#This Row],[Column2]],Table12[[Column2]:[Column54]],50,FALSE),"0")</f>
        <v>0</v>
      </c>
      <c r="AZ202" s="58">
        <f>IFERROR(VLOOKUP(Table1215[[#This Row],[Column2]],Table12[[Column2]:[Column54]],51,FALSE),"0")</f>
        <v>2</v>
      </c>
      <c r="BA202" s="58">
        <f>IFERROR(VLOOKUP(Table1215[[#This Row],[Column2]],Table12[[Column2]:[Column54]],52,FALSE),"0")</f>
        <v>3</v>
      </c>
      <c r="BB202" s="60">
        <f>AVERAGE(Table1215[[#This Row],[Column52]],Table1215[[#This Row],[Column53]])</f>
        <v>2.5</v>
      </c>
    </row>
    <row r="203" spans="1:54" ht="23.1" customHeight="1" x14ac:dyDescent="0.3">
      <c r="A203" s="80">
        <v>200</v>
      </c>
      <c r="B203" s="63" t="s">
        <v>433</v>
      </c>
      <c r="C203" s="64" t="s">
        <v>434</v>
      </c>
      <c r="D203" s="63" t="s">
        <v>449</v>
      </c>
      <c r="E203" s="63" t="s">
        <v>492</v>
      </c>
      <c r="F203" s="63" t="str">
        <f>REPT(CHAR(160),10)&amp;Working!$E204</f>
        <v>          C</v>
      </c>
      <c r="G203" s="54">
        <f>IFERROR(VLOOKUP(Table1215[[#This Row],[Column2]],Table12[[Column2]:[Column54]],6,FALSE),"0")</f>
        <v>0</v>
      </c>
      <c r="H203" s="54">
        <f>IFERROR(VLOOKUP(Table1215[[#This Row],[Column2]],Table12[[Column2]:[Column54]],7,FALSE),"0")</f>
        <v>0</v>
      </c>
      <c r="I203" s="54">
        <f>IFERROR(VLOOKUP(Table1215[[#This Row],[Column2]],Table12[[Column2]:[Column54]],8,FALSE),"0")</f>
        <v>2</v>
      </c>
      <c r="J203" s="54">
        <f>IFERROR(VLOOKUP(Table1215[[#This Row],[Column2]],Table12[[Column2]:[Column54]],9,FALSE),"0")</f>
        <v>0</v>
      </c>
      <c r="K203" s="54">
        <f>IFERROR(VLOOKUP(Table1215[[#This Row],[Column2]],Table12[[Column2]:[Column54]],10,FALSE),"0")</f>
        <v>0</v>
      </c>
      <c r="L203" s="60">
        <f>Table1215[[#This Row],[Column9]]</f>
        <v>2</v>
      </c>
      <c r="M203" s="54">
        <f>IFERROR(VLOOKUP(Table1215[[#This Row],[Column2]],Table12[[Column2]:[Column54]],12,FALSE),"0")</f>
        <v>0</v>
      </c>
      <c r="N203" s="54">
        <f>IFERROR(VLOOKUP(Table1215[[#This Row],[Column2]],Table12[[Column2]:[Column54]],13,FALSE),"0")</f>
        <v>3</v>
      </c>
      <c r="O203" s="54">
        <f>IFERROR(VLOOKUP(Table1215[[#This Row],[Column2]],Table12[[Column2]:[Column54]],14,FALSE),"0")</f>
        <v>2</v>
      </c>
      <c r="P203" s="54">
        <f>IFERROR(VLOOKUP(Table1215[[#This Row],[Column2]],Table12[[Column2]:[Column54]],10,FALSE),"0")</f>
        <v>0</v>
      </c>
      <c r="Q203" s="54">
        <f>IFERROR(VLOOKUP(Table1215[[#This Row],[Column2]],Table12[[Column2]:[Column54]],16,FALSE),"0")</f>
        <v>2</v>
      </c>
      <c r="R203" s="60">
        <f>AVERAGE(Table1215[[#This Row],[Column14]],Table1215[[#This Row],[Column15]],Table1215[[#This Row],[Column17]])</f>
        <v>2.3333333333333335</v>
      </c>
      <c r="S203" s="54">
        <f>IFERROR(VLOOKUP(Table1215[[#This Row],[Column2]],Table12[[Column2]:[Column54]],18,FALSE),"0")</f>
        <v>0</v>
      </c>
      <c r="T203" s="54">
        <f>IFERROR(VLOOKUP(Table1215[[#This Row],[Column2]],Table12[[Column2]:[Column54]],19,FALSE),"0")</f>
        <v>0</v>
      </c>
      <c r="U203" s="54">
        <f>IFERROR(VLOOKUP(Table1215[[#This Row],[Column2]],Table12[[Column2]:[Column54]],20,FALSE),"0")</f>
        <v>0</v>
      </c>
      <c r="V203" s="54">
        <f>IFERROR(VLOOKUP(Table1215[[#This Row],[Column2]],Table12[[Column2]:[Column54]],21,FALSE),"0")</f>
        <v>0</v>
      </c>
      <c r="W203" s="54">
        <f>IFERROR(VLOOKUP(Table1215[[#This Row],[Column2]],Table12[[Column2]:[Column54]],22,FALSE),"0")</f>
        <v>0</v>
      </c>
      <c r="X203" s="60">
        <f>Table1215[[#This Row],[Column19]]</f>
        <v>0</v>
      </c>
      <c r="Y203" s="54">
        <f>IFERROR(VLOOKUP(Table1215[[#This Row],[Column2]],Table12[[Column2]:[Column54]],24,FALSE),"0")</f>
        <v>3</v>
      </c>
      <c r="Z203" s="54">
        <f>IFERROR(VLOOKUP(Table1215[[#This Row],[Column2]],Table12[[Column2]:[Column54]],25,FALSE),"0")</f>
        <v>0</v>
      </c>
      <c r="AA203" s="54">
        <f>IFERROR(VLOOKUP(Table1215[[#This Row],[Column2]],Table12[[Column2]:[Column54]],26,FALSE),"0")</f>
        <v>0</v>
      </c>
      <c r="AB203" s="54">
        <f>IFERROR(VLOOKUP(Table1215[[#This Row],[Column2]],Table12[[Column2]:[Column54]],27,FALSE),"0")</f>
        <v>0</v>
      </c>
      <c r="AC203" s="54">
        <f>IFERROR(VLOOKUP(Table1215[[#This Row],[Column2]],Table12[[Column2]:[Column54]],28,FALSE),"0")</f>
        <v>0</v>
      </c>
      <c r="AD203" s="60">
        <f>Table1215[[#This Row],[Column25]]</f>
        <v>3</v>
      </c>
      <c r="AE203" s="54">
        <f>IFERROR(VLOOKUP(Table1215[[#This Row],[Column2]],Table12[[Column2]:[Column54]],30,FALSE),"0")</f>
        <v>0</v>
      </c>
      <c r="AF203" s="54">
        <f>IFERROR(VLOOKUP(Table1215[[#This Row],[Column2]],Table12[[Column2]:[Column54]],31,FALSE),"0")</f>
        <v>0</v>
      </c>
      <c r="AG203" s="54">
        <f>IFERROR(VLOOKUP(Table1215[[#This Row],[Column2]],Table12[[Column2]:[Column54]],32,FALSE),"0")</f>
        <v>0</v>
      </c>
      <c r="AH203" s="54">
        <f>IFERROR(VLOOKUP(Table1215[[#This Row],[Column2]],Table12[[Column2]:[Column54]],33,FALSE),"0")</f>
        <v>0</v>
      </c>
      <c r="AI203" s="54">
        <f>IFERROR(VLOOKUP(Table1215[[#This Row],[Column2]],Table12[[Column2]:[Column54]],34,FALSE),"0")</f>
        <v>0</v>
      </c>
      <c r="AJ203" s="60">
        <f>AVERAGE(Table1215[[#This Row],[Column31]],Table1215[[#This Row],[Column32]],Table1215[[#This Row],[Column33]])</f>
        <v>0</v>
      </c>
      <c r="AK203" s="54">
        <f>IFERROR(VLOOKUP(Table1215[[#This Row],[Column2]],Table12[[Column2]:[Column54]],36,FALSE),"0")</f>
        <v>3</v>
      </c>
      <c r="AL203" s="54">
        <f>IFERROR(VLOOKUP(Table1215[[#This Row],[Column2]],Table12[[Column2]:[Column54]],37,FALSE),"0")</f>
        <v>3</v>
      </c>
      <c r="AM203" s="54">
        <f>IFERROR(VLOOKUP(Table1215[[#This Row],[Column2]],Table12[[Column2]:[Column54]],38,FALSE),"0")</f>
        <v>0</v>
      </c>
      <c r="AN203" s="54">
        <f>IFERROR(VLOOKUP(Table1215[[#This Row],[Column2]],Table12[[Column2]:[Column54]],39,FALSE),"0")</f>
        <v>3</v>
      </c>
      <c r="AO203" s="54">
        <f>IFERROR(VLOOKUP(Table1215[[#This Row],[Column2]],Table12[[Column2]:[Column54]],40,FALSE),"0")</f>
        <v>0</v>
      </c>
      <c r="AP203" s="60">
        <f>AVERAGE(Table1215[[#This Row],[Column37]],Table1215[[#This Row],[Column38]],Table1215[[#This Row],[Column40]])</f>
        <v>3</v>
      </c>
      <c r="AQ203" s="54">
        <f>IFERROR(VLOOKUP(Table1215[[#This Row],[Column2]],Table12[[Column2]:[Column54]],42,FALSE),"0")</f>
        <v>2</v>
      </c>
      <c r="AR203" s="54">
        <f>IFERROR(VLOOKUP(Table1215[[#This Row],[Column2]],Table12[[Column2]:[Column54]],43,FALSE),"0")</f>
        <v>0</v>
      </c>
      <c r="AS203" s="54">
        <f>IFERROR(VLOOKUP(Table1215[[#This Row],[Column2]],Table12[[Column2]:[Column54]],44,FALSE),"0")</f>
        <v>0</v>
      </c>
      <c r="AT203" s="54">
        <f>IFERROR(VLOOKUP(Table1215[[#This Row],[Column2]],Table12[[Column2]:[Column54]],45,FALSE),"0")</f>
        <v>0</v>
      </c>
      <c r="AU203" s="54">
        <f>IFERROR(VLOOKUP(Table1215[[#This Row],[Column2]],Table12[[Column2]:[Column54]],46,FALSE),"0")</f>
        <v>0</v>
      </c>
      <c r="AV203" s="60">
        <f>Table1215[[#This Row],[Column43]]</f>
        <v>2</v>
      </c>
      <c r="AW203" s="54">
        <f>IFERROR(VLOOKUP(Table1215[[#This Row],[Column2]],Table12[[Column2]:[Column54]],48,FALSE),"0")</f>
        <v>0</v>
      </c>
      <c r="AX203" s="54">
        <f>IFERROR(VLOOKUP(Table1215[[#This Row],[Column2]],Table12[[Column2]:[Column54]],49,FALSE),"0")</f>
        <v>0</v>
      </c>
      <c r="AY203" s="54">
        <f>IFERROR(VLOOKUP(Table1215[[#This Row],[Column2]],Table12[[Column2]:[Column54]],50,FALSE),"0")</f>
        <v>0</v>
      </c>
      <c r="AZ203" s="54">
        <f>IFERROR(VLOOKUP(Table1215[[#This Row],[Column2]],Table12[[Column2]:[Column54]],51,FALSE),"0")</f>
        <v>3</v>
      </c>
      <c r="BA203" s="54">
        <f>IFERROR(VLOOKUP(Table1215[[#This Row],[Column2]],Table12[[Column2]:[Column54]],52,FALSE),"0")</f>
        <v>3</v>
      </c>
      <c r="BB203" s="60">
        <f>AVERAGE(Table1215[[#This Row],[Column52]],Table1215[[#This Row],[Column53]])</f>
        <v>3</v>
      </c>
    </row>
    <row r="204" spans="1:54" ht="23.1" customHeight="1" x14ac:dyDescent="0.3">
      <c r="A204" s="79">
        <v>201</v>
      </c>
      <c r="B204" s="56" t="s">
        <v>435</v>
      </c>
      <c r="C204" s="57" t="s">
        <v>436</v>
      </c>
      <c r="D204" s="56" t="s">
        <v>449</v>
      </c>
      <c r="E204" s="56" t="s">
        <v>492</v>
      </c>
      <c r="F204" s="56" t="str">
        <f>REPT(CHAR(160),10)&amp;Working!$E205</f>
        <v>          C</v>
      </c>
      <c r="G204" s="58">
        <f>IFERROR(VLOOKUP(Table1215[[#This Row],[Column2]],Table12[[Column2]:[Column54]],6,FALSE),"0")</f>
        <v>0</v>
      </c>
      <c r="H204" s="58">
        <f>IFERROR(VLOOKUP(Table1215[[#This Row],[Column2]],Table12[[Column2]:[Column54]],7,FALSE),"0")</f>
        <v>0</v>
      </c>
      <c r="I204" s="58">
        <f>IFERROR(VLOOKUP(Table1215[[#This Row],[Column2]],Table12[[Column2]:[Column54]],8,FALSE),"0")</f>
        <v>3</v>
      </c>
      <c r="J204" s="58">
        <f>IFERROR(VLOOKUP(Table1215[[#This Row],[Column2]],Table12[[Column2]:[Column54]],9,FALSE),"0")</f>
        <v>0</v>
      </c>
      <c r="K204" s="58">
        <f>IFERROR(VLOOKUP(Table1215[[#This Row],[Column2]],Table12[[Column2]:[Column54]],10,FALSE),"0")</f>
        <v>0</v>
      </c>
      <c r="L204" s="60">
        <f>Table1215[[#This Row],[Column9]]</f>
        <v>3</v>
      </c>
      <c r="M204" s="58">
        <f>IFERROR(VLOOKUP(Table1215[[#This Row],[Column2]],Table12[[Column2]:[Column54]],12,FALSE),"0")</f>
        <v>0</v>
      </c>
      <c r="N204" s="58">
        <f>IFERROR(VLOOKUP(Table1215[[#This Row],[Column2]],Table12[[Column2]:[Column54]],13,FALSE),"0")</f>
        <v>3</v>
      </c>
      <c r="O204" s="58">
        <f>IFERROR(VLOOKUP(Table1215[[#This Row],[Column2]],Table12[[Column2]:[Column54]],14,FALSE),"0")</f>
        <v>3</v>
      </c>
      <c r="P204" s="58">
        <f>IFERROR(VLOOKUP(Table1215[[#This Row],[Column2]],Table12[[Column2]:[Column54]],10,FALSE),"0")</f>
        <v>0</v>
      </c>
      <c r="Q204" s="58">
        <f>IFERROR(VLOOKUP(Table1215[[#This Row],[Column2]],Table12[[Column2]:[Column54]],16,FALSE),"0")</f>
        <v>3</v>
      </c>
      <c r="R204" s="60">
        <f>AVERAGE(Table1215[[#This Row],[Column14]],Table1215[[#This Row],[Column15]],Table1215[[#This Row],[Column17]])</f>
        <v>3</v>
      </c>
      <c r="S204" s="58">
        <f>IFERROR(VLOOKUP(Table1215[[#This Row],[Column2]],Table12[[Column2]:[Column54]],18,FALSE),"0")</f>
        <v>0</v>
      </c>
      <c r="T204" s="58">
        <f>IFERROR(VLOOKUP(Table1215[[#This Row],[Column2]],Table12[[Column2]:[Column54]],19,FALSE),"0")</f>
        <v>0</v>
      </c>
      <c r="U204" s="58">
        <f>IFERROR(VLOOKUP(Table1215[[#This Row],[Column2]],Table12[[Column2]:[Column54]],20,FALSE),"0")</f>
        <v>0</v>
      </c>
      <c r="V204" s="58">
        <f>IFERROR(VLOOKUP(Table1215[[#This Row],[Column2]],Table12[[Column2]:[Column54]],21,FALSE),"0")</f>
        <v>0</v>
      </c>
      <c r="W204" s="58">
        <f>IFERROR(VLOOKUP(Table1215[[#This Row],[Column2]],Table12[[Column2]:[Column54]],22,FALSE),"0")</f>
        <v>0</v>
      </c>
      <c r="X204" s="60">
        <f>Table1215[[#This Row],[Column19]]</f>
        <v>0</v>
      </c>
      <c r="Y204" s="58">
        <f>IFERROR(VLOOKUP(Table1215[[#This Row],[Column2]],Table12[[Column2]:[Column54]],24,FALSE),"0")</f>
        <v>2</v>
      </c>
      <c r="Z204" s="58">
        <f>IFERROR(VLOOKUP(Table1215[[#This Row],[Column2]],Table12[[Column2]:[Column54]],25,FALSE),"0")</f>
        <v>0</v>
      </c>
      <c r="AA204" s="58">
        <f>IFERROR(VLOOKUP(Table1215[[#This Row],[Column2]],Table12[[Column2]:[Column54]],26,FALSE),"0")</f>
        <v>0</v>
      </c>
      <c r="AB204" s="58">
        <f>IFERROR(VLOOKUP(Table1215[[#This Row],[Column2]],Table12[[Column2]:[Column54]],27,FALSE),"0")</f>
        <v>0</v>
      </c>
      <c r="AC204" s="58">
        <f>IFERROR(VLOOKUP(Table1215[[#This Row],[Column2]],Table12[[Column2]:[Column54]],28,FALSE),"0")</f>
        <v>0</v>
      </c>
      <c r="AD204" s="60">
        <f>Table1215[[#This Row],[Column25]]</f>
        <v>2</v>
      </c>
      <c r="AE204" s="58">
        <f>IFERROR(VLOOKUP(Table1215[[#This Row],[Column2]],Table12[[Column2]:[Column54]],30,FALSE),"0")</f>
        <v>0</v>
      </c>
      <c r="AF204" s="58">
        <f>IFERROR(VLOOKUP(Table1215[[#This Row],[Column2]],Table12[[Column2]:[Column54]],31,FALSE),"0")</f>
        <v>0</v>
      </c>
      <c r="AG204" s="58">
        <f>IFERROR(VLOOKUP(Table1215[[#This Row],[Column2]],Table12[[Column2]:[Column54]],32,FALSE),"0")</f>
        <v>0</v>
      </c>
      <c r="AH204" s="58">
        <f>IFERROR(VLOOKUP(Table1215[[#This Row],[Column2]],Table12[[Column2]:[Column54]],33,FALSE),"0")</f>
        <v>0</v>
      </c>
      <c r="AI204" s="58">
        <f>IFERROR(VLOOKUP(Table1215[[#This Row],[Column2]],Table12[[Column2]:[Column54]],34,FALSE),"0")</f>
        <v>0</v>
      </c>
      <c r="AJ204" s="60">
        <f>AVERAGE(Table1215[[#This Row],[Column31]],Table1215[[#This Row],[Column32]],Table1215[[#This Row],[Column33]])</f>
        <v>0</v>
      </c>
      <c r="AK204" s="58">
        <f>IFERROR(VLOOKUP(Table1215[[#This Row],[Column2]],Table12[[Column2]:[Column54]],36,FALSE),"0")</f>
        <v>2</v>
      </c>
      <c r="AL204" s="58">
        <f>IFERROR(VLOOKUP(Table1215[[#This Row],[Column2]],Table12[[Column2]:[Column54]],37,FALSE),"0")</f>
        <v>2</v>
      </c>
      <c r="AM204" s="58">
        <f>IFERROR(VLOOKUP(Table1215[[#This Row],[Column2]],Table12[[Column2]:[Column54]],38,FALSE),"0")</f>
        <v>0</v>
      </c>
      <c r="AN204" s="58">
        <f>IFERROR(VLOOKUP(Table1215[[#This Row],[Column2]],Table12[[Column2]:[Column54]],39,FALSE),"0")</f>
        <v>2</v>
      </c>
      <c r="AO204" s="58">
        <f>IFERROR(VLOOKUP(Table1215[[#This Row],[Column2]],Table12[[Column2]:[Column54]],40,FALSE),"0")</f>
        <v>0</v>
      </c>
      <c r="AP204" s="60">
        <f>AVERAGE(Table1215[[#This Row],[Column37]],Table1215[[#This Row],[Column38]],Table1215[[#This Row],[Column40]])</f>
        <v>2</v>
      </c>
      <c r="AQ204" s="58">
        <f>IFERROR(VLOOKUP(Table1215[[#This Row],[Column2]],Table12[[Column2]:[Column54]],42,FALSE),"0")</f>
        <v>3</v>
      </c>
      <c r="AR204" s="58">
        <f>IFERROR(VLOOKUP(Table1215[[#This Row],[Column2]],Table12[[Column2]:[Column54]],43,FALSE),"0")</f>
        <v>0</v>
      </c>
      <c r="AS204" s="58">
        <f>IFERROR(VLOOKUP(Table1215[[#This Row],[Column2]],Table12[[Column2]:[Column54]],44,FALSE),"0")</f>
        <v>0</v>
      </c>
      <c r="AT204" s="58">
        <f>IFERROR(VLOOKUP(Table1215[[#This Row],[Column2]],Table12[[Column2]:[Column54]],45,FALSE),"0")</f>
        <v>0</v>
      </c>
      <c r="AU204" s="58">
        <f>IFERROR(VLOOKUP(Table1215[[#This Row],[Column2]],Table12[[Column2]:[Column54]],46,FALSE),"0")</f>
        <v>0</v>
      </c>
      <c r="AV204" s="60">
        <f>Table1215[[#This Row],[Column43]]</f>
        <v>3</v>
      </c>
      <c r="AW204" s="58">
        <f>IFERROR(VLOOKUP(Table1215[[#This Row],[Column2]],Table12[[Column2]:[Column54]],48,FALSE),"0")</f>
        <v>0</v>
      </c>
      <c r="AX204" s="58">
        <f>IFERROR(VLOOKUP(Table1215[[#This Row],[Column2]],Table12[[Column2]:[Column54]],49,FALSE),"0")</f>
        <v>0</v>
      </c>
      <c r="AY204" s="58">
        <f>IFERROR(VLOOKUP(Table1215[[#This Row],[Column2]],Table12[[Column2]:[Column54]],50,FALSE),"0")</f>
        <v>0</v>
      </c>
      <c r="AZ204" s="58">
        <f>IFERROR(VLOOKUP(Table1215[[#This Row],[Column2]],Table12[[Column2]:[Column54]],51,FALSE),"0")</f>
        <v>3</v>
      </c>
      <c r="BA204" s="58">
        <f>IFERROR(VLOOKUP(Table1215[[#This Row],[Column2]],Table12[[Column2]:[Column54]],52,FALSE),"0")</f>
        <v>2</v>
      </c>
      <c r="BB204" s="60">
        <f>AVERAGE(Table1215[[#This Row],[Column52]],Table1215[[#This Row],[Column53]])</f>
        <v>2.5</v>
      </c>
    </row>
    <row r="205" spans="1:54" ht="23.1" customHeight="1" x14ac:dyDescent="0.3">
      <c r="A205" s="80">
        <v>202</v>
      </c>
      <c r="B205" s="63" t="s">
        <v>437</v>
      </c>
      <c r="C205" s="64" t="s">
        <v>438</v>
      </c>
      <c r="D205" s="63" t="s">
        <v>449</v>
      </c>
      <c r="E205" s="63" t="s">
        <v>288</v>
      </c>
      <c r="F205" s="63" t="str">
        <f>REPT(CHAR(160),10)&amp;Working!$E206</f>
        <v>          D</v>
      </c>
      <c r="G205" s="54">
        <f>IFERROR(VLOOKUP(Table1215[[#This Row],[Column2]],Table12[[Column2]:[Column54]],6,FALSE),"0")</f>
        <v>0</v>
      </c>
      <c r="H205" s="54">
        <f>IFERROR(VLOOKUP(Table1215[[#This Row],[Column2]],Table12[[Column2]:[Column54]],7,FALSE),"0")</f>
        <v>0</v>
      </c>
      <c r="I205" s="54">
        <f>IFERROR(VLOOKUP(Table1215[[#This Row],[Column2]],Table12[[Column2]:[Column54]],8,FALSE),"0")</f>
        <v>0</v>
      </c>
      <c r="J205" s="54">
        <f>IFERROR(VLOOKUP(Table1215[[#This Row],[Column2]],Table12[[Column2]:[Column54]],9,FALSE),"0")</f>
        <v>0</v>
      </c>
      <c r="K205" s="54">
        <f>IFERROR(VLOOKUP(Table1215[[#This Row],[Column2]],Table12[[Column2]:[Column54]],10,FALSE),"0")</f>
        <v>0</v>
      </c>
      <c r="L205" s="60">
        <f>Table1215[[#This Row],[Column9]]</f>
        <v>0</v>
      </c>
      <c r="M205" s="54">
        <f>IFERROR(VLOOKUP(Table1215[[#This Row],[Column2]],Table12[[Column2]:[Column54]],12,FALSE),"0")</f>
        <v>0</v>
      </c>
      <c r="N205" s="54">
        <f>IFERROR(VLOOKUP(Table1215[[#This Row],[Column2]],Table12[[Column2]:[Column54]],13,FALSE),"0")</f>
        <v>0</v>
      </c>
      <c r="O205" s="54">
        <f>IFERROR(VLOOKUP(Table1215[[#This Row],[Column2]],Table12[[Column2]:[Column54]],14,FALSE),"0")</f>
        <v>0</v>
      </c>
      <c r="P205" s="54">
        <f>IFERROR(VLOOKUP(Table1215[[#This Row],[Column2]],Table12[[Column2]:[Column54]],10,FALSE),"0")</f>
        <v>0</v>
      </c>
      <c r="Q205" s="54">
        <f>IFERROR(VLOOKUP(Table1215[[#This Row],[Column2]],Table12[[Column2]:[Column54]],16,FALSE),"0")</f>
        <v>0</v>
      </c>
      <c r="R205" s="60">
        <f>AVERAGE(Table1215[[#This Row],[Column14]],Table1215[[#This Row],[Column15]],Table1215[[#This Row],[Column17]])</f>
        <v>0</v>
      </c>
      <c r="S205" s="54">
        <f>IFERROR(VLOOKUP(Table1215[[#This Row],[Column2]],Table12[[Column2]:[Column54]],18,FALSE),"0")</f>
        <v>0</v>
      </c>
      <c r="T205" s="54">
        <f>IFERROR(VLOOKUP(Table1215[[#This Row],[Column2]],Table12[[Column2]:[Column54]],19,FALSE),"0")</f>
        <v>0</v>
      </c>
      <c r="U205" s="54">
        <f>IFERROR(VLOOKUP(Table1215[[#This Row],[Column2]],Table12[[Column2]:[Column54]],20,FALSE),"0")</f>
        <v>0</v>
      </c>
      <c r="V205" s="54">
        <f>IFERROR(VLOOKUP(Table1215[[#This Row],[Column2]],Table12[[Column2]:[Column54]],21,FALSE),"0")</f>
        <v>0</v>
      </c>
      <c r="W205" s="54">
        <f>IFERROR(VLOOKUP(Table1215[[#This Row],[Column2]],Table12[[Column2]:[Column54]],22,FALSE),"0")</f>
        <v>0</v>
      </c>
      <c r="X205" s="60">
        <f>Table1215[[#This Row],[Column19]]</f>
        <v>0</v>
      </c>
      <c r="Y205" s="54">
        <f>IFERROR(VLOOKUP(Table1215[[#This Row],[Column2]],Table12[[Column2]:[Column54]],24,FALSE),"0")</f>
        <v>0</v>
      </c>
      <c r="Z205" s="54">
        <f>IFERROR(VLOOKUP(Table1215[[#This Row],[Column2]],Table12[[Column2]:[Column54]],25,FALSE),"0")</f>
        <v>0</v>
      </c>
      <c r="AA205" s="54">
        <f>IFERROR(VLOOKUP(Table1215[[#This Row],[Column2]],Table12[[Column2]:[Column54]],26,FALSE),"0")</f>
        <v>0</v>
      </c>
      <c r="AB205" s="54">
        <f>IFERROR(VLOOKUP(Table1215[[#This Row],[Column2]],Table12[[Column2]:[Column54]],27,FALSE),"0")</f>
        <v>0</v>
      </c>
      <c r="AC205" s="54">
        <f>IFERROR(VLOOKUP(Table1215[[#This Row],[Column2]],Table12[[Column2]:[Column54]],28,FALSE),"0")</f>
        <v>0</v>
      </c>
      <c r="AD205" s="60">
        <f>Table1215[[#This Row],[Column25]]</f>
        <v>0</v>
      </c>
      <c r="AE205" s="54">
        <f>IFERROR(VLOOKUP(Table1215[[#This Row],[Column2]],Table12[[Column2]:[Column54]],30,FALSE),"0")</f>
        <v>0</v>
      </c>
      <c r="AF205" s="54">
        <f>IFERROR(VLOOKUP(Table1215[[#This Row],[Column2]],Table12[[Column2]:[Column54]],31,FALSE),"0")</f>
        <v>0</v>
      </c>
      <c r="AG205" s="54">
        <f>IFERROR(VLOOKUP(Table1215[[#This Row],[Column2]],Table12[[Column2]:[Column54]],32,FALSE),"0")</f>
        <v>0</v>
      </c>
      <c r="AH205" s="54">
        <f>IFERROR(VLOOKUP(Table1215[[#This Row],[Column2]],Table12[[Column2]:[Column54]],33,FALSE),"0")</f>
        <v>0</v>
      </c>
      <c r="AI205" s="54">
        <f>IFERROR(VLOOKUP(Table1215[[#This Row],[Column2]],Table12[[Column2]:[Column54]],34,FALSE),"0")</f>
        <v>0</v>
      </c>
      <c r="AJ205" s="60">
        <f>AVERAGE(Table1215[[#This Row],[Column31]],Table1215[[#This Row],[Column32]],Table1215[[#This Row],[Column33]])</f>
        <v>0</v>
      </c>
      <c r="AK205" s="54">
        <f>IFERROR(VLOOKUP(Table1215[[#This Row],[Column2]],Table12[[Column2]:[Column54]],36,FALSE),"0")</f>
        <v>0</v>
      </c>
      <c r="AL205" s="54">
        <f>IFERROR(VLOOKUP(Table1215[[#This Row],[Column2]],Table12[[Column2]:[Column54]],37,FALSE),"0")</f>
        <v>0</v>
      </c>
      <c r="AM205" s="54">
        <f>IFERROR(VLOOKUP(Table1215[[#This Row],[Column2]],Table12[[Column2]:[Column54]],38,FALSE),"0")</f>
        <v>0</v>
      </c>
      <c r="AN205" s="54">
        <f>IFERROR(VLOOKUP(Table1215[[#This Row],[Column2]],Table12[[Column2]:[Column54]],39,FALSE),"0")</f>
        <v>0</v>
      </c>
      <c r="AO205" s="54">
        <f>IFERROR(VLOOKUP(Table1215[[#This Row],[Column2]],Table12[[Column2]:[Column54]],40,FALSE),"0")</f>
        <v>0</v>
      </c>
      <c r="AP205" s="60">
        <f>AVERAGE(Table1215[[#This Row],[Column37]],Table1215[[#This Row],[Column38]],Table1215[[#This Row],[Column40]])</f>
        <v>0</v>
      </c>
      <c r="AQ205" s="54">
        <f>IFERROR(VLOOKUP(Table1215[[#This Row],[Column2]],Table12[[Column2]:[Column54]],42,FALSE),"0")</f>
        <v>0</v>
      </c>
      <c r="AR205" s="54">
        <f>IFERROR(VLOOKUP(Table1215[[#This Row],[Column2]],Table12[[Column2]:[Column54]],43,FALSE),"0")</f>
        <v>0</v>
      </c>
      <c r="AS205" s="54">
        <f>IFERROR(VLOOKUP(Table1215[[#This Row],[Column2]],Table12[[Column2]:[Column54]],44,FALSE),"0")</f>
        <v>0</v>
      </c>
      <c r="AT205" s="54">
        <f>IFERROR(VLOOKUP(Table1215[[#This Row],[Column2]],Table12[[Column2]:[Column54]],45,FALSE),"0")</f>
        <v>0</v>
      </c>
      <c r="AU205" s="54">
        <f>IFERROR(VLOOKUP(Table1215[[#This Row],[Column2]],Table12[[Column2]:[Column54]],46,FALSE),"0")</f>
        <v>0</v>
      </c>
      <c r="AV205" s="60">
        <f>Table1215[[#This Row],[Column43]]</f>
        <v>0</v>
      </c>
      <c r="AW205" s="54">
        <f>IFERROR(VLOOKUP(Table1215[[#This Row],[Column2]],Table12[[Column2]:[Column54]],48,FALSE),"0")</f>
        <v>0</v>
      </c>
      <c r="AX205" s="54">
        <f>IFERROR(VLOOKUP(Table1215[[#This Row],[Column2]],Table12[[Column2]:[Column54]],49,FALSE),"0")</f>
        <v>0</v>
      </c>
      <c r="AY205" s="54">
        <f>IFERROR(VLOOKUP(Table1215[[#This Row],[Column2]],Table12[[Column2]:[Column54]],50,FALSE),"0")</f>
        <v>0</v>
      </c>
      <c r="AZ205" s="54">
        <f>IFERROR(VLOOKUP(Table1215[[#This Row],[Column2]],Table12[[Column2]:[Column54]],51,FALSE),"0")</f>
        <v>0</v>
      </c>
      <c r="BA205" s="54">
        <f>IFERROR(VLOOKUP(Table1215[[#This Row],[Column2]],Table12[[Column2]:[Column54]],52,FALSE),"0")</f>
        <v>0</v>
      </c>
      <c r="BB205" s="60">
        <f>AVERAGE(Table1215[[#This Row],[Column52]],Table1215[[#This Row],[Column53]])</f>
        <v>0</v>
      </c>
    </row>
    <row r="206" spans="1:54" ht="23.1" customHeight="1" x14ac:dyDescent="0.3">
      <c r="A206" s="79">
        <v>203</v>
      </c>
      <c r="B206" s="56" t="s">
        <v>439</v>
      </c>
      <c r="C206" s="57" t="s">
        <v>440</v>
      </c>
      <c r="D206" s="56" t="s">
        <v>449</v>
      </c>
      <c r="E206" s="56" t="s">
        <v>288</v>
      </c>
      <c r="F206" s="56" t="str">
        <f>REPT(CHAR(160),10)&amp;Working!$E207</f>
        <v>          D</v>
      </c>
      <c r="G206" s="58">
        <f>IFERROR(VLOOKUP(Table1215[[#This Row],[Column2]],Table12[[Column2]:[Column54]],6,FALSE),"0")</f>
        <v>0</v>
      </c>
      <c r="H206" s="58">
        <f>IFERROR(VLOOKUP(Table1215[[#This Row],[Column2]],Table12[[Column2]:[Column54]],7,FALSE),"0")</f>
        <v>0</v>
      </c>
      <c r="I206" s="58">
        <f>IFERROR(VLOOKUP(Table1215[[#This Row],[Column2]],Table12[[Column2]:[Column54]],8,FALSE),"0")</f>
        <v>3</v>
      </c>
      <c r="J206" s="58">
        <f>IFERROR(VLOOKUP(Table1215[[#This Row],[Column2]],Table12[[Column2]:[Column54]],9,FALSE),"0")</f>
        <v>0</v>
      </c>
      <c r="K206" s="58">
        <f>IFERROR(VLOOKUP(Table1215[[#This Row],[Column2]],Table12[[Column2]:[Column54]],10,FALSE),"0")</f>
        <v>0</v>
      </c>
      <c r="L206" s="60">
        <f>Table1215[[#This Row],[Column9]]</f>
        <v>3</v>
      </c>
      <c r="M206" s="58">
        <f>IFERROR(VLOOKUP(Table1215[[#This Row],[Column2]],Table12[[Column2]:[Column54]],12,FALSE),"0")</f>
        <v>0</v>
      </c>
      <c r="N206" s="58">
        <f>IFERROR(VLOOKUP(Table1215[[#This Row],[Column2]],Table12[[Column2]:[Column54]],13,FALSE),"0")</f>
        <v>3</v>
      </c>
      <c r="O206" s="58">
        <f>IFERROR(VLOOKUP(Table1215[[#This Row],[Column2]],Table12[[Column2]:[Column54]],14,FALSE),"0")</f>
        <v>4</v>
      </c>
      <c r="P206" s="58">
        <f>IFERROR(VLOOKUP(Table1215[[#This Row],[Column2]],Table12[[Column2]:[Column54]],10,FALSE),"0")</f>
        <v>0</v>
      </c>
      <c r="Q206" s="58">
        <f>IFERROR(VLOOKUP(Table1215[[#This Row],[Column2]],Table12[[Column2]:[Column54]],16,FALSE),"0")</f>
        <v>4</v>
      </c>
      <c r="R206" s="60">
        <f>AVERAGE(Table1215[[#This Row],[Column14]],Table1215[[#This Row],[Column15]],Table1215[[#This Row],[Column17]])</f>
        <v>3.6666666666666665</v>
      </c>
      <c r="S206" s="58">
        <f>IFERROR(VLOOKUP(Table1215[[#This Row],[Column2]],Table12[[Column2]:[Column54]],18,FALSE),"0")</f>
        <v>0</v>
      </c>
      <c r="T206" s="58">
        <f>IFERROR(VLOOKUP(Table1215[[#This Row],[Column2]],Table12[[Column2]:[Column54]],19,FALSE),"0")</f>
        <v>0</v>
      </c>
      <c r="U206" s="58">
        <f>IFERROR(VLOOKUP(Table1215[[#This Row],[Column2]],Table12[[Column2]:[Column54]],20,FALSE),"0")</f>
        <v>0</v>
      </c>
      <c r="V206" s="58">
        <f>IFERROR(VLOOKUP(Table1215[[#This Row],[Column2]],Table12[[Column2]:[Column54]],21,FALSE),"0")</f>
        <v>0</v>
      </c>
      <c r="W206" s="58">
        <f>IFERROR(VLOOKUP(Table1215[[#This Row],[Column2]],Table12[[Column2]:[Column54]],22,FALSE),"0")</f>
        <v>0</v>
      </c>
      <c r="X206" s="60">
        <f>Table1215[[#This Row],[Column19]]</f>
        <v>0</v>
      </c>
      <c r="Y206" s="58">
        <f>IFERROR(VLOOKUP(Table1215[[#This Row],[Column2]],Table12[[Column2]:[Column54]],24,FALSE),"0")</f>
        <v>4</v>
      </c>
      <c r="Z206" s="58">
        <f>IFERROR(VLOOKUP(Table1215[[#This Row],[Column2]],Table12[[Column2]:[Column54]],25,FALSE),"0")</f>
        <v>0</v>
      </c>
      <c r="AA206" s="58">
        <f>IFERROR(VLOOKUP(Table1215[[#This Row],[Column2]],Table12[[Column2]:[Column54]],26,FALSE),"0")</f>
        <v>0</v>
      </c>
      <c r="AB206" s="58">
        <f>IFERROR(VLOOKUP(Table1215[[#This Row],[Column2]],Table12[[Column2]:[Column54]],27,FALSE),"0")</f>
        <v>0</v>
      </c>
      <c r="AC206" s="58">
        <f>IFERROR(VLOOKUP(Table1215[[#This Row],[Column2]],Table12[[Column2]:[Column54]],28,FALSE),"0")</f>
        <v>0</v>
      </c>
      <c r="AD206" s="60">
        <f>Table1215[[#This Row],[Column25]]</f>
        <v>4</v>
      </c>
      <c r="AE206" s="58">
        <f>IFERROR(VLOOKUP(Table1215[[#This Row],[Column2]],Table12[[Column2]:[Column54]],30,FALSE),"0")</f>
        <v>0</v>
      </c>
      <c r="AF206" s="58">
        <f>IFERROR(VLOOKUP(Table1215[[#This Row],[Column2]],Table12[[Column2]:[Column54]],31,FALSE),"0")</f>
        <v>0</v>
      </c>
      <c r="AG206" s="58">
        <f>IFERROR(VLOOKUP(Table1215[[#This Row],[Column2]],Table12[[Column2]:[Column54]],32,FALSE),"0")</f>
        <v>0</v>
      </c>
      <c r="AH206" s="58">
        <f>IFERROR(VLOOKUP(Table1215[[#This Row],[Column2]],Table12[[Column2]:[Column54]],33,FALSE),"0")</f>
        <v>0</v>
      </c>
      <c r="AI206" s="58">
        <f>IFERROR(VLOOKUP(Table1215[[#This Row],[Column2]],Table12[[Column2]:[Column54]],34,FALSE),"0")</f>
        <v>0</v>
      </c>
      <c r="AJ206" s="60">
        <f>AVERAGE(Table1215[[#This Row],[Column31]],Table1215[[#This Row],[Column32]],Table1215[[#This Row],[Column33]])</f>
        <v>0</v>
      </c>
      <c r="AK206" s="58">
        <f>IFERROR(VLOOKUP(Table1215[[#This Row],[Column2]],Table12[[Column2]:[Column54]],36,FALSE),"0")</f>
        <v>3</v>
      </c>
      <c r="AL206" s="58">
        <f>IFERROR(VLOOKUP(Table1215[[#This Row],[Column2]],Table12[[Column2]:[Column54]],37,FALSE),"0")</f>
        <v>4</v>
      </c>
      <c r="AM206" s="58">
        <f>IFERROR(VLOOKUP(Table1215[[#This Row],[Column2]],Table12[[Column2]:[Column54]],38,FALSE),"0")</f>
        <v>0</v>
      </c>
      <c r="AN206" s="58">
        <f>IFERROR(VLOOKUP(Table1215[[#This Row],[Column2]],Table12[[Column2]:[Column54]],39,FALSE),"0")</f>
        <v>3</v>
      </c>
      <c r="AO206" s="58">
        <f>IFERROR(VLOOKUP(Table1215[[#This Row],[Column2]],Table12[[Column2]:[Column54]],40,FALSE),"0")</f>
        <v>0</v>
      </c>
      <c r="AP206" s="60">
        <f>AVERAGE(Table1215[[#This Row],[Column37]],Table1215[[#This Row],[Column38]],Table1215[[#This Row],[Column40]])</f>
        <v>3.3333333333333335</v>
      </c>
      <c r="AQ206" s="58">
        <f>IFERROR(VLOOKUP(Table1215[[#This Row],[Column2]],Table12[[Column2]:[Column54]],42,FALSE),"0")</f>
        <v>3</v>
      </c>
      <c r="AR206" s="58">
        <f>IFERROR(VLOOKUP(Table1215[[#This Row],[Column2]],Table12[[Column2]:[Column54]],43,FALSE),"0")</f>
        <v>0</v>
      </c>
      <c r="AS206" s="58">
        <f>IFERROR(VLOOKUP(Table1215[[#This Row],[Column2]],Table12[[Column2]:[Column54]],44,FALSE),"0")</f>
        <v>0</v>
      </c>
      <c r="AT206" s="58">
        <f>IFERROR(VLOOKUP(Table1215[[#This Row],[Column2]],Table12[[Column2]:[Column54]],45,FALSE),"0")</f>
        <v>0</v>
      </c>
      <c r="AU206" s="58">
        <f>IFERROR(VLOOKUP(Table1215[[#This Row],[Column2]],Table12[[Column2]:[Column54]],46,FALSE),"0")</f>
        <v>0</v>
      </c>
      <c r="AV206" s="60">
        <f>Table1215[[#This Row],[Column43]]</f>
        <v>3</v>
      </c>
      <c r="AW206" s="58">
        <f>IFERROR(VLOOKUP(Table1215[[#This Row],[Column2]],Table12[[Column2]:[Column54]],48,FALSE),"0")</f>
        <v>0</v>
      </c>
      <c r="AX206" s="58">
        <f>IFERROR(VLOOKUP(Table1215[[#This Row],[Column2]],Table12[[Column2]:[Column54]],49,FALSE),"0")</f>
        <v>0</v>
      </c>
      <c r="AY206" s="58">
        <f>IFERROR(VLOOKUP(Table1215[[#This Row],[Column2]],Table12[[Column2]:[Column54]],50,FALSE),"0")</f>
        <v>0</v>
      </c>
      <c r="AZ206" s="58">
        <f>IFERROR(VLOOKUP(Table1215[[#This Row],[Column2]],Table12[[Column2]:[Column54]],51,FALSE),"0")</f>
        <v>3</v>
      </c>
      <c r="BA206" s="58">
        <f>IFERROR(VLOOKUP(Table1215[[#This Row],[Column2]],Table12[[Column2]:[Column54]],52,FALSE),"0")</f>
        <v>3</v>
      </c>
      <c r="BB206" s="60">
        <f>AVERAGE(Table1215[[#This Row],[Column52]],Table1215[[#This Row],[Column53]])</f>
        <v>3</v>
      </c>
    </row>
    <row r="207" spans="1:54" ht="23.1" customHeight="1" x14ac:dyDescent="0.3">
      <c r="A207" s="80">
        <v>204</v>
      </c>
      <c r="B207" s="63" t="s">
        <v>441</v>
      </c>
      <c r="C207" s="64" t="s">
        <v>442</v>
      </c>
      <c r="D207" s="63" t="s">
        <v>449</v>
      </c>
      <c r="E207" s="63" t="s">
        <v>288</v>
      </c>
      <c r="F207" s="63" t="str">
        <f>REPT(CHAR(160),10)&amp;Working!$E208</f>
        <v>          D</v>
      </c>
      <c r="G207" s="54">
        <f>IFERROR(VLOOKUP(Table1215[[#This Row],[Column2]],Table12[[Column2]:[Column54]],6,FALSE),"0")</f>
        <v>0</v>
      </c>
      <c r="H207" s="54">
        <f>IFERROR(VLOOKUP(Table1215[[#This Row],[Column2]],Table12[[Column2]:[Column54]],7,FALSE),"0")</f>
        <v>0</v>
      </c>
      <c r="I207" s="54">
        <f>IFERROR(VLOOKUP(Table1215[[#This Row],[Column2]],Table12[[Column2]:[Column54]],8,FALSE),"0")</f>
        <v>2</v>
      </c>
      <c r="J207" s="54">
        <f>IFERROR(VLOOKUP(Table1215[[#This Row],[Column2]],Table12[[Column2]:[Column54]],9,FALSE),"0")</f>
        <v>0</v>
      </c>
      <c r="K207" s="54">
        <f>IFERROR(VLOOKUP(Table1215[[#This Row],[Column2]],Table12[[Column2]:[Column54]],10,FALSE),"0")</f>
        <v>0</v>
      </c>
      <c r="L207" s="60">
        <f>Table1215[[#This Row],[Column9]]</f>
        <v>2</v>
      </c>
      <c r="M207" s="54">
        <f>IFERROR(VLOOKUP(Table1215[[#This Row],[Column2]],Table12[[Column2]:[Column54]],12,FALSE),"0")</f>
        <v>0</v>
      </c>
      <c r="N207" s="54">
        <f>IFERROR(VLOOKUP(Table1215[[#This Row],[Column2]],Table12[[Column2]:[Column54]],13,FALSE),"0")</f>
        <v>2</v>
      </c>
      <c r="O207" s="54">
        <f>IFERROR(VLOOKUP(Table1215[[#This Row],[Column2]],Table12[[Column2]:[Column54]],14,FALSE),"0")</f>
        <v>3</v>
      </c>
      <c r="P207" s="54">
        <f>IFERROR(VLOOKUP(Table1215[[#This Row],[Column2]],Table12[[Column2]:[Column54]],10,FALSE),"0")</f>
        <v>0</v>
      </c>
      <c r="Q207" s="54">
        <f>IFERROR(VLOOKUP(Table1215[[#This Row],[Column2]],Table12[[Column2]:[Column54]],16,FALSE),"0")</f>
        <v>3</v>
      </c>
      <c r="R207" s="60">
        <f>AVERAGE(Table1215[[#This Row],[Column14]],Table1215[[#This Row],[Column15]],Table1215[[#This Row],[Column17]])</f>
        <v>2.6666666666666665</v>
      </c>
      <c r="S207" s="54">
        <f>IFERROR(VLOOKUP(Table1215[[#This Row],[Column2]],Table12[[Column2]:[Column54]],18,FALSE),"0")</f>
        <v>0</v>
      </c>
      <c r="T207" s="54">
        <f>IFERROR(VLOOKUP(Table1215[[#This Row],[Column2]],Table12[[Column2]:[Column54]],19,FALSE),"0")</f>
        <v>0</v>
      </c>
      <c r="U207" s="54">
        <f>IFERROR(VLOOKUP(Table1215[[#This Row],[Column2]],Table12[[Column2]:[Column54]],20,FALSE),"0")</f>
        <v>0</v>
      </c>
      <c r="V207" s="54">
        <f>IFERROR(VLOOKUP(Table1215[[#This Row],[Column2]],Table12[[Column2]:[Column54]],21,FALSE),"0")</f>
        <v>0</v>
      </c>
      <c r="W207" s="54">
        <f>IFERROR(VLOOKUP(Table1215[[#This Row],[Column2]],Table12[[Column2]:[Column54]],22,FALSE),"0")</f>
        <v>0</v>
      </c>
      <c r="X207" s="60">
        <f>Table1215[[#This Row],[Column19]]</f>
        <v>0</v>
      </c>
      <c r="Y207" s="54">
        <f>IFERROR(VLOOKUP(Table1215[[#This Row],[Column2]],Table12[[Column2]:[Column54]],24,FALSE),"0")</f>
        <v>2</v>
      </c>
      <c r="Z207" s="54">
        <f>IFERROR(VLOOKUP(Table1215[[#This Row],[Column2]],Table12[[Column2]:[Column54]],25,FALSE),"0")</f>
        <v>0</v>
      </c>
      <c r="AA207" s="54">
        <f>IFERROR(VLOOKUP(Table1215[[#This Row],[Column2]],Table12[[Column2]:[Column54]],26,FALSE),"0")</f>
        <v>0</v>
      </c>
      <c r="AB207" s="54">
        <f>IFERROR(VLOOKUP(Table1215[[#This Row],[Column2]],Table12[[Column2]:[Column54]],27,FALSE),"0")</f>
        <v>0</v>
      </c>
      <c r="AC207" s="54">
        <f>IFERROR(VLOOKUP(Table1215[[#This Row],[Column2]],Table12[[Column2]:[Column54]],28,FALSE),"0")</f>
        <v>0</v>
      </c>
      <c r="AD207" s="60">
        <f>Table1215[[#This Row],[Column25]]</f>
        <v>2</v>
      </c>
      <c r="AE207" s="54">
        <f>IFERROR(VLOOKUP(Table1215[[#This Row],[Column2]],Table12[[Column2]:[Column54]],30,FALSE),"0")</f>
        <v>0</v>
      </c>
      <c r="AF207" s="54">
        <f>IFERROR(VLOOKUP(Table1215[[#This Row],[Column2]],Table12[[Column2]:[Column54]],31,FALSE),"0")</f>
        <v>0</v>
      </c>
      <c r="AG207" s="54">
        <f>IFERROR(VLOOKUP(Table1215[[#This Row],[Column2]],Table12[[Column2]:[Column54]],32,FALSE),"0")</f>
        <v>0</v>
      </c>
      <c r="AH207" s="54">
        <f>IFERROR(VLOOKUP(Table1215[[#This Row],[Column2]],Table12[[Column2]:[Column54]],33,FALSE),"0")</f>
        <v>0</v>
      </c>
      <c r="AI207" s="54">
        <f>IFERROR(VLOOKUP(Table1215[[#This Row],[Column2]],Table12[[Column2]:[Column54]],34,FALSE),"0")</f>
        <v>0</v>
      </c>
      <c r="AJ207" s="60">
        <f>AVERAGE(Table1215[[#This Row],[Column31]],Table1215[[#This Row],[Column32]],Table1215[[#This Row],[Column33]])</f>
        <v>0</v>
      </c>
      <c r="AK207" s="54">
        <f>IFERROR(VLOOKUP(Table1215[[#This Row],[Column2]],Table12[[Column2]:[Column54]],36,FALSE),"0")</f>
        <v>2</v>
      </c>
      <c r="AL207" s="54">
        <f>IFERROR(VLOOKUP(Table1215[[#This Row],[Column2]],Table12[[Column2]:[Column54]],37,FALSE),"0")</f>
        <v>3</v>
      </c>
      <c r="AM207" s="54">
        <f>IFERROR(VLOOKUP(Table1215[[#This Row],[Column2]],Table12[[Column2]:[Column54]],38,FALSE),"0")</f>
        <v>0</v>
      </c>
      <c r="AN207" s="54">
        <f>IFERROR(VLOOKUP(Table1215[[#This Row],[Column2]],Table12[[Column2]:[Column54]],39,FALSE),"0")</f>
        <v>3</v>
      </c>
      <c r="AO207" s="54">
        <f>IFERROR(VLOOKUP(Table1215[[#This Row],[Column2]],Table12[[Column2]:[Column54]],40,FALSE),"0")</f>
        <v>0</v>
      </c>
      <c r="AP207" s="60">
        <f>AVERAGE(Table1215[[#This Row],[Column37]],Table1215[[#This Row],[Column38]],Table1215[[#This Row],[Column40]])</f>
        <v>2.6666666666666665</v>
      </c>
      <c r="AQ207" s="54">
        <f>IFERROR(VLOOKUP(Table1215[[#This Row],[Column2]],Table12[[Column2]:[Column54]],42,FALSE),"0")</f>
        <v>3</v>
      </c>
      <c r="AR207" s="54">
        <f>IFERROR(VLOOKUP(Table1215[[#This Row],[Column2]],Table12[[Column2]:[Column54]],43,FALSE),"0")</f>
        <v>0</v>
      </c>
      <c r="AS207" s="54">
        <f>IFERROR(VLOOKUP(Table1215[[#This Row],[Column2]],Table12[[Column2]:[Column54]],44,FALSE),"0")</f>
        <v>0</v>
      </c>
      <c r="AT207" s="54">
        <f>IFERROR(VLOOKUP(Table1215[[#This Row],[Column2]],Table12[[Column2]:[Column54]],45,FALSE),"0")</f>
        <v>0</v>
      </c>
      <c r="AU207" s="54">
        <f>IFERROR(VLOOKUP(Table1215[[#This Row],[Column2]],Table12[[Column2]:[Column54]],46,FALSE),"0")</f>
        <v>0</v>
      </c>
      <c r="AV207" s="60">
        <f>Table1215[[#This Row],[Column43]]</f>
        <v>3</v>
      </c>
      <c r="AW207" s="54">
        <f>IFERROR(VLOOKUP(Table1215[[#This Row],[Column2]],Table12[[Column2]:[Column54]],48,FALSE),"0")</f>
        <v>0</v>
      </c>
      <c r="AX207" s="54">
        <f>IFERROR(VLOOKUP(Table1215[[#This Row],[Column2]],Table12[[Column2]:[Column54]],49,FALSE),"0")</f>
        <v>0</v>
      </c>
      <c r="AY207" s="54">
        <f>IFERROR(VLOOKUP(Table1215[[#This Row],[Column2]],Table12[[Column2]:[Column54]],50,FALSE),"0")</f>
        <v>0</v>
      </c>
      <c r="AZ207" s="54">
        <f>IFERROR(VLOOKUP(Table1215[[#This Row],[Column2]],Table12[[Column2]:[Column54]],51,FALSE),"0")</f>
        <v>3</v>
      </c>
      <c r="BA207" s="54">
        <f>IFERROR(VLOOKUP(Table1215[[#This Row],[Column2]],Table12[[Column2]:[Column54]],52,FALSE),"0")</f>
        <v>3</v>
      </c>
      <c r="BB207" s="60">
        <f>AVERAGE(Table1215[[#This Row],[Column52]],Table1215[[#This Row],[Column53]])</f>
        <v>3</v>
      </c>
    </row>
    <row r="208" spans="1:54" ht="23.1" customHeight="1" x14ac:dyDescent="0.3">
      <c r="A208" s="79">
        <v>205</v>
      </c>
      <c r="B208" s="56" t="s">
        <v>443</v>
      </c>
      <c r="C208" s="57" t="s">
        <v>444</v>
      </c>
      <c r="D208" s="56" t="s">
        <v>449</v>
      </c>
      <c r="E208" s="56" t="s">
        <v>288</v>
      </c>
      <c r="F208" s="56" t="str">
        <f>REPT(CHAR(160),10)&amp;Working!$E209</f>
        <v>          D</v>
      </c>
      <c r="G208" s="58">
        <f>IFERROR(VLOOKUP(Table1215[[#This Row],[Column2]],Table12[[Column2]:[Column54]],6,FALSE),"0")</f>
        <v>0</v>
      </c>
      <c r="H208" s="58">
        <f>IFERROR(VLOOKUP(Table1215[[#This Row],[Column2]],Table12[[Column2]:[Column54]],7,FALSE),"0")</f>
        <v>0</v>
      </c>
      <c r="I208" s="58">
        <f>IFERROR(VLOOKUP(Table1215[[#This Row],[Column2]],Table12[[Column2]:[Column54]],8,FALSE),"0")</f>
        <v>2</v>
      </c>
      <c r="J208" s="58">
        <f>IFERROR(VLOOKUP(Table1215[[#This Row],[Column2]],Table12[[Column2]:[Column54]],9,FALSE),"0")</f>
        <v>0</v>
      </c>
      <c r="K208" s="58">
        <f>IFERROR(VLOOKUP(Table1215[[#This Row],[Column2]],Table12[[Column2]:[Column54]],10,FALSE),"0")</f>
        <v>0</v>
      </c>
      <c r="L208" s="60">
        <f>Table1215[[#This Row],[Column9]]</f>
        <v>2</v>
      </c>
      <c r="M208" s="58">
        <f>IFERROR(VLOOKUP(Table1215[[#This Row],[Column2]],Table12[[Column2]:[Column54]],12,FALSE),"0")</f>
        <v>0</v>
      </c>
      <c r="N208" s="58">
        <f>IFERROR(VLOOKUP(Table1215[[#This Row],[Column2]],Table12[[Column2]:[Column54]],13,FALSE),"0")</f>
        <v>3</v>
      </c>
      <c r="O208" s="58">
        <f>IFERROR(VLOOKUP(Table1215[[#This Row],[Column2]],Table12[[Column2]:[Column54]],14,FALSE),"0")</f>
        <v>3</v>
      </c>
      <c r="P208" s="58">
        <f>IFERROR(VLOOKUP(Table1215[[#This Row],[Column2]],Table12[[Column2]:[Column54]],10,FALSE),"0")</f>
        <v>0</v>
      </c>
      <c r="Q208" s="58">
        <f>IFERROR(VLOOKUP(Table1215[[#This Row],[Column2]],Table12[[Column2]:[Column54]],16,FALSE),"0")</f>
        <v>3</v>
      </c>
      <c r="R208" s="60">
        <f>AVERAGE(Table1215[[#This Row],[Column14]],Table1215[[#This Row],[Column15]],Table1215[[#This Row],[Column17]])</f>
        <v>3</v>
      </c>
      <c r="S208" s="58">
        <f>IFERROR(VLOOKUP(Table1215[[#This Row],[Column2]],Table12[[Column2]:[Column54]],18,FALSE),"0")</f>
        <v>0</v>
      </c>
      <c r="T208" s="58">
        <f>IFERROR(VLOOKUP(Table1215[[#This Row],[Column2]],Table12[[Column2]:[Column54]],19,FALSE),"0")</f>
        <v>0</v>
      </c>
      <c r="U208" s="58">
        <f>IFERROR(VLOOKUP(Table1215[[#This Row],[Column2]],Table12[[Column2]:[Column54]],20,FALSE),"0")</f>
        <v>0</v>
      </c>
      <c r="V208" s="58">
        <f>IFERROR(VLOOKUP(Table1215[[#This Row],[Column2]],Table12[[Column2]:[Column54]],21,FALSE),"0")</f>
        <v>0</v>
      </c>
      <c r="W208" s="58">
        <f>IFERROR(VLOOKUP(Table1215[[#This Row],[Column2]],Table12[[Column2]:[Column54]],22,FALSE),"0")</f>
        <v>0</v>
      </c>
      <c r="X208" s="60">
        <f>Table1215[[#This Row],[Column19]]</f>
        <v>0</v>
      </c>
      <c r="Y208" s="58">
        <f>IFERROR(VLOOKUP(Table1215[[#This Row],[Column2]],Table12[[Column2]:[Column54]],24,FALSE),"0")</f>
        <v>2</v>
      </c>
      <c r="Z208" s="58">
        <f>IFERROR(VLOOKUP(Table1215[[#This Row],[Column2]],Table12[[Column2]:[Column54]],25,FALSE),"0")</f>
        <v>0</v>
      </c>
      <c r="AA208" s="58">
        <f>IFERROR(VLOOKUP(Table1215[[#This Row],[Column2]],Table12[[Column2]:[Column54]],26,FALSE),"0")</f>
        <v>0</v>
      </c>
      <c r="AB208" s="58">
        <f>IFERROR(VLOOKUP(Table1215[[#This Row],[Column2]],Table12[[Column2]:[Column54]],27,FALSE),"0")</f>
        <v>0</v>
      </c>
      <c r="AC208" s="58">
        <f>IFERROR(VLOOKUP(Table1215[[#This Row],[Column2]],Table12[[Column2]:[Column54]],28,FALSE),"0")</f>
        <v>0</v>
      </c>
      <c r="AD208" s="60">
        <f>Table1215[[#This Row],[Column25]]</f>
        <v>2</v>
      </c>
      <c r="AE208" s="58">
        <f>IFERROR(VLOOKUP(Table1215[[#This Row],[Column2]],Table12[[Column2]:[Column54]],30,FALSE),"0")</f>
        <v>0</v>
      </c>
      <c r="AF208" s="58">
        <f>IFERROR(VLOOKUP(Table1215[[#This Row],[Column2]],Table12[[Column2]:[Column54]],31,FALSE),"0")</f>
        <v>0</v>
      </c>
      <c r="AG208" s="58">
        <f>IFERROR(VLOOKUP(Table1215[[#This Row],[Column2]],Table12[[Column2]:[Column54]],32,FALSE),"0")</f>
        <v>0</v>
      </c>
      <c r="AH208" s="58">
        <f>IFERROR(VLOOKUP(Table1215[[#This Row],[Column2]],Table12[[Column2]:[Column54]],33,FALSE),"0")</f>
        <v>0</v>
      </c>
      <c r="AI208" s="58">
        <f>IFERROR(VLOOKUP(Table1215[[#This Row],[Column2]],Table12[[Column2]:[Column54]],34,FALSE),"0")</f>
        <v>0</v>
      </c>
      <c r="AJ208" s="60">
        <f>AVERAGE(Table1215[[#This Row],[Column31]],Table1215[[#This Row],[Column32]],Table1215[[#This Row],[Column33]])</f>
        <v>0</v>
      </c>
      <c r="AK208" s="58">
        <f>IFERROR(VLOOKUP(Table1215[[#This Row],[Column2]],Table12[[Column2]:[Column54]],36,FALSE),"0")</f>
        <v>2</v>
      </c>
      <c r="AL208" s="58">
        <f>IFERROR(VLOOKUP(Table1215[[#This Row],[Column2]],Table12[[Column2]:[Column54]],37,FALSE),"0")</f>
        <v>2</v>
      </c>
      <c r="AM208" s="58">
        <f>IFERROR(VLOOKUP(Table1215[[#This Row],[Column2]],Table12[[Column2]:[Column54]],38,FALSE),"0")</f>
        <v>0</v>
      </c>
      <c r="AN208" s="58">
        <f>IFERROR(VLOOKUP(Table1215[[#This Row],[Column2]],Table12[[Column2]:[Column54]],39,FALSE),"0")</f>
        <v>2</v>
      </c>
      <c r="AO208" s="58">
        <f>IFERROR(VLOOKUP(Table1215[[#This Row],[Column2]],Table12[[Column2]:[Column54]],40,FALSE),"0")</f>
        <v>0</v>
      </c>
      <c r="AP208" s="60">
        <f>AVERAGE(Table1215[[#This Row],[Column37]],Table1215[[#This Row],[Column38]],Table1215[[#This Row],[Column40]])</f>
        <v>2</v>
      </c>
      <c r="AQ208" s="58">
        <f>IFERROR(VLOOKUP(Table1215[[#This Row],[Column2]],Table12[[Column2]:[Column54]],42,FALSE),"0")</f>
        <v>2</v>
      </c>
      <c r="AR208" s="58">
        <f>IFERROR(VLOOKUP(Table1215[[#This Row],[Column2]],Table12[[Column2]:[Column54]],43,FALSE),"0")</f>
        <v>0</v>
      </c>
      <c r="AS208" s="58">
        <f>IFERROR(VLOOKUP(Table1215[[#This Row],[Column2]],Table12[[Column2]:[Column54]],44,FALSE),"0")</f>
        <v>0</v>
      </c>
      <c r="AT208" s="58">
        <f>IFERROR(VLOOKUP(Table1215[[#This Row],[Column2]],Table12[[Column2]:[Column54]],45,FALSE),"0")</f>
        <v>0</v>
      </c>
      <c r="AU208" s="58">
        <f>IFERROR(VLOOKUP(Table1215[[#This Row],[Column2]],Table12[[Column2]:[Column54]],46,FALSE),"0")</f>
        <v>0</v>
      </c>
      <c r="AV208" s="60">
        <f>Table1215[[#This Row],[Column43]]</f>
        <v>2</v>
      </c>
      <c r="AW208" s="58">
        <f>IFERROR(VLOOKUP(Table1215[[#This Row],[Column2]],Table12[[Column2]:[Column54]],48,FALSE),"0")</f>
        <v>0</v>
      </c>
      <c r="AX208" s="58">
        <f>IFERROR(VLOOKUP(Table1215[[#This Row],[Column2]],Table12[[Column2]:[Column54]],49,FALSE),"0")</f>
        <v>0</v>
      </c>
      <c r="AY208" s="58">
        <f>IFERROR(VLOOKUP(Table1215[[#This Row],[Column2]],Table12[[Column2]:[Column54]],50,FALSE),"0")</f>
        <v>0</v>
      </c>
      <c r="AZ208" s="58">
        <f>IFERROR(VLOOKUP(Table1215[[#This Row],[Column2]],Table12[[Column2]:[Column54]],51,FALSE),"0")</f>
        <v>3</v>
      </c>
      <c r="BA208" s="58">
        <f>IFERROR(VLOOKUP(Table1215[[#This Row],[Column2]],Table12[[Column2]:[Column54]],52,FALSE),"0")</f>
        <v>2</v>
      </c>
      <c r="BB208" s="60">
        <f>AVERAGE(Table1215[[#This Row],[Column52]],Table1215[[#This Row],[Column53]])</f>
        <v>2.5</v>
      </c>
    </row>
    <row r="209" spans="1:54" ht="23.1" customHeight="1" x14ac:dyDescent="0.3">
      <c r="A209" s="80">
        <v>206</v>
      </c>
      <c r="B209" s="63" t="s">
        <v>445</v>
      </c>
      <c r="C209" s="64" t="s">
        <v>446</v>
      </c>
      <c r="D209" s="63" t="s">
        <v>449</v>
      </c>
      <c r="E209" s="63" t="s">
        <v>288</v>
      </c>
      <c r="F209" s="63" t="str">
        <f>REPT(CHAR(160),10)&amp;Working!$E210</f>
        <v>          D</v>
      </c>
      <c r="G209" s="54">
        <f>IFERROR(VLOOKUP(Table1215[[#This Row],[Column2]],Table12[[Column2]:[Column54]],6,FALSE),"0")</f>
        <v>0</v>
      </c>
      <c r="H209" s="54">
        <f>IFERROR(VLOOKUP(Table1215[[#This Row],[Column2]],Table12[[Column2]:[Column54]],7,FALSE),"0")</f>
        <v>0</v>
      </c>
      <c r="I209" s="54">
        <f>IFERROR(VLOOKUP(Table1215[[#This Row],[Column2]],Table12[[Column2]:[Column54]],8,FALSE),"0")</f>
        <v>2</v>
      </c>
      <c r="J209" s="54">
        <f>IFERROR(VLOOKUP(Table1215[[#This Row],[Column2]],Table12[[Column2]:[Column54]],9,FALSE),"0")</f>
        <v>0</v>
      </c>
      <c r="K209" s="54">
        <f>IFERROR(VLOOKUP(Table1215[[#This Row],[Column2]],Table12[[Column2]:[Column54]],10,FALSE),"0")</f>
        <v>0</v>
      </c>
      <c r="L209" s="60">
        <f>Table1215[[#This Row],[Column9]]</f>
        <v>2</v>
      </c>
      <c r="M209" s="54">
        <f>IFERROR(VLOOKUP(Table1215[[#This Row],[Column2]],Table12[[Column2]:[Column54]],12,FALSE),"0")</f>
        <v>0</v>
      </c>
      <c r="N209" s="54">
        <f>IFERROR(VLOOKUP(Table1215[[#This Row],[Column2]],Table12[[Column2]:[Column54]],13,FALSE),"0")</f>
        <v>3</v>
      </c>
      <c r="O209" s="54">
        <f>IFERROR(VLOOKUP(Table1215[[#This Row],[Column2]],Table12[[Column2]:[Column54]],14,FALSE),"0")</f>
        <v>3</v>
      </c>
      <c r="P209" s="54">
        <f>IFERROR(VLOOKUP(Table1215[[#This Row],[Column2]],Table12[[Column2]:[Column54]],10,FALSE),"0")</f>
        <v>0</v>
      </c>
      <c r="Q209" s="54">
        <f>IFERROR(VLOOKUP(Table1215[[#This Row],[Column2]],Table12[[Column2]:[Column54]],16,FALSE),"0")</f>
        <v>3</v>
      </c>
      <c r="R209" s="60">
        <f>AVERAGE(Table1215[[#This Row],[Column14]],Table1215[[#This Row],[Column15]],Table1215[[#This Row],[Column17]])</f>
        <v>3</v>
      </c>
      <c r="S209" s="54">
        <f>IFERROR(VLOOKUP(Table1215[[#This Row],[Column2]],Table12[[Column2]:[Column54]],18,FALSE),"0")</f>
        <v>0</v>
      </c>
      <c r="T209" s="54">
        <f>IFERROR(VLOOKUP(Table1215[[#This Row],[Column2]],Table12[[Column2]:[Column54]],19,FALSE),"0")</f>
        <v>0</v>
      </c>
      <c r="U209" s="54">
        <f>IFERROR(VLOOKUP(Table1215[[#This Row],[Column2]],Table12[[Column2]:[Column54]],20,FALSE),"0")</f>
        <v>0</v>
      </c>
      <c r="V209" s="54">
        <f>IFERROR(VLOOKUP(Table1215[[#This Row],[Column2]],Table12[[Column2]:[Column54]],21,FALSE),"0")</f>
        <v>0</v>
      </c>
      <c r="W209" s="54">
        <f>IFERROR(VLOOKUP(Table1215[[#This Row],[Column2]],Table12[[Column2]:[Column54]],22,FALSE),"0")</f>
        <v>0</v>
      </c>
      <c r="X209" s="60">
        <f>Table1215[[#This Row],[Column19]]</f>
        <v>0</v>
      </c>
      <c r="Y209" s="54">
        <f>IFERROR(VLOOKUP(Table1215[[#This Row],[Column2]],Table12[[Column2]:[Column54]],24,FALSE),"0")</f>
        <v>2</v>
      </c>
      <c r="Z209" s="54">
        <f>IFERROR(VLOOKUP(Table1215[[#This Row],[Column2]],Table12[[Column2]:[Column54]],25,FALSE),"0")</f>
        <v>0</v>
      </c>
      <c r="AA209" s="54">
        <f>IFERROR(VLOOKUP(Table1215[[#This Row],[Column2]],Table12[[Column2]:[Column54]],26,FALSE),"0")</f>
        <v>0</v>
      </c>
      <c r="AB209" s="54">
        <f>IFERROR(VLOOKUP(Table1215[[#This Row],[Column2]],Table12[[Column2]:[Column54]],27,FALSE),"0")</f>
        <v>0</v>
      </c>
      <c r="AC209" s="54">
        <f>IFERROR(VLOOKUP(Table1215[[#This Row],[Column2]],Table12[[Column2]:[Column54]],28,FALSE),"0")</f>
        <v>0</v>
      </c>
      <c r="AD209" s="60">
        <f>Table1215[[#This Row],[Column25]]</f>
        <v>2</v>
      </c>
      <c r="AE209" s="54">
        <f>IFERROR(VLOOKUP(Table1215[[#This Row],[Column2]],Table12[[Column2]:[Column54]],30,FALSE),"0")</f>
        <v>0</v>
      </c>
      <c r="AF209" s="54">
        <f>IFERROR(VLOOKUP(Table1215[[#This Row],[Column2]],Table12[[Column2]:[Column54]],31,FALSE),"0")</f>
        <v>0</v>
      </c>
      <c r="AG209" s="54">
        <f>IFERROR(VLOOKUP(Table1215[[#This Row],[Column2]],Table12[[Column2]:[Column54]],32,FALSE),"0")</f>
        <v>0</v>
      </c>
      <c r="AH209" s="54">
        <f>IFERROR(VLOOKUP(Table1215[[#This Row],[Column2]],Table12[[Column2]:[Column54]],33,FALSE),"0")</f>
        <v>0</v>
      </c>
      <c r="AI209" s="54">
        <f>IFERROR(VLOOKUP(Table1215[[#This Row],[Column2]],Table12[[Column2]:[Column54]],34,FALSE),"0")</f>
        <v>0</v>
      </c>
      <c r="AJ209" s="60">
        <f>AVERAGE(Table1215[[#This Row],[Column31]],Table1215[[#This Row],[Column32]],Table1215[[#This Row],[Column33]])</f>
        <v>0</v>
      </c>
      <c r="AK209" s="54">
        <f>IFERROR(VLOOKUP(Table1215[[#This Row],[Column2]],Table12[[Column2]:[Column54]],36,FALSE),"0")</f>
        <v>2</v>
      </c>
      <c r="AL209" s="54">
        <f>IFERROR(VLOOKUP(Table1215[[#This Row],[Column2]],Table12[[Column2]:[Column54]],37,FALSE),"0")</f>
        <v>2</v>
      </c>
      <c r="AM209" s="54">
        <f>IFERROR(VLOOKUP(Table1215[[#This Row],[Column2]],Table12[[Column2]:[Column54]],38,FALSE),"0")</f>
        <v>0</v>
      </c>
      <c r="AN209" s="54">
        <f>IFERROR(VLOOKUP(Table1215[[#This Row],[Column2]],Table12[[Column2]:[Column54]],39,FALSE),"0")</f>
        <v>3</v>
      </c>
      <c r="AO209" s="54">
        <f>IFERROR(VLOOKUP(Table1215[[#This Row],[Column2]],Table12[[Column2]:[Column54]],40,FALSE),"0")</f>
        <v>0</v>
      </c>
      <c r="AP209" s="60">
        <f>AVERAGE(Table1215[[#This Row],[Column37]],Table1215[[#This Row],[Column38]],Table1215[[#This Row],[Column40]])</f>
        <v>2.3333333333333335</v>
      </c>
      <c r="AQ209" s="54">
        <f>IFERROR(VLOOKUP(Table1215[[#This Row],[Column2]],Table12[[Column2]:[Column54]],42,FALSE),"0")</f>
        <v>2</v>
      </c>
      <c r="AR209" s="54">
        <f>IFERROR(VLOOKUP(Table1215[[#This Row],[Column2]],Table12[[Column2]:[Column54]],43,FALSE),"0")</f>
        <v>0</v>
      </c>
      <c r="AS209" s="54">
        <f>IFERROR(VLOOKUP(Table1215[[#This Row],[Column2]],Table12[[Column2]:[Column54]],44,FALSE),"0")</f>
        <v>0</v>
      </c>
      <c r="AT209" s="54">
        <f>IFERROR(VLOOKUP(Table1215[[#This Row],[Column2]],Table12[[Column2]:[Column54]],45,FALSE),"0")</f>
        <v>0</v>
      </c>
      <c r="AU209" s="54">
        <f>IFERROR(VLOOKUP(Table1215[[#This Row],[Column2]],Table12[[Column2]:[Column54]],46,FALSE),"0")</f>
        <v>0</v>
      </c>
      <c r="AV209" s="60">
        <f>Table1215[[#This Row],[Column43]]</f>
        <v>2</v>
      </c>
      <c r="AW209" s="54">
        <f>IFERROR(VLOOKUP(Table1215[[#This Row],[Column2]],Table12[[Column2]:[Column54]],48,FALSE),"0")</f>
        <v>0</v>
      </c>
      <c r="AX209" s="54">
        <f>IFERROR(VLOOKUP(Table1215[[#This Row],[Column2]],Table12[[Column2]:[Column54]],49,FALSE),"0")</f>
        <v>0</v>
      </c>
      <c r="AY209" s="54">
        <f>IFERROR(VLOOKUP(Table1215[[#This Row],[Column2]],Table12[[Column2]:[Column54]],50,FALSE),"0")</f>
        <v>0</v>
      </c>
      <c r="AZ209" s="54">
        <f>IFERROR(VLOOKUP(Table1215[[#This Row],[Column2]],Table12[[Column2]:[Column54]],51,FALSE),"0")</f>
        <v>2</v>
      </c>
      <c r="BA209" s="54">
        <f>IFERROR(VLOOKUP(Table1215[[#This Row],[Column2]],Table12[[Column2]:[Column54]],52,FALSE),"0")</f>
        <v>3</v>
      </c>
      <c r="BB209" s="60">
        <f>AVERAGE(Table1215[[#This Row],[Column52]],Table1215[[#This Row],[Column53]])</f>
        <v>2.5</v>
      </c>
    </row>
    <row r="210" spans="1:54" ht="23.1" customHeight="1" x14ac:dyDescent="0.3">
      <c r="A210" s="79">
        <v>207</v>
      </c>
      <c r="B210" s="56" t="s">
        <v>447</v>
      </c>
      <c r="C210" s="57" t="s">
        <v>448</v>
      </c>
      <c r="D210" s="56" t="s">
        <v>449</v>
      </c>
      <c r="E210" s="56" t="s">
        <v>288</v>
      </c>
      <c r="F210" s="56" t="str">
        <f>REPT(CHAR(160),10)&amp;Working!$E211</f>
        <v>          D</v>
      </c>
      <c r="G210" s="58">
        <f>IFERROR(VLOOKUP(Table1215[[#This Row],[Column2]],Table12[[Column2]:[Column54]],6,FALSE),"0")</f>
        <v>0</v>
      </c>
      <c r="H210" s="58">
        <f>IFERROR(VLOOKUP(Table1215[[#This Row],[Column2]],Table12[[Column2]:[Column54]],7,FALSE),"0")</f>
        <v>0</v>
      </c>
      <c r="I210" s="58">
        <f>IFERROR(VLOOKUP(Table1215[[#This Row],[Column2]],Table12[[Column2]:[Column54]],8,FALSE),"0")</f>
        <v>2</v>
      </c>
      <c r="J210" s="58">
        <f>IFERROR(VLOOKUP(Table1215[[#This Row],[Column2]],Table12[[Column2]:[Column54]],9,FALSE),"0")</f>
        <v>0</v>
      </c>
      <c r="K210" s="58">
        <f>IFERROR(VLOOKUP(Table1215[[#This Row],[Column2]],Table12[[Column2]:[Column54]],10,FALSE),"0")</f>
        <v>0</v>
      </c>
      <c r="L210" s="60">
        <f>Table1215[[#This Row],[Column9]]</f>
        <v>2</v>
      </c>
      <c r="M210" s="58">
        <f>IFERROR(VLOOKUP(Table1215[[#This Row],[Column2]],Table12[[Column2]:[Column54]],12,FALSE),"0")</f>
        <v>0</v>
      </c>
      <c r="N210" s="58">
        <f>IFERROR(VLOOKUP(Table1215[[#This Row],[Column2]],Table12[[Column2]:[Column54]],13,FALSE),"0")</f>
        <v>2</v>
      </c>
      <c r="O210" s="58">
        <f>IFERROR(VLOOKUP(Table1215[[#This Row],[Column2]],Table12[[Column2]:[Column54]],14,FALSE),"0")</f>
        <v>3</v>
      </c>
      <c r="P210" s="58">
        <f>IFERROR(VLOOKUP(Table1215[[#This Row],[Column2]],Table12[[Column2]:[Column54]],10,FALSE),"0")</f>
        <v>0</v>
      </c>
      <c r="Q210" s="58">
        <f>IFERROR(VLOOKUP(Table1215[[#This Row],[Column2]],Table12[[Column2]:[Column54]],16,FALSE),"0")</f>
        <v>3</v>
      </c>
      <c r="R210" s="60">
        <f>AVERAGE(Table1215[[#This Row],[Column14]],Table1215[[#This Row],[Column15]],Table1215[[#This Row],[Column17]])</f>
        <v>2.6666666666666665</v>
      </c>
      <c r="S210" s="58">
        <f>IFERROR(VLOOKUP(Table1215[[#This Row],[Column2]],Table12[[Column2]:[Column54]],18,FALSE),"0")</f>
        <v>0</v>
      </c>
      <c r="T210" s="58">
        <f>IFERROR(VLOOKUP(Table1215[[#This Row],[Column2]],Table12[[Column2]:[Column54]],19,FALSE),"0")</f>
        <v>0</v>
      </c>
      <c r="U210" s="58">
        <f>IFERROR(VLOOKUP(Table1215[[#This Row],[Column2]],Table12[[Column2]:[Column54]],20,FALSE),"0")</f>
        <v>0</v>
      </c>
      <c r="V210" s="58">
        <f>IFERROR(VLOOKUP(Table1215[[#This Row],[Column2]],Table12[[Column2]:[Column54]],21,FALSE),"0")</f>
        <v>0</v>
      </c>
      <c r="W210" s="58">
        <f>IFERROR(VLOOKUP(Table1215[[#This Row],[Column2]],Table12[[Column2]:[Column54]],22,FALSE),"0")</f>
        <v>0</v>
      </c>
      <c r="X210" s="60">
        <f>Table1215[[#This Row],[Column19]]</f>
        <v>0</v>
      </c>
      <c r="Y210" s="58">
        <f>IFERROR(VLOOKUP(Table1215[[#This Row],[Column2]],Table12[[Column2]:[Column54]],24,FALSE),"0")</f>
        <v>2</v>
      </c>
      <c r="Z210" s="58">
        <f>IFERROR(VLOOKUP(Table1215[[#This Row],[Column2]],Table12[[Column2]:[Column54]],25,FALSE),"0")</f>
        <v>0</v>
      </c>
      <c r="AA210" s="58">
        <f>IFERROR(VLOOKUP(Table1215[[#This Row],[Column2]],Table12[[Column2]:[Column54]],26,FALSE),"0")</f>
        <v>0</v>
      </c>
      <c r="AB210" s="58">
        <f>IFERROR(VLOOKUP(Table1215[[#This Row],[Column2]],Table12[[Column2]:[Column54]],27,FALSE),"0")</f>
        <v>0</v>
      </c>
      <c r="AC210" s="58">
        <f>IFERROR(VLOOKUP(Table1215[[#This Row],[Column2]],Table12[[Column2]:[Column54]],28,FALSE),"0")</f>
        <v>0</v>
      </c>
      <c r="AD210" s="60">
        <f>Table1215[[#This Row],[Column25]]</f>
        <v>2</v>
      </c>
      <c r="AE210" s="58">
        <f>IFERROR(VLOOKUP(Table1215[[#This Row],[Column2]],Table12[[Column2]:[Column54]],30,FALSE),"0")</f>
        <v>0</v>
      </c>
      <c r="AF210" s="58">
        <f>IFERROR(VLOOKUP(Table1215[[#This Row],[Column2]],Table12[[Column2]:[Column54]],31,FALSE),"0")</f>
        <v>0</v>
      </c>
      <c r="AG210" s="58">
        <f>IFERROR(VLOOKUP(Table1215[[#This Row],[Column2]],Table12[[Column2]:[Column54]],32,FALSE),"0")</f>
        <v>0</v>
      </c>
      <c r="AH210" s="58">
        <f>IFERROR(VLOOKUP(Table1215[[#This Row],[Column2]],Table12[[Column2]:[Column54]],33,FALSE),"0")</f>
        <v>0</v>
      </c>
      <c r="AI210" s="58">
        <f>IFERROR(VLOOKUP(Table1215[[#This Row],[Column2]],Table12[[Column2]:[Column54]],34,FALSE),"0")</f>
        <v>0</v>
      </c>
      <c r="AJ210" s="60">
        <f>AVERAGE(Table1215[[#This Row],[Column31]],Table1215[[#This Row],[Column32]],Table1215[[#This Row],[Column33]])</f>
        <v>0</v>
      </c>
      <c r="AK210" s="58">
        <f>IFERROR(VLOOKUP(Table1215[[#This Row],[Column2]],Table12[[Column2]:[Column54]],36,FALSE),"0")</f>
        <v>2</v>
      </c>
      <c r="AL210" s="58">
        <f>IFERROR(VLOOKUP(Table1215[[#This Row],[Column2]],Table12[[Column2]:[Column54]],37,FALSE),"0")</f>
        <v>3</v>
      </c>
      <c r="AM210" s="58">
        <f>IFERROR(VLOOKUP(Table1215[[#This Row],[Column2]],Table12[[Column2]:[Column54]],38,FALSE),"0")</f>
        <v>0</v>
      </c>
      <c r="AN210" s="58">
        <f>IFERROR(VLOOKUP(Table1215[[#This Row],[Column2]],Table12[[Column2]:[Column54]],39,FALSE),"0")</f>
        <v>3</v>
      </c>
      <c r="AO210" s="58">
        <f>IFERROR(VLOOKUP(Table1215[[#This Row],[Column2]],Table12[[Column2]:[Column54]],40,FALSE),"0")</f>
        <v>0</v>
      </c>
      <c r="AP210" s="60">
        <f>AVERAGE(Table1215[[#This Row],[Column37]],Table1215[[#This Row],[Column38]],Table1215[[#This Row],[Column40]])</f>
        <v>2.6666666666666665</v>
      </c>
      <c r="AQ210" s="58">
        <f>IFERROR(VLOOKUP(Table1215[[#This Row],[Column2]],Table12[[Column2]:[Column54]],42,FALSE),"0")</f>
        <v>3</v>
      </c>
      <c r="AR210" s="58">
        <f>IFERROR(VLOOKUP(Table1215[[#This Row],[Column2]],Table12[[Column2]:[Column54]],43,FALSE),"0")</f>
        <v>0</v>
      </c>
      <c r="AS210" s="58">
        <f>IFERROR(VLOOKUP(Table1215[[#This Row],[Column2]],Table12[[Column2]:[Column54]],44,FALSE),"0")</f>
        <v>0</v>
      </c>
      <c r="AT210" s="58">
        <f>IFERROR(VLOOKUP(Table1215[[#This Row],[Column2]],Table12[[Column2]:[Column54]],45,FALSE),"0")</f>
        <v>0</v>
      </c>
      <c r="AU210" s="58">
        <f>IFERROR(VLOOKUP(Table1215[[#This Row],[Column2]],Table12[[Column2]:[Column54]],46,FALSE),"0")</f>
        <v>0</v>
      </c>
      <c r="AV210" s="60">
        <f>Table1215[[#This Row],[Column43]]</f>
        <v>3</v>
      </c>
      <c r="AW210" s="58">
        <f>IFERROR(VLOOKUP(Table1215[[#This Row],[Column2]],Table12[[Column2]:[Column54]],48,FALSE),"0")</f>
        <v>0</v>
      </c>
      <c r="AX210" s="58">
        <f>IFERROR(VLOOKUP(Table1215[[#This Row],[Column2]],Table12[[Column2]:[Column54]],49,FALSE),"0")</f>
        <v>0</v>
      </c>
      <c r="AY210" s="58">
        <f>IFERROR(VLOOKUP(Table1215[[#This Row],[Column2]],Table12[[Column2]:[Column54]],50,FALSE),"0")</f>
        <v>0</v>
      </c>
      <c r="AZ210" s="58">
        <f>IFERROR(VLOOKUP(Table1215[[#This Row],[Column2]],Table12[[Column2]:[Column54]],51,FALSE),"0")</f>
        <v>3</v>
      </c>
      <c r="BA210" s="58">
        <f>IFERROR(VLOOKUP(Table1215[[#This Row],[Column2]],Table12[[Column2]:[Column54]],52,FALSE),"0")</f>
        <v>3</v>
      </c>
      <c r="BB210" s="60">
        <f>AVERAGE(Table1215[[#This Row],[Column52]],Table1215[[#This Row],[Column53]])</f>
        <v>3</v>
      </c>
    </row>
    <row r="211" spans="1:54" ht="23.1" customHeight="1" x14ac:dyDescent="0.3">
      <c r="A211" s="80">
        <v>208</v>
      </c>
      <c r="B211" s="63" t="s">
        <v>73</v>
      </c>
      <c r="C211" s="64" t="s">
        <v>493</v>
      </c>
      <c r="D211" s="63" t="s">
        <v>449</v>
      </c>
      <c r="E211" s="63" t="s">
        <v>288</v>
      </c>
      <c r="F211" s="63" t="str">
        <f>REPT(CHAR(160),10)&amp;Working!$E212</f>
        <v>          D</v>
      </c>
      <c r="G211" s="54">
        <f>IFERROR(VLOOKUP(Table1215[[#This Row],[Column2]],Table12[[Column2]:[Column54]],6,FALSE),"0")</f>
        <v>0</v>
      </c>
      <c r="H211" s="54">
        <f>IFERROR(VLOOKUP(Table1215[[#This Row],[Column2]],Table12[[Column2]:[Column54]],7,FALSE),"0")</f>
        <v>0</v>
      </c>
      <c r="I211" s="54">
        <f>IFERROR(VLOOKUP(Table1215[[#This Row],[Column2]],Table12[[Column2]:[Column54]],8,FALSE),"0")</f>
        <v>3</v>
      </c>
      <c r="J211" s="54">
        <f>IFERROR(VLOOKUP(Table1215[[#This Row],[Column2]],Table12[[Column2]:[Column54]],9,FALSE),"0")</f>
        <v>0</v>
      </c>
      <c r="K211" s="54">
        <f>IFERROR(VLOOKUP(Table1215[[#This Row],[Column2]],Table12[[Column2]:[Column54]],10,FALSE),"0")</f>
        <v>0</v>
      </c>
      <c r="L211" s="60">
        <f>Table1215[[#This Row],[Column9]]</f>
        <v>3</v>
      </c>
      <c r="M211" s="54">
        <f>IFERROR(VLOOKUP(Table1215[[#This Row],[Column2]],Table12[[Column2]:[Column54]],12,FALSE),"0")</f>
        <v>0</v>
      </c>
      <c r="N211" s="54">
        <f>IFERROR(VLOOKUP(Table1215[[#This Row],[Column2]],Table12[[Column2]:[Column54]],13,FALSE),"0")</f>
        <v>4</v>
      </c>
      <c r="O211" s="54">
        <f>IFERROR(VLOOKUP(Table1215[[#This Row],[Column2]],Table12[[Column2]:[Column54]],14,FALSE),"0")</f>
        <v>3</v>
      </c>
      <c r="P211" s="54">
        <f>IFERROR(VLOOKUP(Table1215[[#This Row],[Column2]],Table12[[Column2]:[Column54]],10,FALSE),"0")</f>
        <v>0</v>
      </c>
      <c r="Q211" s="54">
        <f>IFERROR(VLOOKUP(Table1215[[#This Row],[Column2]],Table12[[Column2]:[Column54]],16,FALSE),"0")</f>
        <v>3</v>
      </c>
      <c r="R211" s="60">
        <f>AVERAGE(Table1215[[#This Row],[Column14]],Table1215[[#This Row],[Column15]],Table1215[[#This Row],[Column17]])</f>
        <v>3.3333333333333335</v>
      </c>
      <c r="S211" s="54">
        <f>IFERROR(VLOOKUP(Table1215[[#This Row],[Column2]],Table12[[Column2]:[Column54]],18,FALSE),"0")</f>
        <v>0</v>
      </c>
      <c r="T211" s="54">
        <f>IFERROR(VLOOKUP(Table1215[[#This Row],[Column2]],Table12[[Column2]:[Column54]],19,FALSE),"0")</f>
        <v>0</v>
      </c>
      <c r="U211" s="54">
        <f>IFERROR(VLOOKUP(Table1215[[#This Row],[Column2]],Table12[[Column2]:[Column54]],20,FALSE),"0")</f>
        <v>0</v>
      </c>
      <c r="V211" s="54">
        <f>IFERROR(VLOOKUP(Table1215[[#This Row],[Column2]],Table12[[Column2]:[Column54]],21,FALSE),"0")</f>
        <v>0</v>
      </c>
      <c r="W211" s="54">
        <f>IFERROR(VLOOKUP(Table1215[[#This Row],[Column2]],Table12[[Column2]:[Column54]],22,FALSE),"0")</f>
        <v>0</v>
      </c>
      <c r="X211" s="60">
        <f>Table1215[[#This Row],[Column19]]</f>
        <v>0</v>
      </c>
      <c r="Y211" s="54">
        <f>IFERROR(VLOOKUP(Table1215[[#This Row],[Column2]],Table12[[Column2]:[Column54]],24,FALSE),"0")</f>
        <v>4</v>
      </c>
      <c r="Z211" s="54">
        <f>IFERROR(VLOOKUP(Table1215[[#This Row],[Column2]],Table12[[Column2]:[Column54]],25,FALSE),"0")</f>
        <v>0</v>
      </c>
      <c r="AA211" s="54">
        <f>IFERROR(VLOOKUP(Table1215[[#This Row],[Column2]],Table12[[Column2]:[Column54]],26,FALSE),"0")</f>
        <v>0</v>
      </c>
      <c r="AB211" s="54">
        <f>IFERROR(VLOOKUP(Table1215[[#This Row],[Column2]],Table12[[Column2]:[Column54]],27,FALSE),"0")</f>
        <v>0</v>
      </c>
      <c r="AC211" s="54">
        <f>IFERROR(VLOOKUP(Table1215[[#This Row],[Column2]],Table12[[Column2]:[Column54]],28,FALSE),"0")</f>
        <v>0</v>
      </c>
      <c r="AD211" s="60">
        <f>Table1215[[#This Row],[Column25]]</f>
        <v>4</v>
      </c>
      <c r="AE211" s="54">
        <f>IFERROR(VLOOKUP(Table1215[[#This Row],[Column2]],Table12[[Column2]:[Column54]],30,FALSE),"0")</f>
        <v>0</v>
      </c>
      <c r="AF211" s="54">
        <f>IFERROR(VLOOKUP(Table1215[[#This Row],[Column2]],Table12[[Column2]:[Column54]],31,FALSE),"0")</f>
        <v>0</v>
      </c>
      <c r="AG211" s="54">
        <f>IFERROR(VLOOKUP(Table1215[[#This Row],[Column2]],Table12[[Column2]:[Column54]],32,FALSE),"0")</f>
        <v>0</v>
      </c>
      <c r="AH211" s="54">
        <f>IFERROR(VLOOKUP(Table1215[[#This Row],[Column2]],Table12[[Column2]:[Column54]],33,FALSE),"0")</f>
        <v>0</v>
      </c>
      <c r="AI211" s="54">
        <f>IFERROR(VLOOKUP(Table1215[[#This Row],[Column2]],Table12[[Column2]:[Column54]],34,FALSE),"0")</f>
        <v>0</v>
      </c>
      <c r="AJ211" s="60">
        <f>AVERAGE(Table1215[[#This Row],[Column31]],Table1215[[#This Row],[Column32]],Table1215[[#This Row],[Column33]])</f>
        <v>0</v>
      </c>
      <c r="AK211" s="54">
        <f>IFERROR(VLOOKUP(Table1215[[#This Row],[Column2]],Table12[[Column2]:[Column54]],36,FALSE),"0")</f>
        <v>2</v>
      </c>
      <c r="AL211" s="54">
        <f>IFERROR(VLOOKUP(Table1215[[#This Row],[Column2]],Table12[[Column2]:[Column54]],37,FALSE),"0")</f>
        <v>3</v>
      </c>
      <c r="AM211" s="54">
        <f>IFERROR(VLOOKUP(Table1215[[#This Row],[Column2]],Table12[[Column2]:[Column54]],38,FALSE),"0")</f>
        <v>0</v>
      </c>
      <c r="AN211" s="54">
        <f>IFERROR(VLOOKUP(Table1215[[#This Row],[Column2]],Table12[[Column2]:[Column54]],39,FALSE),"0")</f>
        <v>3</v>
      </c>
      <c r="AO211" s="54">
        <f>IFERROR(VLOOKUP(Table1215[[#This Row],[Column2]],Table12[[Column2]:[Column54]],40,FALSE),"0")</f>
        <v>0</v>
      </c>
      <c r="AP211" s="60">
        <f>AVERAGE(Table1215[[#This Row],[Column37]],Table1215[[#This Row],[Column38]],Table1215[[#This Row],[Column40]])</f>
        <v>2.6666666666666665</v>
      </c>
      <c r="AQ211" s="54">
        <f>IFERROR(VLOOKUP(Table1215[[#This Row],[Column2]],Table12[[Column2]:[Column54]],42,FALSE),"0")</f>
        <v>3</v>
      </c>
      <c r="AR211" s="54">
        <f>IFERROR(VLOOKUP(Table1215[[#This Row],[Column2]],Table12[[Column2]:[Column54]],43,FALSE),"0")</f>
        <v>0</v>
      </c>
      <c r="AS211" s="54">
        <f>IFERROR(VLOOKUP(Table1215[[#This Row],[Column2]],Table12[[Column2]:[Column54]],44,FALSE),"0")</f>
        <v>0</v>
      </c>
      <c r="AT211" s="54">
        <f>IFERROR(VLOOKUP(Table1215[[#This Row],[Column2]],Table12[[Column2]:[Column54]],45,FALSE),"0")</f>
        <v>0</v>
      </c>
      <c r="AU211" s="54">
        <f>IFERROR(VLOOKUP(Table1215[[#This Row],[Column2]],Table12[[Column2]:[Column54]],46,FALSE),"0")</f>
        <v>0</v>
      </c>
      <c r="AV211" s="60">
        <f>Table1215[[#This Row],[Column43]]</f>
        <v>3</v>
      </c>
      <c r="AW211" s="54">
        <f>IFERROR(VLOOKUP(Table1215[[#This Row],[Column2]],Table12[[Column2]:[Column54]],48,FALSE),"0")</f>
        <v>0</v>
      </c>
      <c r="AX211" s="54">
        <f>IFERROR(VLOOKUP(Table1215[[#This Row],[Column2]],Table12[[Column2]:[Column54]],49,FALSE),"0")</f>
        <v>0</v>
      </c>
      <c r="AY211" s="54">
        <f>IFERROR(VLOOKUP(Table1215[[#This Row],[Column2]],Table12[[Column2]:[Column54]],50,FALSE),"0")</f>
        <v>0</v>
      </c>
      <c r="AZ211" s="54">
        <f>IFERROR(VLOOKUP(Table1215[[#This Row],[Column2]],Table12[[Column2]:[Column54]],51,FALSE),"0")</f>
        <v>3</v>
      </c>
      <c r="BA211" s="54">
        <f>IFERROR(VLOOKUP(Table1215[[#This Row],[Column2]],Table12[[Column2]:[Column54]],52,FALSE),"0")</f>
        <v>3</v>
      </c>
      <c r="BB211" s="60">
        <f>AVERAGE(Table1215[[#This Row],[Column52]],Table1215[[#This Row],[Column53]])</f>
        <v>3</v>
      </c>
    </row>
    <row r="212" spans="1:54" ht="23.1" customHeight="1" x14ac:dyDescent="0.3">
      <c r="A212" s="79">
        <v>209</v>
      </c>
      <c r="B212" s="56" t="s">
        <v>450</v>
      </c>
      <c r="C212" s="57" t="s">
        <v>451</v>
      </c>
      <c r="D212" s="56" t="s">
        <v>449</v>
      </c>
      <c r="E212" s="56" t="s">
        <v>288</v>
      </c>
      <c r="F212" s="56" t="str">
        <f>REPT(CHAR(160),10)&amp;Working!$E213</f>
        <v>          D</v>
      </c>
      <c r="G212" s="58">
        <f>IFERROR(VLOOKUP(Table1215[[#This Row],[Column2]],Table12[[Column2]:[Column54]],6,FALSE),"0")</f>
        <v>0</v>
      </c>
      <c r="H212" s="58">
        <f>IFERROR(VLOOKUP(Table1215[[#This Row],[Column2]],Table12[[Column2]:[Column54]],7,FALSE),"0")</f>
        <v>0</v>
      </c>
      <c r="I212" s="58">
        <f>IFERROR(VLOOKUP(Table1215[[#This Row],[Column2]],Table12[[Column2]:[Column54]],8,FALSE),"0")</f>
        <v>2</v>
      </c>
      <c r="J212" s="58">
        <f>IFERROR(VLOOKUP(Table1215[[#This Row],[Column2]],Table12[[Column2]:[Column54]],9,FALSE),"0")</f>
        <v>0</v>
      </c>
      <c r="K212" s="58">
        <f>IFERROR(VLOOKUP(Table1215[[#This Row],[Column2]],Table12[[Column2]:[Column54]],10,FALSE),"0")</f>
        <v>0</v>
      </c>
      <c r="L212" s="60">
        <f>Table1215[[#This Row],[Column9]]</f>
        <v>2</v>
      </c>
      <c r="M212" s="58">
        <f>IFERROR(VLOOKUP(Table1215[[#This Row],[Column2]],Table12[[Column2]:[Column54]],12,FALSE),"0")</f>
        <v>0</v>
      </c>
      <c r="N212" s="58">
        <f>IFERROR(VLOOKUP(Table1215[[#This Row],[Column2]],Table12[[Column2]:[Column54]],13,FALSE),"0")</f>
        <v>2</v>
      </c>
      <c r="O212" s="58">
        <f>IFERROR(VLOOKUP(Table1215[[#This Row],[Column2]],Table12[[Column2]:[Column54]],14,FALSE),"0")</f>
        <v>2</v>
      </c>
      <c r="P212" s="58">
        <f>IFERROR(VLOOKUP(Table1215[[#This Row],[Column2]],Table12[[Column2]:[Column54]],10,FALSE),"0")</f>
        <v>0</v>
      </c>
      <c r="Q212" s="58">
        <f>IFERROR(VLOOKUP(Table1215[[#This Row],[Column2]],Table12[[Column2]:[Column54]],16,FALSE),"0")</f>
        <v>2</v>
      </c>
      <c r="R212" s="60">
        <f>AVERAGE(Table1215[[#This Row],[Column14]],Table1215[[#This Row],[Column15]],Table1215[[#This Row],[Column17]])</f>
        <v>2</v>
      </c>
      <c r="S212" s="58">
        <f>IFERROR(VLOOKUP(Table1215[[#This Row],[Column2]],Table12[[Column2]:[Column54]],18,FALSE),"0")</f>
        <v>0</v>
      </c>
      <c r="T212" s="58">
        <f>IFERROR(VLOOKUP(Table1215[[#This Row],[Column2]],Table12[[Column2]:[Column54]],19,FALSE),"0")</f>
        <v>0</v>
      </c>
      <c r="U212" s="58">
        <f>IFERROR(VLOOKUP(Table1215[[#This Row],[Column2]],Table12[[Column2]:[Column54]],20,FALSE),"0")</f>
        <v>0</v>
      </c>
      <c r="V212" s="58">
        <f>IFERROR(VLOOKUP(Table1215[[#This Row],[Column2]],Table12[[Column2]:[Column54]],21,FALSE),"0")</f>
        <v>0</v>
      </c>
      <c r="W212" s="58">
        <f>IFERROR(VLOOKUP(Table1215[[#This Row],[Column2]],Table12[[Column2]:[Column54]],22,FALSE),"0")</f>
        <v>0</v>
      </c>
      <c r="X212" s="60">
        <f>Table1215[[#This Row],[Column19]]</f>
        <v>0</v>
      </c>
      <c r="Y212" s="58">
        <f>IFERROR(VLOOKUP(Table1215[[#This Row],[Column2]],Table12[[Column2]:[Column54]],24,FALSE),"0")</f>
        <v>2</v>
      </c>
      <c r="Z212" s="58">
        <f>IFERROR(VLOOKUP(Table1215[[#This Row],[Column2]],Table12[[Column2]:[Column54]],25,FALSE),"0")</f>
        <v>0</v>
      </c>
      <c r="AA212" s="58">
        <f>IFERROR(VLOOKUP(Table1215[[#This Row],[Column2]],Table12[[Column2]:[Column54]],26,FALSE),"0")</f>
        <v>0</v>
      </c>
      <c r="AB212" s="58">
        <f>IFERROR(VLOOKUP(Table1215[[#This Row],[Column2]],Table12[[Column2]:[Column54]],27,FALSE),"0")</f>
        <v>0</v>
      </c>
      <c r="AC212" s="58">
        <f>IFERROR(VLOOKUP(Table1215[[#This Row],[Column2]],Table12[[Column2]:[Column54]],28,FALSE),"0")</f>
        <v>0</v>
      </c>
      <c r="AD212" s="60">
        <f>Table1215[[#This Row],[Column25]]</f>
        <v>2</v>
      </c>
      <c r="AE212" s="58">
        <f>IFERROR(VLOOKUP(Table1215[[#This Row],[Column2]],Table12[[Column2]:[Column54]],30,FALSE),"0")</f>
        <v>0</v>
      </c>
      <c r="AF212" s="58">
        <f>IFERROR(VLOOKUP(Table1215[[#This Row],[Column2]],Table12[[Column2]:[Column54]],31,FALSE),"0")</f>
        <v>0</v>
      </c>
      <c r="AG212" s="58">
        <f>IFERROR(VLOOKUP(Table1215[[#This Row],[Column2]],Table12[[Column2]:[Column54]],32,FALSE),"0")</f>
        <v>0</v>
      </c>
      <c r="AH212" s="58">
        <f>IFERROR(VLOOKUP(Table1215[[#This Row],[Column2]],Table12[[Column2]:[Column54]],33,FALSE),"0")</f>
        <v>0</v>
      </c>
      <c r="AI212" s="58">
        <f>IFERROR(VLOOKUP(Table1215[[#This Row],[Column2]],Table12[[Column2]:[Column54]],34,FALSE),"0")</f>
        <v>0</v>
      </c>
      <c r="AJ212" s="60">
        <f>AVERAGE(Table1215[[#This Row],[Column31]],Table1215[[#This Row],[Column32]],Table1215[[#This Row],[Column33]])</f>
        <v>0</v>
      </c>
      <c r="AK212" s="58">
        <f>IFERROR(VLOOKUP(Table1215[[#This Row],[Column2]],Table12[[Column2]:[Column54]],36,FALSE),"0")</f>
        <v>2</v>
      </c>
      <c r="AL212" s="58">
        <f>IFERROR(VLOOKUP(Table1215[[#This Row],[Column2]],Table12[[Column2]:[Column54]],37,FALSE),"0")</f>
        <v>2</v>
      </c>
      <c r="AM212" s="58">
        <f>IFERROR(VLOOKUP(Table1215[[#This Row],[Column2]],Table12[[Column2]:[Column54]],38,FALSE),"0")</f>
        <v>0</v>
      </c>
      <c r="AN212" s="58">
        <f>IFERROR(VLOOKUP(Table1215[[#This Row],[Column2]],Table12[[Column2]:[Column54]],39,FALSE),"0")</f>
        <v>3</v>
      </c>
      <c r="AO212" s="58">
        <f>IFERROR(VLOOKUP(Table1215[[#This Row],[Column2]],Table12[[Column2]:[Column54]],40,FALSE),"0")</f>
        <v>0</v>
      </c>
      <c r="AP212" s="60">
        <f>AVERAGE(Table1215[[#This Row],[Column37]],Table1215[[#This Row],[Column38]],Table1215[[#This Row],[Column40]])</f>
        <v>2.3333333333333335</v>
      </c>
      <c r="AQ212" s="58">
        <f>IFERROR(VLOOKUP(Table1215[[#This Row],[Column2]],Table12[[Column2]:[Column54]],42,FALSE),"0")</f>
        <v>2</v>
      </c>
      <c r="AR212" s="58">
        <f>IFERROR(VLOOKUP(Table1215[[#This Row],[Column2]],Table12[[Column2]:[Column54]],43,FALSE),"0")</f>
        <v>0</v>
      </c>
      <c r="AS212" s="58">
        <f>IFERROR(VLOOKUP(Table1215[[#This Row],[Column2]],Table12[[Column2]:[Column54]],44,FALSE),"0")</f>
        <v>0</v>
      </c>
      <c r="AT212" s="58">
        <f>IFERROR(VLOOKUP(Table1215[[#This Row],[Column2]],Table12[[Column2]:[Column54]],45,FALSE),"0")</f>
        <v>0</v>
      </c>
      <c r="AU212" s="58">
        <f>IFERROR(VLOOKUP(Table1215[[#This Row],[Column2]],Table12[[Column2]:[Column54]],46,FALSE),"0")</f>
        <v>0</v>
      </c>
      <c r="AV212" s="60">
        <f>Table1215[[#This Row],[Column43]]</f>
        <v>2</v>
      </c>
      <c r="AW212" s="58">
        <f>IFERROR(VLOOKUP(Table1215[[#This Row],[Column2]],Table12[[Column2]:[Column54]],48,FALSE),"0")</f>
        <v>0</v>
      </c>
      <c r="AX212" s="58">
        <f>IFERROR(VLOOKUP(Table1215[[#This Row],[Column2]],Table12[[Column2]:[Column54]],49,FALSE),"0")</f>
        <v>0</v>
      </c>
      <c r="AY212" s="58">
        <f>IFERROR(VLOOKUP(Table1215[[#This Row],[Column2]],Table12[[Column2]:[Column54]],50,FALSE),"0")</f>
        <v>0</v>
      </c>
      <c r="AZ212" s="58">
        <f>IFERROR(VLOOKUP(Table1215[[#This Row],[Column2]],Table12[[Column2]:[Column54]],51,FALSE),"0")</f>
        <v>3</v>
      </c>
      <c r="BA212" s="58">
        <f>IFERROR(VLOOKUP(Table1215[[#This Row],[Column2]],Table12[[Column2]:[Column54]],52,FALSE),"0")</f>
        <v>3</v>
      </c>
      <c r="BB212" s="60">
        <f>AVERAGE(Table1215[[#This Row],[Column52]],Table1215[[#This Row],[Column53]])</f>
        <v>3</v>
      </c>
    </row>
    <row r="213" spans="1:54" ht="23.1" customHeight="1" x14ac:dyDescent="0.3">
      <c r="A213" s="80">
        <v>210</v>
      </c>
      <c r="B213" s="63" t="s">
        <v>452</v>
      </c>
      <c r="C213" s="64" t="s">
        <v>453</v>
      </c>
      <c r="D213" s="63" t="s">
        <v>449</v>
      </c>
      <c r="E213" s="63" t="s">
        <v>288</v>
      </c>
      <c r="F213" s="63" t="str">
        <f>REPT(CHAR(160),10)&amp;Working!$E214</f>
        <v>          D</v>
      </c>
      <c r="G213" s="54">
        <f>IFERROR(VLOOKUP(Table1215[[#This Row],[Column2]],Table12[[Column2]:[Column54]],6,FALSE),"0")</f>
        <v>0</v>
      </c>
      <c r="H213" s="54">
        <f>IFERROR(VLOOKUP(Table1215[[#This Row],[Column2]],Table12[[Column2]:[Column54]],7,FALSE),"0")</f>
        <v>0</v>
      </c>
      <c r="I213" s="54">
        <f>IFERROR(VLOOKUP(Table1215[[#This Row],[Column2]],Table12[[Column2]:[Column54]],8,FALSE),"0")</f>
        <v>2</v>
      </c>
      <c r="J213" s="54">
        <f>IFERROR(VLOOKUP(Table1215[[#This Row],[Column2]],Table12[[Column2]:[Column54]],9,FALSE),"0")</f>
        <v>0</v>
      </c>
      <c r="K213" s="54">
        <f>IFERROR(VLOOKUP(Table1215[[#This Row],[Column2]],Table12[[Column2]:[Column54]],10,FALSE),"0")</f>
        <v>0</v>
      </c>
      <c r="L213" s="60">
        <f>Table1215[[#This Row],[Column9]]</f>
        <v>2</v>
      </c>
      <c r="M213" s="54">
        <f>IFERROR(VLOOKUP(Table1215[[#This Row],[Column2]],Table12[[Column2]:[Column54]],12,FALSE),"0")</f>
        <v>0</v>
      </c>
      <c r="N213" s="54">
        <f>IFERROR(VLOOKUP(Table1215[[#This Row],[Column2]],Table12[[Column2]:[Column54]],13,FALSE),"0")</f>
        <v>2</v>
      </c>
      <c r="O213" s="54">
        <f>IFERROR(VLOOKUP(Table1215[[#This Row],[Column2]],Table12[[Column2]:[Column54]],14,FALSE),"0")</f>
        <v>2</v>
      </c>
      <c r="P213" s="54">
        <f>IFERROR(VLOOKUP(Table1215[[#This Row],[Column2]],Table12[[Column2]:[Column54]],10,FALSE),"0")</f>
        <v>0</v>
      </c>
      <c r="Q213" s="54">
        <f>IFERROR(VLOOKUP(Table1215[[#This Row],[Column2]],Table12[[Column2]:[Column54]],16,FALSE),"0")</f>
        <v>2</v>
      </c>
      <c r="R213" s="60">
        <f>AVERAGE(Table1215[[#This Row],[Column14]],Table1215[[#This Row],[Column15]],Table1215[[#This Row],[Column17]])</f>
        <v>2</v>
      </c>
      <c r="S213" s="54">
        <f>IFERROR(VLOOKUP(Table1215[[#This Row],[Column2]],Table12[[Column2]:[Column54]],18,FALSE),"0")</f>
        <v>0</v>
      </c>
      <c r="T213" s="54">
        <f>IFERROR(VLOOKUP(Table1215[[#This Row],[Column2]],Table12[[Column2]:[Column54]],19,FALSE),"0")</f>
        <v>0</v>
      </c>
      <c r="U213" s="54">
        <f>IFERROR(VLOOKUP(Table1215[[#This Row],[Column2]],Table12[[Column2]:[Column54]],20,FALSE),"0")</f>
        <v>0</v>
      </c>
      <c r="V213" s="54">
        <f>IFERROR(VLOOKUP(Table1215[[#This Row],[Column2]],Table12[[Column2]:[Column54]],21,FALSE),"0")</f>
        <v>0</v>
      </c>
      <c r="W213" s="54">
        <f>IFERROR(VLOOKUP(Table1215[[#This Row],[Column2]],Table12[[Column2]:[Column54]],22,FALSE),"0")</f>
        <v>0</v>
      </c>
      <c r="X213" s="60">
        <f>Table1215[[#This Row],[Column19]]</f>
        <v>0</v>
      </c>
      <c r="Y213" s="54">
        <f>IFERROR(VLOOKUP(Table1215[[#This Row],[Column2]],Table12[[Column2]:[Column54]],24,FALSE),"0")</f>
        <v>3</v>
      </c>
      <c r="Z213" s="54">
        <f>IFERROR(VLOOKUP(Table1215[[#This Row],[Column2]],Table12[[Column2]:[Column54]],25,FALSE),"0")</f>
        <v>0</v>
      </c>
      <c r="AA213" s="54">
        <f>IFERROR(VLOOKUP(Table1215[[#This Row],[Column2]],Table12[[Column2]:[Column54]],26,FALSE),"0")</f>
        <v>0</v>
      </c>
      <c r="AB213" s="54">
        <f>IFERROR(VLOOKUP(Table1215[[#This Row],[Column2]],Table12[[Column2]:[Column54]],27,FALSE),"0")</f>
        <v>0</v>
      </c>
      <c r="AC213" s="54">
        <f>IFERROR(VLOOKUP(Table1215[[#This Row],[Column2]],Table12[[Column2]:[Column54]],28,FALSE),"0")</f>
        <v>0</v>
      </c>
      <c r="AD213" s="60">
        <f>Table1215[[#This Row],[Column25]]</f>
        <v>3</v>
      </c>
      <c r="AE213" s="54">
        <f>IFERROR(VLOOKUP(Table1215[[#This Row],[Column2]],Table12[[Column2]:[Column54]],30,FALSE),"0")</f>
        <v>0</v>
      </c>
      <c r="AF213" s="54">
        <f>IFERROR(VLOOKUP(Table1215[[#This Row],[Column2]],Table12[[Column2]:[Column54]],31,FALSE),"0")</f>
        <v>0</v>
      </c>
      <c r="AG213" s="54">
        <f>IFERROR(VLOOKUP(Table1215[[#This Row],[Column2]],Table12[[Column2]:[Column54]],32,FALSE),"0")</f>
        <v>0</v>
      </c>
      <c r="AH213" s="54">
        <f>IFERROR(VLOOKUP(Table1215[[#This Row],[Column2]],Table12[[Column2]:[Column54]],33,FALSE),"0")</f>
        <v>0</v>
      </c>
      <c r="AI213" s="54">
        <f>IFERROR(VLOOKUP(Table1215[[#This Row],[Column2]],Table12[[Column2]:[Column54]],34,FALSE),"0")</f>
        <v>0</v>
      </c>
      <c r="AJ213" s="60">
        <f>AVERAGE(Table1215[[#This Row],[Column31]],Table1215[[#This Row],[Column32]],Table1215[[#This Row],[Column33]])</f>
        <v>0</v>
      </c>
      <c r="AK213" s="54">
        <f>IFERROR(VLOOKUP(Table1215[[#This Row],[Column2]],Table12[[Column2]:[Column54]],36,FALSE),"0")</f>
        <v>3</v>
      </c>
      <c r="AL213" s="54">
        <f>IFERROR(VLOOKUP(Table1215[[#This Row],[Column2]],Table12[[Column2]:[Column54]],37,FALSE),"0")</f>
        <v>3</v>
      </c>
      <c r="AM213" s="54">
        <f>IFERROR(VLOOKUP(Table1215[[#This Row],[Column2]],Table12[[Column2]:[Column54]],38,FALSE),"0")</f>
        <v>0</v>
      </c>
      <c r="AN213" s="54">
        <f>IFERROR(VLOOKUP(Table1215[[#This Row],[Column2]],Table12[[Column2]:[Column54]],39,FALSE),"0")</f>
        <v>3</v>
      </c>
      <c r="AO213" s="54">
        <f>IFERROR(VLOOKUP(Table1215[[#This Row],[Column2]],Table12[[Column2]:[Column54]],40,FALSE),"0")</f>
        <v>0</v>
      </c>
      <c r="AP213" s="60">
        <f>AVERAGE(Table1215[[#This Row],[Column37]],Table1215[[#This Row],[Column38]],Table1215[[#This Row],[Column40]])</f>
        <v>3</v>
      </c>
      <c r="AQ213" s="54">
        <f>IFERROR(VLOOKUP(Table1215[[#This Row],[Column2]],Table12[[Column2]:[Column54]],42,FALSE),"0")</f>
        <v>2</v>
      </c>
      <c r="AR213" s="54">
        <f>IFERROR(VLOOKUP(Table1215[[#This Row],[Column2]],Table12[[Column2]:[Column54]],43,FALSE),"0")</f>
        <v>0</v>
      </c>
      <c r="AS213" s="54">
        <f>IFERROR(VLOOKUP(Table1215[[#This Row],[Column2]],Table12[[Column2]:[Column54]],44,FALSE),"0")</f>
        <v>0</v>
      </c>
      <c r="AT213" s="54">
        <f>IFERROR(VLOOKUP(Table1215[[#This Row],[Column2]],Table12[[Column2]:[Column54]],45,FALSE),"0")</f>
        <v>0</v>
      </c>
      <c r="AU213" s="54">
        <f>IFERROR(VLOOKUP(Table1215[[#This Row],[Column2]],Table12[[Column2]:[Column54]],46,FALSE),"0")</f>
        <v>0</v>
      </c>
      <c r="AV213" s="60">
        <f>Table1215[[#This Row],[Column43]]</f>
        <v>2</v>
      </c>
      <c r="AW213" s="54">
        <f>IFERROR(VLOOKUP(Table1215[[#This Row],[Column2]],Table12[[Column2]:[Column54]],48,FALSE),"0")</f>
        <v>0</v>
      </c>
      <c r="AX213" s="54">
        <f>IFERROR(VLOOKUP(Table1215[[#This Row],[Column2]],Table12[[Column2]:[Column54]],49,FALSE),"0")</f>
        <v>0</v>
      </c>
      <c r="AY213" s="54">
        <f>IFERROR(VLOOKUP(Table1215[[#This Row],[Column2]],Table12[[Column2]:[Column54]],50,FALSE),"0")</f>
        <v>0</v>
      </c>
      <c r="AZ213" s="54">
        <f>IFERROR(VLOOKUP(Table1215[[#This Row],[Column2]],Table12[[Column2]:[Column54]],51,FALSE),"0")</f>
        <v>3</v>
      </c>
      <c r="BA213" s="54">
        <f>IFERROR(VLOOKUP(Table1215[[#This Row],[Column2]],Table12[[Column2]:[Column54]],52,FALSE),"0")</f>
        <v>2</v>
      </c>
      <c r="BB213" s="60">
        <f>AVERAGE(Table1215[[#This Row],[Column52]],Table1215[[#This Row],[Column53]])</f>
        <v>2.5</v>
      </c>
    </row>
    <row r="214" spans="1:54" ht="23.1" customHeight="1" x14ac:dyDescent="0.3">
      <c r="A214" s="79">
        <v>211</v>
      </c>
      <c r="B214" s="56" t="s">
        <v>454</v>
      </c>
      <c r="C214" s="57" t="s">
        <v>455</v>
      </c>
      <c r="D214" s="56" t="s">
        <v>541</v>
      </c>
      <c r="E214" s="56" t="s">
        <v>288</v>
      </c>
      <c r="F214" s="56" t="str">
        <f>REPT(CHAR(160),10)&amp;Working!$E215</f>
        <v>          D</v>
      </c>
      <c r="G214" s="58">
        <f>IFERROR(VLOOKUP(Table1215[[#This Row],[Column2]],Table12[[Column2]:[Column54]],6,FALSE),"0")</f>
        <v>0</v>
      </c>
      <c r="H214" s="58">
        <f>IFERROR(VLOOKUP(Table1215[[#This Row],[Column2]],Table12[[Column2]:[Column54]],7,FALSE),"0")</f>
        <v>0</v>
      </c>
      <c r="I214" s="58">
        <f>IFERROR(VLOOKUP(Table1215[[#This Row],[Column2]],Table12[[Column2]:[Column54]],8,FALSE),"0")</f>
        <v>3</v>
      </c>
      <c r="J214" s="58">
        <f>IFERROR(VLOOKUP(Table1215[[#This Row],[Column2]],Table12[[Column2]:[Column54]],9,FALSE),"0")</f>
        <v>0</v>
      </c>
      <c r="K214" s="58">
        <f>IFERROR(VLOOKUP(Table1215[[#This Row],[Column2]],Table12[[Column2]:[Column54]],10,FALSE),"0")</f>
        <v>0</v>
      </c>
      <c r="L214" s="60">
        <f>Table1215[[#This Row],[Column9]]</f>
        <v>3</v>
      </c>
      <c r="M214" s="58">
        <f>IFERROR(VLOOKUP(Table1215[[#This Row],[Column2]],Table12[[Column2]:[Column54]],12,FALSE),"0")</f>
        <v>0</v>
      </c>
      <c r="N214" s="58">
        <f>IFERROR(VLOOKUP(Table1215[[#This Row],[Column2]],Table12[[Column2]:[Column54]],13,FALSE),"0")</f>
        <v>4</v>
      </c>
      <c r="O214" s="58">
        <f>IFERROR(VLOOKUP(Table1215[[#This Row],[Column2]],Table12[[Column2]:[Column54]],14,FALSE),"0")</f>
        <v>3</v>
      </c>
      <c r="P214" s="58">
        <f>IFERROR(VLOOKUP(Table1215[[#This Row],[Column2]],Table12[[Column2]:[Column54]],10,FALSE),"0")</f>
        <v>0</v>
      </c>
      <c r="Q214" s="58">
        <f>IFERROR(VLOOKUP(Table1215[[#This Row],[Column2]],Table12[[Column2]:[Column54]],16,FALSE),"0")</f>
        <v>3</v>
      </c>
      <c r="R214" s="60">
        <f>AVERAGE(Table1215[[#This Row],[Column14]],Table1215[[#This Row],[Column15]],Table1215[[#This Row],[Column17]])</f>
        <v>3.3333333333333335</v>
      </c>
      <c r="S214" s="58">
        <f>IFERROR(VLOOKUP(Table1215[[#This Row],[Column2]],Table12[[Column2]:[Column54]],18,FALSE),"0")</f>
        <v>0</v>
      </c>
      <c r="T214" s="58">
        <f>IFERROR(VLOOKUP(Table1215[[#This Row],[Column2]],Table12[[Column2]:[Column54]],19,FALSE),"0")</f>
        <v>0</v>
      </c>
      <c r="U214" s="58">
        <f>IFERROR(VLOOKUP(Table1215[[#This Row],[Column2]],Table12[[Column2]:[Column54]],20,FALSE),"0")</f>
        <v>0</v>
      </c>
      <c r="V214" s="58">
        <f>IFERROR(VLOOKUP(Table1215[[#This Row],[Column2]],Table12[[Column2]:[Column54]],21,FALSE),"0")</f>
        <v>0</v>
      </c>
      <c r="W214" s="58">
        <f>IFERROR(VLOOKUP(Table1215[[#This Row],[Column2]],Table12[[Column2]:[Column54]],22,FALSE),"0")</f>
        <v>0</v>
      </c>
      <c r="X214" s="60">
        <f>Table1215[[#This Row],[Column19]]</f>
        <v>0</v>
      </c>
      <c r="Y214" s="58">
        <f>IFERROR(VLOOKUP(Table1215[[#This Row],[Column2]],Table12[[Column2]:[Column54]],24,FALSE),"0")</f>
        <v>3</v>
      </c>
      <c r="Z214" s="58">
        <f>IFERROR(VLOOKUP(Table1215[[#This Row],[Column2]],Table12[[Column2]:[Column54]],25,FALSE),"0")</f>
        <v>0</v>
      </c>
      <c r="AA214" s="58">
        <f>IFERROR(VLOOKUP(Table1215[[#This Row],[Column2]],Table12[[Column2]:[Column54]],26,FALSE),"0")</f>
        <v>0</v>
      </c>
      <c r="AB214" s="58">
        <f>IFERROR(VLOOKUP(Table1215[[#This Row],[Column2]],Table12[[Column2]:[Column54]],27,FALSE),"0")</f>
        <v>0</v>
      </c>
      <c r="AC214" s="58">
        <f>IFERROR(VLOOKUP(Table1215[[#This Row],[Column2]],Table12[[Column2]:[Column54]],28,FALSE),"0")</f>
        <v>0</v>
      </c>
      <c r="AD214" s="60">
        <f>Table1215[[#This Row],[Column25]]</f>
        <v>3</v>
      </c>
      <c r="AE214" s="58">
        <f>IFERROR(VLOOKUP(Table1215[[#This Row],[Column2]],Table12[[Column2]:[Column54]],30,FALSE),"0")</f>
        <v>0</v>
      </c>
      <c r="AF214" s="58">
        <f>IFERROR(VLOOKUP(Table1215[[#This Row],[Column2]],Table12[[Column2]:[Column54]],31,FALSE),"0")</f>
        <v>0</v>
      </c>
      <c r="AG214" s="58">
        <f>IFERROR(VLOOKUP(Table1215[[#This Row],[Column2]],Table12[[Column2]:[Column54]],32,FALSE),"0")</f>
        <v>0</v>
      </c>
      <c r="AH214" s="58">
        <f>IFERROR(VLOOKUP(Table1215[[#This Row],[Column2]],Table12[[Column2]:[Column54]],33,FALSE),"0")</f>
        <v>0</v>
      </c>
      <c r="AI214" s="58">
        <f>IFERROR(VLOOKUP(Table1215[[#This Row],[Column2]],Table12[[Column2]:[Column54]],34,FALSE),"0")</f>
        <v>0</v>
      </c>
      <c r="AJ214" s="60">
        <f>AVERAGE(Table1215[[#This Row],[Column31]],Table1215[[#This Row],[Column32]],Table1215[[#This Row],[Column33]])</f>
        <v>0</v>
      </c>
      <c r="AK214" s="58">
        <f>IFERROR(VLOOKUP(Table1215[[#This Row],[Column2]],Table12[[Column2]:[Column54]],36,FALSE),"0")</f>
        <v>3</v>
      </c>
      <c r="AL214" s="58">
        <f>IFERROR(VLOOKUP(Table1215[[#This Row],[Column2]],Table12[[Column2]:[Column54]],37,FALSE),"0")</f>
        <v>3</v>
      </c>
      <c r="AM214" s="58">
        <f>IFERROR(VLOOKUP(Table1215[[#This Row],[Column2]],Table12[[Column2]:[Column54]],38,FALSE),"0")</f>
        <v>0</v>
      </c>
      <c r="AN214" s="58">
        <f>IFERROR(VLOOKUP(Table1215[[#This Row],[Column2]],Table12[[Column2]:[Column54]],39,FALSE),"0")</f>
        <v>4</v>
      </c>
      <c r="AO214" s="58">
        <f>IFERROR(VLOOKUP(Table1215[[#This Row],[Column2]],Table12[[Column2]:[Column54]],40,FALSE),"0")</f>
        <v>0</v>
      </c>
      <c r="AP214" s="60">
        <f>AVERAGE(Table1215[[#This Row],[Column37]],Table1215[[#This Row],[Column38]],Table1215[[#This Row],[Column40]])</f>
        <v>3.3333333333333335</v>
      </c>
      <c r="AQ214" s="58">
        <f>IFERROR(VLOOKUP(Table1215[[#This Row],[Column2]],Table12[[Column2]:[Column54]],42,FALSE),"0")</f>
        <v>3</v>
      </c>
      <c r="AR214" s="58">
        <f>IFERROR(VLOOKUP(Table1215[[#This Row],[Column2]],Table12[[Column2]:[Column54]],43,FALSE),"0")</f>
        <v>0</v>
      </c>
      <c r="AS214" s="58">
        <f>IFERROR(VLOOKUP(Table1215[[#This Row],[Column2]],Table12[[Column2]:[Column54]],44,FALSE),"0")</f>
        <v>0</v>
      </c>
      <c r="AT214" s="58">
        <f>IFERROR(VLOOKUP(Table1215[[#This Row],[Column2]],Table12[[Column2]:[Column54]],45,FALSE),"0")</f>
        <v>0</v>
      </c>
      <c r="AU214" s="58">
        <f>IFERROR(VLOOKUP(Table1215[[#This Row],[Column2]],Table12[[Column2]:[Column54]],46,FALSE),"0")</f>
        <v>0</v>
      </c>
      <c r="AV214" s="60">
        <f>Table1215[[#This Row],[Column43]]</f>
        <v>3</v>
      </c>
      <c r="AW214" s="58">
        <f>IFERROR(VLOOKUP(Table1215[[#This Row],[Column2]],Table12[[Column2]:[Column54]],48,FALSE),"0")</f>
        <v>0</v>
      </c>
      <c r="AX214" s="58">
        <f>IFERROR(VLOOKUP(Table1215[[#This Row],[Column2]],Table12[[Column2]:[Column54]],49,FALSE),"0")</f>
        <v>0</v>
      </c>
      <c r="AY214" s="58">
        <f>IFERROR(VLOOKUP(Table1215[[#This Row],[Column2]],Table12[[Column2]:[Column54]],50,FALSE),"0")</f>
        <v>0</v>
      </c>
      <c r="AZ214" s="58">
        <f>IFERROR(VLOOKUP(Table1215[[#This Row],[Column2]],Table12[[Column2]:[Column54]],51,FALSE),"0")</f>
        <v>3</v>
      </c>
      <c r="BA214" s="58">
        <f>IFERROR(VLOOKUP(Table1215[[#This Row],[Column2]],Table12[[Column2]:[Column54]],52,FALSE),"0")</f>
        <v>3</v>
      </c>
      <c r="BB214" s="60">
        <f>AVERAGE(Table1215[[#This Row],[Column52]],Table1215[[#This Row],[Column53]])</f>
        <v>3</v>
      </c>
    </row>
    <row r="215" spans="1:54" ht="23.1" customHeight="1" x14ac:dyDescent="0.3">
      <c r="A215" s="80">
        <v>212</v>
      </c>
      <c r="B215" s="63" t="s">
        <v>456</v>
      </c>
      <c r="C215" s="64" t="s">
        <v>457</v>
      </c>
      <c r="D215" s="63" t="s">
        <v>541</v>
      </c>
      <c r="E215" s="63" t="s">
        <v>288</v>
      </c>
      <c r="F215" s="63" t="str">
        <f>REPT(CHAR(160),10)&amp;Working!$E216</f>
        <v>          D</v>
      </c>
      <c r="G215" s="54">
        <f>IFERROR(VLOOKUP(Table1215[[#This Row],[Column2]],Table12[[Column2]:[Column54]],6,FALSE),"0")</f>
        <v>0</v>
      </c>
      <c r="H215" s="54">
        <f>IFERROR(VLOOKUP(Table1215[[#This Row],[Column2]],Table12[[Column2]:[Column54]],7,FALSE),"0")</f>
        <v>0</v>
      </c>
      <c r="I215" s="54">
        <f>IFERROR(VLOOKUP(Table1215[[#This Row],[Column2]],Table12[[Column2]:[Column54]],8,FALSE),"0")</f>
        <v>4</v>
      </c>
      <c r="J215" s="54">
        <f>IFERROR(VLOOKUP(Table1215[[#This Row],[Column2]],Table12[[Column2]:[Column54]],9,FALSE),"0")</f>
        <v>0</v>
      </c>
      <c r="K215" s="54">
        <f>IFERROR(VLOOKUP(Table1215[[#This Row],[Column2]],Table12[[Column2]:[Column54]],10,FALSE),"0")</f>
        <v>0</v>
      </c>
      <c r="L215" s="60">
        <f>Table1215[[#This Row],[Column9]]</f>
        <v>4</v>
      </c>
      <c r="M215" s="54">
        <f>IFERROR(VLOOKUP(Table1215[[#This Row],[Column2]],Table12[[Column2]:[Column54]],12,FALSE),"0")</f>
        <v>0</v>
      </c>
      <c r="N215" s="54">
        <f>IFERROR(VLOOKUP(Table1215[[#This Row],[Column2]],Table12[[Column2]:[Column54]],13,FALSE),"0")</f>
        <v>5</v>
      </c>
      <c r="O215" s="54">
        <f>IFERROR(VLOOKUP(Table1215[[#This Row],[Column2]],Table12[[Column2]:[Column54]],14,FALSE),"0")</f>
        <v>5</v>
      </c>
      <c r="P215" s="54">
        <f>IFERROR(VLOOKUP(Table1215[[#This Row],[Column2]],Table12[[Column2]:[Column54]],10,FALSE),"0")</f>
        <v>0</v>
      </c>
      <c r="Q215" s="54">
        <f>IFERROR(VLOOKUP(Table1215[[#This Row],[Column2]],Table12[[Column2]:[Column54]],16,FALSE),"0")</f>
        <v>5</v>
      </c>
      <c r="R215" s="60">
        <f>AVERAGE(Table1215[[#This Row],[Column14]],Table1215[[#This Row],[Column15]],Table1215[[#This Row],[Column17]])</f>
        <v>5</v>
      </c>
      <c r="S215" s="54">
        <f>IFERROR(VLOOKUP(Table1215[[#This Row],[Column2]],Table12[[Column2]:[Column54]],18,FALSE),"0")</f>
        <v>0</v>
      </c>
      <c r="T215" s="54">
        <f>IFERROR(VLOOKUP(Table1215[[#This Row],[Column2]],Table12[[Column2]:[Column54]],19,FALSE),"0")</f>
        <v>0</v>
      </c>
      <c r="U215" s="54">
        <f>IFERROR(VLOOKUP(Table1215[[#This Row],[Column2]],Table12[[Column2]:[Column54]],20,FALSE),"0")</f>
        <v>0</v>
      </c>
      <c r="V215" s="54">
        <f>IFERROR(VLOOKUP(Table1215[[#This Row],[Column2]],Table12[[Column2]:[Column54]],21,FALSE),"0")</f>
        <v>0</v>
      </c>
      <c r="W215" s="54">
        <f>IFERROR(VLOOKUP(Table1215[[#This Row],[Column2]],Table12[[Column2]:[Column54]],22,FALSE),"0")</f>
        <v>0</v>
      </c>
      <c r="X215" s="60">
        <f>Table1215[[#This Row],[Column19]]</f>
        <v>0</v>
      </c>
      <c r="Y215" s="54">
        <f>IFERROR(VLOOKUP(Table1215[[#This Row],[Column2]],Table12[[Column2]:[Column54]],24,FALSE),"0")</f>
        <v>5</v>
      </c>
      <c r="Z215" s="54">
        <f>IFERROR(VLOOKUP(Table1215[[#This Row],[Column2]],Table12[[Column2]:[Column54]],25,FALSE),"0")</f>
        <v>0</v>
      </c>
      <c r="AA215" s="54">
        <f>IFERROR(VLOOKUP(Table1215[[#This Row],[Column2]],Table12[[Column2]:[Column54]],26,FALSE),"0")</f>
        <v>0</v>
      </c>
      <c r="AB215" s="54">
        <f>IFERROR(VLOOKUP(Table1215[[#This Row],[Column2]],Table12[[Column2]:[Column54]],27,FALSE),"0")</f>
        <v>0</v>
      </c>
      <c r="AC215" s="54">
        <f>IFERROR(VLOOKUP(Table1215[[#This Row],[Column2]],Table12[[Column2]:[Column54]],28,FALSE),"0")</f>
        <v>0</v>
      </c>
      <c r="AD215" s="60">
        <f>Table1215[[#This Row],[Column25]]</f>
        <v>5</v>
      </c>
      <c r="AE215" s="54">
        <f>IFERROR(VLOOKUP(Table1215[[#This Row],[Column2]],Table12[[Column2]:[Column54]],30,FALSE),"0")</f>
        <v>0</v>
      </c>
      <c r="AF215" s="54">
        <f>IFERROR(VLOOKUP(Table1215[[#This Row],[Column2]],Table12[[Column2]:[Column54]],31,FALSE),"0")</f>
        <v>0</v>
      </c>
      <c r="AG215" s="54">
        <f>IFERROR(VLOOKUP(Table1215[[#This Row],[Column2]],Table12[[Column2]:[Column54]],32,FALSE),"0")</f>
        <v>0</v>
      </c>
      <c r="AH215" s="54">
        <f>IFERROR(VLOOKUP(Table1215[[#This Row],[Column2]],Table12[[Column2]:[Column54]],33,FALSE),"0")</f>
        <v>0</v>
      </c>
      <c r="AI215" s="54">
        <f>IFERROR(VLOOKUP(Table1215[[#This Row],[Column2]],Table12[[Column2]:[Column54]],34,FALSE),"0")</f>
        <v>0</v>
      </c>
      <c r="AJ215" s="60">
        <f>AVERAGE(Table1215[[#This Row],[Column31]],Table1215[[#This Row],[Column32]],Table1215[[#This Row],[Column33]])</f>
        <v>0</v>
      </c>
      <c r="AK215" s="54">
        <f>IFERROR(VLOOKUP(Table1215[[#This Row],[Column2]],Table12[[Column2]:[Column54]],36,FALSE),"0")</f>
        <v>4</v>
      </c>
      <c r="AL215" s="54">
        <f>IFERROR(VLOOKUP(Table1215[[#This Row],[Column2]],Table12[[Column2]:[Column54]],37,FALSE),"0")</f>
        <v>4</v>
      </c>
      <c r="AM215" s="54">
        <f>IFERROR(VLOOKUP(Table1215[[#This Row],[Column2]],Table12[[Column2]:[Column54]],38,FALSE),"0")</f>
        <v>0</v>
      </c>
      <c r="AN215" s="54">
        <f>IFERROR(VLOOKUP(Table1215[[#This Row],[Column2]],Table12[[Column2]:[Column54]],39,FALSE),"0")</f>
        <v>4</v>
      </c>
      <c r="AO215" s="54">
        <f>IFERROR(VLOOKUP(Table1215[[#This Row],[Column2]],Table12[[Column2]:[Column54]],40,FALSE),"0")</f>
        <v>0</v>
      </c>
      <c r="AP215" s="60">
        <f>AVERAGE(Table1215[[#This Row],[Column37]],Table1215[[#This Row],[Column38]],Table1215[[#This Row],[Column40]])</f>
        <v>4</v>
      </c>
      <c r="AQ215" s="54">
        <f>IFERROR(VLOOKUP(Table1215[[#This Row],[Column2]],Table12[[Column2]:[Column54]],42,FALSE),"0")</f>
        <v>3</v>
      </c>
      <c r="AR215" s="54">
        <f>IFERROR(VLOOKUP(Table1215[[#This Row],[Column2]],Table12[[Column2]:[Column54]],43,FALSE),"0")</f>
        <v>0</v>
      </c>
      <c r="AS215" s="54">
        <f>IFERROR(VLOOKUP(Table1215[[#This Row],[Column2]],Table12[[Column2]:[Column54]],44,FALSE),"0")</f>
        <v>0</v>
      </c>
      <c r="AT215" s="54">
        <f>IFERROR(VLOOKUP(Table1215[[#This Row],[Column2]],Table12[[Column2]:[Column54]],45,FALSE),"0")</f>
        <v>0</v>
      </c>
      <c r="AU215" s="54">
        <f>IFERROR(VLOOKUP(Table1215[[#This Row],[Column2]],Table12[[Column2]:[Column54]],46,FALSE),"0")</f>
        <v>0</v>
      </c>
      <c r="AV215" s="60">
        <f>Table1215[[#This Row],[Column43]]</f>
        <v>3</v>
      </c>
      <c r="AW215" s="54">
        <f>IFERROR(VLOOKUP(Table1215[[#This Row],[Column2]],Table12[[Column2]:[Column54]],48,FALSE),"0")</f>
        <v>0</v>
      </c>
      <c r="AX215" s="54">
        <f>IFERROR(VLOOKUP(Table1215[[#This Row],[Column2]],Table12[[Column2]:[Column54]],49,FALSE),"0")</f>
        <v>0</v>
      </c>
      <c r="AY215" s="54">
        <f>IFERROR(VLOOKUP(Table1215[[#This Row],[Column2]],Table12[[Column2]:[Column54]],50,FALSE),"0")</f>
        <v>0</v>
      </c>
      <c r="AZ215" s="54">
        <f>IFERROR(VLOOKUP(Table1215[[#This Row],[Column2]],Table12[[Column2]:[Column54]],51,FALSE),"0")</f>
        <v>3</v>
      </c>
      <c r="BA215" s="54">
        <f>IFERROR(VLOOKUP(Table1215[[#This Row],[Column2]],Table12[[Column2]:[Column54]],52,FALSE),"0")</f>
        <v>4</v>
      </c>
      <c r="BB215" s="60">
        <f>AVERAGE(Table1215[[#This Row],[Column52]],Table1215[[#This Row],[Column53]])</f>
        <v>3.5</v>
      </c>
    </row>
    <row r="216" spans="1:54" ht="23.1" customHeight="1" x14ac:dyDescent="0.3">
      <c r="A216" s="79">
        <v>213</v>
      </c>
      <c r="B216" s="56" t="s">
        <v>458</v>
      </c>
      <c r="C216" s="57" t="s">
        <v>459</v>
      </c>
      <c r="D216" s="56" t="s">
        <v>541</v>
      </c>
      <c r="E216" s="56" t="s">
        <v>288</v>
      </c>
      <c r="F216" s="56" t="str">
        <f>REPT(CHAR(160),10)&amp;Working!$E217</f>
        <v>          D</v>
      </c>
      <c r="G216" s="58">
        <f>IFERROR(VLOOKUP(Table1215[[#This Row],[Column2]],Table12[[Column2]:[Column54]],6,FALSE),"0")</f>
        <v>0</v>
      </c>
      <c r="H216" s="58">
        <f>IFERROR(VLOOKUP(Table1215[[#This Row],[Column2]],Table12[[Column2]:[Column54]],7,FALSE),"0")</f>
        <v>0</v>
      </c>
      <c r="I216" s="58">
        <f>IFERROR(VLOOKUP(Table1215[[#This Row],[Column2]],Table12[[Column2]:[Column54]],8,FALSE),"0")</f>
        <v>1</v>
      </c>
      <c r="J216" s="58">
        <f>IFERROR(VLOOKUP(Table1215[[#This Row],[Column2]],Table12[[Column2]:[Column54]],9,FALSE),"0")</f>
        <v>0</v>
      </c>
      <c r="K216" s="58">
        <f>IFERROR(VLOOKUP(Table1215[[#This Row],[Column2]],Table12[[Column2]:[Column54]],10,FALSE),"0")</f>
        <v>0</v>
      </c>
      <c r="L216" s="60">
        <f>Table1215[[#This Row],[Column9]]</f>
        <v>1</v>
      </c>
      <c r="M216" s="58">
        <f>IFERROR(VLOOKUP(Table1215[[#This Row],[Column2]],Table12[[Column2]:[Column54]],12,FALSE),"0")</f>
        <v>0</v>
      </c>
      <c r="N216" s="58">
        <f>IFERROR(VLOOKUP(Table1215[[#This Row],[Column2]],Table12[[Column2]:[Column54]],13,FALSE),"0")</f>
        <v>2</v>
      </c>
      <c r="O216" s="58">
        <f>IFERROR(VLOOKUP(Table1215[[#This Row],[Column2]],Table12[[Column2]:[Column54]],14,FALSE),"0")</f>
        <v>2</v>
      </c>
      <c r="P216" s="58">
        <f>IFERROR(VLOOKUP(Table1215[[#This Row],[Column2]],Table12[[Column2]:[Column54]],10,FALSE),"0")</f>
        <v>0</v>
      </c>
      <c r="Q216" s="58">
        <f>IFERROR(VLOOKUP(Table1215[[#This Row],[Column2]],Table12[[Column2]:[Column54]],16,FALSE),"0")</f>
        <v>2</v>
      </c>
      <c r="R216" s="60">
        <f>AVERAGE(Table1215[[#This Row],[Column14]],Table1215[[#This Row],[Column15]],Table1215[[#This Row],[Column17]])</f>
        <v>2</v>
      </c>
      <c r="S216" s="58">
        <f>IFERROR(VLOOKUP(Table1215[[#This Row],[Column2]],Table12[[Column2]:[Column54]],18,FALSE),"0")</f>
        <v>0</v>
      </c>
      <c r="T216" s="58">
        <f>IFERROR(VLOOKUP(Table1215[[#This Row],[Column2]],Table12[[Column2]:[Column54]],19,FALSE),"0")</f>
        <v>0</v>
      </c>
      <c r="U216" s="58">
        <f>IFERROR(VLOOKUP(Table1215[[#This Row],[Column2]],Table12[[Column2]:[Column54]],20,FALSE),"0")</f>
        <v>0</v>
      </c>
      <c r="V216" s="58">
        <f>IFERROR(VLOOKUP(Table1215[[#This Row],[Column2]],Table12[[Column2]:[Column54]],21,FALSE),"0")</f>
        <v>0</v>
      </c>
      <c r="W216" s="58">
        <f>IFERROR(VLOOKUP(Table1215[[#This Row],[Column2]],Table12[[Column2]:[Column54]],22,FALSE),"0")</f>
        <v>0</v>
      </c>
      <c r="X216" s="60">
        <f>Table1215[[#This Row],[Column19]]</f>
        <v>0</v>
      </c>
      <c r="Y216" s="58">
        <f>IFERROR(VLOOKUP(Table1215[[#This Row],[Column2]],Table12[[Column2]:[Column54]],24,FALSE),"0")</f>
        <v>3</v>
      </c>
      <c r="Z216" s="58">
        <f>IFERROR(VLOOKUP(Table1215[[#This Row],[Column2]],Table12[[Column2]:[Column54]],25,FALSE),"0")</f>
        <v>0</v>
      </c>
      <c r="AA216" s="58">
        <f>IFERROR(VLOOKUP(Table1215[[#This Row],[Column2]],Table12[[Column2]:[Column54]],26,FALSE),"0")</f>
        <v>0</v>
      </c>
      <c r="AB216" s="58">
        <f>IFERROR(VLOOKUP(Table1215[[#This Row],[Column2]],Table12[[Column2]:[Column54]],27,FALSE),"0")</f>
        <v>0</v>
      </c>
      <c r="AC216" s="58">
        <f>IFERROR(VLOOKUP(Table1215[[#This Row],[Column2]],Table12[[Column2]:[Column54]],28,FALSE),"0")</f>
        <v>0</v>
      </c>
      <c r="AD216" s="60">
        <f>Table1215[[#This Row],[Column25]]</f>
        <v>3</v>
      </c>
      <c r="AE216" s="58">
        <f>IFERROR(VLOOKUP(Table1215[[#This Row],[Column2]],Table12[[Column2]:[Column54]],30,FALSE),"0")</f>
        <v>0</v>
      </c>
      <c r="AF216" s="58">
        <f>IFERROR(VLOOKUP(Table1215[[#This Row],[Column2]],Table12[[Column2]:[Column54]],31,FALSE),"0")</f>
        <v>0</v>
      </c>
      <c r="AG216" s="58">
        <f>IFERROR(VLOOKUP(Table1215[[#This Row],[Column2]],Table12[[Column2]:[Column54]],32,FALSE),"0")</f>
        <v>0</v>
      </c>
      <c r="AH216" s="58">
        <f>IFERROR(VLOOKUP(Table1215[[#This Row],[Column2]],Table12[[Column2]:[Column54]],33,FALSE),"0")</f>
        <v>0</v>
      </c>
      <c r="AI216" s="58">
        <f>IFERROR(VLOOKUP(Table1215[[#This Row],[Column2]],Table12[[Column2]:[Column54]],34,FALSE),"0")</f>
        <v>0</v>
      </c>
      <c r="AJ216" s="60">
        <f>AVERAGE(Table1215[[#This Row],[Column31]],Table1215[[#This Row],[Column32]],Table1215[[#This Row],[Column33]])</f>
        <v>0</v>
      </c>
      <c r="AK216" s="58">
        <f>IFERROR(VLOOKUP(Table1215[[#This Row],[Column2]],Table12[[Column2]:[Column54]],36,FALSE),"0")</f>
        <v>1</v>
      </c>
      <c r="AL216" s="58">
        <f>IFERROR(VLOOKUP(Table1215[[#This Row],[Column2]],Table12[[Column2]:[Column54]],37,FALSE),"0")</f>
        <v>1</v>
      </c>
      <c r="AM216" s="58">
        <f>IFERROR(VLOOKUP(Table1215[[#This Row],[Column2]],Table12[[Column2]:[Column54]],38,FALSE),"0")</f>
        <v>0</v>
      </c>
      <c r="AN216" s="58">
        <f>IFERROR(VLOOKUP(Table1215[[#This Row],[Column2]],Table12[[Column2]:[Column54]],39,FALSE),"0")</f>
        <v>1</v>
      </c>
      <c r="AO216" s="58">
        <f>IFERROR(VLOOKUP(Table1215[[#This Row],[Column2]],Table12[[Column2]:[Column54]],40,FALSE),"0")</f>
        <v>0</v>
      </c>
      <c r="AP216" s="60">
        <f>AVERAGE(Table1215[[#This Row],[Column37]],Table1215[[#This Row],[Column38]],Table1215[[#This Row],[Column40]])</f>
        <v>1</v>
      </c>
      <c r="AQ216" s="58">
        <f>IFERROR(VLOOKUP(Table1215[[#This Row],[Column2]],Table12[[Column2]:[Column54]],42,FALSE),"0")</f>
        <v>2</v>
      </c>
      <c r="AR216" s="58">
        <f>IFERROR(VLOOKUP(Table1215[[#This Row],[Column2]],Table12[[Column2]:[Column54]],43,FALSE),"0")</f>
        <v>0</v>
      </c>
      <c r="AS216" s="58">
        <f>IFERROR(VLOOKUP(Table1215[[#This Row],[Column2]],Table12[[Column2]:[Column54]],44,FALSE),"0")</f>
        <v>0</v>
      </c>
      <c r="AT216" s="58">
        <f>IFERROR(VLOOKUP(Table1215[[#This Row],[Column2]],Table12[[Column2]:[Column54]],45,FALSE),"0")</f>
        <v>0</v>
      </c>
      <c r="AU216" s="58">
        <f>IFERROR(VLOOKUP(Table1215[[#This Row],[Column2]],Table12[[Column2]:[Column54]],46,FALSE),"0")</f>
        <v>0</v>
      </c>
      <c r="AV216" s="60">
        <f>Table1215[[#This Row],[Column43]]</f>
        <v>2</v>
      </c>
      <c r="AW216" s="58">
        <f>IFERROR(VLOOKUP(Table1215[[#This Row],[Column2]],Table12[[Column2]:[Column54]],48,FALSE),"0")</f>
        <v>0</v>
      </c>
      <c r="AX216" s="58">
        <f>IFERROR(VLOOKUP(Table1215[[#This Row],[Column2]],Table12[[Column2]:[Column54]],49,FALSE),"0")</f>
        <v>0</v>
      </c>
      <c r="AY216" s="58">
        <f>IFERROR(VLOOKUP(Table1215[[#This Row],[Column2]],Table12[[Column2]:[Column54]],50,FALSE),"0")</f>
        <v>0</v>
      </c>
      <c r="AZ216" s="58">
        <f>IFERROR(VLOOKUP(Table1215[[#This Row],[Column2]],Table12[[Column2]:[Column54]],51,FALSE),"0")</f>
        <v>2</v>
      </c>
      <c r="BA216" s="58">
        <f>IFERROR(VLOOKUP(Table1215[[#This Row],[Column2]],Table12[[Column2]:[Column54]],52,FALSE),"0")</f>
        <v>1</v>
      </c>
      <c r="BB216" s="60">
        <f>AVERAGE(Table1215[[#This Row],[Column52]],Table1215[[#This Row],[Column53]])</f>
        <v>1.5</v>
      </c>
    </row>
    <row r="217" spans="1:54" ht="23.1" customHeight="1" x14ac:dyDescent="0.3">
      <c r="A217" s="80">
        <v>214</v>
      </c>
      <c r="B217" s="63" t="s">
        <v>460</v>
      </c>
      <c r="C217" s="64" t="s">
        <v>461</v>
      </c>
      <c r="D217" s="63" t="s">
        <v>449</v>
      </c>
      <c r="E217" s="63" t="s">
        <v>288</v>
      </c>
      <c r="F217" s="63" t="str">
        <f>REPT(CHAR(160),10)&amp;Working!$E218</f>
        <v>          D</v>
      </c>
      <c r="G217" s="54">
        <f>IFERROR(VLOOKUP(Table1215[[#This Row],[Column2]],Table12[[Column2]:[Column54]],6,FALSE),"0")</f>
        <v>0</v>
      </c>
      <c r="H217" s="54">
        <f>IFERROR(VLOOKUP(Table1215[[#This Row],[Column2]],Table12[[Column2]:[Column54]],7,FALSE),"0")</f>
        <v>0</v>
      </c>
      <c r="I217" s="54">
        <f>IFERROR(VLOOKUP(Table1215[[#This Row],[Column2]],Table12[[Column2]:[Column54]],8,FALSE),"0")</f>
        <v>3</v>
      </c>
      <c r="J217" s="54">
        <f>IFERROR(VLOOKUP(Table1215[[#This Row],[Column2]],Table12[[Column2]:[Column54]],9,FALSE),"0")</f>
        <v>0</v>
      </c>
      <c r="K217" s="54">
        <f>IFERROR(VLOOKUP(Table1215[[#This Row],[Column2]],Table12[[Column2]:[Column54]],10,FALSE),"0")</f>
        <v>0</v>
      </c>
      <c r="L217" s="60">
        <f>Table1215[[#This Row],[Column9]]</f>
        <v>3</v>
      </c>
      <c r="M217" s="54">
        <f>IFERROR(VLOOKUP(Table1215[[#This Row],[Column2]],Table12[[Column2]:[Column54]],12,FALSE),"0")</f>
        <v>0</v>
      </c>
      <c r="N217" s="54">
        <f>IFERROR(VLOOKUP(Table1215[[#This Row],[Column2]],Table12[[Column2]:[Column54]],13,FALSE),"0")</f>
        <v>2</v>
      </c>
      <c r="O217" s="54">
        <f>IFERROR(VLOOKUP(Table1215[[#This Row],[Column2]],Table12[[Column2]:[Column54]],14,FALSE),"0")</f>
        <v>4</v>
      </c>
      <c r="P217" s="54">
        <f>IFERROR(VLOOKUP(Table1215[[#This Row],[Column2]],Table12[[Column2]:[Column54]],10,FALSE),"0")</f>
        <v>0</v>
      </c>
      <c r="Q217" s="54">
        <f>IFERROR(VLOOKUP(Table1215[[#This Row],[Column2]],Table12[[Column2]:[Column54]],16,FALSE),"0")</f>
        <v>4</v>
      </c>
      <c r="R217" s="60">
        <f>AVERAGE(Table1215[[#This Row],[Column14]],Table1215[[#This Row],[Column15]],Table1215[[#This Row],[Column17]])</f>
        <v>3.3333333333333335</v>
      </c>
      <c r="S217" s="54">
        <f>IFERROR(VLOOKUP(Table1215[[#This Row],[Column2]],Table12[[Column2]:[Column54]],18,FALSE),"0")</f>
        <v>0</v>
      </c>
      <c r="T217" s="54">
        <f>IFERROR(VLOOKUP(Table1215[[#This Row],[Column2]],Table12[[Column2]:[Column54]],19,FALSE),"0")</f>
        <v>0</v>
      </c>
      <c r="U217" s="54">
        <f>IFERROR(VLOOKUP(Table1215[[#This Row],[Column2]],Table12[[Column2]:[Column54]],20,FALSE),"0")</f>
        <v>0</v>
      </c>
      <c r="V217" s="54">
        <f>IFERROR(VLOOKUP(Table1215[[#This Row],[Column2]],Table12[[Column2]:[Column54]],21,FALSE),"0")</f>
        <v>0</v>
      </c>
      <c r="W217" s="54">
        <f>IFERROR(VLOOKUP(Table1215[[#This Row],[Column2]],Table12[[Column2]:[Column54]],22,FALSE),"0")</f>
        <v>0</v>
      </c>
      <c r="X217" s="60">
        <f>Table1215[[#This Row],[Column19]]</f>
        <v>0</v>
      </c>
      <c r="Y217" s="54">
        <f>IFERROR(VLOOKUP(Table1215[[#This Row],[Column2]],Table12[[Column2]:[Column54]],24,FALSE),"0")</f>
        <v>3</v>
      </c>
      <c r="Z217" s="54">
        <f>IFERROR(VLOOKUP(Table1215[[#This Row],[Column2]],Table12[[Column2]:[Column54]],25,FALSE),"0")</f>
        <v>0</v>
      </c>
      <c r="AA217" s="54">
        <f>IFERROR(VLOOKUP(Table1215[[#This Row],[Column2]],Table12[[Column2]:[Column54]],26,FALSE),"0")</f>
        <v>0</v>
      </c>
      <c r="AB217" s="54">
        <f>IFERROR(VLOOKUP(Table1215[[#This Row],[Column2]],Table12[[Column2]:[Column54]],27,FALSE),"0")</f>
        <v>0</v>
      </c>
      <c r="AC217" s="54">
        <f>IFERROR(VLOOKUP(Table1215[[#This Row],[Column2]],Table12[[Column2]:[Column54]],28,FALSE),"0")</f>
        <v>0</v>
      </c>
      <c r="AD217" s="60">
        <f>Table1215[[#This Row],[Column25]]</f>
        <v>3</v>
      </c>
      <c r="AE217" s="54">
        <f>IFERROR(VLOOKUP(Table1215[[#This Row],[Column2]],Table12[[Column2]:[Column54]],30,FALSE),"0")</f>
        <v>0</v>
      </c>
      <c r="AF217" s="54">
        <f>IFERROR(VLOOKUP(Table1215[[#This Row],[Column2]],Table12[[Column2]:[Column54]],31,FALSE),"0")</f>
        <v>0</v>
      </c>
      <c r="AG217" s="54">
        <f>IFERROR(VLOOKUP(Table1215[[#This Row],[Column2]],Table12[[Column2]:[Column54]],32,FALSE),"0")</f>
        <v>0</v>
      </c>
      <c r="AH217" s="54">
        <f>IFERROR(VLOOKUP(Table1215[[#This Row],[Column2]],Table12[[Column2]:[Column54]],33,FALSE),"0")</f>
        <v>0</v>
      </c>
      <c r="AI217" s="54">
        <f>IFERROR(VLOOKUP(Table1215[[#This Row],[Column2]],Table12[[Column2]:[Column54]],34,FALSE),"0")</f>
        <v>0</v>
      </c>
      <c r="AJ217" s="60">
        <f>AVERAGE(Table1215[[#This Row],[Column31]],Table1215[[#This Row],[Column32]],Table1215[[#This Row],[Column33]])</f>
        <v>0</v>
      </c>
      <c r="AK217" s="54">
        <f>IFERROR(VLOOKUP(Table1215[[#This Row],[Column2]],Table12[[Column2]:[Column54]],36,FALSE),"0")</f>
        <v>3</v>
      </c>
      <c r="AL217" s="54">
        <f>IFERROR(VLOOKUP(Table1215[[#This Row],[Column2]],Table12[[Column2]:[Column54]],37,FALSE),"0")</f>
        <v>3</v>
      </c>
      <c r="AM217" s="54">
        <f>IFERROR(VLOOKUP(Table1215[[#This Row],[Column2]],Table12[[Column2]:[Column54]],38,FALSE),"0")</f>
        <v>0</v>
      </c>
      <c r="AN217" s="54">
        <f>IFERROR(VLOOKUP(Table1215[[#This Row],[Column2]],Table12[[Column2]:[Column54]],39,FALSE),"0")</f>
        <v>4</v>
      </c>
      <c r="AO217" s="54">
        <f>IFERROR(VLOOKUP(Table1215[[#This Row],[Column2]],Table12[[Column2]:[Column54]],40,FALSE),"0")</f>
        <v>0</v>
      </c>
      <c r="AP217" s="60">
        <f>AVERAGE(Table1215[[#This Row],[Column37]],Table1215[[#This Row],[Column38]],Table1215[[#This Row],[Column40]])</f>
        <v>3.3333333333333335</v>
      </c>
      <c r="AQ217" s="54">
        <f>IFERROR(VLOOKUP(Table1215[[#This Row],[Column2]],Table12[[Column2]:[Column54]],42,FALSE),"0")</f>
        <v>3</v>
      </c>
      <c r="AR217" s="54">
        <f>IFERROR(VLOOKUP(Table1215[[#This Row],[Column2]],Table12[[Column2]:[Column54]],43,FALSE),"0")</f>
        <v>0</v>
      </c>
      <c r="AS217" s="54">
        <f>IFERROR(VLOOKUP(Table1215[[#This Row],[Column2]],Table12[[Column2]:[Column54]],44,FALSE),"0")</f>
        <v>0</v>
      </c>
      <c r="AT217" s="54">
        <f>IFERROR(VLOOKUP(Table1215[[#This Row],[Column2]],Table12[[Column2]:[Column54]],45,FALSE),"0")</f>
        <v>0</v>
      </c>
      <c r="AU217" s="54">
        <f>IFERROR(VLOOKUP(Table1215[[#This Row],[Column2]],Table12[[Column2]:[Column54]],46,FALSE),"0")</f>
        <v>0</v>
      </c>
      <c r="AV217" s="60">
        <f>Table1215[[#This Row],[Column43]]</f>
        <v>3</v>
      </c>
      <c r="AW217" s="54">
        <f>IFERROR(VLOOKUP(Table1215[[#This Row],[Column2]],Table12[[Column2]:[Column54]],48,FALSE),"0")</f>
        <v>0</v>
      </c>
      <c r="AX217" s="54">
        <f>IFERROR(VLOOKUP(Table1215[[#This Row],[Column2]],Table12[[Column2]:[Column54]],49,FALSE),"0")</f>
        <v>0</v>
      </c>
      <c r="AY217" s="54">
        <f>IFERROR(VLOOKUP(Table1215[[#This Row],[Column2]],Table12[[Column2]:[Column54]],50,FALSE),"0")</f>
        <v>0</v>
      </c>
      <c r="AZ217" s="54">
        <f>IFERROR(VLOOKUP(Table1215[[#This Row],[Column2]],Table12[[Column2]:[Column54]],51,FALSE),"0")</f>
        <v>3</v>
      </c>
      <c r="BA217" s="54">
        <f>IFERROR(VLOOKUP(Table1215[[#This Row],[Column2]],Table12[[Column2]:[Column54]],52,FALSE),"0")</f>
        <v>3</v>
      </c>
      <c r="BB217" s="60">
        <f>AVERAGE(Table1215[[#This Row],[Column52]],Table1215[[#This Row],[Column53]])</f>
        <v>3</v>
      </c>
    </row>
    <row r="218" spans="1:54" ht="23.1" customHeight="1" x14ac:dyDescent="0.3">
      <c r="A218" s="79">
        <v>215</v>
      </c>
      <c r="B218" s="56" t="s">
        <v>462</v>
      </c>
      <c r="C218" s="57" t="s">
        <v>463</v>
      </c>
      <c r="D218" s="56" t="s">
        <v>449</v>
      </c>
      <c r="E218" s="56" t="s">
        <v>288</v>
      </c>
      <c r="F218" s="56" t="str">
        <f>REPT(CHAR(160),10)&amp;Working!$E219</f>
        <v>          D</v>
      </c>
      <c r="G218" s="58">
        <f>IFERROR(VLOOKUP(Table1215[[#This Row],[Column2]],Table12[[Column2]:[Column54]],6,FALSE),"0")</f>
        <v>0</v>
      </c>
      <c r="H218" s="58">
        <f>IFERROR(VLOOKUP(Table1215[[#This Row],[Column2]],Table12[[Column2]:[Column54]],7,FALSE),"0")</f>
        <v>0</v>
      </c>
      <c r="I218" s="58">
        <f>IFERROR(VLOOKUP(Table1215[[#This Row],[Column2]],Table12[[Column2]:[Column54]],8,FALSE),"0")</f>
        <v>2</v>
      </c>
      <c r="J218" s="58">
        <f>IFERROR(VLOOKUP(Table1215[[#This Row],[Column2]],Table12[[Column2]:[Column54]],9,FALSE),"0")</f>
        <v>0</v>
      </c>
      <c r="K218" s="58">
        <f>IFERROR(VLOOKUP(Table1215[[#This Row],[Column2]],Table12[[Column2]:[Column54]],10,FALSE),"0")</f>
        <v>0</v>
      </c>
      <c r="L218" s="60">
        <f>Table1215[[#This Row],[Column9]]</f>
        <v>2</v>
      </c>
      <c r="M218" s="58">
        <f>IFERROR(VLOOKUP(Table1215[[#This Row],[Column2]],Table12[[Column2]:[Column54]],12,FALSE),"0")</f>
        <v>0</v>
      </c>
      <c r="N218" s="58">
        <f>IFERROR(VLOOKUP(Table1215[[#This Row],[Column2]],Table12[[Column2]:[Column54]],13,FALSE),"0")</f>
        <v>2</v>
      </c>
      <c r="O218" s="58">
        <f>IFERROR(VLOOKUP(Table1215[[#This Row],[Column2]],Table12[[Column2]:[Column54]],14,FALSE),"0")</f>
        <v>3</v>
      </c>
      <c r="P218" s="58">
        <f>IFERROR(VLOOKUP(Table1215[[#This Row],[Column2]],Table12[[Column2]:[Column54]],10,FALSE),"0")</f>
        <v>0</v>
      </c>
      <c r="Q218" s="58">
        <f>IFERROR(VLOOKUP(Table1215[[#This Row],[Column2]],Table12[[Column2]:[Column54]],16,FALSE),"0")</f>
        <v>3</v>
      </c>
      <c r="R218" s="60">
        <f>AVERAGE(Table1215[[#This Row],[Column14]],Table1215[[#This Row],[Column15]],Table1215[[#This Row],[Column17]])</f>
        <v>2.6666666666666665</v>
      </c>
      <c r="S218" s="58">
        <f>IFERROR(VLOOKUP(Table1215[[#This Row],[Column2]],Table12[[Column2]:[Column54]],18,FALSE),"0")</f>
        <v>0</v>
      </c>
      <c r="T218" s="58">
        <f>IFERROR(VLOOKUP(Table1215[[#This Row],[Column2]],Table12[[Column2]:[Column54]],19,FALSE),"0")</f>
        <v>0</v>
      </c>
      <c r="U218" s="58">
        <f>IFERROR(VLOOKUP(Table1215[[#This Row],[Column2]],Table12[[Column2]:[Column54]],20,FALSE),"0")</f>
        <v>0</v>
      </c>
      <c r="V218" s="58">
        <f>IFERROR(VLOOKUP(Table1215[[#This Row],[Column2]],Table12[[Column2]:[Column54]],21,FALSE),"0")</f>
        <v>0</v>
      </c>
      <c r="W218" s="58">
        <f>IFERROR(VLOOKUP(Table1215[[#This Row],[Column2]],Table12[[Column2]:[Column54]],22,FALSE),"0")</f>
        <v>0</v>
      </c>
      <c r="X218" s="60">
        <f>Table1215[[#This Row],[Column19]]</f>
        <v>0</v>
      </c>
      <c r="Y218" s="58">
        <f>IFERROR(VLOOKUP(Table1215[[#This Row],[Column2]],Table12[[Column2]:[Column54]],24,FALSE),"0")</f>
        <v>2</v>
      </c>
      <c r="Z218" s="58">
        <f>IFERROR(VLOOKUP(Table1215[[#This Row],[Column2]],Table12[[Column2]:[Column54]],25,FALSE),"0")</f>
        <v>0</v>
      </c>
      <c r="AA218" s="58">
        <f>IFERROR(VLOOKUP(Table1215[[#This Row],[Column2]],Table12[[Column2]:[Column54]],26,FALSE),"0")</f>
        <v>0</v>
      </c>
      <c r="AB218" s="58">
        <f>IFERROR(VLOOKUP(Table1215[[#This Row],[Column2]],Table12[[Column2]:[Column54]],27,FALSE),"0")</f>
        <v>0</v>
      </c>
      <c r="AC218" s="58">
        <f>IFERROR(VLOOKUP(Table1215[[#This Row],[Column2]],Table12[[Column2]:[Column54]],28,FALSE),"0")</f>
        <v>0</v>
      </c>
      <c r="AD218" s="60">
        <f>Table1215[[#This Row],[Column25]]</f>
        <v>2</v>
      </c>
      <c r="AE218" s="58">
        <f>IFERROR(VLOOKUP(Table1215[[#This Row],[Column2]],Table12[[Column2]:[Column54]],30,FALSE),"0")</f>
        <v>0</v>
      </c>
      <c r="AF218" s="58">
        <f>IFERROR(VLOOKUP(Table1215[[#This Row],[Column2]],Table12[[Column2]:[Column54]],31,FALSE),"0")</f>
        <v>0</v>
      </c>
      <c r="AG218" s="58">
        <f>IFERROR(VLOOKUP(Table1215[[#This Row],[Column2]],Table12[[Column2]:[Column54]],32,FALSE),"0")</f>
        <v>0</v>
      </c>
      <c r="AH218" s="58">
        <f>IFERROR(VLOOKUP(Table1215[[#This Row],[Column2]],Table12[[Column2]:[Column54]],33,FALSE),"0")</f>
        <v>0</v>
      </c>
      <c r="AI218" s="58">
        <f>IFERROR(VLOOKUP(Table1215[[#This Row],[Column2]],Table12[[Column2]:[Column54]],34,FALSE),"0")</f>
        <v>0</v>
      </c>
      <c r="AJ218" s="60">
        <f>AVERAGE(Table1215[[#This Row],[Column31]],Table1215[[#This Row],[Column32]],Table1215[[#This Row],[Column33]])</f>
        <v>0</v>
      </c>
      <c r="AK218" s="58">
        <f>IFERROR(VLOOKUP(Table1215[[#This Row],[Column2]],Table12[[Column2]:[Column54]],36,FALSE),"0")</f>
        <v>2</v>
      </c>
      <c r="AL218" s="58">
        <f>IFERROR(VLOOKUP(Table1215[[#This Row],[Column2]],Table12[[Column2]:[Column54]],37,FALSE),"0")</f>
        <v>2</v>
      </c>
      <c r="AM218" s="58">
        <f>IFERROR(VLOOKUP(Table1215[[#This Row],[Column2]],Table12[[Column2]:[Column54]],38,FALSE),"0")</f>
        <v>0</v>
      </c>
      <c r="AN218" s="58">
        <f>IFERROR(VLOOKUP(Table1215[[#This Row],[Column2]],Table12[[Column2]:[Column54]],39,FALSE),"0")</f>
        <v>3</v>
      </c>
      <c r="AO218" s="58">
        <f>IFERROR(VLOOKUP(Table1215[[#This Row],[Column2]],Table12[[Column2]:[Column54]],40,FALSE),"0")</f>
        <v>0</v>
      </c>
      <c r="AP218" s="60">
        <f>AVERAGE(Table1215[[#This Row],[Column37]],Table1215[[#This Row],[Column38]],Table1215[[#This Row],[Column40]])</f>
        <v>2.3333333333333335</v>
      </c>
      <c r="AQ218" s="58">
        <f>IFERROR(VLOOKUP(Table1215[[#This Row],[Column2]],Table12[[Column2]:[Column54]],42,FALSE),"0")</f>
        <v>2</v>
      </c>
      <c r="AR218" s="58">
        <f>IFERROR(VLOOKUP(Table1215[[#This Row],[Column2]],Table12[[Column2]:[Column54]],43,FALSE),"0")</f>
        <v>0</v>
      </c>
      <c r="AS218" s="58">
        <f>IFERROR(VLOOKUP(Table1215[[#This Row],[Column2]],Table12[[Column2]:[Column54]],44,FALSE),"0")</f>
        <v>0</v>
      </c>
      <c r="AT218" s="58">
        <f>IFERROR(VLOOKUP(Table1215[[#This Row],[Column2]],Table12[[Column2]:[Column54]],45,FALSE),"0")</f>
        <v>0</v>
      </c>
      <c r="AU218" s="58">
        <f>IFERROR(VLOOKUP(Table1215[[#This Row],[Column2]],Table12[[Column2]:[Column54]],46,FALSE),"0")</f>
        <v>0</v>
      </c>
      <c r="AV218" s="60">
        <f>Table1215[[#This Row],[Column43]]</f>
        <v>2</v>
      </c>
      <c r="AW218" s="58">
        <f>IFERROR(VLOOKUP(Table1215[[#This Row],[Column2]],Table12[[Column2]:[Column54]],48,FALSE),"0")</f>
        <v>0</v>
      </c>
      <c r="AX218" s="58">
        <f>IFERROR(VLOOKUP(Table1215[[#This Row],[Column2]],Table12[[Column2]:[Column54]],49,FALSE),"0")</f>
        <v>0</v>
      </c>
      <c r="AY218" s="58">
        <f>IFERROR(VLOOKUP(Table1215[[#This Row],[Column2]],Table12[[Column2]:[Column54]],50,FALSE),"0")</f>
        <v>0</v>
      </c>
      <c r="AZ218" s="58">
        <f>IFERROR(VLOOKUP(Table1215[[#This Row],[Column2]],Table12[[Column2]:[Column54]],51,FALSE),"0")</f>
        <v>3</v>
      </c>
      <c r="BA218" s="58">
        <f>IFERROR(VLOOKUP(Table1215[[#This Row],[Column2]],Table12[[Column2]:[Column54]],52,FALSE),"0")</f>
        <v>3</v>
      </c>
      <c r="BB218" s="60">
        <f>AVERAGE(Table1215[[#This Row],[Column52]],Table1215[[#This Row],[Column53]])</f>
        <v>3</v>
      </c>
    </row>
    <row r="219" spans="1:54" ht="23.1" customHeight="1" x14ac:dyDescent="0.3">
      <c r="A219" s="80">
        <v>216</v>
      </c>
      <c r="B219" s="63" t="s">
        <v>464</v>
      </c>
      <c r="C219" s="64" t="s">
        <v>465</v>
      </c>
      <c r="D219" s="63" t="s">
        <v>449</v>
      </c>
      <c r="E219" s="63" t="s">
        <v>288</v>
      </c>
      <c r="F219" s="63" t="str">
        <f>REPT(CHAR(160),10)&amp;Working!$E220</f>
        <v>          D</v>
      </c>
      <c r="G219" s="54">
        <f>IFERROR(VLOOKUP(Table1215[[#This Row],[Column2]],Table12[[Column2]:[Column54]],6,FALSE),"0")</f>
        <v>0</v>
      </c>
      <c r="H219" s="54">
        <f>IFERROR(VLOOKUP(Table1215[[#This Row],[Column2]],Table12[[Column2]:[Column54]],7,FALSE),"0")</f>
        <v>0</v>
      </c>
      <c r="I219" s="54">
        <f>IFERROR(VLOOKUP(Table1215[[#This Row],[Column2]],Table12[[Column2]:[Column54]],8,FALSE),"0")</f>
        <v>2</v>
      </c>
      <c r="J219" s="54">
        <f>IFERROR(VLOOKUP(Table1215[[#This Row],[Column2]],Table12[[Column2]:[Column54]],9,FALSE),"0")</f>
        <v>0</v>
      </c>
      <c r="K219" s="54">
        <f>IFERROR(VLOOKUP(Table1215[[#This Row],[Column2]],Table12[[Column2]:[Column54]],10,FALSE),"0")</f>
        <v>0</v>
      </c>
      <c r="L219" s="60">
        <f>Table1215[[#This Row],[Column9]]</f>
        <v>2</v>
      </c>
      <c r="M219" s="54">
        <f>IFERROR(VLOOKUP(Table1215[[#This Row],[Column2]],Table12[[Column2]:[Column54]],12,FALSE),"0")</f>
        <v>0</v>
      </c>
      <c r="N219" s="54">
        <f>IFERROR(VLOOKUP(Table1215[[#This Row],[Column2]],Table12[[Column2]:[Column54]],13,FALSE),"0")</f>
        <v>2</v>
      </c>
      <c r="O219" s="54">
        <f>IFERROR(VLOOKUP(Table1215[[#This Row],[Column2]],Table12[[Column2]:[Column54]],14,FALSE),"0")</f>
        <v>3</v>
      </c>
      <c r="P219" s="54">
        <f>IFERROR(VLOOKUP(Table1215[[#This Row],[Column2]],Table12[[Column2]:[Column54]],10,FALSE),"0")</f>
        <v>0</v>
      </c>
      <c r="Q219" s="54">
        <f>IFERROR(VLOOKUP(Table1215[[#This Row],[Column2]],Table12[[Column2]:[Column54]],16,FALSE),"0")</f>
        <v>3</v>
      </c>
      <c r="R219" s="60">
        <f>AVERAGE(Table1215[[#This Row],[Column14]],Table1215[[#This Row],[Column15]],Table1215[[#This Row],[Column17]])</f>
        <v>2.6666666666666665</v>
      </c>
      <c r="S219" s="54">
        <f>IFERROR(VLOOKUP(Table1215[[#This Row],[Column2]],Table12[[Column2]:[Column54]],18,FALSE),"0")</f>
        <v>0</v>
      </c>
      <c r="T219" s="54">
        <f>IFERROR(VLOOKUP(Table1215[[#This Row],[Column2]],Table12[[Column2]:[Column54]],19,FALSE),"0")</f>
        <v>0</v>
      </c>
      <c r="U219" s="54">
        <f>IFERROR(VLOOKUP(Table1215[[#This Row],[Column2]],Table12[[Column2]:[Column54]],20,FALSE),"0")</f>
        <v>0</v>
      </c>
      <c r="V219" s="54">
        <f>IFERROR(VLOOKUP(Table1215[[#This Row],[Column2]],Table12[[Column2]:[Column54]],21,FALSE),"0")</f>
        <v>0</v>
      </c>
      <c r="W219" s="54">
        <f>IFERROR(VLOOKUP(Table1215[[#This Row],[Column2]],Table12[[Column2]:[Column54]],22,FALSE),"0")</f>
        <v>0</v>
      </c>
      <c r="X219" s="60">
        <f>Table1215[[#This Row],[Column19]]</f>
        <v>0</v>
      </c>
      <c r="Y219" s="54">
        <f>IFERROR(VLOOKUP(Table1215[[#This Row],[Column2]],Table12[[Column2]:[Column54]],24,FALSE),"0")</f>
        <v>3</v>
      </c>
      <c r="Z219" s="54">
        <f>IFERROR(VLOOKUP(Table1215[[#This Row],[Column2]],Table12[[Column2]:[Column54]],25,FALSE),"0")</f>
        <v>0</v>
      </c>
      <c r="AA219" s="54">
        <f>IFERROR(VLOOKUP(Table1215[[#This Row],[Column2]],Table12[[Column2]:[Column54]],26,FALSE),"0")</f>
        <v>0</v>
      </c>
      <c r="AB219" s="54">
        <f>IFERROR(VLOOKUP(Table1215[[#This Row],[Column2]],Table12[[Column2]:[Column54]],27,FALSE),"0")</f>
        <v>0</v>
      </c>
      <c r="AC219" s="54">
        <f>IFERROR(VLOOKUP(Table1215[[#This Row],[Column2]],Table12[[Column2]:[Column54]],28,FALSE),"0")</f>
        <v>0</v>
      </c>
      <c r="AD219" s="60">
        <f>Table1215[[#This Row],[Column25]]</f>
        <v>3</v>
      </c>
      <c r="AE219" s="54">
        <f>IFERROR(VLOOKUP(Table1215[[#This Row],[Column2]],Table12[[Column2]:[Column54]],30,FALSE),"0")</f>
        <v>0</v>
      </c>
      <c r="AF219" s="54">
        <f>IFERROR(VLOOKUP(Table1215[[#This Row],[Column2]],Table12[[Column2]:[Column54]],31,FALSE),"0")</f>
        <v>0</v>
      </c>
      <c r="AG219" s="54">
        <f>IFERROR(VLOOKUP(Table1215[[#This Row],[Column2]],Table12[[Column2]:[Column54]],32,FALSE),"0")</f>
        <v>0</v>
      </c>
      <c r="AH219" s="54">
        <f>IFERROR(VLOOKUP(Table1215[[#This Row],[Column2]],Table12[[Column2]:[Column54]],33,FALSE),"0")</f>
        <v>0</v>
      </c>
      <c r="AI219" s="54">
        <f>IFERROR(VLOOKUP(Table1215[[#This Row],[Column2]],Table12[[Column2]:[Column54]],34,FALSE),"0")</f>
        <v>0</v>
      </c>
      <c r="AJ219" s="60">
        <f>AVERAGE(Table1215[[#This Row],[Column31]],Table1215[[#This Row],[Column32]],Table1215[[#This Row],[Column33]])</f>
        <v>0</v>
      </c>
      <c r="AK219" s="54">
        <f>IFERROR(VLOOKUP(Table1215[[#This Row],[Column2]],Table12[[Column2]:[Column54]],36,FALSE),"0")</f>
        <v>2</v>
      </c>
      <c r="AL219" s="54">
        <f>IFERROR(VLOOKUP(Table1215[[#This Row],[Column2]],Table12[[Column2]:[Column54]],37,FALSE),"0")</f>
        <v>3</v>
      </c>
      <c r="AM219" s="54">
        <f>IFERROR(VLOOKUP(Table1215[[#This Row],[Column2]],Table12[[Column2]:[Column54]],38,FALSE),"0")</f>
        <v>0</v>
      </c>
      <c r="AN219" s="54">
        <f>IFERROR(VLOOKUP(Table1215[[#This Row],[Column2]],Table12[[Column2]:[Column54]],39,FALSE),"0")</f>
        <v>3</v>
      </c>
      <c r="AO219" s="54">
        <f>IFERROR(VLOOKUP(Table1215[[#This Row],[Column2]],Table12[[Column2]:[Column54]],40,FALSE),"0")</f>
        <v>0</v>
      </c>
      <c r="AP219" s="60">
        <f>AVERAGE(Table1215[[#This Row],[Column37]],Table1215[[#This Row],[Column38]],Table1215[[#This Row],[Column40]])</f>
        <v>2.6666666666666665</v>
      </c>
      <c r="AQ219" s="54">
        <f>IFERROR(VLOOKUP(Table1215[[#This Row],[Column2]],Table12[[Column2]:[Column54]],42,FALSE),"0")</f>
        <v>3</v>
      </c>
      <c r="AR219" s="54">
        <f>IFERROR(VLOOKUP(Table1215[[#This Row],[Column2]],Table12[[Column2]:[Column54]],43,FALSE),"0")</f>
        <v>0</v>
      </c>
      <c r="AS219" s="54">
        <f>IFERROR(VLOOKUP(Table1215[[#This Row],[Column2]],Table12[[Column2]:[Column54]],44,FALSE),"0")</f>
        <v>0</v>
      </c>
      <c r="AT219" s="54">
        <f>IFERROR(VLOOKUP(Table1215[[#This Row],[Column2]],Table12[[Column2]:[Column54]],45,FALSE),"0")</f>
        <v>0</v>
      </c>
      <c r="AU219" s="54">
        <f>IFERROR(VLOOKUP(Table1215[[#This Row],[Column2]],Table12[[Column2]:[Column54]],46,FALSE),"0")</f>
        <v>0</v>
      </c>
      <c r="AV219" s="60">
        <f>Table1215[[#This Row],[Column43]]</f>
        <v>3</v>
      </c>
      <c r="AW219" s="54">
        <f>IFERROR(VLOOKUP(Table1215[[#This Row],[Column2]],Table12[[Column2]:[Column54]],48,FALSE),"0")</f>
        <v>0</v>
      </c>
      <c r="AX219" s="54">
        <f>IFERROR(VLOOKUP(Table1215[[#This Row],[Column2]],Table12[[Column2]:[Column54]],49,FALSE),"0")</f>
        <v>0</v>
      </c>
      <c r="AY219" s="54">
        <f>IFERROR(VLOOKUP(Table1215[[#This Row],[Column2]],Table12[[Column2]:[Column54]],50,FALSE),"0")</f>
        <v>0</v>
      </c>
      <c r="AZ219" s="54">
        <f>IFERROR(VLOOKUP(Table1215[[#This Row],[Column2]],Table12[[Column2]:[Column54]],51,FALSE),"0")</f>
        <v>2</v>
      </c>
      <c r="BA219" s="54">
        <f>IFERROR(VLOOKUP(Table1215[[#This Row],[Column2]],Table12[[Column2]:[Column54]],52,FALSE),"0")</f>
        <v>2</v>
      </c>
      <c r="BB219" s="60">
        <f>AVERAGE(Table1215[[#This Row],[Column52]],Table1215[[#This Row],[Column53]])</f>
        <v>2</v>
      </c>
    </row>
    <row r="220" spans="1:54" ht="23.1" customHeight="1" x14ac:dyDescent="0.3">
      <c r="A220" s="79">
        <v>217</v>
      </c>
      <c r="B220" s="56" t="s">
        <v>466</v>
      </c>
      <c r="C220" s="57" t="s">
        <v>467</v>
      </c>
      <c r="D220" s="56" t="s">
        <v>541</v>
      </c>
      <c r="E220" s="56" t="s">
        <v>288</v>
      </c>
      <c r="F220" s="56" t="str">
        <f>REPT(CHAR(160),10)&amp;Working!$E221</f>
        <v>          D</v>
      </c>
      <c r="G220" s="58">
        <f>IFERROR(VLOOKUP(Table1215[[#This Row],[Column2]],Table12[[Column2]:[Column54]],6,FALSE),"0")</f>
        <v>0</v>
      </c>
      <c r="H220" s="58">
        <f>IFERROR(VLOOKUP(Table1215[[#This Row],[Column2]],Table12[[Column2]:[Column54]],7,FALSE),"0")</f>
        <v>0</v>
      </c>
      <c r="I220" s="58">
        <f>IFERROR(VLOOKUP(Table1215[[#This Row],[Column2]],Table12[[Column2]:[Column54]],8,FALSE),"0")</f>
        <v>3</v>
      </c>
      <c r="J220" s="58">
        <f>IFERROR(VLOOKUP(Table1215[[#This Row],[Column2]],Table12[[Column2]:[Column54]],9,FALSE),"0")</f>
        <v>0</v>
      </c>
      <c r="K220" s="58">
        <f>IFERROR(VLOOKUP(Table1215[[#This Row],[Column2]],Table12[[Column2]:[Column54]],10,FALSE),"0")</f>
        <v>0</v>
      </c>
      <c r="L220" s="60">
        <f>Table1215[[#This Row],[Column9]]</f>
        <v>3</v>
      </c>
      <c r="M220" s="58">
        <f>IFERROR(VLOOKUP(Table1215[[#This Row],[Column2]],Table12[[Column2]:[Column54]],12,FALSE),"0")</f>
        <v>0</v>
      </c>
      <c r="N220" s="58">
        <f>IFERROR(VLOOKUP(Table1215[[#This Row],[Column2]],Table12[[Column2]:[Column54]],13,FALSE),"0")</f>
        <v>4</v>
      </c>
      <c r="O220" s="58">
        <f>IFERROR(VLOOKUP(Table1215[[#This Row],[Column2]],Table12[[Column2]:[Column54]],14,FALSE),"0")</f>
        <v>5</v>
      </c>
      <c r="P220" s="58">
        <f>IFERROR(VLOOKUP(Table1215[[#This Row],[Column2]],Table12[[Column2]:[Column54]],10,FALSE),"0")</f>
        <v>0</v>
      </c>
      <c r="Q220" s="58">
        <f>IFERROR(VLOOKUP(Table1215[[#This Row],[Column2]],Table12[[Column2]:[Column54]],16,FALSE),"0")</f>
        <v>5</v>
      </c>
      <c r="R220" s="60">
        <f>AVERAGE(Table1215[[#This Row],[Column14]],Table1215[[#This Row],[Column15]],Table1215[[#This Row],[Column17]])</f>
        <v>4.666666666666667</v>
      </c>
      <c r="S220" s="58">
        <f>IFERROR(VLOOKUP(Table1215[[#This Row],[Column2]],Table12[[Column2]:[Column54]],18,FALSE),"0")</f>
        <v>0</v>
      </c>
      <c r="T220" s="58">
        <f>IFERROR(VLOOKUP(Table1215[[#This Row],[Column2]],Table12[[Column2]:[Column54]],19,FALSE),"0")</f>
        <v>0</v>
      </c>
      <c r="U220" s="58">
        <f>IFERROR(VLOOKUP(Table1215[[#This Row],[Column2]],Table12[[Column2]:[Column54]],20,FALSE),"0")</f>
        <v>0</v>
      </c>
      <c r="V220" s="58">
        <f>IFERROR(VLOOKUP(Table1215[[#This Row],[Column2]],Table12[[Column2]:[Column54]],21,FALSE),"0")</f>
        <v>0</v>
      </c>
      <c r="W220" s="58">
        <f>IFERROR(VLOOKUP(Table1215[[#This Row],[Column2]],Table12[[Column2]:[Column54]],22,FALSE),"0")</f>
        <v>0</v>
      </c>
      <c r="X220" s="60">
        <f>Table1215[[#This Row],[Column19]]</f>
        <v>0</v>
      </c>
      <c r="Y220" s="58">
        <f>IFERROR(VLOOKUP(Table1215[[#This Row],[Column2]],Table12[[Column2]:[Column54]],24,FALSE),"0")</f>
        <v>4</v>
      </c>
      <c r="Z220" s="58">
        <f>IFERROR(VLOOKUP(Table1215[[#This Row],[Column2]],Table12[[Column2]:[Column54]],25,FALSE),"0")</f>
        <v>0</v>
      </c>
      <c r="AA220" s="58">
        <f>IFERROR(VLOOKUP(Table1215[[#This Row],[Column2]],Table12[[Column2]:[Column54]],26,FALSE),"0")</f>
        <v>0</v>
      </c>
      <c r="AB220" s="58">
        <f>IFERROR(VLOOKUP(Table1215[[#This Row],[Column2]],Table12[[Column2]:[Column54]],27,FALSE),"0")</f>
        <v>0</v>
      </c>
      <c r="AC220" s="58">
        <f>IFERROR(VLOOKUP(Table1215[[#This Row],[Column2]],Table12[[Column2]:[Column54]],28,FALSE),"0")</f>
        <v>0</v>
      </c>
      <c r="AD220" s="60">
        <f>Table1215[[#This Row],[Column25]]</f>
        <v>4</v>
      </c>
      <c r="AE220" s="58">
        <f>IFERROR(VLOOKUP(Table1215[[#This Row],[Column2]],Table12[[Column2]:[Column54]],30,FALSE),"0")</f>
        <v>0</v>
      </c>
      <c r="AF220" s="58">
        <f>IFERROR(VLOOKUP(Table1215[[#This Row],[Column2]],Table12[[Column2]:[Column54]],31,FALSE),"0")</f>
        <v>0</v>
      </c>
      <c r="AG220" s="58">
        <f>IFERROR(VLOOKUP(Table1215[[#This Row],[Column2]],Table12[[Column2]:[Column54]],32,FALSE),"0")</f>
        <v>0</v>
      </c>
      <c r="AH220" s="58">
        <f>IFERROR(VLOOKUP(Table1215[[#This Row],[Column2]],Table12[[Column2]:[Column54]],33,FALSE),"0")</f>
        <v>0</v>
      </c>
      <c r="AI220" s="58">
        <f>IFERROR(VLOOKUP(Table1215[[#This Row],[Column2]],Table12[[Column2]:[Column54]],34,FALSE),"0")</f>
        <v>0</v>
      </c>
      <c r="AJ220" s="60">
        <f>AVERAGE(Table1215[[#This Row],[Column31]],Table1215[[#This Row],[Column32]],Table1215[[#This Row],[Column33]])</f>
        <v>0</v>
      </c>
      <c r="AK220" s="58">
        <f>IFERROR(VLOOKUP(Table1215[[#This Row],[Column2]],Table12[[Column2]:[Column54]],36,FALSE),"0")</f>
        <v>3</v>
      </c>
      <c r="AL220" s="58">
        <f>IFERROR(VLOOKUP(Table1215[[#This Row],[Column2]],Table12[[Column2]:[Column54]],37,FALSE),"0")</f>
        <v>3</v>
      </c>
      <c r="AM220" s="58">
        <f>IFERROR(VLOOKUP(Table1215[[#This Row],[Column2]],Table12[[Column2]:[Column54]],38,FALSE),"0")</f>
        <v>0</v>
      </c>
      <c r="AN220" s="58">
        <f>IFERROR(VLOOKUP(Table1215[[#This Row],[Column2]],Table12[[Column2]:[Column54]],39,FALSE),"0")</f>
        <v>4</v>
      </c>
      <c r="AO220" s="58">
        <f>IFERROR(VLOOKUP(Table1215[[#This Row],[Column2]],Table12[[Column2]:[Column54]],40,FALSE),"0")</f>
        <v>0</v>
      </c>
      <c r="AP220" s="60">
        <f>AVERAGE(Table1215[[#This Row],[Column37]],Table1215[[#This Row],[Column38]],Table1215[[#This Row],[Column40]])</f>
        <v>3.3333333333333335</v>
      </c>
      <c r="AQ220" s="58">
        <f>IFERROR(VLOOKUP(Table1215[[#This Row],[Column2]],Table12[[Column2]:[Column54]],42,FALSE),"0")</f>
        <v>4</v>
      </c>
      <c r="AR220" s="58">
        <f>IFERROR(VLOOKUP(Table1215[[#This Row],[Column2]],Table12[[Column2]:[Column54]],43,FALSE),"0")</f>
        <v>0</v>
      </c>
      <c r="AS220" s="58">
        <f>IFERROR(VLOOKUP(Table1215[[#This Row],[Column2]],Table12[[Column2]:[Column54]],44,FALSE),"0")</f>
        <v>0</v>
      </c>
      <c r="AT220" s="58">
        <f>IFERROR(VLOOKUP(Table1215[[#This Row],[Column2]],Table12[[Column2]:[Column54]],45,FALSE),"0")</f>
        <v>0</v>
      </c>
      <c r="AU220" s="58">
        <f>IFERROR(VLOOKUP(Table1215[[#This Row],[Column2]],Table12[[Column2]:[Column54]],46,FALSE),"0")</f>
        <v>0</v>
      </c>
      <c r="AV220" s="60">
        <f>Table1215[[#This Row],[Column43]]</f>
        <v>4</v>
      </c>
      <c r="AW220" s="58">
        <f>IFERROR(VLOOKUP(Table1215[[#This Row],[Column2]],Table12[[Column2]:[Column54]],48,FALSE),"0")</f>
        <v>0</v>
      </c>
      <c r="AX220" s="58">
        <f>IFERROR(VLOOKUP(Table1215[[#This Row],[Column2]],Table12[[Column2]:[Column54]],49,FALSE),"0")</f>
        <v>0</v>
      </c>
      <c r="AY220" s="58">
        <f>IFERROR(VLOOKUP(Table1215[[#This Row],[Column2]],Table12[[Column2]:[Column54]],50,FALSE),"0")</f>
        <v>0</v>
      </c>
      <c r="AZ220" s="58">
        <f>IFERROR(VLOOKUP(Table1215[[#This Row],[Column2]],Table12[[Column2]:[Column54]],51,FALSE),"0")</f>
        <v>3</v>
      </c>
      <c r="BA220" s="58">
        <f>IFERROR(VLOOKUP(Table1215[[#This Row],[Column2]],Table12[[Column2]:[Column54]],52,FALSE),"0")</f>
        <v>3</v>
      </c>
      <c r="BB220" s="60">
        <f>AVERAGE(Table1215[[#This Row],[Column52]],Table1215[[#This Row],[Column53]])</f>
        <v>3</v>
      </c>
    </row>
    <row r="221" spans="1:54" ht="23.1" customHeight="1" x14ac:dyDescent="0.3">
      <c r="A221" s="80">
        <v>218</v>
      </c>
      <c r="B221" s="63" t="s">
        <v>468</v>
      </c>
      <c r="C221" s="64" t="s">
        <v>469</v>
      </c>
      <c r="D221" s="63" t="s">
        <v>449</v>
      </c>
      <c r="E221" s="63" t="s">
        <v>288</v>
      </c>
      <c r="F221" s="63" t="str">
        <f>REPT(CHAR(160),10)&amp;Working!$E222</f>
        <v>          D</v>
      </c>
      <c r="G221" s="54">
        <f>IFERROR(VLOOKUP(Table1215[[#This Row],[Column2]],Table12[[Column2]:[Column54]],6,FALSE),"0")</f>
        <v>0</v>
      </c>
      <c r="H221" s="54">
        <f>IFERROR(VLOOKUP(Table1215[[#This Row],[Column2]],Table12[[Column2]:[Column54]],7,FALSE),"0")</f>
        <v>0</v>
      </c>
      <c r="I221" s="54">
        <f>IFERROR(VLOOKUP(Table1215[[#This Row],[Column2]],Table12[[Column2]:[Column54]],8,FALSE),"0")</f>
        <v>2</v>
      </c>
      <c r="J221" s="54">
        <f>IFERROR(VLOOKUP(Table1215[[#This Row],[Column2]],Table12[[Column2]:[Column54]],9,FALSE),"0")</f>
        <v>0</v>
      </c>
      <c r="K221" s="54">
        <f>IFERROR(VLOOKUP(Table1215[[#This Row],[Column2]],Table12[[Column2]:[Column54]],10,FALSE),"0")</f>
        <v>0</v>
      </c>
      <c r="L221" s="60">
        <f>Table1215[[#This Row],[Column9]]</f>
        <v>2</v>
      </c>
      <c r="M221" s="54">
        <f>IFERROR(VLOOKUP(Table1215[[#This Row],[Column2]],Table12[[Column2]:[Column54]],12,FALSE),"0")</f>
        <v>0</v>
      </c>
      <c r="N221" s="54">
        <f>IFERROR(VLOOKUP(Table1215[[#This Row],[Column2]],Table12[[Column2]:[Column54]],13,FALSE),"0")</f>
        <v>2</v>
      </c>
      <c r="O221" s="54">
        <f>IFERROR(VLOOKUP(Table1215[[#This Row],[Column2]],Table12[[Column2]:[Column54]],14,FALSE),"0")</f>
        <v>3</v>
      </c>
      <c r="P221" s="54">
        <f>IFERROR(VLOOKUP(Table1215[[#This Row],[Column2]],Table12[[Column2]:[Column54]],10,FALSE),"0")</f>
        <v>0</v>
      </c>
      <c r="Q221" s="54">
        <f>IFERROR(VLOOKUP(Table1215[[#This Row],[Column2]],Table12[[Column2]:[Column54]],16,FALSE),"0")</f>
        <v>3</v>
      </c>
      <c r="R221" s="60">
        <f>AVERAGE(Table1215[[#This Row],[Column14]],Table1215[[#This Row],[Column15]],Table1215[[#This Row],[Column17]])</f>
        <v>2.6666666666666665</v>
      </c>
      <c r="S221" s="54">
        <f>IFERROR(VLOOKUP(Table1215[[#This Row],[Column2]],Table12[[Column2]:[Column54]],18,FALSE),"0")</f>
        <v>0</v>
      </c>
      <c r="T221" s="54">
        <f>IFERROR(VLOOKUP(Table1215[[#This Row],[Column2]],Table12[[Column2]:[Column54]],19,FALSE),"0")</f>
        <v>0</v>
      </c>
      <c r="U221" s="54">
        <f>IFERROR(VLOOKUP(Table1215[[#This Row],[Column2]],Table12[[Column2]:[Column54]],20,FALSE),"0")</f>
        <v>0</v>
      </c>
      <c r="V221" s="54">
        <f>IFERROR(VLOOKUP(Table1215[[#This Row],[Column2]],Table12[[Column2]:[Column54]],21,FALSE),"0")</f>
        <v>0</v>
      </c>
      <c r="W221" s="54">
        <f>IFERROR(VLOOKUP(Table1215[[#This Row],[Column2]],Table12[[Column2]:[Column54]],22,FALSE),"0")</f>
        <v>0</v>
      </c>
      <c r="X221" s="60">
        <f>Table1215[[#This Row],[Column19]]</f>
        <v>0</v>
      </c>
      <c r="Y221" s="54">
        <f>IFERROR(VLOOKUP(Table1215[[#This Row],[Column2]],Table12[[Column2]:[Column54]],24,FALSE),"0")</f>
        <v>2</v>
      </c>
      <c r="Z221" s="54">
        <f>IFERROR(VLOOKUP(Table1215[[#This Row],[Column2]],Table12[[Column2]:[Column54]],25,FALSE),"0")</f>
        <v>0</v>
      </c>
      <c r="AA221" s="54">
        <f>IFERROR(VLOOKUP(Table1215[[#This Row],[Column2]],Table12[[Column2]:[Column54]],26,FALSE),"0")</f>
        <v>0</v>
      </c>
      <c r="AB221" s="54">
        <f>IFERROR(VLOOKUP(Table1215[[#This Row],[Column2]],Table12[[Column2]:[Column54]],27,FALSE),"0")</f>
        <v>0</v>
      </c>
      <c r="AC221" s="54">
        <f>IFERROR(VLOOKUP(Table1215[[#This Row],[Column2]],Table12[[Column2]:[Column54]],28,FALSE),"0")</f>
        <v>0</v>
      </c>
      <c r="AD221" s="60">
        <f>Table1215[[#This Row],[Column25]]</f>
        <v>2</v>
      </c>
      <c r="AE221" s="54">
        <f>IFERROR(VLOOKUP(Table1215[[#This Row],[Column2]],Table12[[Column2]:[Column54]],30,FALSE),"0")</f>
        <v>0</v>
      </c>
      <c r="AF221" s="54">
        <f>IFERROR(VLOOKUP(Table1215[[#This Row],[Column2]],Table12[[Column2]:[Column54]],31,FALSE),"0")</f>
        <v>0</v>
      </c>
      <c r="AG221" s="54">
        <f>IFERROR(VLOOKUP(Table1215[[#This Row],[Column2]],Table12[[Column2]:[Column54]],32,FALSE),"0")</f>
        <v>0</v>
      </c>
      <c r="AH221" s="54">
        <f>IFERROR(VLOOKUP(Table1215[[#This Row],[Column2]],Table12[[Column2]:[Column54]],33,FALSE),"0")</f>
        <v>0</v>
      </c>
      <c r="AI221" s="54">
        <f>IFERROR(VLOOKUP(Table1215[[#This Row],[Column2]],Table12[[Column2]:[Column54]],34,FALSE),"0")</f>
        <v>0</v>
      </c>
      <c r="AJ221" s="60">
        <f>AVERAGE(Table1215[[#This Row],[Column31]],Table1215[[#This Row],[Column32]],Table1215[[#This Row],[Column33]])</f>
        <v>0</v>
      </c>
      <c r="AK221" s="54">
        <f>IFERROR(VLOOKUP(Table1215[[#This Row],[Column2]],Table12[[Column2]:[Column54]],36,FALSE),"0")</f>
        <v>2</v>
      </c>
      <c r="AL221" s="54">
        <f>IFERROR(VLOOKUP(Table1215[[#This Row],[Column2]],Table12[[Column2]:[Column54]],37,FALSE),"0")</f>
        <v>2</v>
      </c>
      <c r="AM221" s="54">
        <f>IFERROR(VLOOKUP(Table1215[[#This Row],[Column2]],Table12[[Column2]:[Column54]],38,FALSE),"0")</f>
        <v>0</v>
      </c>
      <c r="AN221" s="54">
        <f>IFERROR(VLOOKUP(Table1215[[#This Row],[Column2]],Table12[[Column2]:[Column54]],39,FALSE),"0")</f>
        <v>2</v>
      </c>
      <c r="AO221" s="54">
        <f>IFERROR(VLOOKUP(Table1215[[#This Row],[Column2]],Table12[[Column2]:[Column54]],40,FALSE),"0")</f>
        <v>0</v>
      </c>
      <c r="AP221" s="60">
        <f>AVERAGE(Table1215[[#This Row],[Column37]],Table1215[[#This Row],[Column38]],Table1215[[#This Row],[Column40]])</f>
        <v>2</v>
      </c>
      <c r="AQ221" s="54">
        <f>IFERROR(VLOOKUP(Table1215[[#This Row],[Column2]],Table12[[Column2]:[Column54]],42,FALSE),"0")</f>
        <v>2</v>
      </c>
      <c r="AR221" s="54">
        <f>IFERROR(VLOOKUP(Table1215[[#This Row],[Column2]],Table12[[Column2]:[Column54]],43,FALSE),"0")</f>
        <v>0</v>
      </c>
      <c r="AS221" s="54">
        <f>IFERROR(VLOOKUP(Table1215[[#This Row],[Column2]],Table12[[Column2]:[Column54]],44,FALSE),"0")</f>
        <v>0</v>
      </c>
      <c r="AT221" s="54">
        <f>IFERROR(VLOOKUP(Table1215[[#This Row],[Column2]],Table12[[Column2]:[Column54]],45,FALSE),"0")</f>
        <v>0</v>
      </c>
      <c r="AU221" s="54">
        <f>IFERROR(VLOOKUP(Table1215[[#This Row],[Column2]],Table12[[Column2]:[Column54]],46,FALSE),"0")</f>
        <v>0</v>
      </c>
      <c r="AV221" s="60">
        <f>Table1215[[#This Row],[Column43]]</f>
        <v>2</v>
      </c>
      <c r="AW221" s="54">
        <f>IFERROR(VLOOKUP(Table1215[[#This Row],[Column2]],Table12[[Column2]:[Column54]],48,FALSE),"0")</f>
        <v>0</v>
      </c>
      <c r="AX221" s="54">
        <f>IFERROR(VLOOKUP(Table1215[[#This Row],[Column2]],Table12[[Column2]:[Column54]],49,FALSE),"0")</f>
        <v>0</v>
      </c>
      <c r="AY221" s="54">
        <f>IFERROR(VLOOKUP(Table1215[[#This Row],[Column2]],Table12[[Column2]:[Column54]],50,FALSE),"0")</f>
        <v>0</v>
      </c>
      <c r="AZ221" s="54">
        <f>IFERROR(VLOOKUP(Table1215[[#This Row],[Column2]],Table12[[Column2]:[Column54]],51,FALSE),"0")</f>
        <v>3</v>
      </c>
      <c r="BA221" s="54">
        <f>IFERROR(VLOOKUP(Table1215[[#This Row],[Column2]],Table12[[Column2]:[Column54]],52,FALSE),"0")</f>
        <v>2</v>
      </c>
      <c r="BB221" s="60">
        <f>AVERAGE(Table1215[[#This Row],[Column52]],Table1215[[#This Row],[Column53]])</f>
        <v>2.5</v>
      </c>
    </row>
    <row r="222" spans="1:54" ht="23.1" customHeight="1" x14ac:dyDescent="0.3">
      <c r="A222" s="79">
        <v>219</v>
      </c>
      <c r="B222" s="56" t="s">
        <v>470</v>
      </c>
      <c r="C222" s="57" t="s">
        <v>471</v>
      </c>
      <c r="D222" s="56" t="s">
        <v>449</v>
      </c>
      <c r="E222" s="56" t="s">
        <v>288</v>
      </c>
      <c r="F222" s="56" t="str">
        <f>REPT(CHAR(160),10)&amp;Working!$E223</f>
        <v>          D</v>
      </c>
      <c r="G222" s="58">
        <f>IFERROR(VLOOKUP(Table1215[[#This Row],[Column2]],Table12[[Column2]:[Column54]],6,FALSE),"0")</f>
        <v>0</v>
      </c>
      <c r="H222" s="58">
        <f>IFERROR(VLOOKUP(Table1215[[#This Row],[Column2]],Table12[[Column2]:[Column54]],7,FALSE),"0")</f>
        <v>0</v>
      </c>
      <c r="I222" s="58">
        <f>IFERROR(VLOOKUP(Table1215[[#This Row],[Column2]],Table12[[Column2]:[Column54]],8,FALSE),"0")</f>
        <v>3</v>
      </c>
      <c r="J222" s="58">
        <f>IFERROR(VLOOKUP(Table1215[[#This Row],[Column2]],Table12[[Column2]:[Column54]],9,FALSE),"0")</f>
        <v>0</v>
      </c>
      <c r="K222" s="58">
        <f>IFERROR(VLOOKUP(Table1215[[#This Row],[Column2]],Table12[[Column2]:[Column54]],10,FALSE),"0")</f>
        <v>0</v>
      </c>
      <c r="L222" s="60">
        <f>Table1215[[#This Row],[Column9]]</f>
        <v>3</v>
      </c>
      <c r="M222" s="58">
        <f>IFERROR(VLOOKUP(Table1215[[#This Row],[Column2]],Table12[[Column2]:[Column54]],12,FALSE),"0")</f>
        <v>0</v>
      </c>
      <c r="N222" s="58">
        <f>IFERROR(VLOOKUP(Table1215[[#This Row],[Column2]],Table12[[Column2]:[Column54]],13,FALSE),"0")</f>
        <v>3</v>
      </c>
      <c r="O222" s="58">
        <f>IFERROR(VLOOKUP(Table1215[[#This Row],[Column2]],Table12[[Column2]:[Column54]],14,FALSE),"0")</f>
        <v>3</v>
      </c>
      <c r="P222" s="58">
        <f>IFERROR(VLOOKUP(Table1215[[#This Row],[Column2]],Table12[[Column2]:[Column54]],10,FALSE),"0")</f>
        <v>0</v>
      </c>
      <c r="Q222" s="58">
        <f>IFERROR(VLOOKUP(Table1215[[#This Row],[Column2]],Table12[[Column2]:[Column54]],16,FALSE),"0")</f>
        <v>3</v>
      </c>
      <c r="R222" s="60">
        <f>AVERAGE(Table1215[[#This Row],[Column14]],Table1215[[#This Row],[Column15]],Table1215[[#This Row],[Column17]])</f>
        <v>3</v>
      </c>
      <c r="S222" s="58">
        <f>IFERROR(VLOOKUP(Table1215[[#This Row],[Column2]],Table12[[Column2]:[Column54]],18,FALSE),"0")</f>
        <v>0</v>
      </c>
      <c r="T222" s="58">
        <f>IFERROR(VLOOKUP(Table1215[[#This Row],[Column2]],Table12[[Column2]:[Column54]],19,FALSE),"0")</f>
        <v>0</v>
      </c>
      <c r="U222" s="58">
        <f>IFERROR(VLOOKUP(Table1215[[#This Row],[Column2]],Table12[[Column2]:[Column54]],20,FALSE),"0")</f>
        <v>0</v>
      </c>
      <c r="V222" s="58">
        <f>IFERROR(VLOOKUP(Table1215[[#This Row],[Column2]],Table12[[Column2]:[Column54]],21,FALSE),"0")</f>
        <v>0</v>
      </c>
      <c r="W222" s="58">
        <f>IFERROR(VLOOKUP(Table1215[[#This Row],[Column2]],Table12[[Column2]:[Column54]],22,FALSE),"0")</f>
        <v>0</v>
      </c>
      <c r="X222" s="60">
        <f>Table1215[[#This Row],[Column19]]</f>
        <v>0</v>
      </c>
      <c r="Y222" s="58">
        <f>IFERROR(VLOOKUP(Table1215[[#This Row],[Column2]],Table12[[Column2]:[Column54]],24,FALSE),"0")</f>
        <v>3</v>
      </c>
      <c r="Z222" s="58">
        <f>IFERROR(VLOOKUP(Table1215[[#This Row],[Column2]],Table12[[Column2]:[Column54]],25,FALSE),"0")</f>
        <v>0</v>
      </c>
      <c r="AA222" s="58">
        <f>IFERROR(VLOOKUP(Table1215[[#This Row],[Column2]],Table12[[Column2]:[Column54]],26,FALSE),"0")</f>
        <v>0</v>
      </c>
      <c r="AB222" s="58">
        <f>IFERROR(VLOOKUP(Table1215[[#This Row],[Column2]],Table12[[Column2]:[Column54]],27,FALSE),"0")</f>
        <v>0</v>
      </c>
      <c r="AC222" s="58">
        <f>IFERROR(VLOOKUP(Table1215[[#This Row],[Column2]],Table12[[Column2]:[Column54]],28,FALSE),"0")</f>
        <v>0</v>
      </c>
      <c r="AD222" s="60">
        <f>Table1215[[#This Row],[Column25]]</f>
        <v>3</v>
      </c>
      <c r="AE222" s="58">
        <f>IFERROR(VLOOKUP(Table1215[[#This Row],[Column2]],Table12[[Column2]:[Column54]],30,FALSE),"0")</f>
        <v>0</v>
      </c>
      <c r="AF222" s="58">
        <f>IFERROR(VLOOKUP(Table1215[[#This Row],[Column2]],Table12[[Column2]:[Column54]],31,FALSE),"0")</f>
        <v>0</v>
      </c>
      <c r="AG222" s="58">
        <f>IFERROR(VLOOKUP(Table1215[[#This Row],[Column2]],Table12[[Column2]:[Column54]],32,FALSE),"0")</f>
        <v>0</v>
      </c>
      <c r="AH222" s="58">
        <f>IFERROR(VLOOKUP(Table1215[[#This Row],[Column2]],Table12[[Column2]:[Column54]],33,FALSE),"0")</f>
        <v>0</v>
      </c>
      <c r="AI222" s="58">
        <f>IFERROR(VLOOKUP(Table1215[[#This Row],[Column2]],Table12[[Column2]:[Column54]],34,FALSE),"0")</f>
        <v>0</v>
      </c>
      <c r="AJ222" s="60">
        <f>AVERAGE(Table1215[[#This Row],[Column31]],Table1215[[#This Row],[Column32]],Table1215[[#This Row],[Column33]])</f>
        <v>0</v>
      </c>
      <c r="AK222" s="58">
        <f>IFERROR(VLOOKUP(Table1215[[#This Row],[Column2]],Table12[[Column2]:[Column54]],36,FALSE),"0")</f>
        <v>2</v>
      </c>
      <c r="AL222" s="58">
        <f>IFERROR(VLOOKUP(Table1215[[#This Row],[Column2]],Table12[[Column2]:[Column54]],37,FALSE),"0")</f>
        <v>2</v>
      </c>
      <c r="AM222" s="58">
        <f>IFERROR(VLOOKUP(Table1215[[#This Row],[Column2]],Table12[[Column2]:[Column54]],38,FALSE),"0")</f>
        <v>0</v>
      </c>
      <c r="AN222" s="58">
        <f>IFERROR(VLOOKUP(Table1215[[#This Row],[Column2]],Table12[[Column2]:[Column54]],39,FALSE),"0")</f>
        <v>3</v>
      </c>
      <c r="AO222" s="58">
        <f>IFERROR(VLOOKUP(Table1215[[#This Row],[Column2]],Table12[[Column2]:[Column54]],40,FALSE),"0")</f>
        <v>0</v>
      </c>
      <c r="AP222" s="60">
        <f>AVERAGE(Table1215[[#This Row],[Column37]],Table1215[[#This Row],[Column38]],Table1215[[#This Row],[Column40]])</f>
        <v>2.3333333333333335</v>
      </c>
      <c r="AQ222" s="58">
        <f>IFERROR(VLOOKUP(Table1215[[#This Row],[Column2]],Table12[[Column2]:[Column54]],42,FALSE),"0")</f>
        <v>3</v>
      </c>
      <c r="AR222" s="58">
        <f>IFERROR(VLOOKUP(Table1215[[#This Row],[Column2]],Table12[[Column2]:[Column54]],43,FALSE),"0")</f>
        <v>0</v>
      </c>
      <c r="AS222" s="58">
        <f>IFERROR(VLOOKUP(Table1215[[#This Row],[Column2]],Table12[[Column2]:[Column54]],44,FALSE),"0")</f>
        <v>0</v>
      </c>
      <c r="AT222" s="58">
        <f>IFERROR(VLOOKUP(Table1215[[#This Row],[Column2]],Table12[[Column2]:[Column54]],45,FALSE),"0")</f>
        <v>0</v>
      </c>
      <c r="AU222" s="58">
        <f>IFERROR(VLOOKUP(Table1215[[#This Row],[Column2]],Table12[[Column2]:[Column54]],46,FALSE),"0")</f>
        <v>0</v>
      </c>
      <c r="AV222" s="60">
        <f>Table1215[[#This Row],[Column43]]</f>
        <v>3</v>
      </c>
      <c r="AW222" s="58">
        <f>IFERROR(VLOOKUP(Table1215[[#This Row],[Column2]],Table12[[Column2]:[Column54]],48,FALSE),"0")</f>
        <v>0</v>
      </c>
      <c r="AX222" s="58">
        <f>IFERROR(VLOOKUP(Table1215[[#This Row],[Column2]],Table12[[Column2]:[Column54]],49,FALSE),"0")</f>
        <v>0</v>
      </c>
      <c r="AY222" s="58">
        <f>IFERROR(VLOOKUP(Table1215[[#This Row],[Column2]],Table12[[Column2]:[Column54]],50,FALSE),"0")</f>
        <v>0</v>
      </c>
      <c r="AZ222" s="58">
        <f>IFERROR(VLOOKUP(Table1215[[#This Row],[Column2]],Table12[[Column2]:[Column54]],51,FALSE),"0")</f>
        <v>3</v>
      </c>
      <c r="BA222" s="58">
        <f>IFERROR(VLOOKUP(Table1215[[#This Row],[Column2]],Table12[[Column2]:[Column54]],52,FALSE),"0")</f>
        <v>2</v>
      </c>
      <c r="BB222" s="60">
        <f>AVERAGE(Table1215[[#This Row],[Column52]],Table1215[[#This Row],[Column53]])</f>
        <v>2.5</v>
      </c>
    </row>
    <row r="223" spans="1:54" ht="23.1" customHeight="1" x14ac:dyDescent="0.3">
      <c r="A223" s="80">
        <v>220</v>
      </c>
      <c r="B223" s="63" t="s">
        <v>472</v>
      </c>
      <c r="C223" s="64" t="s">
        <v>473</v>
      </c>
      <c r="D223" s="63" t="s">
        <v>541</v>
      </c>
      <c r="E223" s="63" t="s">
        <v>288</v>
      </c>
      <c r="F223" s="63" t="str">
        <f>REPT(CHAR(160),10)&amp;Working!$E224</f>
        <v>          D</v>
      </c>
      <c r="G223" s="54">
        <f>IFERROR(VLOOKUP(Table1215[[#This Row],[Column2]],Table12[[Column2]:[Column54]],6,FALSE),"0")</f>
        <v>0</v>
      </c>
      <c r="H223" s="54">
        <f>IFERROR(VLOOKUP(Table1215[[#This Row],[Column2]],Table12[[Column2]:[Column54]],7,FALSE),"0")</f>
        <v>0</v>
      </c>
      <c r="I223" s="54">
        <f>IFERROR(VLOOKUP(Table1215[[#This Row],[Column2]],Table12[[Column2]:[Column54]],8,FALSE),"0")</f>
        <v>0</v>
      </c>
      <c r="J223" s="54">
        <f>IFERROR(VLOOKUP(Table1215[[#This Row],[Column2]],Table12[[Column2]:[Column54]],9,FALSE),"0")</f>
        <v>0</v>
      </c>
      <c r="K223" s="54">
        <f>IFERROR(VLOOKUP(Table1215[[#This Row],[Column2]],Table12[[Column2]:[Column54]],10,FALSE),"0")</f>
        <v>0</v>
      </c>
      <c r="L223" s="60">
        <f>Table1215[[#This Row],[Column9]]</f>
        <v>0</v>
      </c>
      <c r="M223" s="54">
        <f>IFERROR(VLOOKUP(Table1215[[#This Row],[Column2]],Table12[[Column2]:[Column54]],12,FALSE),"0")</f>
        <v>0</v>
      </c>
      <c r="N223" s="54">
        <f>IFERROR(VLOOKUP(Table1215[[#This Row],[Column2]],Table12[[Column2]:[Column54]],13,FALSE),"0")</f>
        <v>0</v>
      </c>
      <c r="O223" s="54">
        <f>IFERROR(VLOOKUP(Table1215[[#This Row],[Column2]],Table12[[Column2]:[Column54]],14,FALSE),"0")</f>
        <v>0</v>
      </c>
      <c r="P223" s="54">
        <f>IFERROR(VLOOKUP(Table1215[[#This Row],[Column2]],Table12[[Column2]:[Column54]],10,FALSE),"0")</f>
        <v>0</v>
      </c>
      <c r="Q223" s="54">
        <f>IFERROR(VLOOKUP(Table1215[[#This Row],[Column2]],Table12[[Column2]:[Column54]],16,FALSE),"0")</f>
        <v>0</v>
      </c>
      <c r="R223" s="60">
        <f>AVERAGE(Table1215[[#This Row],[Column14]],Table1215[[#This Row],[Column15]],Table1215[[#This Row],[Column17]])</f>
        <v>0</v>
      </c>
      <c r="S223" s="54">
        <f>IFERROR(VLOOKUP(Table1215[[#This Row],[Column2]],Table12[[Column2]:[Column54]],18,FALSE),"0")</f>
        <v>0</v>
      </c>
      <c r="T223" s="54">
        <f>IFERROR(VLOOKUP(Table1215[[#This Row],[Column2]],Table12[[Column2]:[Column54]],19,FALSE),"0")</f>
        <v>0</v>
      </c>
      <c r="U223" s="54">
        <f>IFERROR(VLOOKUP(Table1215[[#This Row],[Column2]],Table12[[Column2]:[Column54]],20,FALSE),"0")</f>
        <v>0</v>
      </c>
      <c r="V223" s="54">
        <f>IFERROR(VLOOKUP(Table1215[[#This Row],[Column2]],Table12[[Column2]:[Column54]],21,FALSE),"0")</f>
        <v>0</v>
      </c>
      <c r="W223" s="54">
        <f>IFERROR(VLOOKUP(Table1215[[#This Row],[Column2]],Table12[[Column2]:[Column54]],22,FALSE),"0")</f>
        <v>0</v>
      </c>
      <c r="X223" s="60">
        <f>Table1215[[#This Row],[Column19]]</f>
        <v>0</v>
      </c>
      <c r="Y223" s="54">
        <f>IFERROR(VLOOKUP(Table1215[[#This Row],[Column2]],Table12[[Column2]:[Column54]],24,FALSE),"0")</f>
        <v>0</v>
      </c>
      <c r="Z223" s="54">
        <f>IFERROR(VLOOKUP(Table1215[[#This Row],[Column2]],Table12[[Column2]:[Column54]],25,FALSE),"0")</f>
        <v>0</v>
      </c>
      <c r="AA223" s="54">
        <f>IFERROR(VLOOKUP(Table1215[[#This Row],[Column2]],Table12[[Column2]:[Column54]],26,FALSE),"0")</f>
        <v>0</v>
      </c>
      <c r="AB223" s="54">
        <f>IFERROR(VLOOKUP(Table1215[[#This Row],[Column2]],Table12[[Column2]:[Column54]],27,FALSE),"0")</f>
        <v>0</v>
      </c>
      <c r="AC223" s="54">
        <f>IFERROR(VLOOKUP(Table1215[[#This Row],[Column2]],Table12[[Column2]:[Column54]],28,FALSE),"0")</f>
        <v>0</v>
      </c>
      <c r="AD223" s="60">
        <f>Table1215[[#This Row],[Column25]]</f>
        <v>0</v>
      </c>
      <c r="AE223" s="54">
        <f>IFERROR(VLOOKUP(Table1215[[#This Row],[Column2]],Table12[[Column2]:[Column54]],30,FALSE),"0")</f>
        <v>0</v>
      </c>
      <c r="AF223" s="54">
        <f>IFERROR(VLOOKUP(Table1215[[#This Row],[Column2]],Table12[[Column2]:[Column54]],31,FALSE),"0")</f>
        <v>0</v>
      </c>
      <c r="AG223" s="54">
        <f>IFERROR(VLOOKUP(Table1215[[#This Row],[Column2]],Table12[[Column2]:[Column54]],32,FALSE),"0")</f>
        <v>0</v>
      </c>
      <c r="AH223" s="54">
        <f>IFERROR(VLOOKUP(Table1215[[#This Row],[Column2]],Table12[[Column2]:[Column54]],33,FALSE),"0")</f>
        <v>0</v>
      </c>
      <c r="AI223" s="54">
        <f>IFERROR(VLOOKUP(Table1215[[#This Row],[Column2]],Table12[[Column2]:[Column54]],34,FALSE),"0")</f>
        <v>0</v>
      </c>
      <c r="AJ223" s="60">
        <f>AVERAGE(Table1215[[#This Row],[Column31]],Table1215[[#This Row],[Column32]],Table1215[[#This Row],[Column33]])</f>
        <v>0</v>
      </c>
      <c r="AK223" s="54">
        <f>IFERROR(VLOOKUP(Table1215[[#This Row],[Column2]],Table12[[Column2]:[Column54]],36,FALSE),"0")</f>
        <v>0</v>
      </c>
      <c r="AL223" s="54">
        <f>IFERROR(VLOOKUP(Table1215[[#This Row],[Column2]],Table12[[Column2]:[Column54]],37,FALSE),"0")</f>
        <v>0</v>
      </c>
      <c r="AM223" s="54">
        <f>IFERROR(VLOOKUP(Table1215[[#This Row],[Column2]],Table12[[Column2]:[Column54]],38,FALSE),"0")</f>
        <v>0</v>
      </c>
      <c r="AN223" s="54">
        <f>IFERROR(VLOOKUP(Table1215[[#This Row],[Column2]],Table12[[Column2]:[Column54]],39,FALSE),"0")</f>
        <v>0</v>
      </c>
      <c r="AO223" s="54">
        <f>IFERROR(VLOOKUP(Table1215[[#This Row],[Column2]],Table12[[Column2]:[Column54]],40,FALSE),"0")</f>
        <v>0</v>
      </c>
      <c r="AP223" s="60">
        <f>AVERAGE(Table1215[[#This Row],[Column37]],Table1215[[#This Row],[Column38]],Table1215[[#This Row],[Column40]])</f>
        <v>0</v>
      </c>
      <c r="AQ223" s="54">
        <f>IFERROR(VLOOKUP(Table1215[[#This Row],[Column2]],Table12[[Column2]:[Column54]],42,FALSE),"0")</f>
        <v>0</v>
      </c>
      <c r="AR223" s="54">
        <f>IFERROR(VLOOKUP(Table1215[[#This Row],[Column2]],Table12[[Column2]:[Column54]],43,FALSE),"0")</f>
        <v>0</v>
      </c>
      <c r="AS223" s="54">
        <f>IFERROR(VLOOKUP(Table1215[[#This Row],[Column2]],Table12[[Column2]:[Column54]],44,FALSE),"0")</f>
        <v>0</v>
      </c>
      <c r="AT223" s="54">
        <f>IFERROR(VLOOKUP(Table1215[[#This Row],[Column2]],Table12[[Column2]:[Column54]],45,FALSE),"0")</f>
        <v>0</v>
      </c>
      <c r="AU223" s="54">
        <f>IFERROR(VLOOKUP(Table1215[[#This Row],[Column2]],Table12[[Column2]:[Column54]],46,FALSE),"0")</f>
        <v>0</v>
      </c>
      <c r="AV223" s="60">
        <f>Table1215[[#This Row],[Column43]]</f>
        <v>0</v>
      </c>
      <c r="AW223" s="54">
        <f>IFERROR(VLOOKUP(Table1215[[#This Row],[Column2]],Table12[[Column2]:[Column54]],48,FALSE),"0")</f>
        <v>0</v>
      </c>
      <c r="AX223" s="54">
        <f>IFERROR(VLOOKUP(Table1215[[#This Row],[Column2]],Table12[[Column2]:[Column54]],49,FALSE),"0")</f>
        <v>0</v>
      </c>
      <c r="AY223" s="54">
        <f>IFERROR(VLOOKUP(Table1215[[#This Row],[Column2]],Table12[[Column2]:[Column54]],50,FALSE),"0")</f>
        <v>0</v>
      </c>
      <c r="AZ223" s="54">
        <f>IFERROR(VLOOKUP(Table1215[[#This Row],[Column2]],Table12[[Column2]:[Column54]],51,FALSE),"0")</f>
        <v>0</v>
      </c>
      <c r="BA223" s="54">
        <f>IFERROR(VLOOKUP(Table1215[[#This Row],[Column2]],Table12[[Column2]:[Column54]],52,FALSE),"0")</f>
        <v>0</v>
      </c>
      <c r="BB223" s="60">
        <f>AVERAGE(Table1215[[#This Row],[Column52]],Table1215[[#This Row],[Column53]])</f>
        <v>0</v>
      </c>
    </row>
    <row r="224" spans="1:54" ht="23.1" customHeight="1" x14ac:dyDescent="0.3">
      <c r="A224" s="79">
        <v>221</v>
      </c>
      <c r="B224" s="56" t="s">
        <v>474</v>
      </c>
      <c r="C224" s="57" t="s">
        <v>475</v>
      </c>
      <c r="D224" s="56" t="s">
        <v>449</v>
      </c>
      <c r="E224" s="56" t="s">
        <v>288</v>
      </c>
      <c r="F224" s="56" t="str">
        <f>REPT(CHAR(160),10)&amp;Working!$E225</f>
        <v>          D</v>
      </c>
      <c r="G224" s="58">
        <f>IFERROR(VLOOKUP(Table1215[[#This Row],[Column2]],Table12[[Column2]:[Column54]],6,FALSE),"0")</f>
        <v>0</v>
      </c>
      <c r="H224" s="58">
        <f>IFERROR(VLOOKUP(Table1215[[#This Row],[Column2]],Table12[[Column2]:[Column54]],7,FALSE),"0")</f>
        <v>0</v>
      </c>
      <c r="I224" s="58">
        <f>IFERROR(VLOOKUP(Table1215[[#This Row],[Column2]],Table12[[Column2]:[Column54]],8,FALSE),"0")</f>
        <v>0</v>
      </c>
      <c r="J224" s="58">
        <f>IFERROR(VLOOKUP(Table1215[[#This Row],[Column2]],Table12[[Column2]:[Column54]],9,FALSE),"0")</f>
        <v>0</v>
      </c>
      <c r="K224" s="58">
        <f>IFERROR(VLOOKUP(Table1215[[#This Row],[Column2]],Table12[[Column2]:[Column54]],10,FALSE),"0")</f>
        <v>0</v>
      </c>
      <c r="L224" s="60">
        <f>Table1215[[#This Row],[Column9]]</f>
        <v>0</v>
      </c>
      <c r="M224" s="58">
        <f>IFERROR(VLOOKUP(Table1215[[#This Row],[Column2]],Table12[[Column2]:[Column54]],12,FALSE),"0")</f>
        <v>0</v>
      </c>
      <c r="N224" s="58">
        <f>IFERROR(VLOOKUP(Table1215[[#This Row],[Column2]],Table12[[Column2]:[Column54]],13,FALSE),"0")</f>
        <v>0</v>
      </c>
      <c r="O224" s="58">
        <f>IFERROR(VLOOKUP(Table1215[[#This Row],[Column2]],Table12[[Column2]:[Column54]],14,FALSE),"0")</f>
        <v>0</v>
      </c>
      <c r="P224" s="58">
        <f>IFERROR(VLOOKUP(Table1215[[#This Row],[Column2]],Table12[[Column2]:[Column54]],10,FALSE),"0")</f>
        <v>0</v>
      </c>
      <c r="Q224" s="58">
        <f>IFERROR(VLOOKUP(Table1215[[#This Row],[Column2]],Table12[[Column2]:[Column54]],16,FALSE),"0")</f>
        <v>0</v>
      </c>
      <c r="R224" s="60">
        <f>AVERAGE(Table1215[[#This Row],[Column14]],Table1215[[#This Row],[Column15]],Table1215[[#This Row],[Column17]])</f>
        <v>0</v>
      </c>
      <c r="S224" s="58">
        <f>IFERROR(VLOOKUP(Table1215[[#This Row],[Column2]],Table12[[Column2]:[Column54]],18,FALSE),"0")</f>
        <v>0</v>
      </c>
      <c r="T224" s="58">
        <f>IFERROR(VLOOKUP(Table1215[[#This Row],[Column2]],Table12[[Column2]:[Column54]],19,FALSE),"0")</f>
        <v>0</v>
      </c>
      <c r="U224" s="58">
        <f>IFERROR(VLOOKUP(Table1215[[#This Row],[Column2]],Table12[[Column2]:[Column54]],20,FALSE),"0")</f>
        <v>0</v>
      </c>
      <c r="V224" s="58">
        <f>IFERROR(VLOOKUP(Table1215[[#This Row],[Column2]],Table12[[Column2]:[Column54]],21,FALSE),"0")</f>
        <v>0</v>
      </c>
      <c r="W224" s="58">
        <f>IFERROR(VLOOKUP(Table1215[[#This Row],[Column2]],Table12[[Column2]:[Column54]],22,FALSE),"0")</f>
        <v>0</v>
      </c>
      <c r="X224" s="60">
        <f>Table1215[[#This Row],[Column19]]</f>
        <v>0</v>
      </c>
      <c r="Y224" s="58">
        <f>IFERROR(VLOOKUP(Table1215[[#This Row],[Column2]],Table12[[Column2]:[Column54]],24,FALSE),"0")</f>
        <v>0</v>
      </c>
      <c r="Z224" s="58">
        <f>IFERROR(VLOOKUP(Table1215[[#This Row],[Column2]],Table12[[Column2]:[Column54]],25,FALSE),"0")</f>
        <v>0</v>
      </c>
      <c r="AA224" s="58">
        <f>IFERROR(VLOOKUP(Table1215[[#This Row],[Column2]],Table12[[Column2]:[Column54]],26,FALSE),"0")</f>
        <v>0</v>
      </c>
      <c r="AB224" s="58">
        <f>IFERROR(VLOOKUP(Table1215[[#This Row],[Column2]],Table12[[Column2]:[Column54]],27,FALSE),"0")</f>
        <v>0</v>
      </c>
      <c r="AC224" s="58">
        <f>IFERROR(VLOOKUP(Table1215[[#This Row],[Column2]],Table12[[Column2]:[Column54]],28,FALSE),"0")</f>
        <v>0</v>
      </c>
      <c r="AD224" s="60">
        <f>Table1215[[#This Row],[Column25]]</f>
        <v>0</v>
      </c>
      <c r="AE224" s="58">
        <f>IFERROR(VLOOKUP(Table1215[[#This Row],[Column2]],Table12[[Column2]:[Column54]],30,FALSE),"0")</f>
        <v>0</v>
      </c>
      <c r="AF224" s="58">
        <f>IFERROR(VLOOKUP(Table1215[[#This Row],[Column2]],Table12[[Column2]:[Column54]],31,FALSE),"0")</f>
        <v>0</v>
      </c>
      <c r="AG224" s="58">
        <f>IFERROR(VLOOKUP(Table1215[[#This Row],[Column2]],Table12[[Column2]:[Column54]],32,FALSE),"0")</f>
        <v>0</v>
      </c>
      <c r="AH224" s="58">
        <f>IFERROR(VLOOKUP(Table1215[[#This Row],[Column2]],Table12[[Column2]:[Column54]],33,FALSE),"0")</f>
        <v>0</v>
      </c>
      <c r="AI224" s="58">
        <f>IFERROR(VLOOKUP(Table1215[[#This Row],[Column2]],Table12[[Column2]:[Column54]],34,FALSE),"0")</f>
        <v>0</v>
      </c>
      <c r="AJ224" s="60">
        <f>AVERAGE(Table1215[[#This Row],[Column31]],Table1215[[#This Row],[Column32]],Table1215[[#This Row],[Column33]])</f>
        <v>0</v>
      </c>
      <c r="AK224" s="58">
        <f>IFERROR(VLOOKUP(Table1215[[#This Row],[Column2]],Table12[[Column2]:[Column54]],36,FALSE),"0")</f>
        <v>0</v>
      </c>
      <c r="AL224" s="58">
        <f>IFERROR(VLOOKUP(Table1215[[#This Row],[Column2]],Table12[[Column2]:[Column54]],37,FALSE),"0")</f>
        <v>0</v>
      </c>
      <c r="AM224" s="58">
        <f>IFERROR(VLOOKUP(Table1215[[#This Row],[Column2]],Table12[[Column2]:[Column54]],38,FALSE),"0")</f>
        <v>0</v>
      </c>
      <c r="AN224" s="58">
        <f>IFERROR(VLOOKUP(Table1215[[#This Row],[Column2]],Table12[[Column2]:[Column54]],39,FALSE),"0")</f>
        <v>0</v>
      </c>
      <c r="AO224" s="58">
        <f>IFERROR(VLOOKUP(Table1215[[#This Row],[Column2]],Table12[[Column2]:[Column54]],40,FALSE),"0")</f>
        <v>0</v>
      </c>
      <c r="AP224" s="60">
        <f>AVERAGE(Table1215[[#This Row],[Column37]],Table1215[[#This Row],[Column38]],Table1215[[#This Row],[Column40]])</f>
        <v>0</v>
      </c>
      <c r="AQ224" s="58">
        <f>IFERROR(VLOOKUP(Table1215[[#This Row],[Column2]],Table12[[Column2]:[Column54]],42,FALSE),"0")</f>
        <v>0</v>
      </c>
      <c r="AR224" s="58">
        <f>IFERROR(VLOOKUP(Table1215[[#This Row],[Column2]],Table12[[Column2]:[Column54]],43,FALSE),"0")</f>
        <v>0</v>
      </c>
      <c r="AS224" s="58">
        <f>IFERROR(VLOOKUP(Table1215[[#This Row],[Column2]],Table12[[Column2]:[Column54]],44,FALSE),"0")</f>
        <v>0</v>
      </c>
      <c r="AT224" s="58">
        <f>IFERROR(VLOOKUP(Table1215[[#This Row],[Column2]],Table12[[Column2]:[Column54]],45,FALSE),"0")</f>
        <v>0</v>
      </c>
      <c r="AU224" s="58">
        <f>IFERROR(VLOOKUP(Table1215[[#This Row],[Column2]],Table12[[Column2]:[Column54]],46,FALSE),"0")</f>
        <v>0</v>
      </c>
      <c r="AV224" s="60">
        <f>Table1215[[#This Row],[Column43]]</f>
        <v>0</v>
      </c>
      <c r="AW224" s="58">
        <f>IFERROR(VLOOKUP(Table1215[[#This Row],[Column2]],Table12[[Column2]:[Column54]],48,FALSE),"0")</f>
        <v>0</v>
      </c>
      <c r="AX224" s="58">
        <f>IFERROR(VLOOKUP(Table1215[[#This Row],[Column2]],Table12[[Column2]:[Column54]],49,FALSE),"0")</f>
        <v>0</v>
      </c>
      <c r="AY224" s="58">
        <f>IFERROR(VLOOKUP(Table1215[[#This Row],[Column2]],Table12[[Column2]:[Column54]],50,FALSE),"0")</f>
        <v>0</v>
      </c>
      <c r="AZ224" s="58">
        <f>IFERROR(VLOOKUP(Table1215[[#This Row],[Column2]],Table12[[Column2]:[Column54]],51,FALSE),"0")</f>
        <v>0</v>
      </c>
      <c r="BA224" s="58">
        <f>IFERROR(VLOOKUP(Table1215[[#This Row],[Column2]],Table12[[Column2]:[Column54]],52,FALSE),"0")</f>
        <v>0</v>
      </c>
      <c r="BB224" s="60">
        <f>AVERAGE(Table1215[[#This Row],[Column52]],Table1215[[#This Row],[Column53]])</f>
        <v>0</v>
      </c>
    </row>
    <row r="225" spans="1:54" ht="23.1" customHeight="1" x14ac:dyDescent="0.3">
      <c r="A225" s="80">
        <v>222</v>
      </c>
      <c r="B225" s="63" t="s">
        <v>476</v>
      </c>
      <c r="C225" s="64" t="s">
        <v>477</v>
      </c>
      <c r="D225" s="63" t="s">
        <v>449</v>
      </c>
      <c r="E225" s="63" t="s">
        <v>288</v>
      </c>
      <c r="F225" s="63" t="str">
        <f>REPT(CHAR(160),10)&amp;Working!$E226</f>
        <v>          D</v>
      </c>
      <c r="G225" s="54">
        <f>IFERROR(VLOOKUP(Table1215[[#This Row],[Column2]],Table12[[Column2]:[Column54]],6,FALSE),"0")</f>
        <v>0</v>
      </c>
      <c r="H225" s="54">
        <f>IFERROR(VLOOKUP(Table1215[[#This Row],[Column2]],Table12[[Column2]:[Column54]],7,FALSE),"0")</f>
        <v>0</v>
      </c>
      <c r="I225" s="54">
        <f>IFERROR(VLOOKUP(Table1215[[#This Row],[Column2]],Table12[[Column2]:[Column54]],8,FALSE),"0")</f>
        <v>2</v>
      </c>
      <c r="J225" s="54">
        <f>IFERROR(VLOOKUP(Table1215[[#This Row],[Column2]],Table12[[Column2]:[Column54]],9,FALSE),"0")</f>
        <v>0</v>
      </c>
      <c r="K225" s="54">
        <f>IFERROR(VLOOKUP(Table1215[[#This Row],[Column2]],Table12[[Column2]:[Column54]],10,FALSE),"0")</f>
        <v>0</v>
      </c>
      <c r="L225" s="60">
        <f>Table1215[[#This Row],[Column9]]</f>
        <v>2</v>
      </c>
      <c r="M225" s="54">
        <f>IFERROR(VLOOKUP(Table1215[[#This Row],[Column2]],Table12[[Column2]:[Column54]],12,FALSE),"0")</f>
        <v>0</v>
      </c>
      <c r="N225" s="54">
        <f>IFERROR(VLOOKUP(Table1215[[#This Row],[Column2]],Table12[[Column2]:[Column54]],13,FALSE),"0")</f>
        <v>4</v>
      </c>
      <c r="O225" s="54">
        <f>IFERROR(VLOOKUP(Table1215[[#This Row],[Column2]],Table12[[Column2]:[Column54]],14,FALSE),"0")</f>
        <v>3</v>
      </c>
      <c r="P225" s="54">
        <f>IFERROR(VLOOKUP(Table1215[[#This Row],[Column2]],Table12[[Column2]:[Column54]],10,FALSE),"0")</f>
        <v>0</v>
      </c>
      <c r="Q225" s="54">
        <f>IFERROR(VLOOKUP(Table1215[[#This Row],[Column2]],Table12[[Column2]:[Column54]],16,FALSE),"0")</f>
        <v>3</v>
      </c>
      <c r="R225" s="60">
        <f>AVERAGE(Table1215[[#This Row],[Column14]],Table1215[[#This Row],[Column15]],Table1215[[#This Row],[Column17]])</f>
        <v>3.3333333333333335</v>
      </c>
      <c r="S225" s="54">
        <f>IFERROR(VLOOKUP(Table1215[[#This Row],[Column2]],Table12[[Column2]:[Column54]],18,FALSE),"0")</f>
        <v>0</v>
      </c>
      <c r="T225" s="54">
        <f>IFERROR(VLOOKUP(Table1215[[#This Row],[Column2]],Table12[[Column2]:[Column54]],19,FALSE),"0")</f>
        <v>0</v>
      </c>
      <c r="U225" s="54">
        <f>IFERROR(VLOOKUP(Table1215[[#This Row],[Column2]],Table12[[Column2]:[Column54]],20,FALSE),"0")</f>
        <v>0</v>
      </c>
      <c r="V225" s="54">
        <f>IFERROR(VLOOKUP(Table1215[[#This Row],[Column2]],Table12[[Column2]:[Column54]],21,FALSE),"0")</f>
        <v>0</v>
      </c>
      <c r="W225" s="54">
        <f>IFERROR(VLOOKUP(Table1215[[#This Row],[Column2]],Table12[[Column2]:[Column54]],22,FALSE),"0")</f>
        <v>0</v>
      </c>
      <c r="X225" s="60">
        <f>Table1215[[#This Row],[Column19]]</f>
        <v>0</v>
      </c>
      <c r="Y225" s="54">
        <f>IFERROR(VLOOKUP(Table1215[[#This Row],[Column2]],Table12[[Column2]:[Column54]],24,FALSE),"0")</f>
        <v>3</v>
      </c>
      <c r="Z225" s="54">
        <f>IFERROR(VLOOKUP(Table1215[[#This Row],[Column2]],Table12[[Column2]:[Column54]],25,FALSE),"0")</f>
        <v>0</v>
      </c>
      <c r="AA225" s="54">
        <f>IFERROR(VLOOKUP(Table1215[[#This Row],[Column2]],Table12[[Column2]:[Column54]],26,FALSE),"0")</f>
        <v>0</v>
      </c>
      <c r="AB225" s="54">
        <f>IFERROR(VLOOKUP(Table1215[[#This Row],[Column2]],Table12[[Column2]:[Column54]],27,FALSE),"0")</f>
        <v>0</v>
      </c>
      <c r="AC225" s="54">
        <f>IFERROR(VLOOKUP(Table1215[[#This Row],[Column2]],Table12[[Column2]:[Column54]],28,FALSE),"0")</f>
        <v>0</v>
      </c>
      <c r="AD225" s="60">
        <f>Table1215[[#This Row],[Column25]]</f>
        <v>3</v>
      </c>
      <c r="AE225" s="54">
        <f>IFERROR(VLOOKUP(Table1215[[#This Row],[Column2]],Table12[[Column2]:[Column54]],30,FALSE),"0")</f>
        <v>0</v>
      </c>
      <c r="AF225" s="54">
        <f>IFERROR(VLOOKUP(Table1215[[#This Row],[Column2]],Table12[[Column2]:[Column54]],31,FALSE),"0")</f>
        <v>0</v>
      </c>
      <c r="AG225" s="54">
        <f>IFERROR(VLOOKUP(Table1215[[#This Row],[Column2]],Table12[[Column2]:[Column54]],32,FALSE),"0")</f>
        <v>0</v>
      </c>
      <c r="AH225" s="54">
        <f>IFERROR(VLOOKUP(Table1215[[#This Row],[Column2]],Table12[[Column2]:[Column54]],33,FALSE),"0")</f>
        <v>0</v>
      </c>
      <c r="AI225" s="54">
        <f>IFERROR(VLOOKUP(Table1215[[#This Row],[Column2]],Table12[[Column2]:[Column54]],34,FALSE),"0")</f>
        <v>0</v>
      </c>
      <c r="AJ225" s="60">
        <f>AVERAGE(Table1215[[#This Row],[Column31]],Table1215[[#This Row],[Column32]],Table1215[[#This Row],[Column33]])</f>
        <v>0</v>
      </c>
      <c r="AK225" s="54">
        <f>IFERROR(VLOOKUP(Table1215[[#This Row],[Column2]],Table12[[Column2]:[Column54]],36,FALSE),"0")</f>
        <v>3</v>
      </c>
      <c r="AL225" s="54">
        <f>IFERROR(VLOOKUP(Table1215[[#This Row],[Column2]],Table12[[Column2]:[Column54]],37,FALSE),"0")</f>
        <v>2</v>
      </c>
      <c r="AM225" s="54">
        <f>IFERROR(VLOOKUP(Table1215[[#This Row],[Column2]],Table12[[Column2]:[Column54]],38,FALSE),"0")</f>
        <v>0</v>
      </c>
      <c r="AN225" s="54">
        <f>IFERROR(VLOOKUP(Table1215[[#This Row],[Column2]],Table12[[Column2]:[Column54]],39,FALSE),"0")</f>
        <v>2</v>
      </c>
      <c r="AO225" s="54">
        <f>IFERROR(VLOOKUP(Table1215[[#This Row],[Column2]],Table12[[Column2]:[Column54]],40,FALSE),"0")</f>
        <v>0</v>
      </c>
      <c r="AP225" s="60">
        <f>AVERAGE(Table1215[[#This Row],[Column37]],Table1215[[#This Row],[Column38]],Table1215[[#This Row],[Column40]])</f>
        <v>2.3333333333333335</v>
      </c>
      <c r="AQ225" s="54">
        <f>IFERROR(VLOOKUP(Table1215[[#This Row],[Column2]],Table12[[Column2]:[Column54]],42,FALSE),"0")</f>
        <v>3</v>
      </c>
      <c r="AR225" s="54">
        <f>IFERROR(VLOOKUP(Table1215[[#This Row],[Column2]],Table12[[Column2]:[Column54]],43,FALSE),"0")</f>
        <v>0</v>
      </c>
      <c r="AS225" s="54">
        <f>IFERROR(VLOOKUP(Table1215[[#This Row],[Column2]],Table12[[Column2]:[Column54]],44,FALSE),"0")</f>
        <v>0</v>
      </c>
      <c r="AT225" s="54">
        <f>IFERROR(VLOOKUP(Table1215[[#This Row],[Column2]],Table12[[Column2]:[Column54]],45,FALSE),"0")</f>
        <v>0</v>
      </c>
      <c r="AU225" s="54">
        <f>IFERROR(VLOOKUP(Table1215[[#This Row],[Column2]],Table12[[Column2]:[Column54]],46,FALSE),"0")</f>
        <v>0</v>
      </c>
      <c r="AV225" s="60">
        <f>Table1215[[#This Row],[Column43]]</f>
        <v>3</v>
      </c>
      <c r="AW225" s="54">
        <f>IFERROR(VLOOKUP(Table1215[[#This Row],[Column2]],Table12[[Column2]:[Column54]],48,FALSE),"0")</f>
        <v>0</v>
      </c>
      <c r="AX225" s="54">
        <f>IFERROR(VLOOKUP(Table1215[[#This Row],[Column2]],Table12[[Column2]:[Column54]],49,FALSE),"0")</f>
        <v>0</v>
      </c>
      <c r="AY225" s="54">
        <f>IFERROR(VLOOKUP(Table1215[[#This Row],[Column2]],Table12[[Column2]:[Column54]],50,FALSE),"0")</f>
        <v>0</v>
      </c>
      <c r="AZ225" s="54">
        <f>IFERROR(VLOOKUP(Table1215[[#This Row],[Column2]],Table12[[Column2]:[Column54]],51,FALSE),"0")</f>
        <v>3</v>
      </c>
      <c r="BA225" s="54">
        <f>IFERROR(VLOOKUP(Table1215[[#This Row],[Column2]],Table12[[Column2]:[Column54]],52,FALSE),"0")</f>
        <v>3</v>
      </c>
      <c r="BB225" s="60">
        <f>AVERAGE(Table1215[[#This Row],[Column52]],Table1215[[#This Row],[Column53]])</f>
        <v>3</v>
      </c>
    </row>
    <row r="226" spans="1:54" ht="23.1" customHeight="1" x14ac:dyDescent="0.3">
      <c r="A226" s="79">
        <v>223</v>
      </c>
      <c r="B226" s="56" t="s">
        <v>478</v>
      </c>
      <c r="C226" s="57" t="s">
        <v>479</v>
      </c>
      <c r="D226" s="56" t="s">
        <v>449</v>
      </c>
      <c r="E226" s="56" t="s">
        <v>288</v>
      </c>
      <c r="F226" s="56" t="str">
        <f>REPT(CHAR(160),10)&amp;Working!$E227</f>
        <v>          D</v>
      </c>
      <c r="G226" s="58">
        <f>IFERROR(VLOOKUP(Table1215[[#This Row],[Column2]],Table12[[Column2]:[Column54]],6,FALSE),"0")</f>
        <v>0</v>
      </c>
      <c r="H226" s="58">
        <f>IFERROR(VLOOKUP(Table1215[[#This Row],[Column2]],Table12[[Column2]:[Column54]],7,FALSE),"0")</f>
        <v>0</v>
      </c>
      <c r="I226" s="58">
        <f>IFERROR(VLOOKUP(Table1215[[#This Row],[Column2]],Table12[[Column2]:[Column54]],8,FALSE),"0")</f>
        <v>2</v>
      </c>
      <c r="J226" s="58">
        <f>IFERROR(VLOOKUP(Table1215[[#This Row],[Column2]],Table12[[Column2]:[Column54]],9,FALSE),"0")</f>
        <v>0</v>
      </c>
      <c r="K226" s="58">
        <f>IFERROR(VLOOKUP(Table1215[[#This Row],[Column2]],Table12[[Column2]:[Column54]],10,FALSE),"0")</f>
        <v>0</v>
      </c>
      <c r="L226" s="60">
        <f>Table1215[[#This Row],[Column9]]</f>
        <v>2</v>
      </c>
      <c r="M226" s="58">
        <f>IFERROR(VLOOKUP(Table1215[[#This Row],[Column2]],Table12[[Column2]:[Column54]],12,FALSE),"0")</f>
        <v>0</v>
      </c>
      <c r="N226" s="58">
        <f>IFERROR(VLOOKUP(Table1215[[#This Row],[Column2]],Table12[[Column2]:[Column54]],13,FALSE),"0")</f>
        <v>2</v>
      </c>
      <c r="O226" s="58">
        <f>IFERROR(VLOOKUP(Table1215[[#This Row],[Column2]],Table12[[Column2]:[Column54]],14,FALSE),"0")</f>
        <v>1</v>
      </c>
      <c r="P226" s="58">
        <f>IFERROR(VLOOKUP(Table1215[[#This Row],[Column2]],Table12[[Column2]:[Column54]],10,FALSE),"0")</f>
        <v>0</v>
      </c>
      <c r="Q226" s="58">
        <f>IFERROR(VLOOKUP(Table1215[[#This Row],[Column2]],Table12[[Column2]:[Column54]],16,FALSE),"0")</f>
        <v>1</v>
      </c>
      <c r="R226" s="60">
        <f>AVERAGE(Table1215[[#This Row],[Column14]],Table1215[[#This Row],[Column15]],Table1215[[#This Row],[Column17]])</f>
        <v>1.3333333333333333</v>
      </c>
      <c r="S226" s="58">
        <f>IFERROR(VLOOKUP(Table1215[[#This Row],[Column2]],Table12[[Column2]:[Column54]],18,FALSE),"0")</f>
        <v>0</v>
      </c>
      <c r="T226" s="58">
        <f>IFERROR(VLOOKUP(Table1215[[#This Row],[Column2]],Table12[[Column2]:[Column54]],19,FALSE),"0")</f>
        <v>0</v>
      </c>
      <c r="U226" s="58">
        <f>IFERROR(VLOOKUP(Table1215[[#This Row],[Column2]],Table12[[Column2]:[Column54]],20,FALSE),"0")</f>
        <v>0</v>
      </c>
      <c r="V226" s="58">
        <f>IFERROR(VLOOKUP(Table1215[[#This Row],[Column2]],Table12[[Column2]:[Column54]],21,FALSE),"0")</f>
        <v>0</v>
      </c>
      <c r="W226" s="58">
        <f>IFERROR(VLOOKUP(Table1215[[#This Row],[Column2]],Table12[[Column2]:[Column54]],22,FALSE),"0")</f>
        <v>0</v>
      </c>
      <c r="X226" s="60">
        <f>Table1215[[#This Row],[Column19]]</f>
        <v>0</v>
      </c>
      <c r="Y226" s="58">
        <f>IFERROR(VLOOKUP(Table1215[[#This Row],[Column2]],Table12[[Column2]:[Column54]],24,FALSE),"0")</f>
        <v>2</v>
      </c>
      <c r="Z226" s="58">
        <f>IFERROR(VLOOKUP(Table1215[[#This Row],[Column2]],Table12[[Column2]:[Column54]],25,FALSE),"0")</f>
        <v>0</v>
      </c>
      <c r="AA226" s="58">
        <f>IFERROR(VLOOKUP(Table1215[[#This Row],[Column2]],Table12[[Column2]:[Column54]],26,FALSE),"0")</f>
        <v>0</v>
      </c>
      <c r="AB226" s="58">
        <f>IFERROR(VLOOKUP(Table1215[[#This Row],[Column2]],Table12[[Column2]:[Column54]],27,FALSE),"0")</f>
        <v>0</v>
      </c>
      <c r="AC226" s="58">
        <f>IFERROR(VLOOKUP(Table1215[[#This Row],[Column2]],Table12[[Column2]:[Column54]],28,FALSE),"0")</f>
        <v>0</v>
      </c>
      <c r="AD226" s="60">
        <f>Table1215[[#This Row],[Column25]]</f>
        <v>2</v>
      </c>
      <c r="AE226" s="58">
        <f>IFERROR(VLOOKUP(Table1215[[#This Row],[Column2]],Table12[[Column2]:[Column54]],30,FALSE),"0")</f>
        <v>0</v>
      </c>
      <c r="AF226" s="58">
        <f>IFERROR(VLOOKUP(Table1215[[#This Row],[Column2]],Table12[[Column2]:[Column54]],31,FALSE),"0")</f>
        <v>0</v>
      </c>
      <c r="AG226" s="58">
        <f>IFERROR(VLOOKUP(Table1215[[#This Row],[Column2]],Table12[[Column2]:[Column54]],32,FALSE),"0")</f>
        <v>0</v>
      </c>
      <c r="AH226" s="58">
        <f>IFERROR(VLOOKUP(Table1215[[#This Row],[Column2]],Table12[[Column2]:[Column54]],33,FALSE),"0")</f>
        <v>0</v>
      </c>
      <c r="AI226" s="58">
        <f>IFERROR(VLOOKUP(Table1215[[#This Row],[Column2]],Table12[[Column2]:[Column54]],34,FALSE),"0")</f>
        <v>0</v>
      </c>
      <c r="AJ226" s="60">
        <f>AVERAGE(Table1215[[#This Row],[Column31]],Table1215[[#This Row],[Column32]],Table1215[[#This Row],[Column33]])</f>
        <v>0</v>
      </c>
      <c r="AK226" s="58">
        <f>IFERROR(VLOOKUP(Table1215[[#This Row],[Column2]],Table12[[Column2]:[Column54]],36,FALSE),"0")</f>
        <v>3</v>
      </c>
      <c r="AL226" s="58">
        <f>IFERROR(VLOOKUP(Table1215[[#This Row],[Column2]],Table12[[Column2]:[Column54]],37,FALSE),"0")</f>
        <v>2</v>
      </c>
      <c r="AM226" s="58">
        <f>IFERROR(VLOOKUP(Table1215[[#This Row],[Column2]],Table12[[Column2]:[Column54]],38,FALSE),"0")</f>
        <v>0</v>
      </c>
      <c r="AN226" s="58">
        <f>IFERROR(VLOOKUP(Table1215[[#This Row],[Column2]],Table12[[Column2]:[Column54]],39,FALSE),"0")</f>
        <v>3</v>
      </c>
      <c r="AO226" s="58">
        <f>IFERROR(VLOOKUP(Table1215[[#This Row],[Column2]],Table12[[Column2]:[Column54]],40,FALSE),"0")</f>
        <v>0</v>
      </c>
      <c r="AP226" s="60">
        <f>AVERAGE(Table1215[[#This Row],[Column37]],Table1215[[#This Row],[Column38]],Table1215[[#This Row],[Column40]])</f>
        <v>2.6666666666666665</v>
      </c>
      <c r="AQ226" s="58">
        <f>IFERROR(VLOOKUP(Table1215[[#This Row],[Column2]],Table12[[Column2]:[Column54]],42,FALSE),"0")</f>
        <v>2</v>
      </c>
      <c r="AR226" s="58">
        <f>IFERROR(VLOOKUP(Table1215[[#This Row],[Column2]],Table12[[Column2]:[Column54]],43,FALSE),"0")</f>
        <v>0</v>
      </c>
      <c r="AS226" s="58">
        <f>IFERROR(VLOOKUP(Table1215[[#This Row],[Column2]],Table12[[Column2]:[Column54]],44,FALSE),"0")</f>
        <v>0</v>
      </c>
      <c r="AT226" s="58">
        <f>IFERROR(VLOOKUP(Table1215[[#This Row],[Column2]],Table12[[Column2]:[Column54]],45,FALSE),"0")</f>
        <v>0</v>
      </c>
      <c r="AU226" s="58">
        <f>IFERROR(VLOOKUP(Table1215[[#This Row],[Column2]],Table12[[Column2]:[Column54]],46,FALSE),"0")</f>
        <v>0</v>
      </c>
      <c r="AV226" s="60">
        <f>Table1215[[#This Row],[Column43]]</f>
        <v>2</v>
      </c>
      <c r="AW226" s="58">
        <f>IFERROR(VLOOKUP(Table1215[[#This Row],[Column2]],Table12[[Column2]:[Column54]],48,FALSE),"0")</f>
        <v>0</v>
      </c>
      <c r="AX226" s="58">
        <f>IFERROR(VLOOKUP(Table1215[[#This Row],[Column2]],Table12[[Column2]:[Column54]],49,FALSE),"0")</f>
        <v>0</v>
      </c>
      <c r="AY226" s="58">
        <f>IFERROR(VLOOKUP(Table1215[[#This Row],[Column2]],Table12[[Column2]:[Column54]],50,FALSE),"0")</f>
        <v>0</v>
      </c>
      <c r="AZ226" s="58">
        <f>IFERROR(VLOOKUP(Table1215[[#This Row],[Column2]],Table12[[Column2]:[Column54]],51,FALSE),"0")</f>
        <v>2</v>
      </c>
      <c r="BA226" s="58">
        <f>IFERROR(VLOOKUP(Table1215[[#This Row],[Column2]],Table12[[Column2]:[Column54]],52,FALSE),"0")</f>
        <v>4</v>
      </c>
      <c r="BB226" s="60">
        <f>AVERAGE(Table1215[[#This Row],[Column52]],Table1215[[#This Row],[Column53]])</f>
        <v>3</v>
      </c>
    </row>
    <row r="227" spans="1:54" ht="23.1" customHeight="1" x14ac:dyDescent="0.3">
      <c r="A227" s="80">
        <v>224</v>
      </c>
      <c r="B227" s="63" t="s">
        <v>480</v>
      </c>
      <c r="C227" s="64" t="s">
        <v>481</v>
      </c>
      <c r="D227" s="63" t="s">
        <v>449</v>
      </c>
      <c r="E227" s="63" t="s">
        <v>288</v>
      </c>
      <c r="F227" s="63" t="str">
        <f>REPT(CHAR(160),10)&amp;Working!$E228</f>
        <v>          D</v>
      </c>
      <c r="G227" s="54">
        <f>IFERROR(VLOOKUP(Table1215[[#This Row],[Column2]],Table12[[Column2]:[Column54]],6,FALSE),"0")</f>
        <v>0</v>
      </c>
      <c r="H227" s="54">
        <f>IFERROR(VLOOKUP(Table1215[[#This Row],[Column2]],Table12[[Column2]:[Column54]],7,FALSE),"0")</f>
        <v>0</v>
      </c>
      <c r="I227" s="54">
        <f>IFERROR(VLOOKUP(Table1215[[#This Row],[Column2]],Table12[[Column2]:[Column54]],8,FALSE),"0")</f>
        <v>3</v>
      </c>
      <c r="J227" s="54">
        <f>IFERROR(VLOOKUP(Table1215[[#This Row],[Column2]],Table12[[Column2]:[Column54]],9,FALSE),"0")</f>
        <v>0</v>
      </c>
      <c r="K227" s="54">
        <f>IFERROR(VLOOKUP(Table1215[[#This Row],[Column2]],Table12[[Column2]:[Column54]],10,FALSE),"0")</f>
        <v>0</v>
      </c>
      <c r="L227" s="60">
        <f>Table1215[[#This Row],[Column9]]</f>
        <v>3</v>
      </c>
      <c r="M227" s="54">
        <f>IFERROR(VLOOKUP(Table1215[[#This Row],[Column2]],Table12[[Column2]:[Column54]],12,FALSE),"0")</f>
        <v>0</v>
      </c>
      <c r="N227" s="54">
        <f>IFERROR(VLOOKUP(Table1215[[#This Row],[Column2]],Table12[[Column2]:[Column54]],13,FALSE),"0")</f>
        <v>3</v>
      </c>
      <c r="O227" s="54">
        <f>IFERROR(VLOOKUP(Table1215[[#This Row],[Column2]],Table12[[Column2]:[Column54]],14,FALSE),"0")</f>
        <v>3</v>
      </c>
      <c r="P227" s="54">
        <f>IFERROR(VLOOKUP(Table1215[[#This Row],[Column2]],Table12[[Column2]:[Column54]],10,FALSE),"0")</f>
        <v>0</v>
      </c>
      <c r="Q227" s="54">
        <f>IFERROR(VLOOKUP(Table1215[[#This Row],[Column2]],Table12[[Column2]:[Column54]],16,FALSE),"0")</f>
        <v>3</v>
      </c>
      <c r="R227" s="60">
        <f>AVERAGE(Table1215[[#This Row],[Column14]],Table1215[[#This Row],[Column15]],Table1215[[#This Row],[Column17]])</f>
        <v>3</v>
      </c>
      <c r="S227" s="54">
        <f>IFERROR(VLOOKUP(Table1215[[#This Row],[Column2]],Table12[[Column2]:[Column54]],18,FALSE),"0")</f>
        <v>0</v>
      </c>
      <c r="T227" s="54">
        <f>IFERROR(VLOOKUP(Table1215[[#This Row],[Column2]],Table12[[Column2]:[Column54]],19,FALSE),"0")</f>
        <v>0</v>
      </c>
      <c r="U227" s="54">
        <f>IFERROR(VLOOKUP(Table1215[[#This Row],[Column2]],Table12[[Column2]:[Column54]],20,FALSE),"0")</f>
        <v>0</v>
      </c>
      <c r="V227" s="54">
        <f>IFERROR(VLOOKUP(Table1215[[#This Row],[Column2]],Table12[[Column2]:[Column54]],21,FALSE),"0")</f>
        <v>0</v>
      </c>
      <c r="W227" s="54">
        <f>IFERROR(VLOOKUP(Table1215[[#This Row],[Column2]],Table12[[Column2]:[Column54]],22,FALSE),"0")</f>
        <v>0</v>
      </c>
      <c r="X227" s="60">
        <f>Table1215[[#This Row],[Column19]]</f>
        <v>0</v>
      </c>
      <c r="Y227" s="54">
        <f>IFERROR(VLOOKUP(Table1215[[#This Row],[Column2]],Table12[[Column2]:[Column54]],24,FALSE),"0")</f>
        <v>3</v>
      </c>
      <c r="Z227" s="54">
        <f>IFERROR(VLOOKUP(Table1215[[#This Row],[Column2]],Table12[[Column2]:[Column54]],25,FALSE),"0")</f>
        <v>0</v>
      </c>
      <c r="AA227" s="54">
        <f>IFERROR(VLOOKUP(Table1215[[#This Row],[Column2]],Table12[[Column2]:[Column54]],26,FALSE),"0")</f>
        <v>0</v>
      </c>
      <c r="AB227" s="54">
        <f>IFERROR(VLOOKUP(Table1215[[#This Row],[Column2]],Table12[[Column2]:[Column54]],27,FALSE),"0")</f>
        <v>0</v>
      </c>
      <c r="AC227" s="54">
        <f>IFERROR(VLOOKUP(Table1215[[#This Row],[Column2]],Table12[[Column2]:[Column54]],28,FALSE),"0")</f>
        <v>0</v>
      </c>
      <c r="AD227" s="60">
        <f>Table1215[[#This Row],[Column25]]</f>
        <v>3</v>
      </c>
      <c r="AE227" s="54">
        <f>IFERROR(VLOOKUP(Table1215[[#This Row],[Column2]],Table12[[Column2]:[Column54]],30,FALSE),"0")</f>
        <v>0</v>
      </c>
      <c r="AF227" s="54">
        <f>IFERROR(VLOOKUP(Table1215[[#This Row],[Column2]],Table12[[Column2]:[Column54]],31,FALSE),"0")</f>
        <v>0</v>
      </c>
      <c r="AG227" s="54">
        <f>IFERROR(VLOOKUP(Table1215[[#This Row],[Column2]],Table12[[Column2]:[Column54]],32,FALSE),"0")</f>
        <v>0</v>
      </c>
      <c r="AH227" s="54">
        <f>IFERROR(VLOOKUP(Table1215[[#This Row],[Column2]],Table12[[Column2]:[Column54]],33,FALSE),"0")</f>
        <v>0</v>
      </c>
      <c r="AI227" s="54">
        <f>IFERROR(VLOOKUP(Table1215[[#This Row],[Column2]],Table12[[Column2]:[Column54]],34,FALSE),"0")</f>
        <v>0</v>
      </c>
      <c r="AJ227" s="60">
        <f>AVERAGE(Table1215[[#This Row],[Column31]],Table1215[[#This Row],[Column32]],Table1215[[#This Row],[Column33]])</f>
        <v>0</v>
      </c>
      <c r="AK227" s="54">
        <f>IFERROR(VLOOKUP(Table1215[[#This Row],[Column2]],Table12[[Column2]:[Column54]],36,FALSE),"0")</f>
        <v>2</v>
      </c>
      <c r="AL227" s="54">
        <f>IFERROR(VLOOKUP(Table1215[[#This Row],[Column2]],Table12[[Column2]:[Column54]],37,FALSE),"0")</f>
        <v>3</v>
      </c>
      <c r="AM227" s="54">
        <f>IFERROR(VLOOKUP(Table1215[[#This Row],[Column2]],Table12[[Column2]:[Column54]],38,FALSE),"0")</f>
        <v>0</v>
      </c>
      <c r="AN227" s="54">
        <f>IFERROR(VLOOKUP(Table1215[[#This Row],[Column2]],Table12[[Column2]:[Column54]],39,FALSE),"0")</f>
        <v>3</v>
      </c>
      <c r="AO227" s="54">
        <f>IFERROR(VLOOKUP(Table1215[[#This Row],[Column2]],Table12[[Column2]:[Column54]],40,FALSE),"0")</f>
        <v>0</v>
      </c>
      <c r="AP227" s="60">
        <f>AVERAGE(Table1215[[#This Row],[Column37]],Table1215[[#This Row],[Column38]],Table1215[[#This Row],[Column40]])</f>
        <v>2.6666666666666665</v>
      </c>
      <c r="AQ227" s="54">
        <f>IFERROR(VLOOKUP(Table1215[[#This Row],[Column2]],Table12[[Column2]:[Column54]],42,FALSE),"0")</f>
        <v>3</v>
      </c>
      <c r="AR227" s="54">
        <f>IFERROR(VLOOKUP(Table1215[[#This Row],[Column2]],Table12[[Column2]:[Column54]],43,FALSE),"0")</f>
        <v>0</v>
      </c>
      <c r="AS227" s="54">
        <f>IFERROR(VLOOKUP(Table1215[[#This Row],[Column2]],Table12[[Column2]:[Column54]],44,FALSE),"0")</f>
        <v>0</v>
      </c>
      <c r="AT227" s="54">
        <f>IFERROR(VLOOKUP(Table1215[[#This Row],[Column2]],Table12[[Column2]:[Column54]],45,FALSE),"0")</f>
        <v>0</v>
      </c>
      <c r="AU227" s="54">
        <f>IFERROR(VLOOKUP(Table1215[[#This Row],[Column2]],Table12[[Column2]:[Column54]],46,FALSE),"0")</f>
        <v>0</v>
      </c>
      <c r="AV227" s="60">
        <f>Table1215[[#This Row],[Column43]]</f>
        <v>3</v>
      </c>
      <c r="AW227" s="54">
        <f>IFERROR(VLOOKUP(Table1215[[#This Row],[Column2]],Table12[[Column2]:[Column54]],48,FALSE),"0")</f>
        <v>0</v>
      </c>
      <c r="AX227" s="54">
        <f>IFERROR(VLOOKUP(Table1215[[#This Row],[Column2]],Table12[[Column2]:[Column54]],49,FALSE),"0")</f>
        <v>0</v>
      </c>
      <c r="AY227" s="54">
        <f>IFERROR(VLOOKUP(Table1215[[#This Row],[Column2]],Table12[[Column2]:[Column54]],50,FALSE),"0")</f>
        <v>0</v>
      </c>
      <c r="AZ227" s="54">
        <f>IFERROR(VLOOKUP(Table1215[[#This Row],[Column2]],Table12[[Column2]:[Column54]],51,FALSE),"0")</f>
        <v>3</v>
      </c>
      <c r="BA227" s="54">
        <f>IFERROR(VLOOKUP(Table1215[[#This Row],[Column2]],Table12[[Column2]:[Column54]],52,FALSE),"0")</f>
        <v>2</v>
      </c>
      <c r="BB227" s="60">
        <f>AVERAGE(Table1215[[#This Row],[Column52]],Table1215[[#This Row],[Column53]])</f>
        <v>2.5</v>
      </c>
    </row>
    <row r="228" spans="1:54" ht="23.1" customHeight="1" x14ac:dyDescent="0.3">
      <c r="A228" s="79">
        <v>225</v>
      </c>
      <c r="B228" s="56" t="s">
        <v>482</v>
      </c>
      <c r="C228" s="57" t="s">
        <v>539</v>
      </c>
      <c r="D228" s="56" t="s">
        <v>449</v>
      </c>
      <c r="E228" s="56" t="s">
        <v>288</v>
      </c>
      <c r="F228" s="56" t="str">
        <f>REPT(CHAR(160),10)&amp;Working!$E229</f>
        <v>          D</v>
      </c>
      <c r="G228" s="58">
        <f>IFERROR(VLOOKUP(Table1215[[#This Row],[Column2]],Table12[[Column2]:[Column54]],6,FALSE),"0")</f>
        <v>0</v>
      </c>
      <c r="H228" s="58">
        <f>IFERROR(VLOOKUP(Table1215[[#This Row],[Column2]],Table12[[Column2]:[Column54]],7,FALSE),"0")</f>
        <v>0</v>
      </c>
      <c r="I228" s="58">
        <f>IFERROR(VLOOKUP(Table1215[[#This Row],[Column2]],Table12[[Column2]:[Column54]],8,FALSE),"0")</f>
        <v>2</v>
      </c>
      <c r="J228" s="58">
        <f>IFERROR(VLOOKUP(Table1215[[#This Row],[Column2]],Table12[[Column2]:[Column54]],9,FALSE),"0")</f>
        <v>0</v>
      </c>
      <c r="K228" s="58">
        <f>IFERROR(VLOOKUP(Table1215[[#This Row],[Column2]],Table12[[Column2]:[Column54]],10,FALSE),"0")</f>
        <v>0</v>
      </c>
      <c r="L228" s="60">
        <f>Table1215[[#This Row],[Column9]]</f>
        <v>2</v>
      </c>
      <c r="M228" s="58">
        <f>IFERROR(VLOOKUP(Table1215[[#This Row],[Column2]],Table12[[Column2]:[Column54]],12,FALSE),"0")</f>
        <v>0</v>
      </c>
      <c r="N228" s="58">
        <f>IFERROR(VLOOKUP(Table1215[[#This Row],[Column2]],Table12[[Column2]:[Column54]],13,FALSE),"0")</f>
        <v>2</v>
      </c>
      <c r="O228" s="58">
        <f>IFERROR(VLOOKUP(Table1215[[#This Row],[Column2]],Table12[[Column2]:[Column54]],14,FALSE),"0")</f>
        <v>3</v>
      </c>
      <c r="P228" s="58">
        <f>IFERROR(VLOOKUP(Table1215[[#This Row],[Column2]],Table12[[Column2]:[Column54]],10,FALSE),"0")</f>
        <v>0</v>
      </c>
      <c r="Q228" s="58">
        <f>IFERROR(VLOOKUP(Table1215[[#This Row],[Column2]],Table12[[Column2]:[Column54]],16,FALSE),"0")</f>
        <v>3</v>
      </c>
      <c r="R228" s="60">
        <f>AVERAGE(Table1215[[#This Row],[Column14]],Table1215[[#This Row],[Column15]],Table1215[[#This Row],[Column17]])</f>
        <v>2.6666666666666665</v>
      </c>
      <c r="S228" s="58">
        <f>IFERROR(VLOOKUP(Table1215[[#This Row],[Column2]],Table12[[Column2]:[Column54]],18,FALSE),"0")</f>
        <v>0</v>
      </c>
      <c r="T228" s="58">
        <f>IFERROR(VLOOKUP(Table1215[[#This Row],[Column2]],Table12[[Column2]:[Column54]],19,FALSE),"0")</f>
        <v>0</v>
      </c>
      <c r="U228" s="58">
        <f>IFERROR(VLOOKUP(Table1215[[#This Row],[Column2]],Table12[[Column2]:[Column54]],20,FALSE),"0")</f>
        <v>0</v>
      </c>
      <c r="V228" s="58">
        <f>IFERROR(VLOOKUP(Table1215[[#This Row],[Column2]],Table12[[Column2]:[Column54]],21,FALSE),"0")</f>
        <v>0</v>
      </c>
      <c r="W228" s="58">
        <f>IFERROR(VLOOKUP(Table1215[[#This Row],[Column2]],Table12[[Column2]:[Column54]],22,FALSE),"0")</f>
        <v>0</v>
      </c>
      <c r="X228" s="60">
        <f>Table1215[[#This Row],[Column19]]</f>
        <v>0</v>
      </c>
      <c r="Y228" s="58">
        <f>IFERROR(VLOOKUP(Table1215[[#This Row],[Column2]],Table12[[Column2]:[Column54]],24,FALSE),"0")</f>
        <v>2</v>
      </c>
      <c r="Z228" s="58">
        <f>IFERROR(VLOOKUP(Table1215[[#This Row],[Column2]],Table12[[Column2]:[Column54]],25,FALSE),"0")</f>
        <v>0</v>
      </c>
      <c r="AA228" s="58">
        <f>IFERROR(VLOOKUP(Table1215[[#This Row],[Column2]],Table12[[Column2]:[Column54]],26,FALSE),"0")</f>
        <v>0</v>
      </c>
      <c r="AB228" s="58">
        <f>IFERROR(VLOOKUP(Table1215[[#This Row],[Column2]],Table12[[Column2]:[Column54]],27,FALSE),"0")</f>
        <v>0</v>
      </c>
      <c r="AC228" s="58">
        <f>IFERROR(VLOOKUP(Table1215[[#This Row],[Column2]],Table12[[Column2]:[Column54]],28,FALSE),"0")</f>
        <v>0</v>
      </c>
      <c r="AD228" s="60">
        <f>Table1215[[#This Row],[Column25]]</f>
        <v>2</v>
      </c>
      <c r="AE228" s="58">
        <f>IFERROR(VLOOKUP(Table1215[[#This Row],[Column2]],Table12[[Column2]:[Column54]],30,FALSE),"0")</f>
        <v>0</v>
      </c>
      <c r="AF228" s="58">
        <f>IFERROR(VLOOKUP(Table1215[[#This Row],[Column2]],Table12[[Column2]:[Column54]],31,FALSE),"0")</f>
        <v>0</v>
      </c>
      <c r="AG228" s="58">
        <f>IFERROR(VLOOKUP(Table1215[[#This Row],[Column2]],Table12[[Column2]:[Column54]],32,FALSE),"0")</f>
        <v>0</v>
      </c>
      <c r="AH228" s="58">
        <f>IFERROR(VLOOKUP(Table1215[[#This Row],[Column2]],Table12[[Column2]:[Column54]],33,FALSE),"0")</f>
        <v>0</v>
      </c>
      <c r="AI228" s="58">
        <f>IFERROR(VLOOKUP(Table1215[[#This Row],[Column2]],Table12[[Column2]:[Column54]],34,FALSE),"0")</f>
        <v>0</v>
      </c>
      <c r="AJ228" s="60">
        <f>AVERAGE(Table1215[[#This Row],[Column31]],Table1215[[#This Row],[Column32]],Table1215[[#This Row],[Column33]])</f>
        <v>0</v>
      </c>
      <c r="AK228" s="58">
        <f>IFERROR(VLOOKUP(Table1215[[#This Row],[Column2]],Table12[[Column2]:[Column54]],36,FALSE),"0")</f>
        <v>2</v>
      </c>
      <c r="AL228" s="58">
        <f>IFERROR(VLOOKUP(Table1215[[#This Row],[Column2]],Table12[[Column2]:[Column54]],37,FALSE),"0")</f>
        <v>2</v>
      </c>
      <c r="AM228" s="58">
        <f>IFERROR(VLOOKUP(Table1215[[#This Row],[Column2]],Table12[[Column2]:[Column54]],38,FALSE),"0")</f>
        <v>0</v>
      </c>
      <c r="AN228" s="58">
        <f>IFERROR(VLOOKUP(Table1215[[#This Row],[Column2]],Table12[[Column2]:[Column54]],39,FALSE),"0")</f>
        <v>3</v>
      </c>
      <c r="AO228" s="58">
        <f>IFERROR(VLOOKUP(Table1215[[#This Row],[Column2]],Table12[[Column2]:[Column54]],40,FALSE),"0")</f>
        <v>0</v>
      </c>
      <c r="AP228" s="60">
        <f>AVERAGE(Table1215[[#This Row],[Column37]],Table1215[[#This Row],[Column38]],Table1215[[#This Row],[Column40]])</f>
        <v>2.3333333333333335</v>
      </c>
      <c r="AQ228" s="58">
        <f>IFERROR(VLOOKUP(Table1215[[#This Row],[Column2]],Table12[[Column2]:[Column54]],42,FALSE),"0")</f>
        <v>2</v>
      </c>
      <c r="AR228" s="58">
        <f>IFERROR(VLOOKUP(Table1215[[#This Row],[Column2]],Table12[[Column2]:[Column54]],43,FALSE),"0")</f>
        <v>0</v>
      </c>
      <c r="AS228" s="58">
        <f>IFERROR(VLOOKUP(Table1215[[#This Row],[Column2]],Table12[[Column2]:[Column54]],44,FALSE),"0")</f>
        <v>0</v>
      </c>
      <c r="AT228" s="58">
        <f>IFERROR(VLOOKUP(Table1215[[#This Row],[Column2]],Table12[[Column2]:[Column54]],45,FALSE),"0")</f>
        <v>0</v>
      </c>
      <c r="AU228" s="58">
        <f>IFERROR(VLOOKUP(Table1215[[#This Row],[Column2]],Table12[[Column2]:[Column54]],46,FALSE),"0")</f>
        <v>0</v>
      </c>
      <c r="AV228" s="60">
        <f>Table1215[[#This Row],[Column43]]</f>
        <v>2</v>
      </c>
      <c r="AW228" s="58">
        <f>IFERROR(VLOOKUP(Table1215[[#This Row],[Column2]],Table12[[Column2]:[Column54]],48,FALSE),"0")</f>
        <v>0</v>
      </c>
      <c r="AX228" s="58">
        <f>IFERROR(VLOOKUP(Table1215[[#This Row],[Column2]],Table12[[Column2]:[Column54]],49,FALSE),"0")</f>
        <v>0</v>
      </c>
      <c r="AY228" s="58">
        <f>IFERROR(VLOOKUP(Table1215[[#This Row],[Column2]],Table12[[Column2]:[Column54]],50,FALSE),"0")</f>
        <v>0</v>
      </c>
      <c r="AZ228" s="58">
        <f>IFERROR(VLOOKUP(Table1215[[#This Row],[Column2]],Table12[[Column2]:[Column54]],51,FALSE),"0")</f>
        <v>3</v>
      </c>
      <c r="BA228" s="58">
        <f>IFERROR(VLOOKUP(Table1215[[#This Row],[Column2]],Table12[[Column2]:[Column54]],52,FALSE),"0")</f>
        <v>2</v>
      </c>
      <c r="BB228" s="60">
        <f>AVERAGE(Table1215[[#This Row],[Column52]],Table1215[[#This Row],[Column53]])</f>
        <v>2.5</v>
      </c>
    </row>
    <row r="229" spans="1:54" ht="23.1" customHeight="1" x14ac:dyDescent="0.3">
      <c r="A229" s="80">
        <v>226</v>
      </c>
      <c r="B229" s="63" t="s">
        <v>483</v>
      </c>
      <c r="C229" s="64" t="s">
        <v>484</v>
      </c>
      <c r="D229" s="63" t="s">
        <v>449</v>
      </c>
      <c r="E229" s="63" t="s">
        <v>288</v>
      </c>
      <c r="F229" s="63" t="str">
        <f>REPT(CHAR(160),10)&amp;Working!$E230</f>
        <v>          D</v>
      </c>
      <c r="G229" s="54">
        <f>IFERROR(VLOOKUP(Table1215[[#This Row],[Column2]],Table12[[Column2]:[Column54]],6,FALSE),"0")</f>
        <v>0</v>
      </c>
      <c r="H229" s="54">
        <f>IFERROR(VLOOKUP(Table1215[[#This Row],[Column2]],Table12[[Column2]:[Column54]],7,FALSE),"0")</f>
        <v>0</v>
      </c>
      <c r="I229" s="54">
        <f>IFERROR(VLOOKUP(Table1215[[#This Row],[Column2]],Table12[[Column2]:[Column54]],8,FALSE),"0")</f>
        <v>2</v>
      </c>
      <c r="J229" s="54">
        <f>IFERROR(VLOOKUP(Table1215[[#This Row],[Column2]],Table12[[Column2]:[Column54]],9,FALSE),"0")</f>
        <v>0</v>
      </c>
      <c r="K229" s="54">
        <f>IFERROR(VLOOKUP(Table1215[[#This Row],[Column2]],Table12[[Column2]:[Column54]],10,FALSE),"0")</f>
        <v>0</v>
      </c>
      <c r="L229" s="60">
        <f>Table1215[[#This Row],[Column9]]</f>
        <v>2</v>
      </c>
      <c r="M229" s="54">
        <f>IFERROR(VLOOKUP(Table1215[[#This Row],[Column2]],Table12[[Column2]:[Column54]],12,FALSE),"0")</f>
        <v>0</v>
      </c>
      <c r="N229" s="54">
        <f>IFERROR(VLOOKUP(Table1215[[#This Row],[Column2]],Table12[[Column2]:[Column54]],13,FALSE),"0")</f>
        <v>3</v>
      </c>
      <c r="O229" s="54">
        <f>IFERROR(VLOOKUP(Table1215[[#This Row],[Column2]],Table12[[Column2]:[Column54]],14,FALSE),"0")</f>
        <v>3</v>
      </c>
      <c r="P229" s="54">
        <f>IFERROR(VLOOKUP(Table1215[[#This Row],[Column2]],Table12[[Column2]:[Column54]],10,FALSE),"0")</f>
        <v>0</v>
      </c>
      <c r="Q229" s="54">
        <f>IFERROR(VLOOKUP(Table1215[[#This Row],[Column2]],Table12[[Column2]:[Column54]],16,FALSE),"0")</f>
        <v>3</v>
      </c>
      <c r="R229" s="60">
        <f>AVERAGE(Table1215[[#This Row],[Column14]],Table1215[[#This Row],[Column15]],Table1215[[#This Row],[Column17]])</f>
        <v>3</v>
      </c>
      <c r="S229" s="54">
        <f>IFERROR(VLOOKUP(Table1215[[#This Row],[Column2]],Table12[[Column2]:[Column54]],18,FALSE),"0")</f>
        <v>0</v>
      </c>
      <c r="T229" s="54">
        <f>IFERROR(VLOOKUP(Table1215[[#This Row],[Column2]],Table12[[Column2]:[Column54]],19,FALSE),"0")</f>
        <v>0</v>
      </c>
      <c r="U229" s="54">
        <f>IFERROR(VLOOKUP(Table1215[[#This Row],[Column2]],Table12[[Column2]:[Column54]],20,FALSE),"0")</f>
        <v>0</v>
      </c>
      <c r="V229" s="54">
        <f>IFERROR(VLOOKUP(Table1215[[#This Row],[Column2]],Table12[[Column2]:[Column54]],21,FALSE),"0")</f>
        <v>0</v>
      </c>
      <c r="W229" s="54">
        <f>IFERROR(VLOOKUP(Table1215[[#This Row],[Column2]],Table12[[Column2]:[Column54]],22,FALSE),"0")</f>
        <v>0</v>
      </c>
      <c r="X229" s="60">
        <f>Table1215[[#This Row],[Column19]]</f>
        <v>0</v>
      </c>
      <c r="Y229" s="54">
        <f>IFERROR(VLOOKUP(Table1215[[#This Row],[Column2]],Table12[[Column2]:[Column54]],24,FALSE),"0")</f>
        <v>3</v>
      </c>
      <c r="Z229" s="54">
        <f>IFERROR(VLOOKUP(Table1215[[#This Row],[Column2]],Table12[[Column2]:[Column54]],25,FALSE),"0")</f>
        <v>0</v>
      </c>
      <c r="AA229" s="54">
        <f>IFERROR(VLOOKUP(Table1215[[#This Row],[Column2]],Table12[[Column2]:[Column54]],26,FALSE),"0")</f>
        <v>0</v>
      </c>
      <c r="AB229" s="54">
        <f>IFERROR(VLOOKUP(Table1215[[#This Row],[Column2]],Table12[[Column2]:[Column54]],27,FALSE),"0")</f>
        <v>0</v>
      </c>
      <c r="AC229" s="54">
        <f>IFERROR(VLOOKUP(Table1215[[#This Row],[Column2]],Table12[[Column2]:[Column54]],28,FALSE),"0")</f>
        <v>0</v>
      </c>
      <c r="AD229" s="60">
        <f>Table1215[[#This Row],[Column25]]</f>
        <v>3</v>
      </c>
      <c r="AE229" s="54">
        <f>IFERROR(VLOOKUP(Table1215[[#This Row],[Column2]],Table12[[Column2]:[Column54]],30,FALSE),"0")</f>
        <v>0</v>
      </c>
      <c r="AF229" s="54">
        <f>IFERROR(VLOOKUP(Table1215[[#This Row],[Column2]],Table12[[Column2]:[Column54]],31,FALSE),"0")</f>
        <v>0</v>
      </c>
      <c r="AG229" s="54">
        <f>IFERROR(VLOOKUP(Table1215[[#This Row],[Column2]],Table12[[Column2]:[Column54]],32,FALSE),"0")</f>
        <v>0</v>
      </c>
      <c r="AH229" s="54">
        <f>IFERROR(VLOOKUP(Table1215[[#This Row],[Column2]],Table12[[Column2]:[Column54]],33,FALSE),"0")</f>
        <v>0</v>
      </c>
      <c r="AI229" s="54">
        <f>IFERROR(VLOOKUP(Table1215[[#This Row],[Column2]],Table12[[Column2]:[Column54]],34,FALSE),"0")</f>
        <v>0</v>
      </c>
      <c r="AJ229" s="60">
        <f>AVERAGE(Table1215[[#This Row],[Column31]],Table1215[[#This Row],[Column32]],Table1215[[#This Row],[Column33]])</f>
        <v>0</v>
      </c>
      <c r="AK229" s="54">
        <f>IFERROR(VLOOKUP(Table1215[[#This Row],[Column2]],Table12[[Column2]:[Column54]],36,FALSE),"0")</f>
        <v>2</v>
      </c>
      <c r="AL229" s="54">
        <f>IFERROR(VLOOKUP(Table1215[[#This Row],[Column2]],Table12[[Column2]:[Column54]],37,FALSE),"0")</f>
        <v>2</v>
      </c>
      <c r="AM229" s="54">
        <f>IFERROR(VLOOKUP(Table1215[[#This Row],[Column2]],Table12[[Column2]:[Column54]],38,FALSE),"0")</f>
        <v>0</v>
      </c>
      <c r="AN229" s="54">
        <f>IFERROR(VLOOKUP(Table1215[[#This Row],[Column2]],Table12[[Column2]:[Column54]],39,FALSE),"0")</f>
        <v>3</v>
      </c>
      <c r="AO229" s="54">
        <f>IFERROR(VLOOKUP(Table1215[[#This Row],[Column2]],Table12[[Column2]:[Column54]],40,FALSE),"0")</f>
        <v>0</v>
      </c>
      <c r="AP229" s="60">
        <f>AVERAGE(Table1215[[#This Row],[Column37]],Table1215[[#This Row],[Column38]],Table1215[[#This Row],[Column40]])</f>
        <v>2.3333333333333335</v>
      </c>
      <c r="AQ229" s="54">
        <f>IFERROR(VLOOKUP(Table1215[[#This Row],[Column2]],Table12[[Column2]:[Column54]],42,FALSE),"0")</f>
        <v>0</v>
      </c>
      <c r="AR229" s="54">
        <f>IFERROR(VLOOKUP(Table1215[[#This Row],[Column2]],Table12[[Column2]:[Column54]],43,FALSE),"0")</f>
        <v>0</v>
      </c>
      <c r="AS229" s="54">
        <f>IFERROR(VLOOKUP(Table1215[[#This Row],[Column2]],Table12[[Column2]:[Column54]],44,FALSE),"0")</f>
        <v>0</v>
      </c>
      <c r="AT229" s="54">
        <f>IFERROR(VLOOKUP(Table1215[[#This Row],[Column2]],Table12[[Column2]:[Column54]],45,FALSE),"0")</f>
        <v>0</v>
      </c>
      <c r="AU229" s="54">
        <f>IFERROR(VLOOKUP(Table1215[[#This Row],[Column2]],Table12[[Column2]:[Column54]],46,FALSE),"0")</f>
        <v>0</v>
      </c>
      <c r="AV229" s="60">
        <f>Table1215[[#This Row],[Column43]]</f>
        <v>0</v>
      </c>
      <c r="AW229" s="54">
        <f>IFERROR(VLOOKUP(Table1215[[#This Row],[Column2]],Table12[[Column2]:[Column54]],48,FALSE),"0")</f>
        <v>0</v>
      </c>
      <c r="AX229" s="54">
        <f>IFERROR(VLOOKUP(Table1215[[#This Row],[Column2]],Table12[[Column2]:[Column54]],49,FALSE),"0")</f>
        <v>0</v>
      </c>
      <c r="AY229" s="54">
        <f>IFERROR(VLOOKUP(Table1215[[#This Row],[Column2]],Table12[[Column2]:[Column54]],50,FALSE),"0")</f>
        <v>0</v>
      </c>
      <c r="AZ229" s="54">
        <f>IFERROR(VLOOKUP(Table1215[[#This Row],[Column2]],Table12[[Column2]:[Column54]],51,FALSE),"0")</f>
        <v>3</v>
      </c>
      <c r="BA229" s="54">
        <f>IFERROR(VLOOKUP(Table1215[[#This Row],[Column2]],Table12[[Column2]:[Column54]],52,FALSE),"0")</f>
        <v>3</v>
      </c>
      <c r="BB229" s="60">
        <f>AVERAGE(Table1215[[#This Row],[Column52]],Table1215[[#This Row],[Column53]])</f>
        <v>3</v>
      </c>
    </row>
    <row r="230" spans="1:54" ht="23.1" customHeight="1" x14ac:dyDescent="0.3">
      <c r="A230" s="79">
        <v>227</v>
      </c>
      <c r="B230" s="56" t="s">
        <v>485</v>
      </c>
      <c r="C230" s="57" t="s">
        <v>486</v>
      </c>
      <c r="D230" s="56" t="s">
        <v>449</v>
      </c>
      <c r="E230" s="56" t="s">
        <v>288</v>
      </c>
      <c r="F230" s="56" t="str">
        <f>REPT(CHAR(160),10)&amp;Working!$E231</f>
        <v>          D</v>
      </c>
      <c r="G230" s="58">
        <f>IFERROR(VLOOKUP(Table1215[[#This Row],[Column2]],Table12[[Column2]:[Column54]],6,FALSE),"0")</f>
        <v>0</v>
      </c>
      <c r="H230" s="58">
        <f>IFERROR(VLOOKUP(Table1215[[#This Row],[Column2]],Table12[[Column2]:[Column54]],7,FALSE),"0")</f>
        <v>0</v>
      </c>
      <c r="I230" s="58" t="str">
        <f>IFERROR(VLOOKUP(Table1215[[#This Row],[Column2]],Table12[[Column2]:[Column54]],8,FALSE),"0")</f>
        <v>A</v>
      </c>
      <c r="J230" s="58">
        <f>IFERROR(VLOOKUP(Table1215[[#This Row],[Column2]],Table12[[Column2]:[Column54]],9,FALSE),"0")</f>
        <v>0</v>
      </c>
      <c r="K230" s="58">
        <f>IFERROR(VLOOKUP(Table1215[[#This Row],[Column2]],Table12[[Column2]:[Column54]],10,FALSE),"0")</f>
        <v>0</v>
      </c>
      <c r="L230" s="60" t="str">
        <f>Table1215[[#This Row],[Column9]]</f>
        <v>A</v>
      </c>
      <c r="M230" s="58">
        <f>IFERROR(VLOOKUP(Table1215[[#This Row],[Column2]],Table12[[Column2]:[Column54]],12,FALSE),"0")</f>
        <v>0</v>
      </c>
      <c r="N230" s="58" t="str">
        <f>IFERROR(VLOOKUP(Table1215[[#This Row],[Column2]],Table12[[Column2]:[Column54]],13,FALSE),"0")</f>
        <v>0</v>
      </c>
      <c r="O230" s="58" t="str">
        <f>IFERROR(VLOOKUP(Table1215[[#This Row],[Column2]],Table12[[Column2]:[Column54]],14,FALSE),"0")</f>
        <v>0</v>
      </c>
      <c r="P230" s="58">
        <f>IFERROR(VLOOKUP(Table1215[[#This Row],[Column2]],Table12[[Column2]:[Column54]],10,FALSE),"0")</f>
        <v>0</v>
      </c>
      <c r="Q230" s="58" t="str">
        <f>IFERROR(VLOOKUP(Table1215[[#This Row],[Column2]],Table12[[Column2]:[Column54]],16,FALSE),"0")</f>
        <v>0</v>
      </c>
      <c r="R230" s="60" t="e">
        <f>AVERAGE(Table1215[[#This Row],[Column14]],Table1215[[#This Row],[Column15]],Table1215[[#This Row],[Column17]])</f>
        <v>#DIV/0!</v>
      </c>
      <c r="S230" s="58">
        <f>IFERROR(VLOOKUP(Table1215[[#This Row],[Column2]],Table12[[Column2]:[Column54]],18,FALSE),"0")</f>
        <v>0</v>
      </c>
      <c r="T230" s="58">
        <f>IFERROR(VLOOKUP(Table1215[[#This Row],[Column2]],Table12[[Column2]:[Column54]],19,FALSE),"0")</f>
        <v>0</v>
      </c>
      <c r="U230" s="58">
        <f>IFERROR(VLOOKUP(Table1215[[#This Row],[Column2]],Table12[[Column2]:[Column54]],20,FALSE),"0")</f>
        <v>0</v>
      </c>
      <c r="V230" s="58">
        <f>IFERROR(VLOOKUP(Table1215[[#This Row],[Column2]],Table12[[Column2]:[Column54]],21,FALSE),"0")</f>
        <v>0</v>
      </c>
      <c r="W230" s="58">
        <f>IFERROR(VLOOKUP(Table1215[[#This Row],[Column2]],Table12[[Column2]:[Column54]],22,FALSE),"0")</f>
        <v>0</v>
      </c>
      <c r="X230" s="60">
        <f>Table1215[[#This Row],[Column19]]</f>
        <v>0</v>
      </c>
      <c r="Y230" s="58" t="str">
        <f>IFERROR(VLOOKUP(Table1215[[#This Row],[Column2]],Table12[[Column2]:[Column54]],24,FALSE),"0")</f>
        <v>0</v>
      </c>
      <c r="Z230" s="58">
        <f>IFERROR(VLOOKUP(Table1215[[#This Row],[Column2]],Table12[[Column2]:[Column54]],25,FALSE),"0")</f>
        <v>0</v>
      </c>
      <c r="AA230" s="58">
        <f>IFERROR(VLOOKUP(Table1215[[#This Row],[Column2]],Table12[[Column2]:[Column54]],26,FALSE),"0")</f>
        <v>0</v>
      </c>
      <c r="AB230" s="58">
        <f>IFERROR(VLOOKUP(Table1215[[#This Row],[Column2]],Table12[[Column2]:[Column54]],27,FALSE),"0")</f>
        <v>0</v>
      </c>
      <c r="AC230" s="58">
        <f>IFERROR(VLOOKUP(Table1215[[#This Row],[Column2]],Table12[[Column2]:[Column54]],28,FALSE),"0")</f>
        <v>0</v>
      </c>
      <c r="AD230" s="60" t="str">
        <f>Table1215[[#This Row],[Column25]]</f>
        <v>0</v>
      </c>
      <c r="AE230" s="58">
        <f>IFERROR(VLOOKUP(Table1215[[#This Row],[Column2]],Table12[[Column2]:[Column54]],30,FALSE),"0")</f>
        <v>0</v>
      </c>
      <c r="AF230" s="58">
        <f>IFERROR(VLOOKUP(Table1215[[#This Row],[Column2]],Table12[[Column2]:[Column54]],31,FALSE),"0")</f>
        <v>0</v>
      </c>
      <c r="AG230" s="58">
        <f>IFERROR(VLOOKUP(Table1215[[#This Row],[Column2]],Table12[[Column2]:[Column54]],32,FALSE),"0")</f>
        <v>0</v>
      </c>
      <c r="AH230" s="58">
        <f>IFERROR(VLOOKUP(Table1215[[#This Row],[Column2]],Table12[[Column2]:[Column54]],33,FALSE),"0")</f>
        <v>0</v>
      </c>
      <c r="AI230" s="58">
        <f>IFERROR(VLOOKUP(Table1215[[#This Row],[Column2]],Table12[[Column2]:[Column54]],34,FALSE),"0")</f>
        <v>0</v>
      </c>
      <c r="AJ230" s="60">
        <f>AVERAGE(Table1215[[#This Row],[Column31]],Table1215[[#This Row],[Column32]],Table1215[[#This Row],[Column33]])</f>
        <v>0</v>
      </c>
      <c r="AK230" s="58" t="str">
        <f>IFERROR(VLOOKUP(Table1215[[#This Row],[Column2]],Table12[[Column2]:[Column54]],36,FALSE),"0")</f>
        <v>0</v>
      </c>
      <c r="AL230" s="58" t="str">
        <f>IFERROR(VLOOKUP(Table1215[[#This Row],[Column2]],Table12[[Column2]:[Column54]],37,FALSE),"0")</f>
        <v>0</v>
      </c>
      <c r="AM230" s="58">
        <f>IFERROR(VLOOKUP(Table1215[[#This Row],[Column2]],Table12[[Column2]:[Column54]],38,FALSE),"0")</f>
        <v>0</v>
      </c>
      <c r="AN230" s="58" t="str">
        <f>IFERROR(VLOOKUP(Table1215[[#This Row],[Column2]],Table12[[Column2]:[Column54]],39,FALSE),"0")</f>
        <v>0</v>
      </c>
      <c r="AO230" s="58">
        <f>IFERROR(VLOOKUP(Table1215[[#This Row],[Column2]],Table12[[Column2]:[Column54]],40,FALSE),"0")</f>
        <v>0</v>
      </c>
      <c r="AP230" s="60" t="e">
        <f>AVERAGE(Table1215[[#This Row],[Column37]],Table1215[[#This Row],[Column38]],Table1215[[#This Row],[Column40]])</f>
        <v>#DIV/0!</v>
      </c>
      <c r="AQ230" s="58" t="str">
        <f>IFERROR(VLOOKUP(Table1215[[#This Row],[Column2]],Table12[[Column2]:[Column54]],42,FALSE),"0")</f>
        <v>0</v>
      </c>
      <c r="AR230" s="58">
        <f>IFERROR(VLOOKUP(Table1215[[#This Row],[Column2]],Table12[[Column2]:[Column54]],43,FALSE),"0")</f>
        <v>0</v>
      </c>
      <c r="AS230" s="58">
        <f>IFERROR(VLOOKUP(Table1215[[#This Row],[Column2]],Table12[[Column2]:[Column54]],44,FALSE),"0")</f>
        <v>0</v>
      </c>
      <c r="AT230" s="58">
        <f>IFERROR(VLOOKUP(Table1215[[#This Row],[Column2]],Table12[[Column2]:[Column54]],45,FALSE),"0")</f>
        <v>0</v>
      </c>
      <c r="AU230" s="58">
        <f>IFERROR(VLOOKUP(Table1215[[#This Row],[Column2]],Table12[[Column2]:[Column54]],46,FALSE),"0")</f>
        <v>0</v>
      </c>
      <c r="AV230" s="60" t="str">
        <f>Table1215[[#This Row],[Column43]]</f>
        <v>0</v>
      </c>
      <c r="AW230" s="58">
        <f>IFERROR(VLOOKUP(Table1215[[#This Row],[Column2]],Table12[[Column2]:[Column54]],48,FALSE),"0")</f>
        <v>0</v>
      </c>
      <c r="AX230" s="58">
        <f>IFERROR(VLOOKUP(Table1215[[#This Row],[Column2]],Table12[[Column2]:[Column54]],49,FALSE),"0")</f>
        <v>0</v>
      </c>
      <c r="AY230" s="58">
        <f>IFERROR(VLOOKUP(Table1215[[#This Row],[Column2]],Table12[[Column2]:[Column54]],50,FALSE),"0")</f>
        <v>0</v>
      </c>
      <c r="AZ230" s="58" t="str">
        <f>IFERROR(VLOOKUP(Table1215[[#This Row],[Column2]],Table12[[Column2]:[Column54]],51,FALSE),"0")</f>
        <v>0</v>
      </c>
      <c r="BA230" s="58" t="str">
        <f>IFERROR(VLOOKUP(Table1215[[#This Row],[Column2]],Table12[[Column2]:[Column54]],52,FALSE),"0")</f>
        <v>0</v>
      </c>
      <c r="BB230" s="60" t="e">
        <f>AVERAGE(Table1215[[#This Row],[Column52]],Table1215[[#This Row],[Column53]])</f>
        <v>#DIV/0!</v>
      </c>
    </row>
    <row r="231" spans="1:54" ht="23.1" customHeight="1" x14ac:dyDescent="0.3">
      <c r="A231" s="80">
        <v>228</v>
      </c>
      <c r="B231" s="63" t="s">
        <v>540</v>
      </c>
      <c r="C231" s="64" t="s">
        <v>487</v>
      </c>
      <c r="D231" s="63" t="s">
        <v>544</v>
      </c>
      <c r="E231" s="63" t="s">
        <v>288</v>
      </c>
      <c r="F231" s="63" t="str">
        <f>REPT(CHAR(160),10)&amp;Working!$E232</f>
        <v>          D</v>
      </c>
      <c r="G231" s="54">
        <f>IFERROR(VLOOKUP(Table1215[[#This Row],[Column2]],Table12[[Column2]:[Column54]],6,FALSE),"0")</f>
        <v>0</v>
      </c>
      <c r="H231" s="54">
        <f>IFERROR(VLOOKUP(Table1215[[#This Row],[Column2]],Table12[[Column2]:[Column54]],7,FALSE),"0")</f>
        <v>0</v>
      </c>
      <c r="I231" s="54" t="str">
        <f>IFERROR(VLOOKUP(Table1215[[#This Row],[Column2]],Table12[[Column2]:[Column54]],8,FALSE),"0")</f>
        <v>A</v>
      </c>
      <c r="J231" s="54">
        <f>IFERROR(VLOOKUP(Table1215[[#This Row],[Column2]],Table12[[Column2]:[Column54]],9,FALSE),"0")</f>
        <v>0</v>
      </c>
      <c r="K231" s="54">
        <f>IFERROR(VLOOKUP(Table1215[[#This Row],[Column2]],Table12[[Column2]:[Column54]],10,FALSE),"0")</f>
        <v>0</v>
      </c>
      <c r="L231" s="60" t="str">
        <f>Table1215[[#This Row],[Column9]]</f>
        <v>A</v>
      </c>
      <c r="M231" s="54">
        <f>IFERROR(VLOOKUP(Table1215[[#This Row],[Column2]],Table12[[Column2]:[Column54]],12,FALSE),"0")</f>
        <v>0</v>
      </c>
      <c r="N231" s="54" t="str">
        <f>IFERROR(VLOOKUP(Table1215[[#This Row],[Column2]],Table12[[Column2]:[Column54]],13,FALSE),"0")</f>
        <v>0</v>
      </c>
      <c r="O231" s="54" t="str">
        <f>IFERROR(VLOOKUP(Table1215[[#This Row],[Column2]],Table12[[Column2]:[Column54]],14,FALSE),"0")</f>
        <v>0</v>
      </c>
      <c r="P231" s="54">
        <f>IFERROR(VLOOKUP(Table1215[[#This Row],[Column2]],Table12[[Column2]:[Column54]],10,FALSE),"0")</f>
        <v>0</v>
      </c>
      <c r="Q231" s="54" t="str">
        <f>IFERROR(VLOOKUP(Table1215[[#This Row],[Column2]],Table12[[Column2]:[Column54]],16,FALSE),"0")</f>
        <v>0</v>
      </c>
      <c r="R231" s="60" t="e">
        <f>AVERAGE(Table1215[[#This Row],[Column14]],Table1215[[#This Row],[Column15]],Table1215[[#This Row],[Column17]])</f>
        <v>#DIV/0!</v>
      </c>
      <c r="S231" s="54">
        <f>IFERROR(VLOOKUP(Table1215[[#This Row],[Column2]],Table12[[Column2]:[Column54]],18,FALSE),"0")</f>
        <v>0</v>
      </c>
      <c r="T231" s="54">
        <f>IFERROR(VLOOKUP(Table1215[[#This Row],[Column2]],Table12[[Column2]:[Column54]],19,FALSE),"0")</f>
        <v>0</v>
      </c>
      <c r="U231" s="54">
        <f>IFERROR(VLOOKUP(Table1215[[#This Row],[Column2]],Table12[[Column2]:[Column54]],20,FALSE),"0")</f>
        <v>0</v>
      </c>
      <c r="V231" s="54">
        <f>IFERROR(VLOOKUP(Table1215[[#This Row],[Column2]],Table12[[Column2]:[Column54]],21,FALSE),"0")</f>
        <v>0</v>
      </c>
      <c r="W231" s="54">
        <f>IFERROR(VLOOKUP(Table1215[[#This Row],[Column2]],Table12[[Column2]:[Column54]],22,FALSE),"0")</f>
        <v>0</v>
      </c>
      <c r="X231" s="60">
        <f>Table1215[[#This Row],[Column19]]</f>
        <v>0</v>
      </c>
      <c r="Y231" s="54" t="str">
        <f>IFERROR(VLOOKUP(Table1215[[#This Row],[Column2]],Table12[[Column2]:[Column54]],24,FALSE),"0")</f>
        <v>0</v>
      </c>
      <c r="Z231" s="54">
        <f>IFERROR(VLOOKUP(Table1215[[#This Row],[Column2]],Table12[[Column2]:[Column54]],25,FALSE),"0")</f>
        <v>0</v>
      </c>
      <c r="AA231" s="54">
        <f>IFERROR(VLOOKUP(Table1215[[#This Row],[Column2]],Table12[[Column2]:[Column54]],26,FALSE),"0")</f>
        <v>0</v>
      </c>
      <c r="AB231" s="54">
        <f>IFERROR(VLOOKUP(Table1215[[#This Row],[Column2]],Table12[[Column2]:[Column54]],27,FALSE),"0")</f>
        <v>0</v>
      </c>
      <c r="AC231" s="54">
        <f>IFERROR(VLOOKUP(Table1215[[#This Row],[Column2]],Table12[[Column2]:[Column54]],28,FALSE),"0")</f>
        <v>0</v>
      </c>
      <c r="AD231" s="60" t="str">
        <f>Table1215[[#This Row],[Column25]]</f>
        <v>0</v>
      </c>
      <c r="AE231" s="54">
        <f>IFERROR(VLOOKUP(Table1215[[#This Row],[Column2]],Table12[[Column2]:[Column54]],30,FALSE),"0")</f>
        <v>0</v>
      </c>
      <c r="AF231" s="54">
        <f>IFERROR(VLOOKUP(Table1215[[#This Row],[Column2]],Table12[[Column2]:[Column54]],31,FALSE),"0")</f>
        <v>0</v>
      </c>
      <c r="AG231" s="54">
        <f>IFERROR(VLOOKUP(Table1215[[#This Row],[Column2]],Table12[[Column2]:[Column54]],32,FALSE),"0")</f>
        <v>0</v>
      </c>
      <c r="AH231" s="54">
        <f>IFERROR(VLOOKUP(Table1215[[#This Row],[Column2]],Table12[[Column2]:[Column54]],33,FALSE),"0")</f>
        <v>0</v>
      </c>
      <c r="AI231" s="54">
        <f>IFERROR(VLOOKUP(Table1215[[#This Row],[Column2]],Table12[[Column2]:[Column54]],34,FALSE),"0")</f>
        <v>0</v>
      </c>
      <c r="AJ231" s="60">
        <f>AVERAGE(Table1215[[#This Row],[Column31]],Table1215[[#This Row],[Column32]],Table1215[[#This Row],[Column33]])</f>
        <v>0</v>
      </c>
      <c r="AK231" s="54" t="str">
        <f>IFERROR(VLOOKUP(Table1215[[#This Row],[Column2]],Table12[[Column2]:[Column54]],36,FALSE),"0")</f>
        <v>0</v>
      </c>
      <c r="AL231" s="54" t="str">
        <f>IFERROR(VLOOKUP(Table1215[[#This Row],[Column2]],Table12[[Column2]:[Column54]],37,FALSE),"0")</f>
        <v>0</v>
      </c>
      <c r="AM231" s="54">
        <f>IFERROR(VLOOKUP(Table1215[[#This Row],[Column2]],Table12[[Column2]:[Column54]],38,FALSE),"0")</f>
        <v>0</v>
      </c>
      <c r="AN231" s="54" t="str">
        <f>IFERROR(VLOOKUP(Table1215[[#This Row],[Column2]],Table12[[Column2]:[Column54]],39,FALSE),"0")</f>
        <v>0</v>
      </c>
      <c r="AO231" s="54">
        <f>IFERROR(VLOOKUP(Table1215[[#This Row],[Column2]],Table12[[Column2]:[Column54]],40,FALSE),"0")</f>
        <v>0</v>
      </c>
      <c r="AP231" s="60" t="e">
        <f>AVERAGE(Table1215[[#This Row],[Column37]],Table1215[[#This Row],[Column38]],Table1215[[#This Row],[Column40]])</f>
        <v>#DIV/0!</v>
      </c>
      <c r="AQ231" s="54" t="str">
        <f>IFERROR(VLOOKUP(Table1215[[#This Row],[Column2]],Table12[[Column2]:[Column54]],42,FALSE),"0")</f>
        <v>0</v>
      </c>
      <c r="AR231" s="54">
        <f>IFERROR(VLOOKUP(Table1215[[#This Row],[Column2]],Table12[[Column2]:[Column54]],43,FALSE),"0")</f>
        <v>0</v>
      </c>
      <c r="AS231" s="54">
        <f>IFERROR(VLOOKUP(Table1215[[#This Row],[Column2]],Table12[[Column2]:[Column54]],44,FALSE),"0")</f>
        <v>0</v>
      </c>
      <c r="AT231" s="54">
        <f>IFERROR(VLOOKUP(Table1215[[#This Row],[Column2]],Table12[[Column2]:[Column54]],45,FALSE),"0")</f>
        <v>0</v>
      </c>
      <c r="AU231" s="54">
        <f>IFERROR(VLOOKUP(Table1215[[#This Row],[Column2]],Table12[[Column2]:[Column54]],46,FALSE),"0")</f>
        <v>0</v>
      </c>
      <c r="AV231" s="60" t="str">
        <f>Table1215[[#This Row],[Column43]]</f>
        <v>0</v>
      </c>
      <c r="AW231" s="54">
        <f>IFERROR(VLOOKUP(Table1215[[#This Row],[Column2]],Table12[[Column2]:[Column54]],48,FALSE),"0")</f>
        <v>0</v>
      </c>
      <c r="AX231" s="54">
        <f>IFERROR(VLOOKUP(Table1215[[#This Row],[Column2]],Table12[[Column2]:[Column54]],49,FALSE),"0")</f>
        <v>0</v>
      </c>
      <c r="AY231" s="54">
        <f>IFERROR(VLOOKUP(Table1215[[#This Row],[Column2]],Table12[[Column2]:[Column54]],50,FALSE),"0")</f>
        <v>0</v>
      </c>
      <c r="AZ231" s="54" t="str">
        <f>IFERROR(VLOOKUP(Table1215[[#This Row],[Column2]],Table12[[Column2]:[Column54]],51,FALSE),"0")</f>
        <v>0</v>
      </c>
      <c r="BA231" s="54" t="str">
        <f>IFERROR(VLOOKUP(Table1215[[#This Row],[Column2]],Table12[[Column2]:[Column54]],52,FALSE),"0")</f>
        <v>0</v>
      </c>
      <c r="BB231" s="60" t="e">
        <f>AVERAGE(Table1215[[#This Row],[Column52]],Table1215[[#This Row],[Column53]])</f>
        <v>#DIV/0!</v>
      </c>
    </row>
    <row r="232" spans="1:54" x14ac:dyDescent="0.3">
      <c r="R232" s="31"/>
      <c r="X232" s="31"/>
      <c r="AD232" s="31"/>
      <c r="AJ232" s="31"/>
      <c r="AK232" s="13"/>
      <c r="AP232" s="31"/>
      <c r="AS232" s="50"/>
      <c r="AV232" s="31"/>
      <c r="BB232" s="31"/>
    </row>
    <row r="233" spans="1:54" x14ac:dyDescent="0.3">
      <c r="R233" s="31"/>
      <c r="X233" s="31"/>
      <c r="AD233" s="31"/>
      <c r="AJ233" s="31"/>
      <c r="AP233" s="31"/>
      <c r="AS233" s="18"/>
      <c r="AV233" s="31"/>
      <c r="BB233" s="31"/>
    </row>
    <row r="234" spans="1:54" x14ac:dyDescent="0.3">
      <c r="R234" s="31"/>
      <c r="X234" s="31"/>
      <c r="AD234" s="31"/>
      <c r="AJ234" s="31"/>
      <c r="AP234" s="31"/>
      <c r="AV234" s="31"/>
      <c r="BB234" s="31"/>
    </row>
    <row r="235" spans="1:54" x14ac:dyDescent="0.3">
      <c r="R235" s="31"/>
      <c r="X235" s="31"/>
      <c r="AD235" s="31"/>
      <c r="AJ235" s="31"/>
      <c r="AP235" s="31"/>
      <c r="AV235" s="31"/>
      <c r="BB235" s="31"/>
    </row>
    <row r="236" spans="1:54" x14ac:dyDescent="0.3">
      <c r="R236" s="31"/>
      <c r="X236" s="31"/>
      <c r="AD236" s="31"/>
      <c r="AJ236" s="31"/>
      <c r="AP236" s="31"/>
      <c r="AV236" s="31"/>
      <c r="BB236" s="31"/>
    </row>
    <row r="237" spans="1:54" x14ac:dyDescent="0.3">
      <c r="R237" s="31"/>
      <c r="X237" s="31"/>
      <c r="AD237" s="31"/>
      <c r="AJ237" s="31"/>
      <c r="AP237" s="31"/>
      <c r="AV237" s="31"/>
      <c r="BB237" s="31"/>
    </row>
    <row r="238" spans="1:54" x14ac:dyDescent="0.3">
      <c r="R238" s="31"/>
      <c r="X238" s="31"/>
      <c r="AD238" s="31"/>
      <c r="AJ238" s="31"/>
      <c r="AP238" s="31"/>
      <c r="AV238" s="31"/>
      <c r="BB238" s="31"/>
    </row>
    <row r="239" spans="1:54" x14ac:dyDescent="0.3">
      <c r="R239" s="31"/>
      <c r="X239" s="31"/>
      <c r="AD239" s="31"/>
      <c r="AJ239" s="31"/>
      <c r="AP239" s="31"/>
      <c r="AV239" s="31"/>
      <c r="BB239" s="31"/>
    </row>
    <row r="240" spans="1:54" x14ac:dyDescent="0.3">
      <c r="R240" s="31"/>
      <c r="X240" s="31"/>
      <c r="AD240" s="31"/>
      <c r="AJ240" s="31"/>
      <c r="AP240" s="31"/>
      <c r="AV240" s="31"/>
      <c r="BB240" s="31"/>
    </row>
    <row r="241" spans="18:54" x14ac:dyDescent="0.3">
      <c r="R241" s="31"/>
      <c r="X241" s="31"/>
      <c r="AD241" s="31"/>
      <c r="AJ241" s="31"/>
      <c r="AP241" s="31"/>
      <c r="AV241" s="31"/>
      <c r="BB241" s="31"/>
    </row>
    <row r="242" spans="18:54" x14ac:dyDescent="0.3">
      <c r="R242" s="31"/>
      <c r="X242" s="31"/>
      <c r="AD242" s="31"/>
      <c r="AJ242" s="31"/>
      <c r="AP242" s="31"/>
      <c r="AV242" s="31"/>
      <c r="BB242" s="31"/>
    </row>
    <row r="243" spans="18:54" x14ac:dyDescent="0.3">
      <c r="R243" s="31"/>
      <c r="X243" s="31"/>
      <c r="AD243" s="31"/>
      <c r="AJ243" s="31"/>
      <c r="AP243" s="31"/>
      <c r="AV243" s="31"/>
      <c r="BB243" s="31"/>
    </row>
    <row r="244" spans="18:54" x14ac:dyDescent="0.3">
      <c r="R244" s="31"/>
      <c r="X244" s="31"/>
      <c r="AD244" s="31"/>
      <c r="AJ244" s="31"/>
      <c r="AP244" s="31"/>
      <c r="AV244" s="31"/>
      <c r="BB244" s="31"/>
    </row>
    <row r="245" spans="18:54" x14ac:dyDescent="0.3">
      <c r="R245" s="31"/>
      <c r="X245" s="31"/>
      <c r="AD245" s="31"/>
      <c r="AJ245" s="31"/>
      <c r="AP245" s="31"/>
      <c r="AV245" s="31"/>
      <c r="BB245" s="31"/>
    </row>
    <row r="246" spans="18:54" x14ac:dyDescent="0.3">
      <c r="R246" s="31"/>
      <c r="X246" s="31"/>
      <c r="AD246" s="31"/>
      <c r="AJ246" s="31"/>
      <c r="AP246" s="31"/>
      <c r="AV246" s="31"/>
      <c r="BB246" s="31"/>
    </row>
    <row r="247" spans="18:54" x14ac:dyDescent="0.3">
      <c r="R247" s="31"/>
      <c r="X247" s="31"/>
      <c r="AD247" s="31"/>
      <c r="AJ247" s="31"/>
      <c r="AP247" s="31"/>
      <c r="AV247" s="31"/>
      <c r="BB247" s="31"/>
    </row>
    <row r="248" spans="18:54" x14ac:dyDescent="0.3">
      <c r="R248" s="31"/>
      <c r="X248" s="31"/>
      <c r="AD248" s="31"/>
      <c r="AJ248" s="31"/>
      <c r="AP248" s="31"/>
      <c r="AV248" s="31"/>
      <c r="BB248" s="31"/>
    </row>
    <row r="249" spans="18:54" x14ac:dyDescent="0.3">
      <c r="R249" s="31"/>
      <c r="X249" s="31"/>
      <c r="AD249" s="31"/>
      <c r="AJ249" s="31"/>
      <c r="AP249" s="31"/>
      <c r="AV249" s="31"/>
      <c r="BB249" s="31"/>
    </row>
    <row r="250" spans="18:54" x14ac:dyDescent="0.3">
      <c r="R250" s="31"/>
      <c r="X250" s="31"/>
      <c r="AD250" s="31"/>
      <c r="AJ250" s="31"/>
      <c r="AP250" s="31"/>
      <c r="AV250" s="31"/>
      <c r="BB250" s="31"/>
    </row>
    <row r="251" spans="18:54" x14ac:dyDescent="0.3">
      <c r="R251" s="31"/>
      <c r="X251" s="31"/>
      <c r="AD251" s="31"/>
      <c r="AJ251" s="31"/>
      <c r="AP251" s="31"/>
      <c r="AV251" s="31"/>
      <c r="BB251" s="31"/>
    </row>
    <row r="252" spans="18:54" x14ac:dyDescent="0.3">
      <c r="R252" s="31"/>
      <c r="X252" s="31"/>
      <c r="AD252" s="31"/>
      <c r="AJ252" s="31"/>
      <c r="AP252" s="31"/>
      <c r="AV252" s="31"/>
      <c r="BB252" s="31"/>
    </row>
    <row r="253" spans="18:54" x14ac:dyDescent="0.3">
      <c r="R253" s="31"/>
      <c r="X253" s="31"/>
      <c r="AD253" s="31"/>
      <c r="AJ253" s="31"/>
      <c r="AP253" s="31"/>
      <c r="AV253" s="31"/>
      <c r="BB253" s="31"/>
    </row>
    <row r="254" spans="18:54" x14ac:dyDescent="0.3">
      <c r="R254" s="31"/>
      <c r="X254" s="31"/>
      <c r="AD254" s="31"/>
      <c r="AJ254" s="31"/>
      <c r="AP254" s="31"/>
      <c r="AV254" s="31"/>
      <c r="BB254" s="31"/>
    </row>
    <row r="255" spans="18:54" x14ac:dyDescent="0.3">
      <c r="R255" s="31"/>
      <c r="X255" s="31"/>
      <c r="AD255" s="31"/>
      <c r="AJ255" s="31"/>
      <c r="AP255" s="31"/>
      <c r="AV255" s="31"/>
      <c r="BB255" s="31"/>
    </row>
    <row r="256" spans="18:54" x14ac:dyDescent="0.3">
      <c r="R256" s="31"/>
      <c r="X256" s="31"/>
      <c r="AD256" s="31"/>
      <c r="AJ256" s="31"/>
      <c r="AP256" s="31"/>
      <c r="AV256" s="31"/>
      <c r="BB256" s="31"/>
    </row>
    <row r="257" spans="18:54" x14ac:dyDescent="0.3">
      <c r="R257" s="31"/>
      <c r="X257" s="31"/>
      <c r="AD257" s="31"/>
      <c r="AJ257" s="31"/>
      <c r="AP257" s="31"/>
      <c r="AV257" s="31"/>
      <c r="BB257" s="31"/>
    </row>
    <row r="258" spans="18:54" x14ac:dyDescent="0.3">
      <c r="R258" s="31"/>
      <c r="X258" s="31"/>
      <c r="AD258" s="31"/>
      <c r="AJ258" s="31"/>
      <c r="AP258" s="31"/>
      <c r="AV258" s="31"/>
      <c r="BB258" s="31"/>
    </row>
    <row r="259" spans="18:54" x14ac:dyDescent="0.3">
      <c r="R259" s="31"/>
      <c r="X259" s="31"/>
      <c r="AD259" s="31"/>
      <c r="AJ259" s="31"/>
      <c r="AP259" s="31"/>
      <c r="AV259" s="31"/>
      <c r="BB259" s="31"/>
    </row>
    <row r="260" spans="18:54" x14ac:dyDescent="0.3">
      <c r="R260" s="31"/>
      <c r="X260" s="31"/>
      <c r="AD260" s="31"/>
      <c r="AJ260" s="31"/>
      <c r="AP260" s="31"/>
      <c r="AV260" s="31"/>
      <c r="BB260" s="31"/>
    </row>
    <row r="261" spans="18:54" x14ac:dyDescent="0.3">
      <c r="R261" s="31"/>
      <c r="X261" s="31"/>
      <c r="AD261" s="31"/>
      <c r="AJ261" s="31"/>
      <c r="AP261" s="31"/>
      <c r="AV261" s="31"/>
      <c r="BB261" s="31"/>
    </row>
    <row r="262" spans="18:54" x14ac:dyDescent="0.3">
      <c r="R262" s="31"/>
      <c r="X262" s="31"/>
      <c r="AD262" s="31"/>
      <c r="AJ262" s="31"/>
      <c r="AP262" s="31"/>
      <c r="AV262" s="31"/>
      <c r="BB262" s="31"/>
    </row>
    <row r="263" spans="18:54" x14ac:dyDescent="0.3">
      <c r="R263" s="31"/>
      <c r="X263" s="31"/>
      <c r="AD263" s="31"/>
      <c r="AJ263" s="31"/>
      <c r="AP263" s="31"/>
      <c r="AV263" s="31"/>
      <c r="BB263" s="31"/>
    </row>
    <row r="264" spans="18:54" x14ac:dyDescent="0.3">
      <c r="R264" s="31"/>
      <c r="X264" s="31"/>
      <c r="AD264" s="31"/>
      <c r="AJ264" s="31"/>
      <c r="AP264" s="31"/>
      <c r="AV264" s="31"/>
      <c r="BB264" s="31"/>
    </row>
    <row r="265" spans="18:54" x14ac:dyDescent="0.3">
      <c r="R265" s="31"/>
      <c r="X265" s="31"/>
      <c r="AD265" s="31"/>
      <c r="AJ265" s="31"/>
      <c r="AP265" s="31"/>
      <c r="AV265" s="31"/>
      <c r="BB265" s="31"/>
    </row>
    <row r="266" spans="18:54" x14ac:dyDescent="0.3">
      <c r="R266" s="31"/>
      <c r="X266" s="31"/>
      <c r="AD266" s="31"/>
      <c r="AJ266" s="31"/>
      <c r="AP266" s="31"/>
      <c r="AV266" s="31"/>
      <c r="BB266" s="31"/>
    </row>
    <row r="267" spans="18:54" x14ac:dyDescent="0.3">
      <c r="R267" s="31"/>
      <c r="X267" s="31"/>
      <c r="AD267" s="31"/>
      <c r="AJ267" s="31"/>
      <c r="AP267" s="31"/>
      <c r="AV267" s="31"/>
      <c r="BB267" s="31"/>
    </row>
    <row r="268" spans="18:54" x14ac:dyDescent="0.3">
      <c r="R268" s="31"/>
      <c r="X268" s="31"/>
      <c r="AD268" s="31"/>
      <c r="AJ268" s="31"/>
      <c r="AP268" s="31"/>
      <c r="AV268" s="31"/>
      <c r="BB268" s="31"/>
    </row>
    <row r="269" spans="18:54" x14ac:dyDescent="0.3">
      <c r="R269" s="31"/>
      <c r="X269" s="31"/>
      <c r="AD269" s="31"/>
      <c r="AJ269" s="31"/>
      <c r="AP269" s="31"/>
      <c r="AV269" s="31"/>
      <c r="BB269" s="31"/>
    </row>
    <row r="270" spans="18:54" x14ac:dyDescent="0.3">
      <c r="R270" s="31"/>
      <c r="X270" s="31"/>
      <c r="AD270" s="31"/>
      <c r="AJ270" s="31"/>
      <c r="AP270" s="31"/>
      <c r="AV270" s="31"/>
      <c r="BB270" s="31"/>
    </row>
    <row r="271" spans="18:54" x14ac:dyDescent="0.3">
      <c r="R271" s="31"/>
      <c r="X271" s="31"/>
      <c r="AD271" s="31"/>
      <c r="AJ271" s="31"/>
      <c r="AP271" s="31"/>
      <c r="AV271" s="31"/>
      <c r="BB271" s="31"/>
    </row>
    <row r="272" spans="18:54" x14ac:dyDescent="0.3">
      <c r="R272" s="31"/>
      <c r="X272" s="31"/>
      <c r="AD272" s="31"/>
      <c r="AJ272" s="31"/>
      <c r="AP272" s="31"/>
      <c r="AV272" s="31"/>
      <c r="BB272" s="31"/>
    </row>
    <row r="273" spans="18:54" x14ac:dyDescent="0.3">
      <c r="R273" s="31"/>
      <c r="X273" s="31"/>
      <c r="AD273" s="31"/>
      <c r="AJ273" s="31"/>
      <c r="AP273" s="31"/>
      <c r="AV273" s="31"/>
      <c r="BB273" s="31"/>
    </row>
    <row r="274" spans="18:54" x14ac:dyDescent="0.3">
      <c r="R274" s="31"/>
      <c r="X274" s="31"/>
      <c r="AD274" s="31"/>
      <c r="AJ274" s="31"/>
      <c r="AP274" s="31"/>
      <c r="AV274" s="31"/>
      <c r="BB274" s="31"/>
    </row>
    <row r="275" spans="18:54" x14ac:dyDescent="0.3">
      <c r="R275" s="31"/>
      <c r="X275" s="31"/>
      <c r="AD275" s="31"/>
      <c r="AJ275" s="31"/>
      <c r="AP275" s="31"/>
      <c r="AV275" s="31"/>
      <c r="BB275" s="31"/>
    </row>
    <row r="276" spans="18:54" x14ac:dyDescent="0.3">
      <c r="R276" s="31"/>
      <c r="X276" s="31"/>
      <c r="AD276" s="31"/>
      <c r="AJ276" s="31"/>
      <c r="AP276" s="31"/>
      <c r="AV276" s="31"/>
      <c r="BB276" s="31"/>
    </row>
    <row r="277" spans="18:54" x14ac:dyDescent="0.3">
      <c r="R277" s="31"/>
      <c r="X277" s="31"/>
      <c r="AD277" s="31"/>
      <c r="AJ277" s="31"/>
      <c r="AP277" s="31"/>
      <c r="AV277" s="31"/>
      <c r="BB277" s="31"/>
    </row>
    <row r="278" spans="18:54" x14ac:dyDescent="0.3">
      <c r="R278" s="31"/>
      <c r="X278" s="31"/>
      <c r="AD278" s="31"/>
      <c r="AJ278" s="31"/>
      <c r="AP278" s="31"/>
      <c r="AV278" s="31"/>
      <c r="BB278" s="31"/>
    </row>
    <row r="279" spans="18:54" x14ac:dyDescent="0.3">
      <c r="R279" s="31"/>
      <c r="X279" s="31"/>
      <c r="AD279" s="31"/>
      <c r="AJ279" s="31"/>
      <c r="AP279" s="31"/>
      <c r="AV279" s="31"/>
      <c r="BB279" s="31"/>
    </row>
    <row r="280" spans="18:54" x14ac:dyDescent="0.3">
      <c r="R280" s="31"/>
      <c r="X280" s="31"/>
      <c r="AD280" s="31"/>
      <c r="AJ280" s="31"/>
      <c r="AP280" s="31"/>
      <c r="AV280" s="31"/>
      <c r="BB280" s="31"/>
    </row>
    <row r="281" spans="18:54" x14ac:dyDescent="0.3">
      <c r="R281" s="31"/>
      <c r="X281" s="31"/>
      <c r="AD281" s="31"/>
      <c r="AJ281" s="31"/>
      <c r="AP281" s="31"/>
      <c r="AV281" s="31"/>
      <c r="BB281" s="31"/>
    </row>
    <row r="282" spans="18:54" x14ac:dyDescent="0.3">
      <c r="R282" s="31"/>
      <c r="X282" s="31"/>
      <c r="AD282" s="31"/>
      <c r="AJ282" s="31"/>
      <c r="AP282" s="31"/>
      <c r="AV282" s="31"/>
      <c r="BB282" s="31"/>
    </row>
    <row r="283" spans="18:54" x14ac:dyDescent="0.3">
      <c r="R283" s="31"/>
      <c r="X283" s="31"/>
      <c r="AD283" s="31"/>
      <c r="AJ283" s="31"/>
      <c r="AP283" s="31"/>
      <c r="AV283" s="31"/>
      <c r="BB283" s="31"/>
    </row>
    <row r="284" spans="18:54" x14ac:dyDescent="0.3">
      <c r="R284" s="31"/>
      <c r="X284" s="31"/>
      <c r="AD284" s="31"/>
      <c r="AJ284" s="31"/>
      <c r="AP284" s="31"/>
      <c r="AV284" s="31"/>
      <c r="BB284" s="31"/>
    </row>
    <row r="285" spans="18:54" x14ac:dyDescent="0.3">
      <c r="R285" s="31"/>
      <c r="X285" s="31"/>
      <c r="AD285" s="31"/>
      <c r="AJ285" s="31"/>
      <c r="AP285" s="31"/>
      <c r="AV285" s="31"/>
      <c r="BB285" s="31"/>
    </row>
    <row r="286" spans="18:54" x14ac:dyDescent="0.3">
      <c r="R286" s="31"/>
      <c r="X286" s="31"/>
      <c r="AD286" s="31"/>
      <c r="AJ286" s="31"/>
      <c r="AP286" s="31"/>
      <c r="AV286" s="31"/>
      <c r="BB286" s="31"/>
    </row>
    <row r="287" spans="18:54" x14ac:dyDescent="0.3">
      <c r="R287" s="31"/>
      <c r="X287" s="31"/>
      <c r="AD287" s="31"/>
      <c r="AJ287" s="31"/>
      <c r="AP287" s="31"/>
      <c r="AV287" s="31"/>
      <c r="BB287" s="31"/>
    </row>
    <row r="288" spans="18:54" x14ac:dyDescent="0.3">
      <c r="R288" s="31"/>
      <c r="X288" s="31"/>
      <c r="AD288" s="31"/>
      <c r="AJ288" s="31"/>
      <c r="AP288" s="31"/>
      <c r="AV288" s="31"/>
      <c r="BB288" s="31"/>
    </row>
    <row r="289" spans="18:54" x14ac:dyDescent="0.3">
      <c r="R289" s="31"/>
      <c r="X289" s="31"/>
      <c r="AD289" s="31"/>
      <c r="AJ289" s="31"/>
      <c r="AP289" s="31"/>
      <c r="AV289" s="31"/>
      <c r="BB289" s="31"/>
    </row>
    <row r="290" spans="18:54" x14ac:dyDescent="0.3">
      <c r="R290" s="31"/>
      <c r="X290" s="31"/>
      <c r="AD290" s="31"/>
      <c r="AJ290" s="31"/>
      <c r="AP290" s="31"/>
      <c r="AV290" s="31"/>
      <c r="BB290" s="31"/>
    </row>
    <row r="291" spans="18:54" x14ac:dyDescent="0.3">
      <c r="R291" s="31"/>
      <c r="X291" s="31"/>
      <c r="AD291" s="31"/>
      <c r="AJ291" s="31"/>
      <c r="AP291" s="31"/>
      <c r="AV291" s="31"/>
      <c r="BB291" s="31"/>
    </row>
    <row r="292" spans="18:54" x14ac:dyDescent="0.3">
      <c r="R292" s="31"/>
      <c r="X292" s="31"/>
      <c r="AD292" s="31"/>
      <c r="AJ292" s="31"/>
      <c r="AP292" s="31"/>
      <c r="AV292" s="31"/>
      <c r="BB292" s="31"/>
    </row>
    <row r="293" spans="18:54" x14ac:dyDescent="0.3">
      <c r="R293" s="31"/>
      <c r="X293" s="31"/>
      <c r="AD293" s="31"/>
      <c r="AJ293" s="31"/>
      <c r="AP293" s="31"/>
      <c r="AV293" s="31"/>
      <c r="BB293" s="31"/>
    </row>
    <row r="294" spans="18:54" x14ac:dyDescent="0.3">
      <c r="R294" s="31"/>
      <c r="X294" s="31"/>
      <c r="AD294" s="31"/>
      <c r="AJ294" s="31"/>
      <c r="AP294" s="31"/>
      <c r="AV294" s="31"/>
      <c r="BB294" s="31"/>
    </row>
    <row r="295" spans="18:54" x14ac:dyDescent="0.3">
      <c r="R295" s="31"/>
      <c r="X295" s="31"/>
      <c r="AD295" s="31"/>
      <c r="AJ295" s="31"/>
      <c r="AP295" s="31"/>
      <c r="AV295" s="31"/>
      <c r="BB295" s="31"/>
    </row>
    <row r="296" spans="18:54" x14ac:dyDescent="0.3">
      <c r="R296" s="31"/>
      <c r="X296" s="31"/>
      <c r="AD296" s="31"/>
      <c r="AJ296" s="31"/>
      <c r="AP296" s="31"/>
      <c r="AV296" s="31"/>
      <c r="BB296" s="31"/>
    </row>
    <row r="297" spans="18:54" x14ac:dyDescent="0.3">
      <c r="R297" s="31"/>
      <c r="X297" s="31"/>
      <c r="AD297" s="31"/>
      <c r="AJ297" s="31"/>
      <c r="AP297" s="31"/>
      <c r="AV297" s="31"/>
      <c r="BB297" s="31"/>
    </row>
    <row r="298" spans="18:54" x14ac:dyDescent="0.3">
      <c r="R298" s="31"/>
      <c r="X298" s="31"/>
      <c r="AD298" s="31"/>
      <c r="AJ298" s="31"/>
      <c r="AP298" s="31"/>
      <c r="AV298" s="31"/>
      <c r="BB298" s="31"/>
    </row>
    <row r="299" spans="18:54" x14ac:dyDescent="0.3">
      <c r="R299" s="31"/>
      <c r="X299" s="31"/>
      <c r="AD299" s="31"/>
      <c r="AJ299" s="31"/>
      <c r="AP299" s="31"/>
      <c r="AV299" s="31"/>
      <c r="BB299" s="31"/>
    </row>
    <row r="300" spans="18:54" x14ac:dyDescent="0.3">
      <c r="R300" s="31"/>
      <c r="X300" s="31"/>
      <c r="AD300" s="31"/>
      <c r="AJ300" s="31"/>
      <c r="AP300" s="31"/>
      <c r="AV300" s="31"/>
      <c r="BB300" s="31"/>
    </row>
    <row r="301" spans="18:54" x14ac:dyDescent="0.3">
      <c r="R301" s="31"/>
      <c r="X301" s="31"/>
      <c r="AD301" s="31"/>
      <c r="AJ301" s="31"/>
      <c r="AP301" s="31"/>
      <c r="AV301" s="31"/>
      <c r="BB301" s="31"/>
    </row>
    <row r="302" spans="18:54" x14ac:dyDescent="0.3">
      <c r="R302" s="31"/>
      <c r="X302" s="31"/>
      <c r="AD302" s="31"/>
      <c r="AJ302" s="31"/>
      <c r="AP302" s="31"/>
      <c r="AV302" s="31"/>
      <c r="BB302" s="31"/>
    </row>
    <row r="303" spans="18:54" x14ac:dyDescent="0.3">
      <c r="R303" s="31"/>
      <c r="X303" s="31"/>
      <c r="AD303" s="31"/>
      <c r="AJ303" s="31"/>
      <c r="AP303" s="31"/>
      <c r="AV303" s="31"/>
      <c r="BB303" s="31"/>
    </row>
    <row r="304" spans="18:54" x14ac:dyDescent="0.3">
      <c r="R304" s="31"/>
      <c r="X304" s="31"/>
      <c r="AD304" s="31"/>
      <c r="AJ304" s="31"/>
      <c r="AP304" s="31"/>
      <c r="AV304" s="31"/>
      <c r="BB304" s="31"/>
    </row>
    <row r="305" spans="18:54" x14ac:dyDescent="0.3">
      <c r="R305" s="31"/>
      <c r="X305" s="31"/>
      <c r="AD305" s="31"/>
      <c r="AJ305" s="31"/>
      <c r="AP305" s="31"/>
      <c r="AV305" s="31"/>
      <c r="BB305" s="31"/>
    </row>
    <row r="306" spans="18:54" x14ac:dyDescent="0.3">
      <c r="R306" s="31"/>
      <c r="X306" s="31"/>
      <c r="AD306" s="31"/>
      <c r="AJ306" s="31"/>
      <c r="AP306" s="31"/>
      <c r="AV306" s="31"/>
      <c r="BB306" s="31"/>
    </row>
    <row r="307" spans="18:54" x14ac:dyDescent="0.3">
      <c r="R307" s="31"/>
      <c r="X307" s="31"/>
      <c r="AD307" s="31"/>
      <c r="AJ307" s="31"/>
      <c r="AP307" s="31"/>
      <c r="AV307" s="31"/>
      <c r="BB307" s="31"/>
    </row>
    <row r="308" spans="18:54" x14ac:dyDescent="0.3">
      <c r="R308" s="31"/>
      <c r="X308" s="31"/>
      <c r="AD308" s="31"/>
      <c r="AJ308" s="31"/>
      <c r="AP308" s="31"/>
      <c r="AV308" s="31"/>
      <c r="BB308" s="31"/>
    </row>
    <row r="309" spans="18:54" x14ac:dyDescent="0.3">
      <c r="R309" s="31"/>
      <c r="X309" s="31"/>
      <c r="AD309" s="31"/>
      <c r="AJ309" s="31"/>
      <c r="AP309" s="31"/>
      <c r="AV309" s="31"/>
      <c r="BB309" s="31"/>
    </row>
    <row r="310" spans="18:54" x14ac:dyDescent="0.3">
      <c r="R310" s="31"/>
      <c r="X310" s="31"/>
      <c r="AD310" s="31"/>
      <c r="AJ310" s="31"/>
      <c r="AP310" s="31"/>
      <c r="AV310" s="31"/>
      <c r="BB310" s="31"/>
    </row>
    <row r="311" spans="18:54" x14ac:dyDescent="0.3">
      <c r="R311" s="31"/>
      <c r="X311" s="31"/>
      <c r="AD311" s="31"/>
      <c r="AJ311" s="31"/>
      <c r="AP311" s="31"/>
      <c r="AV311" s="31"/>
      <c r="BB311" s="31"/>
    </row>
    <row r="312" spans="18:54" x14ac:dyDescent="0.3">
      <c r="R312" s="31"/>
      <c r="X312" s="31"/>
      <c r="AD312" s="31"/>
      <c r="AJ312" s="31"/>
      <c r="AP312" s="31"/>
      <c r="AV312" s="31"/>
      <c r="BB312" s="31"/>
    </row>
    <row r="313" spans="18:54" x14ac:dyDescent="0.3">
      <c r="R313" s="31"/>
      <c r="X313" s="31"/>
      <c r="AD313" s="31"/>
      <c r="AJ313" s="31"/>
      <c r="AP313" s="31"/>
      <c r="AV313" s="31"/>
      <c r="BB313" s="31"/>
    </row>
    <row r="314" spans="18:54" x14ac:dyDescent="0.3">
      <c r="R314" s="31"/>
      <c r="X314" s="31"/>
      <c r="AD314" s="31"/>
      <c r="AJ314" s="31"/>
      <c r="AP314" s="31"/>
      <c r="AV314" s="31"/>
      <c r="BB314" s="31"/>
    </row>
    <row r="315" spans="18:54" x14ac:dyDescent="0.3">
      <c r="R315" s="31"/>
      <c r="X315" s="31"/>
      <c r="AD315" s="31"/>
      <c r="AJ315" s="31"/>
      <c r="AP315" s="31"/>
      <c r="AV315" s="31"/>
      <c r="BB315" s="31"/>
    </row>
    <row r="316" spans="18:54" x14ac:dyDescent="0.3">
      <c r="R316" s="31"/>
      <c r="X316" s="31"/>
      <c r="AD316" s="31"/>
      <c r="AJ316" s="31"/>
      <c r="AP316" s="31"/>
      <c r="AV316" s="31"/>
      <c r="BB316" s="31"/>
    </row>
    <row r="317" spans="18:54" x14ac:dyDescent="0.3">
      <c r="R317" s="31"/>
      <c r="X317" s="31"/>
      <c r="AD317" s="31"/>
      <c r="AJ317" s="31"/>
      <c r="AP317" s="31"/>
      <c r="AV317" s="31"/>
      <c r="BB317" s="31"/>
    </row>
    <row r="318" spans="18:54" x14ac:dyDescent="0.3">
      <c r="R318" s="31"/>
      <c r="X318" s="31"/>
      <c r="AD318" s="31"/>
      <c r="AJ318" s="31"/>
      <c r="AP318" s="31"/>
      <c r="AV318" s="31"/>
      <c r="BB318" s="31"/>
    </row>
    <row r="319" spans="18:54" x14ac:dyDescent="0.3">
      <c r="R319" s="31"/>
      <c r="X319" s="31"/>
      <c r="AD319" s="31"/>
      <c r="AJ319" s="31"/>
      <c r="AP319" s="31"/>
      <c r="AV319" s="31"/>
      <c r="BB319" s="31"/>
    </row>
    <row r="320" spans="18:54" x14ac:dyDescent="0.3">
      <c r="R320" s="31"/>
      <c r="X320" s="31"/>
      <c r="AD320" s="31"/>
      <c r="AJ320" s="31"/>
      <c r="AP320" s="31"/>
      <c r="AV320" s="31"/>
      <c r="BB320" s="31"/>
    </row>
    <row r="321" spans="18:54" x14ac:dyDescent="0.3">
      <c r="R321" s="31"/>
      <c r="X321" s="31"/>
      <c r="AD321" s="31"/>
      <c r="AJ321" s="31"/>
      <c r="AP321" s="31"/>
      <c r="AV321" s="31"/>
      <c r="BB321" s="31"/>
    </row>
    <row r="322" spans="18:54" x14ac:dyDescent="0.3">
      <c r="R322" s="31"/>
      <c r="X322" s="31"/>
      <c r="AD322" s="31"/>
      <c r="AJ322" s="31"/>
      <c r="AP322" s="31"/>
      <c r="AV322" s="31"/>
      <c r="BB322" s="31"/>
    </row>
    <row r="323" spans="18:54" x14ac:dyDescent="0.3">
      <c r="R323" s="31"/>
      <c r="X323" s="31"/>
      <c r="AD323" s="31"/>
      <c r="AJ323" s="31"/>
      <c r="AP323" s="31"/>
      <c r="AV323" s="31"/>
      <c r="BB323" s="31"/>
    </row>
    <row r="324" spans="18:54" x14ac:dyDescent="0.3">
      <c r="R324" s="31"/>
      <c r="X324" s="31"/>
      <c r="AD324" s="31"/>
      <c r="AJ324" s="31"/>
      <c r="AP324" s="31"/>
      <c r="AV324" s="31"/>
      <c r="BB324" s="31"/>
    </row>
    <row r="325" spans="18:54" x14ac:dyDescent="0.3">
      <c r="R325" s="31"/>
      <c r="X325" s="31"/>
      <c r="AD325" s="31"/>
      <c r="AJ325" s="31"/>
      <c r="AP325" s="31"/>
      <c r="AV325" s="31"/>
      <c r="BB325" s="31"/>
    </row>
    <row r="326" spans="18:54" x14ac:dyDescent="0.3">
      <c r="R326" s="31"/>
      <c r="X326" s="31"/>
      <c r="AD326" s="31"/>
      <c r="AJ326" s="31"/>
      <c r="AP326" s="31"/>
      <c r="AV326" s="31"/>
      <c r="BB326" s="31"/>
    </row>
    <row r="327" spans="18:54" x14ac:dyDescent="0.3">
      <c r="R327" s="31"/>
      <c r="X327" s="31"/>
      <c r="AD327" s="31"/>
      <c r="AJ327" s="31"/>
      <c r="AP327" s="31"/>
      <c r="AV327" s="31"/>
      <c r="BB327" s="31"/>
    </row>
    <row r="328" spans="18:54" x14ac:dyDescent="0.3">
      <c r="R328" s="31"/>
      <c r="X328" s="31"/>
      <c r="AD328" s="31"/>
      <c r="AJ328" s="31"/>
      <c r="AP328" s="31"/>
      <c r="AV328" s="31"/>
      <c r="BB328" s="31"/>
    </row>
    <row r="329" spans="18:54" x14ac:dyDescent="0.3">
      <c r="R329" s="31"/>
      <c r="X329" s="31"/>
      <c r="AD329" s="31"/>
      <c r="AJ329" s="31"/>
      <c r="AP329" s="31"/>
      <c r="AV329" s="31"/>
      <c r="BB329" s="31"/>
    </row>
    <row r="330" spans="18:54" x14ac:dyDescent="0.3">
      <c r="R330" s="31"/>
      <c r="X330" s="31"/>
      <c r="AD330" s="31"/>
      <c r="AJ330" s="31"/>
      <c r="AP330" s="31"/>
      <c r="AV330" s="31"/>
      <c r="BB330" s="31"/>
    </row>
    <row r="331" spans="18:54" x14ac:dyDescent="0.3">
      <c r="R331" s="31"/>
      <c r="X331" s="31"/>
      <c r="AD331" s="31"/>
      <c r="AJ331" s="31"/>
      <c r="AP331" s="31"/>
      <c r="AV331" s="31"/>
      <c r="BB331" s="31"/>
    </row>
    <row r="332" spans="18:54" x14ac:dyDescent="0.3">
      <c r="R332" s="31"/>
      <c r="X332" s="31"/>
      <c r="AD332" s="31"/>
      <c r="AJ332" s="31"/>
      <c r="AP332" s="31"/>
      <c r="AV332" s="31"/>
      <c r="BB332" s="31"/>
    </row>
    <row r="333" spans="18:54" x14ac:dyDescent="0.3">
      <c r="R333" s="31"/>
      <c r="X333" s="31"/>
      <c r="AD333" s="31"/>
      <c r="AJ333" s="31"/>
      <c r="AP333" s="31"/>
      <c r="AV333" s="31"/>
      <c r="BB333" s="31"/>
    </row>
    <row r="334" spans="18:54" x14ac:dyDescent="0.3">
      <c r="R334" s="31"/>
      <c r="X334" s="31"/>
      <c r="AD334" s="31"/>
      <c r="AJ334" s="31"/>
      <c r="AP334" s="31"/>
      <c r="AV334" s="31"/>
      <c r="BB334" s="31"/>
    </row>
    <row r="335" spans="18:54" x14ac:dyDescent="0.3">
      <c r="R335" s="31"/>
      <c r="X335" s="31"/>
      <c r="AD335" s="31"/>
      <c r="AJ335" s="31"/>
      <c r="AP335" s="31"/>
      <c r="AV335" s="31"/>
      <c r="BB335" s="31"/>
    </row>
    <row r="336" spans="18:54" x14ac:dyDescent="0.3">
      <c r="R336" s="31"/>
      <c r="X336" s="31"/>
      <c r="AD336" s="31"/>
      <c r="AJ336" s="31"/>
      <c r="AP336" s="31"/>
      <c r="AV336" s="31"/>
      <c r="BB336" s="31"/>
    </row>
    <row r="337" spans="18:54" x14ac:dyDescent="0.3">
      <c r="R337" s="31"/>
      <c r="X337" s="31"/>
      <c r="AD337" s="31"/>
      <c r="AJ337" s="31"/>
      <c r="AP337" s="31"/>
      <c r="AV337" s="31"/>
      <c r="BB337" s="31"/>
    </row>
    <row r="338" spans="18:54" x14ac:dyDescent="0.3">
      <c r="R338" s="31"/>
      <c r="X338" s="31"/>
      <c r="AD338" s="31"/>
      <c r="AJ338" s="31"/>
      <c r="AP338" s="31"/>
      <c r="AV338" s="31"/>
      <c r="BB338" s="31"/>
    </row>
    <row r="339" spans="18:54" x14ac:dyDescent="0.3">
      <c r="R339" s="31"/>
      <c r="X339" s="31"/>
      <c r="AD339" s="31"/>
      <c r="AJ339" s="31"/>
      <c r="AP339" s="31"/>
      <c r="AV339" s="31"/>
      <c r="BB339" s="31"/>
    </row>
    <row r="340" spans="18:54" x14ac:dyDescent="0.3">
      <c r="R340" s="31"/>
      <c r="X340" s="31"/>
      <c r="AD340" s="31"/>
      <c r="AJ340" s="31"/>
      <c r="AP340" s="31"/>
      <c r="AV340" s="31"/>
      <c r="BB340" s="31"/>
    </row>
    <row r="341" spans="18:54" x14ac:dyDescent="0.3">
      <c r="R341" s="31"/>
      <c r="X341" s="31"/>
      <c r="AD341" s="31"/>
      <c r="AJ341" s="31"/>
      <c r="AP341" s="31"/>
      <c r="AV341" s="31"/>
      <c r="BB341" s="31"/>
    </row>
    <row r="342" spans="18:54" x14ac:dyDescent="0.3">
      <c r="R342" s="31"/>
      <c r="X342" s="31"/>
      <c r="AD342" s="31"/>
      <c r="AJ342" s="31"/>
      <c r="AP342" s="31"/>
      <c r="AV342" s="31"/>
      <c r="BB342" s="31"/>
    </row>
    <row r="343" spans="18:54" x14ac:dyDescent="0.3">
      <c r="R343" s="31"/>
      <c r="X343" s="31"/>
      <c r="AD343" s="31"/>
      <c r="AJ343" s="31"/>
      <c r="AP343" s="31"/>
      <c r="AV343" s="31"/>
      <c r="BB343" s="31"/>
    </row>
    <row r="344" spans="18:54" x14ac:dyDescent="0.3">
      <c r="R344" s="31"/>
      <c r="X344" s="31"/>
      <c r="AD344" s="31"/>
      <c r="AJ344" s="31"/>
      <c r="AP344" s="31"/>
      <c r="AV344" s="31"/>
      <c r="BB344" s="31"/>
    </row>
    <row r="345" spans="18:54" x14ac:dyDescent="0.3">
      <c r="R345" s="31"/>
      <c r="X345" s="31"/>
      <c r="AD345" s="31"/>
      <c r="AJ345" s="31"/>
      <c r="AP345" s="31"/>
      <c r="AV345" s="31"/>
      <c r="BB345" s="31"/>
    </row>
    <row r="346" spans="18:54" x14ac:dyDescent="0.3">
      <c r="R346" s="31"/>
      <c r="X346" s="31"/>
      <c r="AD346" s="31"/>
      <c r="AJ346" s="31"/>
      <c r="AP346" s="31"/>
      <c r="AV346" s="31"/>
      <c r="BB346" s="31"/>
    </row>
    <row r="347" spans="18:54" x14ac:dyDescent="0.3">
      <c r="R347" s="31"/>
      <c r="X347" s="31"/>
      <c r="AD347" s="31"/>
      <c r="AJ347" s="31"/>
      <c r="AP347" s="31"/>
      <c r="AV347" s="31"/>
      <c r="BB347" s="31"/>
    </row>
    <row r="348" spans="18:54" x14ac:dyDescent="0.3">
      <c r="R348" s="31"/>
      <c r="X348" s="31"/>
      <c r="AD348" s="31"/>
      <c r="AJ348" s="31"/>
      <c r="AP348" s="31"/>
      <c r="AV348" s="31"/>
      <c r="BB348" s="31"/>
    </row>
    <row r="349" spans="18:54" x14ac:dyDescent="0.3">
      <c r="R349" s="31"/>
      <c r="X349" s="31"/>
      <c r="AD349" s="31"/>
      <c r="AJ349" s="31"/>
      <c r="AP349" s="31"/>
      <c r="AV349" s="31"/>
      <c r="BB349" s="31"/>
    </row>
    <row r="350" spans="18:54" x14ac:dyDescent="0.3">
      <c r="R350" s="31"/>
      <c r="X350" s="31"/>
      <c r="AD350" s="31"/>
      <c r="AJ350" s="31"/>
      <c r="AP350" s="31"/>
      <c r="AV350" s="31"/>
      <c r="BB350" s="31"/>
    </row>
    <row r="351" spans="18:54" x14ac:dyDescent="0.3">
      <c r="R351" s="31"/>
      <c r="X351" s="31"/>
      <c r="AD351" s="31"/>
      <c r="AJ351" s="31"/>
      <c r="AP351" s="31"/>
      <c r="AV351" s="31"/>
      <c r="BB351" s="31"/>
    </row>
    <row r="352" spans="18:54" x14ac:dyDescent="0.3">
      <c r="R352" s="31"/>
      <c r="X352" s="31"/>
      <c r="AD352" s="31"/>
      <c r="AJ352" s="31"/>
      <c r="AP352" s="31"/>
      <c r="AV352" s="31"/>
      <c r="BB352" s="31"/>
    </row>
    <row r="353" spans="18:54" x14ac:dyDescent="0.3">
      <c r="R353" s="31"/>
      <c r="X353" s="31"/>
      <c r="AD353" s="31"/>
      <c r="AJ353" s="31"/>
      <c r="AP353" s="31"/>
      <c r="AV353" s="31"/>
      <c r="BB353" s="31"/>
    </row>
    <row r="354" spans="18:54" x14ac:dyDescent="0.3">
      <c r="R354" s="31"/>
      <c r="X354" s="31"/>
      <c r="AD354" s="31"/>
      <c r="AJ354" s="31"/>
      <c r="AP354" s="31"/>
      <c r="AV354" s="31"/>
      <c r="BB354" s="31"/>
    </row>
    <row r="355" spans="18:54" x14ac:dyDescent="0.3">
      <c r="R355" s="31"/>
      <c r="X355" s="31"/>
      <c r="AD355" s="31"/>
      <c r="AJ355" s="31"/>
      <c r="AP355" s="31"/>
      <c r="AV355" s="31"/>
      <c r="BB355" s="31"/>
    </row>
    <row r="356" spans="18:54" x14ac:dyDescent="0.3">
      <c r="R356" s="31"/>
      <c r="X356" s="31"/>
      <c r="AD356" s="31"/>
      <c r="AJ356" s="31"/>
      <c r="AP356" s="31"/>
      <c r="AV356" s="31"/>
      <c r="BB356" s="31"/>
    </row>
    <row r="357" spans="18:54" x14ac:dyDescent="0.3">
      <c r="R357" s="31"/>
      <c r="X357" s="31"/>
      <c r="AD357" s="31"/>
      <c r="AJ357" s="31"/>
      <c r="AP357" s="31"/>
      <c r="AV357" s="31"/>
      <c r="BB357" s="31"/>
    </row>
    <row r="358" spans="18:54" x14ac:dyDescent="0.3">
      <c r="R358" s="31"/>
      <c r="X358" s="31"/>
      <c r="AD358" s="31"/>
      <c r="AJ358" s="31"/>
      <c r="AP358" s="31"/>
      <c r="AV358" s="31"/>
      <c r="BB358" s="31"/>
    </row>
    <row r="359" spans="18:54" x14ac:dyDescent="0.3">
      <c r="R359" s="31"/>
      <c r="X359" s="31"/>
      <c r="AD359" s="31"/>
      <c r="AJ359" s="31"/>
      <c r="AP359" s="31"/>
      <c r="AV359" s="31"/>
      <c r="BB359" s="31"/>
    </row>
    <row r="360" spans="18:54" x14ac:dyDescent="0.3">
      <c r="R360" s="31"/>
      <c r="X360" s="31"/>
      <c r="AD360" s="31"/>
      <c r="AJ360" s="31"/>
      <c r="AP360" s="31"/>
      <c r="AV360" s="31"/>
      <c r="BB360" s="31"/>
    </row>
    <row r="361" spans="18:54" x14ac:dyDescent="0.3">
      <c r="R361" s="31"/>
      <c r="X361" s="31"/>
      <c r="AD361" s="31"/>
      <c r="AJ361" s="31"/>
      <c r="AP361" s="31"/>
      <c r="AV361" s="31"/>
      <c r="BB361" s="31"/>
    </row>
    <row r="362" spans="18:54" x14ac:dyDescent="0.3">
      <c r="R362" s="31"/>
      <c r="X362" s="31"/>
      <c r="AD362" s="31"/>
      <c r="AJ362" s="31"/>
      <c r="AP362" s="31"/>
      <c r="AV362" s="31"/>
      <c r="BB362" s="31"/>
    </row>
    <row r="363" spans="18:54" x14ac:dyDescent="0.3">
      <c r="R363" s="31"/>
      <c r="X363" s="31"/>
      <c r="AD363" s="31"/>
      <c r="AJ363" s="31"/>
      <c r="AP363" s="31"/>
      <c r="AV363" s="31"/>
      <c r="BB363" s="31"/>
    </row>
    <row r="364" spans="18:54" x14ac:dyDescent="0.3">
      <c r="R364" s="31"/>
      <c r="X364" s="31"/>
      <c r="AD364" s="31"/>
      <c r="AJ364" s="31"/>
      <c r="AP364" s="31"/>
      <c r="AV364" s="31"/>
      <c r="BB364" s="31"/>
    </row>
    <row r="365" spans="18:54" x14ac:dyDescent="0.3">
      <c r="R365" s="31"/>
      <c r="X365" s="31"/>
      <c r="AD365" s="31"/>
      <c r="AJ365" s="31"/>
      <c r="AP365" s="31"/>
      <c r="AV365" s="31"/>
      <c r="BB365" s="31"/>
    </row>
    <row r="366" spans="18:54" x14ac:dyDescent="0.3">
      <c r="R366" s="31"/>
      <c r="X366" s="31"/>
      <c r="AD366" s="31"/>
      <c r="AJ366" s="31"/>
      <c r="AP366" s="31"/>
      <c r="AV366" s="31"/>
      <c r="BB366" s="31"/>
    </row>
    <row r="367" spans="18:54" x14ac:dyDescent="0.3">
      <c r="R367" s="31"/>
      <c r="X367" s="31"/>
      <c r="AD367" s="31"/>
      <c r="AJ367" s="31"/>
      <c r="AP367" s="31"/>
      <c r="AV367" s="31"/>
      <c r="BB367" s="31"/>
    </row>
    <row r="368" spans="18:54" x14ac:dyDescent="0.3">
      <c r="R368" s="31"/>
      <c r="X368" s="31"/>
      <c r="AD368" s="31"/>
      <c r="AJ368" s="31"/>
      <c r="AP368" s="31"/>
      <c r="AV368" s="31"/>
      <c r="BB368" s="31"/>
    </row>
    <row r="369" spans="18:54" x14ac:dyDescent="0.3">
      <c r="R369" s="31"/>
      <c r="X369" s="31"/>
      <c r="AD369" s="31"/>
      <c r="AJ369" s="31"/>
      <c r="AP369" s="31"/>
      <c r="AV369" s="31"/>
      <c r="BB369" s="31"/>
    </row>
    <row r="370" spans="18:54" x14ac:dyDescent="0.3">
      <c r="R370" s="31"/>
      <c r="X370" s="31"/>
      <c r="AD370" s="31"/>
      <c r="AJ370" s="31"/>
      <c r="AP370" s="31"/>
      <c r="AV370" s="31"/>
      <c r="BB370" s="31"/>
    </row>
    <row r="371" spans="18:54" x14ac:dyDescent="0.3">
      <c r="R371" s="31"/>
      <c r="X371" s="31"/>
      <c r="AD371" s="31"/>
      <c r="AJ371" s="31"/>
      <c r="AP371" s="31"/>
      <c r="AV371" s="31"/>
      <c r="BB371" s="31"/>
    </row>
    <row r="372" spans="18:54" x14ac:dyDescent="0.3">
      <c r="R372" s="31"/>
      <c r="X372" s="31"/>
      <c r="AD372" s="31"/>
      <c r="AJ372" s="31"/>
      <c r="AP372" s="31"/>
      <c r="AV372" s="31"/>
      <c r="BB372" s="31"/>
    </row>
    <row r="373" spans="18:54" x14ac:dyDescent="0.3">
      <c r="R373" s="31"/>
      <c r="X373" s="31"/>
      <c r="AD373" s="31"/>
      <c r="AJ373" s="31"/>
      <c r="AP373" s="31"/>
      <c r="AV373" s="31"/>
      <c r="BB373" s="31"/>
    </row>
    <row r="374" spans="18:54" x14ac:dyDescent="0.3">
      <c r="R374" s="32"/>
      <c r="X374" s="32"/>
      <c r="AD374" s="32"/>
      <c r="AJ374" s="32"/>
      <c r="AP374" s="32"/>
      <c r="AV374" s="32"/>
      <c r="BB374" s="32"/>
    </row>
    <row r="375" spans="18:54" x14ac:dyDescent="0.3">
      <c r="R375" s="31"/>
      <c r="X375" s="31"/>
      <c r="AD375" s="31"/>
      <c r="AJ375" s="31"/>
      <c r="AP375" s="31"/>
      <c r="AV375" s="31"/>
      <c r="BB375" s="31"/>
    </row>
    <row r="376" spans="18:54" x14ac:dyDescent="0.3">
      <c r="R376" s="31"/>
      <c r="X376" s="31"/>
      <c r="AD376" s="31"/>
      <c r="AJ376" s="31"/>
      <c r="AP376" s="31"/>
      <c r="AV376" s="31"/>
      <c r="BB376" s="31"/>
    </row>
    <row r="377" spans="18:54" x14ac:dyDescent="0.3">
      <c r="R377" s="31"/>
      <c r="X377" s="31"/>
      <c r="AD377" s="31"/>
      <c r="AJ377" s="31"/>
      <c r="AP377" s="31"/>
      <c r="AV377" s="31"/>
      <c r="BB377" s="31"/>
    </row>
    <row r="378" spans="18:54" x14ac:dyDescent="0.3">
      <c r="R378" s="31"/>
      <c r="X378" s="31"/>
      <c r="AD378" s="31"/>
      <c r="AJ378" s="31"/>
      <c r="AP378" s="31"/>
      <c r="AV378" s="31"/>
      <c r="BB378" s="31"/>
    </row>
    <row r="379" spans="18:54" x14ac:dyDescent="0.3">
      <c r="R379" s="31"/>
      <c r="X379" s="31"/>
      <c r="AD379" s="31"/>
      <c r="AJ379" s="31"/>
      <c r="AP379" s="31"/>
      <c r="AV379" s="31"/>
      <c r="BB379" s="31"/>
    </row>
  </sheetData>
  <mergeCells count="24">
    <mergeCell ref="Y2:AC2"/>
    <mergeCell ref="A1:B1"/>
    <mergeCell ref="C1:D1"/>
    <mergeCell ref="A2:A3"/>
    <mergeCell ref="B2:B3"/>
    <mergeCell ref="C2:C3"/>
    <mergeCell ref="D2:D3"/>
    <mergeCell ref="E2:E3"/>
    <mergeCell ref="F2:F3"/>
    <mergeCell ref="G2:K2"/>
    <mergeCell ref="L2:L3"/>
    <mergeCell ref="M2:Q2"/>
    <mergeCell ref="R2:R3"/>
    <mergeCell ref="S2:W2"/>
    <mergeCell ref="X2:X3"/>
    <mergeCell ref="AV2:AV3"/>
    <mergeCell ref="AW2:BA2"/>
    <mergeCell ref="BB2:BB3"/>
    <mergeCell ref="AD2:AD3"/>
    <mergeCell ref="AE2:AI2"/>
    <mergeCell ref="AJ2:AJ3"/>
    <mergeCell ref="AK2:AO2"/>
    <mergeCell ref="AP2:AP3"/>
    <mergeCell ref="AQ2:AU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A01F-9638-41CE-BD9E-A1E023B1096E}">
  <dimension ref="A1:BG230"/>
  <sheetViews>
    <sheetView topLeftCell="AL1" zoomScale="90" zoomScaleNormal="90" workbookViewId="0">
      <selection activeCell="BB3" sqref="BB3:BC230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customWidth="1"/>
    <col min="9" max="10" width="12.21875" customWidth="1"/>
    <col min="11" max="11" width="12.77734375" style="117" customWidth="1"/>
    <col min="12" max="12" width="13" style="106" customWidth="1"/>
    <col min="13" max="58" width="12.21875" style="106" customWidth="1"/>
    <col min="59" max="59" width="12.21875" customWidth="1"/>
  </cols>
  <sheetData>
    <row r="1" spans="1:59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55" t="s">
        <v>494</v>
      </c>
      <c r="G1" s="156"/>
      <c r="H1" s="156"/>
      <c r="I1" s="156"/>
      <c r="J1" s="157"/>
      <c r="K1" s="147" t="s">
        <v>27</v>
      </c>
      <c r="L1" s="145" t="s">
        <v>495</v>
      </c>
      <c r="M1" s="145"/>
      <c r="N1" s="145"/>
      <c r="O1" s="145"/>
      <c r="P1" s="145"/>
      <c r="Q1" s="143" t="s">
        <v>27</v>
      </c>
      <c r="R1" s="145" t="s">
        <v>496</v>
      </c>
      <c r="S1" s="145"/>
      <c r="T1" s="145"/>
      <c r="U1" s="145"/>
      <c r="V1" s="145"/>
      <c r="W1" s="143" t="s">
        <v>27</v>
      </c>
      <c r="X1" s="145" t="s">
        <v>497</v>
      </c>
      <c r="Y1" s="145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55" t="s">
        <v>499</v>
      </c>
      <c r="AK1" s="156"/>
      <c r="AL1" s="156"/>
      <c r="AM1" s="156"/>
      <c r="AN1" s="157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  <c r="BB1" s="145" t="s">
        <v>630</v>
      </c>
      <c r="BC1" s="145"/>
      <c r="BD1" s="145"/>
      <c r="BE1" s="145"/>
      <c r="BF1" s="145"/>
      <c r="BG1" s="143" t="s">
        <v>27</v>
      </c>
    </row>
    <row r="2" spans="1:59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58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  <c r="BB2" s="93" t="s">
        <v>623</v>
      </c>
      <c r="BC2" s="93" t="s">
        <v>631</v>
      </c>
      <c r="BD2" s="93" t="s">
        <v>632</v>
      </c>
      <c r="BE2" s="93" t="s">
        <v>633</v>
      </c>
      <c r="BF2" s="93" t="s">
        <v>634</v>
      </c>
      <c r="BG2" s="144"/>
    </row>
    <row r="3" spans="1:59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102"/>
      <c r="G3" s="102"/>
      <c r="H3" s="102"/>
      <c r="I3" s="102"/>
      <c r="J3" s="59"/>
      <c r="K3" s="118" t="str">
        <f>IFERROR(AVERAGE(Table121516419[[#This Row],[Column7]],Table121516419[[#This Row],[Column8]],_FV(Table121516419[[#This Row],[Column9]],"@Column10",TRUE)),"0")</f>
        <v>0</v>
      </c>
      <c r="L3" s="102" t="s">
        <v>563</v>
      </c>
      <c r="M3" s="102" t="s">
        <v>563</v>
      </c>
      <c r="N3" s="102" t="s">
        <v>563</v>
      </c>
      <c r="O3" s="102" t="s">
        <v>563</v>
      </c>
      <c r="P3" s="102" t="s">
        <v>563</v>
      </c>
      <c r="Q3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3" s="102"/>
      <c r="S3" s="102" t="s">
        <v>563</v>
      </c>
      <c r="T3" s="59"/>
      <c r="U3" s="102"/>
      <c r="V3" s="59"/>
      <c r="W3" s="118" t="str">
        <f>Table121516419[[#This Row],[Column20]]</f>
        <v>0</v>
      </c>
      <c r="X3" s="102" t="s">
        <v>563</v>
      </c>
      <c r="Y3" s="102" t="s">
        <v>563</v>
      </c>
      <c r="Z3" s="59"/>
      <c r="AA3" s="59"/>
      <c r="AB3" s="59"/>
      <c r="AC3" s="118">
        <f>IFERROR(AVERAGE(Table121516418[[#This Row],[Column25]],Table121516418[[#This Row],[Column26]]),"0")</f>
        <v>2.5</v>
      </c>
      <c r="AD3" s="102" t="s">
        <v>563</v>
      </c>
      <c r="AE3" s="102" t="s">
        <v>563</v>
      </c>
      <c r="AF3" s="102" t="s">
        <v>563</v>
      </c>
      <c r="AG3" s="59"/>
      <c r="AH3" s="59"/>
      <c r="AI3" s="118">
        <f>IFERROR(AVERAGE(Table121516418[[#This Row],[Column31]],Table121516418[[#This Row],[Column33]]),"0")</f>
        <v>2</v>
      </c>
      <c r="AJ3" s="102" t="s">
        <v>563</v>
      </c>
      <c r="AK3" s="102" t="s">
        <v>563</v>
      </c>
      <c r="AL3" s="59"/>
      <c r="AM3" s="102" t="s">
        <v>563</v>
      </c>
      <c r="AN3" s="59"/>
      <c r="AO3" s="118" t="str">
        <f>IFERROR(AVERAGE(Table121516419[[#This Row],[Column37]],Table121516419[[#This Row],[Column38]],Table121516419[[#This Row],[Column40]]),"0")</f>
        <v>0</v>
      </c>
      <c r="AP3" s="102" t="s">
        <v>563</v>
      </c>
      <c r="AQ3" s="102"/>
      <c r="AR3" s="102"/>
      <c r="AS3" s="59"/>
      <c r="AT3" s="59"/>
      <c r="AU3" s="118" t="str">
        <f>Table121516419[[#This Row],[Column43]]</f>
        <v>0</v>
      </c>
      <c r="AV3" s="59"/>
      <c r="AW3" s="59"/>
      <c r="AX3" s="102"/>
      <c r="AY3" s="102" t="s">
        <v>563</v>
      </c>
      <c r="AZ3" s="102" t="s">
        <v>563</v>
      </c>
      <c r="BA3" s="118">
        <f>IFERROR(AVERAGE(Table121516419[[#This Row],[Column52]],,Table121516419[[#This Row],[Column53]]),"0")</f>
        <v>0</v>
      </c>
      <c r="BB3" s="102" t="s">
        <v>563</v>
      </c>
      <c r="BC3" s="102" t="s">
        <v>563</v>
      </c>
      <c r="BD3" s="59"/>
      <c r="BE3" s="58"/>
      <c r="BF3" s="76"/>
      <c r="BG3" s="118" t="str">
        <f>IFERROR(AVERAGE(Table121516419[[#This Row],[Column55]],Table121516419[[#This Row],[Column56]]),"0")</f>
        <v>0</v>
      </c>
    </row>
    <row r="4" spans="1:59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 t="str">
        <f>IFERROR(AVERAGE(Table121516419[[#This Row],[Column7]],Table121516419[[#This Row],[Column8]],_FV(Table121516419[[#This Row],[Column9]],"@Column10",TRUE)),"0")</f>
        <v>0</v>
      </c>
      <c r="L4" s="102" t="s">
        <v>563</v>
      </c>
      <c r="M4" s="102" t="s">
        <v>563</v>
      </c>
      <c r="N4" s="102" t="s">
        <v>563</v>
      </c>
      <c r="O4" s="102" t="s">
        <v>563</v>
      </c>
      <c r="P4" s="102" t="s">
        <v>563</v>
      </c>
      <c r="Q4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4" s="102"/>
      <c r="S4" s="102" t="s">
        <v>563</v>
      </c>
      <c r="T4" s="101"/>
      <c r="U4" s="102"/>
      <c r="V4" s="65"/>
      <c r="W4" s="118" t="str">
        <f>Table121516419[[#This Row],[Column20]]</f>
        <v>0</v>
      </c>
      <c r="X4" s="102" t="s">
        <v>563</v>
      </c>
      <c r="Y4" s="102" t="s">
        <v>563</v>
      </c>
      <c r="Z4" s="101"/>
      <c r="AA4" s="101"/>
      <c r="AB4" s="65"/>
      <c r="AC4" s="118">
        <f>IFERROR(AVERAGE(Table121516418[[#This Row],[Column25]],Table121516418[[#This Row],[Column26]]),"0")</f>
        <v>1.5</v>
      </c>
      <c r="AD4" s="102" t="s">
        <v>563</v>
      </c>
      <c r="AE4" s="102" t="s">
        <v>563</v>
      </c>
      <c r="AF4" s="102">
        <v>2</v>
      </c>
      <c r="AG4" s="101"/>
      <c r="AH4" s="65"/>
      <c r="AI4" s="118">
        <f>IFERROR(AVERAGE(Table121516418[[#This Row],[Column31]],Table121516418[[#This Row],[Column33]]),"0")</f>
        <v>2.5</v>
      </c>
      <c r="AJ4" s="54" t="s">
        <v>563</v>
      </c>
      <c r="AK4" s="54" t="s">
        <v>563</v>
      </c>
      <c r="AL4" s="101"/>
      <c r="AM4" s="54" t="s">
        <v>563</v>
      </c>
      <c r="AN4" s="65"/>
      <c r="AO4" s="118" t="str">
        <f>IFERROR(AVERAGE(Table121516419[[#This Row],[Column37]],Table121516419[[#This Row],[Column38]],Table121516419[[#This Row],[Column40]]),"0")</f>
        <v>0</v>
      </c>
      <c r="AP4" s="102" t="s">
        <v>563</v>
      </c>
      <c r="AQ4" s="102"/>
      <c r="AR4" s="102"/>
      <c r="AS4" s="101"/>
      <c r="AT4" s="65"/>
      <c r="AU4" s="118" t="str">
        <f>Table121516419[[#This Row],[Column43]]</f>
        <v>0</v>
      </c>
      <c r="AV4" s="101"/>
      <c r="AW4" s="101"/>
      <c r="AX4" s="102"/>
      <c r="AY4" s="102" t="s">
        <v>563</v>
      </c>
      <c r="AZ4" s="102" t="s">
        <v>563</v>
      </c>
      <c r="BA4" s="118">
        <f>IFERROR(AVERAGE(Table121516419[[#This Row],[Column52]],,Table121516419[[#This Row],[Column53]]),"0")</f>
        <v>0</v>
      </c>
      <c r="BB4" s="102" t="s">
        <v>563</v>
      </c>
      <c r="BC4" s="102" t="s">
        <v>563</v>
      </c>
      <c r="BD4" s="101"/>
      <c r="BE4" s="54"/>
      <c r="BF4" s="81"/>
      <c r="BG4" s="118" t="str">
        <f>IFERROR(AVERAGE(Table121516419[[#This Row],[Column55]],Table121516419[[#This Row],[Column56]]),"0")</f>
        <v>0</v>
      </c>
    </row>
    <row r="5" spans="1:59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 t="str">
        <f>IFERROR(AVERAGE(Table121516419[[#This Row],[Column7]],Table121516419[[#This Row],[Column8]],_FV(Table121516419[[#This Row],[Column9]],"@Column10",TRUE)),"0")</f>
        <v>0</v>
      </c>
      <c r="L5" s="102" t="s">
        <v>563</v>
      </c>
      <c r="M5" s="102" t="s">
        <v>563</v>
      </c>
      <c r="N5" s="102" t="s">
        <v>563</v>
      </c>
      <c r="O5" s="102" t="s">
        <v>563</v>
      </c>
      <c r="P5" s="102" t="s">
        <v>563</v>
      </c>
      <c r="Q5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5" s="102"/>
      <c r="S5" s="102" t="s">
        <v>563</v>
      </c>
      <c r="T5" s="102"/>
      <c r="U5" s="102"/>
      <c r="V5" s="59"/>
      <c r="W5" s="118" t="str">
        <f>Table121516419[[#This Row],[Column20]]</f>
        <v>0</v>
      </c>
      <c r="X5" s="102" t="s">
        <v>563</v>
      </c>
      <c r="Y5" s="102" t="s">
        <v>563</v>
      </c>
      <c r="Z5" s="102"/>
      <c r="AA5" s="102"/>
      <c r="AB5" s="59"/>
      <c r="AC5" s="118">
        <f>IFERROR(AVERAGE(Table121516418[[#This Row],[Column25]],Table121516418[[#This Row],[Column26]]),"0")</f>
        <v>1.5</v>
      </c>
      <c r="AD5" s="102" t="s">
        <v>563</v>
      </c>
      <c r="AE5" s="102" t="s">
        <v>563</v>
      </c>
      <c r="AF5" s="102">
        <v>1</v>
      </c>
      <c r="AG5" s="102"/>
      <c r="AH5" s="59"/>
      <c r="AI5" s="118">
        <f>IFERROR(AVERAGE(Table121516418[[#This Row],[Column31]],Table121516418[[#This Row],[Column33]]),"0")</f>
        <v>1.5</v>
      </c>
      <c r="AJ5" s="58" t="s">
        <v>563</v>
      </c>
      <c r="AK5" s="58" t="s">
        <v>563</v>
      </c>
      <c r="AL5" s="102"/>
      <c r="AM5" s="58" t="s">
        <v>563</v>
      </c>
      <c r="AN5" s="59"/>
      <c r="AO5" s="118" t="str">
        <f>IFERROR(AVERAGE(Table121516419[[#This Row],[Column37]],Table121516419[[#This Row],[Column38]],Table121516419[[#This Row],[Column40]]),"0")</f>
        <v>0</v>
      </c>
      <c r="AP5" s="102" t="s">
        <v>563</v>
      </c>
      <c r="AQ5" s="102"/>
      <c r="AR5" s="102"/>
      <c r="AS5" s="102"/>
      <c r="AT5" s="59"/>
      <c r="AU5" s="118" t="str">
        <f>Table121516419[[#This Row],[Column43]]</f>
        <v>0</v>
      </c>
      <c r="AV5" s="102"/>
      <c r="AW5" s="102"/>
      <c r="AX5" s="102"/>
      <c r="AY5" s="102" t="s">
        <v>563</v>
      </c>
      <c r="AZ5" s="102" t="s">
        <v>563</v>
      </c>
      <c r="BA5" s="118">
        <f>IFERROR(AVERAGE(Table121516419[[#This Row],[Column52]],,Table121516419[[#This Row],[Column53]]),"0")</f>
        <v>0</v>
      </c>
      <c r="BB5" s="102" t="s">
        <v>563</v>
      </c>
      <c r="BC5" s="102" t="s">
        <v>563</v>
      </c>
      <c r="BD5" s="102"/>
      <c r="BE5" s="58"/>
      <c r="BF5" s="76"/>
      <c r="BG5" s="118" t="str">
        <f>IFERROR(AVERAGE(Table121516419[[#This Row],[Column55]],Table121516419[[#This Row],[Column56]]),"0")</f>
        <v>0</v>
      </c>
    </row>
    <row r="6" spans="1:59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 t="str">
        <f>IFERROR(AVERAGE(Table121516419[[#This Row],[Column7]],Table121516419[[#This Row],[Column8]],_FV(Table121516419[[#This Row],[Column9]],"@Column10",TRUE)),"0")</f>
        <v>0</v>
      </c>
      <c r="L6" s="102" t="s">
        <v>563</v>
      </c>
      <c r="M6" s="102" t="s">
        <v>563</v>
      </c>
      <c r="N6" s="102" t="s">
        <v>563</v>
      </c>
      <c r="O6" s="102" t="s">
        <v>563</v>
      </c>
      <c r="P6" s="102" t="s">
        <v>563</v>
      </c>
      <c r="Q6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6" s="102"/>
      <c r="S6" s="102" t="s">
        <v>563</v>
      </c>
      <c r="T6" s="101"/>
      <c r="U6" s="102"/>
      <c r="V6" s="65"/>
      <c r="W6" s="118" t="str">
        <f>Table121516419[[#This Row],[Column20]]</f>
        <v>0</v>
      </c>
      <c r="X6" s="102" t="s">
        <v>563</v>
      </c>
      <c r="Y6" s="102" t="s">
        <v>563</v>
      </c>
      <c r="Z6" s="101"/>
      <c r="AA6" s="101"/>
      <c r="AB6" s="65"/>
      <c r="AC6" s="118">
        <f>IFERROR(AVERAGE(Table121516418[[#This Row],[Column25]],Table121516418[[#This Row],[Column26]]),"0")</f>
        <v>2</v>
      </c>
      <c r="AD6" s="102" t="s">
        <v>563</v>
      </c>
      <c r="AE6" s="102" t="s">
        <v>563</v>
      </c>
      <c r="AF6" s="102">
        <v>1</v>
      </c>
      <c r="AG6" s="101"/>
      <c r="AH6" s="65"/>
      <c r="AI6" s="118">
        <f>IFERROR(AVERAGE(Table121516418[[#This Row],[Column31]],Table121516418[[#This Row],[Column33]]),"0")</f>
        <v>1</v>
      </c>
      <c r="AJ6" s="54" t="s">
        <v>563</v>
      </c>
      <c r="AK6" s="54" t="s">
        <v>563</v>
      </c>
      <c r="AL6" s="101"/>
      <c r="AM6" s="54" t="s">
        <v>563</v>
      </c>
      <c r="AN6" s="65"/>
      <c r="AO6" s="118" t="str">
        <f>IFERROR(AVERAGE(Table121516419[[#This Row],[Column37]],Table121516419[[#This Row],[Column38]],Table121516419[[#This Row],[Column40]]),"0")</f>
        <v>0</v>
      </c>
      <c r="AP6" s="102" t="s">
        <v>563</v>
      </c>
      <c r="AQ6" s="102"/>
      <c r="AR6" s="102"/>
      <c r="AS6" s="101"/>
      <c r="AT6" s="65"/>
      <c r="AU6" s="118" t="str">
        <f>Table121516419[[#This Row],[Column43]]</f>
        <v>0</v>
      </c>
      <c r="AV6" s="101"/>
      <c r="AW6" s="101"/>
      <c r="AX6" s="102"/>
      <c r="AY6" s="102" t="s">
        <v>563</v>
      </c>
      <c r="AZ6" s="102" t="s">
        <v>563</v>
      </c>
      <c r="BA6" s="118">
        <f>IFERROR(AVERAGE(Table121516419[[#This Row],[Column52]],,Table121516419[[#This Row],[Column53]]),"0")</f>
        <v>0</v>
      </c>
      <c r="BB6" s="102" t="s">
        <v>563</v>
      </c>
      <c r="BC6" s="102" t="s">
        <v>563</v>
      </c>
      <c r="BD6" s="101"/>
      <c r="BE6" s="54"/>
      <c r="BF6" s="81"/>
      <c r="BG6" s="118" t="str">
        <f>IFERROR(AVERAGE(Table121516419[[#This Row],[Column55]],Table121516419[[#This Row],[Column56]]),"0")</f>
        <v>0</v>
      </c>
    </row>
    <row r="7" spans="1:59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 t="str">
        <f>IFERROR(AVERAGE(Table121516419[[#This Row],[Column7]],Table121516419[[#This Row],[Column8]],_FV(Table121516419[[#This Row],[Column9]],"@Column10",TRUE)),"0")</f>
        <v>0</v>
      </c>
      <c r="L7" s="102">
        <v>3</v>
      </c>
      <c r="M7" s="102">
        <v>3</v>
      </c>
      <c r="N7" s="102">
        <v>3</v>
      </c>
      <c r="O7" s="102">
        <v>3</v>
      </c>
      <c r="P7" s="102">
        <v>3</v>
      </c>
      <c r="Q7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7" s="102"/>
      <c r="S7" s="102">
        <v>2</v>
      </c>
      <c r="T7" s="102"/>
      <c r="U7" s="102"/>
      <c r="V7" s="59"/>
      <c r="W7" s="118">
        <f>Table121516419[[#This Row],[Column20]]</f>
        <v>2</v>
      </c>
      <c r="X7" s="102">
        <v>3</v>
      </c>
      <c r="Y7" s="102">
        <v>2</v>
      </c>
      <c r="Z7" s="102"/>
      <c r="AA7" s="102"/>
      <c r="AB7" s="59"/>
      <c r="AC7" s="118">
        <f>IFERROR(AVERAGE(Table121516418[[#This Row],[Column25]],Table121516418[[#This Row],[Column26]]),"0")</f>
        <v>2</v>
      </c>
      <c r="AD7" s="102">
        <v>2</v>
      </c>
      <c r="AE7" s="102">
        <v>0</v>
      </c>
      <c r="AF7" s="102">
        <v>4</v>
      </c>
      <c r="AG7" s="102"/>
      <c r="AH7" s="59"/>
      <c r="AI7" s="118">
        <f>IFERROR(AVERAGE(Table121516418[[#This Row],[Column31]],Table121516418[[#This Row],[Column33]]),"0")</f>
        <v>3.5</v>
      </c>
      <c r="AJ7" s="58">
        <v>2</v>
      </c>
      <c r="AK7" s="58">
        <v>2</v>
      </c>
      <c r="AL7" s="102"/>
      <c r="AM7" s="58">
        <v>2</v>
      </c>
      <c r="AN7" s="59"/>
      <c r="AO7" s="118">
        <f>IFERROR(AVERAGE(Table121516419[[#This Row],[Column37]],Table121516419[[#This Row],[Column38]],Table121516419[[#This Row],[Column40]]),"0")</f>
        <v>2</v>
      </c>
      <c r="AP7" s="102">
        <v>3</v>
      </c>
      <c r="AQ7" s="102"/>
      <c r="AR7" s="102"/>
      <c r="AS7" s="102"/>
      <c r="AT7" s="59"/>
      <c r="AU7" s="118">
        <f>Table121516419[[#This Row],[Column43]]</f>
        <v>3</v>
      </c>
      <c r="AV7" s="102"/>
      <c r="AW7" s="102"/>
      <c r="AX7" s="102"/>
      <c r="AY7" s="102">
        <v>3</v>
      </c>
      <c r="AZ7" s="102">
        <v>3</v>
      </c>
      <c r="BA7" s="118">
        <f>IFERROR(AVERAGE(Table121516419[[#This Row],[Column52]],,Table121516419[[#This Row],[Column53]]),"0")</f>
        <v>2</v>
      </c>
      <c r="BB7" s="102">
        <v>0</v>
      </c>
      <c r="BC7" s="102">
        <v>0</v>
      </c>
      <c r="BD7" s="102"/>
      <c r="BE7" s="58"/>
      <c r="BF7" s="76"/>
      <c r="BG7" s="118">
        <f>IFERROR(AVERAGE(Table121516419[[#This Row],[Column55]],Table121516419[[#This Row],[Column56]]),"0")</f>
        <v>0</v>
      </c>
    </row>
    <row r="8" spans="1:59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 t="str">
        <f>IFERROR(AVERAGE(Table121516419[[#This Row],[Column7]],Table121516419[[#This Row],[Column8]],_FV(Table121516419[[#This Row],[Column9]],"@Column10",TRUE)),"0")</f>
        <v>0</v>
      </c>
      <c r="L8" s="102" t="s">
        <v>563</v>
      </c>
      <c r="M8" s="102" t="s">
        <v>563</v>
      </c>
      <c r="N8" s="102" t="s">
        <v>563</v>
      </c>
      <c r="O8" s="102" t="s">
        <v>563</v>
      </c>
      <c r="P8" s="102" t="s">
        <v>563</v>
      </c>
      <c r="Q8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8" s="102"/>
      <c r="S8" s="102" t="s">
        <v>563</v>
      </c>
      <c r="T8" s="101"/>
      <c r="U8" s="102"/>
      <c r="V8" s="65"/>
      <c r="W8" s="118" t="str">
        <f>Table121516419[[#This Row],[Column20]]</f>
        <v>0</v>
      </c>
      <c r="X8" s="102" t="s">
        <v>563</v>
      </c>
      <c r="Y8" s="102" t="s">
        <v>563</v>
      </c>
      <c r="Z8" s="101"/>
      <c r="AA8" s="101"/>
      <c r="AB8" s="65"/>
      <c r="AC8" s="118">
        <f>IFERROR(AVERAGE(Table121516418[[#This Row],[Column25]],Table121516418[[#This Row],[Column26]]),"0")</f>
        <v>2</v>
      </c>
      <c r="AD8" s="102" t="s">
        <v>563</v>
      </c>
      <c r="AE8" s="102" t="s">
        <v>563</v>
      </c>
      <c r="AF8" s="102">
        <v>2</v>
      </c>
      <c r="AG8" s="101"/>
      <c r="AH8" s="65"/>
      <c r="AI8" s="118">
        <f>IFERROR(AVERAGE(Table121516418[[#This Row],[Column31]],Table121516418[[#This Row],[Column33]]),"0")</f>
        <v>2</v>
      </c>
      <c r="AJ8" s="54" t="s">
        <v>563</v>
      </c>
      <c r="AK8" s="54" t="s">
        <v>563</v>
      </c>
      <c r="AL8" s="101"/>
      <c r="AM8" s="54" t="s">
        <v>563</v>
      </c>
      <c r="AN8" s="65"/>
      <c r="AO8" s="118" t="str">
        <f>IFERROR(AVERAGE(Table121516419[[#This Row],[Column37]],Table121516419[[#This Row],[Column38]],Table121516419[[#This Row],[Column40]]),"0")</f>
        <v>0</v>
      </c>
      <c r="AP8" s="102" t="s">
        <v>563</v>
      </c>
      <c r="AQ8" s="102"/>
      <c r="AR8" s="102"/>
      <c r="AS8" s="101"/>
      <c r="AT8" s="65"/>
      <c r="AU8" s="118" t="str">
        <f>Table121516419[[#This Row],[Column43]]</f>
        <v>0</v>
      </c>
      <c r="AV8" s="101"/>
      <c r="AW8" s="101"/>
      <c r="AX8" s="102"/>
      <c r="AY8" s="102" t="s">
        <v>563</v>
      </c>
      <c r="AZ8" s="102" t="s">
        <v>563</v>
      </c>
      <c r="BA8" s="118">
        <f>IFERROR(AVERAGE(Table121516419[[#This Row],[Column52]],,Table121516419[[#This Row],[Column53]]),"0")</f>
        <v>0</v>
      </c>
      <c r="BB8" s="102" t="s">
        <v>563</v>
      </c>
      <c r="BC8" s="102" t="s">
        <v>563</v>
      </c>
      <c r="BD8" s="101"/>
      <c r="BE8" s="54"/>
      <c r="BF8" s="81"/>
      <c r="BG8" s="118" t="str">
        <f>IFERROR(AVERAGE(Table121516419[[#This Row],[Column55]],Table121516419[[#This Row],[Column56]]),"0")</f>
        <v>0</v>
      </c>
    </row>
    <row r="9" spans="1:59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 t="str">
        <f>IFERROR(AVERAGE(Table121516419[[#This Row],[Column7]],Table121516419[[#This Row],[Column8]],_FV(Table121516419[[#This Row],[Column9]],"@Column10",TRUE)),"0")</f>
        <v>0</v>
      </c>
      <c r="L9" s="102" t="s">
        <v>563</v>
      </c>
      <c r="M9" s="102" t="s">
        <v>563</v>
      </c>
      <c r="N9" s="102" t="s">
        <v>563</v>
      </c>
      <c r="O9" s="102" t="s">
        <v>563</v>
      </c>
      <c r="P9" s="102" t="s">
        <v>563</v>
      </c>
      <c r="Q9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9" s="102"/>
      <c r="S9" s="102" t="s">
        <v>563</v>
      </c>
      <c r="T9" s="102"/>
      <c r="U9" s="102"/>
      <c r="V9" s="59"/>
      <c r="W9" s="118" t="str">
        <f>Table121516419[[#This Row],[Column20]]</f>
        <v>0</v>
      </c>
      <c r="X9" s="102" t="s">
        <v>563</v>
      </c>
      <c r="Y9" s="102" t="s">
        <v>563</v>
      </c>
      <c r="Z9" s="102"/>
      <c r="AA9" s="102"/>
      <c r="AB9" s="59"/>
      <c r="AC9" s="118">
        <f>IFERROR(AVERAGE(Table121516418[[#This Row],[Column25]],Table121516418[[#This Row],[Column26]]),"0")</f>
        <v>3</v>
      </c>
      <c r="AD9" s="102" t="s">
        <v>563</v>
      </c>
      <c r="AE9" s="102" t="s">
        <v>563</v>
      </c>
      <c r="AF9" s="102">
        <v>3</v>
      </c>
      <c r="AG9" s="102"/>
      <c r="AH9" s="59"/>
      <c r="AI9" s="118">
        <f>IFERROR(AVERAGE(Table121516418[[#This Row],[Column31]],Table121516418[[#This Row],[Column33]]),"0")</f>
        <v>3</v>
      </c>
      <c r="AJ9" s="58" t="s">
        <v>563</v>
      </c>
      <c r="AK9" s="58" t="s">
        <v>563</v>
      </c>
      <c r="AL9" s="102"/>
      <c r="AM9" s="58" t="s">
        <v>563</v>
      </c>
      <c r="AN9" s="59"/>
      <c r="AO9" s="118" t="str">
        <f>IFERROR(AVERAGE(Table121516419[[#This Row],[Column37]],Table121516419[[#This Row],[Column38]],Table121516419[[#This Row],[Column40]]),"0")</f>
        <v>0</v>
      </c>
      <c r="AP9" s="102" t="s">
        <v>563</v>
      </c>
      <c r="AQ9" s="102"/>
      <c r="AR9" s="102"/>
      <c r="AS9" s="102"/>
      <c r="AT9" s="59"/>
      <c r="AU9" s="118" t="str">
        <f>Table121516419[[#This Row],[Column43]]</f>
        <v>0</v>
      </c>
      <c r="AV9" s="102"/>
      <c r="AW9" s="102"/>
      <c r="AX9" s="102"/>
      <c r="AY9" s="102" t="s">
        <v>563</v>
      </c>
      <c r="AZ9" s="102" t="s">
        <v>563</v>
      </c>
      <c r="BA9" s="118">
        <f>IFERROR(AVERAGE(Table121516419[[#This Row],[Column52]],,Table121516419[[#This Row],[Column53]]),"0")</f>
        <v>0</v>
      </c>
      <c r="BB9" s="102" t="s">
        <v>563</v>
      </c>
      <c r="BC9" s="102" t="s">
        <v>563</v>
      </c>
      <c r="BD9" s="102"/>
      <c r="BE9" s="58"/>
      <c r="BF9" s="76"/>
      <c r="BG9" s="118" t="str">
        <f>IFERROR(AVERAGE(Table121516419[[#This Row],[Column55]],Table121516419[[#This Row],[Column56]]),"0")</f>
        <v>0</v>
      </c>
    </row>
    <row r="10" spans="1:59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 t="str">
        <f>IFERROR(AVERAGE(Table121516419[[#This Row],[Column7]],Table121516419[[#This Row],[Column8]],_FV(Table121516419[[#This Row],[Column9]],"@Column10",TRUE)),"0")</f>
        <v>0</v>
      </c>
      <c r="L10" s="102">
        <v>3</v>
      </c>
      <c r="M10" s="102">
        <v>3</v>
      </c>
      <c r="N10" s="102">
        <v>3</v>
      </c>
      <c r="O10" s="102">
        <v>3</v>
      </c>
      <c r="P10" s="102">
        <v>3</v>
      </c>
      <c r="Q10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0" s="102"/>
      <c r="S10" s="102">
        <v>2</v>
      </c>
      <c r="T10" s="101"/>
      <c r="U10" s="102"/>
      <c r="V10" s="65"/>
      <c r="W10" s="118">
        <f>Table121516419[[#This Row],[Column20]]</f>
        <v>2</v>
      </c>
      <c r="X10" s="102">
        <v>3</v>
      </c>
      <c r="Y10" s="102">
        <v>2</v>
      </c>
      <c r="Z10" s="101"/>
      <c r="AA10" s="101"/>
      <c r="AB10" s="65"/>
      <c r="AC10" s="118">
        <f>IFERROR(AVERAGE(Table121516418[[#This Row],[Column25]],Table121516418[[#This Row],[Column26]]),"0")</f>
        <v>2</v>
      </c>
      <c r="AD10" s="102">
        <v>2</v>
      </c>
      <c r="AE10" s="102">
        <v>0</v>
      </c>
      <c r="AF10" s="102">
        <v>4</v>
      </c>
      <c r="AG10" s="101"/>
      <c r="AH10" s="65"/>
      <c r="AI10" s="118">
        <f>IFERROR(AVERAGE(Table121516418[[#This Row],[Column31]],Table121516418[[#This Row],[Column33]]),"0")</f>
        <v>3.5</v>
      </c>
      <c r="AJ10" s="54">
        <v>2</v>
      </c>
      <c r="AK10" s="54">
        <v>2</v>
      </c>
      <c r="AL10" s="101"/>
      <c r="AM10" s="54">
        <v>2</v>
      </c>
      <c r="AN10" s="65"/>
      <c r="AO10" s="118">
        <f>IFERROR(AVERAGE(Table121516419[[#This Row],[Column37]],Table121516419[[#This Row],[Column38]],Table121516419[[#This Row],[Column40]]),"0")</f>
        <v>2</v>
      </c>
      <c r="AP10" s="102">
        <v>3</v>
      </c>
      <c r="AQ10" s="102"/>
      <c r="AR10" s="102"/>
      <c r="AS10" s="101"/>
      <c r="AT10" s="65"/>
      <c r="AU10" s="118">
        <f>Table121516419[[#This Row],[Column43]]</f>
        <v>3</v>
      </c>
      <c r="AV10" s="101"/>
      <c r="AW10" s="101"/>
      <c r="AX10" s="102"/>
      <c r="AY10" s="102">
        <v>3</v>
      </c>
      <c r="AZ10" s="102">
        <v>3</v>
      </c>
      <c r="BA10" s="118">
        <f>IFERROR(AVERAGE(Table121516419[[#This Row],[Column52]],,Table121516419[[#This Row],[Column53]]),"0")</f>
        <v>2</v>
      </c>
      <c r="BB10" s="102">
        <v>0</v>
      </c>
      <c r="BC10" s="102">
        <v>0</v>
      </c>
      <c r="BD10" s="101"/>
      <c r="BE10" s="54"/>
      <c r="BF10" s="81"/>
      <c r="BG10" s="118">
        <f>IFERROR(AVERAGE(Table121516419[[#This Row],[Column55]],Table121516419[[#This Row],[Column56]]),"0")</f>
        <v>0</v>
      </c>
    </row>
    <row r="11" spans="1:59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 t="str">
        <f>IFERROR(AVERAGE(Table121516419[[#This Row],[Column7]],Table121516419[[#This Row],[Column8]],_FV(Table121516419[[#This Row],[Column9]],"@Column10",TRUE)),"0")</f>
        <v>0</v>
      </c>
      <c r="L11" s="102" t="s">
        <v>563</v>
      </c>
      <c r="M11" s="102" t="s">
        <v>563</v>
      </c>
      <c r="N11" s="102" t="s">
        <v>563</v>
      </c>
      <c r="O11" s="102" t="s">
        <v>563</v>
      </c>
      <c r="P11" s="102" t="s">
        <v>563</v>
      </c>
      <c r="Q11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1" s="102"/>
      <c r="S11" s="102" t="s">
        <v>563</v>
      </c>
      <c r="T11" s="102"/>
      <c r="U11" s="102"/>
      <c r="V11" s="59"/>
      <c r="W11" s="118" t="str">
        <f>Table121516419[[#This Row],[Column20]]</f>
        <v>0</v>
      </c>
      <c r="X11" s="102" t="s">
        <v>563</v>
      </c>
      <c r="Y11" s="102" t="s">
        <v>563</v>
      </c>
      <c r="Z11" s="102"/>
      <c r="AA11" s="102"/>
      <c r="AB11" s="59"/>
      <c r="AC11" s="118">
        <f>IFERROR(AVERAGE(Table121516418[[#This Row],[Column25]],Table121516418[[#This Row],[Column26]]),"0")</f>
        <v>4</v>
      </c>
      <c r="AD11" s="102" t="s">
        <v>563</v>
      </c>
      <c r="AE11" s="102" t="s">
        <v>563</v>
      </c>
      <c r="AF11" s="102" t="s">
        <v>563</v>
      </c>
      <c r="AG11" s="102"/>
      <c r="AH11" s="59"/>
      <c r="AI11" s="118">
        <f>IFERROR(AVERAGE(Table121516418[[#This Row],[Column31]],Table121516418[[#This Row],[Column33]]),"0")</f>
        <v>2.5</v>
      </c>
      <c r="AJ11" s="58" t="s">
        <v>563</v>
      </c>
      <c r="AK11" s="58" t="s">
        <v>563</v>
      </c>
      <c r="AL11" s="102"/>
      <c r="AM11" s="58" t="s">
        <v>563</v>
      </c>
      <c r="AN11" s="59"/>
      <c r="AO11" s="118" t="str">
        <f>IFERROR(AVERAGE(Table121516419[[#This Row],[Column37]],Table121516419[[#This Row],[Column38]],Table121516419[[#This Row],[Column40]]),"0")</f>
        <v>0</v>
      </c>
      <c r="AP11" s="102" t="s">
        <v>563</v>
      </c>
      <c r="AQ11" s="102"/>
      <c r="AR11" s="102"/>
      <c r="AS11" s="102"/>
      <c r="AT11" s="59"/>
      <c r="AU11" s="118" t="str">
        <f>Table121516419[[#This Row],[Column43]]</f>
        <v>0</v>
      </c>
      <c r="AV11" s="102"/>
      <c r="AW11" s="102"/>
      <c r="AX11" s="102"/>
      <c r="AY11" s="102" t="s">
        <v>563</v>
      </c>
      <c r="AZ11" s="102" t="s">
        <v>563</v>
      </c>
      <c r="BA11" s="118">
        <f>IFERROR(AVERAGE(Table121516419[[#This Row],[Column52]],,Table121516419[[#This Row],[Column53]]),"0")</f>
        <v>0</v>
      </c>
      <c r="BB11" s="102" t="s">
        <v>563</v>
      </c>
      <c r="BC11" s="102" t="s">
        <v>563</v>
      </c>
      <c r="BD11" s="102"/>
      <c r="BE11" s="58"/>
      <c r="BF11" s="76"/>
      <c r="BG11" s="118" t="str">
        <f>IFERROR(AVERAGE(Table121516419[[#This Row],[Column55]],Table121516419[[#This Row],[Column56]]),"0")</f>
        <v>0</v>
      </c>
    </row>
    <row r="12" spans="1:59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 t="str">
        <f>IFERROR(AVERAGE(Table121516419[[#This Row],[Column7]],Table121516419[[#This Row],[Column8]],_FV(Table121516419[[#This Row],[Column9]],"@Column10",TRUE)),"0")</f>
        <v>0</v>
      </c>
      <c r="L12" s="102" t="s">
        <v>563</v>
      </c>
      <c r="M12" s="102" t="s">
        <v>563</v>
      </c>
      <c r="N12" s="102" t="s">
        <v>563</v>
      </c>
      <c r="O12" s="102" t="s">
        <v>563</v>
      </c>
      <c r="P12" s="102" t="s">
        <v>563</v>
      </c>
      <c r="Q12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2" s="102"/>
      <c r="S12" s="102" t="s">
        <v>563</v>
      </c>
      <c r="T12" s="101"/>
      <c r="U12" s="102"/>
      <c r="V12" s="65"/>
      <c r="W12" s="118" t="str">
        <f>Table121516419[[#This Row],[Column20]]</f>
        <v>0</v>
      </c>
      <c r="X12" s="102" t="s">
        <v>563</v>
      </c>
      <c r="Y12" s="102" t="s">
        <v>563</v>
      </c>
      <c r="Z12" s="101"/>
      <c r="AA12" s="101"/>
      <c r="AB12" s="65"/>
      <c r="AC12" s="118">
        <f>IFERROR(AVERAGE(Table121516418[[#This Row],[Column25]],Table121516418[[#This Row],[Column26]]),"0")</f>
        <v>2</v>
      </c>
      <c r="AD12" s="102" t="s">
        <v>563</v>
      </c>
      <c r="AE12" s="102" t="s">
        <v>563</v>
      </c>
      <c r="AF12" s="102">
        <v>2</v>
      </c>
      <c r="AG12" s="101"/>
      <c r="AH12" s="65"/>
      <c r="AI12" s="118">
        <f>IFERROR(AVERAGE(Table121516418[[#This Row],[Column31]],Table121516418[[#This Row],[Column33]]),"0")</f>
        <v>2.5</v>
      </c>
      <c r="AJ12" s="54" t="s">
        <v>563</v>
      </c>
      <c r="AK12" s="54" t="s">
        <v>563</v>
      </c>
      <c r="AL12" s="101"/>
      <c r="AM12" s="54" t="s">
        <v>563</v>
      </c>
      <c r="AN12" s="65"/>
      <c r="AO12" s="118" t="str">
        <f>IFERROR(AVERAGE(Table121516419[[#This Row],[Column37]],Table121516419[[#This Row],[Column38]],Table121516419[[#This Row],[Column40]]),"0")</f>
        <v>0</v>
      </c>
      <c r="AP12" s="102" t="s">
        <v>563</v>
      </c>
      <c r="AQ12" s="102"/>
      <c r="AR12" s="102"/>
      <c r="AS12" s="101"/>
      <c r="AT12" s="65"/>
      <c r="AU12" s="118" t="str">
        <f>Table121516419[[#This Row],[Column43]]</f>
        <v>0</v>
      </c>
      <c r="AV12" s="101"/>
      <c r="AW12" s="101"/>
      <c r="AX12" s="102"/>
      <c r="AY12" s="102" t="s">
        <v>563</v>
      </c>
      <c r="AZ12" s="102" t="s">
        <v>563</v>
      </c>
      <c r="BA12" s="118">
        <f>IFERROR(AVERAGE(Table121516419[[#This Row],[Column52]],,Table121516419[[#This Row],[Column53]]),"0")</f>
        <v>0</v>
      </c>
      <c r="BB12" s="102" t="s">
        <v>563</v>
      </c>
      <c r="BC12" s="102" t="s">
        <v>563</v>
      </c>
      <c r="BD12" s="101"/>
      <c r="BE12" s="54"/>
      <c r="BF12" s="81"/>
      <c r="BG12" s="118" t="str">
        <f>IFERROR(AVERAGE(Table121516419[[#This Row],[Column55]],Table121516419[[#This Row],[Column56]]),"0")</f>
        <v>0</v>
      </c>
    </row>
    <row r="13" spans="1:59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 t="str">
        <f>IFERROR(AVERAGE(Table121516419[[#This Row],[Column7]],Table121516419[[#This Row],[Column8]],_FV(Table121516419[[#This Row],[Column9]],"@Column10",TRUE)),"0")</f>
        <v>0</v>
      </c>
      <c r="L13" s="102">
        <v>2</v>
      </c>
      <c r="M13" s="102">
        <v>2</v>
      </c>
      <c r="N13" s="102">
        <v>2</v>
      </c>
      <c r="O13" s="102">
        <v>2</v>
      </c>
      <c r="P13" s="102">
        <v>2</v>
      </c>
      <c r="Q13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3" s="102"/>
      <c r="S13" s="102">
        <v>2</v>
      </c>
      <c r="T13" s="102"/>
      <c r="U13" s="102"/>
      <c r="V13" s="59"/>
      <c r="W13" s="118">
        <f>Table121516419[[#This Row],[Column20]]</f>
        <v>2</v>
      </c>
      <c r="X13" s="102">
        <v>2</v>
      </c>
      <c r="Y13" s="102">
        <v>2</v>
      </c>
      <c r="Z13" s="102"/>
      <c r="AA13" s="102"/>
      <c r="AB13" s="59"/>
      <c r="AC13" s="118">
        <f>IFERROR(AVERAGE(Table121516418[[#This Row],[Column25]],Table121516418[[#This Row],[Column26]]),"0")</f>
        <v>2</v>
      </c>
      <c r="AD13" s="102">
        <v>2</v>
      </c>
      <c r="AE13" s="102">
        <v>0</v>
      </c>
      <c r="AF13" s="102">
        <v>2</v>
      </c>
      <c r="AG13" s="102"/>
      <c r="AH13" s="59"/>
      <c r="AI13" s="118">
        <f>IFERROR(AVERAGE(Table121516418[[#This Row],[Column31]],Table121516418[[#This Row],[Column33]]),"0")</f>
        <v>2</v>
      </c>
      <c r="AJ13" s="58">
        <v>2</v>
      </c>
      <c r="AK13" s="58">
        <v>2</v>
      </c>
      <c r="AL13" s="102"/>
      <c r="AM13" s="58">
        <v>2</v>
      </c>
      <c r="AN13" s="59"/>
      <c r="AO13" s="118">
        <f>IFERROR(AVERAGE(Table121516419[[#This Row],[Column37]],Table121516419[[#This Row],[Column38]],Table121516419[[#This Row],[Column40]]),"0")</f>
        <v>2</v>
      </c>
      <c r="AP13" s="102">
        <v>2</v>
      </c>
      <c r="AQ13" s="102"/>
      <c r="AR13" s="102"/>
      <c r="AS13" s="102"/>
      <c r="AT13" s="59"/>
      <c r="AU13" s="118">
        <f>Table121516419[[#This Row],[Column43]]</f>
        <v>2</v>
      </c>
      <c r="AV13" s="102"/>
      <c r="AW13" s="102"/>
      <c r="AX13" s="102"/>
      <c r="AY13" s="102">
        <v>2</v>
      </c>
      <c r="AZ13" s="102">
        <v>1</v>
      </c>
      <c r="BA13" s="118">
        <f>IFERROR(AVERAGE(Table121516419[[#This Row],[Column52]],,Table121516419[[#This Row],[Column53]]),"0")</f>
        <v>1</v>
      </c>
      <c r="BB13" s="102">
        <v>0</v>
      </c>
      <c r="BC13" s="102">
        <v>0</v>
      </c>
      <c r="BD13" s="102"/>
      <c r="BE13" s="58"/>
      <c r="BF13" s="76"/>
      <c r="BG13" s="118">
        <f>IFERROR(AVERAGE(Table121516419[[#This Row],[Column55]],Table121516419[[#This Row],[Column56]]),"0")</f>
        <v>0</v>
      </c>
    </row>
    <row r="14" spans="1:59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 t="str">
        <f>IFERROR(AVERAGE(Table121516419[[#This Row],[Column7]],Table121516419[[#This Row],[Column8]],_FV(Table121516419[[#This Row],[Column9]],"@Column10",TRUE)),"0")</f>
        <v>0</v>
      </c>
      <c r="L14" s="102">
        <v>3</v>
      </c>
      <c r="M14" s="102">
        <v>3</v>
      </c>
      <c r="N14" s="102">
        <v>3</v>
      </c>
      <c r="O14" s="102">
        <v>3</v>
      </c>
      <c r="P14" s="102">
        <v>3</v>
      </c>
      <c r="Q14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4" s="102"/>
      <c r="S14" s="102">
        <v>3</v>
      </c>
      <c r="T14" s="101"/>
      <c r="U14" s="102"/>
      <c r="V14" s="65"/>
      <c r="W14" s="118">
        <f>Table121516419[[#This Row],[Column20]]</f>
        <v>3</v>
      </c>
      <c r="X14" s="102">
        <v>3</v>
      </c>
      <c r="Y14" s="102">
        <v>3</v>
      </c>
      <c r="Z14" s="101"/>
      <c r="AA14" s="101"/>
      <c r="AB14" s="65"/>
      <c r="AC14" s="118">
        <f>IFERROR(AVERAGE(Table121516418[[#This Row],[Column25]],Table121516418[[#This Row],[Column26]]),"0")</f>
        <v>3</v>
      </c>
      <c r="AD14" s="102">
        <v>3</v>
      </c>
      <c r="AE14" s="102">
        <v>0</v>
      </c>
      <c r="AF14" s="102">
        <v>3</v>
      </c>
      <c r="AG14" s="101"/>
      <c r="AH14" s="65"/>
      <c r="AI14" s="118">
        <f>IFERROR(AVERAGE(Table121516418[[#This Row],[Column31]],Table121516418[[#This Row],[Column33]]),"0")</f>
        <v>3</v>
      </c>
      <c r="AJ14" s="54">
        <v>3</v>
      </c>
      <c r="AK14" s="54">
        <v>3</v>
      </c>
      <c r="AL14" s="101"/>
      <c r="AM14" s="54">
        <v>3</v>
      </c>
      <c r="AN14" s="65"/>
      <c r="AO14" s="118">
        <f>IFERROR(AVERAGE(Table121516419[[#This Row],[Column37]],Table121516419[[#This Row],[Column38]],Table121516419[[#This Row],[Column40]]),"0")</f>
        <v>3</v>
      </c>
      <c r="AP14" s="102">
        <v>3</v>
      </c>
      <c r="AQ14" s="102"/>
      <c r="AR14" s="102"/>
      <c r="AS14" s="101"/>
      <c r="AT14" s="65"/>
      <c r="AU14" s="118">
        <f>Table121516419[[#This Row],[Column43]]</f>
        <v>3</v>
      </c>
      <c r="AV14" s="101"/>
      <c r="AW14" s="101"/>
      <c r="AX14" s="102"/>
      <c r="AY14" s="102">
        <v>3</v>
      </c>
      <c r="AZ14" s="102">
        <v>4</v>
      </c>
      <c r="BA14" s="118">
        <f>IFERROR(AVERAGE(Table121516419[[#This Row],[Column52]],,Table121516419[[#This Row],[Column53]]),"0")</f>
        <v>2.3333333333333335</v>
      </c>
      <c r="BB14" s="102">
        <v>0</v>
      </c>
      <c r="BC14" s="102">
        <v>0</v>
      </c>
      <c r="BD14" s="101"/>
      <c r="BE14" s="54"/>
      <c r="BF14" s="81"/>
      <c r="BG14" s="118">
        <f>IFERROR(AVERAGE(Table121516419[[#This Row],[Column55]],Table121516419[[#This Row],[Column56]]),"0")</f>
        <v>0</v>
      </c>
    </row>
    <row r="15" spans="1:59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 t="str">
        <f>IFERROR(AVERAGE(Table121516419[[#This Row],[Column7]],Table121516419[[#This Row],[Column8]],_FV(Table121516419[[#This Row],[Column9]],"@Column10",TRUE)),"0")</f>
        <v>0</v>
      </c>
      <c r="L15" s="102">
        <v>2</v>
      </c>
      <c r="M15" s="102">
        <v>2</v>
      </c>
      <c r="N15" s="102">
        <v>2</v>
      </c>
      <c r="O15" s="102">
        <v>3</v>
      </c>
      <c r="P15" s="102">
        <v>1</v>
      </c>
      <c r="Q15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5" s="102"/>
      <c r="S15" s="102">
        <v>3</v>
      </c>
      <c r="T15" s="102"/>
      <c r="U15" s="102"/>
      <c r="V15" s="59"/>
      <c r="W15" s="118">
        <f>Table121516419[[#This Row],[Column20]]</f>
        <v>3</v>
      </c>
      <c r="X15" s="102">
        <v>3</v>
      </c>
      <c r="Y15" s="102">
        <v>2</v>
      </c>
      <c r="Z15" s="102"/>
      <c r="AA15" s="102"/>
      <c r="AB15" s="59"/>
      <c r="AC15" s="118">
        <f>IFERROR(AVERAGE(Table121516418[[#This Row],[Column25]],Table121516418[[#This Row],[Column26]]),"0")</f>
        <v>2.5</v>
      </c>
      <c r="AD15" s="102">
        <v>3</v>
      </c>
      <c r="AE15" s="102">
        <v>0</v>
      </c>
      <c r="AF15" s="102">
        <v>3</v>
      </c>
      <c r="AG15" s="102"/>
      <c r="AH15" s="59"/>
      <c r="AI15" s="118">
        <f>IFERROR(AVERAGE(Table121516418[[#This Row],[Column31]],Table121516418[[#This Row],[Column33]]),"0")</f>
        <v>3</v>
      </c>
      <c r="AJ15" s="58">
        <v>3</v>
      </c>
      <c r="AK15" s="58">
        <v>3</v>
      </c>
      <c r="AL15" s="102"/>
      <c r="AM15" s="58">
        <v>3</v>
      </c>
      <c r="AN15" s="59"/>
      <c r="AO15" s="118">
        <f>IFERROR(AVERAGE(Table121516419[[#This Row],[Column37]],Table121516419[[#This Row],[Column38]],Table121516419[[#This Row],[Column40]]),"0")</f>
        <v>3</v>
      </c>
      <c r="AP15" s="102">
        <v>1</v>
      </c>
      <c r="AQ15" s="102"/>
      <c r="AR15" s="102"/>
      <c r="AS15" s="102"/>
      <c r="AT15" s="59"/>
      <c r="AU15" s="118">
        <f>Table121516419[[#This Row],[Column43]]</f>
        <v>1</v>
      </c>
      <c r="AV15" s="102"/>
      <c r="AW15" s="102"/>
      <c r="AX15" s="102"/>
      <c r="AY15" s="102">
        <v>4</v>
      </c>
      <c r="AZ15" s="102">
        <v>4</v>
      </c>
      <c r="BA15" s="118">
        <f>IFERROR(AVERAGE(Table121516419[[#This Row],[Column52]],,Table121516419[[#This Row],[Column53]]),"0")</f>
        <v>2.6666666666666665</v>
      </c>
      <c r="BB15" s="102">
        <v>0</v>
      </c>
      <c r="BC15" s="102">
        <v>0</v>
      </c>
      <c r="BD15" s="102"/>
      <c r="BE15" s="58"/>
      <c r="BF15" s="76"/>
      <c r="BG15" s="118">
        <f>IFERROR(AVERAGE(Table121516419[[#This Row],[Column55]],Table121516419[[#This Row],[Column56]]),"0")</f>
        <v>0</v>
      </c>
    </row>
    <row r="16" spans="1:59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 t="str">
        <f>IFERROR(AVERAGE(Table121516419[[#This Row],[Column7]],Table121516419[[#This Row],[Column8]],_FV(Table121516419[[#This Row],[Column9]],"@Column10",TRUE)),"0")</f>
        <v>0</v>
      </c>
      <c r="L16" s="102">
        <v>3</v>
      </c>
      <c r="M16" s="102">
        <v>2</v>
      </c>
      <c r="N16" s="102">
        <v>2</v>
      </c>
      <c r="O16" s="102">
        <v>2</v>
      </c>
      <c r="P16" s="102">
        <v>3</v>
      </c>
      <c r="Q16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16" s="102"/>
      <c r="S16" s="102">
        <v>2</v>
      </c>
      <c r="T16" s="101"/>
      <c r="U16" s="102"/>
      <c r="V16" s="65"/>
      <c r="W16" s="118">
        <f>Table121516419[[#This Row],[Column20]]</f>
        <v>2</v>
      </c>
      <c r="X16" s="102">
        <v>2</v>
      </c>
      <c r="Y16" s="102">
        <v>2</v>
      </c>
      <c r="Z16" s="101"/>
      <c r="AA16" s="101"/>
      <c r="AB16" s="65"/>
      <c r="AC16" s="118">
        <f>IFERROR(AVERAGE(Table121516418[[#This Row],[Column25]],Table121516418[[#This Row],[Column26]]),"0")</f>
        <v>2.5</v>
      </c>
      <c r="AD16" s="102">
        <v>2</v>
      </c>
      <c r="AE16" s="102">
        <v>0</v>
      </c>
      <c r="AF16" s="102">
        <v>2</v>
      </c>
      <c r="AG16" s="101"/>
      <c r="AH16" s="65"/>
      <c r="AI16" s="118">
        <f>IFERROR(AVERAGE(Table121516418[[#This Row],[Column31]],Table121516418[[#This Row],[Column33]]),"0")</f>
        <v>2.5</v>
      </c>
      <c r="AJ16" s="54">
        <v>2</v>
      </c>
      <c r="AK16" s="54">
        <v>2</v>
      </c>
      <c r="AL16" s="101"/>
      <c r="AM16" s="54">
        <v>2</v>
      </c>
      <c r="AN16" s="65"/>
      <c r="AO16" s="118">
        <f>IFERROR(AVERAGE(Table121516419[[#This Row],[Column37]],Table121516419[[#This Row],[Column38]],Table121516419[[#This Row],[Column40]]),"0")</f>
        <v>2</v>
      </c>
      <c r="AP16" s="102">
        <v>2</v>
      </c>
      <c r="AQ16" s="102"/>
      <c r="AR16" s="102"/>
      <c r="AS16" s="101"/>
      <c r="AT16" s="65"/>
      <c r="AU16" s="118">
        <f>Table121516419[[#This Row],[Column43]]</f>
        <v>2</v>
      </c>
      <c r="AV16" s="101"/>
      <c r="AW16" s="101"/>
      <c r="AX16" s="102"/>
      <c r="AY16" s="102">
        <v>2</v>
      </c>
      <c r="AZ16" s="102">
        <v>3</v>
      </c>
      <c r="BA16" s="118">
        <f>IFERROR(AVERAGE(Table121516419[[#This Row],[Column52]],,Table121516419[[#This Row],[Column53]]),"0")</f>
        <v>1.6666666666666667</v>
      </c>
      <c r="BB16" s="102">
        <v>0</v>
      </c>
      <c r="BC16" s="102">
        <v>0</v>
      </c>
      <c r="BD16" s="101"/>
      <c r="BE16" s="54"/>
      <c r="BF16" s="81"/>
      <c r="BG16" s="118">
        <f>IFERROR(AVERAGE(Table121516419[[#This Row],[Column55]],Table121516419[[#This Row],[Column56]]),"0")</f>
        <v>0</v>
      </c>
    </row>
    <row r="17" spans="1:59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 t="str">
        <f>IFERROR(AVERAGE(Table121516419[[#This Row],[Column7]],Table121516419[[#This Row],[Column8]],_FV(Table121516419[[#This Row],[Column9]],"@Column10",TRUE)),"0")</f>
        <v>0</v>
      </c>
      <c r="L17" s="102">
        <v>3</v>
      </c>
      <c r="M17" s="102">
        <v>4</v>
      </c>
      <c r="N17" s="102">
        <v>3</v>
      </c>
      <c r="O17" s="102">
        <v>3</v>
      </c>
      <c r="P17" s="102">
        <v>3</v>
      </c>
      <c r="Q17" s="118">
        <f>IFERROR(AVERAGE(Table121516419[[#This Row],[Column13]],Table121516419[[#This Row],[Column14]],Table121516419[[#This Row],[Column15]],Table121516419[[#This Row],[Column16]],Table121516419[[#This Row],[Column17]]),"0")</f>
        <v>3.2</v>
      </c>
      <c r="R17" s="102"/>
      <c r="S17" s="102">
        <v>3</v>
      </c>
      <c r="T17" s="102"/>
      <c r="U17" s="102"/>
      <c r="V17" s="59"/>
      <c r="W17" s="118">
        <f>Table121516419[[#This Row],[Column20]]</f>
        <v>3</v>
      </c>
      <c r="X17" s="102">
        <v>3</v>
      </c>
      <c r="Y17" s="102">
        <v>2</v>
      </c>
      <c r="Z17" s="102"/>
      <c r="AA17" s="102"/>
      <c r="AB17" s="59"/>
      <c r="AC17" s="118">
        <f>IFERROR(AVERAGE(Table121516418[[#This Row],[Column25]],Table121516418[[#This Row],[Column26]]),"0")</f>
        <v>2</v>
      </c>
      <c r="AD17" s="102">
        <v>3</v>
      </c>
      <c r="AE17" s="102">
        <v>0</v>
      </c>
      <c r="AF17" s="102">
        <v>2</v>
      </c>
      <c r="AG17" s="102"/>
      <c r="AH17" s="59"/>
      <c r="AI17" s="118">
        <f>IFERROR(AVERAGE(Table121516418[[#This Row],[Column31]],Table121516418[[#This Row],[Column33]]),"0")</f>
        <v>2.5</v>
      </c>
      <c r="AJ17" s="58">
        <v>3</v>
      </c>
      <c r="AK17" s="58">
        <v>3</v>
      </c>
      <c r="AL17" s="102"/>
      <c r="AM17" s="58">
        <v>3</v>
      </c>
      <c r="AN17" s="59"/>
      <c r="AO17" s="118">
        <f>IFERROR(AVERAGE(Table121516419[[#This Row],[Column37]],Table121516419[[#This Row],[Column38]],Table121516419[[#This Row],[Column40]]),"0")</f>
        <v>3</v>
      </c>
      <c r="AP17" s="102">
        <v>3</v>
      </c>
      <c r="AQ17" s="102"/>
      <c r="AR17" s="102"/>
      <c r="AS17" s="102"/>
      <c r="AT17" s="59"/>
      <c r="AU17" s="118">
        <f>Table121516419[[#This Row],[Column43]]</f>
        <v>3</v>
      </c>
      <c r="AV17" s="102"/>
      <c r="AW17" s="102"/>
      <c r="AX17" s="102"/>
      <c r="AY17" s="102">
        <v>3</v>
      </c>
      <c r="AZ17" s="102">
        <v>4</v>
      </c>
      <c r="BA17" s="118">
        <f>IFERROR(AVERAGE(Table121516419[[#This Row],[Column52]],,Table121516419[[#This Row],[Column53]]),"0")</f>
        <v>2.3333333333333335</v>
      </c>
      <c r="BB17" s="102">
        <v>0</v>
      </c>
      <c r="BC17" s="102">
        <v>0</v>
      </c>
      <c r="BD17" s="102"/>
      <c r="BE17" s="58"/>
      <c r="BF17" s="76"/>
      <c r="BG17" s="118">
        <f>IFERROR(AVERAGE(Table121516419[[#This Row],[Column55]],Table121516419[[#This Row],[Column56]]),"0")</f>
        <v>0</v>
      </c>
    </row>
    <row r="18" spans="1:59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 t="str">
        <f>IFERROR(AVERAGE(Table121516419[[#This Row],[Column7]],Table121516419[[#This Row],[Column8]],_FV(Table121516419[[#This Row],[Column9]],"@Column10",TRUE)),"0")</f>
        <v>0</v>
      </c>
      <c r="L18" s="102">
        <v>1</v>
      </c>
      <c r="M18" s="102">
        <v>1</v>
      </c>
      <c r="N18" s="102">
        <v>1</v>
      </c>
      <c r="O18" s="102">
        <v>1</v>
      </c>
      <c r="P18" s="102">
        <v>1</v>
      </c>
      <c r="Q18" s="118">
        <f>IFERROR(AVERAGE(Table121516419[[#This Row],[Column13]],Table121516419[[#This Row],[Column14]],Table121516419[[#This Row],[Column15]],Table121516419[[#This Row],[Column16]],Table121516419[[#This Row],[Column17]]),"0")</f>
        <v>1</v>
      </c>
      <c r="R18" s="102"/>
      <c r="S18" s="102">
        <v>1</v>
      </c>
      <c r="T18" s="101"/>
      <c r="U18" s="102"/>
      <c r="V18" s="65"/>
      <c r="W18" s="118">
        <f>Table121516419[[#This Row],[Column20]]</f>
        <v>1</v>
      </c>
      <c r="X18" s="102">
        <v>1</v>
      </c>
      <c r="Y18" s="102">
        <v>1</v>
      </c>
      <c r="Z18" s="101"/>
      <c r="AA18" s="101"/>
      <c r="AB18" s="65"/>
      <c r="AC18" s="118">
        <f>IFERROR(AVERAGE(Table121516418[[#This Row],[Column25]],Table121516418[[#This Row],[Column26]]),"0")</f>
        <v>1</v>
      </c>
      <c r="AD18" s="102">
        <v>1</v>
      </c>
      <c r="AE18" s="102">
        <v>0</v>
      </c>
      <c r="AF18" s="102">
        <v>1</v>
      </c>
      <c r="AG18" s="101"/>
      <c r="AH18" s="65"/>
      <c r="AI18" s="118">
        <f>IFERROR(AVERAGE(Table121516418[[#This Row],[Column31]],Table121516418[[#This Row],[Column33]]),"0")</f>
        <v>1</v>
      </c>
      <c r="AJ18" s="54">
        <v>1</v>
      </c>
      <c r="AK18" s="54">
        <v>1</v>
      </c>
      <c r="AL18" s="101"/>
      <c r="AM18" s="54">
        <v>1</v>
      </c>
      <c r="AN18" s="65"/>
      <c r="AO18" s="118">
        <f>IFERROR(AVERAGE(Table121516419[[#This Row],[Column37]],Table121516419[[#This Row],[Column38]],Table121516419[[#This Row],[Column40]]),"0")</f>
        <v>1</v>
      </c>
      <c r="AP18" s="102">
        <v>1</v>
      </c>
      <c r="AQ18" s="102"/>
      <c r="AR18" s="102"/>
      <c r="AS18" s="101"/>
      <c r="AT18" s="65"/>
      <c r="AU18" s="118">
        <f>Table121516419[[#This Row],[Column43]]</f>
        <v>1</v>
      </c>
      <c r="AV18" s="101"/>
      <c r="AW18" s="101"/>
      <c r="AX18" s="102"/>
      <c r="AY18" s="102">
        <v>1</v>
      </c>
      <c r="AZ18" s="102">
        <v>1</v>
      </c>
      <c r="BA18" s="118">
        <f>IFERROR(AVERAGE(Table121516419[[#This Row],[Column52]],,Table121516419[[#This Row],[Column53]]),"0")</f>
        <v>0.66666666666666663</v>
      </c>
      <c r="BB18" s="102">
        <v>0</v>
      </c>
      <c r="BC18" s="102">
        <v>0</v>
      </c>
      <c r="BD18" s="101"/>
      <c r="BE18" s="54"/>
      <c r="BF18" s="81"/>
      <c r="BG18" s="118">
        <f>IFERROR(AVERAGE(Table121516419[[#This Row],[Column55]],Table121516419[[#This Row],[Column56]]),"0")</f>
        <v>0</v>
      </c>
    </row>
    <row r="19" spans="1:59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 t="str">
        <f>IFERROR(AVERAGE(Table121516419[[#This Row],[Column7]],Table121516419[[#This Row],[Column8]],_FV(Table121516419[[#This Row],[Column9]],"@Column10",TRUE)),"0")</f>
        <v>0</v>
      </c>
      <c r="L19" s="102">
        <v>3</v>
      </c>
      <c r="M19" s="102">
        <v>2</v>
      </c>
      <c r="N19" s="102">
        <v>3</v>
      </c>
      <c r="O19" s="102">
        <v>3</v>
      </c>
      <c r="P19" s="102">
        <v>3</v>
      </c>
      <c r="Q19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9" s="102"/>
      <c r="S19" s="102">
        <v>3</v>
      </c>
      <c r="T19" s="102"/>
      <c r="U19" s="102"/>
      <c r="V19" s="59"/>
      <c r="W19" s="118">
        <f>Table121516419[[#This Row],[Column20]]</f>
        <v>3</v>
      </c>
      <c r="X19" s="102">
        <v>2</v>
      </c>
      <c r="Y19" s="102">
        <v>2</v>
      </c>
      <c r="Z19" s="102"/>
      <c r="AA19" s="102"/>
      <c r="AB19" s="59"/>
      <c r="AC19" s="118">
        <f>IFERROR(AVERAGE(Table121516418[[#This Row],[Column25]],Table121516418[[#This Row],[Column26]]),"0")</f>
        <v>2</v>
      </c>
      <c r="AD19" s="102">
        <v>2</v>
      </c>
      <c r="AE19" s="102">
        <v>0</v>
      </c>
      <c r="AF19" s="102">
        <v>3</v>
      </c>
      <c r="AG19" s="102"/>
      <c r="AH19" s="59"/>
      <c r="AI19" s="118">
        <f>IFERROR(AVERAGE(Table121516418[[#This Row],[Column31]],Table121516418[[#This Row],[Column33]]),"0")</f>
        <v>3</v>
      </c>
      <c r="AJ19" s="58">
        <v>3</v>
      </c>
      <c r="AK19" s="58">
        <v>3</v>
      </c>
      <c r="AL19" s="102"/>
      <c r="AM19" s="58">
        <v>3</v>
      </c>
      <c r="AN19" s="59"/>
      <c r="AO19" s="118">
        <f>IFERROR(AVERAGE(Table121516419[[#This Row],[Column37]],Table121516419[[#This Row],[Column38]],Table121516419[[#This Row],[Column40]]),"0")</f>
        <v>3</v>
      </c>
      <c r="AP19" s="102">
        <v>3</v>
      </c>
      <c r="AQ19" s="102"/>
      <c r="AR19" s="102"/>
      <c r="AS19" s="102"/>
      <c r="AT19" s="59"/>
      <c r="AU19" s="118">
        <f>Table121516419[[#This Row],[Column43]]</f>
        <v>3</v>
      </c>
      <c r="AV19" s="102"/>
      <c r="AW19" s="102"/>
      <c r="AX19" s="102"/>
      <c r="AY19" s="102">
        <v>2</v>
      </c>
      <c r="AZ19" s="102">
        <v>3</v>
      </c>
      <c r="BA19" s="118">
        <f>IFERROR(AVERAGE(Table121516419[[#This Row],[Column52]],,Table121516419[[#This Row],[Column53]]),"0")</f>
        <v>1.6666666666666667</v>
      </c>
      <c r="BB19" s="102">
        <v>0</v>
      </c>
      <c r="BC19" s="102">
        <v>0</v>
      </c>
      <c r="BD19" s="102"/>
      <c r="BE19" s="58"/>
      <c r="BF19" s="76"/>
      <c r="BG19" s="118">
        <f>IFERROR(AVERAGE(Table121516419[[#This Row],[Column55]],Table121516419[[#This Row],[Column56]]),"0")</f>
        <v>0</v>
      </c>
    </row>
    <row r="20" spans="1:59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 t="str">
        <f>IFERROR(AVERAGE(Table121516419[[#This Row],[Column7]],Table121516419[[#This Row],[Column8]],_FV(Table121516419[[#This Row],[Column9]],"@Column10",TRUE)),"0")</f>
        <v>0</v>
      </c>
      <c r="L20" s="102">
        <v>2</v>
      </c>
      <c r="M20" s="102">
        <v>3</v>
      </c>
      <c r="N20" s="102">
        <v>2</v>
      </c>
      <c r="O20" s="102">
        <v>3</v>
      </c>
      <c r="P20" s="102">
        <v>2</v>
      </c>
      <c r="Q20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20" s="102"/>
      <c r="S20" s="102">
        <v>1</v>
      </c>
      <c r="T20" s="101"/>
      <c r="U20" s="102"/>
      <c r="V20" s="65"/>
      <c r="W20" s="118">
        <f>Table121516419[[#This Row],[Column20]]</f>
        <v>1</v>
      </c>
      <c r="X20" s="102">
        <v>1</v>
      </c>
      <c r="Y20" s="102">
        <v>1</v>
      </c>
      <c r="Z20" s="101"/>
      <c r="AA20" s="101"/>
      <c r="AB20" s="65"/>
      <c r="AC20" s="118">
        <f>IFERROR(AVERAGE(Table121516418[[#This Row],[Column25]],Table121516418[[#This Row],[Column26]]),"0")</f>
        <v>1.5</v>
      </c>
      <c r="AD20" s="102">
        <v>1</v>
      </c>
      <c r="AE20" s="102">
        <v>0</v>
      </c>
      <c r="AF20" s="102">
        <v>4</v>
      </c>
      <c r="AG20" s="101"/>
      <c r="AH20" s="65"/>
      <c r="AI20" s="118">
        <f>IFERROR(AVERAGE(Table121516418[[#This Row],[Column31]],Table121516418[[#This Row],[Column33]]),"0")</f>
        <v>3.5</v>
      </c>
      <c r="AJ20" s="54">
        <v>1</v>
      </c>
      <c r="AK20" s="54">
        <v>1</v>
      </c>
      <c r="AL20" s="101"/>
      <c r="AM20" s="54">
        <v>1</v>
      </c>
      <c r="AN20" s="65"/>
      <c r="AO20" s="118">
        <f>IFERROR(AVERAGE(Table121516419[[#This Row],[Column37]],Table121516419[[#This Row],[Column38]],Table121516419[[#This Row],[Column40]]),"0")</f>
        <v>1</v>
      </c>
      <c r="AP20" s="102">
        <v>1</v>
      </c>
      <c r="AQ20" s="102"/>
      <c r="AR20" s="102"/>
      <c r="AS20" s="101"/>
      <c r="AT20" s="65"/>
      <c r="AU20" s="118">
        <f>Table121516419[[#This Row],[Column43]]</f>
        <v>1</v>
      </c>
      <c r="AV20" s="101"/>
      <c r="AW20" s="101"/>
      <c r="AX20" s="102"/>
      <c r="AY20" s="102">
        <v>1</v>
      </c>
      <c r="AZ20" s="102">
        <v>1</v>
      </c>
      <c r="BA20" s="118">
        <f>IFERROR(AVERAGE(Table121516419[[#This Row],[Column52]],,Table121516419[[#This Row],[Column53]]),"0")</f>
        <v>0.66666666666666663</v>
      </c>
      <c r="BB20" s="102">
        <v>0</v>
      </c>
      <c r="BC20" s="102">
        <v>0</v>
      </c>
      <c r="BD20" s="101"/>
      <c r="BE20" s="54"/>
      <c r="BF20" s="81"/>
      <c r="BG20" s="118">
        <f>IFERROR(AVERAGE(Table121516419[[#This Row],[Column55]],Table121516419[[#This Row],[Column56]]),"0")</f>
        <v>0</v>
      </c>
    </row>
    <row r="21" spans="1:59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 t="str">
        <f>IFERROR(AVERAGE(Table121516419[[#This Row],[Column7]],Table121516419[[#This Row],[Column8]],_FV(Table121516419[[#This Row],[Column9]],"@Column10",TRUE)),"0")</f>
        <v>0</v>
      </c>
      <c r="L21" s="102">
        <v>0</v>
      </c>
      <c r="M21" s="102">
        <v>0</v>
      </c>
      <c r="N21" s="102">
        <v>0</v>
      </c>
      <c r="O21" s="102">
        <v>0</v>
      </c>
      <c r="P21" s="102">
        <v>0</v>
      </c>
      <c r="Q21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21" s="102"/>
      <c r="S21" s="102">
        <v>0</v>
      </c>
      <c r="T21" s="102"/>
      <c r="U21" s="102"/>
      <c r="V21" s="59"/>
      <c r="W21" s="118">
        <f>Table121516419[[#This Row],[Column20]]</f>
        <v>0</v>
      </c>
      <c r="X21" s="102">
        <v>0</v>
      </c>
      <c r="Y21" s="102">
        <v>0</v>
      </c>
      <c r="Z21" s="102"/>
      <c r="AA21" s="102"/>
      <c r="AB21" s="59"/>
      <c r="AC21" s="118">
        <f>IFERROR(AVERAGE(Table121516418[[#This Row],[Column25]],Table121516418[[#This Row],[Column26]]),"0")</f>
        <v>2</v>
      </c>
      <c r="AD21" s="102">
        <v>0</v>
      </c>
      <c r="AE21" s="102">
        <v>0</v>
      </c>
      <c r="AF21" s="102">
        <v>1</v>
      </c>
      <c r="AG21" s="102"/>
      <c r="AH21" s="59"/>
      <c r="AI21" s="118">
        <f>IFERROR(AVERAGE(Table121516418[[#This Row],[Column31]],Table121516418[[#This Row],[Column33]]),"0")</f>
        <v>1</v>
      </c>
      <c r="AJ21" s="58">
        <v>0</v>
      </c>
      <c r="AK21" s="58">
        <v>0</v>
      </c>
      <c r="AL21" s="102"/>
      <c r="AM21" s="58">
        <v>0</v>
      </c>
      <c r="AN21" s="59"/>
      <c r="AO21" s="118">
        <f>IFERROR(AVERAGE(Table121516419[[#This Row],[Column37]],Table121516419[[#This Row],[Column38]],Table121516419[[#This Row],[Column40]]),"0")</f>
        <v>0</v>
      </c>
      <c r="AP21" s="102">
        <v>0</v>
      </c>
      <c r="AQ21" s="102"/>
      <c r="AR21" s="102"/>
      <c r="AS21" s="102"/>
      <c r="AT21" s="59"/>
      <c r="AU21" s="118">
        <f>Table121516419[[#This Row],[Column43]]</f>
        <v>0</v>
      </c>
      <c r="AV21" s="102"/>
      <c r="AW21" s="102"/>
      <c r="AX21" s="102"/>
      <c r="AY21" s="102">
        <v>0</v>
      </c>
      <c r="AZ21" s="102">
        <v>0</v>
      </c>
      <c r="BA21" s="118">
        <f>IFERROR(AVERAGE(Table121516419[[#This Row],[Column52]],,Table121516419[[#This Row],[Column53]]),"0")</f>
        <v>0</v>
      </c>
      <c r="BB21" s="102">
        <v>0</v>
      </c>
      <c r="BC21" s="102">
        <v>0</v>
      </c>
      <c r="BD21" s="102"/>
      <c r="BE21" s="58"/>
      <c r="BF21" s="76"/>
      <c r="BG21" s="118">
        <f>IFERROR(AVERAGE(Table121516419[[#This Row],[Column55]],Table121516419[[#This Row],[Column56]]),"0")</f>
        <v>0</v>
      </c>
    </row>
    <row r="22" spans="1:59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 t="str">
        <f>IFERROR(AVERAGE(Table121516419[[#This Row],[Column7]],Table121516419[[#This Row],[Column8]],_FV(Table121516419[[#This Row],[Column9]],"@Column10",TRUE)),"0")</f>
        <v>0</v>
      </c>
      <c r="L22" s="102">
        <v>3</v>
      </c>
      <c r="M22" s="102">
        <v>3</v>
      </c>
      <c r="N22" s="102">
        <v>3</v>
      </c>
      <c r="O22" s="102">
        <v>3</v>
      </c>
      <c r="P22" s="102">
        <v>3</v>
      </c>
      <c r="Q22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2" s="102"/>
      <c r="S22" s="102">
        <v>3</v>
      </c>
      <c r="T22" s="101"/>
      <c r="U22" s="102"/>
      <c r="V22" s="65"/>
      <c r="W22" s="118">
        <f>Table121516419[[#This Row],[Column20]]</f>
        <v>3</v>
      </c>
      <c r="X22" s="102">
        <v>3</v>
      </c>
      <c r="Y22" s="102">
        <v>3</v>
      </c>
      <c r="Z22" s="101"/>
      <c r="AA22" s="101"/>
      <c r="AB22" s="65"/>
      <c r="AC22" s="118">
        <f>IFERROR(AVERAGE(Table121516418[[#This Row],[Column25]],Table121516418[[#This Row],[Column26]]),"0")</f>
        <v>3</v>
      </c>
      <c r="AD22" s="102">
        <v>3</v>
      </c>
      <c r="AE22" s="102">
        <v>0</v>
      </c>
      <c r="AF22" s="102">
        <v>3</v>
      </c>
      <c r="AG22" s="101"/>
      <c r="AH22" s="65"/>
      <c r="AI22" s="118">
        <f>IFERROR(AVERAGE(Table121516418[[#This Row],[Column31]],Table121516418[[#This Row],[Column33]]),"0")</f>
        <v>3</v>
      </c>
      <c r="AJ22" s="54">
        <v>3</v>
      </c>
      <c r="AK22" s="54">
        <v>3</v>
      </c>
      <c r="AL22" s="101"/>
      <c r="AM22" s="54">
        <v>3</v>
      </c>
      <c r="AN22" s="65"/>
      <c r="AO22" s="118">
        <f>IFERROR(AVERAGE(Table121516419[[#This Row],[Column37]],Table121516419[[#This Row],[Column38]],Table121516419[[#This Row],[Column40]]),"0")</f>
        <v>3</v>
      </c>
      <c r="AP22" s="102">
        <v>3</v>
      </c>
      <c r="AQ22" s="102"/>
      <c r="AR22" s="102"/>
      <c r="AS22" s="101"/>
      <c r="AT22" s="65"/>
      <c r="AU22" s="118">
        <f>Table121516419[[#This Row],[Column43]]</f>
        <v>3</v>
      </c>
      <c r="AV22" s="101"/>
      <c r="AW22" s="101"/>
      <c r="AX22" s="102"/>
      <c r="AY22" s="102">
        <v>3</v>
      </c>
      <c r="AZ22" s="102">
        <v>4</v>
      </c>
      <c r="BA22" s="118">
        <f>IFERROR(AVERAGE(Table121516419[[#This Row],[Column52]],,Table121516419[[#This Row],[Column53]]),"0")</f>
        <v>2.3333333333333335</v>
      </c>
      <c r="BB22" s="102">
        <v>0</v>
      </c>
      <c r="BC22" s="102">
        <v>0</v>
      </c>
      <c r="BD22" s="101"/>
      <c r="BE22" s="54"/>
      <c r="BF22" s="81"/>
      <c r="BG22" s="118">
        <f>IFERROR(AVERAGE(Table121516419[[#This Row],[Column55]],Table121516419[[#This Row],[Column56]]),"0")</f>
        <v>0</v>
      </c>
    </row>
    <row r="23" spans="1:59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 t="str">
        <f>IFERROR(AVERAGE(Table121516419[[#This Row],[Column7]],Table121516419[[#This Row],[Column8]],_FV(Table121516419[[#This Row],[Column9]],"@Column10",TRUE)),"0")</f>
        <v>0</v>
      </c>
      <c r="L23" s="102">
        <v>2</v>
      </c>
      <c r="M23" s="102">
        <v>2</v>
      </c>
      <c r="N23" s="102">
        <v>2</v>
      </c>
      <c r="O23" s="102">
        <v>2</v>
      </c>
      <c r="P23" s="102">
        <v>2</v>
      </c>
      <c r="Q23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23" s="102"/>
      <c r="S23" s="102">
        <v>2</v>
      </c>
      <c r="T23" s="102"/>
      <c r="U23" s="102"/>
      <c r="V23" s="59"/>
      <c r="W23" s="118">
        <f>Table121516419[[#This Row],[Column20]]</f>
        <v>2</v>
      </c>
      <c r="X23" s="102">
        <v>2</v>
      </c>
      <c r="Y23" s="102">
        <v>2</v>
      </c>
      <c r="Z23" s="102"/>
      <c r="AA23" s="102"/>
      <c r="AB23" s="59"/>
      <c r="AC23" s="118">
        <f>IFERROR(AVERAGE(Table121516418[[#This Row],[Column25]],Table121516418[[#This Row],[Column26]]),"0")</f>
        <v>2</v>
      </c>
      <c r="AD23" s="102">
        <v>2</v>
      </c>
      <c r="AE23" s="102">
        <v>0</v>
      </c>
      <c r="AF23" s="102">
        <v>2</v>
      </c>
      <c r="AG23" s="102"/>
      <c r="AH23" s="59"/>
      <c r="AI23" s="118">
        <f>IFERROR(AVERAGE(Table121516418[[#This Row],[Column31]],Table121516418[[#This Row],[Column33]]),"0")</f>
        <v>2</v>
      </c>
      <c r="AJ23" s="58">
        <v>2</v>
      </c>
      <c r="AK23" s="58">
        <v>2</v>
      </c>
      <c r="AL23" s="102"/>
      <c r="AM23" s="58">
        <v>2</v>
      </c>
      <c r="AN23" s="59"/>
      <c r="AO23" s="118">
        <f>IFERROR(AVERAGE(Table121516419[[#This Row],[Column37]],Table121516419[[#This Row],[Column38]],Table121516419[[#This Row],[Column40]]),"0")</f>
        <v>2</v>
      </c>
      <c r="AP23" s="102">
        <v>2</v>
      </c>
      <c r="AQ23" s="102"/>
      <c r="AR23" s="102"/>
      <c r="AS23" s="102"/>
      <c r="AT23" s="59"/>
      <c r="AU23" s="118">
        <f>Table121516419[[#This Row],[Column43]]</f>
        <v>2</v>
      </c>
      <c r="AV23" s="102"/>
      <c r="AW23" s="102"/>
      <c r="AX23" s="102"/>
      <c r="AY23" s="102">
        <v>2</v>
      </c>
      <c r="AZ23" s="102">
        <v>2</v>
      </c>
      <c r="BA23" s="118">
        <f>IFERROR(AVERAGE(Table121516419[[#This Row],[Column52]],,Table121516419[[#This Row],[Column53]]),"0")</f>
        <v>1.3333333333333333</v>
      </c>
      <c r="BB23" s="102">
        <v>0</v>
      </c>
      <c r="BC23" s="102">
        <v>0</v>
      </c>
      <c r="BD23" s="102"/>
      <c r="BE23" s="58"/>
      <c r="BF23" s="76"/>
      <c r="BG23" s="118">
        <f>IFERROR(AVERAGE(Table121516419[[#This Row],[Column55]],Table121516419[[#This Row],[Column56]]),"0")</f>
        <v>0</v>
      </c>
    </row>
    <row r="24" spans="1:59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 t="str">
        <f>IFERROR(AVERAGE(Table121516419[[#This Row],[Column7]],Table121516419[[#This Row],[Column8]],_FV(Table121516419[[#This Row],[Column9]],"@Column10",TRUE)),"0")</f>
        <v>0</v>
      </c>
      <c r="L24" s="102">
        <v>3</v>
      </c>
      <c r="M24" s="102">
        <v>3</v>
      </c>
      <c r="N24" s="102">
        <v>2</v>
      </c>
      <c r="O24" s="102">
        <v>1</v>
      </c>
      <c r="P24" s="102">
        <v>3</v>
      </c>
      <c r="Q24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24" s="102"/>
      <c r="S24" s="102">
        <v>2</v>
      </c>
      <c r="T24" s="101"/>
      <c r="U24" s="102"/>
      <c r="V24" s="65"/>
      <c r="W24" s="118">
        <f>Table121516419[[#This Row],[Column20]]</f>
        <v>2</v>
      </c>
      <c r="X24" s="102">
        <v>2</v>
      </c>
      <c r="Y24" s="102">
        <v>2</v>
      </c>
      <c r="Z24" s="101"/>
      <c r="AA24" s="101"/>
      <c r="AB24" s="65"/>
      <c r="AC24" s="118">
        <f>IFERROR(AVERAGE(Table121516418[[#This Row],[Column25]],Table121516418[[#This Row],[Column26]]),"0")</f>
        <v>2</v>
      </c>
      <c r="AD24" s="102">
        <v>1</v>
      </c>
      <c r="AE24" s="102">
        <v>0</v>
      </c>
      <c r="AF24" s="102">
        <v>1</v>
      </c>
      <c r="AG24" s="101"/>
      <c r="AH24" s="65"/>
      <c r="AI24" s="118">
        <f>IFERROR(AVERAGE(Table121516418[[#This Row],[Column31]],Table121516418[[#This Row],[Column33]]),"0")</f>
        <v>1</v>
      </c>
      <c r="AJ24" s="54">
        <v>2</v>
      </c>
      <c r="AK24" s="54">
        <v>2</v>
      </c>
      <c r="AL24" s="101"/>
      <c r="AM24" s="54">
        <v>2</v>
      </c>
      <c r="AN24" s="65"/>
      <c r="AO24" s="118">
        <f>IFERROR(AVERAGE(Table121516419[[#This Row],[Column37]],Table121516419[[#This Row],[Column38]],Table121516419[[#This Row],[Column40]]),"0")</f>
        <v>2</v>
      </c>
      <c r="AP24" s="102">
        <v>1</v>
      </c>
      <c r="AQ24" s="102"/>
      <c r="AR24" s="102"/>
      <c r="AS24" s="101"/>
      <c r="AT24" s="65"/>
      <c r="AU24" s="118">
        <f>Table121516419[[#This Row],[Column43]]</f>
        <v>1</v>
      </c>
      <c r="AV24" s="101"/>
      <c r="AW24" s="101"/>
      <c r="AX24" s="102"/>
      <c r="AY24" s="102">
        <v>3</v>
      </c>
      <c r="AZ24" s="102">
        <v>3</v>
      </c>
      <c r="BA24" s="118">
        <f>IFERROR(AVERAGE(Table121516419[[#This Row],[Column52]],,Table121516419[[#This Row],[Column53]]),"0")</f>
        <v>2</v>
      </c>
      <c r="BB24" s="102">
        <v>0</v>
      </c>
      <c r="BC24" s="102">
        <v>0</v>
      </c>
      <c r="BD24" s="101"/>
      <c r="BE24" s="54"/>
      <c r="BF24" s="81"/>
      <c r="BG24" s="118">
        <f>IFERROR(AVERAGE(Table121516419[[#This Row],[Column55]],Table121516419[[#This Row],[Column56]]),"0")</f>
        <v>0</v>
      </c>
    </row>
    <row r="25" spans="1:59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 t="str">
        <f>IFERROR(AVERAGE(Table121516419[[#This Row],[Column7]],Table121516419[[#This Row],[Column8]],_FV(Table121516419[[#This Row],[Column9]],"@Column10",TRUE)),"0")</f>
        <v>0</v>
      </c>
      <c r="L25" s="102">
        <v>3</v>
      </c>
      <c r="M25" s="102">
        <v>2</v>
      </c>
      <c r="N25" s="102">
        <v>3</v>
      </c>
      <c r="O25" s="102">
        <v>3</v>
      </c>
      <c r="P25" s="102">
        <v>3</v>
      </c>
      <c r="Q25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25" s="102"/>
      <c r="S25" s="102">
        <v>2</v>
      </c>
      <c r="T25" s="102"/>
      <c r="U25" s="102"/>
      <c r="V25" s="59"/>
      <c r="W25" s="118">
        <f>Table121516419[[#This Row],[Column20]]</f>
        <v>2</v>
      </c>
      <c r="X25" s="102">
        <v>3</v>
      </c>
      <c r="Y25" s="102">
        <v>3</v>
      </c>
      <c r="Z25" s="102"/>
      <c r="AA25" s="102"/>
      <c r="AB25" s="59"/>
      <c r="AC25" s="118">
        <f>IFERROR(AVERAGE(Table121516418[[#This Row],[Column25]],Table121516418[[#This Row],[Column26]]),"0")</f>
        <v>2.5</v>
      </c>
      <c r="AD25" s="102">
        <v>3</v>
      </c>
      <c r="AE25" s="102">
        <v>0</v>
      </c>
      <c r="AF25" s="102">
        <v>2</v>
      </c>
      <c r="AG25" s="102"/>
      <c r="AH25" s="59"/>
      <c r="AI25" s="118">
        <f>IFERROR(AVERAGE(Table121516418[[#This Row],[Column31]],Table121516418[[#This Row],[Column33]]),"0")</f>
        <v>2.5</v>
      </c>
      <c r="AJ25" s="58">
        <v>2</v>
      </c>
      <c r="AK25" s="58">
        <v>2</v>
      </c>
      <c r="AL25" s="102"/>
      <c r="AM25" s="58">
        <v>2</v>
      </c>
      <c r="AN25" s="59"/>
      <c r="AO25" s="118">
        <f>IFERROR(AVERAGE(Table121516419[[#This Row],[Column37]],Table121516419[[#This Row],[Column38]],Table121516419[[#This Row],[Column40]]),"0")</f>
        <v>2</v>
      </c>
      <c r="AP25" s="102">
        <v>2</v>
      </c>
      <c r="AQ25" s="102"/>
      <c r="AR25" s="102"/>
      <c r="AS25" s="102"/>
      <c r="AT25" s="59"/>
      <c r="AU25" s="118">
        <f>Table121516419[[#This Row],[Column43]]</f>
        <v>2</v>
      </c>
      <c r="AV25" s="102"/>
      <c r="AW25" s="102"/>
      <c r="AX25" s="102"/>
      <c r="AY25" s="102">
        <v>3</v>
      </c>
      <c r="AZ25" s="102">
        <v>1</v>
      </c>
      <c r="BA25" s="118">
        <f>IFERROR(AVERAGE(Table121516419[[#This Row],[Column52]],,Table121516419[[#This Row],[Column53]]),"0")</f>
        <v>1.3333333333333333</v>
      </c>
      <c r="BB25" s="102">
        <v>0</v>
      </c>
      <c r="BC25" s="102">
        <v>0</v>
      </c>
      <c r="BD25" s="102"/>
      <c r="BE25" s="58"/>
      <c r="BF25" s="76"/>
      <c r="BG25" s="118">
        <f>IFERROR(AVERAGE(Table121516419[[#This Row],[Column55]],Table121516419[[#This Row],[Column56]]),"0")</f>
        <v>0</v>
      </c>
    </row>
    <row r="26" spans="1:59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 t="str">
        <f>IFERROR(AVERAGE(Table121516419[[#This Row],[Column7]],Table121516419[[#This Row],[Column8]],_FV(Table121516419[[#This Row],[Column9]],"@Column10",TRUE)),"0")</f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26" s="102"/>
      <c r="S26" s="102">
        <v>0</v>
      </c>
      <c r="T26" s="101"/>
      <c r="U26" s="102"/>
      <c r="V26" s="65"/>
      <c r="W26" s="118">
        <f>Table121516419[[#This Row],[Column20]]</f>
        <v>0</v>
      </c>
      <c r="X26" s="102">
        <v>0</v>
      </c>
      <c r="Y26" s="102">
        <v>0</v>
      </c>
      <c r="Z26" s="101"/>
      <c r="AA26" s="101"/>
      <c r="AB26" s="65"/>
      <c r="AC26" s="118">
        <f>IFERROR(AVERAGE(Table121516418[[#This Row],[Column25]],Table121516418[[#This Row],[Column26]]),"0")</f>
        <v>2</v>
      </c>
      <c r="AD26" s="102">
        <v>0</v>
      </c>
      <c r="AE26" s="102">
        <v>0</v>
      </c>
      <c r="AF26" s="102">
        <v>2</v>
      </c>
      <c r="AG26" s="101"/>
      <c r="AH26" s="65"/>
      <c r="AI26" s="118">
        <f>IFERROR(AVERAGE(Table121516418[[#This Row],[Column31]],Table121516418[[#This Row],[Column33]]),"0")</f>
        <v>2</v>
      </c>
      <c r="AJ26" s="54">
        <v>0</v>
      </c>
      <c r="AK26" s="54">
        <v>0</v>
      </c>
      <c r="AL26" s="101"/>
      <c r="AM26" s="54">
        <v>0</v>
      </c>
      <c r="AN26" s="65"/>
      <c r="AO26" s="118">
        <f>IFERROR(AVERAGE(Table121516419[[#This Row],[Column37]],Table121516419[[#This Row],[Column38]],Table121516419[[#This Row],[Column40]]),"0")</f>
        <v>0</v>
      </c>
      <c r="AP26" s="102">
        <v>0</v>
      </c>
      <c r="AQ26" s="102"/>
      <c r="AR26" s="102"/>
      <c r="AS26" s="101"/>
      <c r="AT26" s="65"/>
      <c r="AU26" s="118">
        <f>Table121516419[[#This Row],[Column43]]</f>
        <v>0</v>
      </c>
      <c r="AV26" s="101"/>
      <c r="AW26" s="101"/>
      <c r="AX26" s="102"/>
      <c r="AY26" s="102">
        <v>0</v>
      </c>
      <c r="AZ26" s="102">
        <v>0</v>
      </c>
      <c r="BA26" s="118">
        <f>IFERROR(AVERAGE(Table121516419[[#This Row],[Column52]],,Table121516419[[#This Row],[Column53]]),"0")</f>
        <v>0</v>
      </c>
      <c r="BB26" s="102">
        <v>0</v>
      </c>
      <c r="BC26" s="102">
        <v>0</v>
      </c>
      <c r="BD26" s="101"/>
      <c r="BE26" s="54"/>
      <c r="BF26" s="81"/>
      <c r="BG26" s="118">
        <f>IFERROR(AVERAGE(Table121516419[[#This Row],[Column55]],Table121516419[[#This Row],[Column56]]),"0")</f>
        <v>0</v>
      </c>
    </row>
    <row r="27" spans="1:59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 t="str">
        <f>IFERROR(AVERAGE(Table121516419[[#This Row],[Column7]],Table121516419[[#This Row],[Column8]],_FV(Table121516419[[#This Row],[Column9]],"@Column10",TRUE)),"0")</f>
        <v>0</v>
      </c>
      <c r="L27" s="102">
        <v>3</v>
      </c>
      <c r="M27" s="102">
        <v>3</v>
      </c>
      <c r="N27" s="102">
        <v>3</v>
      </c>
      <c r="O27" s="102">
        <v>3</v>
      </c>
      <c r="P27" s="102">
        <v>3</v>
      </c>
      <c r="Q27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7" s="102"/>
      <c r="S27" s="102">
        <v>3</v>
      </c>
      <c r="T27" s="102"/>
      <c r="U27" s="102"/>
      <c r="V27" s="59"/>
      <c r="W27" s="118">
        <f>Table121516419[[#This Row],[Column20]]</f>
        <v>3</v>
      </c>
      <c r="X27" s="102">
        <v>3</v>
      </c>
      <c r="Y27" s="102">
        <v>3</v>
      </c>
      <c r="Z27" s="102"/>
      <c r="AA27" s="102"/>
      <c r="AB27" s="59"/>
      <c r="AC27" s="118">
        <f>IFERROR(AVERAGE(Table121516418[[#This Row],[Column25]],Table121516418[[#This Row],[Column26]]),"0")</f>
        <v>3</v>
      </c>
      <c r="AD27" s="102">
        <v>3</v>
      </c>
      <c r="AE27" s="102">
        <v>0</v>
      </c>
      <c r="AF27" s="102">
        <v>3</v>
      </c>
      <c r="AG27" s="102"/>
      <c r="AH27" s="59"/>
      <c r="AI27" s="118">
        <f>IFERROR(AVERAGE(Table121516418[[#This Row],[Column31]],Table121516418[[#This Row],[Column33]]),"0")</f>
        <v>3</v>
      </c>
      <c r="AJ27" s="58">
        <v>3</v>
      </c>
      <c r="AK27" s="58">
        <v>3</v>
      </c>
      <c r="AL27" s="102"/>
      <c r="AM27" s="58">
        <v>3</v>
      </c>
      <c r="AN27" s="59"/>
      <c r="AO27" s="118">
        <f>IFERROR(AVERAGE(Table121516419[[#This Row],[Column37]],Table121516419[[#This Row],[Column38]],Table121516419[[#This Row],[Column40]]),"0")</f>
        <v>3</v>
      </c>
      <c r="AP27" s="102">
        <v>3</v>
      </c>
      <c r="AQ27" s="102"/>
      <c r="AR27" s="102"/>
      <c r="AS27" s="102"/>
      <c r="AT27" s="59"/>
      <c r="AU27" s="118">
        <f>Table121516419[[#This Row],[Column43]]</f>
        <v>3</v>
      </c>
      <c r="AV27" s="102"/>
      <c r="AW27" s="102"/>
      <c r="AX27" s="102"/>
      <c r="AY27" s="102">
        <v>3</v>
      </c>
      <c r="AZ27" s="102">
        <v>4</v>
      </c>
      <c r="BA27" s="118">
        <f>IFERROR(AVERAGE(Table121516419[[#This Row],[Column52]],,Table121516419[[#This Row],[Column53]]),"0")</f>
        <v>2.3333333333333335</v>
      </c>
      <c r="BB27" s="102">
        <v>0</v>
      </c>
      <c r="BC27" s="102">
        <v>0</v>
      </c>
      <c r="BD27" s="102"/>
      <c r="BE27" s="58"/>
      <c r="BF27" s="76"/>
      <c r="BG27" s="118">
        <f>IFERROR(AVERAGE(Table121516419[[#This Row],[Column55]],Table121516419[[#This Row],[Column56]]),"0")</f>
        <v>0</v>
      </c>
    </row>
    <row r="28" spans="1:59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 t="str">
        <f>IFERROR(AVERAGE(Table121516419[[#This Row],[Column7]],Table121516419[[#This Row],[Column8]],_FV(Table121516419[[#This Row],[Column9]],"@Column10",TRUE)),"0")</f>
        <v>0</v>
      </c>
      <c r="L28" s="102" t="s">
        <v>563</v>
      </c>
      <c r="M28" s="102" t="s">
        <v>563</v>
      </c>
      <c r="N28" s="102" t="s">
        <v>563</v>
      </c>
      <c r="O28" s="102" t="s">
        <v>563</v>
      </c>
      <c r="P28" s="102" t="s">
        <v>563</v>
      </c>
      <c r="Q28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28" s="102"/>
      <c r="S28" s="102" t="s">
        <v>563</v>
      </c>
      <c r="T28" s="101"/>
      <c r="U28" s="102"/>
      <c r="V28" s="65"/>
      <c r="W28" s="118" t="str">
        <f>Table121516419[[#This Row],[Column20]]</f>
        <v>0</v>
      </c>
      <c r="X28" s="102" t="s">
        <v>563</v>
      </c>
      <c r="Y28" s="102" t="s">
        <v>563</v>
      </c>
      <c r="Z28" s="101"/>
      <c r="AA28" s="101"/>
      <c r="AB28" s="65"/>
      <c r="AC28" s="118" t="str">
        <f>IFERROR(AVERAGE(Table121516418[[#This Row],[Column25]],Table121516418[[#This Row],[Column26]]),"0")</f>
        <v>0</v>
      </c>
      <c r="AD28" s="102" t="s">
        <v>563</v>
      </c>
      <c r="AE28" s="102" t="s">
        <v>563</v>
      </c>
      <c r="AF28" s="102" t="s">
        <v>563</v>
      </c>
      <c r="AG28" s="101"/>
      <c r="AH28" s="65"/>
      <c r="AI28" s="118" t="str">
        <f>IFERROR(AVERAGE(Table121516418[[#This Row],[Column31]],Table121516418[[#This Row],[Column33]]),"0")</f>
        <v>0</v>
      </c>
      <c r="AJ28" s="54" t="s">
        <v>563</v>
      </c>
      <c r="AK28" s="54" t="s">
        <v>563</v>
      </c>
      <c r="AL28" s="101"/>
      <c r="AM28" s="54" t="s">
        <v>563</v>
      </c>
      <c r="AN28" s="65"/>
      <c r="AO28" s="118" t="str">
        <f>IFERROR(AVERAGE(Table121516419[[#This Row],[Column37]],Table121516419[[#This Row],[Column38]],Table121516419[[#This Row],[Column40]]),"0")</f>
        <v>0</v>
      </c>
      <c r="AP28" s="102" t="s">
        <v>563</v>
      </c>
      <c r="AQ28" s="102"/>
      <c r="AR28" s="102"/>
      <c r="AS28" s="101"/>
      <c r="AT28" s="65"/>
      <c r="AU28" s="118" t="str">
        <f>Table121516419[[#This Row],[Column43]]</f>
        <v>0</v>
      </c>
      <c r="AV28" s="101"/>
      <c r="AW28" s="101"/>
      <c r="AX28" s="102"/>
      <c r="AY28" s="102" t="s">
        <v>563</v>
      </c>
      <c r="AZ28" s="102" t="s">
        <v>563</v>
      </c>
      <c r="BA28" s="118">
        <f>IFERROR(AVERAGE(Table121516419[[#This Row],[Column52]],,Table121516419[[#This Row],[Column53]]),"0")</f>
        <v>0</v>
      </c>
      <c r="BB28" s="102" t="s">
        <v>563</v>
      </c>
      <c r="BC28" s="102" t="s">
        <v>563</v>
      </c>
      <c r="BD28" s="101"/>
      <c r="BE28" s="54"/>
      <c r="BF28" s="81"/>
      <c r="BG28" s="118" t="str">
        <f>IFERROR(AVERAGE(Table121516419[[#This Row],[Column55]],Table121516419[[#This Row],[Column56]]),"0")</f>
        <v>0</v>
      </c>
    </row>
    <row r="29" spans="1:59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 t="str">
        <f>IFERROR(AVERAGE(Table121516419[[#This Row],[Column7]],Table121516419[[#This Row],[Column8]],_FV(Table121516419[[#This Row],[Column9]],"@Column10",TRUE)),"0")</f>
        <v>0</v>
      </c>
      <c r="L29" s="102">
        <v>4</v>
      </c>
      <c r="M29" s="102">
        <v>3</v>
      </c>
      <c r="N29" s="102">
        <v>3</v>
      </c>
      <c r="O29" s="102">
        <v>3</v>
      </c>
      <c r="P29" s="102">
        <v>3</v>
      </c>
      <c r="Q29" s="118">
        <f>IFERROR(AVERAGE(Table121516419[[#This Row],[Column13]],Table121516419[[#This Row],[Column14]],Table121516419[[#This Row],[Column15]],Table121516419[[#This Row],[Column16]],Table121516419[[#This Row],[Column17]]),"0")</f>
        <v>3.2</v>
      </c>
      <c r="R29" s="102"/>
      <c r="S29" s="102">
        <v>3</v>
      </c>
      <c r="T29" s="102"/>
      <c r="U29" s="102"/>
      <c r="V29" s="59"/>
      <c r="W29" s="118">
        <f>Table121516419[[#This Row],[Column20]]</f>
        <v>3</v>
      </c>
      <c r="X29" s="102">
        <v>3</v>
      </c>
      <c r="Y29" s="102">
        <v>3</v>
      </c>
      <c r="Z29" s="102"/>
      <c r="AA29" s="102"/>
      <c r="AB29" s="59"/>
      <c r="AC29" s="118">
        <f>IFERROR(AVERAGE(Table121516418[[#This Row],[Column25]],Table121516418[[#This Row],[Column26]]),"0")</f>
        <v>3.5</v>
      </c>
      <c r="AD29" s="102">
        <v>3</v>
      </c>
      <c r="AE29" s="102">
        <v>0</v>
      </c>
      <c r="AF29" s="102">
        <v>3</v>
      </c>
      <c r="AG29" s="102"/>
      <c r="AH29" s="59"/>
      <c r="AI29" s="118">
        <f>IFERROR(AVERAGE(Table121516418[[#This Row],[Column31]],Table121516418[[#This Row],[Column33]]),"0")</f>
        <v>3</v>
      </c>
      <c r="AJ29" s="58">
        <v>3</v>
      </c>
      <c r="AK29" s="58">
        <v>3</v>
      </c>
      <c r="AL29" s="102"/>
      <c r="AM29" s="58">
        <v>3</v>
      </c>
      <c r="AN29" s="59"/>
      <c r="AO29" s="118">
        <f>IFERROR(AVERAGE(Table121516419[[#This Row],[Column37]],Table121516419[[#This Row],[Column38]],Table121516419[[#This Row],[Column40]]),"0")</f>
        <v>3</v>
      </c>
      <c r="AP29" s="102">
        <v>3</v>
      </c>
      <c r="AQ29" s="102"/>
      <c r="AR29" s="102"/>
      <c r="AS29" s="102"/>
      <c r="AT29" s="59"/>
      <c r="AU29" s="118">
        <f>Table121516419[[#This Row],[Column43]]</f>
        <v>3</v>
      </c>
      <c r="AV29" s="102"/>
      <c r="AW29" s="102"/>
      <c r="AX29" s="102"/>
      <c r="AY29" s="102">
        <v>3</v>
      </c>
      <c r="AZ29" s="102">
        <v>4</v>
      </c>
      <c r="BA29" s="118">
        <f>IFERROR(AVERAGE(Table121516419[[#This Row],[Column52]],,Table121516419[[#This Row],[Column53]]),"0")</f>
        <v>2.3333333333333335</v>
      </c>
      <c r="BB29" s="102">
        <v>0</v>
      </c>
      <c r="BC29" s="102">
        <v>0</v>
      </c>
      <c r="BD29" s="102"/>
      <c r="BE29" s="58"/>
      <c r="BF29" s="76"/>
      <c r="BG29" s="118">
        <f>IFERROR(AVERAGE(Table121516419[[#This Row],[Column55]],Table121516419[[#This Row],[Column56]]),"0")</f>
        <v>0</v>
      </c>
    </row>
    <row r="30" spans="1:59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 t="str">
        <f>IFERROR(AVERAGE(Table121516419[[#This Row],[Column7]],Table121516419[[#This Row],[Column8]],_FV(Table121516419[[#This Row],[Column9]],"@Column10",TRUE)),"0")</f>
        <v>0</v>
      </c>
      <c r="L30" s="102">
        <v>0</v>
      </c>
      <c r="M30" s="102">
        <v>0</v>
      </c>
      <c r="N30" s="102">
        <v>0</v>
      </c>
      <c r="O30" s="102">
        <v>0</v>
      </c>
      <c r="P30" s="102">
        <v>0</v>
      </c>
      <c r="Q30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30" s="102"/>
      <c r="S30" s="102">
        <v>0</v>
      </c>
      <c r="T30" s="101"/>
      <c r="U30" s="102"/>
      <c r="V30" s="65"/>
      <c r="W30" s="118">
        <f>Table121516419[[#This Row],[Column20]]</f>
        <v>0</v>
      </c>
      <c r="X30" s="102">
        <v>0</v>
      </c>
      <c r="Y30" s="102">
        <v>0</v>
      </c>
      <c r="Z30" s="101"/>
      <c r="AA30" s="101"/>
      <c r="AB30" s="65"/>
      <c r="AC30" s="118">
        <f>IFERROR(AVERAGE(Table121516418[[#This Row],[Column25]],Table121516418[[#This Row],[Column26]]),"0")</f>
        <v>1</v>
      </c>
      <c r="AD30" s="102">
        <v>0</v>
      </c>
      <c r="AE30" s="102">
        <v>0</v>
      </c>
      <c r="AF30" s="102">
        <v>1</v>
      </c>
      <c r="AG30" s="101"/>
      <c r="AH30" s="65"/>
      <c r="AI30" s="118">
        <f>IFERROR(AVERAGE(Table121516418[[#This Row],[Column31]],Table121516418[[#This Row],[Column33]]),"0")</f>
        <v>1</v>
      </c>
      <c r="AJ30" s="54">
        <v>0</v>
      </c>
      <c r="AK30" s="54">
        <v>0</v>
      </c>
      <c r="AL30" s="101"/>
      <c r="AM30" s="54">
        <v>0</v>
      </c>
      <c r="AN30" s="65"/>
      <c r="AO30" s="118">
        <f>IFERROR(AVERAGE(Table121516419[[#This Row],[Column37]],Table121516419[[#This Row],[Column38]],Table121516419[[#This Row],[Column40]]),"0")</f>
        <v>0</v>
      </c>
      <c r="AP30" s="102">
        <v>0</v>
      </c>
      <c r="AQ30" s="102"/>
      <c r="AR30" s="102"/>
      <c r="AS30" s="101"/>
      <c r="AT30" s="65"/>
      <c r="AU30" s="118">
        <f>Table121516419[[#This Row],[Column43]]</f>
        <v>0</v>
      </c>
      <c r="AV30" s="101"/>
      <c r="AW30" s="101"/>
      <c r="AX30" s="102"/>
      <c r="AY30" s="102">
        <v>0</v>
      </c>
      <c r="AZ30" s="102">
        <v>0</v>
      </c>
      <c r="BA30" s="118">
        <f>IFERROR(AVERAGE(Table121516419[[#This Row],[Column52]],,Table121516419[[#This Row],[Column53]]),"0")</f>
        <v>0</v>
      </c>
      <c r="BB30" s="102">
        <v>0</v>
      </c>
      <c r="BC30" s="102">
        <v>0</v>
      </c>
      <c r="BD30" s="101"/>
      <c r="BE30" s="54"/>
      <c r="BF30" s="81"/>
      <c r="BG30" s="118">
        <f>IFERROR(AVERAGE(Table121516419[[#This Row],[Column55]],Table121516419[[#This Row],[Column56]]),"0")</f>
        <v>0</v>
      </c>
    </row>
    <row r="31" spans="1:59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 t="str">
        <f>IFERROR(AVERAGE(Table121516419[[#This Row],[Column7]],Table121516419[[#This Row],[Column8]],_FV(Table121516419[[#This Row],[Column9]],"@Column10",TRUE)),"0")</f>
        <v>0</v>
      </c>
      <c r="L31" s="102">
        <v>2</v>
      </c>
      <c r="M31" s="102">
        <v>2</v>
      </c>
      <c r="N31" s="102">
        <v>3</v>
      </c>
      <c r="O31" s="102">
        <v>3</v>
      </c>
      <c r="P31" s="102">
        <v>2</v>
      </c>
      <c r="Q31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31" s="102"/>
      <c r="S31" s="102">
        <v>2</v>
      </c>
      <c r="T31" s="102"/>
      <c r="U31" s="102"/>
      <c r="V31" s="59"/>
      <c r="W31" s="118">
        <f>Table121516419[[#This Row],[Column20]]</f>
        <v>2</v>
      </c>
      <c r="X31" s="102">
        <v>3</v>
      </c>
      <c r="Y31" s="102">
        <v>3</v>
      </c>
      <c r="Z31" s="102"/>
      <c r="AA31" s="102"/>
      <c r="AB31" s="59"/>
      <c r="AC31" s="118">
        <f>IFERROR(AVERAGE(Table121516418[[#This Row],[Column25]],Table121516418[[#This Row],[Column26]]),"0")</f>
        <v>2</v>
      </c>
      <c r="AD31" s="102">
        <v>3</v>
      </c>
      <c r="AE31" s="102">
        <v>0</v>
      </c>
      <c r="AF31" s="102">
        <v>2</v>
      </c>
      <c r="AG31" s="102"/>
      <c r="AH31" s="59"/>
      <c r="AI31" s="118">
        <f>IFERROR(AVERAGE(Table121516418[[#This Row],[Column31]],Table121516418[[#This Row],[Column33]]),"0")</f>
        <v>2</v>
      </c>
      <c r="AJ31" s="58">
        <v>2</v>
      </c>
      <c r="AK31" s="58">
        <v>2</v>
      </c>
      <c r="AL31" s="102"/>
      <c r="AM31" s="58">
        <v>2</v>
      </c>
      <c r="AN31" s="59"/>
      <c r="AO31" s="118">
        <f>IFERROR(AVERAGE(Table121516419[[#This Row],[Column37]],Table121516419[[#This Row],[Column38]],Table121516419[[#This Row],[Column40]]),"0")</f>
        <v>2</v>
      </c>
      <c r="AP31" s="102">
        <v>3</v>
      </c>
      <c r="AQ31" s="102"/>
      <c r="AR31" s="102"/>
      <c r="AS31" s="102"/>
      <c r="AT31" s="59"/>
      <c r="AU31" s="118">
        <f>Table121516419[[#This Row],[Column43]]</f>
        <v>3</v>
      </c>
      <c r="AV31" s="102"/>
      <c r="AW31" s="102"/>
      <c r="AX31" s="102"/>
      <c r="AY31" s="102">
        <v>3</v>
      </c>
      <c r="AZ31" s="102">
        <v>2</v>
      </c>
      <c r="BA31" s="118">
        <f>IFERROR(AVERAGE(Table121516419[[#This Row],[Column52]],,Table121516419[[#This Row],[Column53]]),"0")</f>
        <v>1.6666666666666667</v>
      </c>
      <c r="BB31" s="102">
        <v>0</v>
      </c>
      <c r="BC31" s="102">
        <v>0</v>
      </c>
      <c r="BD31" s="102"/>
      <c r="BE31" s="58"/>
      <c r="BF31" s="76"/>
      <c r="BG31" s="118">
        <f>IFERROR(AVERAGE(Table121516419[[#This Row],[Column55]],Table121516419[[#This Row],[Column56]]),"0")</f>
        <v>0</v>
      </c>
    </row>
    <row r="32" spans="1:59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 t="str">
        <f>IFERROR(AVERAGE(Table121516419[[#This Row],[Column7]],Table121516419[[#This Row],[Column8]],_FV(Table121516419[[#This Row],[Column9]],"@Column10",TRUE)),"0")</f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32" s="102"/>
      <c r="S32" s="102">
        <v>0</v>
      </c>
      <c r="T32" s="101"/>
      <c r="U32" s="102"/>
      <c r="V32" s="65"/>
      <c r="W32" s="118">
        <f>Table121516419[[#This Row],[Column20]]</f>
        <v>0</v>
      </c>
      <c r="X32" s="102">
        <v>0</v>
      </c>
      <c r="Y32" s="102">
        <v>0</v>
      </c>
      <c r="Z32" s="101"/>
      <c r="AA32" s="101"/>
      <c r="AB32" s="65"/>
      <c r="AC32" s="118">
        <f>IFERROR(AVERAGE(Table121516418[[#This Row],[Column25]],Table121516418[[#This Row],[Column26]]),"0")</f>
        <v>1</v>
      </c>
      <c r="AD32" s="102">
        <v>0</v>
      </c>
      <c r="AE32" s="102">
        <v>0</v>
      </c>
      <c r="AF32" s="102">
        <v>1</v>
      </c>
      <c r="AG32" s="101"/>
      <c r="AH32" s="65"/>
      <c r="AI32" s="118">
        <f>IFERROR(AVERAGE(Table121516418[[#This Row],[Column31]],Table121516418[[#This Row],[Column33]]),"0")</f>
        <v>1</v>
      </c>
      <c r="AJ32" s="54">
        <v>0</v>
      </c>
      <c r="AK32" s="54">
        <v>0</v>
      </c>
      <c r="AL32" s="101"/>
      <c r="AM32" s="54">
        <v>0</v>
      </c>
      <c r="AN32" s="65"/>
      <c r="AO32" s="118">
        <f>IFERROR(AVERAGE(Table121516419[[#This Row],[Column37]],Table121516419[[#This Row],[Column38]],Table121516419[[#This Row],[Column40]]),"0")</f>
        <v>0</v>
      </c>
      <c r="AP32" s="102">
        <v>0</v>
      </c>
      <c r="AQ32" s="102"/>
      <c r="AR32" s="102"/>
      <c r="AS32" s="101"/>
      <c r="AT32" s="65"/>
      <c r="AU32" s="118">
        <f>Table121516419[[#This Row],[Column43]]</f>
        <v>0</v>
      </c>
      <c r="AV32" s="101"/>
      <c r="AW32" s="101"/>
      <c r="AX32" s="102"/>
      <c r="AY32" s="102">
        <v>0</v>
      </c>
      <c r="AZ32" s="102">
        <v>0</v>
      </c>
      <c r="BA32" s="118">
        <f>IFERROR(AVERAGE(Table121516419[[#This Row],[Column52]],,Table121516419[[#This Row],[Column53]]),"0")</f>
        <v>0</v>
      </c>
      <c r="BB32" s="102">
        <v>0</v>
      </c>
      <c r="BC32" s="102">
        <v>0</v>
      </c>
      <c r="BD32" s="101"/>
      <c r="BE32" s="54"/>
      <c r="BF32" s="81"/>
      <c r="BG32" s="118">
        <f>IFERROR(AVERAGE(Table121516419[[#This Row],[Column55]],Table121516419[[#This Row],[Column56]]),"0")</f>
        <v>0</v>
      </c>
    </row>
    <row r="33" spans="1:59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 t="str">
        <f>IFERROR(AVERAGE(Table121516419[[#This Row],[Column7]],Table121516419[[#This Row],[Column8]],_FV(Table121516419[[#This Row],[Column9]],"@Column10",TRUE)),"0")</f>
        <v>0</v>
      </c>
      <c r="L33" s="102">
        <v>0</v>
      </c>
      <c r="M33" s="102">
        <v>0</v>
      </c>
      <c r="N33" s="102">
        <v>0</v>
      </c>
      <c r="O33" s="102">
        <v>0</v>
      </c>
      <c r="P33" s="102">
        <v>0</v>
      </c>
      <c r="Q33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33" s="102"/>
      <c r="S33" s="102">
        <v>0</v>
      </c>
      <c r="T33" s="102"/>
      <c r="U33" s="102"/>
      <c r="V33" s="59"/>
      <c r="W33" s="118">
        <f>Table121516419[[#This Row],[Column20]]</f>
        <v>0</v>
      </c>
      <c r="X33" s="102">
        <v>0</v>
      </c>
      <c r="Y33" s="102">
        <v>0</v>
      </c>
      <c r="Z33" s="102"/>
      <c r="AA33" s="102"/>
      <c r="AB33" s="59"/>
      <c r="AC33" s="118">
        <f>IFERROR(AVERAGE(Table121516418[[#This Row],[Column25]],Table121516418[[#This Row],[Column26]]),"0")</f>
        <v>0</v>
      </c>
      <c r="AD33" s="102">
        <v>0</v>
      </c>
      <c r="AE33" s="102">
        <v>0</v>
      </c>
      <c r="AF33" s="102">
        <v>0</v>
      </c>
      <c r="AG33" s="102"/>
      <c r="AH33" s="59"/>
      <c r="AI33" s="118">
        <f>IFERROR(AVERAGE(Table121516418[[#This Row],[Column31]],Table121516418[[#This Row],[Column33]]),"0")</f>
        <v>0</v>
      </c>
      <c r="AJ33" s="58">
        <v>0</v>
      </c>
      <c r="AK33" s="58">
        <v>0</v>
      </c>
      <c r="AL33" s="102"/>
      <c r="AM33" s="58">
        <v>0</v>
      </c>
      <c r="AN33" s="59"/>
      <c r="AO33" s="118">
        <f>IFERROR(AVERAGE(Table121516419[[#This Row],[Column37]],Table121516419[[#This Row],[Column38]],Table121516419[[#This Row],[Column40]]),"0")</f>
        <v>0</v>
      </c>
      <c r="AP33" s="102">
        <v>0</v>
      </c>
      <c r="AQ33" s="102"/>
      <c r="AR33" s="102"/>
      <c r="AS33" s="102"/>
      <c r="AT33" s="59"/>
      <c r="AU33" s="118">
        <f>Table121516419[[#This Row],[Column43]]</f>
        <v>0</v>
      </c>
      <c r="AV33" s="102"/>
      <c r="AW33" s="102"/>
      <c r="AX33" s="102"/>
      <c r="AY33" s="102">
        <v>0</v>
      </c>
      <c r="AZ33" s="102">
        <v>0</v>
      </c>
      <c r="BA33" s="118">
        <f>IFERROR(AVERAGE(Table121516419[[#This Row],[Column52]],,Table121516419[[#This Row],[Column53]]),"0")</f>
        <v>0</v>
      </c>
      <c r="BB33" s="102">
        <v>0</v>
      </c>
      <c r="BC33" s="102">
        <v>0</v>
      </c>
      <c r="BD33" s="102"/>
      <c r="BE33" s="58"/>
      <c r="BF33" s="76"/>
      <c r="BG33" s="118">
        <f>IFERROR(AVERAGE(Table121516419[[#This Row],[Column55]],Table121516419[[#This Row],[Column56]]),"0")</f>
        <v>0</v>
      </c>
    </row>
    <row r="34" spans="1:59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 t="str">
        <f>IFERROR(AVERAGE(Table121516419[[#This Row],[Column7]],Table121516419[[#This Row],[Column8]],_FV(Table121516419[[#This Row],[Column9]],"@Column10",TRUE)),"0")</f>
        <v>0</v>
      </c>
      <c r="L34" s="102">
        <v>3</v>
      </c>
      <c r="M34" s="102">
        <v>2</v>
      </c>
      <c r="N34" s="102">
        <v>3</v>
      </c>
      <c r="O34" s="102">
        <v>3</v>
      </c>
      <c r="P34" s="102">
        <v>3</v>
      </c>
      <c r="Q34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34" s="102"/>
      <c r="S34" s="102">
        <v>2</v>
      </c>
      <c r="T34" s="101"/>
      <c r="U34" s="102"/>
      <c r="V34" s="65"/>
      <c r="W34" s="118">
        <f>Table121516419[[#This Row],[Column20]]</f>
        <v>2</v>
      </c>
      <c r="X34" s="102">
        <v>3</v>
      </c>
      <c r="Y34" s="102">
        <v>3</v>
      </c>
      <c r="Z34" s="101"/>
      <c r="AA34" s="101"/>
      <c r="AB34" s="65"/>
      <c r="AC34" s="118">
        <f>IFERROR(AVERAGE(Table121516418[[#This Row],[Column25]],Table121516418[[#This Row],[Column26]]),"0")</f>
        <v>2.5</v>
      </c>
      <c r="AD34" s="102">
        <v>3</v>
      </c>
      <c r="AE34" s="102">
        <v>0</v>
      </c>
      <c r="AF34" s="102">
        <v>2</v>
      </c>
      <c r="AG34" s="101"/>
      <c r="AH34" s="65"/>
      <c r="AI34" s="118">
        <f>IFERROR(AVERAGE(Table121516418[[#This Row],[Column31]],Table121516418[[#This Row],[Column33]]),"0")</f>
        <v>2.5</v>
      </c>
      <c r="AJ34" s="54">
        <v>2</v>
      </c>
      <c r="AK34" s="54">
        <v>2</v>
      </c>
      <c r="AL34" s="101"/>
      <c r="AM34" s="54">
        <v>2</v>
      </c>
      <c r="AN34" s="65"/>
      <c r="AO34" s="118">
        <f>IFERROR(AVERAGE(Table121516419[[#This Row],[Column37]],Table121516419[[#This Row],[Column38]],Table121516419[[#This Row],[Column40]]),"0")</f>
        <v>2</v>
      </c>
      <c r="AP34" s="102">
        <v>2</v>
      </c>
      <c r="AQ34" s="102"/>
      <c r="AR34" s="102"/>
      <c r="AS34" s="101"/>
      <c r="AT34" s="65"/>
      <c r="AU34" s="118">
        <f>Table121516419[[#This Row],[Column43]]</f>
        <v>2</v>
      </c>
      <c r="AV34" s="101"/>
      <c r="AW34" s="101"/>
      <c r="AX34" s="102"/>
      <c r="AY34" s="102">
        <v>3</v>
      </c>
      <c r="AZ34" s="102">
        <v>1</v>
      </c>
      <c r="BA34" s="118">
        <f>IFERROR(AVERAGE(Table121516419[[#This Row],[Column52]],,Table121516419[[#This Row],[Column53]]),"0")</f>
        <v>1.3333333333333333</v>
      </c>
      <c r="BB34" s="102">
        <v>0</v>
      </c>
      <c r="BC34" s="102">
        <v>0</v>
      </c>
      <c r="BD34" s="101"/>
      <c r="BE34" s="54"/>
      <c r="BF34" s="81"/>
      <c r="BG34" s="118">
        <f>IFERROR(AVERAGE(Table121516419[[#This Row],[Column55]],Table121516419[[#This Row],[Column56]]),"0")</f>
        <v>0</v>
      </c>
    </row>
    <row r="35" spans="1:59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 t="str">
        <f>IFERROR(AVERAGE(Table121516419[[#This Row],[Column7]],Table121516419[[#This Row],[Column8]],_FV(Table121516419[[#This Row],[Column9]],"@Column10",TRUE)),"0")</f>
        <v>0</v>
      </c>
      <c r="L35" s="102">
        <v>3</v>
      </c>
      <c r="M35" s="102">
        <v>4</v>
      </c>
      <c r="N35" s="102">
        <v>3</v>
      </c>
      <c r="O35" s="102">
        <v>3</v>
      </c>
      <c r="P35" s="102">
        <v>3</v>
      </c>
      <c r="Q35" s="118">
        <f>IFERROR(AVERAGE(Table121516419[[#This Row],[Column13]],Table121516419[[#This Row],[Column14]],Table121516419[[#This Row],[Column15]],Table121516419[[#This Row],[Column16]],Table121516419[[#This Row],[Column17]]),"0")</f>
        <v>3.2</v>
      </c>
      <c r="R35" s="102"/>
      <c r="S35" s="102">
        <v>4</v>
      </c>
      <c r="T35" s="102"/>
      <c r="U35" s="102"/>
      <c r="V35" s="59"/>
      <c r="W35" s="118">
        <f>Table121516419[[#This Row],[Column20]]</f>
        <v>4</v>
      </c>
      <c r="X35" s="102">
        <v>3</v>
      </c>
      <c r="Y35" s="102">
        <v>3</v>
      </c>
      <c r="Z35" s="102"/>
      <c r="AA35" s="102"/>
      <c r="AB35" s="59"/>
      <c r="AC35" s="118">
        <f>IFERROR(AVERAGE(Table121516418[[#This Row],[Column25]],Table121516418[[#This Row],[Column26]]),"0")</f>
        <v>3.5</v>
      </c>
      <c r="AD35" s="102">
        <v>3</v>
      </c>
      <c r="AE35" s="102">
        <v>0</v>
      </c>
      <c r="AF35" s="102">
        <v>4</v>
      </c>
      <c r="AG35" s="102"/>
      <c r="AH35" s="59"/>
      <c r="AI35" s="118">
        <f>IFERROR(AVERAGE(Table121516418[[#This Row],[Column31]],Table121516418[[#This Row],[Column33]]),"0")</f>
        <v>3.5</v>
      </c>
      <c r="AJ35" s="58">
        <v>4</v>
      </c>
      <c r="AK35" s="58">
        <v>4</v>
      </c>
      <c r="AL35" s="102"/>
      <c r="AM35" s="58">
        <v>4</v>
      </c>
      <c r="AN35" s="59"/>
      <c r="AO35" s="118">
        <f>IFERROR(AVERAGE(Table121516419[[#This Row],[Column37]],Table121516419[[#This Row],[Column38]],Table121516419[[#This Row],[Column40]]),"0")</f>
        <v>4</v>
      </c>
      <c r="AP35" s="102">
        <v>4</v>
      </c>
      <c r="AQ35" s="102"/>
      <c r="AR35" s="102"/>
      <c r="AS35" s="102"/>
      <c r="AT35" s="59"/>
      <c r="AU35" s="118">
        <f>Table121516419[[#This Row],[Column43]]</f>
        <v>4</v>
      </c>
      <c r="AV35" s="102"/>
      <c r="AW35" s="102"/>
      <c r="AX35" s="102"/>
      <c r="AY35" s="102">
        <v>3</v>
      </c>
      <c r="AZ35" s="102">
        <v>4</v>
      </c>
      <c r="BA35" s="118">
        <f>IFERROR(AVERAGE(Table121516419[[#This Row],[Column52]],,Table121516419[[#This Row],[Column53]]),"0")</f>
        <v>2.3333333333333335</v>
      </c>
      <c r="BB35" s="102">
        <v>0</v>
      </c>
      <c r="BC35" s="102">
        <v>0</v>
      </c>
      <c r="BD35" s="102"/>
      <c r="BE35" s="58"/>
      <c r="BF35" s="76"/>
      <c r="BG35" s="118">
        <f>IFERROR(AVERAGE(Table121516419[[#This Row],[Column55]],Table121516419[[#This Row],[Column56]]),"0")</f>
        <v>0</v>
      </c>
    </row>
    <row r="36" spans="1:59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 t="str">
        <f>IFERROR(AVERAGE(Table121516419[[#This Row],[Column7]],Table121516419[[#This Row],[Column8]],_FV(Table121516419[[#This Row],[Column9]],"@Column10",TRUE)),"0")</f>
        <v>0</v>
      </c>
      <c r="L36" s="102">
        <v>3</v>
      </c>
      <c r="M36" s="102">
        <v>4</v>
      </c>
      <c r="N36" s="102">
        <v>4</v>
      </c>
      <c r="O36" s="102">
        <v>4</v>
      </c>
      <c r="P36" s="102">
        <v>4</v>
      </c>
      <c r="Q36" s="118">
        <f>IFERROR(AVERAGE(Table121516419[[#This Row],[Column13]],Table121516419[[#This Row],[Column14]],Table121516419[[#This Row],[Column15]],Table121516419[[#This Row],[Column16]],Table121516419[[#This Row],[Column17]]),"0")</f>
        <v>3.8</v>
      </c>
      <c r="R36" s="102"/>
      <c r="S36" s="102">
        <v>3</v>
      </c>
      <c r="T36" s="101"/>
      <c r="U36" s="102"/>
      <c r="V36" s="65"/>
      <c r="W36" s="118">
        <f>Table121516419[[#This Row],[Column20]]</f>
        <v>3</v>
      </c>
      <c r="X36" s="102">
        <v>3</v>
      </c>
      <c r="Y36" s="102">
        <v>3</v>
      </c>
      <c r="Z36" s="101"/>
      <c r="AA36" s="101"/>
      <c r="AB36" s="65"/>
      <c r="AC36" s="118">
        <f>IFERROR(AVERAGE(Table121516418[[#This Row],[Column25]],Table121516418[[#This Row],[Column26]]),"0")</f>
        <v>3</v>
      </c>
      <c r="AD36" s="102">
        <v>3</v>
      </c>
      <c r="AE36" s="102">
        <v>0</v>
      </c>
      <c r="AF36" s="102">
        <v>1</v>
      </c>
      <c r="AG36" s="101"/>
      <c r="AH36" s="65"/>
      <c r="AI36" s="118">
        <f>IFERROR(AVERAGE(Table121516418[[#This Row],[Column31]],Table121516418[[#This Row],[Column33]]),"0")</f>
        <v>2</v>
      </c>
      <c r="AJ36" s="54">
        <v>3</v>
      </c>
      <c r="AK36" s="54">
        <v>3</v>
      </c>
      <c r="AL36" s="101"/>
      <c r="AM36" s="54">
        <v>3</v>
      </c>
      <c r="AN36" s="65"/>
      <c r="AO36" s="118">
        <f>IFERROR(AVERAGE(Table121516419[[#This Row],[Column37]],Table121516419[[#This Row],[Column38]],Table121516419[[#This Row],[Column40]]),"0")</f>
        <v>3</v>
      </c>
      <c r="AP36" s="102">
        <v>1</v>
      </c>
      <c r="AQ36" s="102"/>
      <c r="AR36" s="102"/>
      <c r="AS36" s="101"/>
      <c r="AT36" s="65"/>
      <c r="AU36" s="118">
        <f>Table121516419[[#This Row],[Column43]]</f>
        <v>1</v>
      </c>
      <c r="AV36" s="101"/>
      <c r="AW36" s="101"/>
      <c r="AX36" s="102"/>
      <c r="AY36" s="102">
        <v>3</v>
      </c>
      <c r="AZ36" s="102">
        <v>4</v>
      </c>
      <c r="BA36" s="118">
        <f>IFERROR(AVERAGE(Table121516419[[#This Row],[Column52]],,Table121516419[[#This Row],[Column53]]),"0")</f>
        <v>2.3333333333333335</v>
      </c>
      <c r="BB36" s="102">
        <v>0</v>
      </c>
      <c r="BC36" s="102">
        <v>0</v>
      </c>
      <c r="BD36" s="101"/>
      <c r="BE36" s="54"/>
      <c r="BF36" s="81"/>
      <c r="BG36" s="118">
        <f>IFERROR(AVERAGE(Table121516419[[#This Row],[Column55]],Table121516419[[#This Row],[Column56]]),"0")</f>
        <v>0</v>
      </c>
    </row>
    <row r="37" spans="1:59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 t="str">
        <f>IFERROR(AVERAGE(Table121516419[[#This Row],[Column7]],Table121516419[[#This Row],[Column8]],_FV(Table121516419[[#This Row],[Column9]],"@Column10",TRUE)),"0")</f>
        <v>0</v>
      </c>
      <c r="L37" s="102">
        <v>2</v>
      </c>
      <c r="M37" s="102">
        <v>2</v>
      </c>
      <c r="N37" s="102">
        <v>3</v>
      </c>
      <c r="O37" s="102">
        <v>2</v>
      </c>
      <c r="P37" s="102">
        <v>2</v>
      </c>
      <c r="Q37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37" s="102"/>
      <c r="S37" s="102">
        <v>2</v>
      </c>
      <c r="T37" s="102"/>
      <c r="U37" s="102"/>
      <c r="V37" s="59"/>
      <c r="W37" s="118">
        <f>Table121516419[[#This Row],[Column20]]</f>
        <v>2</v>
      </c>
      <c r="X37" s="102">
        <v>3</v>
      </c>
      <c r="Y37" s="102">
        <v>2</v>
      </c>
      <c r="Z37" s="102"/>
      <c r="AA37" s="102"/>
      <c r="AB37" s="59"/>
      <c r="AC37" s="118">
        <f>IFERROR(AVERAGE(Table121516418[[#This Row],[Column25]],Table121516418[[#This Row],[Column26]]),"0")</f>
        <v>2</v>
      </c>
      <c r="AD37" s="102">
        <v>2</v>
      </c>
      <c r="AE37" s="102">
        <v>0</v>
      </c>
      <c r="AF37" s="102">
        <v>2</v>
      </c>
      <c r="AG37" s="102"/>
      <c r="AH37" s="59"/>
      <c r="AI37" s="118">
        <f>IFERROR(AVERAGE(Table121516418[[#This Row],[Column31]],Table121516418[[#This Row],[Column33]]),"0")</f>
        <v>2</v>
      </c>
      <c r="AJ37" s="58">
        <v>2</v>
      </c>
      <c r="AK37" s="58">
        <v>2</v>
      </c>
      <c r="AL37" s="102"/>
      <c r="AM37" s="58">
        <v>2</v>
      </c>
      <c r="AN37" s="59"/>
      <c r="AO37" s="118">
        <f>IFERROR(AVERAGE(Table121516419[[#This Row],[Column37]],Table121516419[[#This Row],[Column38]],Table121516419[[#This Row],[Column40]]),"0")</f>
        <v>2</v>
      </c>
      <c r="AP37" s="102">
        <v>2</v>
      </c>
      <c r="AQ37" s="102"/>
      <c r="AR37" s="102"/>
      <c r="AS37" s="102"/>
      <c r="AT37" s="59"/>
      <c r="AU37" s="118">
        <f>Table121516419[[#This Row],[Column43]]</f>
        <v>2</v>
      </c>
      <c r="AV37" s="102"/>
      <c r="AW37" s="102"/>
      <c r="AX37" s="102"/>
      <c r="AY37" s="102">
        <v>3</v>
      </c>
      <c r="AZ37" s="102">
        <v>2</v>
      </c>
      <c r="BA37" s="118">
        <f>IFERROR(AVERAGE(Table121516419[[#This Row],[Column52]],,Table121516419[[#This Row],[Column53]]),"0")</f>
        <v>1.6666666666666667</v>
      </c>
      <c r="BB37" s="102">
        <v>0</v>
      </c>
      <c r="BC37" s="102">
        <v>0</v>
      </c>
      <c r="BD37" s="102"/>
      <c r="BE37" s="58"/>
      <c r="BF37" s="76"/>
      <c r="BG37" s="118">
        <f>IFERROR(AVERAGE(Table121516419[[#This Row],[Column55]],Table121516419[[#This Row],[Column56]]),"0")</f>
        <v>0</v>
      </c>
    </row>
    <row r="38" spans="1:59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 t="str">
        <f>IFERROR(AVERAGE(Table121516419[[#This Row],[Column7]],Table121516419[[#This Row],[Column8]],_FV(Table121516419[[#This Row],[Column9]],"@Column10",TRUE)),"0")</f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38" s="102"/>
      <c r="S38" s="102">
        <v>0</v>
      </c>
      <c r="T38" s="101"/>
      <c r="U38" s="102"/>
      <c r="V38" s="65"/>
      <c r="W38" s="118">
        <f>Table121516419[[#This Row],[Column20]]</f>
        <v>0</v>
      </c>
      <c r="X38" s="102">
        <v>0</v>
      </c>
      <c r="Y38" s="102">
        <v>0</v>
      </c>
      <c r="Z38" s="101"/>
      <c r="AA38" s="101"/>
      <c r="AB38" s="65"/>
      <c r="AC38" s="118">
        <f>IFERROR(AVERAGE(Table121516418[[#This Row],[Column25]],Table121516418[[#This Row],[Column26]]),"0")</f>
        <v>2</v>
      </c>
      <c r="AD38" s="102">
        <v>0</v>
      </c>
      <c r="AE38" s="102">
        <v>0</v>
      </c>
      <c r="AF38" s="102">
        <v>4</v>
      </c>
      <c r="AG38" s="101"/>
      <c r="AH38" s="65"/>
      <c r="AI38" s="118">
        <f>IFERROR(AVERAGE(Table121516418[[#This Row],[Column31]],Table121516418[[#This Row],[Column33]]),"0")</f>
        <v>3.5</v>
      </c>
      <c r="AJ38" s="54">
        <v>0</v>
      </c>
      <c r="AK38" s="54">
        <v>0</v>
      </c>
      <c r="AL38" s="101"/>
      <c r="AM38" s="54">
        <v>0</v>
      </c>
      <c r="AN38" s="65"/>
      <c r="AO38" s="118">
        <f>IFERROR(AVERAGE(Table121516419[[#This Row],[Column37]],Table121516419[[#This Row],[Column38]],Table121516419[[#This Row],[Column40]]),"0")</f>
        <v>0</v>
      </c>
      <c r="AP38" s="102">
        <v>0</v>
      </c>
      <c r="AQ38" s="102"/>
      <c r="AR38" s="102"/>
      <c r="AS38" s="101"/>
      <c r="AT38" s="65"/>
      <c r="AU38" s="118">
        <f>Table121516419[[#This Row],[Column43]]</f>
        <v>0</v>
      </c>
      <c r="AV38" s="101"/>
      <c r="AW38" s="101"/>
      <c r="AX38" s="102"/>
      <c r="AY38" s="102">
        <v>0</v>
      </c>
      <c r="AZ38" s="102">
        <v>0</v>
      </c>
      <c r="BA38" s="118">
        <f>IFERROR(AVERAGE(Table121516419[[#This Row],[Column52]],,Table121516419[[#This Row],[Column53]]),"0")</f>
        <v>0</v>
      </c>
      <c r="BB38" s="102">
        <v>0</v>
      </c>
      <c r="BC38" s="102">
        <v>0</v>
      </c>
      <c r="BD38" s="101"/>
      <c r="BE38" s="54"/>
      <c r="BF38" s="81"/>
      <c r="BG38" s="118">
        <f>IFERROR(AVERAGE(Table121516419[[#This Row],[Column55]],Table121516419[[#This Row],[Column56]]),"0")</f>
        <v>0</v>
      </c>
    </row>
    <row r="39" spans="1:59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 t="str">
        <f>IFERROR(AVERAGE(Table121516419[[#This Row],[Column7]],Table121516419[[#This Row],[Column8]],_FV(Table121516419[[#This Row],[Column9]],"@Column10",TRUE)),"0")</f>
        <v>0</v>
      </c>
      <c r="L39" s="102">
        <v>2</v>
      </c>
      <c r="M39" s="102">
        <v>2</v>
      </c>
      <c r="N39" s="102">
        <v>2</v>
      </c>
      <c r="O39" s="102">
        <v>3</v>
      </c>
      <c r="P39" s="102">
        <v>2</v>
      </c>
      <c r="Q39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39" s="102"/>
      <c r="S39" s="102">
        <v>3</v>
      </c>
      <c r="T39" s="102"/>
      <c r="U39" s="102"/>
      <c r="V39" s="59"/>
      <c r="W39" s="118">
        <f>Table121516419[[#This Row],[Column20]]</f>
        <v>3</v>
      </c>
      <c r="X39" s="102">
        <v>3</v>
      </c>
      <c r="Y39" s="102">
        <v>3</v>
      </c>
      <c r="Z39" s="102"/>
      <c r="AA39" s="102"/>
      <c r="AB39" s="59"/>
      <c r="AC39" s="118">
        <f>IFERROR(AVERAGE(Table121516418[[#This Row],[Column25]],Table121516418[[#This Row],[Column26]]),"0")</f>
        <v>3</v>
      </c>
      <c r="AD39" s="102">
        <v>3</v>
      </c>
      <c r="AE39" s="102">
        <v>0</v>
      </c>
      <c r="AF39" s="102">
        <v>2</v>
      </c>
      <c r="AG39" s="102"/>
      <c r="AH39" s="59"/>
      <c r="AI39" s="118">
        <f>IFERROR(AVERAGE(Table121516418[[#This Row],[Column31]],Table121516418[[#This Row],[Column33]]),"0")</f>
        <v>2.5</v>
      </c>
      <c r="AJ39" s="58">
        <v>3</v>
      </c>
      <c r="AK39" s="58">
        <v>3</v>
      </c>
      <c r="AL39" s="102"/>
      <c r="AM39" s="58">
        <v>3</v>
      </c>
      <c r="AN39" s="59"/>
      <c r="AO39" s="118">
        <f>IFERROR(AVERAGE(Table121516419[[#This Row],[Column37]],Table121516419[[#This Row],[Column38]],Table121516419[[#This Row],[Column40]]),"0")</f>
        <v>3</v>
      </c>
      <c r="AP39" s="102">
        <v>3</v>
      </c>
      <c r="AQ39" s="102"/>
      <c r="AR39" s="102"/>
      <c r="AS39" s="102"/>
      <c r="AT39" s="59"/>
      <c r="AU39" s="118">
        <f>Table121516419[[#This Row],[Column43]]</f>
        <v>3</v>
      </c>
      <c r="AV39" s="102"/>
      <c r="AW39" s="102"/>
      <c r="AX39" s="102"/>
      <c r="AY39" s="102">
        <v>3</v>
      </c>
      <c r="AZ39" s="102">
        <v>3</v>
      </c>
      <c r="BA39" s="118">
        <f>IFERROR(AVERAGE(Table121516419[[#This Row],[Column52]],,Table121516419[[#This Row],[Column53]]),"0")</f>
        <v>2</v>
      </c>
      <c r="BB39" s="102">
        <v>0</v>
      </c>
      <c r="BC39" s="102">
        <v>0</v>
      </c>
      <c r="BD39" s="102"/>
      <c r="BE39" s="58"/>
      <c r="BF39" s="76"/>
      <c r="BG39" s="118">
        <f>IFERROR(AVERAGE(Table121516419[[#This Row],[Column55]],Table121516419[[#This Row],[Column56]]),"0")</f>
        <v>0</v>
      </c>
    </row>
    <row r="40" spans="1:59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 t="str">
        <f>IFERROR(AVERAGE(Table121516419[[#This Row],[Column7]],Table121516419[[#This Row],[Column8]],_FV(Table121516419[[#This Row],[Column9]],"@Column10",TRUE)),"0")</f>
        <v>0</v>
      </c>
      <c r="L40" s="102">
        <v>3</v>
      </c>
      <c r="M40" s="102">
        <v>2</v>
      </c>
      <c r="N40" s="102">
        <v>3</v>
      </c>
      <c r="O40" s="102">
        <v>3</v>
      </c>
      <c r="P40" s="102">
        <v>3</v>
      </c>
      <c r="Q40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40" s="102"/>
      <c r="S40" s="102">
        <v>2</v>
      </c>
      <c r="T40" s="101"/>
      <c r="U40" s="102"/>
      <c r="V40" s="65"/>
      <c r="W40" s="118">
        <f>Table121516419[[#This Row],[Column20]]</f>
        <v>2</v>
      </c>
      <c r="X40" s="102">
        <v>3</v>
      </c>
      <c r="Y40" s="102">
        <v>3</v>
      </c>
      <c r="Z40" s="101"/>
      <c r="AA40" s="101"/>
      <c r="AB40" s="65"/>
      <c r="AC40" s="118">
        <f>IFERROR(AVERAGE(Table121516418[[#This Row],[Column25]],Table121516418[[#This Row],[Column26]]),"0")</f>
        <v>2.5</v>
      </c>
      <c r="AD40" s="102">
        <v>3</v>
      </c>
      <c r="AE40" s="102">
        <v>0</v>
      </c>
      <c r="AF40" s="102">
        <v>2</v>
      </c>
      <c r="AG40" s="101"/>
      <c r="AH40" s="65"/>
      <c r="AI40" s="118">
        <f>IFERROR(AVERAGE(Table121516418[[#This Row],[Column31]],Table121516418[[#This Row],[Column33]]),"0")</f>
        <v>2.5</v>
      </c>
      <c r="AJ40" s="54">
        <v>2</v>
      </c>
      <c r="AK40" s="54">
        <v>2</v>
      </c>
      <c r="AL40" s="101"/>
      <c r="AM40" s="54">
        <v>2</v>
      </c>
      <c r="AN40" s="65"/>
      <c r="AO40" s="118">
        <f>IFERROR(AVERAGE(Table121516419[[#This Row],[Column37]],Table121516419[[#This Row],[Column38]],Table121516419[[#This Row],[Column40]]),"0")</f>
        <v>2</v>
      </c>
      <c r="AP40" s="102">
        <v>2</v>
      </c>
      <c r="AQ40" s="102"/>
      <c r="AR40" s="102"/>
      <c r="AS40" s="101"/>
      <c r="AT40" s="65"/>
      <c r="AU40" s="118">
        <f>Table121516419[[#This Row],[Column43]]</f>
        <v>2</v>
      </c>
      <c r="AV40" s="101"/>
      <c r="AW40" s="101"/>
      <c r="AX40" s="102"/>
      <c r="AY40" s="102">
        <v>3</v>
      </c>
      <c r="AZ40" s="102">
        <v>1</v>
      </c>
      <c r="BA40" s="118">
        <f>IFERROR(AVERAGE(Table121516419[[#This Row],[Column52]],,Table121516419[[#This Row],[Column53]]),"0")</f>
        <v>1.3333333333333333</v>
      </c>
      <c r="BB40" s="102">
        <v>0</v>
      </c>
      <c r="BC40" s="102">
        <v>0</v>
      </c>
      <c r="BD40" s="101"/>
      <c r="BE40" s="54"/>
      <c r="BF40" s="81"/>
      <c r="BG40" s="118">
        <f>IFERROR(AVERAGE(Table121516419[[#This Row],[Column55]],Table121516419[[#This Row],[Column56]]),"0")</f>
        <v>0</v>
      </c>
    </row>
    <row r="41" spans="1:59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 t="str">
        <f>IFERROR(AVERAGE(Table121516419[[#This Row],[Column7]],Table121516419[[#This Row],[Column8]],_FV(Table121516419[[#This Row],[Column9]],"@Column10",TRUE)),"0")</f>
        <v>0</v>
      </c>
      <c r="L41" s="102">
        <v>3</v>
      </c>
      <c r="M41" s="102">
        <v>4</v>
      </c>
      <c r="N41" s="102">
        <v>4</v>
      </c>
      <c r="O41" s="102">
        <v>4</v>
      </c>
      <c r="P41" s="102">
        <v>4</v>
      </c>
      <c r="Q41" s="118">
        <f>IFERROR(AVERAGE(Table121516419[[#This Row],[Column13]],Table121516419[[#This Row],[Column14]],Table121516419[[#This Row],[Column15]],Table121516419[[#This Row],[Column16]],Table121516419[[#This Row],[Column17]]),"0")</f>
        <v>3.8</v>
      </c>
      <c r="R41" s="102"/>
      <c r="S41" s="102">
        <v>3</v>
      </c>
      <c r="T41" s="102"/>
      <c r="U41" s="102"/>
      <c r="V41" s="59"/>
      <c r="W41" s="118">
        <f>Table121516419[[#This Row],[Column20]]</f>
        <v>3</v>
      </c>
      <c r="X41" s="102">
        <v>3</v>
      </c>
      <c r="Y41" s="102">
        <v>3</v>
      </c>
      <c r="Z41" s="102"/>
      <c r="AA41" s="102"/>
      <c r="AB41" s="59"/>
      <c r="AC41" s="118">
        <f>IFERROR(AVERAGE(Table121516418[[#This Row],[Column25]],Table121516418[[#This Row],[Column26]]),"0")</f>
        <v>2</v>
      </c>
      <c r="AD41" s="102">
        <v>3</v>
      </c>
      <c r="AE41" s="102">
        <v>0</v>
      </c>
      <c r="AF41" s="102">
        <v>2</v>
      </c>
      <c r="AG41" s="102"/>
      <c r="AH41" s="59"/>
      <c r="AI41" s="118">
        <f>IFERROR(AVERAGE(Table121516418[[#This Row],[Column31]],Table121516418[[#This Row],[Column33]]),"0")</f>
        <v>2</v>
      </c>
      <c r="AJ41" s="58">
        <v>3</v>
      </c>
      <c r="AK41" s="58">
        <v>3</v>
      </c>
      <c r="AL41" s="102"/>
      <c r="AM41" s="58">
        <v>3</v>
      </c>
      <c r="AN41" s="59"/>
      <c r="AO41" s="118">
        <f>IFERROR(AVERAGE(Table121516419[[#This Row],[Column37]],Table121516419[[#This Row],[Column38]],Table121516419[[#This Row],[Column40]]),"0")</f>
        <v>3</v>
      </c>
      <c r="AP41" s="102">
        <v>3</v>
      </c>
      <c r="AQ41" s="102"/>
      <c r="AR41" s="102"/>
      <c r="AS41" s="102"/>
      <c r="AT41" s="59"/>
      <c r="AU41" s="118">
        <f>Table121516419[[#This Row],[Column43]]</f>
        <v>3</v>
      </c>
      <c r="AV41" s="102"/>
      <c r="AW41" s="102"/>
      <c r="AX41" s="102"/>
      <c r="AY41" s="102">
        <v>3</v>
      </c>
      <c r="AZ41" s="102">
        <v>4</v>
      </c>
      <c r="BA41" s="118">
        <f>IFERROR(AVERAGE(Table121516419[[#This Row],[Column52]],,Table121516419[[#This Row],[Column53]]),"0")</f>
        <v>2.3333333333333335</v>
      </c>
      <c r="BB41" s="102">
        <v>0</v>
      </c>
      <c r="BC41" s="102">
        <v>0</v>
      </c>
      <c r="BD41" s="102"/>
      <c r="BE41" s="58"/>
      <c r="BF41" s="76"/>
      <c r="BG41" s="118">
        <f>IFERROR(AVERAGE(Table121516419[[#This Row],[Column55]],Table121516419[[#This Row],[Column56]]),"0")</f>
        <v>0</v>
      </c>
    </row>
    <row r="42" spans="1:59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 t="str">
        <f>IFERROR(AVERAGE(Table121516419[[#This Row],[Column7]],Table121516419[[#This Row],[Column8]],_FV(Table121516419[[#This Row],[Column9]],"@Column10",TRUE)),"0")</f>
        <v>0</v>
      </c>
      <c r="L42" s="102">
        <v>2</v>
      </c>
      <c r="M42" s="102">
        <v>2</v>
      </c>
      <c r="N42" s="102">
        <v>2</v>
      </c>
      <c r="O42" s="102">
        <v>3</v>
      </c>
      <c r="P42" s="102">
        <v>2</v>
      </c>
      <c r="Q42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42" s="102"/>
      <c r="S42" s="102">
        <v>1</v>
      </c>
      <c r="T42" s="101"/>
      <c r="U42" s="102"/>
      <c r="V42" s="65"/>
      <c r="W42" s="118">
        <f>Table121516419[[#This Row],[Column20]]</f>
        <v>1</v>
      </c>
      <c r="X42" s="102">
        <v>1</v>
      </c>
      <c r="Y42" s="102">
        <v>1</v>
      </c>
      <c r="Z42" s="101"/>
      <c r="AA42" s="101"/>
      <c r="AB42" s="65"/>
      <c r="AC42" s="118">
        <f>IFERROR(AVERAGE(Table121516418[[#This Row],[Column25]],Table121516418[[#This Row],[Column26]]),"0")</f>
        <v>1</v>
      </c>
      <c r="AD42" s="102">
        <v>1</v>
      </c>
      <c r="AE42" s="102">
        <v>0</v>
      </c>
      <c r="AF42" s="102">
        <v>1</v>
      </c>
      <c r="AG42" s="101"/>
      <c r="AH42" s="65"/>
      <c r="AI42" s="118">
        <f>IFERROR(AVERAGE(Table121516418[[#This Row],[Column31]],Table121516418[[#This Row],[Column33]]),"0")</f>
        <v>1</v>
      </c>
      <c r="AJ42" s="54">
        <v>1</v>
      </c>
      <c r="AK42" s="54">
        <v>1</v>
      </c>
      <c r="AL42" s="101"/>
      <c r="AM42" s="54">
        <v>1</v>
      </c>
      <c r="AN42" s="65"/>
      <c r="AO42" s="118">
        <f>IFERROR(AVERAGE(Table121516419[[#This Row],[Column37]],Table121516419[[#This Row],[Column38]],Table121516419[[#This Row],[Column40]]),"0")</f>
        <v>1</v>
      </c>
      <c r="AP42" s="102">
        <v>1</v>
      </c>
      <c r="AQ42" s="102"/>
      <c r="AR42" s="102"/>
      <c r="AS42" s="101"/>
      <c r="AT42" s="65"/>
      <c r="AU42" s="118">
        <f>Table121516419[[#This Row],[Column43]]</f>
        <v>1</v>
      </c>
      <c r="AV42" s="101"/>
      <c r="AW42" s="101"/>
      <c r="AX42" s="102"/>
      <c r="AY42" s="102">
        <v>1</v>
      </c>
      <c r="AZ42" s="102">
        <v>1</v>
      </c>
      <c r="BA42" s="118">
        <f>IFERROR(AVERAGE(Table121516419[[#This Row],[Column52]],,Table121516419[[#This Row],[Column53]]),"0")</f>
        <v>0.66666666666666663</v>
      </c>
      <c r="BB42" s="102">
        <v>0</v>
      </c>
      <c r="BC42" s="102">
        <v>0</v>
      </c>
      <c r="BD42" s="101"/>
      <c r="BE42" s="54"/>
      <c r="BF42" s="81"/>
      <c r="BG42" s="118">
        <f>IFERROR(AVERAGE(Table121516419[[#This Row],[Column55]],Table121516419[[#This Row],[Column56]]),"0")</f>
        <v>0</v>
      </c>
    </row>
    <row r="43" spans="1:59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 t="str">
        <f>IFERROR(AVERAGE(Table121516419[[#This Row],[Column7]],Table121516419[[#This Row],[Column8]],_FV(Table121516419[[#This Row],[Column9]],"@Column10",TRUE)),"0")</f>
        <v>0</v>
      </c>
      <c r="L43" s="102">
        <v>2</v>
      </c>
      <c r="M43" s="102">
        <v>3</v>
      </c>
      <c r="N43" s="102">
        <v>2</v>
      </c>
      <c r="O43" s="102">
        <v>4</v>
      </c>
      <c r="P43" s="102">
        <v>4</v>
      </c>
      <c r="Q43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43" s="102"/>
      <c r="S43" s="102">
        <v>2</v>
      </c>
      <c r="T43" s="102"/>
      <c r="U43" s="102"/>
      <c r="V43" s="59"/>
      <c r="W43" s="118">
        <f>Table121516419[[#This Row],[Column20]]</f>
        <v>2</v>
      </c>
      <c r="X43" s="102">
        <v>2</v>
      </c>
      <c r="Y43" s="102">
        <v>2</v>
      </c>
      <c r="Z43" s="102"/>
      <c r="AA43" s="102"/>
      <c r="AB43" s="59"/>
      <c r="AC43" s="118">
        <f>IFERROR(AVERAGE(Table121516418[[#This Row],[Column25]],Table121516418[[#This Row],[Column26]]),"0")</f>
        <v>2</v>
      </c>
      <c r="AD43" s="102">
        <v>2</v>
      </c>
      <c r="AE43" s="102">
        <v>0</v>
      </c>
      <c r="AF43" s="102">
        <v>2</v>
      </c>
      <c r="AG43" s="102"/>
      <c r="AH43" s="59"/>
      <c r="AI43" s="118">
        <f>IFERROR(AVERAGE(Table121516418[[#This Row],[Column31]],Table121516418[[#This Row],[Column33]]),"0")</f>
        <v>2</v>
      </c>
      <c r="AJ43" s="58">
        <v>2</v>
      </c>
      <c r="AK43" s="58">
        <v>2</v>
      </c>
      <c r="AL43" s="102"/>
      <c r="AM43" s="58">
        <v>2</v>
      </c>
      <c r="AN43" s="59"/>
      <c r="AO43" s="118">
        <f>IFERROR(AVERAGE(Table121516419[[#This Row],[Column37]],Table121516419[[#This Row],[Column38]],Table121516419[[#This Row],[Column40]]),"0")</f>
        <v>2</v>
      </c>
      <c r="AP43" s="102">
        <v>3</v>
      </c>
      <c r="AQ43" s="102"/>
      <c r="AR43" s="102"/>
      <c r="AS43" s="102"/>
      <c r="AT43" s="59"/>
      <c r="AU43" s="118">
        <f>Table121516419[[#This Row],[Column43]]</f>
        <v>3</v>
      </c>
      <c r="AV43" s="102"/>
      <c r="AW43" s="102"/>
      <c r="AX43" s="102"/>
      <c r="AY43" s="102">
        <v>3</v>
      </c>
      <c r="AZ43" s="102">
        <v>4</v>
      </c>
      <c r="BA43" s="118">
        <f>IFERROR(AVERAGE(Table121516419[[#This Row],[Column52]],,Table121516419[[#This Row],[Column53]]),"0")</f>
        <v>2.3333333333333335</v>
      </c>
      <c r="BB43" s="102">
        <v>0</v>
      </c>
      <c r="BC43" s="102">
        <v>0</v>
      </c>
      <c r="BD43" s="102"/>
      <c r="BE43" s="58"/>
      <c r="BF43" s="76"/>
      <c r="BG43" s="118">
        <f>IFERROR(AVERAGE(Table121516419[[#This Row],[Column55]],Table121516419[[#This Row],[Column56]]),"0")</f>
        <v>0</v>
      </c>
    </row>
    <row r="44" spans="1:59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 t="str">
        <f>IFERROR(AVERAGE(Table121516419[[#This Row],[Column7]],Table121516419[[#This Row],[Column8]],_FV(Table121516419[[#This Row],[Column9]],"@Column10",TRUE)),"0")</f>
        <v>0</v>
      </c>
      <c r="L44" s="102">
        <v>2</v>
      </c>
      <c r="M44" s="102">
        <v>3</v>
      </c>
      <c r="N44" s="102">
        <v>3</v>
      </c>
      <c r="O44" s="102">
        <v>2</v>
      </c>
      <c r="P44" s="102">
        <v>2</v>
      </c>
      <c r="Q44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44" s="102"/>
      <c r="S44" s="102">
        <v>3</v>
      </c>
      <c r="T44" s="101"/>
      <c r="U44" s="102"/>
      <c r="V44" s="65"/>
      <c r="W44" s="118">
        <f>Table121516419[[#This Row],[Column20]]</f>
        <v>3</v>
      </c>
      <c r="X44" s="102">
        <v>3</v>
      </c>
      <c r="Y44" s="102">
        <v>2</v>
      </c>
      <c r="Z44" s="101"/>
      <c r="AA44" s="101"/>
      <c r="AB44" s="65"/>
      <c r="AC44" s="118">
        <f>IFERROR(AVERAGE(Table121516418[[#This Row],[Column25]],Table121516418[[#This Row],[Column26]]),"0")</f>
        <v>2.5</v>
      </c>
      <c r="AD44" s="102">
        <v>2</v>
      </c>
      <c r="AE44" s="102">
        <v>0</v>
      </c>
      <c r="AF44" s="102">
        <v>3</v>
      </c>
      <c r="AG44" s="101"/>
      <c r="AH44" s="65"/>
      <c r="AI44" s="118">
        <f>IFERROR(AVERAGE(Table121516418[[#This Row],[Column31]],Table121516418[[#This Row],[Column33]]),"0")</f>
        <v>2.5</v>
      </c>
      <c r="AJ44" s="54">
        <v>3</v>
      </c>
      <c r="AK44" s="54">
        <v>3</v>
      </c>
      <c r="AL44" s="101"/>
      <c r="AM44" s="54">
        <v>3</v>
      </c>
      <c r="AN44" s="65"/>
      <c r="AO44" s="118">
        <f>IFERROR(AVERAGE(Table121516419[[#This Row],[Column37]],Table121516419[[#This Row],[Column38]],Table121516419[[#This Row],[Column40]]),"0")</f>
        <v>3</v>
      </c>
      <c r="AP44" s="102">
        <v>3</v>
      </c>
      <c r="AQ44" s="102"/>
      <c r="AR44" s="102"/>
      <c r="AS44" s="101"/>
      <c r="AT44" s="65"/>
      <c r="AU44" s="118">
        <f>Table121516419[[#This Row],[Column43]]</f>
        <v>3</v>
      </c>
      <c r="AV44" s="101"/>
      <c r="AW44" s="101"/>
      <c r="AX44" s="102"/>
      <c r="AY44" s="102">
        <v>3</v>
      </c>
      <c r="AZ44" s="102">
        <v>3</v>
      </c>
      <c r="BA44" s="118">
        <f>IFERROR(AVERAGE(Table121516419[[#This Row],[Column52]],,Table121516419[[#This Row],[Column53]]),"0")</f>
        <v>2</v>
      </c>
      <c r="BB44" s="102">
        <v>0</v>
      </c>
      <c r="BC44" s="102">
        <v>0</v>
      </c>
      <c r="BD44" s="101"/>
      <c r="BE44" s="54"/>
      <c r="BF44" s="81"/>
      <c r="BG44" s="118">
        <f>IFERROR(AVERAGE(Table121516419[[#This Row],[Column55]],Table121516419[[#This Row],[Column56]]),"0")</f>
        <v>0</v>
      </c>
    </row>
    <row r="45" spans="1:59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 t="str">
        <f>IFERROR(AVERAGE(Table121516419[[#This Row],[Column7]],Table121516419[[#This Row],[Column8]],_FV(Table121516419[[#This Row],[Column9]],"@Column10",TRUE)),"0")</f>
        <v>0</v>
      </c>
      <c r="L45" s="102">
        <v>3</v>
      </c>
      <c r="M45" s="102">
        <v>3</v>
      </c>
      <c r="N45" s="102">
        <v>2</v>
      </c>
      <c r="O45" s="102">
        <v>3</v>
      </c>
      <c r="P45" s="102">
        <v>2</v>
      </c>
      <c r="Q45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45" s="102"/>
      <c r="S45" s="102">
        <v>2</v>
      </c>
      <c r="T45" s="102"/>
      <c r="U45" s="102"/>
      <c r="V45" s="59"/>
      <c r="W45" s="118">
        <f>Table121516419[[#This Row],[Column20]]</f>
        <v>2</v>
      </c>
      <c r="X45" s="102">
        <v>2</v>
      </c>
      <c r="Y45" s="102">
        <v>1</v>
      </c>
      <c r="Z45" s="102"/>
      <c r="AA45" s="102"/>
      <c r="AB45" s="59"/>
      <c r="AC45" s="118">
        <f>IFERROR(AVERAGE(Table121516418[[#This Row],[Column25]],Table121516418[[#This Row],[Column26]]),"0")</f>
        <v>1.5</v>
      </c>
      <c r="AD45" s="102">
        <v>2</v>
      </c>
      <c r="AE45" s="102">
        <v>0</v>
      </c>
      <c r="AF45" s="102">
        <v>1</v>
      </c>
      <c r="AG45" s="102"/>
      <c r="AH45" s="59"/>
      <c r="AI45" s="118">
        <f>IFERROR(AVERAGE(Table121516418[[#This Row],[Column31]],Table121516418[[#This Row],[Column33]]),"0")</f>
        <v>1.5</v>
      </c>
      <c r="AJ45" s="58">
        <v>2</v>
      </c>
      <c r="AK45" s="58">
        <v>2</v>
      </c>
      <c r="AL45" s="102"/>
      <c r="AM45" s="58">
        <v>2</v>
      </c>
      <c r="AN45" s="59"/>
      <c r="AO45" s="118">
        <f>IFERROR(AVERAGE(Table121516419[[#This Row],[Column37]],Table121516419[[#This Row],[Column38]],Table121516419[[#This Row],[Column40]]),"0")</f>
        <v>2</v>
      </c>
      <c r="AP45" s="102">
        <v>1</v>
      </c>
      <c r="AQ45" s="102"/>
      <c r="AR45" s="102"/>
      <c r="AS45" s="102"/>
      <c r="AT45" s="59"/>
      <c r="AU45" s="118">
        <f>Table121516419[[#This Row],[Column43]]</f>
        <v>1</v>
      </c>
      <c r="AV45" s="102"/>
      <c r="AW45" s="102"/>
      <c r="AX45" s="102"/>
      <c r="AY45" s="102">
        <v>1</v>
      </c>
      <c r="AZ45" s="102">
        <v>2</v>
      </c>
      <c r="BA45" s="118">
        <f>IFERROR(AVERAGE(Table121516419[[#This Row],[Column52]],,Table121516419[[#This Row],[Column53]]),"0")</f>
        <v>1</v>
      </c>
      <c r="BB45" s="102">
        <v>0</v>
      </c>
      <c r="BC45" s="102">
        <v>0</v>
      </c>
      <c r="BD45" s="102"/>
      <c r="BE45" s="58"/>
      <c r="BF45" s="76"/>
      <c r="BG45" s="118">
        <f>IFERROR(AVERAGE(Table121516419[[#This Row],[Column55]],Table121516419[[#This Row],[Column56]]),"0")</f>
        <v>0</v>
      </c>
    </row>
    <row r="46" spans="1:59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 t="str">
        <f>IFERROR(AVERAGE(Table121516419[[#This Row],[Column7]],Table121516419[[#This Row],[Column8]],_FV(Table121516419[[#This Row],[Column9]],"@Column10",TRUE)),"0")</f>
        <v>0</v>
      </c>
      <c r="L46" s="102">
        <v>4</v>
      </c>
      <c r="M46" s="102">
        <v>4</v>
      </c>
      <c r="N46" s="102">
        <v>3</v>
      </c>
      <c r="O46" s="102">
        <v>3</v>
      </c>
      <c r="P46" s="102">
        <v>3</v>
      </c>
      <c r="Q46" s="118">
        <f>IFERROR(AVERAGE(Table121516419[[#This Row],[Column13]],Table121516419[[#This Row],[Column14]],Table121516419[[#This Row],[Column15]],Table121516419[[#This Row],[Column16]],Table121516419[[#This Row],[Column17]]),"0")</f>
        <v>3.4</v>
      </c>
      <c r="R46" s="102"/>
      <c r="S46" s="102">
        <v>3</v>
      </c>
      <c r="T46" s="101"/>
      <c r="U46" s="102"/>
      <c r="V46" s="65"/>
      <c r="W46" s="118">
        <f>Table121516419[[#This Row],[Column20]]</f>
        <v>3</v>
      </c>
      <c r="X46" s="102">
        <v>3</v>
      </c>
      <c r="Y46" s="102">
        <v>3</v>
      </c>
      <c r="Z46" s="101"/>
      <c r="AA46" s="101"/>
      <c r="AB46" s="65"/>
      <c r="AC46" s="118">
        <f>IFERROR(AVERAGE(Table121516418[[#This Row],[Column25]],Table121516418[[#This Row],[Column26]]),"0")</f>
        <v>3</v>
      </c>
      <c r="AD46" s="102">
        <v>2</v>
      </c>
      <c r="AE46" s="102">
        <v>0</v>
      </c>
      <c r="AF46" s="102">
        <v>3</v>
      </c>
      <c r="AG46" s="101"/>
      <c r="AH46" s="65"/>
      <c r="AI46" s="118">
        <f>IFERROR(AVERAGE(Table121516418[[#This Row],[Column31]],Table121516418[[#This Row],[Column33]]),"0")</f>
        <v>2.5</v>
      </c>
      <c r="AJ46" s="54">
        <v>3</v>
      </c>
      <c r="AK46" s="54">
        <v>3</v>
      </c>
      <c r="AL46" s="101"/>
      <c r="AM46" s="54">
        <v>3</v>
      </c>
      <c r="AN46" s="65"/>
      <c r="AO46" s="118">
        <f>IFERROR(AVERAGE(Table121516419[[#This Row],[Column37]],Table121516419[[#This Row],[Column38]],Table121516419[[#This Row],[Column40]]),"0")</f>
        <v>3</v>
      </c>
      <c r="AP46" s="102">
        <v>1</v>
      </c>
      <c r="AQ46" s="102"/>
      <c r="AR46" s="102"/>
      <c r="AS46" s="101"/>
      <c r="AT46" s="65"/>
      <c r="AU46" s="118">
        <f>Table121516419[[#This Row],[Column43]]</f>
        <v>1</v>
      </c>
      <c r="AV46" s="101"/>
      <c r="AW46" s="101"/>
      <c r="AX46" s="102"/>
      <c r="AY46" s="102">
        <v>3</v>
      </c>
      <c r="AZ46" s="102">
        <v>3</v>
      </c>
      <c r="BA46" s="118">
        <f>IFERROR(AVERAGE(Table121516419[[#This Row],[Column52]],,Table121516419[[#This Row],[Column53]]),"0")</f>
        <v>2</v>
      </c>
      <c r="BB46" s="102">
        <v>0</v>
      </c>
      <c r="BC46" s="102">
        <v>0</v>
      </c>
      <c r="BD46" s="101"/>
      <c r="BE46" s="54"/>
      <c r="BF46" s="81"/>
      <c r="BG46" s="118">
        <f>IFERROR(AVERAGE(Table121516419[[#This Row],[Column55]],Table121516419[[#This Row],[Column56]]),"0")</f>
        <v>0</v>
      </c>
    </row>
    <row r="47" spans="1:59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 t="str">
        <f>IFERROR(AVERAGE(Table121516419[[#This Row],[Column7]],Table121516419[[#This Row],[Column8]],_FV(Table121516419[[#This Row],[Column9]],"@Column10",TRUE)),"0")</f>
        <v>0</v>
      </c>
      <c r="L47" s="102">
        <v>2</v>
      </c>
      <c r="M47" s="102">
        <v>2</v>
      </c>
      <c r="N47" s="102">
        <v>2</v>
      </c>
      <c r="O47" s="102">
        <v>2</v>
      </c>
      <c r="P47" s="102">
        <v>2</v>
      </c>
      <c r="Q47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47" s="102"/>
      <c r="S47" s="102">
        <v>2</v>
      </c>
      <c r="T47" s="102"/>
      <c r="U47" s="102"/>
      <c r="V47" s="59"/>
      <c r="W47" s="118">
        <f>Table121516419[[#This Row],[Column20]]</f>
        <v>2</v>
      </c>
      <c r="X47" s="102">
        <v>2</v>
      </c>
      <c r="Y47" s="102">
        <v>2</v>
      </c>
      <c r="Z47" s="102"/>
      <c r="AA47" s="102"/>
      <c r="AB47" s="59"/>
      <c r="AC47" s="118">
        <f>IFERROR(AVERAGE(Table121516418[[#This Row],[Column25]],Table121516418[[#This Row],[Column26]]),"0")</f>
        <v>2</v>
      </c>
      <c r="AD47" s="102">
        <v>2</v>
      </c>
      <c r="AE47" s="102">
        <v>0</v>
      </c>
      <c r="AF47" s="102">
        <v>2</v>
      </c>
      <c r="AG47" s="102"/>
      <c r="AH47" s="59"/>
      <c r="AI47" s="118">
        <f>IFERROR(AVERAGE(Table121516418[[#This Row],[Column31]],Table121516418[[#This Row],[Column33]]),"0")</f>
        <v>2</v>
      </c>
      <c r="AJ47" s="58">
        <v>2</v>
      </c>
      <c r="AK47" s="58">
        <v>2</v>
      </c>
      <c r="AL47" s="102"/>
      <c r="AM47" s="58">
        <v>2</v>
      </c>
      <c r="AN47" s="59"/>
      <c r="AO47" s="118">
        <f>IFERROR(AVERAGE(Table121516419[[#This Row],[Column37]],Table121516419[[#This Row],[Column38]],Table121516419[[#This Row],[Column40]]),"0")</f>
        <v>2</v>
      </c>
      <c r="AP47" s="102">
        <v>2</v>
      </c>
      <c r="AQ47" s="102"/>
      <c r="AR47" s="102"/>
      <c r="AS47" s="102"/>
      <c r="AT47" s="59"/>
      <c r="AU47" s="118">
        <f>Table121516419[[#This Row],[Column43]]</f>
        <v>2</v>
      </c>
      <c r="AV47" s="102"/>
      <c r="AW47" s="102"/>
      <c r="AX47" s="102"/>
      <c r="AY47" s="102">
        <v>2</v>
      </c>
      <c r="AZ47" s="102">
        <v>3</v>
      </c>
      <c r="BA47" s="118">
        <f>IFERROR(AVERAGE(Table121516419[[#This Row],[Column52]],,Table121516419[[#This Row],[Column53]]),"0")</f>
        <v>1.6666666666666667</v>
      </c>
      <c r="BB47" s="102">
        <v>0</v>
      </c>
      <c r="BC47" s="102">
        <v>0</v>
      </c>
      <c r="BD47" s="102"/>
      <c r="BE47" s="58"/>
      <c r="BF47" s="76"/>
      <c r="BG47" s="118">
        <f>IFERROR(AVERAGE(Table121516419[[#This Row],[Column55]],Table121516419[[#This Row],[Column56]]),"0")</f>
        <v>0</v>
      </c>
    </row>
    <row r="48" spans="1:59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 t="str">
        <f>IFERROR(AVERAGE(Table121516419[[#This Row],[Column7]],Table121516419[[#This Row],[Column8]],_FV(Table121516419[[#This Row],[Column9]],"@Column10",TRUE)),"0")</f>
        <v>0</v>
      </c>
      <c r="L48" s="102">
        <v>2</v>
      </c>
      <c r="M48" s="102">
        <v>2</v>
      </c>
      <c r="N48" s="102">
        <v>2</v>
      </c>
      <c r="O48" s="102">
        <v>4</v>
      </c>
      <c r="P48" s="102">
        <v>4</v>
      </c>
      <c r="Q48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48" s="102"/>
      <c r="S48" s="102">
        <v>3</v>
      </c>
      <c r="T48" s="101"/>
      <c r="U48" s="102"/>
      <c r="V48" s="65"/>
      <c r="W48" s="118">
        <f>Table121516419[[#This Row],[Column20]]</f>
        <v>3</v>
      </c>
      <c r="X48" s="102">
        <v>3</v>
      </c>
      <c r="Y48" s="102">
        <v>3</v>
      </c>
      <c r="Z48" s="101"/>
      <c r="AA48" s="101"/>
      <c r="AB48" s="65"/>
      <c r="AC48" s="118">
        <f>IFERROR(AVERAGE(Table121516418[[#This Row],[Column25]],Table121516418[[#This Row],[Column26]]),"0")</f>
        <v>2</v>
      </c>
      <c r="AD48" s="102">
        <v>3</v>
      </c>
      <c r="AE48" s="102">
        <v>0</v>
      </c>
      <c r="AF48" s="102">
        <v>2</v>
      </c>
      <c r="AG48" s="101"/>
      <c r="AH48" s="65"/>
      <c r="AI48" s="118">
        <f>IFERROR(AVERAGE(Table121516418[[#This Row],[Column31]],Table121516418[[#This Row],[Column33]]),"0")</f>
        <v>2</v>
      </c>
      <c r="AJ48" s="54">
        <v>3</v>
      </c>
      <c r="AK48" s="54">
        <v>3</v>
      </c>
      <c r="AL48" s="101"/>
      <c r="AM48" s="54">
        <v>3</v>
      </c>
      <c r="AN48" s="65"/>
      <c r="AO48" s="118">
        <f>IFERROR(AVERAGE(Table121516419[[#This Row],[Column37]],Table121516419[[#This Row],[Column38]],Table121516419[[#This Row],[Column40]]),"0")</f>
        <v>3</v>
      </c>
      <c r="AP48" s="102">
        <v>3</v>
      </c>
      <c r="AQ48" s="102"/>
      <c r="AR48" s="102"/>
      <c r="AS48" s="101"/>
      <c r="AT48" s="65"/>
      <c r="AU48" s="118">
        <f>Table121516419[[#This Row],[Column43]]</f>
        <v>3</v>
      </c>
      <c r="AV48" s="101"/>
      <c r="AW48" s="101"/>
      <c r="AX48" s="102"/>
      <c r="AY48" s="102">
        <v>3</v>
      </c>
      <c r="AZ48" s="102">
        <v>3</v>
      </c>
      <c r="BA48" s="118">
        <f>IFERROR(AVERAGE(Table121516419[[#This Row],[Column52]],,Table121516419[[#This Row],[Column53]]),"0")</f>
        <v>2</v>
      </c>
      <c r="BB48" s="102">
        <v>0</v>
      </c>
      <c r="BC48" s="102">
        <v>0</v>
      </c>
      <c r="BD48" s="101"/>
      <c r="BE48" s="54"/>
      <c r="BF48" s="81"/>
      <c r="BG48" s="118">
        <f>IFERROR(AVERAGE(Table121516419[[#This Row],[Column55]],Table121516419[[#This Row],[Column56]]),"0")</f>
        <v>0</v>
      </c>
    </row>
    <row r="49" spans="1:59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 t="str">
        <f>IFERROR(AVERAGE(Table121516419[[#This Row],[Column7]],Table121516419[[#This Row],[Column8]],_FV(Table121516419[[#This Row],[Column9]],"@Column10",TRUE)),"0")</f>
        <v>0</v>
      </c>
      <c r="L49" s="102">
        <v>1</v>
      </c>
      <c r="M49" s="102">
        <v>1</v>
      </c>
      <c r="N49" s="102">
        <v>1</v>
      </c>
      <c r="O49" s="102">
        <v>3</v>
      </c>
      <c r="P49" s="102">
        <v>1</v>
      </c>
      <c r="Q49" s="118">
        <f>IFERROR(AVERAGE(Table121516419[[#This Row],[Column13]],Table121516419[[#This Row],[Column14]],Table121516419[[#This Row],[Column15]],Table121516419[[#This Row],[Column16]],Table121516419[[#This Row],[Column17]]),"0")</f>
        <v>1.4</v>
      </c>
      <c r="R49" s="102"/>
      <c r="S49" s="102">
        <v>2</v>
      </c>
      <c r="T49" s="102"/>
      <c r="U49" s="102"/>
      <c r="V49" s="59"/>
      <c r="W49" s="118">
        <f>Table121516419[[#This Row],[Column20]]</f>
        <v>2</v>
      </c>
      <c r="X49" s="102">
        <v>2</v>
      </c>
      <c r="Y49" s="102">
        <v>2</v>
      </c>
      <c r="Z49" s="102"/>
      <c r="AA49" s="102"/>
      <c r="AB49" s="59"/>
      <c r="AC49" s="118">
        <f>IFERROR(AVERAGE(Table121516418[[#This Row],[Column25]],Table121516418[[#This Row],[Column26]]),"0")</f>
        <v>2</v>
      </c>
      <c r="AD49" s="102">
        <v>2</v>
      </c>
      <c r="AE49" s="102">
        <v>0</v>
      </c>
      <c r="AF49" s="102">
        <v>2</v>
      </c>
      <c r="AG49" s="102"/>
      <c r="AH49" s="59"/>
      <c r="AI49" s="118">
        <f>IFERROR(AVERAGE(Table121516418[[#This Row],[Column31]],Table121516418[[#This Row],[Column33]]),"0")</f>
        <v>2</v>
      </c>
      <c r="AJ49" s="58">
        <v>2</v>
      </c>
      <c r="AK49" s="58">
        <v>2</v>
      </c>
      <c r="AL49" s="102"/>
      <c r="AM49" s="58">
        <v>2</v>
      </c>
      <c r="AN49" s="59"/>
      <c r="AO49" s="118">
        <f>IFERROR(AVERAGE(Table121516419[[#This Row],[Column37]],Table121516419[[#This Row],[Column38]],Table121516419[[#This Row],[Column40]]),"0")</f>
        <v>2</v>
      </c>
      <c r="AP49" s="102">
        <v>1</v>
      </c>
      <c r="AQ49" s="102"/>
      <c r="AR49" s="102"/>
      <c r="AS49" s="102"/>
      <c r="AT49" s="59"/>
      <c r="AU49" s="118">
        <f>Table121516419[[#This Row],[Column43]]</f>
        <v>1</v>
      </c>
      <c r="AV49" s="102"/>
      <c r="AW49" s="102"/>
      <c r="AX49" s="102"/>
      <c r="AY49" s="102">
        <v>3</v>
      </c>
      <c r="AZ49" s="102">
        <v>2</v>
      </c>
      <c r="BA49" s="118">
        <f>IFERROR(AVERAGE(Table121516419[[#This Row],[Column52]],,Table121516419[[#This Row],[Column53]]),"0")</f>
        <v>1.6666666666666667</v>
      </c>
      <c r="BB49" s="102">
        <v>0</v>
      </c>
      <c r="BC49" s="102">
        <v>0</v>
      </c>
      <c r="BD49" s="102"/>
      <c r="BE49" s="58"/>
      <c r="BF49" s="76"/>
      <c r="BG49" s="118">
        <f>IFERROR(AVERAGE(Table121516419[[#This Row],[Column55]],Table121516419[[#This Row],[Column56]]),"0")</f>
        <v>0</v>
      </c>
    </row>
    <row r="50" spans="1:59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 t="str">
        <f>IFERROR(AVERAGE(Table121516419[[#This Row],[Column7]],Table121516419[[#This Row],[Column8]],_FV(Table121516419[[#This Row],[Column9]],"@Column10",TRUE)),"0")</f>
        <v>0</v>
      </c>
      <c r="L50" s="102">
        <v>2</v>
      </c>
      <c r="M50" s="102">
        <v>2</v>
      </c>
      <c r="N50" s="102">
        <v>2</v>
      </c>
      <c r="O50" s="102">
        <v>2</v>
      </c>
      <c r="P50" s="102">
        <v>2</v>
      </c>
      <c r="Q50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50" s="102"/>
      <c r="S50" s="102">
        <v>2</v>
      </c>
      <c r="T50" s="101"/>
      <c r="U50" s="102"/>
      <c r="V50" s="65"/>
      <c r="W50" s="118">
        <f>Table121516419[[#This Row],[Column20]]</f>
        <v>2</v>
      </c>
      <c r="X50" s="102">
        <v>2</v>
      </c>
      <c r="Y50" s="102">
        <v>2</v>
      </c>
      <c r="Z50" s="101"/>
      <c r="AA50" s="101"/>
      <c r="AB50" s="65"/>
      <c r="AC50" s="118">
        <f>IFERROR(AVERAGE(Table121516418[[#This Row],[Column25]],Table121516418[[#This Row],[Column26]]),"0")</f>
        <v>2</v>
      </c>
      <c r="AD50" s="102">
        <v>2</v>
      </c>
      <c r="AE50" s="102">
        <v>0</v>
      </c>
      <c r="AF50" s="102">
        <v>2</v>
      </c>
      <c r="AG50" s="101"/>
      <c r="AH50" s="65"/>
      <c r="AI50" s="118">
        <f>IFERROR(AVERAGE(Table121516418[[#This Row],[Column31]],Table121516418[[#This Row],[Column33]]),"0")</f>
        <v>2</v>
      </c>
      <c r="AJ50" s="54">
        <v>2</v>
      </c>
      <c r="AK50" s="54">
        <v>2</v>
      </c>
      <c r="AL50" s="101"/>
      <c r="AM50" s="54">
        <v>2</v>
      </c>
      <c r="AN50" s="65"/>
      <c r="AO50" s="118">
        <f>IFERROR(AVERAGE(Table121516419[[#This Row],[Column37]],Table121516419[[#This Row],[Column38]],Table121516419[[#This Row],[Column40]]),"0")</f>
        <v>2</v>
      </c>
      <c r="AP50" s="102">
        <v>2</v>
      </c>
      <c r="AQ50" s="102"/>
      <c r="AR50" s="102"/>
      <c r="AS50" s="101"/>
      <c r="AT50" s="65"/>
      <c r="AU50" s="118">
        <f>Table121516419[[#This Row],[Column43]]</f>
        <v>2</v>
      </c>
      <c r="AV50" s="101"/>
      <c r="AW50" s="101"/>
      <c r="AX50" s="102"/>
      <c r="AY50" s="102">
        <v>2</v>
      </c>
      <c r="AZ50" s="102">
        <v>1</v>
      </c>
      <c r="BA50" s="118">
        <f>IFERROR(AVERAGE(Table121516419[[#This Row],[Column52]],,Table121516419[[#This Row],[Column53]]),"0")</f>
        <v>1</v>
      </c>
      <c r="BB50" s="102">
        <v>0</v>
      </c>
      <c r="BC50" s="102">
        <v>0</v>
      </c>
      <c r="BD50" s="101"/>
      <c r="BE50" s="54"/>
      <c r="BF50" s="81"/>
      <c r="BG50" s="118">
        <f>IFERROR(AVERAGE(Table121516419[[#This Row],[Column55]],Table121516419[[#This Row],[Column56]]),"0")</f>
        <v>0</v>
      </c>
    </row>
    <row r="51" spans="1:59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 t="str">
        <f>IFERROR(AVERAGE(Table121516419[[#This Row],[Column7]],Table121516419[[#This Row],[Column8]],_FV(Table121516419[[#This Row],[Column9]],"@Column10",TRUE)),"0")</f>
        <v>0</v>
      </c>
      <c r="L51" s="102" t="s">
        <v>563</v>
      </c>
      <c r="M51" s="102" t="s">
        <v>563</v>
      </c>
      <c r="N51" s="102" t="s">
        <v>563</v>
      </c>
      <c r="O51" s="102" t="s">
        <v>563</v>
      </c>
      <c r="P51" s="102" t="s">
        <v>563</v>
      </c>
      <c r="Q51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51" s="102"/>
      <c r="S51" s="102" t="s">
        <v>563</v>
      </c>
      <c r="T51" s="102"/>
      <c r="U51" s="102"/>
      <c r="V51" s="59"/>
      <c r="W51" s="118" t="str">
        <f>Table121516419[[#This Row],[Column20]]</f>
        <v>0</v>
      </c>
      <c r="X51" s="102" t="s">
        <v>563</v>
      </c>
      <c r="Y51" s="102" t="s">
        <v>563</v>
      </c>
      <c r="Z51" s="102"/>
      <c r="AA51" s="102"/>
      <c r="AB51" s="59"/>
      <c r="AC51" s="118" t="str">
        <f>IFERROR(AVERAGE(Table121516418[[#This Row],[Column25]],Table121516418[[#This Row],[Column26]]),"0")</f>
        <v>0</v>
      </c>
      <c r="AD51" s="102" t="s">
        <v>563</v>
      </c>
      <c r="AE51" s="102" t="s">
        <v>563</v>
      </c>
      <c r="AF51" s="102" t="s">
        <v>563</v>
      </c>
      <c r="AG51" s="102"/>
      <c r="AH51" s="59"/>
      <c r="AI51" s="118" t="str">
        <f>IFERROR(AVERAGE(Table121516418[[#This Row],[Column31]],Table121516418[[#This Row],[Column33]]),"0")</f>
        <v>0</v>
      </c>
      <c r="AJ51" s="58" t="s">
        <v>563</v>
      </c>
      <c r="AK51" s="58" t="s">
        <v>563</v>
      </c>
      <c r="AL51" s="102"/>
      <c r="AM51" s="58" t="s">
        <v>563</v>
      </c>
      <c r="AN51" s="59"/>
      <c r="AO51" s="118" t="str">
        <f>IFERROR(AVERAGE(Table121516419[[#This Row],[Column37]],Table121516419[[#This Row],[Column38]],Table121516419[[#This Row],[Column40]]),"0")</f>
        <v>0</v>
      </c>
      <c r="AP51" s="102" t="s">
        <v>563</v>
      </c>
      <c r="AQ51" s="102"/>
      <c r="AR51" s="102"/>
      <c r="AS51" s="102"/>
      <c r="AT51" s="59"/>
      <c r="AU51" s="118" t="str">
        <f>Table121516419[[#This Row],[Column43]]</f>
        <v>0</v>
      </c>
      <c r="AV51" s="102"/>
      <c r="AW51" s="102"/>
      <c r="AX51" s="102"/>
      <c r="AY51" s="102" t="s">
        <v>563</v>
      </c>
      <c r="AZ51" s="102" t="s">
        <v>563</v>
      </c>
      <c r="BA51" s="118">
        <f>IFERROR(AVERAGE(Table121516419[[#This Row],[Column52]],,Table121516419[[#This Row],[Column53]]),"0")</f>
        <v>0</v>
      </c>
      <c r="BB51" s="102" t="s">
        <v>563</v>
      </c>
      <c r="BC51" s="102" t="s">
        <v>563</v>
      </c>
      <c r="BD51" s="102"/>
      <c r="BE51" s="58"/>
      <c r="BF51" s="76"/>
      <c r="BG51" s="118" t="str">
        <f>IFERROR(AVERAGE(Table121516419[[#This Row],[Column55]],Table121516419[[#This Row],[Column56]]),"0")</f>
        <v>0</v>
      </c>
    </row>
    <row r="52" spans="1:59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 t="str">
        <f>IFERROR(AVERAGE(Table121516419[[#This Row],[Column7]],Table121516419[[#This Row],[Column8]],_FV(Table121516419[[#This Row],[Column9]],"@Column10",TRUE)),"0")</f>
        <v>0</v>
      </c>
      <c r="L52" s="102">
        <v>1</v>
      </c>
      <c r="M52" s="102">
        <v>1</v>
      </c>
      <c r="N52" s="102">
        <v>1</v>
      </c>
      <c r="O52" s="102">
        <v>1</v>
      </c>
      <c r="P52" s="102">
        <v>1</v>
      </c>
      <c r="Q52" s="118">
        <f>IFERROR(AVERAGE(Table121516419[[#This Row],[Column13]],Table121516419[[#This Row],[Column14]],Table121516419[[#This Row],[Column15]],Table121516419[[#This Row],[Column16]],Table121516419[[#This Row],[Column17]]),"0")</f>
        <v>1</v>
      </c>
      <c r="R52" s="102"/>
      <c r="S52" s="102">
        <v>1</v>
      </c>
      <c r="T52" s="101"/>
      <c r="U52" s="102"/>
      <c r="V52" s="65"/>
      <c r="W52" s="118">
        <f>Table121516419[[#This Row],[Column20]]</f>
        <v>1</v>
      </c>
      <c r="X52" s="102">
        <v>1</v>
      </c>
      <c r="Y52" s="102">
        <v>1</v>
      </c>
      <c r="Z52" s="101"/>
      <c r="AA52" s="101"/>
      <c r="AB52" s="65"/>
      <c r="AC52" s="118">
        <f>IFERROR(AVERAGE(Table121516418[[#This Row],[Column25]],Table121516418[[#This Row],[Column26]]),"0")</f>
        <v>1</v>
      </c>
      <c r="AD52" s="102">
        <v>1</v>
      </c>
      <c r="AE52" s="102">
        <v>0</v>
      </c>
      <c r="AF52" s="102">
        <v>1</v>
      </c>
      <c r="AG52" s="101"/>
      <c r="AH52" s="65"/>
      <c r="AI52" s="118">
        <f>IFERROR(AVERAGE(Table121516418[[#This Row],[Column31]],Table121516418[[#This Row],[Column33]]),"0")</f>
        <v>1</v>
      </c>
      <c r="AJ52" s="54">
        <v>1</v>
      </c>
      <c r="AK52" s="54">
        <v>1</v>
      </c>
      <c r="AL52" s="101"/>
      <c r="AM52" s="54">
        <v>1</v>
      </c>
      <c r="AN52" s="65"/>
      <c r="AO52" s="118">
        <f>IFERROR(AVERAGE(Table121516419[[#This Row],[Column37]],Table121516419[[#This Row],[Column38]],Table121516419[[#This Row],[Column40]]),"0")</f>
        <v>1</v>
      </c>
      <c r="AP52" s="102">
        <v>1</v>
      </c>
      <c r="AQ52" s="102"/>
      <c r="AR52" s="102"/>
      <c r="AS52" s="101"/>
      <c r="AT52" s="65"/>
      <c r="AU52" s="118">
        <f>Table121516419[[#This Row],[Column43]]</f>
        <v>1</v>
      </c>
      <c r="AV52" s="101"/>
      <c r="AW52" s="101"/>
      <c r="AX52" s="102"/>
      <c r="AY52" s="102">
        <v>1</v>
      </c>
      <c r="AZ52" s="102">
        <v>1</v>
      </c>
      <c r="BA52" s="118">
        <f>IFERROR(AVERAGE(Table121516419[[#This Row],[Column52]],,Table121516419[[#This Row],[Column53]]),"0")</f>
        <v>0.66666666666666663</v>
      </c>
      <c r="BB52" s="102">
        <v>0</v>
      </c>
      <c r="BC52" s="102">
        <v>0</v>
      </c>
      <c r="BD52" s="101"/>
      <c r="BE52" s="54"/>
      <c r="BF52" s="81"/>
      <c r="BG52" s="118">
        <f>IFERROR(AVERAGE(Table121516419[[#This Row],[Column55]],Table121516419[[#This Row],[Column56]]),"0")</f>
        <v>0</v>
      </c>
    </row>
    <row r="53" spans="1:59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 t="str">
        <f>IFERROR(AVERAGE(Table121516419[[#This Row],[Column7]],Table121516419[[#This Row],[Column8]],_FV(Table121516419[[#This Row],[Column9]],"@Column10",TRUE)),"0")</f>
        <v>0</v>
      </c>
      <c r="L53" s="102">
        <v>3</v>
      </c>
      <c r="M53" s="102">
        <v>2</v>
      </c>
      <c r="N53" s="102">
        <v>3</v>
      </c>
      <c r="O53" s="102">
        <v>3</v>
      </c>
      <c r="P53" s="102">
        <v>3</v>
      </c>
      <c r="Q53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53" s="102"/>
      <c r="S53" s="102">
        <v>2</v>
      </c>
      <c r="T53" s="102"/>
      <c r="U53" s="102"/>
      <c r="V53" s="59"/>
      <c r="W53" s="118">
        <f>Table121516419[[#This Row],[Column20]]</f>
        <v>2</v>
      </c>
      <c r="X53" s="102">
        <v>3</v>
      </c>
      <c r="Y53" s="102">
        <v>3</v>
      </c>
      <c r="Z53" s="102"/>
      <c r="AA53" s="102"/>
      <c r="AB53" s="59"/>
      <c r="AC53" s="118">
        <f>IFERROR(AVERAGE(Table121516418[[#This Row],[Column25]],Table121516418[[#This Row],[Column26]]),"0")</f>
        <v>2.5</v>
      </c>
      <c r="AD53" s="102">
        <v>3</v>
      </c>
      <c r="AE53" s="102">
        <v>0</v>
      </c>
      <c r="AF53" s="102">
        <v>2</v>
      </c>
      <c r="AG53" s="102"/>
      <c r="AH53" s="59"/>
      <c r="AI53" s="118">
        <f>IFERROR(AVERAGE(Table121516418[[#This Row],[Column31]],Table121516418[[#This Row],[Column33]]),"0")</f>
        <v>2.5</v>
      </c>
      <c r="AJ53" s="58">
        <v>2</v>
      </c>
      <c r="AK53" s="58">
        <v>2</v>
      </c>
      <c r="AL53" s="102"/>
      <c r="AM53" s="58">
        <v>2</v>
      </c>
      <c r="AN53" s="59"/>
      <c r="AO53" s="118">
        <f>IFERROR(AVERAGE(Table121516419[[#This Row],[Column37]],Table121516419[[#This Row],[Column38]],Table121516419[[#This Row],[Column40]]),"0")</f>
        <v>2</v>
      </c>
      <c r="AP53" s="102">
        <v>2</v>
      </c>
      <c r="AQ53" s="102"/>
      <c r="AR53" s="102"/>
      <c r="AS53" s="102"/>
      <c r="AT53" s="59"/>
      <c r="AU53" s="118">
        <f>Table121516419[[#This Row],[Column43]]</f>
        <v>2</v>
      </c>
      <c r="AV53" s="102"/>
      <c r="AW53" s="102"/>
      <c r="AX53" s="102"/>
      <c r="AY53" s="102">
        <v>3</v>
      </c>
      <c r="AZ53" s="102">
        <v>1</v>
      </c>
      <c r="BA53" s="118">
        <f>IFERROR(AVERAGE(Table121516419[[#This Row],[Column52]],,Table121516419[[#This Row],[Column53]]),"0")</f>
        <v>1.3333333333333333</v>
      </c>
      <c r="BB53" s="102">
        <v>0</v>
      </c>
      <c r="BC53" s="102">
        <v>0</v>
      </c>
      <c r="BD53" s="102"/>
      <c r="BE53" s="58"/>
      <c r="BF53" s="76"/>
      <c r="BG53" s="118">
        <f>IFERROR(AVERAGE(Table121516419[[#This Row],[Column55]],Table121516419[[#This Row],[Column56]]),"0")</f>
        <v>0</v>
      </c>
    </row>
    <row r="54" spans="1:59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 t="str">
        <f>IFERROR(AVERAGE(Table121516419[[#This Row],[Column7]],Table121516419[[#This Row],[Column8]],_FV(Table121516419[[#This Row],[Column9]],"@Column10",TRUE)),"0")</f>
        <v>0</v>
      </c>
      <c r="L54" s="102">
        <v>2</v>
      </c>
      <c r="M54" s="102">
        <v>3</v>
      </c>
      <c r="N54" s="102">
        <v>3</v>
      </c>
      <c r="O54" s="102">
        <v>2</v>
      </c>
      <c r="P54" s="102">
        <v>3</v>
      </c>
      <c r="Q54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54" s="102"/>
      <c r="S54" s="102">
        <v>3</v>
      </c>
      <c r="T54" s="101"/>
      <c r="U54" s="102"/>
      <c r="V54" s="65"/>
      <c r="W54" s="118">
        <f>Table121516419[[#This Row],[Column20]]</f>
        <v>3</v>
      </c>
      <c r="X54" s="102">
        <v>3</v>
      </c>
      <c r="Y54" s="102">
        <v>2</v>
      </c>
      <c r="Z54" s="101"/>
      <c r="AA54" s="101"/>
      <c r="AB54" s="65"/>
      <c r="AC54" s="118">
        <f>IFERROR(AVERAGE(Table121516418[[#This Row],[Column25]],Table121516418[[#This Row],[Column26]]),"0")</f>
        <v>2.5</v>
      </c>
      <c r="AD54" s="102">
        <v>2</v>
      </c>
      <c r="AE54" s="102">
        <v>0</v>
      </c>
      <c r="AF54" s="102">
        <v>3</v>
      </c>
      <c r="AG54" s="101"/>
      <c r="AH54" s="65"/>
      <c r="AI54" s="118">
        <f>IFERROR(AVERAGE(Table121516418[[#This Row],[Column31]],Table121516418[[#This Row],[Column33]]),"0")</f>
        <v>3</v>
      </c>
      <c r="AJ54" s="54">
        <v>3</v>
      </c>
      <c r="AK54" s="54">
        <v>3</v>
      </c>
      <c r="AL54" s="101"/>
      <c r="AM54" s="54">
        <v>3</v>
      </c>
      <c r="AN54" s="65"/>
      <c r="AO54" s="118">
        <f>IFERROR(AVERAGE(Table121516419[[#This Row],[Column37]],Table121516419[[#This Row],[Column38]],Table121516419[[#This Row],[Column40]]),"0")</f>
        <v>3</v>
      </c>
      <c r="AP54" s="102">
        <v>3</v>
      </c>
      <c r="AQ54" s="102"/>
      <c r="AR54" s="102"/>
      <c r="AS54" s="101"/>
      <c r="AT54" s="65"/>
      <c r="AU54" s="118">
        <f>Table121516419[[#This Row],[Column43]]</f>
        <v>3</v>
      </c>
      <c r="AV54" s="101"/>
      <c r="AW54" s="101"/>
      <c r="AX54" s="102"/>
      <c r="AY54" s="102">
        <v>3</v>
      </c>
      <c r="AZ54" s="102">
        <v>3</v>
      </c>
      <c r="BA54" s="118">
        <f>IFERROR(AVERAGE(Table121516419[[#This Row],[Column52]],,Table121516419[[#This Row],[Column53]]),"0")</f>
        <v>2</v>
      </c>
      <c r="BB54" s="102">
        <v>0</v>
      </c>
      <c r="BC54" s="102">
        <v>0</v>
      </c>
      <c r="BD54" s="101"/>
      <c r="BE54" s="54"/>
      <c r="BF54" s="81"/>
      <c r="BG54" s="118">
        <f>IFERROR(AVERAGE(Table121516419[[#This Row],[Column55]],Table121516419[[#This Row],[Column56]]),"0")</f>
        <v>0</v>
      </c>
    </row>
    <row r="55" spans="1:59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 t="str">
        <f>IFERROR(AVERAGE(Table121516419[[#This Row],[Column7]],Table121516419[[#This Row],[Column8]],_FV(Table121516419[[#This Row],[Column9]],"@Column10",TRUE)),"0")</f>
        <v>0</v>
      </c>
      <c r="L55" s="102">
        <v>2</v>
      </c>
      <c r="M55" s="102">
        <v>2</v>
      </c>
      <c r="N55" s="102">
        <v>2</v>
      </c>
      <c r="O55" s="102">
        <v>2</v>
      </c>
      <c r="P55" s="102">
        <v>2</v>
      </c>
      <c r="Q55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55" s="102"/>
      <c r="S55" s="102">
        <v>2</v>
      </c>
      <c r="T55" s="102"/>
      <c r="U55" s="102"/>
      <c r="V55" s="59"/>
      <c r="W55" s="118">
        <f>Table121516419[[#This Row],[Column20]]</f>
        <v>2</v>
      </c>
      <c r="X55" s="102">
        <v>2</v>
      </c>
      <c r="Y55" s="102">
        <v>2</v>
      </c>
      <c r="Z55" s="102"/>
      <c r="AA55" s="102"/>
      <c r="AB55" s="59"/>
      <c r="AC55" s="118">
        <f>IFERROR(AVERAGE(Table121516418[[#This Row],[Column25]],Table121516418[[#This Row],[Column26]]),"0")</f>
        <v>2</v>
      </c>
      <c r="AD55" s="102">
        <v>2</v>
      </c>
      <c r="AE55" s="102">
        <v>0</v>
      </c>
      <c r="AF55" s="102">
        <v>2</v>
      </c>
      <c r="AG55" s="102"/>
      <c r="AH55" s="59"/>
      <c r="AI55" s="118">
        <f>IFERROR(AVERAGE(Table121516418[[#This Row],[Column31]],Table121516418[[#This Row],[Column33]]),"0")</f>
        <v>2</v>
      </c>
      <c r="AJ55" s="58">
        <v>2</v>
      </c>
      <c r="AK55" s="58">
        <v>2</v>
      </c>
      <c r="AL55" s="102"/>
      <c r="AM55" s="58">
        <v>2</v>
      </c>
      <c r="AN55" s="59"/>
      <c r="AO55" s="118">
        <f>IFERROR(AVERAGE(Table121516419[[#This Row],[Column37]],Table121516419[[#This Row],[Column38]],Table121516419[[#This Row],[Column40]]),"0")</f>
        <v>2</v>
      </c>
      <c r="AP55" s="102">
        <v>2</v>
      </c>
      <c r="AQ55" s="102"/>
      <c r="AR55" s="102"/>
      <c r="AS55" s="102"/>
      <c r="AT55" s="59"/>
      <c r="AU55" s="118">
        <f>Table121516419[[#This Row],[Column43]]</f>
        <v>2</v>
      </c>
      <c r="AV55" s="102"/>
      <c r="AW55" s="102"/>
      <c r="AX55" s="102"/>
      <c r="AY55" s="102">
        <v>2</v>
      </c>
      <c r="AZ55" s="102">
        <v>1</v>
      </c>
      <c r="BA55" s="118">
        <f>IFERROR(AVERAGE(Table121516419[[#This Row],[Column52]],,Table121516419[[#This Row],[Column53]]),"0")</f>
        <v>1</v>
      </c>
      <c r="BB55" s="102">
        <v>0</v>
      </c>
      <c r="BC55" s="102">
        <v>0</v>
      </c>
      <c r="BD55" s="102"/>
      <c r="BE55" s="58"/>
      <c r="BF55" s="76"/>
      <c r="BG55" s="118">
        <f>IFERROR(AVERAGE(Table121516419[[#This Row],[Column55]],Table121516419[[#This Row],[Column56]]),"0")</f>
        <v>0</v>
      </c>
    </row>
    <row r="56" spans="1:59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 t="str">
        <f>IFERROR(AVERAGE(Table121516419[[#This Row],[Column7]],Table121516419[[#This Row],[Column8]],_FV(Table121516419[[#This Row],[Column9]],"@Column10",TRUE)),"0")</f>
        <v>0</v>
      </c>
      <c r="L56" s="102">
        <v>3</v>
      </c>
      <c r="M56" s="102">
        <v>2</v>
      </c>
      <c r="N56" s="102">
        <v>3</v>
      </c>
      <c r="O56" s="102">
        <v>4</v>
      </c>
      <c r="P56" s="102">
        <v>3</v>
      </c>
      <c r="Q56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56" s="102"/>
      <c r="S56" s="102">
        <v>2</v>
      </c>
      <c r="T56" s="101"/>
      <c r="U56" s="102"/>
      <c r="V56" s="65"/>
      <c r="W56" s="118">
        <f>Table121516419[[#This Row],[Column20]]</f>
        <v>2</v>
      </c>
      <c r="X56" s="102">
        <v>2</v>
      </c>
      <c r="Y56" s="102">
        <v>3</v>
      </c>
      <c r="Z56" s="101"/>
      <c r="AA56" s="101"/>
      <c r="AB56" s="65"/>
      <c r="AC56" s="118">
        <f>IFERROR(AVERAGE(Table121516418[[#This Row],[Column25]],Table121516418[[#This Row],[Column26]]),"0")</f>
        <v>2</v>
      </c>
      <c r="AD56" s="102">
        <v>3</v>
      </c>
      <c r="AE56" s="102">
        <v>0</v>
      </c>
      <c r="AF56" s="102">
        <v>2</v>
      </c>
      <c r="AG56" s="101"/>
      <c r="AH56" s="65"/>
      <c r="AI56" s="118">
        <f>IFERROR(AVERAGE(Table121516418[[#This Row],[Column31]],Table121516418[[#This Row],[Column33]]),"0")</f>
        <v>2</v>
      </c>
      <c r="AJ56" s="54">
        <v>2</v>
      </c>
      <c r="AK56" s="54">
        <v>2</v>
      </c>
      <c r="AL56" s="101"/>
      <c r="AM56" s="54">
        <v>2</v>
      </c>
      <c r="AN56" s="65"/>
      <c r="AO56" s="118">
        <f>IFERROR(AVERAGE(Table121516419[[#This Row],[Column37]],Table121516419[[#This Row],[Column38]],Table121516419[[#This Row],[Column40]]),"0")</f>
        <v>2</v>
      </c>
      <c r="AP56" s="102">
        <v>3</v>
      </c>
      <c r="AQ56" s="102"/>
      <c r="AR56" s="102"/>
      <c r="AS56" s="101"/>
      <c r="AT56" s="65"/>
      <c r="AU56" s="118">
        <f>Table121516419[[#This Row],[Column43]]</f>
        <v>3</v>
      </c>
      <c r="AV56" s="101"/>
      <c r="AW56" s="101"/>
      <c r="AX56" s="102"/>
      <c r="AY56" s="102">
        <v>2</v>
      </c>
      <c r="AZ56" s="102">
        <v>2</v>
      </c>
      <c r="BA56" s="118">
        <f>IFERROR(AVERAGE(Table121516419[[#This Row],[Column52]],,Table121516419[[#This Row],[Column53]]),"0")</f>
        <v>1.3333333333333333</v>
      </c>
      <c r="BB56" s="102">
        <v>0</v>
      </c>
      <c r="BC56" s="102">
        <v>0</v>
      </c>
      <c r="BD56" s="101"/>
      <c r="BE56" s="54"/>
      <c r="BF56" s="81"/>
      <c r="BG56" s="118">
        <f>IFERROR(AVERAGE(Table121516419[[#This Row],[Column55]],Table121516419[[#This Row],[Column56]]),"0")</f>
        <v>0</v>
      </c>
    </row>
    <row r="57" spans="1:59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 t="str">
        <f>IFERROR(AVERAGE(Table121516419[[#This Row],[Column7]],Table121516419[[#This Row],[Column8]],_FV(Table121516419[[#This Row],[Column9]],"@Column10",TRUE)),"0")</f>
        <v>0</v>
      </c>
      <c r="L57" s="102">
        <v>3</v>
      </c>
      <c r="M57" s="102">
        <v>3</v>
      </c>
      <c r="N57" s="102">
        <v>3</v>
      </c>
      <c r="O57" s="102">
        <v>3</v>
      </c>
      <c r="P57" s="102">
        <v>3</v>
      </c>
      <c r="Q57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57" s="102"/>
      <c r="S57" s="102">
        <v>3</v>
      </c>
      <c r="T57" s="102"/>
      <c r="U57" s="102"/>
      <c r="V57" s="59"/>
      <c r="W57" s="118">
        <f>Table121516419[[#This Row],[Column20]]</f>
        <v>3</v>
      </c>
      <c r="X57" s="102">
        <v>3</v>
      </c>
      <c r="Y57" s="102">
        <v>3</v>
      </c>
      <c r="Z57" s="102"/>
      <c r="AA57" s="102"/>
      <c r="AB57" s="59"/>
      <c r="AC57" s="118">
        <f>IFERROR(AVERAGE(Table121516418[[#This Row],[Column25]],Table121516418[[#This Row],[Column26]]),"0")</f>
        <v>3</v>
      </c>
      <c r="AD57" s="102">
        <v>3</v>
      </c>
      <c r="AE57" s="102">
        <v>0</v>
      </c>
      <c r="AF57" s="102">
        <v>3</v>
      </c>
      <c r="AG57" s="102"/>
      <c r="AH57" s="59"/>
      <c r="AI57" s="118">
        <f>IFERROR(AVERAGE(Table121516418[[#This Row],[Column31]],Table121516418[[#This Row],[Column33]]),"0")</f>
        <v>3</v>
      </c>
      <c r="AJ57" s="58">
        <v>3</v>
      </c>
      <c r="AK57" s="58">
        <v>3</v>
      </c>
      <c r="AL57" s="102"/>
      <c r="AM57" s="58">
        <v>3</v>
      </c>
      <c r="AN57" s="59"/>
      <c r="AO57" s="118">
        <f>IFERROR(AVERAGE(Table121516419[[#This Row],[Column37]],Table121516419[[#This Row],[Column38]],Table121516419[[#This Row],[Column40]]),"0")</f>
        <v>3</v>
      </c>
      <c r="AP57" s="102">
        <v>3</v>
      </c>
      <c r="AQ57" s="102"/>
      <c r="AR57" s="102"/>
      <c r="AS57" s="102"/>
      <c r="AT57" s="59"/>
      <c r="AU57" s="118">
        <f>Table121516419[[#This Row],[Column43]]</f>
        <v>3</v>
      </c>
      <c r="AV57" s="102"/>
      <c r="AW57" s="102"/>
      <c r="AX57" s="102"/>
      <c r="AY57" s="102">
        <v>3</v>
      </c>
      <c r="AZ57" s="102">
        <v>1</v>
      </c>
      <c r="BA57" s="118">
        <f>IFERROR(AVERAGE(Table121516419[[#This Row],[Column52]],,Table121516419[[#This Row],[Column53]]),"0")</f>
        <v>1.3333333333333333</v>
      </c>
      <c r="BB57" s="102">
        <v>0</v>
      </c>
      <c r="BC57" s="102">
        <v>0</v>
      </c>
      <c r="BD57" s="102"/>
      <c r="BE57" s="58"/>
      <c r="BF57" s="76"/>
      <c r="BG57" s="118">
        <f>IFERROR(AVERAGE(Table121516419[[#This Row],[Column55]],Table121516419[[#This Row],[Column56]]),"0")</f>
        <v>0</v>
      </c>
    </row>
    <row r="58" spans="1:59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 t="str">
        <f>IFERROR(AVERAGE(Table121516419[[#This Row],[Column7]],Table121516419[[#This Row],[Column8]],_FV(Table121516419[[#This Row],[Column9]],"@Column10",TRUE)),"0")</f>
        <v>0</v>
      </c>
      <c r="L58" s="102">
        <v>2</v>
      </c>
      <c r="M58" s="102">
        <v>2</v>
      </c>
      <c r="N58" s="102">
        <v>2</v>
      </c>
      <c r="O58" s="102">
        <v>3</v>
      </c>
      <c r="P58" s="102">
        <v>2</v>
      </c>
      <c r="Q58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58" s="102"/>
      <c r="S58" s="102">
        <v>1</v>
      </c>
      <c r="T58" s="101"/>
      <c r="U58" s="102"/>
      <c r="V58" s="65"/>
      <c r="W58" s="118">
        <f>Table121516419[[#This Row],[Column20]]</f>
        <v>1</v>
      </c>
      <c r="X58" s="102">
        <v>1</v>
      </c>
      <c r="Y58" s="102">
        <v>1</v>
      </c>
      <c r="Z58" s="101"/>
      <c r="AA58" s="101"/>
      <c r="AB58" s="65"/>
      <c r="AC58" s="118">
        <f>IFERROR(AVERAGE(Table121516418[[#This Row],[Column25]],Table121516418[[#This Row],[Column26]]),"0")</f>
        <v>1</v>
      </c>
      <c r="AD58" s="102">
        <v>1</v>
      </c>
      <c r="AE58" s="102">
        <v>0</v>
      </c>
      <c r="AF58" s="102">
        <v>1</v>
      </c>
      <c r="AG58" s="101"/>
      <c r="AH58" s="65"/>
      <c r="AI58" s="118">
        <f>IFERROR(AVERAGE(Table121516418[[#This Row],[Column31]],Table121516418[[#This Row],[Column33]]),"0")</f>
        <v>1</v>
      </c>
      <c r="AJ58" s="54">
        <v>1</v>
      </c>
      <c r="AK58" s="54">
        <v>1</v>
      </c>
      <c r="AL58" s="101"/>
      <c r="AM58" s="54">
        <v>1</v>
      </c>
      <c r="AN58" s="65"/>
      <c r="AO58" s="118">
        <f>IFERROR(AVERAGE(Table121516419[[#This Row],[Column37]],Table121516419[[#This Row],[Column38]],Table121516419[[#This Row],[Column40]]),"0")</f>
        <v>1</v>
      </c>
      <c r="AP58" s="102">
        <v>1</v>
      </c>
      <c r="AQ58" s="102"/>
      <c r="AR58" s="102"/>
      <c r="AS58" s="101"/>
      <c r="AT58" s="65"/>
      <c r="AU58" s="118">
        <f>Table121516419[[#This Row],[Column43]]</f>
        <v>1</v>
      </c>
      <c r="AV58" s="101"/>
      <c r="AW58" s="101"/>
      <c r="AX58" s="102"/>
      <c r="AY58" s="102">
        <v>1</v>
      </c>
      <c r="AZ58" s="102">
        <v>1</v>
      </c>
      <c r="BA58" s="118">
        <f>IFERROR(AVERAGE(Table121516419[[#This Row],[Column52]],,Table121516419[[#This Row],[Column53]]),"0")</f>
        <v>0.66666666666666663</v>
      </c>
      <c r="BB58" s="102">
        <v>0</v>
      </c>
      <c r="BC58" s="102">
        <v>0</v>
      </c>
      <c r="BD58" s="101"/>
      <c r="BE58" s="54"/>
      <c r="BF58" s="81"/>
      <c r="BG58" s="118">
        <f>IFERROR(AVERAGE(Table121516419[[#This Row],[Column55]],Table121516419[[#This Row],[Column56]]),"0")</f>
        <v>0</v>
      </c>
    </row>
    <row r="59" spans="1:59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 t="str">
        <f>IFERROR(AVERAGE(Table121516419[[#This Row],[Column7]],Table121516419[[#This Row],[Column8]],_FV(Table121516419[[#This Row],[Column9]],"@Column10",TRUE)),"0")</f>
        <v>0</v>
      </c>
      <c r="L59" s="102">
        <v>2</v>
      </c>
      <c r="M59" s="102">
        <v>2</v>
      </c>
      <c r="N59" s="102">
        <v>2</v>
      </c>
      <c r="O59" s="102">
        <v>3</v>
      </c>
      <c r="P59" s="102">
        <v>2</v>
      </c>
      <c r="Q59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59" s="102"/>
      <c r="S59" s="102">
        <v>3</v>
      </c>
      <c r="T59" s="102"/>
      <c r="U59" s="102"/>
      <c r="V59" s="59"/>
      <c r="W59" s="118">
        <f>Table121516419[[#This Row],[Column20]]</f>
        <v>3</v>
      </c>
      <c r="X59" s="102">
        <v>3</v>
      </c>
      <c r="Y59" s="102">
        <v>3</v>
      </c>
      <c r="Z59" s="102"/>
      <c r="AA59" s="102"/>
      <c r="AB59" s="59"/>
      <c r="AC59" s="118">
        <f>IFERROR(AVERAGE(Table121516418[[#This Row],[Column25]],Table121516418[[#This Row],[Column26]]),"0")</f>
        <v>2</v>
      </c>
      <c r="AD59" s="102">
        <v>3</v>
      </c>
      <c r="AE59" s="102">
        <v>0</v>
      </c>
      <c r="AF59" s="102">
        <v>2</v>
      </c>
      <c r="AG59" s="102"/>
      <c r="AH59" s="59"/>
      <c r="AI59" s="118">
        <f>IFERROR(AVERAGE(Table121516418[[#This Row],[Column31]],Table121516418[[#This Row],[Column33]]),"0")</f>
        <v>2</v>
      </c>
      <c r="AJ59" s="58">
        <v>3</v>
      </c>
      <c r="AK59" s="58">
        <v>3</v>
      </c>
      <c r="AL59" s="102"/>
      <c r="AM59" s="58">
        <v>3</v>
      </c>
      <c r="AN59" s="59"/>
      <c r="AO59" s="118">
        <f>IFERROR(AVERAGE(Table121516419[[#This Row],[Column37]],Table121516419[[#This Row],[Column38]],Table121516419[[#This Row],[Column40]]),"0")</f>
        <v>3</v>
      </c>
      <c r="AP59" s="102">
        <v>3</v>
      </c>
      <c r="AQ59" s="102"/>
      <c r="AR59" s="102"/>
      <c r="AS59" s="102"/>
      <c r="AT59" s="59"/>
      <c r="AU59" s="118">
        <f>Table121516419[[#This Row],[Column43]]</f>
        <v>3</v>
      </c>
      <c r="AV59" s="102"/>
      <c r="AW59" s="102"/>
      <c r="AX59" s="102"/>
      <c r="AY59" s="102">
        <v>3</v>
      </c>
      <c r="AZ59" s="102">
        <v>3</v>
      </c>
      <c r="BA59" s="118">
        <f>IFERROR(AVERAGE(Table121516419[[#This Row],[Column52]],,Table121516419[[#This Row],[Column53]]),"0")</f>
        <v>2</v>
      </c>
      <c r="BB59" s="102">
        <v>0</v>
      </c>
      <c r="BC59" s="102">
        <v>0</v>
      </c>
      <c r="BD59" s="102"/>
      <c r="BE59" s="58"/>
      <c r="BF59" s="76"/>
      <c r="BG59" s="118">
        <f>IFERROR(AVERAGE(Table121516419[[#This Row],[Column55]],Table121516419[[#This Row],[Column56]]),"0")</f>
        <v>0</v>
      </c>
    </row>
    <row r="60" spans="1:59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 t="str">
        <f>IFERROR(AVERAGE(Table121516419[[#This Row],[Column7]],Table121516419[[#This Row],[Column8]],_FV(Table121516419[[#This Row],[Column9]],"@Column10",TRUE)),"0")</f>
        <v>0</v>
      </c>
      <c r="L60" s="102">
        <v>3</v>
      </c>
      <c r="M60" s="102">
        <v>3</v>
      </c>
      <c r="N60" s="102">
        <v>2</v>
      </c>
      <c r="O60" s="102">
        <v>3</v>
      </c>
      <c r="P60" s="102">
        <v>2</v>
      </c>
      <c r="Q60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60" s="102"/>
      <c r="S60" s="102">
        <v>2</v>
      </c>
      <c r="T60" s="101"/>
      <c r="U60" s="102"/>
      <c r="V60" s="65"/>
      <c r="W60" s="118">
        <f>Table121516419[[#This Row],[Column20]]</f>
        <v>2</v>
      </c>
      <c r="X60" s="102">
        <v>2</v>
      </c>
      <c r="Y60" s="102">
        <v>2</v>
      </c>
      <c r="Z60" s="101"/>
      <c r="AA60" s="101"/>
      <c r="AB60" s="65"/>
      <c r="AC60" s="118">
        <f>IFERROR(AVERAGE(Table121516418[[#This Row],[Column25]],Table121516418[[#This Row],[Column26]]),"0")</f>
        <v>2</v>
      </c>
      <c r="AD60" s="102">
        <v>3</v>
      </c>
      <c r="AE60" s="102">
        <v>0</v>
      </c>
      <c r="AF60" s="102">
        <v>2</v>
      </c>
      <c r="AG60" s="101"/>
      <c r="AH60" s="65"/>
      <c r="AI60" s="118">
        <f>IFERROR(AVERAGE(Table121516418[[#This Row],[Column31]],Table121516418[[#This Row],[Column33]]),"0")</f>
        <v>2</v>
      </c>
      <c r="AJ60" s="54">
        <v>2</v>
      </c>
      <c r="AK60" s="54">
        <v>2</v>
      </c>
      <c r="AL60" s="101"/>
      <c r="AM60" s="54">
        <v>2</v>
      </c>
      <c r="AN60" s="65"/>
      <c r="AO60" s="118">
        <f>IFERROR(AVERAGE(Table121516419[[#This Row],[Column37]],Table121516419[[#This Row],[Column38]],Table121516419[[#This Row],[Column40]]),"0")</f>
        <v>2</v>
      </c>
      <c r="AP60" s="102">
        <v>3</v>
      </c>
      <c r="AQ60" s="102"/>
      <c r="AR60" s="102"/>
      <c r="AS60" s="101"/>
      <c r="AT60" s="65"/>
      <c r="AU60" s="118">
        <f>Table121516419[[#This Row],[Column43]]</f>
        <v>3</v>
      </c>
      <c r="AV60" s="101"/>
      <c r="AW60" s="101"/>
      <c r="AX60" s="102"/>
      <c r="AY60" s="102">
        <v>3</v>
      </c>
      <c r="AZ60" s="102">
        <v>3</v>
      </c>
      <c r="BA60" s="118">
        <f>IFERROR(AVERAGE(Table121516419[[#This Row],[Column52]],,Table121516419[[#This Row],[Column53]]),"0")</f>
        <v>2</v>
      </c>
      <c r="BB60" s="102">
        <v>0</v>
      </c>
      <c r="BC60" s="102">
        <v>0</v>
      </c>
      <c r="BD60" s="101"/>
      <c r="BE60" s="54"/>
      <c r="BF60" s="81"/>
      <c r="BG60" s="118">
        <f>IFERROR(AVERAGE(Table121516419[[#This Row],[Column55]],Table121516419[[#This Row],[Column56]]),"0")</f>
        <v>0</v>
      </c>
    </row>
    <row r="61" spans="1:59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 t="str">
        <f>IFERROR(AVERAGE(Table121516419[[#This Row],[Column7]],Table121516419[[#This Row],[Column8]],_FV(Table121516419[[#This Row],[Column9]],"@Column10",TRUE)),"0")</f>
        <v>0</v>
      </c>
      <c r="L61" s="102">
        <v>3</v>
      </c>
      <c r="M61" s="102">
        <v>3</v>
      </c>
      <c r="N61" s="102">
        <v>2</v>
      </c>
      <c r="O61" s="102">
        <v>3</v>
      </c>
      <c r="P61" s="102">
        <v>2</v>
      </c>
      <c r="Q61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61" s="102"/>
      <c r="S61" s="102">
        <v>4</v>
      </c>
      <c r="T61" s="102"/>
      <c r="U61" s="102"/>
      <c r="V61" s="59"/>
      <c r="W61" s="118">
        <f>Table121516419[[#This Row],[Column20]]</f>
        <v>4</v>
      </c>
      <c r="X61" s="102">
        <v>3</v>
      </c>
      <c r="Y61" s="102">
        <v>3</v>
      </c>
      <c r="Z61" s="102"/>
      <c r="AA61" s="102"/>
      <c r="AB61" s="59"/>
      <c r="AC61" s="118">
        <f>IFERROR(AVERAGE(Table121516418[[#This Row],[Column25]],Table121516418[[#This Row],[Column26]]),"0")</f>
        <v>1.5</v>
      </c>
      <c r="AD61" s="102">
        <v>3</v>
      </c>
      <c r="AE61" s="102">
        <v>0</v>
      </c>
      <c r="AF61" s="102">
        <v>3</v>
      </c>
      <c r="AG61" s="102"/>
      <c r="AH61" s="59"/>
      <c r="AI61" s="118">
        <f>IFERROR(AVERAGE(Table121516418[[#This Row],[Column31]],Table121516418[[#This Row],[Column33]]),"0")</f>
        <v>3</v>
      </c>
      <c r="AJ61" s="58">
        <v>4</v>
      </c>
      <c r="AK61" s="58">
        <v>4</v>
      </c>
      <c r="AL61" s="102"/>
      <c r="AM61" s="58">
        <v>4</v>
      </c>
      <c r="AN61" s="59"/>
      <c r="AO61" s="118">
        <f>IFERROR(AVERAGE(Table121516419[[#This Row],[Column37]],Table121516419[[#This Row],[Column38]],Table121516419[[#This Row],[Column40]]),"0")</f>
        <v>4</v>
      </c>
      <c r="AP61" s="102">
        <v>1</v>
      </c>
      <c r="AQ61" s="102"/>
      <c r="AR61" s="102"/>
      <c r="AS61" s="102"/>
      <c r="AT61" s="59"/>
      <c r="AU61" s="118">
        <f>Table121516419[[#This Row],[Column43]]</f>
        <v>1</v>
      </c>
      <c r="AV61" s="102"/>
      <c r="AW61" s="102"/>
      <c r="AX61" s="102"/>
      <c r="AY61" s="102">
        <v>4</v>
      </c>
      <c r="AZ61" s="102">
        <v>4</v>
      </c>
      <c r="BA61" s="118">
        <f>IFERROR(AVERAGE(Table121516419[[#This Row],[Column52]],,Table121516419[[#This Row],[Column53]]),"0")</f>
        <v>2.6666666666666665</v>
      </c>
      <c r="BB61" s="102">
        <v>0</v>
      </c>
      <c r="BC61" s="102">
        <v>0</v>
      </c>
      <c r="BD61" s="102"/>
      <c r="BE61" s="58"/>
      <c r="BF61" s="76"/>
      <c r="BG61" s="118">
        <f>IFERROR(AVERAGE(Table121516419[[#This Row],[Column55]],Table121516419[[#This Row],[Column56]]),"0")</f>
        <v>0</v>
      </c>
    </row>
    <row r="62" spans="1:59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 t="str">
        <f>IFERROR(AVERAGE(Table121516419[[#This Row],[Column7]],Table121516419[[#This Row],[Column8]],_FV(Table121516419[[#This Row],[Column9]],"@Column10",TRUE)),"0")</f>
        <v>0</v>
      </c>
      <c r="L62" s="102" t="s">
        <v>563</v>
      </c>
      <c r="M62" s="102" t="s">
        <v>563</v>
      </c>
      <c r="N62" s="102" t="s">
        <v>563</v>
      </c>
      <c r="O62" s="102" t="s">
        <v>563</v>
      </c>
      <c r="P62" s="102" t="s">
        <v>563</v>
      </c>
      <c r="Q62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62" s="102"/>
      <c r="S62" s="102" t="s">
        <v>563</v>
      </c>
      <c r="T62" s="101"/>
      <c r="U62" s="102"/>
      <c r="V62" s="65"/>
      <c r="W62" s="118" t="str">
        <f>Table121516419[[#This Row],[Column20]]</f>
        <v>0</v>
      </c>
      <c r="X62" s="102" t="s">
        <v>563</v>
      </c>
      <c r="Y62" s="102" t="s">
        <v>563</v>
      </c>
      <c r="Z62" s="101"/>
      <c r="AA62" s="101"/>
      <c r="AB62" s="65"/>
      <c r="AC62" s="118" t="str">
        <f>IFERROR(AVERAGE(Table121516418[[#This Row],[Column25]],Table121516418[[#This Row],[Column26]]),"0")</f>
        <v>0</v>
      </c>
      <c r="AD62" s="102" t="s">
        <v>563</v>
      </c>
      <c r="AE62" s="102" t="s">
        <v>563</v>
      </c>
      <c r="AF62" s="102" t="s">
        <v>563</v>
      </c>
      <c r="AG62" s="101"/>
      <c r="AH62" s="65"/>
      <c r="AI62" s="118" t="str">
        <f>IFERROR(AVERAGE(Table121516418[[#This Row],[Column31]],Table121516418[[#This Row],[Column33]]),"0")</f>
        <v>0</v>
      </c>
      <c r="AJ62" s="54" t="s">
        <v>563</v>
      </c>
      <c r="AK62" s="54" t="s">
        <v>563</v>
      </c>
      <c r="AL62" s="101"/>
      <c r="AM62" s="54" t="s">
        <v>563</v>
      </c>
      <c r="AN62" s="65"/>
      <c r="AO62" s="118" t="str">
        <f>IFERROR(AVERAGE(Table121516419[[#This Row],[Column37]],Table121516419[[#This Row],[Column38]],Table121516419[[#This Row],[Column40]]),"0")</f>
        <v>0</v>
      </c>
      <c r="AP62" s="102" t="s">
        <v>563</v>
      </c>
      <c r="AQ62" s="102"/>
      <c r="AR62" s="102"/>
      <c r="AS62" s="101"/>
      <c r="AT62" s="65"/>
      <c r="AU62" s="118" t="str">
        <f>Table121516419[[#This Row],[Column43]]</f>
        <v>0</v>
      </c>
      <c r="AV62" s="101"/>
      <c r="AW62" s="101"/>
      <c r="AX62" s="102"/>
      <c r="AY62" s="102" t="s">
        <v>563</v>
      </c>
      <c r="AZ62" s="102" t="s">
        <v>563</v>
      </c>
      <c r="BA62" s="118">
        <f>IFERROR(AVERAGE(Table121516419[[#This Row],[Column52]],,Table121516419[[#This Row],[Column53]]),"0")</f>
        <v>0</v>
      </c>
      <c r="BB62" s="102" t="s">
        <v>563</v>
      </c>
      <c r="BC62" s="102" t="s">
        <v>563</v>
      </c>
      <c r="BD62" s="101"/>
      <c r="BE62" s="54"/>
      <c r="BF62" s="81"/>
      <c r="BG62" s="118" t="str">
        <f>IFERROR(AVERAGE(Table121516419[[#This Row],[Column55]],Table121516419[[#This Row],[Column56]]),"0")</f>
        <v>0</v>
      </c>
    </row>
    <row r="63" spans="1:59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 t="str">
        <f>IFERROR(AVERAGE(Table121516419[[#This Row],[Column7]],Table121516419[[#This Row],[Column8]],_FV(Table121516419[[#This Row],[Column9]],"@Column10",TRUE)),"0")</f>
        <v>0</v>
      </c>
      <c r="L63" s="102">
        <v>1</v>
      </c>
      <c r="M63" s="102">
        <v>2</v>
      </c>
      <c r="N63" s="102">
        <v>1</v>
      </c>
      <c r="O63" s="102">
        <v>3</v>
      </c>
      <c r="P63" s="102">
        <v>1</v>
      </c>
      <c r="Q63" s="118">
        <f>IFERROR(AVERAGE(Table121516419[[#This Row],[Column13]],Table121516419[[#This Row],[Column14]],Table121516419[[#This Row],[Column15]],Table121516419[[#This Row],[Column16]],Table121516419[[#This Row],[Column17]]),"0")</f>
        <v>1.6</v>
      </c>
      <c r="R63" s="102"/>
      <c r="S63" s="102">
        <v>1</v>
      </c>
      <c r="T63" s="102"/>
      <c r="U63" s="102"/>
      <c r="V63" s="59"/>
      <c r="W63" s="118">
        <f>Table121516419[[#This Row],[Column20]]</f>
        <v>1</v>
      </c>
      <c r="X63" s="102">
        <v>2</v>
      </c>
      <c r="Y63" s="102">
        <v>2</v>
      </c>
      <c r="Z63" s="102"/>
      <c r="AA63" s="102"/>
      <c r="AB63" s="59"/>
      <c r="AC63" s="118">
        <f>IFERROR(AVERAGE(Table121516418[[#This Row],[Column25]],Table121516418[[#This Row],[Column26]]),"0")</f>
        <v>2.5</v>
      </c>
      <c r="AD63" s="102">
        <v>2</v>
      </c>
      <c r="AE63" s="102">
        <v>0</v>
      </c>
      <c r="AF63" s="102">
        <v>4</v>
      </c>
      <c r="AG63" s="102"/>
      <c r="AH63" s="59"/>
      <c r="AI63" s="118">
        <f>IFERROR(AVERAGE(Table121516418[[#This Row],[Column31]],Table121516418[[#This Row],[Column33]]),"0")</f>
        <v>3.5</v>
      </c>
      <c r="AJ63" s="58">
        <v>1</v>
      </c>
      <c r="AK63" s="58">
        <v>1</v>
      </c>
      <c r="AL63" s="102"/>
      <c r="AM63" s="58">
        <v>1</v>
      </c>
      <c r="AN63" s="59"/>
      <c r="AO63" s="118">
        <f>IFERROR(AVERAGE(Table121516419[[#This Row],[Column37]],Table121516419[[#This Row],[Column38]],Table121516419[[#This Row],[Column40]]),"0")</f>
        <v>1</v>
      </c>
      <c r="AP63" s="102">
        <v>1</v>
      </c>
      <c r="AQ63" s="102"/>
      <c r="AR63" s="102"/>
      <c r="AS63" s="102"/>
      <c r="AT63" s="59"/>
      <c r="AU63" s="118">
        <f>Table121516419[[#This Row],[Column43]]</f>
        <v>1</v>
      </c>
      <c r="AV63" s="102"/>
      <c r="AW63" s="102"/>
      <c r="AX63" s="102"/>
      <c r="AY63" s="102">
        <v>2</v>
      </c>
      <c r="AZ63" s="102">
        <v>3</v>
      </c>
      <c r="BA63" s="118">
        <f>IFERROR(AVERAGE(Table121516419[[#This Row],[Column52]],,Table121516419[[#This Row],[Column53]]),"0")</f>
        <v>1.6666666666666667</v>
      </c>
      <c r="BB63" s="102">
        <v>0</v>
      </c>
      <c r="BC63" s="102">
        <v>0</v>
      </c>
      <c r="BD63" s="102"/>
      <c r="BE63" s="58"/>
      <c r="BF63" s="76"/>
      <c r="BG63" s="118">
        <f>IFERROR(AVERAGE(Table121516419[[#This Row],[Column55]],Table121516419[[#This Row],[Column56]]),"0")</f>
        <v>0</v>
      </c>
    </row>
    <row r="64" spans="1:59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 t="str">
        <f>IFERROR(AVERAGE(Table121516419[[#This Row],[Column7]],Table121516419[[#This Row],[Column8]],_FV(Table121516419[[#This Row],[Column9]],"@Column10",TRUE)),"0")</f>
        <v>0</v>
      </c>
      <c r="L64" s="102">
        <v>3</v>
      </c>
      <c r="M64" s="102">
        <v>3</v>
      </c>
      <c r="N64" s="102">
        <v>3</v>
      </c>
      <c r="O64" s="102">
        <v>3</v>
      </c>
      <c r="P64" s="102">
        <v>3</v>
      </c>
      <c r="Q64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64" s="102"/>
      <c r="S64" s="102">
        <v>3</v>
      </c>
      <c r="T64" s="101"/>
      <c r="U64" s="102"/>
      <c r="V64" s="65"/>
      <c r="W64" s="118">
        <f>Table121516419[[#This Row],[Column20]]</f>
        <v>3</v>
      </c>
      <c r="X64" s="102">
        <v>3</v>
      </c>
      <c r="Y64" s="102">
        <v>3</v>
      </c>
      <c r="Z64" s="101"/>
      <c r="AA64" s="101"/>
      <c r="AB64" s="65"/>
      <c r="AC64" s="118">
        <f>IFERROR(AVERAGE(Table121516418[[#This Row],[Column25]],Table121516418[[#This Row],[Column26]]),"0")</f>
        <v>3</v>
      </c>
      <c r="AD64" s="102">
        <v>3</v>
      </c>
      <c r="AE64" s="102">
        <v>0</v>
      </c>
      <c r="AF64" s="102">
        <v>3</v>
      </c>
      <c r="AG64" s="101"/>
      <c r="AH64" s="65"/>
      <c r="AI64" s="118">
        <f>IFERROR(AVERAGE(Table121516418[[#This Row],[Column31]],Table121516418[[#This Row],[Column33]]),"0")</f>
        <v>3</v>
      </c>
      <c r="AJ64" s="54">
        <v>3</v>
      </c>
      <c r="AK64" s="54">
        <v>3</v>
      </c>
      <c r="AL64" s="101"/>
      <c r="AM64" s="54">
        <v>3</v>
      </c>
      <c r="AN64" s="65"/>
      <c r="AO64" s="118">
        <f>IFERROR(AVERAGE(Table121516419[[#This Row],[Column37]],Table121516419[[#This Row],[Column38]],Table121516419[[#This Row],[Column40]]),"0")</f>
        <v>3</v>
      </c>
      <c r="AP64" s="102">
        <v>3</v>
      </c>
      <c r="AQ64" s="102"/>
      <c r="AR64" s="102"/>
      <c r="AS64" s="101"/>
      <c r="AT64" s="65"/>
      <c r="AU64" s="118">
        <f>Table121516419[[#This Row],[Column43]]</f>
        <v>3</v>
      </c>
      <c r="AV64" s="101"/>
      <c r="AW64" s="101"/>
      <c r="AX64" s="102"/>
      <c r="AY64" s="102">
        <v>3</v>
      </c>
      <c r="AZ64" s="102">
        <v>2</v>
      </c>
      <c r="BA64" s="118">
        <f>IFERROR(AVERAGE(Table121516419[[#This Row],[Column52]],,Table121516419[[#This Row],[Column53]]),"0")</f>
        <v>1.6666666666666667</v>
      </c>
      <c r="BB64" s="102">
        <v>0</v>
      </c>
      <c r="BC64" s="102">
        <v>0</v>
      </c>
      <c r="BD64" s="101"/>
      <c r="BE64" s="54"/>
      <c r="BF64" s="81"/>
      <c r="BG64" s="118">
        <f>IFERROR(AVERAGE(Table121516419[[#This Row],[Column55]],Table121516419[[#This Row],[Column56]]),"0")</f>
        <v>0</v>
      </c>
    </row>
    <row r="65" spans="1:59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 t="str">
        <f>IFERROR(AVERAGE(Table121516419[[#This Row],[Column7]],Table121516419[[#This Row],[Column8]],_FV(Table121516419[[#This Row],[Column9]],"@Column10",TRUE)),"0")</f>
        <v>0</v>
      </c>
      <c r="L65" s="102">
        <v>3</v>
      </c>
      <c r="M65" s="102">
        <v>4</v>
      </c>
      <c r="N65" s="102">
        <v>3</v>
      </c>
      <c r="O65" s="102">
        <v>3</v>
      </c>
      <c r="P65" s="102">
        <v>3</v>
      </c>
      <c r="Q65" s="118">
        <f>IFERROR(AVERAGE(Table121516419[[#This Row],[Column13]],Table121516419[[#This Row],[Column14]],Table121516419[[#This Row],[Column15]],Table121516419[[#This Row],[Column16]],Table121516419[[#This Row],[Column17]]),"0")</f>
        <v>3.2</v>
      </c>
      <c r="R65" s="102"/>
      <c r="S65" s="102">
        <v>3</v>
      </c>
      <c r="T65" s="102"/>
      <c r="U65" s="102"/>
      <c r="V65" s="59"/>
      <c r="W65" s="118">
        <f>Table121516419[[#This Row],[Column20]]</f>
        <v>3</v>
      </c>
      <c r="X65" s="102">
        <v>3</v>
      </c>
      <c r="Y65" s="102">
        <v>3</v>
      </c>
      <c r="Z65" s="102"/>
      <c r="AA65" s="102"/>
      <c r="AB65" s="59"/>
      <c r="AC65" s="118">
        <f>IFERROR(AVERAGE(Table121516418[[#This Row],[Column25]],Table121516418[[#This Row],[Column26]]),"0")</f>
        <v>3</v>
      </c>
      <c r="AD65" s="102">
        <v>2</v>
      </c>
      <c r="AE65" s="102">
        <v>0</v>
      </c>
      <c r="AF65" s="102">
        <v>3</v>
      </c>
      <c r="AG65" s="102"/>
      <c r="AH65" s="59"/>
      <c r="AI65" s="118">
        <f>IFERROR(AVERAGE(Table121516418[[#This Row],[Column31]],Table121516418[[#This Row],[Column33]]),"0")</f>
        <v>2.5</v>
      </c>
      <c r="AJ65" s="58">
        <v>3</v>
      </c>
      <c r="AK65" s="58">
        <v>3</v>
      </c>
      <c r="AL65" s="102"/>
      <c r="AM65" s="58">
        <v>3</v>
      </c>
      <c r="AN65" s="59"/>
      <c r="AO65" s="118">
        <f>IFERROR(AVERAGE(Table121516419[[#This Row],[Column37]],Table121516419[[#This Row],[Column38]],Table121516419[[#This Row],[Column40]]),"0")</f>
        <v>3</v>
      </c>
      <c r="AP65" s="102">
        <v>1</v>
      </c>
      <c r="AQ65" s="102"/>
      <c r="AR65" s="102"/>
      <c r="AS65" s="102"/>
      <c r="AT65" s="59"/>
      <c r="AU65" s="118">
        <f>Table121516419[[#This Row],[Column43]]</f>
        <v>1</v>
      </c>
      <c r="AV65" s="102"/>
      <c r="AW65" s="102"/>
      <c r="AX65" s="102"/>
      <c r="AY65" s="102">
        <v>3</v>
      </c>
      <c r="AZ65" s="102">
        <v>3</v>
      </c>
      <c r="BA65" s="118">
        <f>IFERROR(AVERAGE(Table121516419[[#This Row],[Column52]],,Table121516419[[#This Row],[Column53]]),"0")</f>
        <v>2</v>
      </c>
      <c r="BB65" s="102">
        <v>0</v>
      </c>
      <c r="BC65" s="102">
        <v>0</v>
      </c>
      <c r="BD65" s="102"/>
      <c r="BE65" s="58"/>
      <c r="BF65" s="76"/>
      <c r="BG65" s="118">
        <f>IFERROR(AVERAGE(Table121516419[[#This Row],[Column55]],Table121516419[[#This Row],[Column56]]),"0")</f>
        <v>0</v>
      </c>
    </row>
    <row r="66" spans="1:59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 t="str">
        <f>IFERROR(AVERAGE(Table121516419[[#This Row],[Column7]],Table121516419[[#This Row],[Column8]],_FV(Table121516419[[#This Row],[Column9]],"@Column10",TRUE)),"0")</f>
        <v>0</v>
      </c>
      <c r="L66" s="102">
        <v>3</v>
      </c>
      <c r="M66" s="102">
        <v>3</v>
      </c>
      <c r="N66" s="102">
        <v>2</v>
      </c>
      <c r="O66" s="102">
        <v>3</v>
      </c>
      <c r="P66" s="102">
        <v>3</v>
      </c>
      <c r="Q66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66" s="102"/>
      <c r="S66" s="102">
        <v>2</v>
      </c>
      <c r="T66" s="101"/>
      <c r="U66" s="102"/>
      <c r="V66" s="65"/>
      <c r="W66" s="118">
        <f>Table121516419[[#This Row],[Column20]]</f>
        <v>2</v>
      </c>
      <c r="X66" s="102">
        <v>2</v>
      </c>
      <c r="Y66" s="102">
        <v>2</v>
      </c>
      <c r="Z66" s="101"/>
      <c r="AA66" s="101"/>
      <c r="AB66" s="65"/>
      <c r="AC66" s="118">
        <f>IFERROR(AVERAGE(Table121516418[[#This Row],[Column25]],Table121516418[[#This Row],[Column26]]),"0")</f>
        <v>2</v>
      </c>
      <c r="AD66" s="102">
        <v>3</v>
      </c>
      <c r="AE66" s="102">
        <v>0</v>
      </c>
      <c r="AF66" s="102">
        <v>3</v>
      </c>
      <c r="AG66" s="101"/>
      <c r="AH66" s="65"/>
      <c r="AI66" s="118">
        <f>IFERROR(AVERAGE(Table121516418[[#This Row],[Column31]],Table121516418[[#This Row],[Column33]]),"0")</f>
        <v>3</v>
      </c>
      <c r="AJ66" s="54">
        <v>2</v>
      </c>
      <c r="AK66" s="54">
        <v>2</v>
      </c>
      <c r="AL66" s="101"/>
      <c r="AM66" s="54">
        <v>2</v>
      </c>
      <c r="AN66" s="65"/>
      <c r="AO66" s="118">
        <f>IFERROR(AVERAGE(Table121516419[[#This Row],[Column37]],Table121516419[[#This Row],[Column38]],Table121516419[[#This Row],[Column40]]),"0")</f>
        <v>2</v>
      </c>
      <c r="AP66" s="102">
        <v>3</v>
      </c>
      <c r="AQ66" s="102"/>
      <c r="AR66" s="102"/>
      <c r="AS66" s="101"/>
      <c r="AT66" s="65"/>
      <c r="AU66" s="118">
        <f>Table121516419[[#This Row],[Column43]]</f>
        <v>3</v>
      </c>
      <c r="AV66" s="101"/>
      <c r="AW66" s="101"/>
      <c r="AX66" s="102"/>
      <c r="AY66" s="102">
        <v>3</v>
      </c>
      <c r="AZ66" s="102">
        <v>3</v>
      </c>
      <c r="BA66" s="118">
        <f>IFERROR(AVERAGE(Table121516419[[#This Row],[Column52]],,Table121516419[[#This Row],[Column53]]),"0")</f>
        <v>2</v>
      </c>
      <c r="BB66" s="102">
        <v>0</v>
      </c>
      <c r="BC66" s="102">
        <v>0</v>
      </c>
      <c r="BD66" s="101"/>
      <c r="BE66" s="54"/>
      <c r="BF66" s="81"/>
      <c r="BG66" s="118">
        <f>IFERROR(AVERAGE(Table121516419[[#This Row],[Column55]],Table121516419[[#This Row],[Column56]]),"0")</f>
        <v>0</v>
      </c>
    </row>
    <row r="67" spans="1:59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 t="str">
        <f>IFERROR(AVERAGE(Table121516419[[#This Row],[Column7]],Table121516419[[#This Row],[Column8]],_FV(Table121516419[[#This Row],[Column9]],"@Column10",TRUE)),"0")</f>
        <v>0</v>
      </c>
      <c r="L67" s="102">
        <v>3</v>
      </c>
      <c r="M67" s="102">
        <v>3</v>
      </c>
      <c r="N67" s="102">
        <v>3</v>
      </c>
      <c r="O67" s="102">
        <v>3</v>
      </c>
      <c r="P67" s="102">
        <v>3</v>
      </c>
      <c r="Q67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67" s="102"/>
      <c r="S67" s="102">
        <v>1</v>
      </c>
      <c r="T67" s="102"/>
      <c r="U67" s="102"/>
      <c r="V67" s="59"/>
      <c r="W67" s="118">
        <f>Table121516419[[#This Row],[Column20]]</f>
        <v>1</v>
      </c>
      <c r="X67" s="102">
        <v>1</v>
      </c>
      <c r="Y67" s="102">
        <v>1</v>
      </c>
      <c r="Z67" s="102"/>
      <c r="AA67" s="102"/>
      <c r="AB67" s="59"/>
      <c r="AC67" s="118">
        <f>IFERROR(AVERAGE(Table121516418[[#This Row],[Column25]],Table121516418[[#This Row],[Column26]]),"0")</f>
        <v>1</v>
      </c>
      <c r="AD67" s="102">
        <v>1</v>
      </c>
      <c r="AE67" s="102">
        <v>0</v>
      </c>
      <c r="AF67" s="102">
        <v>1</v>
      </c>
      <c r="AG67" s="102"/>
      <c r="AH67" s="59"/>
      <c r="AI67" s="118">
        <f>IFERROR(AVERAGE(Table121516418[[#This Row],[Column31]],Table121516418[[#This Row],[Column33]]),"0")</f>
        <v>1</v>
      </c>
      <c r="AJ67" s="58">
        <v>1</v>
      </c>
      <c r="AK67" s="58">
        <v>1</v>
      </c>
      <c r="AL67" s="102"/>
      <c r="AM67" s="58">
        <v>1</v>
      </c>
      <c r="AN67" s="59"/>
      <c r="AO67" s="118">
        <f>IFERROR(AVERAGE(Table121516419[[#This Row],[Column37]],Table121516419[[#This Row],[Column38]],Table121516419[[#This Row],[Column40]]),"0")</f>
        <v>1</v>
      </c>
      <c r="AP67" s="102">
        <v>1</v>
      </c>
      <c r="AQ67" s="102"/>
      <c r="AR67" s="102"/>
      <c r="AS67" s="102"/>
      <c r="AT67" s="59"/>
      <c r="AU67" s="118">
        <f>Table121516419[[#This Row],[Column43]]</f>
        <v>1</v>
      </c>
      <c r="AV67" s="102"/>
      <c r="AW67" s="102"/>
      <c r="AX67" s="102"/>
      <c r="AY67" s="102">
        <v>1</v>
      </c>
      <c r="AZ67" s="102">
        <v>1</v>
      </c>
      <c r="BA67" s="118">
        <f>IFERROR(AVERAGE(Table121516419[[#This Row],[Column52]],,Table121516419[[#This Row],[Column53]]),"0")</f>
        <v>0.66666666666666663</v>
      </c>
      <c r="BB67" s="102">
        <v>0</v>
      </c>
      <c r="BC67" s="102">
        <v>0</v>
      </c>
      <c r="BD67" s="102"/>
      <c r="BE67" s="58"/>
      <c r="BF67" s="76"/>
      <c r="BG67" s="118">
        <f>IFERROR(AVERAGE(Table121516419[[#This Row],[Column55]],Table121516419[[#This Row],[Column56]]),"0")</f>
        <v>0</v>
      </c>
    </row>
    <row r="68" spans="1:59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 t="str">
        <f>IFERROR(AVERAGE(Table121516419[[#This Row],[Column7]],Table121516419[[#This Row],[Column8]],_FV(Table121516419[[#This Row],[Column9]],"@Column10",TRUE)),"0")</f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68" s="102"/>
      <c r="S68" s="102">
        <v>0</v>
      </c>
      <c r="T68" s="101"/>
      <c r="U68" s="102"/>
      <c r="V68" s="65"/>
      <c r="W68" s="118">
        <f>Table121516419[[#This Row],[Column20]]</f>
        <v>0</v>
      </c>
      <c r="X68" s="102">
        <v>0</v>
      </c>
      <c r="Y68" s="102">
        <v>0</v>
      </c>
      <c r="Z68" s="101"/>
      <c r="AA68" s="101"/>
      <c r="AB68" s="65"/>
      <c r="AC68" s="118">
        <f>IFERROR(AVERAGE(Table121516418[[#This Row],[Column25]],Table121516418[[#This Row],[Column26]]),"0")</f>
        <v>0</v>
      </c>
      <c r="AD68" s="102">
        <v>0</v>
      </c>
      <c r="AE68" s="102">
        <v>0</v>
      </c>
      <c r="AF68" s="102">
        <v>0</v>
      </c>
      <c r="AG68" s="101"/>
      <c r="AH68" s="65"/>
      <c r="AI68" s="118">
        <f>IFERROR(AVERAGE(Table121516418[[#This Row],[Column31]],Table121516418[[#This Row],[Column33]]),"0")</f>
        <v>0</v>
      </c>
      <c r="AJ68" s="54">
        <v>0</v>
      </c>
      <c r="AK68" s="54">
        <v>0</v>
      </c>
      <c r="AL68" s="101"/>
      <c r="AM68" s="54">
        <v>0</v>
      </c>
      <c r="AN68" s="65"/>
      <c r="AO68" s="118">
        <f>IFERROR(AVERAGE(Table121516419[[#This Row],[Column37]],Table121516419[[#This Row],[Column38]],Table121516419[[#This Row],[Column40]]),"0")</f>
        <v>0</v>
      </c>
      <c r="AP68" s="102">
        <v>0</v>
      </c>
      <c r="AQ68" s="102"/>
      <c r="AR68" s="102"/>
      <c r="AS68" s="101"/>
      <c r="AT68" s="65"/>
      <c r="AU68" s="118">
        <f>Table121516419[[#This Row],[Column43]]</f>
        <v>0</v>
      </c>
      <c r="AV68" s="101"/>
      <c r="AW68" s="101"/>
      <c r="AX68" s="102"/>
      <c r="AY68" s="102">
        <v>0</v>
      </c>
      <c r="AZ68" s="102">
        <v>1</v>
      </c>
      <c r="BA68" s="118">
        <f>IFERROR(AVERAGE(Table121516419[[#This Row],[Column52]],,Table121516419[[#This Row],[Column53]]),"0")</f>
        <v>0.33333333333333331</v>
      </c>
      <c r="BB68" s="102">
        <v>0</v>
      </c>
      <c r="BC68" s="102">
        <v>0</v>
      </c>
      <c r="BD68" s="101"/>
      <c r="BE68" s="54"/>
      <c r="BF68" s="81"/>
      <c r="BG68" s="118">
        <f>IFERROR(AVERAGE(Table121516419[[#This Row],[Column55]],Table121516419[[#This Row],[Column56]]),"0")</f>
        <v>0</v>
      </c>
    </row>
    <row r="69" spans="1:59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 t="str">
        <f>IFERROR(AVERAGE(Table121516419[[#This Row],[Column7]],Table121516419[[#This Row],[Column8]],_FV(Table121516419[[#This Row],[Column9]],"@Column10",TRUE)),"0")</f>
        <v>0</v>
      </c>
      <c r="L69" s="102">
        <v>1</v>
      </c>
      <c r="M69" s="102">
        <v>1</v>
      </c>
      <c r="N69" s="102">
        <v>2</v>
      </c>
      <c r="O69" s="102">
        <v>1</v>
      </c>
      <c r="P69" s="102">
        <v>1</v>
      </c>
      <c r="Q69" s="118">
        <f>IFERROR(AVERAGE(Table121516419[[#This Row],[Column13]],Table121516419[[#This Row],[Column14]],Table121516419[[#This Row],[Column15]],Table121516419[[#This Row],[Column16]],Table121516419[[#This Row],[Column17]]),"0")</f>
        <v>1.2</v>
      </c>
      <c r="R69" s="102"/>
      <c r="S69" s="102">
        <v>1</v>
      </c>
      <c r="T69" s="102"/>
      <c r="U69" s="102"/>
      <c r="V69" s="59"/>
      <c r="W69" s="118">
        <f>Table121516419[[#This Row],[Column20]]</f>
        <v>1</v>
      </c>
      <c r="X69" s="102">
        <v>2</v>
      </c>
      <c r="Y69" s="102">
        <v>1</v>
      </c>
      <c r="Z69" s="102"/>
      <c r="AA69" s="102"/>
      <c r="AB69" s="59"/>
      <c r="AC69" s="118">
        <f>IFERROR(AVERAGE(Table121516418[[#This Row],[Column25]],Table121516418[[#This Row],[Column26]]),"0")</f>
        <v>1</v>
      </c>
      <c r="AD69" s="102">
        <v>1</v>
      </c>
      <c r="AE69" s="102">
        <v>0</v>
      </c>
      <c r="AF69" s="102">
        <v>1</v>
      </c>
      <c r="AG69" s="102"/>
      <c r="AH69" s="59"/>
      <c r="AI69" s="118">
        <f>IFERROR(AVERAGE(Table121516418[[#This Row],[Column31]],Table121516418[[#This Row],[Column33]]),"0")</f>
        <v>1</v>
      </c>
      <c r="AJ69" s="58">
        <v>1</v>
      </c>
      <c r="AK69" s="58">
        <v>1</v>
      </c>
      <c r="AL69" s="102"/>
      <c r="AM69" s="58">
        <v>1</v>
      </c>
      <c r="AN69" s="59"/>
      <c r="AO69" s="118">
        <f>IFERROR(AVERAGE(Table121516419[[#This Row],[Column37]],Table121516419[[#This Row],[Column38]],Table121516419[[#This Row],[Column40]]),"0")</f>
        <v>1</v>
      </c>
      <c r="AP69" s="102">
        <v>1</v>
      </c>
      <c r="AQ69" s="102"/>
      <c r="AR69" s="102"/>
      <c r="AS69" s="102"/>
      <c r="AT69" s="59"/>
      <c r="AU69" s="118">
        <f>Table121516419[[#This Row],[Column43]]</f>
        <v>1</v>
      </c>
      <c r="AV69" s="102"/>
      <c r="AW69" s="102"/>
      <c r="AX69" s="102"/>
      <c r="AY69" s="102">
        <v>2</v>
      </c>
      <c r="AZ69" s="102">
        <v>4</v>
      </c>
      <c r="BA69" s="118">
        <f>IFERROR(AVERAGE(Table121516419[[#This Row],[Column52]],,Table121516419[[#This Row],[Column53]]),"0")</f>
        <v>2</v>
      </c>
      <c r="BB69" s="102">
        <v>0</v>
      </c>
      <c r="BC69" s="102">
        <v>0</v>
      </c>
      <c r="BD69" s="102"/>
      <c r="BE69" s="58"/>
      <c r="BF69" s="76"/>
      <c r="BG69" s="118">
        <f>IFERROR(AVERAGE(Table121516419[[#This Row],[Column55]],Table121516419[[#This Row],[Column56]]),"0")</f>
        <v>0</v>
      </c>
    </row>
    <row r="70" spans="1:59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 t="str">
        <f>IFERROR(AVERAGE(Table121516419[[#This Row],[Column7]],Table121516419[[#This Row],[Column8]],_FV(Table121516419[[#This Row],[Column9]],"@Column10",TRUE)),"0")</f>
        <v>0</v>
      </c>
      <c r="L70" s="102">
        <v>2</v>
      </c>
      <c r="M70" s="102">
        <v>2</v>
      </c>
      <c r="N70" s="102">
        <v>2</v>
      </c>
      <c r="O70" s="102">
        <v>2</v>
      </c>
      <c r="P70" s="102">
        <v>2</v>
      </c>
      <c r="Q70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70" s="102"/>
      <c r="S70" s="102">
        <v>2</v>
      </c>
      <c r="T70" s="101"/>
      <c r="U70" s="102"/>
      <c r="V70" s="65"/>
      <c r="W70" s="118">
        <f>Table121516419[[#This Row],[Column20]]</f>
        <v>2</v>
      </c>
      <c r="X70" s="102">
        <v>2</v>
      </c>
      <c r="Y70" s="102">
        <v>2</v>
      </c>
      <c r="Z70" s="101"/>
      <c r="AA70" s="101"/>
      <c r="AB70" s="65"/>
      <c r="AC70" s="118">
        <f>IFERROR(AVERAGE(Table121516418[[#This Row],[Column25]],Table121516418[[#This Row],[Column26]]),"0")</f>
        <v>2</v>
      </c>
      <c r="AD70" s="102">
        <v>2</v>
      </c>
      <c r="AE70" s="102">
        <v>0</v>
      </c>
      <c r="AF70" s="102">
        <v>2</v>
      </c>
      <c r="AG70" s="101"/>
      <c r="AH70" s="65"/>
      <c r="AI70" s="118">
        <f>IFERROR(AVERAGE(Table121516418[[#This Row],[Column31]],Table121516418[[#This Row],[Column33]]),"0")</f>
        <v>2</v>
      </c>
      <c r="AJ70" s="54">
        <v>2</v>
      </c>
      <c r="AK70" s="54">
        <v>2</v>
      </c>
      <c r="AL70" s="101"/>
      <c r="AM70" s="54">
        <v>2</v>
      </c>
      <c r="AN70" s="65"/>
      <c r="AO70" s="118">
        <f>IFERROR(AVERAGE(Table121516419[[#This Row],[Column37]],Table121516419[[#This Row],[Column38]],Table121516419[[#This Row],[Column40]]),"0")</f>
        <v>2</v>
      </c>
      <c r="AP70" s="102">
        <v>2</v>
      </c>
      <c r="AQ70" s="102"/>
      <c r="AR70" s="102"/>
      <c r="AS70" s="101"/>
      <c r="AT70" s="65"/>
      <c r="AU70" s="118">
        <f>Table121516419[[#This Row],[Column43]]</f>
        <v>2</v>
      </c>
      <c r="AV70" s="101"/>
      <c r="AW70" s="101"/>
      <c r="AX70" s="102"/>
      <c r="AY70" s="102">
        <v>2</v>
      </c>
      <c r="AZ70" s="102">
        <v>1</v>
      </c>
      <c r="BA70" s="118">
        <f>IFERROR(AVERAGE(Table121516419[[#This Row],[Column52]],,Table121516419[[#This Row],[Column53]]),"0")</f>
        <v>1</v>
      </c>
      <c r="BB70" s="102">
        <v>0</v>
      </c>
      <c r="BC70" s="102">
        <v>0</v>
      </c>
      <c r="BD70" s="101"/>
      <c r="BE70" s="54"/>
      <c r="BF70" s="81"/>
      <c r="BG70" s="118">
        <f>IFERROR(AVERAGE(Table121516419[[#This Row],[Column55]],Table121516419[[#This Row],[Column56]]),"0")</f>
        <v>0</v>
      </c>
    </row>
    <row r="71" spans="1:59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 t="str">
        <f>IFERROR(AVERAGE(Table121516419[[#This Row],[Column7]],Table121516419[[#This Row],[Column8]],_FV(Table121516419[[#This Row],[Column9]],"@Column10",TRUE)),"0")</f>
        <v>0</v>
      </c>
      <c r="L71" s="102">
        <v>0</v>
      </c>
      <c r="M71" s="102">
        <v>0</v>
      </c>
      <c r="N71" s="102">
        <v>0</v>
      </c>
      <c r="O71" s="102">
        <v>0</v>
      </c>
      <c r="P71" s="102">
        <v>0</v>
      </c>
      <c r="Q71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71" s="102"/>
      <c r="S71" s="102">
        <v>0</v>
      </c>
      <c r="T71" s="102"/>
      <c r="U71" s="102"/>
      <c r="V71" s="59"/>
      <c r="W71" s="118">
        <f>Table121516419[[#This Row],[Column20]]</f>
        <v>0</v>
      </c>
      <c r="X71" s="102">
        <v>0</v>
      </c>
      <c r="Y71" s="102">
        <v>0</v>
      </c>
      <c r="Z71" s="102"/>
      <c r="AA71" s="102"/>
      <c r="AB71" s="59"/>
      <c r="AC71" s="118">
        <f>IFERROR(AVERAGE(Table121516418[[#This Row],[Column25]],Table121516418[[#This Row],[Column26]]),"0")</f>
        <v>1</v>
      </c>
      <c r="AD71" s="102">
        <v>0</v>
      </c>
      <c r="AE71" s="102">
        <v>0</v>
      </c>
      <c r="AF71" s="102">
        <v>1</v>
      </c>
      <c r="AG71" s="102"/>
      <c r="AH71" s="59"/>
      <c r="AI71" s="118">
        <f>IFERROR(AVERAGE(Table121516418[[#This Row],[Column31]],Table121516418[[#This Row],[Column33]]),"0")</f>
        <v>1</v>
      </c>
      <c r="AJ71" s="58">
        <v>0</v>
      </c>
      <c r="AK71" s="58">
        <v>0</v>
      </c>
      <c r="AL71" s="102"/>
      <c r="AM71" s="58">
        <v>0</v>
      </c>
      <c r="AN71" s="59"/>
      <c r="AO71" s="118">
        <f>IFERROR(AVERAGE(Table121516419[[#This Row],[Column37]],Table121516419[[#This Row],[Column38]],Table121516419[[#This Row],[Column40]]),"0")</f>
        <v>0</v>
      </c>
      <c r="AP71" s="102">
        <v>0</v>
      </c>
      <c r="AQ71" s="102"/>
      <c r="AR71" s="102"/>
      <c r="AS71" s="102"/>
      <c r="AT71" s="59"/>
      <c r="AU71" s="118">
        <f>Table121516419[[#This Row],[Column43]]</f>
        <v>0</v>
      </c>
      <c r="AV71" s="102"/>
      <c r="AW71" s="102"/>
      <c r="AX71" s="102"/>
      <c r="AY71" s="102">
        <v>0</v>
      </c>
      <c r="AZ71" s="102">
        <v>0</v>
      </c>
      <c r="BA71" s="118">
        <f>IFERROR(AVERAGE(Table121516419[[#This Row],[Column52]],,Table121516419[[#This Row],[Column53]]),"0")</f>
        <v>0</v>
      </c>
      <c r="BB71" s="102">
        <v>0</v>
      </c>
      <c r="BC71" s="102">
        <v>0</v>
      </c>
      <c r="BD71" s="102"/>
      <c r="BE71" s="58"/>
      <c r="BF71" s="76"/>
      <c r="BG71" s="118">
        <f>IFERROR(AVERAGE(Table121516419[[#This Row],[Column55]],Table121516419[[#This Row],[Column56]]),"0")</f>
        <v>0</v>
      </c>
    </row>
    <row r="72" spans="1:59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 t="str">
        <f>IFERROR(AVERAGE(Table121516419[[#This Row],[Column7]],Table121516419[[#This Row],[Column8]],_FV(Table121516419[[#This Row],[Column9]],"@Column10",TRUE)),"0")</f>
        <v>0</v>
      </c>
      <c r="L72" s="102">
        <v>3</v>
      </c>
      <c r="M72" s="102">
        <v>2</v>
      </c>
      <c r="N72" s="102">
        <v>2</v>
      </c>
      <c r="O72" s="102">
        <v>3</v>
      </c>
      <c r="P72" s="102">
        <v>3</v>
      </c>
      <c r="Q72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72" s="102"/>
      <c r="S72" s="102">
        <v>3</v>
      </c>
      <c r="T72" s="101"/>
      <c r="U72" s="102"/>
      <c r="V72" s="65"/>
      <c r="W72" s="118">
        <f>Table121516419[[#This Row],[Column20]]</f>
        <v>3</v>
      </c>
      <c r="X72" s="102">
        <v>3</v>
      </c>
      <c r="Y72" s="102">
        <v>3</v>
      </c>
      <c r="Z72" s="101"/>
      <c r="AA72" s="101"/>
      <c r="AB72" s="65"/>
      <c r="AC72" s="118">
        <f>IFERROR(AVERAGE(Table121516418[[#This Row],[Column25]],Table121516418[[#This Row],[Column26]]),"0")</f>
        <v>2</v>
      </c>
      <c r="AD72" s="102">
        <v>3</v>
      </c>
      <c r="AE72" s="102">
        <v>0</v>
      </c>
      <c r="AF72" s="102">
        <v>2</v>
      </c>
      <c r="AG72" s="101"/>
      <c r="AH72" s="65"/>
      <c r="AI72" s="118">
        <f>IFERROR(AVERAGE(Table121516418[[#This Row],[Column31]],Table121516418[[#This Row],[Column33]]),"0")</f>
        <v>2</v>
      </c>
      <c r="AJ72" s="54">
        <v>3</v>
      </c>
      <c r="AK72" s="54">
        <v>3</v>
      </c>
      <c r="AL72" s="101"/>
      <c r="AM72" s="54">
        <v>3</v>
      </c>
      <c r="AN72" s="65"/>
      <c r="AO72" s="118">
        <f>IFERROR(AVERAGE(Table121516419[[#This Row],[Column37]],Table121516419[[#This Row],[Column38]],Table121516419[[#This Row],[Column40]]),"0")</f>
        <v>3</v>
      </c>
      <c r="AP72" s="102">
        <v>3</v>
      </c>
      <c r="AQ72" s="102"/>
      <c r="AR72" s="102"/>
      <c r="AS72" s="101"/>
      <c r="AT72" s="65"/>
      <c r="AU72" s="118">
        <f>Table121516419[[#This Row],[Column43]]</f>
        <v>3</v>
      </c>
      <c r="AV72" s="101"/>
      <c r="AW72" s="101"/>
      <c r="AX72" s="102"/>
      <c r="AY72" s="102">
        <v>3</v>
      </c>
      <c r="AZ72" s="102">
        <v>3</v>
      </c>
      <c r="BA72" s="118">
        <f>IFERROR(AVERAGE(Table121516419[[#This Row],[Column52]],,Table121516419[[#This Row],[Column53]]),"0")</f>
        <v>2</v>
      </c>
      <c r="BB72" s="102">
        <v>0</v>
      </c>
      <c r="BC72" s="102">
        <v>0</v>
      </c>
      <c r="BD72" s="101"/>
      <c r="BE72" s="54"/>
      <c r="BF72" s="81"/>
      <c r="BG72" s="118">
        <f>IFERROR(AVERAGE(Table121516419[[#This Row],[Column55]],Table121516419[[#This Row],[Column56]]),"0")</f>
        <v>0</v>
      </c>
    </row>
    <row r="73" spans="1:59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 t="str">
        <f>IFERROR(AVERAGE(Table121516419[[#This Row],[Column7]],Table121516419[[#This Row],[Column8]],_FV(Table121516419[[#This Row],[Column9]],"@Column10",TRUE)),"0")</f>
        <v>0</v>
      </c>
      <c r="L73" s="102">
        <v>2</v>
      </c>
      <c r="M73" s="102">
        <v>3</v>
      </c>
      <c r="N73" s="102">
        <v>2</v>
      </c>
      <c r="O73" s="102">
        <v>4</v>
      </c>
      <c r="P73" s="102">
        <v>3</v>
      </c>
      <c r="Q73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73" s="102"/>
      <c r="S73" s="102">
        <v>3</v>
      </c>
      <c r="T73" s="102"/>
      <c r="U73" s="102"/>
      <c r="V73" s="59"/>
      <c r="W73" s="118">
        <f>Table121516419[[#This Row],[Column20]]</f>
        <v>3</v>
      </c>
      <c r="X73" s="102">
        <v>3</v>
      </c>
      <c r="Y73" s="102">
        <v>3</v>
      </c>
      <c r="Z73" s="102"/>
      <c r="AA73" s="102"/>
      <c r="AB73" s="59"/>
      <c r="AC73" s="118">
        <f>IFERROR(AVERAGE(Table121516418[[#This Row],[Column25]],Table121516418[[#This Row],[Column26]]),"0")</f>
        <v>3</v>
      </c>
      <c r="AD73" s="102">
        <v>3</v>
      </c>
      <c r="AE73" s="102">
        <v>0</v>
      </c>
      <c r="AF73" s="102">
        <v>3</v>
      </c>
      <c r="AG73" s="102"/>
      <c r="AH73" s="59"/>
      <c r="AI73" s="118">
        <f>IFERROR(AVERAGE(Table121516418[[#This Row],[Column31]],Table121516418[[#This Row],[Column33]]),"0")</f>
        <v>3</v>
      </c>
      <c r="AJ73" s="58">
        <v>3</v>
      </c>
      <c r="AK73" s="58">
        <v>3</v>
      </c>
      <c r="AL73" s="102"/>
      <c r="AM73" s="58">
        <v>3</v>
      </c>
      <c r="AN73" s="59"/>
      <c r="AO73" s="118">
        <f>IFERROR(AVERAGE(Table121516419[[#This Row],[Column37]],Table121516419[[#This Row],[Column38]],Table121516419[[#This Row],[Column40]]),"0")</f>
        <v>3</v>
      </c>
      <c r="AP73" s="102">
        <v>1</v>
      </c>
      <c r="AQ73" s="102"/>
      <c r="AR73" s="102"/>
      <c r="AS73" s="102"/>
      <c r="AT73" s="59"/>
      <c r="AU73" s="118">
        <f>Table121516419[[#This Row],[Column43]]</f>
        <v>1</v>
      </c>
      <c r="AV73" s="102"/>
      <c r="AW73" s="102"/>
      <c r="AX73" s="102"/>
      <c r="AY73" s="102">
        <v>3</v>
      </c>
      <c r="AZ73" s="102">
        <v>4</v>
      </c>
      <c r="BA73" s="118">
        <f>IFERROR(AVERAGE(Table121516419[[#This Row],[Column52]],,Table121516419[[#This Row],[Column53]]),"0")</f>
        <v>2.3333333333333335</v>
      </c>
      <c r="BB73" s="102">
        <v>0</v>
      </c>
      <c r="BC73" s="102">
        <v>0</v>
      </c>
      <c r="BD73" s="102"/>
      <c r="BE73" s="58"/>
      <c r="BF73" s="76"/>
      <c r="BG73" s="118">
        <f>IFERROR(AVERAGE(Table121516419[[#This Row],[Column55]],Table121516419[[#This Row],[Column56]]),"0")</f>
        <v>0</v>
      </c>
    </row>
    <row r="74" spans="1:59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 t="str">
        <f>IFERROR(AVERAGE(Table121516419[[#This Row],[Column7]],Table121516419[[#This Row],[Column8]],_FV(Table121516419[[#This Row],[Column9]],"@Column10",TRUE)),"0")</f>
        <v>0</v>
      </c>
      <c r="L74" s="102">
        <v>1</v>
      </c>
      <c r="M74" s="102">
        <v>2</v>
      </c>
      <c r="N74" s="102">
        <v>2</v>
      </c>
      <c r="O74" s="102">
        <v>1</v>
      </c>
      <c r="P74" s="102">
        <v>1</v>
      </c>
      <c r="Q74" s="118">
        <f>IFERROR(AVERAGE(Table121516419[[#This Row],[Column13]],Table121516419[[#This Row],[Column14]],Table121516419[[#This Row],[Column15]],Table121516419[[#This Row],[Column16]],Table121516419[[#This Row],[Column17]]),"0")</f>
        <v>1.4</v>
      </c>
      <c r="R74" s="102"/>
      <c r="S74" s="102">
        <v>2</v>
      </c>
      <c r="T74" s="101"/>
      <c r="U74" s="102"/>
      <c r="V74" s="65"/>
      <c r="W74" s="118">
        <f>Table121516419[[#This Row],[Column20]]</f>
        <v>2</v>
      </c>
      <c r="X74" s="102">
        <v>2</v>
      </c>
      <c r="Y74" s="102">
        <v>1</v>
      </c>
      <c r="Z74" s="101"/>
      <c r="AA74" s="101"/>
      <c r="AB74" s="65"/>
      <c r="AC74" s="118">
        <f>IFERROR(AVERAGE(Table121516418[[#This Row],[Column25]],Table121516418[[#This Row],[Column26]]),"0")</f>
        <v>1.5</v>
      </c>
      <c r="AD74" s="102">
        <v>1</v>
      </c>
      <c r="AE74" s="102">
        <v>0</v>
      </c>
      <c r="AF74" s="102">
        <v>2</v>
      </c>
      <c r="AG74" s="101"/>
      <c r="AH74" s="65"/>
      <c r="AI74" s="118">
        <f>IFERROR(AVERAGE(Table121516418[[#This Row],[Column31]],Table121516418[[#This Row],[Column33]]),"0")</f>
        <v>1.5</v>
      </c>
      <c r="AJ74" s="54">
        <v>2</v>
      </c>
      <c r="AK74" s="54">
        <v>2</v>
      </c>
      <c r="AL74" s="101"/>
      <c r="AM74" s="54">
        <v>2</v>
      </c>
      <c r="AN74" s="65"/>
      <c r="AO74" s="118">
        <f>IFERROR(AVERAGE(Table121516419[[#This Row],[Column37]],Table121516419[[#This Row],[Column38]],Table121516419[[#This Row],[Column40]]),"0")</f>
        <v>2</v>
      </c>
      <c r="AP74" s="102">
        <v>2</v>
      </c>
      <c r="AQ74" s="102"/>
      <c r="AR74" s="102"/>
      <c r="AS74" s="101"/>
      <c r="AT74" s="65"/>
      <c r="AU74" s="118">
        <f>Table121516419[[#This Row],[Column43]]</f>
        <v>2</v>
      </c>
      <c r="AV74" s="101"/>
      <c r="AW74" s="101"/>
      <c r="AX74" s="102"/>
      <c r="AY74" s="102">
        <v>2</v>
      </c>
      <c r="AZ74" s="102">
        <v>1</v>
      </c>
      <c r="BA74" s="118">
        <f>IFERROR(AVERAGE(Table121516419[[#This Row],[Column52]],,Table121516419[[#This Row],[Column53]]),"0")</f>
        <v>1</v>
      </c>
      <c r="BB74" s="102">
        <v>0</v>
      </c>
      <c r="BC74" s="102">
        <v>0</v>
      </c>
      <c r="BD74" s="101"/>
      <c r="BE74" s="54"/>
      <c r="BF74" s="81"/>
      <c r="BG74" s="118">
        <f>IFERROR(AVERAGE(Table121516419[[#This Row],[Column55]],Table121516419[[#This Row],[Column56]]),"0")</f>
        <v>0</v>
      </c>
    </row>
    <row r="75" spans="1:59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 t="str">
        <f>IFERROR(AVERAGE(Table121516419[[#This Row],[Column7]],Table121516419[[#This Row],[Column8]],_FV(Table121516419[[#This Row],[Column9]],"@Column10",TRUE)),"0")</f>
        <v>0</v>
      </c>
      <c r="L75" s="102">
        <v>3</v>
      </c>
      <c r="M75" s="102">
        <v>2</v>
      </c>
      <c r="N75" s="102">
        <v>3</v>
      </c>
      <c r="O75" s="102">
        <v>3</v>
      </c>
      <c r="P75" s="102">
        <v>3</v>
      </c>
      <c r="Q75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75" s="102"/>
      <c r="S75" s="102">
        <v>2</v>
      </c>
      <c r="T75" s="102"/>
      <c r="U75" s="102"/>
      <c r="V75" s="59"/>
      <c r="W75" s="118">
        <f>Table121516419[[#This Row],[Column20]]</f>
        <v>2</v>
      </c>
      <c r="X75" s="102">
        <v>3</v>
      </c>
      <c r="Y75" s="102">
        <v>3</v>
      </c>
      <c r="Z75" s="102"/>
      <c r="AA75" s="102"/>
      <c r="AB75" s="59"/>
      <c r="AC75" s="118">
        <f>IFERROR(AVERAGE(Table121516418[[#This Row],[Column25]],Table121516418[[#This Row],[Column26]]),"0")</f>
        <v>2.5</v>
      </c>
      <c r="AD75" s="102">
        <v>3</v>
      </c>
      <c r="AE75" s="102">
        <v>0</v>
      </c>
      <c r="AF75" s="102">
        <v>2</v>
      </c>
      <c r="AG75" s="102"/>
      <c r="AH75" s="59"/>
      <c r="AI75" s="118">
        <f>IFERROR(AVERAGE(Table121516418[[#This Row],[Column31]],Table121516418[[#This Row],[Column33]]),"0")</f>
        <v>2.5</v>
      </c>
      <c r="AJ75" s="58">
        <v>2</v>
      </c>
      <c r="AK75" s="58">
        <v>2</v>
      </c>
      <c r="AL75" s="102"/>
      <c r="AM75" s="58">
        <v>2</v>
      </c>
      <c r="AN75" s="59"/>
      <c r="AO75" s="118">
        <f>IFERROR(AVERAGE(Table121516419[[#This Row],[Column37]],Table121516419[[#This Row],[Column38]],Table121516419[[#This Row],[Column40]]),"0")</f>
        <v>2</v>
      </c>
      <c r="AP75" s="102">
        <v>2</v>
      </c>
      <c r="AQ75" s="102"/>
      <c r="AR75" s="102"/>
      <c r="AS75" s="102"/>
      <c r="AT75" s="59"/>
      <c r="AU75" s="118">
        <f>Table121516419[[#This Row],[Column43]]</f>
        <v>2</v>
      </c>
      <c r="AV75" s="102"/>
      <c r="AW75" s="102"/>
      <c r="AX75" s="102"/>
      <c r="AY75" s="102">
        <v>3</v>
      </c>
      <c r="AZ75" s="102">
        <v>1</v>
      </c>
      <c r="BA75" s="118">
        <f>IFERROR(AVERAGE(Table121516419[[#This Row],[Column52]],,Table121516419[[#This Row],[Column53]]),"0")</f>
        <v>1.3333333333333333</v>
      </c>
      <c r="BB75" s="102">
        <v>0</v>
      </c>
      <c r="BC75" s="102">
        <v>0</v>
      </c>
      <c r="BD75" s="102"/>
      <c r="BE75" s="58"/>
      <c r="BF75" s="76"/>
      <c r="BG75" s="118">
        <f>IFERROR(AVERAGE(Table121516419[[#This Row],[Column55]],Table121516419[[#This Row],[Column56]]),"0")</f>
        <v>0</v>
      </c>
    </row>
    <row r="76" spans="1:59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 t="str">
        <f>IFERROR(AVERAGE(Table121516419[[#This Row],[Column7]],Table121516419[[#This Row],[Column8]],_FV(Table121516419[[#This Row],[Column9]],"@Column10",TRUE)),"0")</f>
        <v>0</v>
      </c>
      <c r="L76" s="102">
        <v>3</v>
      </c>
      <c r="M76" s="102">
        <v>2</v>
      </c>
      <c r="N76" s="102">
        <v>2</v>
      </c>
      <c r="O76" s="102">
        <v>3</v>
      </c>
      <c r="P76" s="102">
        <v>3</v>
      </c>
      <c r="Q76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76" s="102"/>
      <c r="S76" s="102">
        <v>3</v>
      </c>
      <c r="T76" s="101"/>
      <c r="U76" s="102"/>
      <c r="V76" s="65"/>
      <c r="W76" s="118">
        <f>Table121516419[[#This Row],[Column20]]</f>
        <v>3</v>
      </c>
      <c r="X76" s="102">
        <v>3</v>
      </c>
      <c r="Y76" s="102">
        <v>3</v>
      </c>
      <c r="Z76" s="101"/>
      <c r="AA76" s="101"/>
      <c r="AB76" s="65"/>
      <c r="AC76" s="118">
        <f>IFERROR(AVERAGE(Table121516418[[#This Row],[Column25]],Table121516418[[#This Row],[Column26]]),"0")</f>
        <v>2</v>
      </c>
      <c r="AD76" s="102">
        <v>3</v>
      </c>
      <c r="AE76" s="102">
        <v>0</v>
      </c>
      <c r="AF76" s="102">
        <v>2</v>
      </c>
      <c r="AG76" s="101"/>
      <c r="AH76" s="65"/>
      <c r="AI76" s="118">
        <f>IFERROR(AVERAGE(Table121516418[[#This Row],[Column31]],Table121516418[[#This Row],[Column33]]),"0")</f>
        <v>2</v>
      </c>
      <c r="AJ76" s="54">
        <v>3</v>
      </c>
      <c r="AK76" s="54">
        <v>3</v>
      </c>
      <c r="AL76" s="101"/>
      <c r="AM76" s="54">
        <v>3</v>
      </c>
      <c r="AN76" s="65"/>
      <c r="AO76" s="118">
        <f>IFERROR(AVERAGE(Table121516419[[#This Row],[Column37]],Table121516419[[#This Row],[Column38]],Table121516419[[#This Row],[Column40]]),"0")</f>
        <v>3</v>
      </c>
      <c r="AP76" s="102">
        <v>3</v>
      </c>
      <c r="AQ76" s="102"/>
      <c r="AR76" s="102"/>
      <c r="AS76" s="101"/>
      <c r="AT76" s="65"/>
      <c r="AU76" s="118">
        <f>Table121516419[[#This Row],[Column43]]</f>
        <v>3</v>
      </c>
      <c r="AV76" s="101"/>
      <c r="AW76" s="101"/>
      <c r="AX76" s="102"/>
      <c r="AY76" s="102">
        <v>3</v>
      </c>
      <c r="AZ76" s="102">
        <v>3</v>
      </c>
      <c r="BA76" s="118">
        <f>IFERROR(AVERAGE(Table121516419[[#This Row],[Column52]],,Table121516419[[#This Row],[Column53]]),"0")</f>
        <v>2</v>
      </c>
      <c r="BB76" s="102">
        <v>0</v>
      </c>
      <c r="BC76" s="102">
        <v>0</v>
      </c>
      <c r="BD76" s="101"/>
      <c r="BE76" s="54"/>
      <c r="BF76" s="81"/>
      <c r="BG76" s="118">
        <f>IFERROR(AVERAGE(Table121516419[[#This Row],[Column55]],Table121516419[[#This Row],[Column56]]),"0")</f>
        <v>0</v>
      </c>
    </row>
    <row r="77" spans="1:59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 t="str">
        <f>IFERROR(AVERAGE(Table121516419[[#This Row],[Column7]],Table121516419[[#This Row],[Column8]],_FV(Table121516419[[#This Row],[Column9]],"@Column10",TRUE)),"0")</f>
        <v>0</v>
      </c>
      <c r="L77" s="102">
        <v>3</v>
      </c>
      <c r="M77" s="102">
        <v>3</v>
      </c>
      <c r="N77" s="102">
        <v>3</v>
      </c>
      <c r="O77" s="102">
        <v>3</v>
      </c>
      <c r="P77" s="102">
        <v>3</v>
      </c>
      <c r="Q77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77" s="102"/>
      <c r="S77" s="102">
        <v>2</v>
      </c>
      <c r="T77" s="102"/>
      <c r="U77" s="102"/>
      <c r="V77" s="59"/>
      <c r="W77" s="118">
        <f>Table121516419[[#This Row],[Column20]]</f>
        <v>2</v>
      </c>
      <c r="X77" s="102">
        <v>2</v>
      </c>
      <c r="Y77" s="102">
        <v>2</v>
      </c>
      <c r="Z77" s="102"/>
      <c r="AA77" s="102"/>
      <c r="AB77" s="59"/>
      <c r="AC77" s="118">
        <f>IFERROR(AVERAGE(Table121516418[[#This Row],[Column25]],Table121516418[[#This Row],[Column26]]),"0")</f>
        <v>2</v>
      </c>
      <c r="AD77" s="102">
        <v>3</v>
      </c>
      <c r="AE77" s="102">
        <v>0</v>
      </c>
      <c r="AF77" s="102">
        <v>2</v>
      </c>
      <c r="AG77" s="102"/>
      <c r="AH77" s="59"/>
      <c r="AI77" s="118">
        <f>IFERROR(AVERAGE(Table121516418[[#This Row],[Column31]],Table121516418[[#This Row],[Column33]]),"0")</f>
        <v>2</v>
      </c>
      <c r="AJ77" s="58">
        <v>2</v>
      </c>
      <c r="AK77" s="58">
        <v>2</v>
      </c>
      <c r="AL77" s="102"/>
      <c r="AM77" s="58">
        <v>2</v>
      </c>
      <c r="AN77" s="59"/>
      <c r="AO77" s="118">
        <f>IFERROR(AVERAGE(Table121516419[[#This Row],[Column37]],Table121516419[[#This Row],[Column38]],Table121516419[[#This Row],[Column40]]),"0")</f>
        <v>2</v>
      </c>
      <c r="AP77" s="102">
        <v>3</v>
      </c>
      <c r="AQ77" s="102"/>
      <c r="AR77" s="102"/>
      <c r="AS77" s="102"/>
      <c r="AT77" s="59"/>
      <c r="AU77" s="118">
        <f>Table121516419[[#This Row],[Column43]]</f>
        <v>3</v>
      </c>
      <c r="AV77" s="102"/>
      <c r="AW77" s="102"/>
      <c r="AX77" s="102"/>
      <c r="AY77" s="102">
        <v>3</v>
      </c>
      <c r="AZ77" s="102">
        <v>3</v>
      </c>
      <c r="BA77" s="118">
        <f>IFERROR(AVERAGE(Table121516419[[#This Row],[Column52]],,Table121516419[[#This Row],[Column53]]),"0")</f>
        <v>2</v>
      </c>
      <c r="BB77" s="102">
        <v>0</v>
      </c>
      <c r="BC77" s="102">
        <v>0</v>
      </c>
      <c r="BD77" s="102"/>
      <c r="BE77" s="58"/>
      <c r="BF77" s="76"/>
      <c r="BG77" s="118">
        <f>IFERROR(AVERAGE(Table121516419[[#This Row],[Column55]],Table121516419[[#This Row],[Column56]]),"0")</f>
        <v>0</v>
      </c>
    </row>
    <row r="78" spans="1:59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 t="str">
        <f>IFERROR(AVERAGE(Table121516419[[#This Row],[Column7]],Table121516419[[#This Row],[Column8]],_FV(Table121516419[[#This Row],[Column9]],"@Column10",TRUE)),"0")</f>
        <v>0</v>
      </c>
      <c r="L78" s="102">
        <v>2</v>
      </c>
      <c r="M78" s="102">
        <v>3</v>
      </c>
      <c r="N78" s="102">
        <v>3</v>
      </c>
      <c r="O78" s="102">
        <v>3</v>
      </c>
      <c r="P78" s="102">
        <v>3</v>
      </c>
      <c r="Q78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78" s="102"/>
      <c r="S78" s="102">
        <v>3</v>
      </c>
      <c r="T78" s="101"/>
      <c r="U78" s="102"/>
      <c r="V78" s="65"/>
      <c r="W78" s="118">
        <f>Table121516419[[#This Row],[Column20]]</f>
        <v>3</v>
      </c>
      <c r="X78" s="102">
        <v>3</v>
      </c>
      <c r="Y78" s="102">
        <v>3</v>
      </c>
      <c r="Z78" s="101"/>
      <c r="AA78" s="101"/>
      <c r="AB78" s="65"/>
      <c r="AC78" s="118">
        <f>IFERROR(AVERAGE(Table121516418[[#This Row],[Column25]],Table121516418[[#This Row],[Column26]]),"0")</f>
        <v>2</v>
      </c>
      <c r="AD78" s="102">
        <v>3</v>
      </c>
      <c r="AE78" s="102">
        <v>0</v>
      </c>
      <c r="AF78" s="102">
        <v>2</v>
      </c>
      <c r="AG78" s="101"/>
      <c r="AH78" s="65"/>
      <c r="AI78" s="118">
        <f>IFERROR(AVERAGE(Table121516418[[#This Row],[Column31]],Table121516418[[#This Row],[Column33]]),"0")</f>
        <v>2</v>
      </c>
      <c r="AJ78" s="54">
        <v>3</v>
      </c>
      <c r="AK78" s="54">
        <v>3</v>
      </c>
      <c r="AL78" s="101"/>
      <c r="AM78" s="54">
        <v>3</v>
      </c>
      <c r="AN78" s="65"/>
      <c r="AO78" s="118">
        <f>IFERROR(AVERAGE(Table121516419[[#This Row],[Column37]],Table121516419[[#This Row],[Column38]],Table121516419[[#This Row],[Column40]]),"0")</f>
        <v>3</v>
      </c>
      <c r="AP78" s="102">
        <v>3</v>
      </c>
      <c r="AQ78" s="102"/>
      <c r="AR78" s="102"/>
      <c r="AS78" s="101"/>
      <c r="AT78" s="65"/>
      <c r="AU78" s="118">
        <f>Table121516419[[#This Row],[Column43]]</f>
        <v>3</v>
      </c>
      <c r="AV78" s="101"/>
      <c r="AW78" s="101"/>
      <c r="AX78" s="102"/>
      <c r="AY78" s="102">
        <v>3</v>
      </c>
      <c r="AZ78" s="102">
        <v>3</v>
      </c>
      <c r="BA78" s="118">
        <f>IFERROR(AVERAGE(Table121516419[[#This Row],[Column52]],,Table121516419[[#This Row],[Column53]]),"0")</f>
        <v>2</v>
      </c>
      <c r="BB78" s="102">
        <v>0</v>
      </c>
      <c r="BC78" s="102">
        <v>0</v>
      </c>
      <c r="BD78" s="101"/>
      <c r="BE78" s="54"/>
      <c r="BF78" s="81"/>
      <c r="BG78" s="118">
        <f>IFERROR(AVERAGE(Table121516419[[#This Row],[Column55]],Table121516419[[#This Row],[Column56]]),"0")</f>
        <v>0</v>
      </c>
    </row>
    <row r="79" spans="1:59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 t="str">
        <f>IFERROR(AVERAGE(Table121516419[[#This Row],[Column7]],Table121516419[[#This Row],[Column8]],_FV(Table121516419[[#This Row],[Column9]],"@Column10",TRUE)),"0")</f>
        <v>0</v>
      </c>
      <c r="L79" s="102">
        <v>2</v>
      </c>
      <c r="M79" s="102">
        <v>2</v>
      </c>
      <c r="N79" s="102">
        <v>3</v>
      </c>
      <c r="O79" s="102">
        <v>3</v>
      </c>
      <c r="P79" s="102">
        <v>2</v>
      </c>
      <c r="Q79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79" s="102"/>
      <c r="S79" s="102">
        <v>3</v>
      </c>
      <c r="T79" s="102"/>
      <c r="U79" s="102"/>
      <c r="V79" s="59"/>
      <c r="W79" s="118">
        <f>Table121516419[[#This Row],[Column20]]</f>
        <v>3</v>
      </c>
      <c r="X79" s="102">
        <v>3</v>
      </c>
      <c r="Y79" s="102">
        <v>3</v>
      </c>
      <c r="Z79" s="102"/>
      <c r="AA79" s="102"/>
      <c r="AB79" s="59"/>
      <c r="AC79" s="118">
        <f>IFERROR(AVERAGE(Table121516418[[#This Row],[Column25]],Table121516418[[#This Row],[Column26]]),"0")</f>
        <v>2</v>
      </c>
      <c r="AD79" s="102">
        <v>3</v>
      </c>
      <c r="AE79" s="102">
        <v>0</v>
      </c>
      <c r="AF79" s="102">
        <v>2</v>
      </c>
      <c r="AG79" s="102"/>
      <c r="AH79" s="59"/>
      <c r="AI79" s="118">
        <f>IFERROR(AVERAGE(Table121516418[[#This Row],[Column31]],Table121516418[[#This Row],[Column33]]),"0")</f>
        <v>2</v>
      </c>
      <c r="AJ79" s="58">
        <v>3</v>
      </c>
      <c r="AK79" s="58">
        <v>3</v>
      </c>
      <c r="AL79" s="102"/>
      <c r="AM79" s="58">
        <v>3</v>
      </c>
      <c r="AN79" s="59"/>
      <c r="AO79" s="118">
        <f>IFERROR(AVERAGE(Table121516419[[#This Row],[Column37]],Table121516419[[#This Row],[Column38]],Table121516419[[#This Row],[Column40]]),"0")</f>
        <v>3</v>
      </c>
      <c r="AP79" s="102">
        <v>3</v>
      </c>
      <c r="AQ79" s="102"/>
      <c r="AR79" s="102"/>
      <c r="AS79" s="102"/>
      <c r="AT79" s="59"/>
      <c r="AU79" s="118">
        <f>Table121516419[[#This Row],[Column43]]</f>
        <v>3</v>
      </c>
      <c r="AV79" s="102"/>
      <c r="AW79" s="102"/>
      <c r="AX79" s="102"/>
      <c r="AY79" s="102">
        <v>3</v>
      </c>
      <c r="AZ79" s="102">
        <v>3</v>
      </c>
      <c r="BA79" s="118">
        <f>IFERROR(AVERAGE(Table121516419[[#This Row],[Column52]],,Table121516419[[#This Row],[Column53]]),"0")</f>
        <v>2</v>
      </c>
      <c r="BB79" s="102">
        <v>0</v>
      </c>
      <c r="BC79" s="102">
        <v>0</v>
      </c>
      <c r="BD79" s="102"/>
      <c r="BE79" s="58"/>
      <c r="BF79" s="76"/>
      <c r="BG79" s="118">
        <f>IFERROR(AVERAGE(Table121516419[[#This Row],[Column55]],Table121516419[[#This Row],[Column56]]),"0")</f>
        <v>0</v>
      </c>
    </row>
    <row r="80" spans="1:59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 t="str">
        <f>IFERROR(AVERAGE(Table121516419[[#This Row],[Column7]],Table121516419[[#This Row],[Column8]],_FV(Table121516419[[#This Row],[Column9]],"@Column10",TRUE)),"0")</f>
        <v>0</v>
      </c>
      <c r="L80" s="102">
        <v>3</v>
      </c>
      <c r="M80" s="102">
        <v>3</v>
      </c>
      <c r="N80" s="102">
        <v>3</v>
      </c>
      <c r="O80" s="102">
        <v>3</v>
      </c>
      <c r="P80" s="102">
        <v>3</v>
      </c>
      <c r="Q80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80" s="102"/>
      <c r="S80" s="102">
        <v>2</v>
      </c>
      <c r="T80" s="101"/>
      <c r="U80" s="102"/>
      <c r="V80" s="65"/>
      <c r="W80" s="118">
        <f>Table121516419[[#This Row],[Column20]]</f>
        <v>2</v>
      </c>
      <c r="X80" s="102">
        <v>2</v>
      </c>
      <c r="Y80" s="102">
        <v>2</v>
      </c>
      <c r="Z80" s="101"/>
      <c r="AA80" s="101"/>
      <c r="AB80" s="65"/>
      <c r="AC80" s="118">
        <f>IFERROR(AVERAGE(Table121516418[[#This Row],[Column25]],Table121516418[[#This Row],[Column26]]),"0")</f>
        <v>2</v>
      </c>
      <c r="AD80" s="102">
        <v>2</v>
      </c>
      <c r="AE80" s="102">
        <v>0</v>
      </c>
      <c r="AF80" s="102">
        <v>2</v>
      </c>
      <c r="AG80" s="101"/>
      <c r="AH80" s="65"/>
      <c r="AI80" s="118">
        <f>IFERROR(AVERAGE(Table121516418[[#This Row],[Column31]],Table121516418[[#This Row],[Column33]]),"0")</f>
        <v>2</v>
      </c>
      <c r="AJ80" s="54">
        <v>2</v>
      </c>
      <c r="AK80" s="54">
        <v>2</v>
      </c>
      <c r="AL80" s="101"/>
      <c r="AM80" s="54">
        <v>2</v>
      </c>
      <c r="AN80" s="65"/>
      <c r="AO80" s="118">
        <f>IFERROR(AVERAGE(Table121516419[[#This Row],[Column37]],Table121516419[[#This Row],[Column38]],Table121516419[[#This Row],[Column40]]),"0")</f>
        <v>2</v>
      </c>
      <c r="AP80" s="102">
        <v>3</v>
      </c>
      <c r="AQ80" s="102"/>
      <c r="AR80" s="102"/>
      <c r="AS80" s="101"/>
      <c r="AT80" s="65"/>
      <c r="AU80" s="118">
        <f>Table121516419[[#This Row],[Column43]]</f>
        <v>3</v>
      </c>
      <c r="AV80" s="101"/>
      <c r="AW80" s="101"/>
      <c r="AX80" s="102"/>
      <c r="AY80" s="102">
        <v>3</v>
      </c>
      <c r="AZ80" s="102">
        <v>2</v>
      </c>
      <c r="BA80" s="118">
        <f>IFERROR(AVERAGE(Table121516419[[#This Row],[Column52]],,Table121516419[[#This Row],[Column53]]),"0")</f>
        <v>1.6666666666666667</v>
      </c>
      <c r="BB80" s="102">
        <v>0</v>
      </c>
      <c r="BC80" s="102">
        <v>0</v>
      </c>
      <c r="BD80" s="101"/>
      <c r="BE80" s="54"/>
      <c r="BF80" s="81"/>
      <c r="BG80" s="118">
        <f>IFERROR(AVERAGE(Table121516419[[#This Row],[Column55]],Table121516419[[#This Row],[Column56]]),"0")</f>
        <v>0</v>
      </c>
    </row>
    <row r="81" spans="1:59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 t="str">
        <f>IFERROR(AVERAGE(Table121516419[[#This Row],[Column7]],Table121516419[[#This Row],[Column8]],_FV(Table121516419[[#This Row],[Column9]],"@Column10",TRUE)),"0")</f>
        <v>0</v>
      </c>
      <c r="L81" s="102">
        <v>2</v>
      </c>
      <c r="M81" s="102">
        <v>3</v>
      </c>
      <c r="N81" s="102">
        <v>2</v>
      </c>
      <c r="O81" s="102">
        <v>2</v>
      </c>
      <c r="P81" s="102">
        <v>2</v>
      </c>
      <c r="Q81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81" s="102"/>
      <c r="S81" s="102">
        <v>3</v>
      </c>
      <c r="T81" s="102"/>
      <c r="U81" s="102"/>
      <c r="V81" s="59"/>
      <c r="W81" s="118">
        <f>Table121516419[[#This Row],[Column20]]</f>
        <v>3</v>
      </c>
      <c r="X81" s="102">
        <v>2</v>
      </c>
      <c r="Y81" s="102">
        <v>2</v>
      </c>
      <c r="Z81" s="102"/>
      <c r="AA81" s="102"/>
      <c r="AB81" s="59"/>
      <c r="AC81" s="118">
        <f>IFERROR(AVERAGE(Table121516418[[#This Row],[Column25]],Table121516418[[#This Row],[Column26]]),"0")</f>
        <v>2.5</v>
      </c>
      <c r="AD81" s="102">
        <v>2</v>
      </c>
      <c r="AE81" s="102">
        <v>0</v>
      </c>
      <c r="AF81" s="102">
        <v>3</v>
      </c>
      <c r="AG81" s="102"/>
      <c r="AH81" s="59"/>
      <c r="AI81" s="118">
        <f>IFERROR(AVERAGE(Table121516418[[#This Row],[Column31]],Table121516418[[#This Row],[Column33]]),"0")</f>
        <v>2.5</v>
      </c>
      <c r="AJ81" s="58">
        <v>3</v>
      </c>
      <c r="AK81" s="58">
        <v>3</v>
      </c>
      <c r="AL81" s="102"/>
      <c r="AM81" s="58">
        <v>3</v>
      </c>
      <c r="AN81" s="59"/>
      <c r="AO81" s="118">
        <f>IFERROR(AVERAGE(Table121516419[[#This Row],[Column37]],Table121516419[[#This Row],[Column38]],Table121516419[[#This Row],[Column40]]),"0")</f>
        <v>3</v>
      </c>
      <c r="AP81" s="102">
        <v>3</v>
      </c>
      <c r="AQ81" s="102"/>
      <c r="AR81" s="102"/>
      <c r="AS81" s="102"/>
      <c r="AT81" s="59"/>
      <c r="AU81" s="118">
        <f>Table121516419[[#This Row],[Column43]]</f>
        <v>3</v>
      </c>
      <c r="AV81" s="102"/>
      <c r="AW81" s="102"/>
      <c r="AX81" s="102"/>
      <c r="AY81" s="102">
        <v>2</v>
      </c>
      <c r="AZ81" s="102">
        <v>3</v>
      </c>
      <c r="BA81" s="118">
        <f>IFERROR(AVERAGE(Table121516419[[#This Row],[Column52]],,Table121516419[[#This Row],[Column53]]),"0")</f>
        <v>1.6666666666666667</v>
      </c>
      <c r="BB81" s="102">
        <v>0</v>
      </c>
      <c r="BC81" s="102">
        <v>0</v>
      </c>
      <c r="BD81" s="102"/>
      <c r="BE81" s="58"/>
      <c r="BF81" s="76"/>
      <c r="BG81" s="118">
        <f>IFERROR(AVERAGE(Table121516419[[#This Row],[Column55]],Table121516419[[#This Row],[Column56]]),"0")</f>
        <v>0</v>
      </c>
    </row>
    <row r="82" spans="1:59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 t="str">
        <f>IFERROR(AVERAGE(Table121516419[[#This Row],[Column7]],Table121516419[[#This Row],[Column8]],_FV(Table121516419[[#This Row],[Column9]],"@Column10",TRUE)),"0")</f>
        <v>0</v>
      </c>
      <c r="L82" s="102" t="s">
        <v>563</v>
      </c>
      <c r="M82" s="102" t="s">
        <v>563</v>
      </c>
      <c r="N82" s="102" t="s">
        <v>563</v>
      </c>
      <c r="O82" s="102" t="s">
        <v>563</v>
      </c>
      <c r="P82" s="102" t="s">
        <v>563</v>
      </c>
      <c r="Q82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82" s="102"/>
      <c r="S82" s="102" t="s">
        <v>563</v>
      </c>
      <c r="T82" s="101"/>
      <c r="U82" s="102"/>
      <c r="V82" s="65"/>
      <c r="W82" s="118" t="str">
        <f>Table121516419[[#This Row],[Column20]]</f>
        <v>0</v>
      </c>
      <c r="X82" s="102" t="s">
        <v>563</v>
      </c>
      <c r="Y82" s="102" t="s">
        <v>563</v>
      </c>
      <c r="Z82" s="101"/>
      <c r="AA82" s="101"/>
      <c r="AB82" s="65"/>
      <c r="AC82" s="118" t="str">
        <f>IFERROR(AVERAGE(Table121516418[[#This Row],[Column25]],Table121516418[[#This Row],[Column26]]),"0")</f>
        <v>0</v>
      </c>
      <c r="AD82" s="102" t="s">
        <v>563</v>
      </c>
      <c r="AE82" s="102" t="s">
        <v>563</v>
      </c>
      <c r="AF82" s="102" t="s">
        <v>563</v>
      </c>
      <c r="AG82" s="101"/>
      <c r="AH82" s="65"/>
      <c r="AI82" s="118" t="str">
        <f>IFERROR(AVERAGE(Table121516418[[#This Row],[Column31]],Table121516418[[#This Row],[Column33]]),"0")</f>
        <v>0</v>
      </c>
      <c r="AJ82" s="54" t="s">
        <v>563</v>
      </c>
      <c r="AK82" s="54" t="s">
        <v>563</v>
      </c>
      <c r="AL82" s="101"/>
      <c r="AM82" s="54" t="s">
        <v>563</v>
      </c>
      <c r="AN82" s="65"/>
      <c r="AO82" s="118" t="str">
        <f>IFERROR(AVERAGE(Table121516419[[#This Row],[Column37]],Table121516419[[#This Row],[Column38]],Table121516419[[#This Row],[Column40]]),"0")</f>
        <v>0</v>
      </c>
      <c r="AP82" s="102" t="s">
        <v>563</v>
      </c>
      <c r="AQ82" s="102"/>
      <c r="AR82" s="102"/>
      <c r="AS82" s="101"/>
      <c r="AT82" s="65"/>
      <c r="AU82" s="118" t="str">
        <f>Table121516419[[#This Row],[Column43]]</f>
        <v>0</v>
      </c>
      <c r="AV82" s="101"/>
      <c r="AW82" s="101"/>
      <c r="AX82" s="102"/>
      <c r="AY82" s="102" t="s">
        <v>563</v>
      </c>
      <c r="AZ82" s="102" t="s">
        <v>563</v>
      </c>
      <c r="BA82" s="118">
        <f>IFERROR(AVERAGE(Table121516419[[#This Row],[Column52]],,Table121516419[[#This Row],[Column53]]),"0")</f>
        <v>0</v>
      </c>
      <c r="BB82" s="102" t="s">
        <v>563</v>
      </c>
      <c r="BC82" s="102" t="s">
        <v>563</v>
      </c>
      <c r="BD82" s="101"/>
      <c r="BE82" s="54"/>
      <c r="BF82" s="81"/>
      <c r="BG82" s="118" t="str">
        <f>IFERROR(AVERAGE(Table121516419[[#This Row],[Column55]],Table121516419[[#This Row],[Column56]]),"0")</f>
        <v>0</v>
      </c>
    </row>
    <row r="83" spans="1:59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 t="str">
        <f>IFERROR(AVERAGE(Table121516419[[#This Row],[Column7]],Table121516419[[#This Row],[Column8]],_FV(Table121516419[[#This Row],[Column9]],"@Column10",TRUE)),"0")</f>
        <v>0</v>
      </c>
      <c r="L83" s="102" t="s">
        <v>563</v>
      </c>
      <c r="M83" s="102" t="s">
        <v>563</v>
      </c>
      <c r="N83" s="102" t="s">
        <v>563</v>
      </c>
      <c r="O83" s="102" t="s">
        <v>563</v>
      </c>
      <c r="P83" s="102" t="s">
        <v>563</v>
      </c>
      <c r="Q83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83" s="102"/>
      <c r="S83" s="102" t="s">
        <v>563</v>
      </c>
      <c r="T83" s="102"/>
      <c r="U83" s="102"/>
      <c r="V83" s="59"/>
      <c r="W83" s="118" t="str">
        <f>Table121516419[[#This Row],[Column20]]</f>
        <v>0</v>
      </c>
      <c r="X83" s="102" t="s">
        <v>563</v>
      </c>
      <c r="Y83" s="102" t="s">
        <v>563</v>
      </c>
      <c r="Z83" s="102"/>
      <c r="AA83" s="102"/>
      <c r="AB83" s="59"/>
      <c r="AC83" s="118" t="str">
        <f>IFERROR(AVERAGE(Table121516418[[#This Row],[Column25]],Table121516418[[#This Row],[Column26]]),"0")</f>
        <v>0</v>
      </c>
      <c r="AD83" s="102" t="s">
        <v>563</v>
      </c>
      <c r="AE83" s="102" t="s">
        <v>563</v>
      </c>
      <c r="AF83" s="102" t="s">
        <v>563</v>
      </c>
      <c r="AG83" s="102"/>
      <c r="AH83" s="59"/>
      <c r="AI83" s="118" t="str">
        <f>IFERROR(AVERAGE(Table121516418[[#This Row],[Column31]],Table121516418[[#This Row],[Column33]]),"0")</f>
        <v>0</v>
      </c>
      <c r="AJ83" s="58" t="s">
        <v>563</v>
      </c>
      <c r="AK83" s="58" t="s">
        <v>563</v>
      </c>
      <c r="AL83" s="102"/>
      <c r="AM83" s="58" t="s">
        <v>563</v>
      </c>
      <c r="AN83" s="59"/>
      <c r="AO83" s="118" t="str">
        <f>IFERROR(AVERAGE(Table121516419[[#This Row],[Column37]],Table121516419[[#This Row],[Column38]],Table121516419[[#This Row],[Column40]]),"0")</f>
        <v>0</v>
      </c>
      <c r="AP83" s="102" t="s">
        <v>563</v>
      </c>
      <c r="AQ83" s="102"/>
      <c r="AR83" s="102"/>
      <c r="AS83" s="102"/>
      <c r="AT83" s="59"/>
      <c r="AU83" s="118" t="str">
        <f>Table121516419[[#This Row],[Column43]]</f>
        <v>0</v>
      </c>
      <c r="AV83" s="102"/>
      <c r="AW83" s="102"/>
      <c r="AX83" s="102"/>
      <c r="AY83" s="102" t="s">
        <v>563</v>
      </c>
      <c r="AZ83" s="102" t="s">
        <v>563</v>
      </c>
      <c r="BA83" s="118">
        <f>IFERROR(AVERAGE(Table121516419[[#This Row],[Column52]],,Table121516419[[#This Row],[Column53]]),"0")</f>
        <v>0</v>
      </c>
      <c r="BB83" s="102" t="s">
        <v>563</v>
      </c>
      <c r="BC83" s="102" t="s">
        <v>563</v>
      </c>
      <c r="BD83" s="102"/>
      <c r="BE83" s="58"/>
      <c r="BF83" s="76"/>
      <c r="BG83" s="118" t="str">
        <f>IFERROR(AVERAGE(Table121516419[[#This Row],[Column55]],Table121516419[[#This Row],[Column56]]),"0")</f>
        <v>0</v>
      </c>
    </row>
    <row r="84" spans="1:59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 t="str">
        <f>IFERROR(AVERAGE(Table121516419[[#This Row],[Column7]],Table121516419[[#This Row],[Column8]],_FV(Table121516419[[#This Row],[Column9]],"@Column10",TRUE)),"0")</f>
        <v>0</v>
      </c>
      <c r="L84" s="102">
        <v>0</v>
      </c>
      <c r="M84" s="102">
        <v>0</v>
      </c>
      <c r="N84" s="102">
        <v>0</v>
      </c>
      <c r="O84" s="102">
        <v>0</v>
      </c>
      <c r="P84" s="102">
        <v>0</v>
      </c>
      <c r="Q84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84" s="102"/>
      <c r="S84" s="102">
        <v>0</v>
      </c>
      <c r="T84" s="101"/>
      <c r="U84" s="102"/>
      <c r="V84" s="65"/>
      <c r="W84" s="118">
        <f>Table121516419[[#This Row],[Column20]]</f>
        <v>0</v>
      </c>
      <c r="X84" s="102">
        <v>0</v>
      </c>
      <c r="Y84" s="102">
        <v>0</v>
      </c>
      <c r="Z84" s="101"/>
      <c r="AA84" s="101"/>
      <c r="AB84" s="65"/>
      <c r="AC84" s="118">
        <f>IFERROR(AVERAGE(Table121516418[[#This Row],[Column25]],Table121516418[[#This Row],[Column26]]),"0")</f>
        <v>3.5</v>
      </c>
      <c r="AD84" s="102">
        <v>0</v>
      </c>
      <c r="AE84" s="102">
        <v>0</v>
      </c>
      <c r="AF84" s="102">
        <v>1</v>
      </c>
      <c r="AG84" s="101"/>
      <c r="AH84" s="65"/>
      <c r="AI84" s="118">
        <f>IFERROR(AVERAGE(Table121516418[[#This Row],[Column31]],Table121516418[[#This Row],[Column33]]),"0")</f>
        <v>1.5</v>
      </c>
      <c r="AJ84" s="54">
        <v>0</v>
      </c>
      <c r="AK84" s="54">
        <v>0</v>
      </c>
      <c r="AL84" s="101"/>
      <c r="AM84" s="54">
        <v>0</v>
      </c>
      <c r="AN84" s="65"/>
      <c r="AO84" s="118">
        <f>IFERROR(AVERAGE(Table121516419[[#This Row],[Column37]],Table121516419[[#This Row],[Column38]],Table121516419[[#This Row],[Column40]]),"0")</f>
        <v>0</v>
      </c>
      <c r="AP84" s="102">
        <v>0</v>
      </c>
      <c r="AQ84" s="102"/>
      <c r="AR84" s="102"/>
      <c r="AS84" s="101"/>
      <c r="AT84" s="65"/>
      <c r="AU84" s="118">
        <f>Table121516419[[#This Row],[Column43]]</f>
        <v>0</v>
      </c>
      <c r="AV84" s="101"/>
      <c r="AW84" s="101"/>
      <c r="AX84" s="102"/>
      <c r="AY84" s="102">
        <v>0</v>
      </c>
      <c r="AZ84" s="102">
        <v>0</v>
      </c>
      <c r="BA84" s="118">
        <f>IFERROR(AVERAGE(Table121516419[[#This Row],[Column52]],,Table121516419[[#This Row],[Column53]]),"0")</f>
        <v>0</v>
      </c>
      <c r="BB84" s="102">
        <v>0</v>
      </c>
      <c r="BC84" s="102">
        <v>0</v>
      </c>
      <c r="BD84" s="101"/>
      <c r="BE84" s="54"/>
      <c r="BF84" s="81"/>
      <c r="BG84" s="118">
        <f>IFERROR(AVERAGE(Table121516419[[#This Row],[Column55]],Table121516419[[#This Row],[Column56]]),"0")</f>
        <v>0</v>
      </c>
    </row>
    <row r="85" spans="1:59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 t="str">
        <f>IFERROR(AVERAGE(Table121516419[[#This Row],[Column7]],Table121516419[[#This Row],[Column8]],_FV(Table121516419[[#This Row],[Column9]],"@Column10",TRUE)),"0")</f>
        <v>0</v>
      </c>
      <c r="L85" s="102">
        <v>2</v>
      </c>
      <c r="M85" s="102">
        <v>3</v>
      </c>
      <c r="N85" s="102">
        <v>2</v>
      </c>
      <c r="O85" s="102">
        <v>4</v>
      </c>
      <c r="P85" s="102">
        <v>4</v>
      </c>
      <c r="Q85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85" s="102"/>
      <c r="S85" s="102">
        <v>2</v>
      </c>
      <c r="T85" s="102"/>
      <c r="U85" s="102"/>
      <c r="V85" s="59"/>
      <c r="W85" s="118">
        <f>Table121516419[[#This Row],[Column20]]</f>
        <v>2</v>
      </c>
      <c r="X85" s="102">
        <v>2</v>
      </c>
      <c r="Y85" s="102">
        <v>2</v>
      </c>
      <c r="Z85" s="102"/>
      <c r="AA85" s="102"/>
      <c r="AB85" s="59"/>
      <c r="AC85" s="118">
        <f>IFERROR(AVERAGE(Table121516418[[#This Row],[Column25]],Table121516418[[#This Row],[Column26]]),"0")</f>
        <v>2</v>
      </c>
      <c r="AD85" s="102">
        <v>2</v>
      </c>
      <c r="AE85" s="102">
        <v>0</v>
      </c>
      <c r="AF85" s="102">
        <v>1</v>
      </c>
      <c r="AG85" s="102"/>
      <c r="AH85" s="59"/>
      <c r="AI85" s="118">
        <f>IFERROR(AVERAGE(Table121516418[[#This Row],[Column31]],Table121516418[[#This Row],[Column33]]),"0")</f>
        <v>1.5</v>
      </c>
      <c r="AJ85" s="58">
        <v>2</v>
      </c>
      <c r="AK85" s="58">
        <v>2</v>
      </c>
      <c r="AL85" s="102"/>
      <c r="AM85" s="58">
        <v>2</v>
      </c>
      <c r="AN85" s="59"/>
      <c r="AO85" s="118">
        <f>IFERROR(AVERAGE(Table121516419[[#This Row],[Column37]],Table121516419[[#This Row],[Column38]],Table121516419[[#This Row],[Column40]]),"0")</f>
        <v>2</v>
      </c>
      <c r="AP85" s="102">
        <v>1</v>
      </c>
      <c r="AQ85" s="102"/>
      <c r="AR85" s="102"/>
      <c r="AS85" s="102"/>
      <c r="AT85" s="59"/>
      <c r="AU85" s="118">
        <f>Table121516419[[#This Row],[Column43]]</f>
        <v>1</v>
      </c>
      <c r="AV85" s="102"/>
      <c r="AW85" s="102"/>
      <c r="AX85" s="102"/>
      <c r="AY85" s="102">
        <v>3</v>
      </c>
      <c r="AZ85" s="102">
        <v>4</v>
      </c>
      <c r="BA85" s="118">
        <f>IFERROR(AVERAGE(Table121516419[[#This Row],[Column52]],,Table121516419[[#This Row],[Column53]]),"0")</f>
        <v>2.3333333333333335</v>
      </c>
      <c r="BB85" s="102">
        <v>0</v>
      </c>
      <c r="BC85" s="102">
        <v>0</v>
      </c>
      <c r="BD85" s="102"/>
      <c r="BE85" s="58"/>
      <c r="BF85" s="76"/>
      <c r="BG85" s="118">
        <f>IFERROR(AVERAGE(Table121516419[[#This Row],[Column55]],Table121516419[[#This Row],[Column56]]),"0")</f>
        <v>0</v>
      </c>
    </row>
    <row r="86" spans="1:59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 t="str">
        <f>IFERROR(AVERAGE(Table121516419[[#This Row],[Column7]],Table121516419[[#This Row],[Column8]],_FV(Table121516419[[#This Row],[Column9]],"@Column10",TRUE)),"0")</f>
        <v>0</v>
      </c>
      <c r="L86" s="102" t="s">
        <v>563</v>
      </c>
      <c r="M86" s="102" t="s">
        <v>563</v>
      </c>
      <c r="N86" s="102" t="s">
        <v>563</v>
      </c>
      <c r="O86" s="102" t="s">
        <v>563</v>
      </c>
      <c r="P86" s="102" t="s">
        <v>563</v>
      </c>
      <c r="Q86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86" s="102"/>
      <c r="S86" s="102" t="s">
        <v>563</v>
      </c>
      <c r="T86" s="101"/>
      <c r="U86" s="102"/>
      <c r="V86" s="65"/>
      <c r="W86" s="118" t="str">
        <f>Table121516419[[#This Row],[Column20]]</f>
        <v>0</v>
      </c>
      <c r="X86" s="102" t="s">
        <v>563</v>
      </c>
      <c r="Y86" s="102" t="s">
        <v>563</v>
      </c>
      <c r="Z86" s="101"/>
      <c r="AA86" s="101"/>
      <c r="AB86" s="65"/>
      <c r="AC86" s="118" t="str">
        <f>IFERROR(AVERAGE(Table121516418[[#This Row],[Column25]],Table121516418[[#This Row],[Column26]]),"0")</f>
        <v>0</v>
      </c>
      <c r="AD86" s="102" t="s">
        <v>563</v>
      </c>
      <c r="AE86" s="102" t="s">
        <v>563</v>
      </c>
      <c r="AF86" s="102" t="s">
        <v>563</v>
      </c>
      <c r="AG86" s="101"/>
      <c r="AH86" s="65"/>
      <c r="AI86" s="118" t="str">
        <f>IFERROR(AVERAGE(Table121516418[[#This Row],[Column31]],Table121516418[[#This Row],[Column33]]),"0")</f>
        <v>0</v>
      </c>
      <c r="AJ86" s="54" t="s">
        <v>563</v>
      </c>
      <c r="AK86" s="54" t="s">
        <v>563</v>
      </c>
      <c r="AL86" s="101"/>
      <c r="AM86" s="54" t="s">
        <v>563</v>
      </c>
      <c r="AN86" s="65"/>
      <c r="AO86" s="118" t="str">
        <f>IFERROR(AVERAGE(Table121516419[[#This Row],[Column37]],Table121516419[[#This Row],[Column38]],Table121516419[[#This Row],[Column40]]),"0")</f>
        <v>0</v>
      </c>
      <c r="AP86" s="102" t="s">
        <v>563</v>
      </c>
      <c r="AQ86" s="102"/>
      <c r="AR86" s="102"/>
      <c r="AS86" s="101"/>
      <c r="AT86" s="65"/>
      <c r="AU86" s="118" t="str">
        <f>Table121516419[[#This Row],[Column43]]</f>
        <v>0</v>
      </c>
      <c r="AV86" s="101"/>
      <c r="AW86" s="101"/>
      <c r="AX86" s="102"/>
      <c r="AY86" s="102" t="s">
        <v>563</v>
      </c>
      <c r="AZ86" s="102" t="s">
        <v>563</v>
      </c>
      <c r="BA86" s="118">
        <f>IFERROR(AVERAGE(Table121516419[[#This Row],[Column52]],,Table121516419[[#This Row],[Column53]]),"0")</f>
        <v>0</v>
      </c>
      <c r="BB86" s="102" t="s">
        <v>563</v>
      </c>
      <c r="BC86" s="102" t="s">
        <v>563</v>
      </c>
      <c r="BD86" s="101"/>
      <c r="BE86" s="54"/>
      <c r="BF86" s="81"/>
      <c r="BG86" s="118" t="str">
        <f>IFERROR(AVERAGE(Table121516419[[#This Row],[Column55]],Table121516419[[#This Row],[Column56]]),"0")</f>
        <v>0</v>
      </c>
    </row>
    <row r="87" spans="1:59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 t="str">
        <f>IFERROR(AVERAGE(Table121516419[[#This Row],[Column7]],Table121516419[[#This Row],[Column8]],_FV(Table121516419[[#This Row],[Column9]],"@Column10",TRUE)),"0")</f>
        <v>0</v>
      </c>
      <c r="L87" s="102">
        <v>0</v>
      </c>
      <c r="M87" s="102">
        <v>0</v>
      </c>
      <c r="N87" s="102">
        <v>0</v>
      </c>
      <c r="O87" s="102">
        <v>0</v>
      </c>
      <c r="P87" s="102">
        <v>0</v>
      </c>
      <c r="Q87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87" s="102"/>
      <c r="S87" s="102">
        <v>0</v>
      </c>
      <c r="T87" s="102"/>
      <c r="U87" s="102"/>
      <c r="V87" s="59"/>
      <c r="W87" s="118">
        <f>Table121516419[[#This Row],[Column20]]</f>
        <v>0</v>
      </c>
      <c r="X87" s="102">
        <v>0</v>
      </c>
      <c r="Y87" s="102">
        <v>0</v>
      </c>
      <c r="Z87" s="102"/>
      <c r="AA87" s="102"/>
      <c r="AB87" s="59"/>
      <c r="AC87" s="118">
        <f>IFERROR(AVERAGE(Table121516418[[#This Row],[Column25]],Table121516418[[#This Row],[Column26]]),"0")</f>
        <v>1</v>
      </c>
      <c r="AD87" s="102">
        <v>0</v>
      </c>
      <c r="AE87" s="102">
        <v>0</v>
      </c>
      <c r="AF87" s="102">
        <v>1</v>
      </c>
      <c r="AG87" s="102"/>
      <c r="AH87" s="59"/>
      <c r="AI87" s="118">
        <f>IFERROR(AVERAGE(Table121516418[[#This Row],[Column31]],Table121516418[[#This Row],[Column33]]),"0")</f>
        <v>1</v>
      </c>
      <c r="AJ87" s="58">
        <v>0</v>
      </c>
      <c r="AK87" s="58">
        <v>0</v>
      </c>
      <c r="AL87" s="102"/>
      <c r="AM87" s="58">
        <v>0</v>
      </c>
      <c r="AN87" s="59"/>
      <c r="AO87" s="118">
        <f>IFERROR(AVERAGE(Table121516419[[#This Row],[Column37]],Table121516419[[#This Row],[Column38]],Table121516419[[#This Row],[Column40]]),"0")</f>
        <v>0</v>
      </c>
      <c r="AP87" s="102">
        <v>0</v>
      </c>
      <c r="AQ87" s="102"/>
      <c r="AR87" s="102"/>
      <c r="AS87" s="102"/>
      <c r="AT87" s="59"/>
      <c r="AU87" s="118">
        <f>Table121516419[[#This Row],[Column43]]</f>
        <v>0</v>
      </c>
      <c r="AV87" s="102"/>
      <c r="AW87" s="102"/>
      <c r="AX87" s="102"/>
      <c r="AY87" s="102">
        <v>0</v>
      </c>
      <c r="AZ87" s="102">
        <v>0</v>
      </c>
      <c r="BA87" s="118">
        <f>IFERROR(AVERAGE(Table121516419[[#This Row],[Column52]],,Table121516419[[#This Row],[Column53]]),"0")</f>
        <v>0</v>
      </c>
      <c r="BB87" s="102">
        <v>0</v>
      </c>
      <c r="BC87" s="102">
        <v>0</v>
      </c>
      <c r="BD87" s="102"/>
      <c r="BE87" s="58"/>
      <c r="BF87" s="76"/>
      <c r="BG87" s="118">
        <f>IFERROR(AVERAGE(Table121516419[[#This Row],[Column55]],Table121516419[[#This Row],[Column56]]),"0")</f>
        <v>0</v>
      </c>
    </row>
    <row r="88" spans="1:59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 t="str">
        <f>IFERROR(AVERAGE(Table121516419[[#This Row],[Column7]],Table121516419[[#This Row],[Column8]],_FV(Table121516419[[#This Row],[Column9]],"@Column10",TRUE)),"0")</f>
        <v>0</v>
      </c>
      <c r="L88" s="102">
        <v>3</v>
      </c>
      <c r="M88" s="102">
        <v>3</v>
      </c>
      <c r="N88" s="102">
        <v>3</v>
      </c>
      <c r="O88" s="102">
        <v>3</v>
      </c>
      <c r="P88" s="102">
        <v>3</v>
      </c>
      <c r="Q88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88" s="102"/>
      <c r="S88" s="102">
        <v>3</v>
      </c>
      <c r="T88" s="101"/>
      <c r="U88" s="102"/>
      <c r="V88" s="65"/>
      <c r="W88" s="118">
        <f>Table121516419[[#This Row],[Column20]]</f>
        <v>3</v>
      </c>
      <c r="X88" s="102">
        <v>3</v>
      </c>
      <c r="Y88" s="102">
        <v>3</v>
      </c>
      <c r="Z88" s="101"/>
      <c r="AA88" s="101"/>
      <c r="AB88" s="65"/>
      <c r="AC88" s="118">
        <f>IFERROR(AVERAGE(Table121516418[[#This Row],[Column25]],Table121516418[[#This Row],[Column26]]),"0")</f>
        <v>3</v>
      </c>
      <c r="AD88" s="102">
        <v>3</v>
      </c>
      <c r="AE88" s="102">
        <v>0</v>
      </c>
      <c r="AF88" s="102">
        <v>3</v>
      </c>
      <c r="AG88" s="101"/>
      <c r="AH88" s="65"/>
      <c r="AI88" s="118">
        <f>IFERROR(AVERAGE(Table121516418[[#This Row],[Column31]],Table121516418[[#This Row],[Column33]]),"0")</f>
        <v>3</v>
      </c>
      <c r="AJ88" s="54">
        <v>3</v>
      </c>
      <c r="AK88" s="54">
        <v>3</v>
      </c>
      <c r="AL88" s="101"/>
      <c r="AM88" s="54">
        <v>3</v>
      </c>
      <c r="AN88" s="65"/>
      <c r="AO88" s="118">
        <f>IFERROR(AVERAGE(Table121516419[[#This Row],[Column37]],Table121516419[[#This Row],[Column38]],Table121516419[[#This Row],[Column40]]),"0")</f>
        <v>3</v>
      </c>
      <c r="AP88" s="102">
        <v>3</v>
      </c>
      <c r="AQ88" s="102"/>
      <c r="AR88" s="102"/>
      <c r="AS88" s="101"/>
      <c r="AT88" s="65"/>
      <c r="AU88" s="118">
        <f>Table121516419[[#This Row],[Column43]]</f>
        <v>3</v>
      </c>
      <c r="AV88" s="101"/>
      <c r="AW88" s="101"/>
      <c r="AX88" s="102"/>
      <c r="AY88" s="102">
        <v>3</v>
      </c>
      <c r="AZ88" s="102">
        <v>3</v>
      </c>
      <c r="BA88" s="118">
        <f>IFERROR(AVERAGE(Table121516419[[#This Row],[Column52]],,Table121516419[[#This Row],[Column53]]),"0")</f>
        <v>2</v>
      </c>
      <c r="BB88" s="102">
        <v>0</v>
      </c>
      <c r="BC88" s="102">
        <v>0</v>
      </c>
      <c r="BD88" s="101"/>
      <c r="BE88" s="54"/>
      <c r="BF88" s="81"/>
      <c r="BG88" s="118">
        <f>IFERROR(AVERAGE(Table121516419[[#This Row],[Column55]],Table121516419[[#This Row],[Column56]]),"0")</f>
        <v>0</v>
      </c>
    </row>
    <row r="89" spans="1:59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 t="str">
        <f>IFERROR(AVERAGE(Table121516419[[#This Row],[Column7]],Table121516419[[#This Row],[Column8]],_FV(Table121516419[[#This Row],[Column9]],"@Column10",TRUE)),"0")</f>
        <v>0</v>
      </c>
      <c r="L89" s="102" t="s">
        <v>563</v>
      </c>
      <c r="M89" s="102" t="s">
        <v>563</v>
      </c>
      <c r="N89" s="102" t="s">
        <v>563</v>
      </c>
      <c r="O89" s="102" t="s">
        <v>563</v>
      </c>
      <c r="P89" s="102" t="s">
        <v>563</v>
      </c>
      <c r="Q89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89" s="102"/>
      <c r="S89" s="102" t="s">
        <v>563</v>
      </c>
      <c r="T89" s="102"/>
      <c r="U89" s="102"/>
      <c r="V89" s="59"/>
      <c r="W89" s="118" t="str">
        <f>Table121516419[[#This Row],[Column20]]</f>
        <v>0</v>
      </c>
      <c r="X89" s="102" t="s">
        <v>563</v>
      </c>
      <c r="Y89" s="102" t="s">
        <v>563</v>
      </c>
      <c r="Z89" s="102"/>
      <c r="AA89" s="102"/>
      <c r="AB89" s="59"/>
      <c r="AC89" s="118" t="str">
        <f>IFERROR(AVERAGE(Table121516418[[#This Row],[Column25]],Table121516418[[#This Row],[Column26]]),"0")</f>
        <v>0</v>
      </c>
      <c r="AD89" s="102" t="s">
        <v>563</v>
      </c>
      <c r="AE89" s="102" t="s">
        <v>563</v>
      </c>
      <c r="AF89" s="102" t="s">
        <v>563</v>
      </c>
      <c r="AG89" s="102"/>
      <c r="AH89" s="59"/>
      <c r="AI89" s="118" t="str">
        <f>IFERROR(AVERAGE(Table121516418[[#This Row],[Column31]],Table121516418[[#This Row],[Column33]]),"0")</f>
        <v>0</v>
      </c>
      <c r="AJ89" s="58" t="s">
        <v>563</v>
      </c>
      <c r="AK89" s="58" t="s">
        <v>563</v>
      </c>
      <c r="AL89" s="102"/>
      <c r="AM89" s="58" t="s">
        <v>563</v>
      </c>
      <c r="AN89" s="59"/>
      <c r="AO89" s="118" t="str">
        <f>IFERROR(AVERAGE(Table121516419[[#This Row],[Column37]],Table121516419[[#This Row],[Column38]],Table121516419[[#This Row],[Column40]]),"0")</f>
        <v>0</v>
      </c>
      <c r="AP89" s="102" t="s">
        <v>563</v>
      </c>
      <c r="AQ89" s="102"/>
      <c r="AR89" s="102"/>
      <c r="AS89" s="102"/>
      <c r="AT89" s="59"/>
      <c r="AU89" s="118" t="str">
        <f>Table121516419[[#This Row],[Column43]]</f>
        <v>0</v>
      </c>
      <c r="AV89" s="102"/>
      <c r="AW89" s="102"/>
      <c r="AX89" s="102"/>
      <c r="AY89" s="102" t="s">
        <v>563</v>
      </c>
      <c r="AZ89" s="102" t="s">
        <v>563</v>
      </c>
      <c r="BA89" s="118">
        <f>IFERROR(AVERAGE(Table121516419[[#This Row],[Column52]],,Table121516419[[#This Row],[Column53]]),"0")</f>
        <v>0</v>
      </c>
      <c r="BB89" s="102" t="s">
        <v>563</v>
      </c>
      <c r="BC89" s="102" t="s">
        <v>563</v>
      </c>
      <c r="BD89" s="102"/>
      <c r="BE89" s="58"/>
      <c r="BF89" s="76"/>
      <c r="BG89" s="118" t="str">
        <f>IFERROR(AVERAGE(Table121516419[[#This Row],[Column55]],Table121516419[[#This Row],[Column56]]),"0")</f>
        <v>0</v>
      </c>
    </row>
    <row r="90" spans="1:59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 t="str">
        <f>IFERROR(AVERAGE(Table121516419[[#This Row],[Column7]],Table121516419[[#This Row],[Column8]],_FV(Table121516419[[#This Row],[Column9]],"@Column10",TRUE)),"0")</f>
        <v>0</v>
      </c>
      <c r="L90" s="102">
        <v>2</v>
      </c>
      <c r="M90" s="102">
        <v>2</v>
      </c>
      <c r="N90" s="102">
        <v>2</v>
      </c>
      <c r="O90" s="102">
        <v>4</v>
      </c>
      <c r="P90" s="102">
        <v>4</v>
      </c>
      <c r="Q90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90" s="102"/>
      <c r="S90" s="102">
        <v>1</v>
      </c>
      <c r="T90" s="101"/>
      <c r="U90" s="102"/>
      <c r="V90" s="65"/>
      <c r="W90" s="118">
        <f>Table121516419[[#This Row],[Column20]]</f>
        <v>1</v>
      </c>
      <c r="X90" s="102">
        <v>1</v>
      </c>
      <c r="Y90" s="102">
        <v>1</v>
      </c>
      <c r="Z90" s="101"/>
      <c r="AA90" s="101"/>
      <c r="AB90" s="65"/>
      <c r="AC90" s="118">
        <f>IFERROR(AVERAGE(Table121516418[[#This Row],[Column25]],Table121516418[[#This Row],[Column26]]),"0")</f>
        <v>1</v>
      </c>
      <c r="AD90" s="102">
        <v>1</v>
      </c>
      <c r="AE90" s="102">
        <v>0</v>
      </c>
      <c r="AF90" s="102">
        <v>1</v>
      </c>
      <c r="AG90" s="101"/>
      <c r="AH90" s="65"/>
      <c r="AI90" s="118">
        <f>IFERROR(AVERAGE(Table121516418[[#This Row],[Column31]],Table121516418[[#This Row],[Column33]]),"0")</f>
        <v>1</v>
      </c>
      <c r="AJ90" s="54">
        <v>1</v>
      </c>
      <c r="AK90" s="54">
        <v>1</v>
      </c>
      <c r="AL90" s="101"/>
      <c r="AM90" s="54">
        <v>1</v>
      </c>
      <c r="AN90" s="65"/>
      <c r="AO90" s="118">
        <f>IFERROR(AVERAGE(Table121516419[[#This Row],[Column37]],Table121516419[[#This Row],[Column38]],Table121516419[[#This Row],[Column40]]),"0")</f>
        <v>1</v>
      </c>
      <c r="AP90" s="102">
        <v>1</v>
      </c>
      <c r="AQ90" s="102"/>
      <c r="AR90" s="102"/>
      <c r="AS90" s="101"/>
      <c r="AT90" s="65"/>
      <c r="AU90" s="118">
        <f>Table121516419[[#This Row],[Column43]]</f>
        <v>1</v>
      </c>
      <c r="AV90" s="101"/>
      <c r="AW90" s="101"/>
      <c r="AX90" s="102"/>
      <c r="AY90" s="102">
        <v>1</v>
      </c>
      <c r="AZ90" s="102">
        <v>1</v>
      </c>
      <c r="BA90" s="118">
        <f>IFERROR(AVERAGE(Table121516419[[#This Row],[Column52]],,Table121516419[[#This Row],[Column53]]),"0")</f>
        <v>0.66666666666666663</v>
      </c>
      <c r="BB90" s="102">
        <v>0</v>
      </c>
      <c r="BC90" s="102">
        <v>0</v>
      </c>
      <c r="BD90" s="101"/>
      <c r="BE90" s="54"/>
      <c r="BF90" s="81"/>
      <c r="BG90" s="118">
        <f>IFERROR(AVERAGE(Table121516419[[#This Row],[Column55]],Table121516419[[#This Row],[Column56]]),"0")</f>
        <v>0</v>
      </c>
    </row>
    <row r="91" spans="1:59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 t="str">
        <f>IFERROR(AVERAGE(Table121516419[[#This Row],[Column7]],Table121516419[[#This Row],[Column8]],_FV(Table121516419[[#This Row],[Column9]],"@Column10",TRUE)),"0")</f>
        <v>0</v>
      </c>
      <c r="L91" s="102">
        <v>0</v>
      </c>
      <c r="M91" s="102">
        <v>0</v>
      </c>
      <c r="N91" s="102">
        <v>0</v>
      </c>
      <c r="O91" s="102">
        <v>0</v>
      </c>
      <c r="P91" s="102">
        <v>0</v>
      </c>
      <c r="Q91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91" s="102"/>
      <c r="S91" s="102">
        <v>0</v>
      </c>
      <c r="T91" s="102"/>
      <c r="U91" s="102"/>
      <c r="V91" s="59"/>
      <c r="W91" s="118">
        <f>Table121516419[[#This Row],[Column20]]</f>
        <v>0</v>
      </c>
      <c r="X91" s="102">
        <v>0</v>
      </c>
      <c r="Y91" s="102">
        <v>0</v>
      </c>
      <c r="Z91" s="102"/>
      <c r="AA91" s="102"/>
      <c r="AB91" s="59"/>
      <c r="AC91" s="118">
        <f>IFERROR(AVERAGE(Table121516418[[#This Row],[Column25]],Table121516418[[#This Row],[Column26]]),"0")</f>
        <v>2</v>
      </c>
      <c r="AD91" s="102">
        <v>0</v>
      </c>
      <c r="AE91" s="102">
        <v>0</v>
      </c>
      <c r="AF91" s="102">
        <v>1</v>
      </c>
      <c r="AG91" s="102"/>
      <c r="AH91" s="59"/>
      <c r="AI91" s="118">
        <f>IFERROR(AVERAGE(Table121516418[[#This Row],[Column31]],Table121516418[[#This Row],[Column33]]),"0")</f>
        <v>1</v>
      </c>
      <c r="AJ91" s="58">
        <v>0</v>
      </c>
      <c r="AK91" s="58">
        <v>0</v>
      </c>
      <c r="AL91" s="102"/>
      <c r="AM91" s="58">
        <v>0</v>
      </c>
      <c r="AN91" s="59"/>
      <c r="AO91" s="118">
        <f>IFERROR(AVERAGE(Table121516419[[#This Row],[Column37]],Table121516419[[#This Row],[Column38]],Table121516419[[#This Row],[Column40]]),"0")</f>
        <v>0</v>
      </c>
      <c r="AP91" s="102">
        <v>0</v>
      </c>
      <c r="AQ91" s="102"/>
      <c r="AR91" s="102"/>
      <c r="AS91" s="102"/>
      <c r="AT91" s="59"/>
      <c r="AU91" s="118">
        <f>Table121516419[[#This Row],[Column43]]</f>
        <v>0</v>
      </c>
      <c r="AV91" s="102"/>
      <c r="AW91" s="102"/>
      <c r="AX91" s="102"/>
      <c r="AY91" s="102">
        <v>0</v>
      </c>
      <c r="AZ91" s="102">
        <v>0</v>
      </c>
      <c r="BA91" s="118">
        <f>IFERROR(AVERAGE(Table121516419[[#This Row],[Column52]],,Table121516419[[#This Row],[Column53]]),"0")</f>
        <v>0</v>
      </c>
      <c r="BB91" s="102">
        <v>0</v>
      </c>
      <c r="BC91" s="102">
        <v>0</v>
      </c>
      <c r="BD91" s="102"/>
      <c r="BE91" s="58"/>
      <c r="BF91" s="76"/>
      <c r="BG91" s="118">
        <f>IFERROR(AVERAGE(Table121516419[[#This Row],[Column55]],Table121516419[[#This Row],[Column56]]),"0")</f>
        <v>0</v>
      </c>
    </row>
    <row r="92" spans="1:59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 t="str">
        <f>IFERROR(AVERAGE(Table121516419[[#This Row],[Column7]],Table121516419[[#This Row],[Column8]],_FV(Table121516419[[#This Row],[Column9]],"@Column10",TRUE)),"0")</f>
        <v>0</v>
      </c>
      <c r="L92" s="102">
        <v>3</v>
      </c>
      <c r="M92" s="102">
        <v>3</v>
      </c>
      <c r="N92" s="102">
        <v>2</v>
      </c>
      <c r="O92" s="102">
        <v>3</v>
      </c>
      <c r="P92" s="102">
        <v>3</v>
      </c>
      <c r="Q92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92" s="102"/>
      <c r="S92" s="102">
        <v>3</v>
      </c>
      <c r="T92" s="101"/>
      <c r="U92" s="102"/>
      <c r="V92" s="65"/>
      <c r="W92" s="118">
        <f>Table121516419[[#This Row],[Column20]]</f>
        <v>3</v>
      </c>
      <c r="X92" s="102">
        <v>3</v>
      </c>
      <c r="Y92" s="102">
        <v>2</v>
      </c>
      <c r="Z92" s="101"/>
      <c r="AA92" s="101"/>
      <c r="AB92" s="65"/>
      <c r="AC92" s="118">
        <f>IFERROR(AVERAGE(Table121516418[[#This Row],[Column25]],Table121516418[[#This Row],[Column26]]),"0")</f>
        <v>2.5</v>
      </c>
      <c r="AD92" s="102">
        <v>2</v>
      </c>
      <c r="AE92" s="102">
        <v>0</v>
      </c>
      <c r="AF92" s="102">
        <v>1</v>
      </c>
      <c r="AG92" s="101"/>
      <c r="AH92" s="65"/>
      <c r="AI92" s="118">
        <f>IFERROR(AVERAGE(Table121516418[[#This Row],[Column31]],Table121516418[[#This Row],[Column33]]),"0")</f>
        <v>1.5</v>
      </c>
      <c r="AJ92" s="54">
        <v>3</v>
      </c>
      <c r="AK92" s="54">
        <v>3</v>
      </c>
      <c r="AL92" s="101"/>
      <c r="AM92" s="54">
        <v>3</v>
      </c>
      <c r="AN92" s="65"/>
      <c r="AO92" s="118">
        <f>IFERROR(AVERAGE(Table121516419[[#This Row],[Column37]],Table121516419[[#This Row],[Column38]],Table121516419[[#This Row],[Column40]]),"0")</f>
        <v>3</v>
      </c>
      <c r="AP92" s="102">
        <v>1</v>
      </c>
      <c r="AQ92" s="102"/>
      <c r="AR92" s="102"/>
      <c r="AS92" s="101"/>
      <c r="AT92" s="65"/>
      <c r="AU92" s="118">
        <f>Table121516419[[#This Row],[Column43]]</f>
        <v>1</v>
      </c>
      <c r="AV92" s="101"/>
      <c r="AW92" s="101"/>
      <c r="AX92" s="102"/>
      <c r="AY92" s="102">
        <v>3</v>
      </c>
      <c r="AZ92" s="102">
        <v>3</v>
      </c>
      <c r="BA92" s="118">
        <f>IFERROR(AVERAGE(Table121516419[[#This Row],[Column52]],,Table121516419[[#This Row],[Column53]]),"0")</f>
        <v>2</v>
      </c>
      <c r="BB92" s="102">
        <v>0</v>
      </c>
      <c r="BC92" s="102">
        <v>0</v>
      </c>
      <c r="BD92" s="101"/>
      <c r="BE92" s="54"/>
      <c r="BF92" s="81"/>
      <c r="BG92" s="118">
        <f>IFERROR(AVERAGE(Table121516419[[#This Row],[Column55]],Table121516419[[#This Row],[Column56]]),"0")</f>
        <v>0</v>
      </c>
    </row>
    <row r="93" spans="1:59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 t="str">
        <f>IFERROR(AVERAGE(Table121516419[[#This Row],[Column7]],Table121516419[[#This Row],[Column8]],_FV(Table121516419[[#This Row],[Column9]],"@Column10",TRUE)),"0")</f>
        <v>0</v>
      </c>
      <c r="L93" s="102">
        <v>0</v>
      </c>
      <c r="M93" s="102">
        <v>0</v>
      </c>
      <c r="N93" s="102">
        <v>0</v>
      </c>
      <c r="O93" s="102">
        <v>0</v>
      </c>
      <c r="P93" s="102">
        <v>0</v>
      </c>
      <c r="Q93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93" s="102"/>
      <c r="S93" s="102">
        <v>0</v>
      </c>
      <c r="T93" s="102"/>
      <c r="U93" s="102"/>
      <c r="V93" s="59"/>
      <c r="W93" s="118">
        <f>Table121516419[[#This Row],[Column20]]</f>
        <v>0</v>
      </c>
      <c r="X93" s="102">
        <v>0</v>
      </c>
      <c r="Y93" s="102">
        <v>0</v>
      </c>
      <c r="Z93" s="102"/>
      <c r="AA93" s="102"/>
      <c r="AB93" s="59"/>
      <c r="AC93" s="118">
        <f>IFERROR(AVERAGE(Table121516418[[#This Row],[Column25]],Table121516418[[#This Row],[Column26]]),"0")</f>
        <v>3</v>
      </c>
      <c r="AD93" s="102">
        <v>0</v>
      </c>
      <c r="AE93" s="102">
        <v>0</v>
      </c>
      <c r="AF93" s="102">
        <v>4</v>
      </c>
      <c r="AG93" s="102"/>
      <c r="AH93" s="59"/>
      <c r="AI93" s="118">
        <f>IFERROR(AVERAGE(Table121516418[[#This Row],[Column31]],Table121516418[[#This Row],[Column33]]),"0")</f>
        <v>4</v>
      </c>
      <c r="AJ93" s="58">
        <v>0</v>
      </c>
      <c r="AK93" s="58">
        <v>0</v>
      </c>
      <c r="AL93" s="102"/>
      <c r="AM93" s="58">
        <v>0</v>
      </c>
      <c r="AN93" s="59"/>
      <c r="AO93" s="118">
        <f>IFERROR(AVERAGE(Table121516419[[#This Row],[Column37]],Table121516419[[#This Row],[Column38]],Table121516419[[#This Row],[Column40]]),"0")</f>
        <v>0</v>
      </c>
      <c r="AP93" s="102">
        <v>0</v>
      </c>
      <c r="AQ93" s="102"/>
      <c r="AR93" s="102"/>
      <c r="AS93" s="102"/>
      <c r="AT93" s="59"/>
      <c r="AU93" s="118">
        <f>Table121516419[[#This Row],[Column43]]</f>
        <v>0</v>
      </c>
      <c r="AV93" s="102"/>
      <c r="AW93" s="102"/>
      <c r="AX93" s="102"/>
      <c r="AY93" s="102">
        <v>0</v>
      </c>
      <c r="AZ93" s="102">
        <v>0</v>
      </c>
      <c r="BA93" s="118">
        <f>IFERROR(AVERAGE(Table121516419[[#This Row],[Column52]],,Table121516419[[#This Row],[Column53]]),"0")</f>
        <v>0</v>
      </c>
      <c r="BB93" s="102">
        <v>0</v>
      </c>
      <c r="BC93" s="102">
        <v>0</v>
      </c>
      <c r="BD93" s="102"/>
      <c r="BE93" s="58"/>
      <c r="BF93" s="76"/>
      <c r="BG93" s="118">
        <f>IFERROR(AVERAGE(Table121516419[[#This Row],[Column55]],Table121516419[[#This Row],[Column56]]),"0")</f>
        <v>0</v>
      </c>
    </row>
    <row r="94" spans="1:59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 t="str">
        <f>IFERROR(AVERAGE(Table121516419[[#This Row],[Column7]],Table121516419[[#This Row],[Column8]],_FV(Table121516419[[#This Row],[Column9]],"@Column10",TRUE)),"0")</f>
        <v>0</v>
      </c>
      <c r="L94" s="102">
        <v>3</v>
      </c>
      <c r="M94" s="102">
        <v>3</v>
      </c>
      <c r="N94" s="102">
        <v>3</v>
      </c>
      <c r="O94" s="102">
        <v>3</v>
      </c>
      <c r="P94" s="102">
        <v>3</v>
      </c>
      <c r="Q94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94" s="102"/>
      <c r="S94" s="102">
        <v>3</v>
      </c>
      <c r="T94" s="101"/>
      <c r="U94" s="102"/>
      <c r="V94" s="65"/>
      <c r="W94" s="118">
        <f>Table121516419[[#This Row],[Column20]]</f>
        <v>3</v>
      </c>
      <c r="X94" s="102">
        <v>3</v>
      </c>
      <c r="Y94" s="102">
        <v>3</v>
      </c>
      <c r="Z94" s="101"/>
      <c r="AA94" s="101"/>
      <c r="AB94" s="65"/>
      <c r="AC94" s="118">
        <f>IFERROR(AVERAGE(Table121516418[[#This Row],[Column25]],Table121516418[[#This Row],[Column26]]),"0")</f>
        <v>3</v>
      </c>
      <c r="AD94" s="102">
        <v>3</v>
      </c>
      <c r="AE94" s="102">
        <v>0</v>
      </c>
      <c r="AF94" s="102">
        <v>3</v>
      </c>
      <c r="AG94" s="101"/>
      <c r="AH94" s="65"/>
      <c r="AI94" s="118">
        <f>IFERROR(AVERAGE(Table121516418[[#This Row],[Column31]],Table121516418[[#This Row],[Column33]]),"0")</f>
        <v>3</v>
      </c>
      <c r="AJ94" s="54">
        <v>3</v>
      </c>
      <c r="AK94" s="54">
        <v>3</v>
      </c>
      <c r="AL94" s="101"/>
      <c r="AM94" s="54">
        <v>3</v>
      </c>
      <c r="AN94" s="65"/>
      <c r="AO94" s="118">
        <f>IFERROR(AVERAGE(Table121516419[[#This Row],[Column37]],Table121516419[[#This Row],[Column38]],Table121516419[[#This Row],[Column40]]),"0")</f>
        <v>3</v>
      </c>
      <c r="AP94" s="102">
        <v>3</v>
      </c>
      <c r="AQ94" s="102"/>
      <c r="AR94" s="102"/>
      <c r="AS94" s="101"/>
      <c r="AT94" s="65"/>
      <c r="AU94" s="118">
        <f>Table121516419[[#This Row],[Column43]]</f>
        <v>3</v>
      </c>
      <c r="AV94" s="101"/>
      <c r="AW94" s="101"/>
      <c r="AX94" s="102"/>
      <c r="AY94" s="102">
        <v>3</v>
      </c>
      <c r="AZ94" s="102">
        <v>1</v>
      </c>
      <c r="BA94" s="118">
        <f>IFERROR(AVERAGE(Table121516419[[#This Row],[Column52]],,Table121516419[[#This Row],[Column53]]),"0")</f>
        <v>1.3333333333333333</v>
      </c>
      <c r="BB94" s="102">
        <v>0</v>
      </c>
      <c r="BC94" s="102">
        <v>0</v>
      </c>
      <c r="BD94" s="101"/>
      <c r="BE94" s="54"/>
      <c r="BF94" s="81"/>
      <c r="BG94" s="118">
        <f>IFERROR(AVERAGE(Table121516419[[#This Row],[Column55]],Table121516419[[#This Row],[Column56]]),"0")</f>
        <v>0</v>
      </c>
    </row>
    <row r="95" spans="1:59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 t="str">
        <f>IFERROR(AVERAGE(Table121516419[[#This Row],[Column7]],Table121516419[[#This Row],[Column8]],_FV(Table121516419[[#This Row],[Column9]],"@Column10",TRUE)),"0")</f>
        <v>0</v>
      </c>
      <c r="L95" s="102" t="s">
        <v>563</v>
      </c>
      <c r="M95" s="102" t="s">
        <v>563</v>
      </c>
      <c r="N95" s="102" t="s">
        <v>563</v>
      </c>
      <c r="O95" s="102" t="s">
        <v>563</v>
      </c>
      <c r="P95" s="102" t="s">
        <v>563</v>
      </c>
      <c r="Q95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95" s="102"/>
      <c r="S95" s="102" t="s">
        <v>563</v>
      </c>
      <c r="T95" s="102"/>
      <c r="U95" s="102"/>
      <c r="V95" s="59"/>
      <c r="W95" s="118" t="str">
        <f>Table121516419[[#This Row],[Column20]]</f>
        <v>0</v>
      </c>
      <c r="X95" s="102" t="s">
        <v>563</v>
      </c>
      <c r="Y95" s="102" t="s">
        <v>563</v>
      </c>
      <c r="Z95" s="102"/>
      <c r="AA95" s="102"/>
      <c r="AB95" s="59"/>
      <c r="AC95" s="118" t="str">
        <f>IFERROR(AVERAGE(Table121516418[[#This Row],[Column25]],Table121516418[[#This Row],[Column26]]),"0")</f>
        <v>0</v>
      </c>
      <c r="AD95" s="102" t="s">
        <v>563</v>
      </c>
      <c r="AE95" s="102" t="s">
        <v>563</v>
      </c>
      <c r="AF95" s="102" t="s">
        <v>563</v>
      </c>
      <c r="AG95" s="102"/>
      <c r="AH95" s="59"/>
      <c r="AI95" s="118" t="str">
        <f>IFERROR(AVERAGE(Table121516418[[#This Row],[Column31]],Table121516418[[#This Row],[Column33]]),"0")</f>
        <v>0</v>
      </c>
      <c r="AJ95" s="58" t="s">
        <v>563</v>
      </c>
      <c r="AK95" s="58" t="s">
        <v>563</v>
      </c>
      <c r="AL95" s="102"/>
      <c r="AM95" s="58" t="s">
        <v>563</v>
      </c>
      <c r="AN95" s="59"/>
      <c r="AO95" s="118" t="str">
        <f>IFERROR(AVERAGE(Table121516419[[#This Row],[Column37]],Table121516419[[#This Row],[Column38]],Table121516419[[#This Row],[Column40]]),"0")</f>
        <v>0</v>
      </c>
      <c r="AP95" s="102" t="s">
        <v>563</v>
      </c>
      <c r="AQ95" s="102"/>
      <c r="AR95" s="102"/>
      <c r="AS95" s="102"/>
      <c r="AT95" s="59"/>
      <c r="AU95" s="118" t="str">
        <f>Table121516419[[#This Row],[Column43]]</f>
        <v>0</v>
      </c>
      <c r="AV95" s="102"/>
      <c r="AW95" s="102"/>
      <c r="AX95" s="102"/>
      <c r="AY95" s="102" t="s">
        <v>563</v>
      </c>
      <c r="AZ95" s="102" t="s">
        <v>563</v>
      </c>
      <c r="BA95" s="118">
        <f>IFERROR(AVERAGE(Table121516419[[#This Row],[Column52]],,Table121516419[[#This Row],[Column53]]),"0")</f>
        <v>0</v>
      </c>
      <c r="BB95" s="102" t="s">
        <v>563</v>
      </c>
      <c r="BC95" s="102" t="s">
        <v>563</v>
      </c>
      <c r="BD95" s="102"/>
      <c r="BE95" s="58"/>
      <c r="BF95" s="76"/>
      <c r="BG95" s="118" t="str">
        <f>IFERROR(AVERAGE(Table121516419[[#This Row],[Column55]],Table121516419[[#This Row],[Column56]]),"0")</f>
        <v>0</v>
      </c>
    </row>
    <row r="96" spans="1:59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 t="str">
        <f>IFERROR(AVERAGE(Table121516419[[#This Row],[Column7]],Table121516419[[#This Row],[Column8]],_FV(Table121516419[[#This Row],[Column9]],"@Column10",TRUE)),"0")</f>
        <v>0</v>
      </c>
      <c r="L96" s="102">
        <v>2</v>
      </c>
      <c r="M96" s="102">
        <v>2</v>
      </c>
      <c r="N96" s="102">
        <v>2</v>
      </c>
      <c r="O96" s="102">
        <v>3</v>
      </c>
      <c r="P96" s="102">
        <v>2</v>
      </c>
      <c r="Q96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96" s="102"/>
      <c r="S96" s="102">
        <v>3</v>
      </c>
      <c r="T96" s="101"/>
      <c r="U96" s="102"/>
      <c r="V96" s="65"/>
      <c r="W96" s="118">
        <f>Table121516419[[#This Row],[Column20]]</f>
        <v>3</v>
      </c>
      <c r="X96" s="102">
        <v>3</v>
      </c>
      <c r="Y96" s="102">
        <v>3</v>
      </c>
      <c r="Z96" s="101"/>
      <c r="AA96" s="101"/>
      <c r="AB96" s="65"/>
      <c r="AC96" s="118">
        <f>IFERROR(AVERAGE(Table121516418[[#This Row],[Column25]],Table121516418[[#This Row],[Column26]]),"0")</f>
        <v>3</v>
      </c>
      <c r="AD96" s="102">
        <v>4</v>
      </c>
      <c r="AE96" s="102">
        <v>0</v>
      </c>
      <c r="AF96" s="102">
        <v>4</v>
      </c>
      <c r="AG96" s="101"/>
      <c r="AH96" s="65"/>
      <c r="AI96" s="118">
        <f>IFERROR(AVERAGE(Table121516418[[#This Row],[Column31]],Table121516418[[#This Row],[Column33]]),"0")</f>
        <v>4</v>
      </c>
      <c r="AJ96" s="54">
        <v>3</v>
      </c>
      <c r="AK96" s="54">
        <v>3</v>
      </c>
      <c r="AL96" s="101"/>
      <c r="AM96" s="54">
        <v>3</v>
      </c>
      <c r="AN96" s="65"/>
      <c r="AO96" s="118">
        <f>IFERROR(AVERAGE(Table121516419[[#This Row],[Column37]],Table121516419[[#This Row],[Column38]],Table121516419[[#This Row],[Column40]]),"0")</f>
        <v>3</v>
      </c>
      <c r="AP96" s="102">
        <v>1</v>
      </c>
      <c r="AQ96" s="102"/>
      <c r="AR96" s="102"/>
      <c r="AS96" s="101"/>
      <c r="AT96" s="65"/>
      <c r="AU96" s="118">
        <f>Table121516419[[#This Row],[Column43]]</f>
        <v>1</v>
      </c>
      <c r="AV96" s="101"/>
      <c r="AW96" s="101"/>
      <c r="AX96" s="102"/>
      <c r="AY96" s="102">
        <v>4</v>
      </c>
      <c r="AZ96" s="102">
        <v>3</v>
      </c>
      <c r="BA96" s="118">
        <f>IFERROR(AVERAGE(Table121516419[[#This Row],[Column52]],,Table121516419[[#This Row],[Column53]]),"0")</f>
        <v>2.3333333333333335</v>
      </c>
      <c r="BB96" s="102">
        <v>0</v>
      </c>
      <c r="BC96" s="102">
        <v>0</v>
      </c>
      <c r="BD96" s="101"/>
      <c r="BE96" s="54"/>
      <c r="BF96" s="81"/>
      <c r="BG96" s="118">
        <f>IFERROR(AVERAGE(Table121516419[[#This Row],[Column55]],Table121516419[[#This Row],[Column56]]),"0")</f>
        <v>0</v>
      </c>
    </row>
    <row r="97" spans="1:59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 t="str">
        <f>IFERROR(AVERAGE(Table121516419[[#This Row],[Column7]],Table121516419[[#This Row],[Column8]],_FV(Table121516419[[#This Row],[Column9]],"@Column10",TRUE)),"0")</f>
        <v>0</v>
      </c>
      <c r="L97" s="102">
        <v>4</v>
      </c>
      <c r="M97" s="102">
        <v>3</v>
      </c>
      <c r="N97" s="102">
        <v>3</v>
      </c>
      <c r="O97" s="102">
        <v>4</v>
      </c>
      <c r="P97" s="102">
        <v>4</v>
      </c>
      <c r="Q97" s="118">
        <f>IFERROR(AVERAGE(Table121516419[[#This Row],[Column13]],Table121516419[[#This Row],[Column14]],Table121516419[[#This Row],[Column15]],Table121516419[[#This Row],[Column16]],Table121516419[[#This Row],[Column17]]),"0")</f>
        <v>3.6</v>
      </c>
      <c r="R97" s="102"/>
      <c r="S97" s="102">
        <v>3</v>
      </c>
      <c r="T97" s="102"/>
      <c r="U97" s="102"/>
      <c r="V97" s="59"/>
      <c r="W97" s="118">
        <f>Table121516419[[#This Row],[Column20]]</f>
        <v>3</v>
      </c>
      <c r="X97" s="102">
        <v>3</v>
      </c>
      <c r="Y97" s="102">
        <v>4</v>
      </c>
      <c r="Z97" s="102"/>
      <c r="AA97" s="102"/>
      <c r="AB97" s="59"/>
      <c r="AC97" s="118">
        <f>IFERROR(AVERAGE(Table121516418[[#This Row],[Column25]],Table121516418[[#This Row],[Column26]]),"0")</f>
        <v>3.5</v>
      </c>
      <c r="AD97" s="102">
        <v>4</v>
      </c>
      <c r="AE97" s="102">
        <v>0</v>
      </c>
      <c r="AF97" s="102">
        <v>3</v>
      </c>
      <c r="AG97" s="102"/>
      <c r="AH97" s="59"/>
      <c r="AI97" s="118">
        <f>IFERROR(AVERAGE(Table121516418[[#This Row],[Column31]],Table121516418[[#This Row],[Column33]]),"0")</f>
        <v>3.5</v>
      </c>
      <c r="AJ97" s="58">
        <v>3</v>
      </c>
      <c r="AK97" s="58">
        <v>3</v>
      </c>
      <c r="AL97" s="102"/>
      <c r="AM97" s="58">
        <v>3</v>
      </c>
      <c r="AN97" s="59"/>
      <c r="AO97" s="118">
        <f>IFERROR(AVERAGE(Table121516419[[#This Row],[Column37]],Table121516419[[#This Row],[Column38]],Table121516419[[#This Row],[Column40]]),"0")</f>
        <v>3</v>
      </c>
      <c r="AP97" s="102">
        <v>3</v>
      </c>
      <c r="AQ97" s="102"/>
      <c r="AR97" s="102"/>
      <c r="AS97" s="102"/>
      <c r="AT97" s="59"/>
      <c r="AU97" s="118">
        <f>Table121516419[[#This Row],[Column43]]</f>
        <v>3</v>
      </c>
      <c r="AV97" s="102"/>
      <c r="AW97" s="102"/>
      <c r="AX97" s="102"/>
      <c r="AY97" s="102">
        <v>3</v>
      </c>
      <c r="AZ97" s="102">
        <v>1</v>
      </c>
      <c r="BA97" s="118">
        <f>IFERROR(AVERAGE(Table121516419[[#This Row],[Column52]],,Table121516419[[#This Row],[Column53]]),"0")</f>
        <v>1.3333333333333333</v>
      </c>
      <c r="BB97" s="102">
        <v>0</v>
      </c>
      <c r="BC97" s="102">
        <v>0</v>
      </c>
      <c r="BD97" s="102"/>
      <c r="BE97" s="58"/>
      <c r="BF97" s="76"/>
      <c r="BG97" s="118">
        <f>IFERROR(AVERAGE(Table121516419[[#This Row],[Column55]],Table121516419[[#This Row],[Column56]]),"0")</f>
        <v>0</v>
      </c>
    </row>
    <row r="98" spans="1:59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 t="str">
        <f>IFERROR(AVERAGE(Table121516419[[#This Row],[Column7]],Table121516419[[#This Row],[Column8]],_FV(Table121516419[[#This Row],[Column9]],"@Column10",TRUE)),"0")</f>
        <v>0</v>
      </c>
      <c r="L98" s="102" t="s">
        <v>563</v>
      </c>
      <c r="M98" s="102" t="s">
        <v>563</v>
      </c>
      <c r="N98" s="102" t="s">
        <v>563</v>
      </c>
      <c r="O98" s="102" t="s">
        <v>563</v>
      </c>
      <c r="P98" s="102" t="s">
        <v>563</v>
      </c>
      <c r="Q98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98" s="102"/>
      <c r="S98" s="102" t="s">
        <v>563</v>
      </c>
      <c r="T98" s="101"/>
      <c r="U98" s="102"/>
      <c r="V98" s="65"/>
      <c r="W98" s="118" t="str">
        <f>Table121516419[[#This Row],[Column20]]</f>
        <v>0</v>
      </c>
      <c r="X98" s="102" t="s">
        <v>563</v>
      </c>
      <c r="Y98" s="102" t="s">
        <v>563</v>
      </c>
      <c r="Z98" s="101"/>
      <c r="AA98" s="101"/>
      <c r="AB98" s="65"/>
      <c r="AC98" s="118" t="str">
        <f>IFERROR(AVERAGE(Table121516418[[#This Row],[Column25]],Table121516418[[#This Row],[Column26]]),"0")</f>
        <v>0</v>
      </c>
      <c r="AD98" s="102" t="s">
        <v>563</v>
      </c>
      <c r="AE98" s="102" t="s">
        <v>563</v>
      </c>
      <c r="AF98" s="102" t="s">
        <v>563</v>
      </c>
      <c r="AG98" s="101"/>
      <c r="AH98" s="65"/>
      <c r="AI98" s="118" t="str">
        <f>IFERROR(AVERAGE(Table121516418[[#This Row],[Column31]],Table121516418[[#This Row],[Column33]]),"0")</f>
        <v>0</v>
      </c>
      <c r="AJ98" s="54" t="s">
        <v>563</v>
      </c>
      <c r="AK98" s="54" t="s">
        <v>563</v>
      </c>
      <c r="AL98" s="101"/>
      <c r="AM98" s="54" t="s">
        <v>563</v>
      </c>
      <c r="AN98" s="65"/>
      <c r="AO98" s="118" t="str">
        <f>IFERROR(AVERAGE(Table121516419[[#This Row],[Column37]],Table121516419[[#This Row],[Column38]],Table121516419[[#This Row],[Column40]]),"0")</f>
        <v>0</v>
      </c>
      <c r="AP98" s="102" t="s">
        <v>563</v>
      </c>
      <c r="AQ98" s="102"/>
      <c r="AR98" s="102"/>
      <c r="AS98" s="101"/>
      <c r="AT98" s="65"/>
      <c r="AU98" s="118" t="str">
        <f>Table121516419[[#This Row],[Column43]]</f>
        <v>0</v>
      </c>
      <c r="AV98" s="101"/>
      <c r="AW98" s="101"/>
      <c r="AX98" s="102"/>
      <c r="AY98" s="102" t="s">
        <v>563</v>
      </c>
      <c r="AZ98" s="102" t="s">
        <v>563</v>
      </c>
      <c r="BA98" s="118">
        <f>IFERROR(AVERAGE(Table121516419[[#This Row],[Column52]],,Table121516419[[#This Row],[Column53]]),"0")</f>
        <v>0</v>
      </c>
      <c r="BB98" s="102" t="s">
        <v>563</v>
      </c>
      <c r="BC98" s="102" t="s">
        <v>563</v>
      </c>
      <c r="BD98" s="101"/>
      <c r="BE98" s="54"/>
      <c r="BF98" s="81"/>
      <c r="BG98" s="118" t="str">
        <f>IFERROR(AVERAGE(Table121516419[[#This Row],[Column55]],Table121516419[[#This Row],[Column56]]),"0")</f>
        <v>0</v>
      </c>
    </row>
    <row r="99" spans="1:59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 t="str">
        <f>IFERROR(AVERAGE(Table121516419[[#This Row],[Column7]],Table121516419[[#This Row],[Column8]],_FV(Table121516419[[#This Row],[Column9]],"@Column10",TRUE)),"0")</f>
        <v>0</v>
      </c>
      <c r="L99" s="102">
        <v>4</v>
      </c>
      <c r="M99" s="102">
        <v>4</v>
      </c>
      <c r="N99" s="102">
        <v>4</v>
      </c>
      <c r="O99" s="102">
        <v>4</v>
      </c>
      <c r="P99" s="102">
        <v>4</v>
      </c>
      <c r="Q99" s="118">
        <f>IFERROR(AVERAGE(Table121516419[[#This Row],[Column13]],Table121516419[[#This Row],[Column14]],Table121516419[[#This Row],[Column15]],Table121516419[[#This Row],[Column16]],Table121516419[[#This Row],[Column17]]),"0")</f>
        <v>4</v>
      </c>
      <c r="R99" s="102"/>
      <c r="S99" s="102">
        <v>4</v>
      </c>
      <c r="T99" s="102"/>
      <c r="U99" s="102"/>
      <c r="V99" s="59"/>
      <c r="W99" s="118">
        <f>Table121516419[[#This Row],[Column20]]</f>
        <v>4</v>
      </c>
      <c r="X99" s="102">
        <v>4</v>
      </c>
      <c r="Y99" s="102">
        <v>4</v>
      </c>
      <c r="Z99" s="102"/>
      <c r="AA99" s="102"/>
      <c r="AB99" s="59"/>
      <c r="AC99" s="118">
        <f>IFERROR(AVERAGE(Table121516418[[#This Row],[Column25]],Table121516418[[#This Row],[Column26]]),"0")</f>
        <v>4</v>
      </c>
      <c r="AD99" s="102">
        <v>4</v>
      </c>
      <c r="AE99" s="102">
        <v>0</v>
      </c>
      <c r="AF99" s="102">
        <v>4</v>
      </c>
      <c r="AG99" s="102"/>
      <c r="AH99" s="59"/>
      <c r="AI99" s="118">
        <f>IFERROR(AVERAGE(Table121516418[[#This Row],[Column31]],Table121516418[[#This Row],[Column33]]),"0")</f>
        <v>4</v>
      </c>
      <c r="AJ99" s="58">
        <v>4</v>
      </c>
      <c r="AK99" s="58">
        <v>4</v>
      </c>
      <c r="AL99" s="102"/>
      <c r="AM99" s="58">
        <v>4</v>
      </c>
      <c r="AN99" s="59"/>
      <c r="AO99" s="118">
        <f>IFERROR(AVERAGE(Table121516419[[#This Row],[Column37]],Table121516419[[#This Row],[Column38]],Table121516419[[#This Row],[Column40]]),"0")</f>
        <v>4</v>
      </c>
      <c r="AP99" s="102">
        <v>4</v>
      </c>
      <c r="AQ99" s="102"/>
      <c r="AR99" s="102"/>
      <c r="AS99" s="102"/>
      <c r="AT99" s="59"/>
      <c r="AU99" s="118">
        <f>Table121516419[[#This Row],[Column43]]</f>
        <v>4</v>
      </c>
      <c r="AV99" s="102"/>
      <c r="AW99" s="102"/>
      <c r="AX99" s="102"/>
      <c r="AY99" s="102">
        <v>4</v>
      </c>
      <c r="AZ99" s="102">
        <v>3</v>
      </c>
      <c r="BA99" s="118">
        <f>IFERROR(AVERAGE(Table121516419[[#This Row],[Column52]],,Table121516419[[#This Row],[Column53]]),"0")</f>
        <v>2.3333333333333335</v>
      </c>
      <c r="BB99" s="102">
        <v>0</v>
      </c>
      <c r="BC99" s="102">
        <v>0</v>
      </c>
      <c r="BD99" s="102"/>
      <c r="BE99" s="58"/>
      <c r="BF99" s="76"/>
      <c r="BG99" s="118">
        <f>IFERROR(AVERAGE(Table121516419[[#This Row],[Column55]],Table121516419[[#This Row],[Column56]]),"0")</f>
        <v>0</v>
      </c>
    </row>
    <row r="100" spans="1:59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 t="str">
        <f>IFERROR(AVERAGE(Table121516419[[#This Row],[Column7]],Table121516419[[#This Row],[Column8]],_FV(Table121516419[[#This Row],[Column9]],"@Column10",TRUE)),"0")</f>
        <v>0</v>
      </c>
      <c r="L100" s="102" t="s">
        <v>563</v>
      </c>
      <c r="M100" s="102" t="s">
        <v>563</v>
      </c>
      <c r="N100" s="102" t="s">
        <v>563</v>
      </c>
      <c r="O100" s="102" t="s">
        <v>563</v>
      </c>
      <c r="P100" s="102" t="s">
        <v>563</v>
      </c>
      <c r="Q100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00" s="102"/>
      <c r="S100" s="102" t="s">
        <v>563</v>
      </c>
      <c r="T100" s="101"/>
      <c r="U100" s="102"/>
      <c r="V100" s="65"/>
      <c r="W100" s="118" t="str">
        <f>Table121516419[[#This Row],[Column20]]</f>
        <v>0</v>
      </c>
      <c r="X100" s="102" t="s">
        <v>563</v>
      </c>
      <c r="Y100" s="102" t="s">
        <v>563</v>
      </c>
      <c r="Z100" s="101"/>
      <c r="AA100" s="101"/>
      <c r="AB100" s="65"/>
      <c r="AC100" s="118" t="str">
        <f>IFERROR(AVERAGE(Table121516418[[#This Row],[Column25]],Table121516418[[#This Row],[Column26]]),"0")</f>
        <v>0</v>
      </c>
      <c r="AD100" s="102" t="s">
        <v>563</v>
      </c>
      <c r="AE100" s="102" t="s">
        <v>563</v>
      </c>
      <c r="AF100" s="102" t="s">
        <v>563</v>
      </c>
      <c r="AG100" s="101"/>
      <c r="AH100" s="65"/>
      <c r="AI100" s="118" t="str">
        <f>IFERROR(AVERAGE(Table121516418[[#This Row],[Column31]],Table121516418[[#This Row],[Column33]]),"0")</f>
        <v>0</v>
      </c>
      <c r="AJ100" s="54" t="s">
        <v>563</v>
      </c>
      <c r="AK100" s="54" t="s">
        <v>563</v>
      </c>
      <c r="AL100" s="101"/>
      <c r="AM100" s="54" t="s">
        <v>563</v>
      </c>
      <c r="AN100" s="65"/>
      <c r="AO100" s="118" t="str">
        <f>IFERROR(AVERAGE(Table121516419[[#This Row],[Column37]],Table121516419[[#This Row],[Column38]],Table121516419[[#This Row],[Column40]]),"0")</f>
        <v>0</v>
      </c>
      <c r="AP100" s="102" t="s">
        <v>563</v>
      </c>
      <c r="AQ100" s="102"/>
      <c r="AR100" s="102"/>
      <c r="AS100" s="101"/>
      <c r="AT100" s="65"/>
      <c r="AU100" s="118" t="str">
        <f>Table121516419[[#This Row],[Column43]]</f>
        <v>0</v>
      </c>
      <c r="AV100" s="101"/>
      <c r="AW100" s="101"/>
      <c r="AX100" s="102"/>
      <c r="AY100" s="102" t="s">
        <v>563</v>
      </c>
      <c r="AZ100" s="102" t="s">
        <v>563</v>
      </c>
      <c r="BA100" s="118">
        <f>IFERROR(AVERAGE(Table121516419[[#This Row],[Column52]],,Table121516419[[#This Row],[Column53]]),"0")</f>
        <v>0</v>
      </c>
      <c r="BB100" s="102" t="s">
        <v>563</v>
      </c>
      <c r="BC100" s="102" t="s">
        <v>563</v>
      </c>
      <c r="BD100" s="101"/>
      <c r="BE100" s="54"/>
      <c r="BF100" s="81"/>
      <c r="BG100" s="118" t="str">
        <f>IFERROR(AVERAGE(Table121516419[[#This Row],[Column55]],Table121516419[[#This Row],[Column56]]),"0")</f>
        <v>0</v>
      </c>
    </row>
    <row r="101" spans="1:59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 t="str">
        <f>IFERROR(AVERAGE(Table121516419[[#This Row],[Column7]],Table121516419[[#This Row],[Column8]],_FV(Table121516419[[#This Row],[Column9]],"@Column10",TRUE)),"0")</f>
        <v>0</v>
      </c>
      <c r="L101" s="102">
        <v>1</v>
      </c>
      <c r="M101" s="102">
        <v>2</v>
      </c>
      <c r="N101" s="102">
        <v>1</v>
      </c>
      <c r="O101" s="102">
        <v>1</v>
      </c>
      <c r="P101" s="102">
        <v>2</v>
      </c>
      <c r="Q101" s="118">
        <f>IFERROR(AVERAGE(Table121516419[[#This Row],[Column13]],Table121516419[[#This Row],[Column14]],Table121516419[[#This Row],[Column15]],Table121516419[[#This Row],[Column16]],Table121516419[[#This Row],[Column17]]),"0")</f>
        <v>1.4</v>
      </c>
      <c r="R101" s="102"/>
      <c r="S101" s="102">
        <v>2</v>
      </c>
      <c r="T101" s="102"/>
      <c r="U101" s="102"/>
      <c r="V101" s="59"/>
      <c r="W101" s="118">
        <f>Table121516419[[#This Row],[Column20]]</f>
        <v>2</v>
      </c>
      <c r="X101" s="102">
        <v>1</v>
      </c>
      <c r="Y101" s="102">
        <v>1</v>
      </c>
      <c r="Z101" s="102"/>
      <c r="AA101" s="102"/>
      <c r="AB101" s="59"/>
      <c r="AC101" s="118">
        <f>IFERROR(AVERAGE(Table121516418[[#This Row],[Column25]],Table121516418[[#This Row],[Column26]]),"0")</f>
        <v>1.5</v>
      </c>
      <c r="AD101" s="102">
        <v>1</v>
      </c>
      <c r="AE101" s="102">
        <v>0</v>
      </c>
      <c r="AF101" s="102">
        <v>2</v>
      </c>
      <c r="AG101" s="102"/>
      <c r="AH101" s="59"/>
      <c r="AI101" s="118">
        <f>IFERROR(AVERAGE(Table121516418[[#This Row],[Column31]],Table121516418[[#This Row],[Column33]]),"0")</f>
        <v>2</v>
      </c>
      <c r="AJ101" s="58">
        <v>2</v>
      </c>
      <c r="AK101" s="58">
        <v>2</v>
      </c>
      <c r="AL101" s="102"/>
      <c r="AM101" s="58">
        <v>2</v>
      </c>
      <c r="AN101" s="59"/>
      <c r="AO101" s="118">
        <f>IFERROR(AVERAGE(Table121516419[[#This Row],[Column37]],Table121516419[[#This Row],[Column38]],Table121516419[[#This Row],[Column40]]),"0")</f>
        <v>2</v>
      </c>
      <c r="AP101" s="102">
        <v>2</v>
      </c>
      <c r="AQ101" s="102"/>
      <c r="AR101" s="102"/>
      <c r="AS101" s="102"/>
      <c r="AT101" s="59"/>
      <c r="AU101" s="118">
        <f>Table121516419[[#This Row],[Column43]]</f>
        <v>2</v>
      </c>
      <c r="AV101" s="102"/>
      <c r="AW101" s="102"/>
      <c r="AX101" s="102"/>
      <c r="AY101" s="102">
        <v>1</v>
      </c>
      <c r="AZ101" s="102">
        <v>1</v>
      </c>
      <c r="BA101" s="118">
        <f>IFERROR(AVERAGE(Table121516419[[#This Row],[Column52]],,Table121516419[[#This Row],[Column53]]),"0")</f>
        <v>0.66666666666666663</v>
      </c>
      <c r="BB101" s="102">
        <v>0</v>
      </c>
      <c r="BC101" s="102">
        <v>0</v>
      </c>
      <c r="BD101" s="102"/>
      <c r="BE101" s="58"/>
      <c r="BF101" s="76"/>
      <c r="BG101" s="118">
        <f>IFERROR(AVERAGE(Table121516419[[#This Row],[Column55]],Table121516419[[#This Row],[Column56]]),"0")</f>
        <v>0</v>
      </c>
    </row>
    <row r="102" spans="1:59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 t="str">
        <f>IFERROR(AVERAGE(Table121516419[[#This Row],[Column7]],Table121516419[[#This Row],[Column8]],_FV(Table121516419[[#This Row],[Column9]],"@Column10",TRUE)),"0")</f>
        <v>0</v>
      </c>
      <c r="L102" s="102">
        <v>1</v>
      </c>
      <c r="M102" s="102">
        <v>2</v>
      </c>
      <c r="N102" s="102">
        <v>1</v>
      </c>
      <c r="O102" s="102">
        <v>4</v>
      </c>
      <c r="P102" s="102">
        <v>1</v>
      </c>
      <c r="Q102" s="118">
        <f>IFERROR(AVERAGE(Table121516419[[#This Row],[Column13]],Table121516419[[#This Row],[Column14]],Table121516419[[#This Row],[Column15]],Table121516419[[#This Row],[Column16]],Table121516419[[#This Row],[Column17]]),"0")</f>
        <v>1.8</v>
      </c>
      <c r="R102" s="102"/>
      <c r="S102" s="102">
        <v>2</v>
      </c>
      <c r="T102" s="101"/>
      <c r="U102" s="102"/>
      <c r="V102" s="65"/>
      <c r="W102" s="118">
        <f>Table121516419[[#This Row],[Column20]]</f>
        <v>2</v>
      </c>
      <c r="X102" s="102">
        <v>2</v>
      </c>
      <c r="Y102" s="102">
        <v>1</v>
      </c>
      <c r="Z102" s="101"/>
      <c r="AA102" s="101"/>
      <c r="AB102" s="65"/>
      <c r="AC102" s="118">
        <f>IFERROR(AVERAGE(Table121516418[[#This Row],[Column25]],Table121516418[[#This Row],[Column26]]),"0")</f>
        <v>1.5</v>
      </c>
      <c r="AD102" s="102">
        <v>1</v>
      </c>
      <c r="AE102" s="102">
        <v>0</v>
      </c>
      <c r="AF102" s="102">
        <v>1</v>
      </c>
      <c r="AG102" s="101"/>
      <c r="AH102" s="65"/>
      <c r="AI102" s="118">
        <f>IFERROR(AVERAGE(Table121516418[[#This Row],[Column31]],Table121516418[[#This Row],[Column33]]),"0")</f>
        <v>1</v>
      </c>
      <c r="AJ102" s="54">
        <v>2</v>
      </c>
      <c r="AK102" s="54">
        <v>2</v>
      </c>
      <c r="AL102" s="101"/>
      <c r="AM102" s="54">
        <v>2</v>
      </c>
      <c r="AN102" s="65"/>
      <c r="AO102" s="118">
        <f>IFERROR(AVERAGE(Table121516419[[#This Row],[Column37]],Table121516419[[#This Row],[Column38]],Table121516419[[#This Row],[Column40]]),"0")</f>
        <v>2</v>
      </c>
      <c r="AP102" s="102">
        <v>1</v>
      </c>
      <c r="AQ102" s="102"/>
      <c r="AR102" s="102"/>
      <c r="AS102" s="101"/>
      <c r="AT102" s="65"/>
      <c r="AU102" s="118">
        <f>Table121516419[[#This Row],[Column43]]</f>
        <v>1</v>
      </c>
      <c r="AV102" s="101"/>
      <c r="AW102" s="101"/>
      <c r="AX102" s="102"/>
      <c r="AY102" s="102">
        <v>2</v>
      </c>
      <c r="AZ102" s="102">
        <v>2</v>
      </c>
      <c r="BA102" s="118">
        <f>IFERROR(AVERAGE(Table121516419[[#This Row],[Column52]],,Table121516419[[#This Row],[Column53]]),"0")</f>
        <v>1.3333333333333333</v>
      </c>
      <c r="BB102" s="102">
        <v>0</v>
      </c>
      <c r="BC102" s="102">
        <v>0</v>
      </c>
      <c r="BD102" s="101"/>
      <c r="BE102" s="54"/>
      <c r="BF102" s="81"/>
      <c r="BG102" s="118">
        <f>IFERROR(AVERAGE(Table121516419[[#This Row],[Column55]],Table121516419[[#This Row],[Column56]]),"0")</f>
        <v>0</v>
      </c>
    </row>
    <row r="103" spans="1:59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 t="str">
        <f>IFERROR(AVERAGE(Table121516419[[#This Row],[Column7]],Table121516419[[#This Row],[Column8]],_FV(Table121516419[[#This Row],[Column9]],"@Column10",TRUE)),"0")</f>
        <v>0</v>
      </c>
      <c r="L103" s="102" t="s">
        <v>563</v>
      </c>
      <c r="M103" s="102" t="s">
        <v>563</v>
      </c>
      <c r="N103" s="102" t="s">
        <v>563</v>
      </c>
      <c r="O103" s="102" t="s">
        <v>563</v>
      </c>
      <c r="P103" s="102" t="s">
        <v>563</v>
      </c>
      <c r="Q103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03" s="102"/>
      <c r="S103" s="102" t="s">
        <v>563</v>
      </c>
      <c r="T103" s="102"/>
      <c r="U103" s="102"/>
      <c r="V103" s="59"/>
      <c r="W103" s="118" t="str">
        <f>Table121516419[[#This Row],[Column20]]</f>
        <v>0</v>
      </c>
      <c r="X103" s="102" t="s">
        <v>563</v>
      </c>
      <c r="Y103" s="102" t="s">
        <v>563</v>
      </c>
      <c r="Z103" s="102"/>
      <c r="AA103" s="102"/>
      <c r="AB103" s="59"/>
      <c r="AC103" s="118" t="str">
        <f>IFERROR(AVERAGE(Table121516418[[#This Row],[Column25]],Table121516418[[#This Row],[Column26]]),"0")</f>
        <v>0</v>
      </c>
      <c r="AD103" s="102" t="s">
        <v>563</v>
      </c>
      <c r="AE103" s="102" t="s">
        <v>563</v>
      </c>
      <c r="AF103" s="102" t="s">
        <v>563</v>
      </c>
      <c r="AG103" s="102"/>
      <c r="AH103" s="59"/>
      <c r="AI103" s="118" t="str">
        <f>IFERROR(AVERAGE(Table121516418[[#This Row],[Column31]],Table121516418[[#This Row],[Column33]]),"0")</f>
        <v>0</v>
      </c>
      <c r="AJ103" s="58" t="s">
        <v>563</v>
      </c>
      <c r="AK103" s="58" t="s">
        <v>563</v>
      </c>
      <c r="AL103" s="102"/>
      <c r="AM103" s="58" t="s">
        <v>563</v>
      </c>
      <c r="AN103" s="59"/>
      <c r="AO103" s="118" t="str">
        <f>IFERROR(AVERAGE(Table121516419[[#This Row],[Column37]],Table121516419[[#This Row],[Column38]],Table121516419[[#This Row],[Column40]]),"0")</f>
        <v>0</v>
      </c>
      <c r="AP103" s="102" t="s">
        <v>563</v>
      </c>
      <c r="AQ103" s="102"/>
      <c r="AR103" s="102"/>
      <c r="AS103" s="102"/>
      <c r="AT103" s="59"/>
      <c r="AU103" s="118" t="str">
        <f>Table121516419[[#This Row],[Column43]]</f>
        <v>0</v>
      </c>
      <c r="AV103" s="102"/>
      <c r="AW103" s="102"/>
      <c r="AX103" s="102"/>
      <c r="AY103" s="102" t="s">
        <v>563</v>
      </c>
      <c r="AZ103" s="102" t="s">
        <v>563</v>
      </c>
      <c r="BA103" s="118">
        <f>IFERROR(AVERAGE(Table121516419[[#This Row],[Column52]],,Table121516419[[#This Row],[Column53]]),"0")</f>
        <v>0</v>
      </c>
      <c r="BB103" s="102" t="s">
        <v>563</v>
      </c>
      <c r="BC103" s="102" t="s">
        <v>563</v>
      </c>
      <c r="BD103" s="102"/>
      <c r="BE103" s="58"/>
      <c r="BF103" s="76"/>
      <c r="BG103" s="118" t="str">
        <f>IFERROR(AVERAGE(Table121516419[[#This Row],[Column55]],Table121516419[[#This Row],[Column56]]),"0")</f>
        <v>0</v>
      </c>
    </row>
    <row r="104" spans="1:59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 t="str">
        <f>IFERROR(AVERAGE(Table121516419[[#This Row],[Column7]],Table121516419[[#This Row],[Column8]],_FV(Table121516419[[#This Row],[Column9]],"@Column10",TRUE)),"0")</f>
        <v>0</v>
      </c>
      <c r="L104" s="102" t="s">
        <v>563</v>
      </c>
      <c r="M104" s="102" t="s">
        <v>563</v>
      </c>
      <c r="N104" s="102" t="s">
        <v>563</v>
      </c>
      <c r="O104" s="102" t="s">
        <v>563</v>
      </c>
      <c r="P104" s="102" t="s">
        <v>563</v>
      </c>
      <c r="Q104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04" s="102"/>
      <c r="S104" s="102" t="s">
        <v>563</v>
      </c>
      <c r="T104" s="101"/>
      <c r="U104" s="102"/>
      <c r="V104" s="65"/>
      <c r="W104" s="118" t="str">
        <f>Table121516419[[#This Row],[Column20]]</f>
        <v>0</v>
      </c>
      <c r="X104" s="102" t="s">
        <v>563</v>
      </c>
      <c r="Y104" s="102" t="s">
        <v>563</v>
      </c>
      <c r="Z104" s="101"/>
      <c r="AA104" s="101"/>
      <c r="AB104" s="65"/>
      <c r="AC104" s="118" t="str">
        <f>IFERROR(AVERAGE(Table121516418[[#This Row],[Column25]],Table121516418[[#This Row],[Column26]]),"0")</f>
        <v>0</v>
      </c>
      <c r="AD104" s="102" t="s">
        <v>563</v>
      </c>
      <c r="AE104" s="102" t="s">
        <v>563</v>
      </c>
      <c r="AF104" s="102" t="s">
        <v>563</v>
      </c>
      <c r="AG104" s="101"/>
      <c r="AH104" s="65"/>
      <c r="AI104" s="118" t="str">
        <f>IFERROR(AVERAGE(Table121516418[[#This Row],[Column31]],Table121516418[[#This Row],[Column33]]),"0")</f>
        <v>0</v>
      </c>
      <c r="AJ104" s="54" t="s">
        <v>563</v>
      </c>
      <c r="AK104" s="54" t="s">
        <v>563</v>
      </c>
      <c r="AL104" s="101"/>
      <c r="AM104" s="54" t="s">
        <v>563</v>
      </c>
      <c r="AN104" s="65"/>
      <c r="AO104" s="118" t="str">
        <f>IFERROR(AVERAGE(Table121516419[[#This Row],[Column37]],Table121516419[[#This Row],[Column38]],Table121516419[[#This Row],[Column40]]),"0")</f>
        <v>0</v>
      </c>
      <c r="AP104" s="102" t="s">
        <v>563</v>
      </c>
      <c r="AQ104" s="102"/>
      <c r="AR104" s="102"/>
      <c r="AS104" s="101"/>
      <c r="AT104" s="65"/>
      <c r="AU104" s="118" t="str">
        <f>Table121516419[[#This Row],[Column43]]</f>
        <v>0</v>
      </c>
      <c r="AV104" s="101"/>
      <c r="AW104" s="101"/>
      <c r="AX104" s="102"/>
      <c r="AY104" s="102" t="s">
        <v>563</v>
      </c>
      <c r="AZ104" s="102" t="s">
        <v>563</v>
      </c>
      <c r="BA104" s="118">
        <f>IFERROR(AVERAGE(Table121516419[[#This Row],[Column52]],,Table121516419[[#This Row],[Column53]]),"0")</f>
        <v>0</v>
      </c>
      <c r="BB104" s="102" t="s">
        <v>563</v>
      </c>
      <c r="BC104" s="102" t="s">
        <v>563</v>
      </c>
      <c r="BD104" s="101"/>
      <c r="BE104" s="54"/>
      <c r="BF104" s="81"/>
      <c r="BG104" s="118" t="str">
        <f>IFERROR(AVERAGE(Table121516419[[#This Row],[Column55]],Table121516419[[#This Row],[Column56]]),"0")</f>
        <v>0</v>
      </c>
    </row>
    <row r="105" spans="1:59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 t="str">
        <f>IFERROR(AVERAGE(Table121516419[[#This Row],[Column7]],Table121516419[[#This Row],[Column8]],_FV(Table121516419[[#This Row],[Column9]],"@Column10",TRUE)),"0")</f>
        <v>0</v>
      </c>
      <c r="L105" s="102">
        <v>3</v>
      </c>
      <c r="M105" s="102">
        <v>2</v>
      </c>
      <c r="N105" s="102">
        <v>2</v>
      </c>
      <c r="O105" s="102">
        <v>1</v>
      </c>
      <c r="P105" s="102">
        <v>3</v>
      </c>
      <c r="Q105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105" s="102"/>
      <c r="S105" s="102">
        <v>1</v>
      </c>
      <c r="T105" s="102"/>
      <c r="U105" s="102"/>
      <c r="V105" s="59"/>
      <c r="W105" s="118">
        <f>Table121516419[[#This Row],[Column20]]</f>
        <v>1</v>
      </c>
      <c r="X105" s="102">
        <v>1</v>
      </c>
      <c r="Y105" s="102">
        <v>1</v>
      </c>
      <c r="Z105" s="102"/>
      <c r="AA105" s="102"/>
      <c r="AB105" s="59"/>
      <c r="AC105" s="118">
        <f>IFERROR(AVERAGE(Table121516418[[#This Row],[Column25]],Table121516418[[#This Row],[Column26]]),"0")</f>
        <v>1</v>
      </c>
      <c r="AD105" s="102">
        <v>1</v>
      </c>
      <c r="AE105" s="102">
        <v>0</v>
      </c>
      <c r="AF105" s="102">
        <v>1</v>
      </c>
      <c r="AG105" s="102"/>
      <c r="AH105" s="59"/>
      <c r="AI105" s="118">
        <f>IFERROR(AVERAGE(Table121516418[[#This Row],[Column31]],Table121516418[[#This Row],[Column33]]),"0")</f>
        <v>1</v>
      </c>
      <c r="AJ105" s="58">
        <v>1</v>
      </c>
      <c r="AK105" s="58">
        <v>1</v>
      </c>
      <c r="AL105" s="102"/>
      <c r="AM105" s="58">
        <v>1</v>
      </c>
      <c r="AN105" s="59"/>
      <c r="AO105" s="118">
        <f>IFERROR(AVERAGE(Table121516419[[#This Row],[Column37]],Table121516419[[#This Row],[Column38]],Table121516419[[#This Row],[Column40]]),"0")</f>
        <v>1</v>
      </c>
      <c r="AP105" s="102">
        <v>1</v>
      </c>
      <c r="AQ105" s="102"/>
      <c r="AR105" s="102"/>
      <c r="AS105" s="102"/>
      <c r="AT105" s="59"/>
      <c r="AU105" s="118">
        <f>Table121516419[[#This Row],[Column43]]</f>
        <v>1</v>
      </c>
      <c r="AV105" s="102"/>
      <c r="AW105" s="102"/>
      <c r="AX105" s="102"/>
      <c r="AY105" s="102">
        <v>1</v>
      </c>
      <c r="AZ105" s="102">
        <v>1</v>
      </c>
      <c r="BA105" s="118">
        <f>IFERROR(AVERAGE(Table121516419[[#This Row],[Column52]],,Table121516419[[#This Row],[Column53]]),"0")</f>
        <v>0.66666666666666663</v>
      </c>
      <c r="BB105" s="102">
        <v>0</v>
      </c>
      <c r="BC105" s="102">
        <v>0</v>
      </c>
      <c r="BD105" s="102"/>
      <c r="BE105" s="58"/>
      <c r="BF105" s="76"/>
      <c r="BG105" s="118">
        <f>IFERROR(AVERAGE(Table121516419[[#This Row],[Column55]],Table121516419[[#This Row],[Column56]]),"0")</f>
        <v>0</v>
      </c>
    </row>
    <row r="106" spans="1:59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 t="str">
        <f>IFERROR(AVERAGE(Table121516419[[#This Row],[Column7]],Table121516419[[#This Row],[Column8]],_FV(Table121516419[[#This Row],[Column9]],"@Column10",TRUE)),"0")</f>
        <v>0</v>
      </c>
      <c r="L106" s="102">
        <v>0</v>
      </c>
      <c r="M106" s="102">
        <v>0</v>
      </c>
      <c r="N106" s="102">
        <v>0</v>
      </c>
      <c r="O106" s="102">
        <v>0</v>
      </c>
      <c r="P106" s="102">
        <v>0</v>
      </c>
      <c r="Q106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106" s="102"/>
      <c r="S106" s="102">
        <v>0</v>
      </c>
      <c r="T106" s="101"/>
      <c r="U106" s="102"/>
      <c r="V106" s="65"/>
      <c r="W106" s="118">
        <f>Table121516419[[#This Row],[Column20]]</f>
        <v>0</v>
      </c>
      <c r="X106" s="102">
        <v>0</v>
      </c>
      <c r="Y106" s="102">
        <v>0</v>
      </c>
      <c r="Z106" s="101"/>
      <c r="AA106" s="101"/>
      <c r="AB106" s="65"/>
      <c r="AC106" s="118">
        <f>IFERROR(AVERAGE(Table121516418[[#This Row],[Column25]],Table121516418[[#This Row],[Column26]]),"0")</f>
        <v>2.5</v>
      </c>
      <c r="AD106" s="102">
        <v>0</v>
      </c>
      <c r="AE106" s="102">
        <v>0</v>
      </c>
      <c r="AF106" s="102">
        <v>3</v>
      </c>
      <c r="AG106" s="101"/>
      <c r="AH106" s="65"/>
      <c r="AI106" s="118">
        <f>IFERROR(AVERAGE(Table121516418[[#This Row],[Column31]],Table121516418[[#This Row],[Column33]]),"0")</f>
        <v>3</v>
      </c>
      <c r="AJ106" s="54">
        <v>0</v>
      </c>
      <c r="AK106" s="54">
        <v>0</v>
      </c>
      <c r="AL106" s="101"/>
      <c r="AM106" s="54">
        <v>0</v>
      </c>
      <c r="AN106" s="65"/>
      <c r="AO106" s="118">
        <f>IFERROR(AVERAGE(Table121516419[[#This Row],[Column37]],Table121516419[[#This Row],[Column38]],Table121516419[[#This Row],[Column40]]),"0")</f>
        <v>0</v>
      </c>
      <c r="AP106" s="102">
        <v>0</v>
      </c>
      <c r="AQ106" s="102"/>
      <c r="AR106" s="102"/>
      <c r="AS106" s="101"/>
      <c r="AT106" s="65"/>
      <c r="AU106" s="118">
        <f>Table121516419[[#This Row],[Column43]]</f>
        <v>0</v>
      </c>
      <c r="AV106" s="101"/>
      <c r="AW106" s="101"/>
      <c r="AX106" s="102"/>
      <c r="AY106" s="102">
        <v>0</v>
      </c>
      <c r="AZ106" s="102">
        <v>0</v>
      </c>
      <c r="BA106" s="118">
        <f>IFERROR(AVERAGE(Table121516419[[#This Row],[Column52]],,Table121516419[[#This Row],[Column53]]),"0")</f>
        <v>0</v>
      </c>
      <c r="BB106" s="102">
        <v>0</v>
      </c>
      <c r="BC106" s="102">
        <v>0</v>
      </c>
      <c r="BD106" s="101"/>
      <c r="BE106" s="54"/>
      <c r="BF106" s="81"/>
      <c r="BG106" s="118">
        <f>IFERROR(AVERAGE(Table121516419[[#This Row],[Column55]],Table121516419[[#This Row],[Column56]]),"0")</f>
        <v>0</v>
      </c>
    </row>
    <row r="107" spans="1:59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 t="str">
        <f>IFERROR(AVERAGE(Table121516419[[#This Row],[Column7]],Table121516419[[#This Row],[Column8]],_FV(Table121516419[[#This Row],[Column9]],"@Column10",TRUE)),"0")</f>
        <v>0</v>
      </c>
      <c r="L107" s="102">
        <v>0</v>
      </c>
      <c r="M107" s="102">
        <v>0</v>
      </c>
      <c r="N107" s="102">
        <v>0</v>
      </c>
      <c r="O107" s="102">
        <v>0</v>
      </c>
      <c r="P107" s="102">
        <v>0</v>
      </c>
      <c r="Q107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107" s="102"/>
      <c r="S107" s="102">
        <v>0</v>
      </c>
      <c r="T107" s="102"/>
      <c r="U107" s="102"/>
      <c r="V107" s="59"/>
      <c r="W107" s="118">
        <f>Table121516419[[#This Row],[Column20]]</f>
        <v>0</v>
      </c>
      <c r="X107" s="102">
        <v>0</v>
      </c>
      <c r="Y107" s="102">
        <v>0</v>
      </c>
      <c r="Z107" s="102"/>
      <c r="AA107" s="102"/>
      <c r="AB107" s="59"/>
      <c r="AC107" s="118">
        <f>IFERROR(AVERAGE(Table121516418[[#This Row],[Column25]],Table121516418[[#This Row],[Column26]]),"0")</f>
        <v>4.5</v>
      </c>
      <c r="AD107" s="102">
        <v>0</v>
      </c>
      <c r="AE107" s="102">
        <v>0</v>
      </c>
      <c r="AF107" s="102">
        <v>4</v>
      </c>
      <c r="AG107" s="102"/>
      <c r="AH107" s="59"/>
      <c r="AI107" s="118">
        <f>IFERROR(AVERAGE(Table121516418[[#This Row],[Column31]],Table121516418[[#This Row],[Column33]]),"0")</f>
        <v>4</v>
      </c>
      <c r="AJ107" s="58">
        <v>0</v>
      </c>
      <c r="AK107" s="58">
        <v>0</v>
      </c>
      <c r="AL107" s="102"/>
      <c r="AM107" s="58">
        <v>0</v>
      </c>
      <c r="AN107" s="59"/>
      <c r="AO107" s="118">
        <f>IFERROR(AVERAGE(Table121516419[[#This Row],[Column37]],Table121516419[[#This Row],[Column38]],Table121516419[[#This Row],[Column40]]),"0")</f>
        <v>0</v>
      </c>
      <c r="AP107" s="102">
        <v>0</v>
      </c>
      <c r="AQ107" s="102"/>
      <c r="AR107" s="102"/>
      <c r="AS107" s="102"/>
      <c r="AT107" s="59"/>
      <c r="AU107" s="118">
        <f>Table121516419[[#This Row],[Column43]]</f>
        <v>0</v>
      </c>
      <c r="AV107" s="102"/>
      <c r="AW107" s="102"/>
      <c r="AX107" s="102"/>
      <c r="AY107" s="102">
        <v>0</v>
      </c>
      <c r="AZ107" s="102">
        <v>0</v>
      </c>
      <c r="BA107" s="118">
        <f>IFERROR(AVERAGE(Table121516419[[#This Row],[Column52]],,Table121516419[[#This Row],[Column53]]),"0")</f>
        <v>0</v>
      </c>
      <c r="BB107" s="102">
        <v>0</v>
      </c>
      <c r="BC107" s="102">
        <v>0</v>
      </c>
      <c r="BD107" s="102"/>
      <c r="BE107" s="58"/>
      <c r="BF107" s="76"/>
      <c r="BG107" s="118">
        <f>IFERROR(AVERAGE(Table121516419[[#This Row],[Column55]],Table121516419[[#This Row],[Column56]]),"0")</f>
        <v>0</v>
      </c>
    </row>
    <row r="108" spans="1:59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 t="str">
        <f>IFERROR(AVERAGE(Table121516419[[#This Row],[Column7]],Table121516419[[#This Row],[Column8]],_FV(Table121516419[[#This Row],[Column9]],"@Column10",TRUE)),"0")</f>
        <v>0</v>
      </c>
      <c r="L108" s="102" t="s">
        <v>563</v>
      </c>
      <c r="M108" s="102" t="s">
        <v>563</v>
      </c>
      <c r="N108" s="102" t="s">
        <v>563</v>
      </c>
      <c r="O108" s="102" t="s">
        <v>563</v>
      </c>
      <c r="P108" s="102" t="s">
        <v>563</v>
      </c>
      <c r="Q108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08" s="102"/>
      <c r="S108" s="102" t="s">
        <v>563</v>
      </c>
      <c r="T108" s="101"/>
      <c r="U108" s="102"/>
      <c r="V108" s="65"/>
      <c r="W108" s="118" t="str">
        <f>Table121516419[[#This Row],[Column20]]</f>
        <v>0</v>
      </c>
      <c r="X108" s="102" t="s">
        <v>563</v>
      </c>
      <c r="Y108" s="102" t="s">
        <v>563</v>
      </c>
      <c r="Z108" s="101"/>
      <c r="AA108" s="101"/>
      <c r="AB108" s="65"/>
      <c r="AC108" s="118" t="str">
        <f>IFERROR(AVERAGE(Table121516418[[#This Row],[Column25]],Table121516418[[#This Row],[Column26]]),"0")</f>
        <v>0</v>
      </c>
      <c r="AD108" s="102" t="s">
        <v>563</v>
      </c>
      <c r="AE108" s="102" t="s">
        <v>563</v>
      </c>
      <c r="AF108" s="102" t="s">
        <v>563</v>
      </c>
      <c r="AG108" s="101"/>
      <c r="AH108" s="65"/>
      <c r="AI108" s="118" t="str">
        <f>IFERROR(AVERAGE(Table121516418[[#This Row],[Column31]],Table121516418[[#This Row],[Column33]]),"0")</f>
        <v>0</v>
      </c>
      <c r="AJ108" s="54" t="s">
        <v>563</v>
      </c>
      <c r="AK108" s="54" t="s">
        <v>563</v>
      </c>
      <c r="AL108" s="101"/>
      <c r="AM108" s="54" t="s">
        <v>563</v>
      </c>
      <c r="AN108" s="65"/>
      <c r="AO108" s="118" t="str">
        <f>IFERROR(AVERAGE(Table121516419[[#This Row],[Column37]],Table121516419[[#This Row],[Column38]],Table121516419[[#This Row],[Column40]]),"0")</f>
        <v>0</v>
      </c>
      <c r="AP108" s="102" t="s">
        <v>563</v>
      </c>
      <c r="AQ108" s="102"/>
      <c r="AR108" s="102"/>
      <c r="AS108" s="101"/>
      <c r="AT108" s="65"/>
      <c r="AU108" s="118" t="str">
        <f>Table121516419[[#This Row],[Column43]]</f>
        <v>0</v>
      </c>
      <c r="AV108" s="101"/>
      <c r="AW108" s="101"/>
      <c r="AX108" s="102"/>
      <c r="AY108" s="102" t="s">
        <v>563</v>
      </c>
      <c r="AZ108" s="102" t="s">
        <v>563</v>
      </c>
      <c r="BA108" s="118">
        <f>IFERROR(AVERAGE(Table121516419[[#This Row],[Column52]],,Table121516419[[#This Row],[Column53]]),"0")</f>
        <v>0</v>
      </c>
      <c r="BB108" s="102" t="s">
        <v>563</v>
      </c>
      <c r="BC108" s="102" t="s">
        <v>563</v>
      </c>
      <c r="BD108" s="101"/>
      <c r="BE108" s="54"/>
      <c r="BF108" s="81"/>
      <c r="BG108" s="118" t="str">
        <f>IFERROR(AVERAGE(Table121516419[[#This Row],[Column55]],Table121516419[[#This Row],[Column56]]),"0")</f>
        <v>0</v>
      </c>
    </row>
    <row r="109" spans="1:59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 t="str">
        <f>IFERROR(AVERAGE(Table121516419[[#This Row],[Column7]],Table121516419[[#This Row],[Column8]],_FV(Table121516419[[#This Row],[Column9]],"@Column10",TRUE)),"0")</f>
        <v>0</v>
      </c>
      <c r="L109" s="102" t="s">
        <v>563</v>
      </c>
      <c r="M109" s="102" t="s">
        <v>563</v>
      </c>
      <c r="N109" s="102" t="s">
        <v>563</v>
      </c>
      <c r="O109" s="102" t="s">
        <v>563</v>
      </c>
      <c r="P109" s="102" t="s">
        <v>563</v>
      </c>
      <c r="Q109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09" s="102"/>
      <c r="S109" s="102" t="s">
        <v>563</v>
      </c>
      <c r="T109" s="102"/>
      <c r="U109" s="102"/>
      <c r="V109" s="59"/>
      <c r="W109" s="118" t="str">
        <f>Table121516419[[#This Row],[Column20]]</f>
        <v>0</v>
      </c>
      <c r="X109" s="102" t="s">
        <v>563</v>
      </c>
      <c r="Y109" s="102" t="s">
        <v>563</v>
      </c>
      <c r="Z109" s="102"/>
      <c r="AA109" s="102"/>
      <c r="AB109" s="59"/>
      <c r="AC109" s="118" t="str">
        <f>IFERROR(AVERAGE(Table121516418[[#This Row],[Column25]],Table121516418[[#This Row],[Column26]]),"0")</f>
        <v>0</v>
      </c>
      <c r="AD109" s="102" t="s">
        <v>563</v>
      </c>
      <c r="AE109" s="102" t="s">
        <v>563</v>
      </c>
      <c r="AF109" s="102" t="s">
        <v>563</v>
      </c>
      <c r="AG109" s="102"/>
      <c r="AH109" s="59"/>
      <c r="AI109" s="118" t="str">
        <f>IFERROR(AVERAGE(Table121516418[[#This Row],[Column31]],Table121516418[[#This Row],[Column33]]),"0")</f>
        <v>0</v>
      </c>
      <c r="AJ109" s="58" t="s">
        <v>563</v>
      </c>
      <c r="AK109" s="58" t="s">
        <v>563</v>
      </c>
      <c r="AL109" s="102"/>
      <c r="AM109" s="58" t="s">
        <v>563</v>
      </c>
      <c r="AN109" s="59"/>
      <c r="AO109" s="118" t="str">
        <f>IFERROR(AVERAGE(Table121516419[[#This Row],[Column37]],Table121516419[[#This Row],[Column38]],Table121516419[[#This Row],[Column40]]),"0")</f>
        <v>0</v>
      </c>
      <c r="AP109" s="102" t="s">
        <v>563</v>
      </c>
      <c r="AQ109" s="102"/>
      <c r="AR109" s="102"/>
      <c r="AS109" s="102"/>
      <c r="AT109" s="59"/>
      <c r="AU109" s="118" t="str">
        <f>Table121516419[[#This Row],[Column43]]</f>
        <v>0</v>
      </c>
      <c r="AV109" s="102"/>
      <c r="AW109" s="102"/>
      <c r="AX109" s="102"/>
      <c r="AY109" s="102" t="s">
        <v>563</v>
      </c>
      <c r="AZ109" s="102" t="s">
        <v>563</v>
      </c>
      <c r="BA109" s="118">
        <f>IFERROR(AVERAGE(Table121516419[[#This Row],[Column52]],,Table121516419[[#This Row],[Column53]]),"0")</f>
        <v>0</v>
      </c>
      <c r="BB109" s="102" t="s">
        <v>563</v>
      </c>
      <c r="BC109" s="102" t="s">
        <v>563</v>
      </c>
      <c r="BD109" s="102"/>
      <c r="BE109" s="58"/>
      <c r="BF109" s="76"/>
      <c r="BG109" s="118" t="str">
        <f>IFERROR(AVERAGE(Table121516419[[#This Row],[Column55]],Table121516419[[#This Row],[Column56]]),"0")</f>
        <v>0</v>
      </c>
    </row>
    <row r="110" spans="1:59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 t="str">
        <f>IFERROR(AVERAGE(Table121516419[[#This Row],[Column7]],Table121516419[[#This Row],[Column8]],_FV(Table121516419[[#This Row],[Column9]],"@Column10",TRUE)),"0")</f>
        <v>0</v>
      </c>
      <c r="L110" s="102">
        <v>3</v>
      </c>
      <c r="M110" s="102">
        <v>2</v>
      </c>
      <c r="N110" s="102">
        <v>3</v>
      </c>
      <c r="O110" s="102">
        <v>3</v>
      </c>
      <c r="P110" s="102">
        <v>3</v>
      </c>
      <c r="Q110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10" s="102"/>
      <c r="S110" s="102">
        <v>2</v>
      </c>
      <c r="T110" s="101"/>
      <c r="U110" s="102"/>
      <c r="V110" s="65"/>
      <c r="W110" s="118">
        <f>Table121516419[[#This Row],[Column20]]</f>
        <v>2</v>
      </c>
      <c r="X110" s="102">
        <v>3</v>
      </c>
      <c r="Y110" s="102">
        <v>3</v>
      </c>
      <c r="Z110" s="101"/>
      <c r="AA110" s="101"/>
      <c r="AB110" s="65"/>
      <c r="AC110" s="118">
        <f>IFERROR(AVERAGE(Table121516418[[#This Row],[Column25]],Table121516418[[#This Row],[Column26]]),"0")</f>
        <v>2.5</v>
      </c>
      <c r="AD110" s="102">
        <v>3</v>
      </c>
      <c r="AE110" s="102">
        <v>0</v>
      </c>
      <c r="AF110" s="102">
        <v>2</v>
      </c>
      <c r="AG110" s="101"/>
      <c r="AH110" s="65"/>
      <c r="AI110" s="118">
        <f>IFERROR(AVERAGE(Table121516418[[#This Row],[Column31]],Table121516418[[#This Row],[Column33]]),"0")</f>
        <v>2.5</v>
      </c>
      <c r="AJ110" s="54">
        <v>2</v>
      </c>
      <c r="AK110" s="54">
        <v>2</v>
      </c>
      <c r="AL110" s="101"/>
      <c r="AM110" s="54">
        <v>2</v>
      </c>
      <c r="AN110" s="65"/>
      <c r="AO110" s="118">
        <f>IFERROR(AVERAGE(Table121516419[[#This Row],[Column37]],Table121516419[[#This Row],[Column38]],Table121516419[[#This Row],[Column40]]),"0")</f>
        <v>2</v>
      </c>
      <c r="AP110" s="102">
        <v>2</v>
      </c>
      <c r="AQ110" s="102"/>
      <c r="AR110" s="102"/>
      <c r="AS110" s="101"/>
      <c r="AT110" s="65"/>
      <c r="AU110" s="118">
        <f>Table121516419[[#This Row],[Column43]]</f>
        <v>2</v>
      </c>
      <c r="AV110" s="101"/>
      <c r="AW110" s="101"/>
      <c r="AX110" s="102"/>
      <c r="AY110" s="102">
        <v>3</v>
      </c>
      <c r="AZ110" s="102">
        <v>2</v>
      </c>
      <c r="BA110" s="118">
        <f>IFERROR(AVERAGE(Table121516419[[#This Row],[Column52]],,Table121516419[[#This Row],[Column53]]),"0")</f>
        <v>1.6666666666666667</v>
      </c>
      <c r="BB110" s="102">
        <v>0</v>
      </c>
      <c r="BC110" s="102">
        <v>0</v>
      </c>
      <c r="BD110" s="101"/>
      <c r="BE110" s="54"/>
      <c r="BF110" s="81"/>
      <c r="BG110" s="118">
        <f>IFERROR(AVERAGE(Table121516419[[#This Row],[Column55]],Table121516419[[#This Row],[Column56]]),"0")</f>
        <v>0</v>
      </c>
    </row>
    <row r="111" spans="1:59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 t="str">
        <f>IFERROR(AVERAGE(Table121516419[[#This Row],[Column7]],Table121516419[[#This Row],[Column8]],_FV(Table121516419[[#This Row],[Column9]],"@Column10",TRUE)),"0")</f>
        <v>0</v>
      </c>
      <c r="L111" s="102">
        <v>3</v>
      </c>
      <c r="M111" s="102">
        <v>3</v>
      </c>
      <c r="N111" s="102">
        <v>3</v>
      </c>
      <c r="O111" s="102">
        <v>3</v>
      </c>
      <c r="P111" s="102">
        <v>3</v>
      </c>
      <c r="Q111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11" s="102"/>
      <c r="S111" s="102">
        <v>3</v>
      </c>
      <c r="T111" s="102"/>
      <c r="U111" s="102"/>
      <c r="V111" s="59"/>
      <c r="W111" s="118">
        <f>Table121516419[[#This Row],[Column20]]</f>
        <v>3</v>
      </c>
      <c r="X111" s="102">
        <v>3</v>
      </c>
      <c r="Y111" s="102">
        <v>3</v>
      </c>
      <c r="Z111" s="102"/>
      <c r="AA111" s="102"/>
      <c r="AB111" s="59"/>
      <c r="AC111" s="118">
        <f>IFERROR(AVERAGE(Table121516418[[#This Row],[Column25]],Table121516418[[#This Row],[Column26]]),"0")</f>
        <v>3</v>
      </c>
      <c r="AD111" s="102">
        <v>3</v>
      </c>
      <c r="AE111" s="102">
        <v>0</v>
      </c>
      <c r="AF111" s="102">
        <v>3</v>
      </c>
      <c r="AG111" s="102"/>
      <c r="AH111" s="59"/>
      <c r="AI111" s="118">
        <f>IFERROR(AVERAGE(Table121516418[[#This Row],[Column31]],Table121516418[[#This Row],[Column33]]),"0")</f>
        <v>3</v>
      </c>
      <c r="AJ111" s="58">
        <v>3</v>
      </c>
      <c r="AK111" s="58">
        <v>3</v>
      </c>
      <c r="AL111" s="102"/>
      <c r="AM111" s="58">
        <v>3</v>
      </c>
      <c r="AN111" s="59"/>
      <c r="AO111" s="118">
        <f>IFERROR(AVERAGE(Table121516419[[#This Row],[Column37]],Table121516419[[#This Row],[Column38]],Table121516419[[#This Row],[Column40]]),"0")</f>
        <v>3</v>
      </c>
      <c r="AP111" s="102">
        <v>3</v>
      </c>
      <c r="AQ111" s="102"/>
      <c r="AR111" s="102"/>
      <c r="AS111" s="102"/>
      <c r="AT111" s="59"/>
      <c r="AU111" s="118">
        <f>Table121516419[[#This Row],[Column43]]</f>
        <v>3</v>
      </c>
      <c r="AV111" s="102"/>
      <c r="AW111" s="102"/>
      <c r="AX111" s="102"/>
      <c r="AY111" s="102">
        <v>3</v>
      </c>
      <c r="AZ111" s="102">
        <v>4</v>
      </c>
      <c r="BA111" s="118">
        <f>IFERROR(AVERAGE(Table121516419[[#This Row],[Column52]],,Table121516419[[#This Row],[Column53]]),"0")</f>
        <v>2.3333333333333335</v>
      </c>
      <c r="BB111" s="102">
        <v>0</v>
      </c>
      <c r="BC111" s="102">
        <v>0</v>
      </c>
      <c r="BD111" s="102"/>
      <c r="BE111" s="58"/>
      <c r="BF111" s="76"/>
      <c r="BG111" s="118">
        <f>IFERROR(AVERAGE(Table121516419[[#This Row],[Column55]],Table121516419[[#This Row],[Column56]]),"0")</f>
        <v>0</v>
      </c>
    </row>
    <row r="112" spans="1:59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 t="str">
        <f>IFERROR(AVERAGE(Table121516419[[#This Row],[Column7]],Table121516419[[#This Row],[Column8]],_FV(Table121516419[[#This Row],[Column9]],"@Column10",TRUE)),"0")</f>
        <v>0</v>
      </c>
      <c r="L112" s="102">
        <v>3</v>
      </c>
      <c r="M112" s="102">
        <v>2</v>
      </c>
      <c r="N112" s="102">
        <v>3</v>
      </c>
      <c r="O112" s="102">
        <v>2</v>
      </c>
      <c r="P112" s="102">
        <v>2</v>
      </c>
      <c r="Q112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112" s="102"/>
      <c r="S112" s="102">
        <v>2</v>
      </c>
      <c r="T112" s="101"/>
      <c r="U112" s="102"/>
      <c r="V112" s="65"/>
      <c r="W112" s="118">
        <f>Table121516419[[#This Row],[Column20]]</f>
        <v>2</v>
      </c>
      <c r="X112" s="102">
        <v>3</v>
      </c>
      <c r="Y112" s="102">
        <v>2</v>
      </c>
      <c r="Z112" s="101"/>
      <c r="AA112" s="101"/>
      <c r="AB112" s="65"/>
      <c r="AC112" s="118">
        <f>IFERROR(AVERAGE(Table121516418[[#This Row],[Column25]],Table121516418[[#This Row],[Column26]]),"0")</f>
        <v>2.5</v>
      </c>
      <c r="AD112" s="102">
        <v>2</v>
      </c>
      <c r="AE112" s="102">
        <v>0</v>
      </c>
      <c r="AF112" s="102">
        <v>2</v>
      </c>
      <c r="AG112" s="101"/>
      <c r="AH112" s="65"/>
      <c r="AI112" s="118">
        <f>IFERROR(AVERAGE(Table121516418[[#This Row],[Column31]],Table121516418[[#This Row],[Column33]]),"0")</f>
        <v>2</v>
      </c>
      <c r="AJ112" s="54">
        <v>2</v>
      </c>
      <c r="AK112" s="54">
        <v>2</v>
      </c>
      <c r="AL112" s="101"/>
      <c r="AM112" s="54">
        <v>2</v>
      </c>
      <c r="AN112" s="65"/>
      <c r="AO112" s="118">
        <f>IFERROR(AVERAGE(Table121516419[[#This Row],[Column37]],Table121516419[[#This Row],[Column38]],Table121516419[[#This Row],[Column40]]),"0")</f>
        <v>2</v>
      </c>
      <c r="AP112" s="102">
        <v>2</v>
      </c>
      <c r="AQ112" s="102"/>
      <c r="AR112" s="102"/>
      <c r="AS112" s="101"/>
      <c r="AT112" s="65"/>
      <c r="AU112" s="118">
        <f>Table121516419[[#This Row],[Column43]]</f>
        <v>2</v>
      </c>
      <c r="AV112" s="101"/>
      <c r="AW112" s="101"/>
      <c r="AX112" s="102"/>
      <c r="AY112" s="102">
        <v>3</v>
      </c>
      <c r="AZ112" s="102">
        <v>4</v>
      </c>
      <c r="BA112" s="118">
        <f>IFERROR(AVERAGE(Table121516419[[#This Row],[Column52]],,Table121516419[[#This Row],[Column53]]),"0")</f>
        <v>2.3333333333333335</v>
      </c>
      <c r="BB112" s="102">
        <v>0</v>
      </c>
      <c r="BC112" s="102">
        <v>0</v>
      </c>
      <c r="BD112" s="101"/>
      <c r="BE112" s="54"/>
      <c r="BF112" s="81"/>
      <c r="BG112" s="118">
        <f>IFERROR(AVERAGE(Table121516419[[#This Row],[Column55]],Table121516419[[#This Row],[Column56]]),"0")</f>
        <v>0</v>
      </c>
    </row>
    <row r="113" spans="1:59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 t="str">
        <f>IFERROR(AVERAGE(Table121516419[[#This Row],[Column7]],Table121516419[[#This Row],[Column8]],_FV(Table121516419[[#This Row],[Column9]],"@Column10",TRUE)),"0")</f>
        <v>0</v>
      </c>
      <c r="L113" s="102">
        <v>1</v>
      </c>
      <c r="M113" s="102">
        <v>1</v>
      </c>
      <c r="N113" s="102">
        <v>1</v>
      </c>
      <c r="O113" s="102">
        <v>1</v>
      </c>
      <c r="P113" s="102">
        <v>1</v>
      </c>
      <c r="Q113" s="118">
        <f>IFERROR(AVERAGE(Table121516419[[#This Row],[Column13]],Table121516419[[#This Row],[Column14]],Table121516419[[#This Row],[Column15]],Table121516419[[#This Row],[Column16]],Table121516419[[#This Row],[Column17]]),"0")</f>
        <v>1</v>
      </c>
      <c r="R113" s="102"/>
      <c r="S113" s="102">
        <v>1</v>
      </c>
      <c r="T113" s="102"/>
      <c r="U113" s="102"/>
      <c r="V113" s="59"/>
      <c r="W113" s="118">
        <f>Table121516419[[#This Row],[Column20]]</f>
        <v>1</v>
      </c>
      <c r="X113" s="102">
        <v>1</v>
      </c>
      <c r="Y113" s="102">
        <v>1</v>
      </c>
      <c r="Z113" s="102"/>
      <c r="AA113" s="102"/>
      <c r="AB113" s="59"/>
      <c r="AC113" s="118">
        <f>IFERROR(AVERAGE(Table121516418[[#This Row],[Column25]],Table121516418[[#This Row],[Column26]]),"0")</f>
        <v>1</v>
      </c>
      <c r="AD113" s="102">
        <v>1</v>
      </c>
      <c r="AE113" s="102">
        <v>0</v>
      </c>
      <c r="AF113" s="102">
        <v>1</v>
      </c>
      <c r="AG113" s="102"/>
      <c r="AH113" s="59"/>
      <c r="AI113" s="118">
        <f>IFERROR(AVERAGE(Table121516418[[#This Row],[Column31]],Table121516418[[#This Row],[Column33]]),"0")</f>
        <v>1</v>
      </c>
      <c r="AJ113" s="58">
        <v>1</v>
      </c>
      <c r="AK113" s="58">
        <v>1</v>
      </c>
      <c r="AL113" s="102"/>
      <c r="AM113" s="58">
        <v>1</v>
      </c>
      <c r="AN113" s="59"/>
      <c r="AO113" s="118">
        <f>IFERROR(AVERAGE(Table121516419[[#This Row],[Column37]],Table121516419[[#This Row],[Column38]],Table121516419[[#This Row],[Column40]]),"0")</f>
        <v>1</v>
      </c>
      <c r="AP113" s="102">
        <v>1</v>
      </c>
      <c r="AQ113" s="102"/>
      <c r="AR113" s="102"/>
      <c r="AS113" s="102"/>
      <c r="AT113" s="59"/>
      <c r="AU113" s="118">
        <f>Table121516419[[#This Row],[Column43]]</f>
        <v>1</v>
      </c>
      <c r="AV113" s="102"/>
      <c r="AW113" s="102"/>
      <c r="AX113" s="102"/>
      <c r="AY113" s="102">
        <v>1</v>
      </c>
      <c r="AZ113" s="102">
        <v>3</v>
      </c>
      <c r="BA113" s="118">
        <f>IFERROR(AVERAGE(Table121516419[[#This Row],[Column52]],,Table121516419[[#This Row],[Column53]]),"0")</f>
        <v>1.3333333333333333</v>
      </c>
      <c r="BB113" s="102">
        <v>0</v>
      </c>
      <c r="BC113" s="102">
        <v>0</v>
      </c>
      <c r="BD113" s="102"/>
      <c r="BE113" s="58"/>
      <c r="BF113" s="76"/>
      <c r="BG113" s="118">
        <f>IFERROR(AVERAGE(Table121516419[[#This Row],[Column55]],Table121516419[[#This Row],[Column56]]),"0")</f>
        <v>0</v>
      </c>
    </row>
    <row r="114" spans="1:59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 t="str">
        <f>IFERROR(AVERAGE(Table121516419[[#This Row],[Column7]],Table121516419[[#This Row],[Column8]],_FV(Table121516419[[#This Row],[Column9]],"@Column10",TRUE)),"0")</f>
        <v>0</v>
      </c>
      <c r="L114" s="102">
        <v>3</v>
      </c>
      <c r="M114" s="102">
        <v>3</v>
      </c>
      <c r="N114" s="102">
        <v>2</v>
      </c>
      <c r="O114" s="102">
        <v>1</v>
      </c>
      <c r="P114" s="102">
        <v>2</v>
      </c>
      <c r="Q114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114" s="102"/>
      <c r="S114" s="102">
        <v>2</v>
      </c>
      <c r="T114" s="101"/>
      <c r="U114" s="102"/>
      <c r="V114" s="65"/>
      <c r="W114" s="118">
        <f>Table121516419[[#This Row],[Column20]]</f>
        <v>2</v>
      </c>
      <c r="X114" s="102">
        <v>2</v>
      </c>
      <c r="Y114" s="102">
        <v>2</v>
      </c>
      <c r="Z114" s="101"/>
      <c r="AA114" s="101"/>
      <c r="AB114" s="65"/>
      <c r="AC114" s="118">
        <f>IFERROR(AVERAGE(Table121516418[[#This Row],[Column25]],Table121516418[[#This Row],[Column26]]),"0")</f>
        <v>2</v>
      </c>
      <c r="AD114" s="102">
        <v>3</v>
      </c>
      <c r="AE114" s="102">
        <v>0</v>
      </c>
      <c r="AF114" s="102">
        <v>3</v>
      </c>
      <c r="AG114" s="101"/>
      <c r="AH114" s="65"/>
      <c r="AI114" s="118">
        <f>IFERROR(AVERAGE(Table121516418[[#This Row],[Column31]],Table121516418[[#This Row],[Column33]]),"0")</f>
        <v>3</v>
      </c>
      <c r="AJ114" s="54">
        <v>2</v>
      </c>
      <c r="AK114" s="54">
        <v>2</v>
      </c>
      <c r="AL114" s="101"/>
      <c r="AM114" s="54">
        <v>2</v>
      </c>
      <c r="AN114" s="65"/>
      <c r="AO114" s="118">
        <f>IFERROR(AVERAGE(Table121516419[[#This Row],[Column37]],Table121516419[[#This Row],[Column38]],Table121516419[[#This Row],[Column40]]),"0")</f>
        <v>2</v>
      </c>
      <c r="AP114" s="102">
        <v>1</v>
      </c>
      <c r="AQ114" s="102"/>
      <c r="AR114" s="102"/>
      <c r="AS114" s="101"/>
      <c r="AT114" s="65"/>
      <c r="AU114" s="118">
        <f>Table121516419[[#This Row],[Column43]]</f>
        <v>1</v>
      </c>
      <c r="AV114" s="101"/>
      <c r="AW114" s="101"/>
      <c r="AX114" s="102"/>
      <c r="AY114" s="102">
        <v>3</v>
      </c>
      <c r="AZ114" s="102">
        <v>3</v>
      </c>
      <c r="BA114" s="118">
        <f>IFERROR(AVERAGE(Table121516419[[#This Row],[Column52]],,Table121516419[[#This Row],[Column53]]),"0")</f>
        <v>2</v>
      </c>
      <c r="BB114" s="102">
        <v>0</v>
      </c>
      <c r="BC114" s="102">
        <v>0</v>
      </c>
      <c r="BD114" s="101"/>
      <c r="BE114" s="54"/>
      <c r="BF114" s="81"/>
      <c r="BG114" s="118">
        <f>IFERROR(AVERAGE(Table121516419[[#This Row],[Column55]],Table121516419[[#This Row],[Column56]]),"0")</f>
        <v>0</v>
      </c>
    </row>
    <row r="115" spans="1:59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 t="str">
        <f>IFERROR(AVERAGE(Table121516419[[#This Row],[Column7]],Table121516419[[#This Row],[Column8]],_FV(Table121516419[[#This Row],[Column9]],"@Column10",TRUE)),"0")</f>
        <v>0</v>
      </c>
      <c r="L115" s="102">
        <v>2</v>
      </c>
      <c r="M115" s="102">
        <v>3</v>
      </c>
      <c r="N115" s="102">
        <v>2</v>
      </c>
      <c r="O115" s="102">
        <v>2</v>
      </c>
      <c r="P115" s="102">
        <v>2</v>
      </c>
      <c r="Q115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115" s="102"/>
      <c r="S115" s="102">
        <v>3</v>
      </c>
      <c r="T115" s="102"/>
      <c r="U115" s="102"/>
      <c r="V115" s="59"/>
      <c r="W115" s="118">
        <f>Table121516419[[#This Row],[Column20]]</f>
        <v>3</v>
      </c>
      <c r="X115" s="102">
        <v>2</v>
      </c>
      <c r="Y115" s="102">
        <v>2</v>
      </c>
      <c r="Z115" s="102"/>
      <c r="AA115" s="102"/>
      <c r="AB115" s="59"/>
      <c r="AC115" s="118">
        <f>IFERROR(AVERAGE(Table121516418[[#This Row],[Column25]],Table121516418[[#This Row],[Column26]]),"0")</f>
        <v>2.5</v>
      </c>
      <c r="AD115" s="102">
        <v>2</v>
      </c>
      <c r="AE115" s="102">
        <v>0</v>
      </c>
      <c r="AF115" s="102">
        <v>3</v>
      </c>
      <c r="AG115" s="102"/>
      <c r="AH115" s="59"/>
      <c r="AI115" s="118">
        <f>IFERROR(AVERAGE(Table121516418[[#This Row],[Column31]],Table121516418[[#This Row],[Column33]]),"0")</f>
        <v>2.5</v>
      </c>
      <c r="AJ115" s="58">
        <v>3</v>
      </c>
      <c r="AK115" s="58">
        <v>3</v>
      </c>
      <c r="AL115" s="102"/>
      <c r="AM115" s="58">
        <v>3</v>
      </c>
      <c r="AN115" s="59"/>
      <c r="AO115" s="118">
        <f>IFERROR(AVERAGE(Table121516419[[#This Row],[Column37]],Table121516419[[#This Row],[Column38]],Table121516419[[#This Row],[Column40]]),"0")</f>
        <v>3</v>
      </c>
      <c r="AP115" s="102">
        <v>3</v>
      </c>
      <c r="AQ115" s="102"/>
      <c r="AR115" s="102"/>
      <c r="AS115" s="102"/>
      <c r="AT115" s="59"/>
      <c r="AU115" s="118">
        <f>Table121516419[[#This Row],[Column43]]</f>
        <v>3</v>
      </c>
      <c r="AV115" s="102"/>
      <c r="AW115" s="102"/>
      <c r="AX115" s="102"/>
      <c r="AY115" s="102">
        <v>2</v>
      </c>
      <c r="AZ115" s="102">
        <v>3</v>
      </c>
      <c r="BA115" s="118">
        <f>IFERROR(AVERAGE(Table121516419[[#This Row],[Column52]],,Table121516419[[#This Row],[Column53]]),"0")</f>
        <v>1.6666666666666667</v>
      </c>
      <c r="BB115" s="102">
        <v>0</v>
      </c>
      <c r="BC115" s="102">
        <v>0</v>
      </c>
      <c r="BD115" s="102"/>
      <c r="BE115" s="58"/>
      <c r="BF115" s="76"/>
      <c r="BG115" s="118">
        <f>IFERROR(AVERAGE(Table121516419[[#This Row],[Column55]],Table121516419[[#This Row],[Column56]]),"0")</f>
        <v>0</v>
      </c>
    </row>
    <row r="116" spans="1:59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 t="str">
        <f>IFERROR(AVERAGE(Table121516419[[#This Row],[Column7]],Table121516419[[#This Row],[Column8]],_FV(Table121516419[[#This Row],[Column9]],"@Column10",TRUE)),"0")</f>
        <v>0</v>
      </c>
      <c r="L116" s="102">
        <v>2</v>
      </c>
      <c r="M116" s="102">
        <v>2</v>
      </c>
      <c r="N116" s="102">
        <v>2</v>
      </c>
      <c r="O116" s="102">
        <v>2</v>
      </c>
      <c r="P116" s="102">
        <v>2</v>
      </c>
      <c r="Q116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16" s="102"/>
      <c r="S116" s="102">
        <v>2</v>
      </c>
      <c r="T116" s="101"/>
      <c r="U116" s="102"/>
      <c r="V116" s="65"/>
      <c r="W116" s="118">
        <f>Table121516419[[#This Row],[Column20]]</f>
        <v>2</v>
      </c>
      <c r="X116" s="102">
        <v>2</v>
      </c>
      <c r="Y116" s="102">
        <v>2</v>
      </c>
      <c r="Z116" s="101"/>
      <c r="AA116" s="101"/>
      <c r="AB116" s="65"/>
      <c r="AC116" s="118">
        <f>IFERROR(AVERAGE(Table121516418[[#This Row],[Column25]],Table121516418[[#This Row],[Column26]]),"0")</f>
        <v>2</v>
      </c>
      <c r="AD116" s="102">
        <v>2</v>
      </c>
      <c r="AE116" s="102">
        <v>0</v>
      </c>
      <c r="AF116" s="102">
        <v>2</v>
      </c>
      <c r="AG116" s="101"/>
      <c r="AH116" s="65"/>
      <c r="AI116" s="118">
        <f>IFERROR(AVERAGE(Table121516418[[#This Row],[Column31]],Table121516418[[#This Row],[Column33]]),"0")</f>
        <v>2</v>
      </c>
      <c r="AJ116" s="54">
        <v>2</v>
      </c>
      <c r="AK116" s="54">
        <v>2</v>
      </c>
      <c r="AL116" s="101"/>
      <c r="AM116" s="54">
        <v>2</v>
      </c>
      <c r="AN116" s="65"/>
      <c r="AO116" s="118">
        <f>IFERROR(AVERAGE(Table121516419[[#This Row],[Column37]],Table121516419[[#This Row],[Column38]],Table121516419[[#This Row],[Column40]]),"0")</f>
        <v>2</v>
      </c>
      <c r="AP116" s="102">
        <v>2</v>
      </c>
      <c r="AQ116" s="102"/>
      <c r="AR116" s="102"/>
      <c r="AS116" s="101"/>
      <c r="AT116" s="65"/>
      <c r="AU116" s="118">
        <f>Table121516419[[#This Row],[Column43]]</f>
        <v>2</v>
      </c>
      <c r="AV116" s="101"/>
      <c r="AW116" s="101"/>
      <c r="AX116" s="102"/>
      <c r="AY116" s="102">
        <v>2</v>
      </c>
      <c r="AZ116" s="102">
        <v>1</v>
      </c>
      <c r="BA116" s="118">
        <f>IFERROR(AVERAGE(Table121516419[[#This Row],[Column52]],,Table121516419[[#This Row],[Column53]]),"0")</f>
        <v>1</v>
      </c>
      <c r="BB116" s="102">
        <v>0</v>
      </c>
      <c r="BC116" s="102">
        <v>0</v>
      </c>
      <c r="BD116" s="101"/>
      <c r="BE116" s="54"/>
      <c r="BF116" s="81"/>
      <c r="BG116" s="118">
        <f>IFERROR(AVERAGE(Table121516419[[#This Row],[Column55]],Table121516419[[#This Row],[Column56]]),"0")</f>
        <v>0</v>
      </c>
    </row>
    <row r="117" spans="1:59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 t="str">
        <f>IFERROR(AVERAGE(Table121516419[[#This Row],[Column7]],Table121516419[[#This Row],[Column8]],_FV(Table121516419[[#This Row],[Column9]],"@Column10",TRUE)),"0")</f>
        <v>0</v>
      </c>
      <c r="L117" s="102">
        <v>2</v>
      </c>
      <c r="M117" s="102">
        <v>2</v>
      </c>
      <c r="N117" s="102">
        <v>2</v>
      </c>
      <c r="O117" s="102">
        <v>2</v>
      </c>
      <c r="P117" s="102">
        <v>2</v>
      </c>
      <c r="Q117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17" s="102"/>
      <c r="S117" s="102">
        <v>2</v>
      </c>
      <c r="T117" s="102"/>
      <c r="U117" s="102"/>
      <c r="V117" s="59"/>
      <c r="W117" s="118">
        <f>Table121516419[[#This Row],[Column20]]</f>
        <v>2</v>
      </c>
      <c r="X117" s="102">
        <v>2</v>
      </c>
      <c r="Y117" s="102">
        <v>2</v>
      </c>
      <c r="Z117" s="102"/>
      <c r="AA117" s="102"/>
      <c r="AB117" s="59"/>
      <c r="AC117" s="118">
        <f>IFERROR(AVERAGE(Table121516418[[#This Row],[Column25]],Table121516418[[#This Row],[Column26]]),"0")</f>
        <v>2</v>
      </c>
      <c r="AD117" s="102">
        <v>2</v>
      </c>
      <c r="AE117" s="102">
        <v>0</v>
      </c>
      <c r="AF117" s="102">
        <v>2</v>
      </c>
      <c r="AG117" s="102"/>
      <c r="AH117" s="59"/>
      <c r="AI117" s="118">
        <f>IFERROR(AVERAGE(Table121516418[[#This Row],[Column31]],Table121516418[[#This Row],[Column33]]),"0")</f>
        <v>2</v>
      </c>
      <c r="AJ117" s="58">
        <v>2</v>
      </c>
      <c r="AK117" s="58">
        <v>2</v>
      </c>
      <c r="AL117" s="102"/>
      <c r="AM117" s="58">
        <v>2</v>
      </c>
      <c r="AN117" s="59"/>
      <c r="AO117" s="118">
        <f>IFERROR(AVERAGE(Table121516419[[#This Row],[Column37]],Table121516419[[#This Row],[Column38]],Table121516419[[#This Row],[Column40]]),"0")</f>
        <v>2</v>
      </c>
      <c r="AP117" s="102">
        <v>2</v>
      </c>
      <c r="AQ117" s="102"/>
      <c r="AR117" s="102"/>
      <c r="AS117" s="102"/>
      <c r="AT117" s="59"/>
      <c r="AU117" s="118">
        <f>Table121516419[[#This Row],[Column43]]</f>
        <v>2</v>
      </c>
      <c r="AV117" s="102"/>
      <c r="AW117" s="102"/>
      <c r="AX117" s="102"/>
      <c r="AY117" s="102">
        <v>2</v>
      </c>
      <c r="AZ117" s="102">
        <v>1</v>
      </c>
      <c r="BA117" s="118">
        <f>IFERROR(AVERAGE(Table121516419[[#This Row],[Column52]],,Table121516419[[#This Row],[Column53]]),"0")</f>
        <v>1</v>
      </c>
      <c r="BB117" s="102">
        <v>0</v>
      </c>
      <c r="BC117" s="102">
        <v>0</v>
      </c>
      <c r="BD117" s="102"/>
      <c r="BE117" s="58"/>
      <c r="BF117" s="76"/>
      <c r="BG117" s="118">
        <f>IFERROR(AVERAGE(Table121516419[[#This Row],[Column55]],Table121516419[[#This Row],[Column56]]),"0")</f>
        <v>0</v>
      </c>
    </row>
    <row r="118" spans="1:59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 t="str">
        <f>IFERROR(AVERAGE(Table121516419[[#This Row],[Column7]],Table121516419[[#This Row],[Column8]],_FV(Table121516419[[#This Row],[Column9]],"@Column10",TRUE)),"0")</f>
        <v>0</v>
      </c>
      <c r="L118" s="102" t="s">
        <v>563</v>
      </c>
      <c r="M118" s="102" t="s">
        <v>563</v>
      </c>
      <c r="N118" s="102" t="s">
        <v>563</v>
      </c>
      <c r="O118" s="102" t="s">
        <v>563</v>
      </c>
      <c r="P118" s="102" t="s">
        <v>563</v>
      </c>
      <c r="Q118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18" s="102"/>
      <c r="S118" s="102" t="s">
        <v>563</v>
      </c>
      <c r="T118" s="101"/>
      <c r="U118" s="102"/>
      <c r="V118" s="65"/>
      <c r="W118" s="118" t="str">
        <f>Table121516419[[#This Row],[Column20]]</f>
        <v>0</v>
      </c>
      <c r="X118" s="102" t="s">
        <v>563</v>
      </c>
      <c r="Y118" s="102" t="s">
        <v>563</v>
      </c>
      <c r="Z118" s="101"/>
      <c r="AA118" s="101"/>
      <c r="AB118" s="65"/>
      <c r="AC118" s="118" t="str">
        <f>IFERROR(AVERAGE(Table121516418[[#This Row],[Column25]],Table121516418[[#This Row],[Column26]]),"0")</f>
        <v>0</v>
      </c>
      <c r="AD118" s="102" t="s">
        <v>563</v>
      </c>
      <c r="AE118" s="102" t="s">
        <v>563</v>
      </c>
      <c r="AF118" s="102" t="s">
        <v>563</v>
      </c>
      <c r="AG118" s="101"/>
      <c r="AH118" s="65"/>
      <c r="AI118" s="118" t="str">
        <f>IFERROR(AVERAGE(Table121516418[[#This Row],[Column31]],Table121516418[[#This Row],[Column33]]),"0")</f>
        <v>0</v>
      </c>
      <c r="AJ118" s="54" t="s">
        <v>563</v>
      </c>
      <c r="AK118" s="54" t="s">
        <v>563</v>
      </c>
      <c r="AL118" s="101"/>
      <c r="AM118" s="54" t="s">
        <v>563</v>
      </c>
      <c r="AN118" s="65"/>
      <c r="AO118" s="118" t="str">
        <f>IFERROR(AVERAGE(Table121516419[[#This Row],[Column37]],Table121516419[[#This Row],[Column38]],Table121516419[[#This Row],[Column40]]),"0")</f>
        <v>0</v>
      </c>
      <c r="AP118" s="102" t="s">
        <v>563</v>
      </c>
      <c r="AQ118" s="102"/>
      <c r="AR118" s="102"/>
      <c r="AS118" s="101"/>
      <c r="AT118" s="65"/>
      <c r="AU118" s="118" t="str">
        <f>Table121516419[[#This Row],[Column43]]</f>
        <v>0</v>
      </c>
      <c r="AV118" s="101"/>
      <c r="AW118" s="101"/>
      <c r="AX118" s="102"/>
      <c r="AY118" s="102" t="s">
        <v>563</v>
      </c>
      <c r="AZ118" s="102" t="s">
        <v>563</v>
      </c>
      <c r="BA118" s="118">
        <f>IFERROR(AVERAGE(Table121516419[[#This Row],[Column52]],,Table121516419[[#This Row],[Column53]]),"0")</f>
        <v>0</v>
      </c>
      <c r="BB118" s="102" t="s">
        <v>563</v>
      </c>
      <c r="BC118" s="102" t="s">
        <v>563</v>
      </c>
      <c r="BD118" s="101"/>
      <c r="BE118" s="54"/>
      <c r="BF118" s="81"/>
      <c r="BG118" s="118" t="str">
        <f>IFERROR(AVERAGE(Table121516419[[#This Row],[Column55]],Table121516419[[#This Row],[Column56]]),"0")</f>
        <v>0</v>
      </c>
    </row>
    <row r="119" spans="1:59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 t="str">
        <f>IFERROR(AVERAGE(Table121516419[[#This Row],[Column7]],Table121516419[[#This Row],[Column8]],_FV(Table121516419[[#This Row],[Column9]],"@Column10",TRUE)),"0")</f>
        <v>0</v>
      </c>
      <c r="L119" s="102">
        <v>4</v>
      </c>
      <c r="M119" s="102">
        <v>3</v>
      </c>
      <c r="N119" s="102">
        <v>3</v>
      </c>
      <c r="O119" s="102">
        <v>4</v>
      </c>
      <c r="P119" s="102">
        <v>4</v>
      </c>
      <c r="Q119" s="118">
        <f>IFERROR(AVERAGE(Table121516419[[#This Row],[Column13]],Table121516419[[#This Row],[Column14]],Table121516419[[#This Row],[Column15]],Table121516419[[#This Row],[Column16]],Table121516419[[#This Row],[Column17]]),"0")</f>
        <v>3.6</v>
      </c>
      <c r="R119" s="102"/>
      <c r="S119" s="102">
        <v>3</v>
      </c>
      <c r="T119" s="102"/>
      <c r="U119" s="102"/>
      <c r="V119" s="59"/>
      <c r="W119" s="118">
        <f>Table121516419[[#This Row],[Column20]]</f>
        <v>3</v>
      </c>
      <c r="X119" s="102">
        <v>3</v>
      </c>
      <c r="Y119" s="102">
        <v>4</v>
      </c>
      <c r="Z119" s="102"/>
      <c r="AA119" s="102"/>
      <c r="AB119" s="59"/>
      <c r="AC119" s="118">
        <f>IFERROR(AVERAGE(Table121516418[[#This Row],[Column25]],Table121516418[[#This Row],[Column26]]),"0")</f>
        <v>3.5</v>
      </c>
      <c r="AD119" s="102">
        <v>4</v>
      </c>
      <c r="AE119" s="102">
        <v>0</v>
      </c>
      <c r="AF119" s="102">
        <v>3</v>
      </c>
      <c r="AG119" s="102"/>
      <c r="AH119" s="59"/>
      <c r="AI119" s="118">
        <f>IFERROR(AVERAGE(Table121516418[[#This Row],[Column31]],Table121516418[[#This Row],[Column33]]),"0")</f>
        <v>3.5</v>
      </c>
      <c r="AJ119" s="58">
        <v>3</v>
      </c>
      <c r="AK119" s="58">
        <v>3</v>
      </c>
      <c r="AL119" s="102"/>
      <c r="AM119" s="58">
        <v>3</v>
      </c>
      <c r="AN119" s="59"/>
      <c r="AO119" s="118">
        <f>IFERROR(AVERAGE(Table121516419[[#This Row],[Column37]],Table121516419[[#This Row],[Column38]],Table121516419[[#This Row],[Column40]]),"0")</f>
        <v>3</v>
      </c>
      <c r="AP119" s="102">
        <v>3</v>
      </c>
      <c r="AQ119" s="102"/>
      <c r="AR119" s="102"/>
      <c r="AS119" s="102"/>
      <c r="AT119" s="59"/>
      <c r="AU119" s="118">
        <f>Table121516419[[#This Row],[Column43]]</f>
        <v>3</v>
      </c>
      <c r="AV119" s="102"/>
      <c r="AW119" s="102"/>
      <c r="AX119" s="102"/>
      <c r="AY119" s="102">
        <v>3</v>
      </c>
      <c r="AZ119" s="102">
        <v>0</v>
      </c>
      <c r="BA119" s="118">
        <f>IFERROR(AVERAGE(Table121516419[[#This Row],[Column52]],,Table121516419[[#This Row],[Column53]]),"0")</f>
        <v>1</v>
      </c>
      <c r="BB119" s="102">
        <v>0</v>
      </c>
      <c r="BC119" s="102">
        <v>0</v>
      </c>
      <c r="BD119" s="102"/>
      <c r="BE119" s="58"/>
      <c r="BF119" s="76"/>
      <c r="BG119" s="118">
        <f>IFERROR(AVERAGE(Table121516419[[#This Row],[Column55]],Table121516419[[#This Row],[Column56]]),"0")</f>
        <v>0</v>
      </c>
    </row>
    <row r="120" spans="1:59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 t="str">
        <f>IFERROR(AVERAGE(Table121516419[[#This Row],[Column7]],Table121516419[[#This Row],[Column8]],_FV(Table121516419[[#This Row],[Column9]],"@Column10",TRUE)),"0")</f>
        <v>0</v>
      </c>
      <c r="L120" s="102" t="s">
        <v>563</v>
      </c>
      <c r="M120" s="102" t="s">
        <v>563</v>
      </c>
      <c r="N120" s="102" t="s">
        <v>563</v>
      </c>
      <c r="O120" s="102" t="s">
        <v>563</v>
      </c>
      <c r="P120" s="102" t="s">
        <v>563</v>
      </c>
      <c r="Q120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20" s="102"/>
      <c r="S120" s="102" t="s">
        <v>563</v>
      </c>
      <c r="T120" s="101"/>
      <c r="U120" s="102"/>
      <c r="V120" s="65"/>
      <c r="W120" s="118" t="str">
        <f>Table121516419[[#This Row],[Column20]]</f>
        <v>0</v>
      </c>
      <c r="X120" s="102" t="s">
        <v>563</v>
      </c>
      <c r="Y120" s="102" t="s">
        <v>563</v>
      </c>
      <c r="Z120" s="101"/>
      <c r="AA120" s="101"/>
      <c r="AB120" s="65"/>
      <c r="AC120" s="118" t="str">
        <f>IFERROR(AVERAGE(Table121516418[[#This Row],[Column25]],Table121516418[[#This Row],[Column26]]),"0")</f>
        <v>0</v>
      </c>
      <c r="AD120" s="102" t="s">
        <v>563</v>
      </c>
      <c r="AE120" s="102" t="s">
        <v>563</v>
      </c>
      <c r="AF120" s="102" t="s">
        <v>563</v>
      </c>
      <c r="AG120" s="101"/>
      <c r="AH120" s="65"/>
      <c r="AI120" s="118" t="str">
        <f>IFERROR(AVERAGE(Table121516418[[#This Row],[Column31]],Table121516418[[#This Row],[Column33]]),"0")</f>
        <v>0</v>
      </c>
      <c r="AJ120" s="54" t="s">
        <v>563</v>
      </c>
      <c r="AK120" s="54" t="s">
        <v>563</v>
      </c>
      <c r="AL120" s="101"/>
      <c r="AM120" s="54" t="s">
        <v>563</v>
      </c>
      <c r="AN120" s="65"/>
      <c r="AO120" s="118" t="str">
        <f>IFERROR(AVERAGE(Table121516419[[#This Row],[Column37]],Table121516419[[#This Row],[Column38]],Table121516419[[#This Row],[Column40]]),"0")</f>
        <v>0</v>
      </c>
      <c r="AP120" s="102" t="s">
        <v>563</v>
      </c>
      <c r="AQ120" s="102"/>
      <c r="AR120" s="102"/>
      <c r="AS120" s="101"/>
      <c r="AT120" s="65"/>
      <c r="AU120" s="118" t="str">
        <f>Table121516419[[#This Row],[Column43]]</f>
        <v>0</v>
      </c>
      <c r="AV120" s="101"/>
      <c r="AW120" s="101"/>
      <c r="AX120" s="102"/>
      <c r="AY120" s="102" t="s">
        <v>563</v>
      </c>
      <c r="AZ120" s="102" t="s">
        <v>563</v>
      </c>
      <c r="BA120" s="118">
        <f>IFERROR(AVERAGE(Table121516419[[#This Row],[Column52]],,Table121516419[[#This Row],[Column53]]),"0")</f>
        <v>0</v>
      </c>
      <c r="BB120" s="102" t="s">
        <v>563</v>
      </c>
      <c r="BC120" s="102" t="s">
        <v>563</v>
      </c>
      <c r="BD120" s="101"/>
      <c r="BE120" s="54"/>
      <c r="BF120" s="81"/>
      <c r="BG120" s="118" t="str">
        <f>IFERROR(AVERAGE(Table121516419[[#This Row],[Column55]],Table121516419[[#This Row],[Column56]]),"0")</f>
        <v>0</v>
      </c>
    </row>
    <row r="121" spans="1:59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 t="str">
        <f>IFERROR(AVERAGE(Table121516419[[#This Row],[Column7]],Table121516419[[#This Row],[Column8]],_FV(Table121516419[[#This Row],[Column9]],"@Column10",TRUE)),"0")</f>
        <v>0</v>
      </c>
      <c r="L121" s="102" t="s">
        <v>563</v>
      </c>
      <c r="M121" s="102" t="s">
        <v>563</v>
      </c>
      <c r="N121" s="102" t="s">
        <v>563</v>
      </c>
      <c r="O121" s="102" t="s">
        <v>563</v>
      </c>
      <c r="P121" s="102" t="s">
        <v>563</v>
      </c>
      <c r="Q121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21" s="102"/>
      <c r="S121" s="102" t="s">
        <v>563</v>
      </c>
      <c r="T121" s="102"/>
      <c r="U121" s="102"/>
      <c r="V121" s="59"/>
      <c r="W121" s="118" t="str">
        <f>Table121516419[[#This Row],[Column20]]</f>
        <v>0</v>
      </c>
      <c r="X121" s="102" t="s">
        <v>563</v>
      </c>
      <c r="Y121" s="102" t="s">
        <v>563</v>
      </c>
      <c r="Z121" s="102"/>
      <c r="AA121" s="102"/>
      <c r="AB121" s="59"/>
      <c r="AC121" s="118" t="str">
        <f>IFERROR(AVERAGE(Table121516418[[#This Row],[Column25]],Table121516418[[#This Row],[Column26]]),"0")</f>
        <v>0</v>
      </c>
      <c r="AD121" s="102" t="s">
        <v>563</v>
      </c>
      <c r="AE121" s="102" t="s">
        <v>563</v>
      </c>
      <c r="AF121" s="102" t="s">
        <v>563</v>
      </c>
      <c r="AG121" s="102"/>
      <c r="AH121" s="59"/>
      <c r="AI121" s="118" t="str">
        <f>IFERROR(AVERAGE(Table121516418[[#This Row],[Column31]],Table121516418[[#This Row],[Column33]]),"0")</f>
        <v>0</v>
      </c>
      <c r="AJ121" s="58" t="s">
        <v>563</v>
      </c>
      <c r="AK121" s="58" t="s">
        <v>563</v>
      </c>
      <c r="AL121" s="102"/>
      <c r="AM121" s="58" t="s">
        <v>563</v>
      </c>
      <c r="AN121" s="59"/>
      <c r="AO121" s="118" t="str">
        <f>IFERROR(AVERAGE(Table121516419[[#This Row],[Column37]],Table121516419[[#This Row],[Column38]],Table121516419[[#This Row],[Column40]]),"0")</f>
        <v>0</v>
      </c>
      <c r="AP121" s="102" t="s">
        <v>563</v>
      </c>
      <c r="AQ121" s="102"/>
      <c r="AR121" s="102"/>
      <c r="AS121" s="102"/>
      <c r="AT121" s="59"/>
      <c r="AU121" s="118" t="str">
        <f>Table121516419[[#This Row],[Column43]]</f>
        <v>0</v>
      </c>
      <c r="AV121" s="102"/>
      <c r="AW121" s="102"/>
      <c r="AX121" s="102"/>
      <c r="AY121" s="102" t="s">
        <v>563</v>
      </c>
      <c r="AZ121" s="102" t="s">
        <v>563</v>
      </c>
      <c r="BA121" s="118">
        <f>IFERROR(AVERAGE(Table121516419[[#This Row],[Column52]],,Table121516419[[#This Row],[Column53]]),"0")</f>
        <v>0</v>
      </c>
      <c r="BB121" s="102" t="s">
        <v>563</v>
      </c>
      <c r="BC121" s="102" t="s">
        <v>563</v>
      </c>
      <c r="BD121" s="102"/>
      <c r="BE121" s="58"/>
      <c r="BF121" s="76"/>
      <c r="BG121" s="118" t="str">
        <f>IFERROR(AVERAGE(Table121516419[[#This Row],[Column55]],Table121516419[[#This Row],[Column56]]),"0")</f>
        <v>0</v>
      </c>
    </row>
    <row r="122" spans="1:59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 t="str">
        <f>IFERROR(AVERAGE(Table121516419[[#This Row],[Column7]],Table121516419[[#This Row],[Column8]],_FV(Table121516419[[#This Row],[Column9]],"@Column10",TRUE)),"0")</f>
        <v>0</v>
      </c>
      <c r="L122" s="102">
        <v>2</v>
      </c>
      <c r="M122" s="102">
        <v>2</v>
      </c>
      <c r="N122" s="102">
        <v>2</v>
      </c>
      <c r="O122" s="102">
        <v>1</v>
      </c>
      <c r="P122" s="102">
        <v>2</v>
      </c>
      <c r="Q122" s="118">
        <f>IFERROR(AVERAGE(Table121516419[[#This Row],[Column13]],Table121516419[[#This Row],[Column14]],Table121516419[[#This Row],[Column15]],Table121516419[[#This Row],[Column16]],Table121516419[[#This Row],[Column17]]),"0")</f>
        <v>1.8</v>
      </c>
      <c r="R122" s="102"/>
      <c r="S122" s="102">
        <v>1</v>
      </c>
      <c r="T122" s="101"/>
      <c r="U122" s="102"/>
      <c r="V122" s="65"/>
      <c r="W122" s="118">
        <f>Table121516419[[#This Row],[Column20]]</f>
        <v>1</v>
      </c>
      <c r="X122" s="102">
        <v>1</v>
      </c>
      <c r="Y122" s="102">
        <v>1</v>
      </c>
      <c r="Z122" s="101"/>
      <c r="AA122" s="101"/>
      <c r="AB122" s="65"/>
      <c r="AC122" s="118">
        <f>IFERROR(AVERAGE(Table121516418[[#This Row],[Column25]],Table121516418[[#This Row],[Column26]]),"0")</f>
        <v>1</v>
      </c>
      <c r="AD122" s="102">
        <v>1</v>
      </c>
      <c r="AE122" s="102">
        <v>0</v>
      </c>
      <c r="AF122" s="102">
        <v>1</v>
      </c>
      <c r="AG122" s="101"/>
      <c r="AH122" s="65"/>
      <c r="AI122" s="118">
        <f>IFERROR(AVERAGE(Table121516418[[#This Row],[Column31]],Table121516418[[#This Row],[Column33]]),"0")</f>
        <v>1</v>
      </c>
      <c r="AJ122" s="54">
        <v>1</v>
      </c>
      <c r="AK122" s="54">
        <v>1</v>
      </c>
      <c r="AL122" s="101"/>
      <c r="AM122" s="54">
        <v>1</v>
      </c>
      <c r="AN122" s="65"/>
      <c r="AO122" s="118">
        <f>IFERROR(AVERAGE(Table121516419[[#This Row],[Column37]],Table121516419[[#This Row],[Column38]],Table121516419[[#This Row],[Column40]]),"0")</f>
        <v>1</v>
      </c>
      <c r="AP122" s="102">
        <v>1</v>
      </c>
      <c r="AQ122" s="102"/>
      <c r="AR122" s="102"/>
      <c r="AS122" s="101"/>
      <c r="AT122" s="65"/>
      <c r="AU122" s="118">
        <f>Table121516419[[#This Row],[Column43]]</f>
        <v>1</v>
      </c>
      <c r="AV122" s="101"/>
      <c r="AW122" s="101"/>
      <c r="AX122" s="102"/>
      <c r="AY122" s="102">
        <v>1</v>
      </c>
      <c r="AZ122" s="102">
        <v>1</v>
      </c>
      <c r="BA122" s="118">
        <f>IFERROR(AVERAGE(Table121516419[[#This Row],[Column52]],,Table121516419[[#This Row],[Column53]]),"0")</f>
        <v>0.66666666666666663</v>
      </c>
      <c r="BB122" s="102">
        <v>0</v>
      </c>
      <c r="BC122" s="102">
        <v>0</v>
      </c>
      <c r="BD122" s="101"/>
      <c r="BE122" s="54"/>
      <c r="BF122" s="81"/>
      <c r="BG122" s="118">
        <f>IFERROR(AVERAGE(Table121516419[[#This Row],[Column55]],Table121516419[[#This Row],[Column56]]),"0")</f>
        <v>0</v>
      </c>
    </row>
    <row r="123" spans="1:59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 t="str">
        <f>IFERROR(AVERAGE(Table121516419[[#This Row],[Column7]],Table121516419[[#This Row],[Column8]],_FV(Table121516419[[#This Row],[Column9]],"@Column10",TRUE)),"0")</f>
        <v>0</v>
      </c>
      <c r="L123" s="102" t="s">
        <v>563</v>
      </c>
      <c r="M123" s="102" t="s">
        <v>563</v>
      </c>
      <c r="N123" s="102" t="s">
        <v>563</v>
      </c>
      <c r="O123" s="102" t="s">
        <v>563</v>
      </c>
      <c r="P123" s="102" t="s">
        <v>563</v>
      </c>
      <c r="Q123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23" s="102"/>
      <c r="S123" s="102" t="s">
        <v>563</v>
      </c>
      <c r="T123" s="102"/>
      <c r="U123" s="102"/>
      <c r="V123" s="59"/>
      <c r="W123" s="118" t="str">
        <f>Table121516419[[#This Row],[Column20]]</f>
        <v>0</v>
      </c>
      <c r="X123" s="102" t="s">
        <v>563</v>
      </c>
      <c r="Y123" s="102" t="s">
        <v>563</v>
      </c>
      <c r="Z123" s="102"/>
      <c r="AA123" s="102"/>
      <c r="AB123" s="59"/>
      <c r="AC123" s="118" t="str">
        <f>IFERROR(AVERAGE(Table121516418[[#This Row],[Column25]],Table121516418[[#This Row],[Column26]]),"0")</f>
        <v>0</v>
      </c>
      <c r="AD123" s="102" t="s">
        <v>563</v>
      </c>
      <c r="AE123" s="102" t="s">
        <v>563</v>
      </c>
      <c r="AF123" s="102" t="s">
        <v>563</v>
      </c>
      <c r="AG123" s="102"/>
      <c r="AH123" s="59"/>
      <c r="AI123" s="118" t="str">
        <f>IFERROR(AVERAGE(Table121516418[[#This Row],[Column31]],Table121516418[[#This Row],[Column33]]),"0")</f>
        <v>0</v>
      </c>
      <c r="AJ123" s="58" t="s">
        <v>563</v>
      </c>
      <c r="AK123" s="58" t="s">
        <v>563</v>
      </c>
      <c r="AL123" s="102"/>
      <c r="AM123" s="58" t="s">
        <v>563</v>
      </c>
      <c r="AN123" s="59"/>
      <c r="AO123" s="118" t="str">
        <f>IFERROR(AVERAGE(Table121516419[[#This Row],[Column37]],Table121516419[[#This Row],[Column38]],Table121516419[[#This Row],[Column40]]),"0")</f>
        <v>0</v>
      </c>
      <c r="AP123" s="102" t="s">
        <v>563</v>
      </c>
      <c r="AQ123" s="102"/>
      <c r="AR123" s="102"/>
      <c r="AS123" s="102"/>
      <c r="AT123" s="59"/>
      <c r="AU123" s="118" t="str">
        <f>Table121516419[[#This Row],[Column43]]</f>
        <v>0</v>
      </c>
      <c r="AV123" s="102"/>
      <c r="AW123" s="102"/>
      <c r="AX123" s="102"/>
      <c r="AY123" s="102" t="s">
        <v>563</v>
      </c>
      <c r="AZ123" s="102" t="s">
        <v>563</v>
      </c>
      <c r="BA123" s="118">
        <f>IFERROR(AVERAGE(Table121516419[[#This Row],[Column52]],,Table121516419[[#This Row],[Column53]]),"0")</f>
        <v>0</v>
      </c>
      <c r="BB123" s="102" t="s">
        <v>563</v>
      </c>
      <c r="BC123" s="102" t="s">
        <v>563</v>
      </c>
      <c r="BD123" s="102"/>
      <c r="BE123" s="58"/>
      <c r="BF123" s="76"/>
      <c r="BG123" s="118" t="str">
        <f>IFERROR(AVERAGE(Table121516419[[#This Row],[Column55]],Table121516419[[#This Row],[Column56]]),"0")</f>
        <v>0</v>
      </c>
    </row>
    <row r="124" spans="1:59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 t="str">
        <f>IFERROR(AVERAGE(Table121516419[[#This Row],[Column7]],Table121516419[[#This Row],[Column8]],_FV(Table121516419[[#This Row],[Column9]],"@Column10",TRUE)),"0")</f>
        <v>0</v>
      </c>
      <c r="L124" s="102" t="s">
        <v>563</v>
      </c>
      <c r="M124" s="102" t="s">
        <v>563</v>
      </c>
      <c r="N124" s="102" t="s">
        <v>563</v>
      </c>
      <c r="O124" s="102" t="s">
        <v>563</v>
      </c>
      <c r="P124" s="102" t="s">
        <v>563</v>
      </c>
      <c r="Q124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24" s="102"/>
      <c r="S124" s="102" t="s">
        <v>563</v>
      </c>
      <c r="T124" s="101"/>
      <c r="U124" s="102"/>
      <c r="V124" s="65"/>
      <c r="W124" s="118" t="str">
        <f>Table121516419[[#This Row],[Column20]]</f>
        <v>0</v>
      </c>
      <c r="X124" s="102" t="s">
        <v>563</v>
      </c>
      <c r="Y124" s="102" t="s">
        <v>563</v>
      </c>
      <c r="Z124" s="101"/>
      <c r="AA124" s="101"/>
      <c r="AB124" s="65"/>
      <c r="AC124" s="118" t="str">
        <f>IFERROR(AVERAGE(Table121516418[[#This Row],[Column25]],Table121516418[[#This Row],[Column26]]),"0")</f>
        <v>0</v>
      </c>
      <c r="AD124" s="102" t="s">
        <v>563</v>
      </c>
      <c r="AE124" s="102" t="s">
        <v>563</v>
      </c>
      <c r="AF124" s="102" t="s">
        <v>563</v>
      </c>
      <c r="AG124" s="101"/>
      <c r="AH124" s="65"/>
      <c r="AI124" s="118" t="str">
        <f>IFERROR(AVERAGE(Table121516418[[#This Row],[Column31]],Table121516418[[#This Row],[Column33]]),"0")</f>
        <v>0</v>
      </c>
      <c r="AJ124" s="54" t="s">
        <v>563</v>
      </c>
      <c r="AK124" s="54" t="s">
        <v>563</v>
      </c>
      <c r="AL124" s="101"/>
      <c r="AM124" s="54" t="s">
        <v>563</v>
      </c>
      <c r="AN124" s="65"/>
      <c r="AO124" s="118" t="str">
        <f>IFERROR(AVERAGE(Table121516419[[#This Row],[Column37]],Table121516419[[#This Row],[Column38]],Table121516419[[#This Row],[Column40]]),"0")</f>
        <v>0</v>
      </c>
      <c r="AP124" s="102" t="s">
        <v>563</v>
      </c>
      <c r="AQ124" s="102"/>
      <c r="AR124" s="102"/>
      <c r="AS124" s="101"/>
      <c r="AT124" s="65"/>
      <c r="AU124" s="118" t="str">
        <f>Table121516419[[#This Row],[Column43]]</f>
        <v>0</v>
      </c>
      <c r="AV124" s="101"/>
      <c r="AW124" s="101"/>
      <c r="AX124" s="102"/>
      <c r="AY124" s="102" t="s">
        <v>563</v>
      </c>
      <c r="AZ124" s="102" t="s">
        <v>563</v>
      </c>
      <c r="BA124" s="118">
        <f>IFERROR(AVERAGE(Table121516419[[#This Row],[Column52]],,Table121516419[[#This Row],[Column53]]),"0")</f>
        <v>0</v>
      </c>
      <c r="BB124" s="102" t="s">
        <v>563</v>
      </c>
      <c r="BC124" s="102" t="s">
        <v>563</v>
      </c>
      <c r="BD124" s="101"/>
      <c r="BE124" s="54"/>
      <c r="BF124" s="81"/>
      <c r="BG124" s="118" t="str">
        <f>IFERROR(AVERAGE(Table121516419[[#This Row],[Column55]],Table121516419[[#This Row],[Column56]]),"0")</f>
        <v>0</v>
      </c>
    </row>
    <row r="125" spans="1:59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 t="str">
        <f>IFERROR(AVERAGE(Table121516419[[#This Row],[Column7]],Table121516419[[#This Row],[Column8]],_FV(Table121516419[[#This Row],[Column9]],"@Column10",TRUE)),"0")</f>
        <v>0</v>
      </c>
      <c r="L125" s="102" t="s">
        <v>563</v>
      </c>
      <c r="M125" s="102" t="s">
        <v>563</v>
      </c>
      <c r="N125" s="102" t="s">
        <v>563</v>
      </c>
      <c r="O125" s="102" t="s">
        <v>563</v>
      </c>
      <c r="P125" s="102" t="s">
        <v>563</v>
      </c>
      <c r="Q125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25" s="102"/>
      <c r="S125" s="102" t="s">
        <v>563</v>
      </c>
      <c r="T125" s="102"/>
      <c r="U125" s="102"/>
      <c r="V125" s="59"/>
      <c r="W125" s="118" t="str">
        <f>Table121516419[[#This Row],[Column20]]</f>
        <v>0</v>
      </c>
      <c r="X125" s="102" t="s">
        <v>563</v>
      </c>
      <c r="Y125" s="102" t="s">
        <v>563</v>
      </c>
      <c r="Z125" s="102"/>
      <c r="AA125" s="102"/>
      <c r="AB125" s="59"/>
      <c r="AC125" s="118" t="str">
        <f>IFERROR(AVERAGE(Table121516418[[#This Row],[Column25]],Table121516418[[#This Row],[Column26]]),"0")</f>
        <v>0</v>
      </c>
      <c r="AD125" s="102" t="s">
        <v>563</v>
      </c>
      <c r="AE125" s="102" t="s">
        <v>563</v>
      </c>
      <c r="AF125" s="102" t="s">
        <v>563</v>
      </c>
      <c r="AG125" s="102"/>
      <c r="AH125" s="59"/>
      <c r="AI125" s="118" t="str">
        <f>IFERROR(AVERAGE(Table121516418[[#This Row],[Column31]],Table121516418[[#This Row],[Column33]]),"0")</f>
        <v>0</v>
      </c>
      <c r="AJ125" s="58" t="s">
        <v>563</v>
      </c>
      <c r="AK125" s="58" t="s">
        <v>563</v>
      </c>
      <c r="AL125" s="102"/>
      <c r="AM125" s="58" t="s">
        <v>563</v>
      </c>
      <c r="AN125" s="59"/>
      <c r="AO125" s="118" t="str">
        <f>IFERROR(AVERAGE(Table121516419[[#This Row],[Column37]],Table121516419[[#This Row],[Column38]],Table121516419[[#This Row],[Column40]]),"0")</f>
        <v>0</v>
      </c>
      <c r="AP125" s="102" t="s">
        <v>563</v>
      </c>
      <c r="AQ125" s="102"/>
      <c r="AR125" s="102"/>
      <c r="AS125" s="102"/>
      <c r="AT125" s="59"/>
      <c r="AU125" s="118" t="str">
        <f>Table121516419[[#This Row],[Column43]]</f>
        <v>0</v>
      </c>
      <c r="AV125" s="102"/>
      <c r="AW125" s="102"/>
      <c r="AX125" s="102"/>
      <c r="AY125" s="102" t="s">
        <v>563</v>
      </c>
      <c r="AZ125" s="102" t="s">
        <v>563</v>
      </c>
      <c r="BA125" s="118">
        <f>IFERROR(AVERAGE(Table121516419[[#This Row],[Column52]],,Table121516419[[#This Row],[Column53]]),"0")</f>
        <v>0</v>
      </c>
      <c r="BB125" s="102" t="s">
        <v>563</v>
      </c>
      <c r="BC125" s="102" t="s">
        <v>563</v>
      </c>
      <c r="BD125" s="102"/>
      <c r="BE125" s="58"/>
      <c r="BF125" s="76"/>
      <c r="BG125" s="118" t="str">
        <f>IFERROR(AVERAGE(Table121516419[[#This Row],[Column55]],Table121516419[[#This Row],[Column56]]),"0")</f>
        <v>0</v>
      </c>
    </row>
    <row r="126" spans="1:59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 t="str">
        <f>IFERROR(AVERAGE(Table121516419[[#This Row],[Column7]],Table121516419[[#This Row],[Column8]],_FV(Table121516419[[#This Row],[Column9]],"@Column10",TRUE)),"0")</f>
        <v>0</v>
      </c>
      <c r="L126" s="102">
        <v>0</v>
      </c>
      <c r="M126" s="102">
        <v>0</v>
      </c>
      <c r="N126" s="102">
        <v>0</v>
      </c>
      <c r="O126" s="102">
        <v>0</v>
      </c>
      <c r="P126" s="102">
        <v>0</v>
      </c>
      <c r="Q126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126" s="102"/>
      <c r="S126" s="102">
        <v>0</v>
      </c>
      <c r="T126" s="101"/>
      <c r="U126" s="102"/>
      <c r="V126" s="65"/>
      <c r="W126" s="118">
        <f>Table121516419[[#This Row],[Column20]]</f>
        <v>0</v>
      </c>
      <c r="X126" s="102">
        <v>0</v>
      </c>
      <c r="Y126" s="102">
        <v>0</v>
      </c>
      <c r="Z126" s="101"/>
      <c r="AA126" s="101"/>
      <c r="AB126" s="65"/>
      <c r="AC126" s="118">
        <f>IFERROR(AVERAGE(Table121516418[[#This Row],[Column25]],Table121516418[[#This Row],[Column26]]),"0")</f>
        <v>2.5</v>
      </c>
      <c r="AD126" s="102">
        <v>0</v>
      </c>
      <c r="AE126" s="102">
        <v>0</v>
      </c>
      <c r="AF126" s="102">
        <v>3</v>
      </c>
      <c r="AG126" s="101"/>
      <c r="AH126" s="65"/>
      <c r="AI126" s="118">
        <f>IFERROR(AVERAGE(Table121516418[[#This Row],[Column31]],Table121516418[[#This Row],[Column33]]),"0")</f>
        <v>3</v>
      </c>
      <c r="AJ126" s="54">
        <v>0</v>
      </c>
      <c r="AK126" s="54">
        <v>0</v>
      </c>
      <c r="AL126" s="101"/>
      <c r="AM126" s="54">
        <v>0</v>
      </c>
      <c r="AN126" s="65"/>
      <c r="AO126" s="118">
        <f>IFERROR(AVERAGE(Table121516419[[#This Row],[Column37]],Table121516419[[#This Row],[Column38]],Table121516419[[#This Row],[Column40]]),"0")</f>
        <v>0</v>
      </c>
      <c r="AP126" s="102">
        <v>0</v>
      </c>
      <c r="AQ126" s="102"/>
      <c r="AR126" s="102"/>
      <c r="AS126" s="101"/>
      <c r="AT126" s="65"/>
      <c r="AU126" s="118">
        <f>Table121516419[[#This Row],[Column43]]</f>
        <v>0</v>
      </c>
      <c r="AV126" s="101"/>
      <c r="AW126" s="101"/>
      <c r="AX126" s="102"/>
      <c r="AY126" s="102">
        <v>0</v>
      </c>
      <c r="AZ126" s="102">
        <v>0</v>
      </c>
      <c r="BA126" s="118">
        <f>IFERROR(AVERAGE(Table121516419[[#This Row],[Column52]],,Table121516419[[#This Row],[Column53]]),"0")</f>
        <v>0</v>
      </c>
      <c r="BB126" s="102">
        <v>0</v>
      </c>
      <c r="BC126" s="102">
        <v>0</v>
      </c>
      <c r="BD126" s="101"/>
      <c r="BE126" s="54"/>
      <c r="BF126" s="81"/>
      <c r="BG126" s="118">
        <f>IFERROR(AVERAGE(Table121516419[[#This Row],[Column55]],Table121516419[[#This Row],[Column56]]),"0")</f>
        <v>0</v>
      </c>
    </row>
    <row r="127" spans="1:59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 t="str">
        <f>IFERROR(AVERAGE(Table121516419[[#This Row],[Column7]],Table121516419[[#This Row],[Column8]],_FV(Table121516419[[#This Row],[Column9]],"@Column10",TRUE)),"0")</f>
        <v>0</v>
      </c>
      <c r="L127" s="102">
        <v>4</v>
      </c>
      <c r="M127" s="102">
        <v>4</v>
      </c>
      <c r="N127" s="102">
        <v>4</v>
      </c>
      <c r="O127" s="102">
        <v>4</v>
      </c>
      <c r="P127" s="102">
        <v>4</v>
      </c>
      <c r="Q127" s="118">
        <f>IFERROR(AVERAGE(Table121516419[[#This Row],[Column13]],Table121516419[[#This Row],[Column14]],Table121516419[[#This Row],[Column15]],Table121516419[[#This Row],[Column16]],Table121516419[[#This Row],[Column17]]),"0")</f>
        <v>4</v>
      </c>
      <c r="R127" s="102"/>
      <c r="S127" s="102">
        <v>4</v>
      </c>
      <c r="T127" s="102"/>
      <c r="U127" s="102"/>
      <c r="V127" s="59"/>
      <c r="W127" s="118">
        <f>Table121516419[[#This Row],[Column20]]</f>
        <v>4</v>
      </c>
      <c r="X127" s="102">
        <v>4</v>
      </c>
      <c r="Y127" s="102">
        <v>4</v>
      </c>
      <c r="Z127" s="102"/>
      <c r="AA127" s="102"/>
      <c r="AB127" s="59"/>
      <c r="AC127" s="118">
        <f>IFERROR(AVERAGE(Table121516418[[#This Row],[Column25]],Table121516418[[#This Row],[Column26]]),"0")</f>
        <v>4</v>
      </c>
      <c r="AD127" s="102">
        <v>4</v>
      </c>
      <c r="AE127" s="102">
        <v>0</v>
      </c>
      <c r="AF127" s="102">
        <v>4</v>
      </c>
      <c r="AG127" s="102"/>
      <c r="AH127" s="59"/>
      <c r="AI127" s="118">
        <f>IFERROR(AVERAGE(Table121516418[[#This Row],[Column31]],Table121516418[[#This Row],[Column33]]),"0")</f>
        <v>4</v>
      </c>
      <c r="AJ127" s="58">
        <v>4</v>
      </c>
      <c r="AK127" s="58">
        <v>4</v>
      </c>
      <c r="AL127" s="102"/>
      <c r="AM127" s="58">
        <v>4</v>
      </c>
      <c r="AN127" s="59"/>
      <c r="AO127" s="118">
        <f>IFERROR(AVERAGE(Table121516419[[#This Row],[Column37]],Table121516419[[#This Row],[Column38]],Table121516419[[#This Row],[Column40]]),"0")</f>
        <v>4</v>
      </c>
      <c r="AP127" s="102">
        <v>4</v>
      </c>
      <c r="AQ127" s="102"/>
      <c r="AR127" s="102"/>
      <c r="AS127" s="102"/>
      <c r="AT127" s="59"/>
      <c r="AU127" s="118">
        <f>Table121516419[[#This Row],[Column43]]</f>
        <v>4</v>
      </c>
      <c r="AV127" s="102"/>
      <c r="AW127" s="102"/>
      <c r="AX127" s="102"/>
      <c r="AY127" s="102">
        <v>4</v>
      </c>
      <c r="AZ127" s="102">
        <v>0</v>
      </c>
      <c r="BA127" s="118">
        <f>IFERROR(AVERAGE(Table121516419[[#This Row],[Column52]],,Table121516419[[#This Row],[Column53]]),"0")</f>
        <v>1.3333333333333333</v>
      </c>
      <c r="BB127" s="102">
        <v>0</v>
      </c>
      <c r="BC127" s="102">
        <v>0</v>
      </c>
      <c r="BD127" s="102"/>
      <c r="BE127" s="58"/>
      <c r="BF127" s="76"/>
      <c r="BG127" s="118">
        <f>IFERROR(AVERAGE(Table121516419[[#This Row],[Column55]],Table121516419[[#This Row],[Column56]]),"0")</f>
        <v>0</v>
      </c>
    </row>
    <row r="128" spans="1:59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 t="str">
        <f>IFERROR(AVERAGE(Table121516419[[#This Row],[Column7]],Table121516419[[#This Row],[Column8]],_FV(Table121516419[[#This Row],[Column9]],"@Column10",TRUE)),"0")</f>
        <v>0</v>
      </c>
      <c r="L128" s="102">
        <v>3</v>
      </c>
      <c r="M128" s="102">
        <v>2</v>
      </c>
      <c r="N128" s="102">
        <v>3</v>
      </c>
      <c r="O128" s="102">
        <v>3</v>
      </c>
      <c r="P128" s="102">
        <v>3</v>
      </c>
      <c r="Q128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28" s="102"/>
      <c r="S128" s="102">
        <v>2</v>
      </c>
      <c r="T128" s="101"/>
      <c r="U128" s="102"/>
      <c r="V128" s="65"/>
      <c r="W128" s="118">
        <f>Table121516419[[#This Row],[Column20]]</f>
        <v>2</v>
      </c>
      <c r="X128" s="102">
        <v>3</v>
      </c>
      <c r="Y128" s="102">
        <v>3</v>
      </c>
      <c r="Z128" s="101"/>
      <c r="AA128" s="101"/>
      <c r="AB128" s="65"/>
      <c r="AC128" s="118">
        <f>IFERROR(AVERAGE(Table121516418[[#This Row],[Column25]],Table121516418[[#This Row],[Column26]]),"0")</f>
        <v>2.5</v>
      </c>
      <c r="AD128" s="102">
        <v>3</v>
      </c>
      <c r="AE128" s="102">
        <v>0</v>
      </c>
      <c r="AF128" s="102">
        <v>2</v>
      </c>
      <c r="AG128" s="101"/>
      <c r="AH128" s="65"/>
      <c r="AI128" s="118">
        <f>IFERROR(AVERAGE(Table121516418[[#This Row],[Column31]],Table121516418[[#This Row],[Column33]]),"0")</f>
        <v>2.5</v>
      </c>
      <c r="AJ128" s="54">
        <v>2</v>
      </c>
      <c r="AK128" s="54">
        <v>2</v>
      </c>
      <c r="AL128" s="101"/>
      <c r="AM128" s="54">
        <v>2</v>
      </c>
      <c r="AN128" s="65"/>
      <c r="AO128" s="118">
        <f>IFERROR(AVERAGE(Table121516419[[#This Row],[Column37]],Table121516419[[#This Row],[Column38]],Table121516419[[#This Row],[Column40]]),"0")</f>
        <v>2</v>
      </c>
      <c r="AP128" s="102">
        <v>2</v>
      </c>
      <c r="AQ128" s="102"/>
      <c r="AR128" s="102"/>
      <c r="AS128" s="101"/>
      <c r="AT128" s="65"/>
      <c r="AU128" s="118">
        <f>Table121516419[[#This Row],[Column43]]</f>
        <v>2</v>
      </c>
      <c r="AV128" s="101"/>
      <c r="AW128" s="101"/>
      <c r="AX128" s="102"/>
      <c r="AY128" s="102">
        <v>3</v>
      </c>
      <c r="AZ128" s="102">
        <v>0</v>
      </c>
      <c r="BA128" s="118">
        <f>IFERROR(AVERAGE(Table121516419[[#This Row],[Column52]],,Table121516419[[#This Row],[Column53]]),"0")</f>
        <v>1</v>
      </c>
      <c r="BB128" s="102">
        <v>0</v>
      </c>
      <c r="BC128" s="102">
        <v>0</v>
      </c>
      <c r="BD128" s="101"/>
      <c r="BE128" s="54"/>
      <c r="BF128" s="81"/>
      <c r="BG128" s="118">
        <f>IFERROR(AVERAGE(Table121516419[[#This Row],[Column55]],Table121516419[[#This Row],[Column56]]),"0")</f>
        <v>0</v>
      </c>
    </row>
    <row r="129" spans="1:59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 t="str">
        <f>IFERROR(AVERAGE(Table121516419[[#This Row],[Column7]],Table121516419[[#This Row],[Column8]],_FV(Table121516419[[#This Row],[Column9]],"@Column10",TRUE)),"0")</f>
        <v>0</v>
      </c>
      <c r="L129" s="102" t="s">
        <v>563</v>
      </c>
      <c r="M129" s="102" t="s">
        <v>563</v>
      </c>
      <c r="N129" s="102" t="s">
        <v>563</v>
      </c>
      <c r="O129" s="102" t="s">
        <v>563</v>
      </c>
      <c r="P129" s="102" t="s">
        <v>563</v>
      </c>
      <c r="Q129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29" s="102"/>
      <c r="S129" s="102" t="s">
        <v>563</v>
      </c>
      <c r="T129" s="102"/>
      <c r="U129" s="102"/>
      <c r="V129" s="59"/>
      <c r="W129" s="118" t="str">
        <f>Table121516419[[#This Row],[Column20]]</f>
        <v>0</v>
      </c>
      <c r="X129" s="102" t="s">
        <v>563</v>
      </c>
      <c r="Y129" s="102" t="s">
        <v>563</v>
      </c>
      <c r="Z129" s="102"/>
      <c r="AA129" s="102"/>
      <c r="AB129" s="59"/>
      <c r="AC129" s="118" t="str">
        <f>IFERROR(AVERAGE(Table121516418[[#This Row],[Column25]],Table121516418[[#This Row],[Column26]]),"0")</f>
        <v>0</v>
      </c>
      <c r="AD129" s="102" t="s">
        <v>563</v>
      </c>
      <c r="AE129" s="102" t="s">
        <v>563</v>
      </c>
      <c r="AF129" s="102" t="s">
        <v>563</v>
      </c>
      <c r="AG129" s="102"/>
      <c r="AH129" s="59"/>
      <c r="AI129" s="118" t="str">
        <f>IFERROR(AVERAGE(Table121516418[[#This Row],[Column31]],Table121516418[[#This Row],[Column33]]),"0")</f>
        <v>0</v>
      </c>
      <c r="AJ129" s="58" t="s">
        <v>563</v>
      </c>
      <c r="AK129" s="58" t="s">
        <v>563</v>
      </c>
      <c r="AL129" s="102"/>
      <c r="AM129" s="58" t="s">
        <v>563</v>
      </c>
      <c r="AN129" s="59"/>
      <c r="AO129" s="118" t="str">
        <f>IFERROR(AVERAGE(Table121516419[[#This Row],[Column37]],Table121516419[[#This Row],[Column38]],Table121516419[[#This Row],[Column40]]),"0")</f>
        <v>0</v>
      </c>
      <c r="AP129" s="102" t="s">
        <v>563</v>
      </c>
      <c r="AQ129" s="102"/>
      <c r="AR129" s="102"/>
      <c r="AS129" s="102"/>
      <c r="AT129" s="59"/>
      <c r="AU129" s="118" t="str">
        <f>Table121516419[[#This Row],[Column43]]</f>
        <v>0</v>
      </c>
      <c r="AV129" s="102"/>
      <c r="AW129" s="102"/>
      <c r="AX129" s="102"/>
      <c r="AY129" s="102" t="s">
        <v>563</v>
      </c>
      <c r="AZ129" s="102" t="s">
        <v>563</v>
      </c>
      <c r="BA129" s="118">
        <f>IFERROR(AVERAGE(Table121516419[[#This Row],[Column52]],,Table121516419[[#This Row],[Column53]]),"0")</f>
        <v>0</v>
      </c>
      <c r="BB129" s="102" t="s">
        <v>563</v>
      </c>
      <c r="BC129" s="102" t="s">
        <v>563</v>
      </c>
      <c r="BD129" s="102"/>
      <c r="BE129" s="58"/>
      <c r="BF129" s="76"/>
      <c r="BG129" s="118" t="str">
        <f>IFERROR(AVERAGE(Table121516419[[#This Row],[Column55]],Table121516419[[#This Row],[Column56]]),"0")</f>
        <v>0</v>
      </c>
    </row>
    <row r="130" spans="1:59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 t="str">
        <f>IFERROR(AVERAGE(Table121516419[[#This Row],[Column7]],Table121516419[[#This Row],[Column8]],_FV(Table121516419[[#This Row],[Column9]],"@Column10",TRUE)),"0")</f>
        <v>0</v>
      </c>
      <c r="L130" s="102" t="s">
        <v>563</v>
      </c>
      <c r="M130" s="102" t="s">
        <v>563</v>
      </c>
      <c r="N130" s="102" t="s">
        <v>563</v>
      </c>
      <c r="O130" s="102" t="s">
        <v>563</v>
      </c>
      <c r="P130" s="102" t="s">
        <v>563</v>
      </c>
      <c r="Q130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30" s="102"/>
      <c r="S130" s="102" t="s">
        <v>563</v>
      </c>
      <c r="T130" s="101"/>
      <c r="U130" s="102"/>
      <c r="V130" s="65"/>
      <c r="W130" s="118" t="str">
        <f>Table121516419[[#This Row],[Column20]]</f>
        <v>0</v>
      </c>
      <c r="X130" s="102" t="s">
        <v>563</v>
      </c>
      <c r="Y130" s="102" t="s">
        <v>563</v>
      </c>
      <c r="Z130" s="101"/>
      <c r="AA130" s="101"/>
      <c r="AB130" s="65"/>
      <c r="AC130" s="118" t="str">
        <f>IFERROR(AVERAGE(Table121516418[[#This Row],[Column25]],Table121516418[[#This Row],[Column26]]),"0")</f>
        <v>0</v>
      </c>
      <c r="AD130" s="102" t="s">
        <v>563</v>
      </c>
      <c r="AE130" s="102" t="s">
        <v>563</v>
      </c>
      <c r="AF130" s="102" t="s">
        <v>563</v>
      </c>
      <c r="AG130" s="101"/>
      <c r="AH130" s="65"/>
      <c r="AI130" s="118" t="str">
        <f>IFERROR(AVERAGE(Table121516418[[#This Row],[Column31]],Table121516418[[#This Row],[Column33]]),"0")</f>
        <v>0</v>
      </c>
      <c r="AJ130" s="54" t="s">
        <v>563</v>
      </c>
      <c r="AK130" s="54" t="s">
        <v>563</v>
      </c>
      <c r="AL130" s="101"/>
      <c r="AM130" s="54" t="s">
        <v>563</v>
      </c>
      <c r="AN130" s="65"/>
      <c r="AO130" s="118" t="str">
        <f>IFERROR(AVERAGE(Table121516419[[#This Row],[Column37]],Table121516419[[#This Row],[Column38]],Table121516419[[#This Row],[Column40]]),"0")</f>
        <v>0</v>
      </c>
      <c r="AP130" s="102" t="s">
        <v>563</v>
      </c>
      <c r="AQ130" s="102"/>
      <c r="AR130" s="102"/>
      <c r="AS130" s="101"/>
      <c r="AT130" s="65"/>
      <c r="AU130" s="118" t="str">
        <f>Table121516419[[#This Row],[Column43]]</f>
        <v>0</v>
      </c>
      <c r="AV130" s="101"/>
      <c r="AW130" s="101"/>
      <c r="AX130" s="102"/>
      <c r="AY130" s="102" t="s">
        <v>563</v>
      </c>
      <c r="AZ130" s="102" t="s">
        <v>563</v>
      </c>
      <c r="BA130" s="118">
        <f>IFERROR(AVERAGE(Table121516419[[#This Row],[Column52]],,Table121516419[[#This Row],[Column53]]),"0")</f>
        <v>0</v>
      </c>
      <c r="BB130" s="102" t="s">
        <v>563</v>
      </c>
      <c r="BC130" s="102" t="s">
        <v>563</v>
      </c>
      <c r="BD130" s="101"/>
      <c r="BE130" s="54"/>
      <c r="BF130" s="81"/>
      <c r="BG130" s="118" t="str">
        <f>IFERROR(AVERAGE(Table121516419[[#This Row],[Column55]],Table121516419[[#This Row],[Column56]]),"0")</f>
        <v>0</v>
      </c>
    </row>
    <row r="131" spans="1:59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 t="str">
        <f>IFERROR(AVERAGE(Table121516419[[#This Row],[Column7]],Table121516419[[#This Row],[Column8]],_FV(Table121516419[[#This Row],[Column9]],"@Column10",TRUE)),"0")</f>
        <v>0</v>
      </c>
      <c r="L131" s="102">
        <v>2</v>
      </c>
      <c r="M131" s="102">
        <v>2</v>
      </c>
      <c r="N131" s="102">
        <v>2</v>
      </c>
      <c r="O131" s="102">
        <v>2</v>
      </c>
      <c r="P131" s="102">
        <v>2</v>
      </c>
      <c r="Q131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31" s="102"/>
      <c r="S131" s="102">
        <v>2</v>
      </c>
      <c r="T131" s="102"/>
      <c r="U131" s="102"/>
      <c r="V131" s="59"/>
      <c r="W131" s="118">
        <f>Table121516419[[#This Row],[Column20]]</f>
        <v>2</v>
      </c>
      <c r="X131" s="102">
        <v>2</v>
      </c>
      <c r="Y131" s="102">
        <v>2</v>
      </c>
      <c r="Z131" s="102"/>
      <c r="AA131" s="102"/>
      <c r="AB131" s="59"/>
      <c r="AC131" s="118">
        <f>IFERROR(AVERAGE(Table121516418[[#This Row],[Column25]],Table121516418[[#This Row],[Column26]]),"0")</f>
        <v>2</v>
      </c>
      <c r="AD131" s="102">
        <v>2</v>
      </c>
      <c r="AE131" s="102">
        <v>0</v>
      </c>
      <c r="AF131" s="102">
        <v>2</v>
      </c>
      <c r="AG131" s="102"/>
      <c r="AH131" s="59"/>
      <c r="AI131" s="118">
        <f>IFERROR(AVERAGE(Table121516418[[#This Row],[Column31]],Table121516418[[#This Row],[Column33]]),"0")</f>
        <v>2</v>
      </c>
      <c r="AJ131" s="58">
        <v>2</v>
      </c>
      <c r="AK131" s="58">
        <v>2</v>
      </c>
      <c r="AL131" s="102"/>
      <c r="AM131" s="58">
        <v>2</v>
      </c>
      <c r="AN131" s="59"/>
      <c r="AO131" s="118">
        <f>IFERROR(AVERAGE(Table121516419[[#This Row],[Column37]],Table121516419[[#This Row],[Column38]],Table121516419[[#This Row],[Column40]]),"0")</f>
        <v>2</v>
      </c>
      <c r="AP131" s="102">
        <v>2</v>
      </c>
      <c r="AQ131" s="102"/>
      <c r="AR131" s="102"/>
      <c r="AS131" s="102"/>
      <c r="AT131" s="59"/>
      <c r="AU131" s="118">
        <f>Table121516419[[#This Row],[Column43]]</f>
        <v>2</v>
      </c>
      <c r="AV131" s="102"/>
      <c r="AW131" s="102"/>
      <c r="AX131" s="102"/>
      <c r="AY131" s="102">
        <v>2</v>
      </c>
      <c r="AZ131" s="102">
        <v>0</v>
      </c>
      <c r="BA131" s="118">
        <f>IFERROR(AVERAGE(Table121516419[[#This Row],[Column52]],,Table121516419[[#This Row],[Column53]]),"0")</f>
        <v>0.66666666666666663</v>
      </c>
      <c r="BB131" s="102">
        <v>0</v>
      </c>
      <c r="BC131" s="102">
        <v>0</v>
      </c>
      <c r="BD131" s="102"/>
      <c r="BE131" s="58"/>
      <c r="BF131" s="76"/>
      <c r="BG131" s="118">
        <f>IFERROR(AVERAGE(Table121516419[[#This Row],[Column55]],Table121516419[[#This Row],[Column56]]),"0")</f>
        <v>0</v>
      </c>
    </row>
    <row r="132" spans="1:59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 t="str">
        <f>IFERROR(AVERAGE(Table121516419[[#This Row],[Column7]],Table121516419[[#This Row],[Column8]],_FV(Table121516419[[#This Row],[Column9]],"@Column10",TRUE)),"0")</f>
        <v>0</v>
      </c>
      <c r="L132" s="102">
        <v>0</v>
      </c>
      <c r="M132" s="102">
        <v>0</v>
      </c>
      <c r="N132" s="102">
        <v>0</v>
      </c>
      <c r="O132" s="102">
        <v>0</v>
      </c>
      <c r="P132" s="102">
        <v>0</v>
      </c>
      <c r="Q132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132" s="102"/>
      <c r="S132" s="102">
        <v>0</v>
      </c>
      <c r="T132" s="101"/>
      <c r="U132" s="102"/>
      <c r="V132" s="65"/>
      <c r="W132" s="118">
        <f>Table121516419[[#This Row],[Column20]]</f>
        <v>0</v>
      </c>
      <c r="X132" s="102">
        <v>0</v>
      </c>
      <c r="Y132" s="102">
        <v>0</v>
      </c>
      <c r="Z132" s="101"/>
      <c r="AA132" s="101"/>
      <c r="AB132" s="65"/>
      <c r="AC132" s="118" t="str">
        <f>IFERROR(AVERAGE(Table121516418[[#This Row],[Column25]],Table121516418[[#This Row],[Column26]]),"0")</f>
        <v>0</v>
      </c>
      <c r="AD132" s="102">
        <v>0</v>
      </c>
      <c r="AE132" s="102">
        <v>0</v>
      </c>
      <c r="AF132" s="102" t="s">
        <v>563</v>
      </c>
      <c r="AG132" s="101"/>
      <c r="AH132" s="65"/>
      <c r="AI132" s="118" t="str">
        <f>IFERROR(AVERAGE(Table121516418[[#This Row],[Column31]],Table121516418[[#This Row],[Column33]]),"0")</f>
        <v>0</v>
      </c>
      <c r="AJ132" s="54">
        <v>0</v>
      </c>
      <c r="AK132" s="54">
        <v>0</v>
      </c>
      <c r="AL132" s="101"/>
      <c r="AM132" s="54">
        <v>0</v>
      </c>
      <c r="AN132" s="65"/>
      <c r="AO132" s="118">
        <f>IFERROR(AVERAGE(Table121516419[[#This Row],[Column37]],Table121516419[[#This Row],[Column38]],Table121516419[[#This Row],[Column40]]),"0")</f>
        <v>0</v>
      </c>
      <c r="AP132" s="102">
        <v>0</v>
      </c>
      <c r="AQ132" s="102"/>
      <c r="AR132" s="102"/>
      <c r="AS132" s="101"/>
      <c r="AT132" s="65"/>
      <c r="AU132" s="118">
        <f>Table121516419[[#This Row],[Column43]]</f>
        <v>0</v>
      </c>
      <c r="AV132" s="101"/>
      <c r="AW132" s="101"/>
      <c r="AX132" s="102"/>
      <c r="AY132" s="102">
        <v>0</v>
      </c>
      <c r="AZ132" s="102">
        <v>0</v>
      </c>
      <c r="BA132" s="118">
        <f>IFERROR(AVERAGE(Table121516419[[#This Row],[Column52]],,Table121516419[[#This Row],[Column53]]),"0")</f>
        <v>0</v>
      </c>
      <c r="BB132" s="102">
        <v>0</v>
      </c>
      <c r="BC132" s="102">
        <v>0</v>
      </c>
      <c r="BD132" s="101"/>
      <c r="BE132" s="54"/>
      <c r="BF132" s="81"/>
      <c r="BG132" s="118">
        <f>IFERROR(AVERAGE(Table121516419[[#This Row],[Column55]],Table121516419[[#This Row],[Column56]]),"0")</f>
        <v>0</v>
      </c>
    </row>
    <row r="133" spans="1:59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 t="str">
        <f>IFERROR(AVERAGE(Table121516419[[#This Row],[Column7]],Table121516419[[#This Row],[Column8]],_FV(Table121516419[[#This Row],[Column9]],"@Column10",TRUE)),"0")</f>
        <v>0</v>
      </c>
      <c r="L133" s="102">
        <v>4</v>
      </c>
      <c r="M133" s="102">
        <v>4</v>
      </c>
      <c r="N133" s="102">
        <v>4</v>
      </c>
      <c r="O133" s="102">
        <v>4</v>
      </c>
      <c r="P133" s="102">
        <v>4</v>
      </c>
      <c r="Q133" s="118">
        <f>IFERROR(AVERAGE(Table121516419[[#This Row],[Column13]],Table121516419[[#This Row],[Column14]],Table121516419[[#This Row],[Column15]],Table121516419[[#This Row],[Column16]],Table121516419[[#This Row],[Column17]]),"0")</f>
        <v>4</v>
      </c>
      <c r="R133" s="102"/>
      <c r="S133" s="102">
        <v>4</v>
      </c>
      <c r="T133" s="102"/>
      <c r="U133" s="102"/>
      <c r="V133" s="59"/>
      <c r="W133" s="118">
        <f>Table121516419[[#This Row],[Column20]]</f>
        <v>4</v>
      </c>
      <c r="X133" s="102">
        <v>4</v>
      </c>
      <c r="Y133" s="102">
        <v>4</v>
      </c>
      <c r="Z133" s="102"/>
      <c r="AA133" s="102"/>
      <c r="AB133" s="59"/>
      <c r="AC133" s="118">
        <f>IFERROR(AVERAGE(Table121516418[[#This Row],[Column25]],Table121516418[[#This Row],[Column26]]),"0")</f>
        <v>4</v>
      </c>
      <c r="AD133" s="102">
        <v>4</v>
      </c>
      <c r="AE133" s="102">
        <v>0</v>
      </c>
      <c r="AF133" s="102">
        <v>4</v>
      </c>
      <c r="AG133" s="102"/>
      <c r="AH133" s="59"/>
      <c r="AI133" s="118">
        <f>IFERROR(AVERAGE(Table121516418[[#This Row],[Column31]],Table121516418[[#This Row],[Column33]]),"0")</f>
        <v>4</v>
      </c>
      <c r="AJ133" s="58">
        <v>4</v>
      </c>
      <c r="AK133" s="58">
        <v>4</v>
      </c>
      <c r="AL133" s="102"/>
      <c r="AM133" s="58">
        <v>4</v>
      </c>
      <c r="AN133" s="59"/>
      <c r="AO133" s="118">
        <f>IFERROR(AVERAGE(Table121516419[[#This Row],[Column37]],Table121516419[[#This Row],[Column38]],Table121516419[[#This Row],[Column40]]),"0")</f>
        <v>4</v>
      </c>
      <c r="AP133" s="102">
        <v>4</v>
      </c>
      <c r="AQ133" s="102"/>
      <c r="AR133" s="102"/>
      <c r="AS133" s="102"/>
      <c r="AT133" s="59"/>
      <c r="AU133" s="118">
        <f>Table121516419[[#This Row],[Column43]]</f>
        <v>4</v>
      </c>
      <c r="AV133" s="102"/>
      <c r="AW133" s="102"/>
      <c r="AX133" s="102"/>
      <c r="AY133" s="102">
        <v>4</v>
      </c>
      <c r="AZ133" s="102">
        <v>0</v>
      </c>
      <c r="BA133" s="118">
        <f>IFERROR(AVERAGE(Table121516419[[#This Row],[Column52]],,Table121516419[[#This Row],[Column53]]),"0")</f>
        <v>1.3333333333333333</v>
      </c>
      <c r="BB133" s="102">
        <v>0</v>
      </c>
      <c r="BC133" s="102">
        <v>0</v>
      </c>
      <c r="BD133" s="102"/>
      <c r="BE133" s="58"/>
      <c r="BF133" s="76"/>
      <c r="BG133" s="118">
        <f>IFERROR(AVERAGE(Table121516419[[#This Row],[Column55]],Table121516419[[#This Row],[Column56]]),"0")</f>
        <v>0</v>
      </c>
    </row>
    <row r="134" spans="1:59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 t="str">
        <f>IFERROR(AVERAGE(Table121516419[[#This Row],[Column7]],Table121516419[[#This Row],[Column8]],_FV(Table121516419[[#This Row],[Column9]],"@Column10",TRUE)),"0")</f>
        <v>0</v>
      </c>
      <c r="L134" s="102">
        <v>3</v>
      </c>
      <c r="M134" s="102">
        <v>3</v>
      </c>
      <c r="N134" s="102">
        <v>2</v>
      </c>
      <c r="O134" s="102">
        <v>3</v>
      </c>
      <c r="P134" s="102">
        <v>3</v>
      </c>
      <c r="Q134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34" s="102"/>
      <c r="S134" s="102">
        <v>1</v>
      </c>
      <c r="T134" s="101"/>
      <c r="U134" s="102"/>
      <c r="V134" s="65"/>
      <c r="W134" s="118">
        <f>Table121516419[[#This Row],[Column20]]</f>
        <v>1</v>
      </c>
      <c r="X134" s="102">
        <v>1</v>
      </c>
      <c r="Y134" s="102">
        <v>1</v>
      </c>
      <c r="Z134" s="101"/>
      <c r="AA134" s="101"/>
      <c r="AB134" s="65"/>
      <c r="AC134" s="118">
        <f>IFERROR(AVERAGE(Table121516418[[#This Row],[Column25]],Table121516418[[#This Row],[Column26]]),"0")</f>
        <v>1</v>
      </c>
      <c r="AD134" s="102">
        <v>1</v>
      </c>
      <c r="AE134" s="102">
        <v>0</v>
      </c>
      <c r="AF134" s="102">
        <v>1</v>
      </c>
      <c r="AG134" s="101"/>
      <c r="AH134" s="65"/>
      <c r="AI134" s="118">
        <f>IFERROR(AVERAGE(Table121516418[[#This Row],[Column31]],Table121516418[[#This Row],[Column33]]),"0")</f>
        <v>1</v>
      </c>
      <c r="AJ134" s="54">
        <v>1</v>
      </c>
      <c r="AK134" s="54">
        <v>1</v>
      </c>
      <c r="AL134" s="101"/>
      <c r="AM134" s="54">
        <v>1</v>
      </c>
      <c r="AN134" s="65"/>
      <c r="AO134" s="118">
        <f>IFERROR(AVERAGE(Table121516419[[#This Row],[Column37]],Table121516419[[#This Row],[Column38]],Table121516419[[#This Row],[Column40]]),"0")</f>
        <v>1</v>
      </c>
      <c r="AP134" s="102">
        <v>1</v>
      </c>
      <c r="AQ134" s="102"/>
      <c r="AR134" s="102"/>
      <c r="AS134" s="101"/>
      <c r="AT134" s="65"/>
      <c r="AU134" s="118">
        <f>Table121516419[[#This Row],[Column43]]</f>
        <v>1</v>
      </c>
      <c r="AV134" s="101"/>
      <c r="AW134" s="101"/>
      <c r="AX134" s="102"/>
      <c r="AY134" s="102">
        <v>1</v>
      </c>
      <c r="AZ134" s="102">
        <v>1</v>
      </c>
      <c r="BA134" s="118">
        <f>IFERROR(AVERAGE(Table121516419[[#This Row],[Column52]],,Table121516419[[#This Row],[Column53]]),"0")</f>
        <v>0.66666666666666663</v>
      </c>
      <c r="BB134" s="102">
        <v>0</v>
      </c>
      <c r="BC134" s="102">
        <v>0</v>
      </c>
      <c r="BD134" s="101"/>
      <c r="BE134" s="54"/>
      <c r="BF134" s="81"/>
      <c r="BG134" s="118">
        <f>IFERROR(AVERAGE(Table121516419[[#This Row],[Column55]],Table121516419[[#This Row],[Column56]]),"0")</f>
        <v>0</v>
      </c>
    </row>
    <row r="135" spans="1:59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 t="str">
        <f>IFERROR(AVERAGE(Table121516419[[#This Row],[Column7]],Table121516419[[#This Row],[Column8]],_FV(Table121516419[[#This Row],[Column9]],"@Column10",TRUE)),"0")</f>
        <v>0</v>
      </c>
      <c r="L135" s="102">
        <v>2</v>
      </c>
      <c r="M135" s="102">
        <v>2</v>
      </c>
      <c r="N135" s="102">
        <v>1</v>
      </c>
      <c r="O135" s="102">
        <v>3</v>
      </c>
      <c r="P135" s="102">
        <v>2</v>
      </c>
      <c r="Q135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35" s="102"/>
      <c r="S135" s="102">
        <v>1</v>
      </c>
      <c r="T135" s="102"/>
      <c r="U135" s="102"/>
      <c r="V135" s="59"/>
      <c r="W135" s="118">
        <f>Table121516419[[#This Row],[Column20]]</f>
        <v>1</v>
      </c>
      <c r="X135" s="102">
        <v>1</v>
      </c>
      <c r="Y135" s="102">
        <v>1</v>
      </c>
      <c r="Z135" s="102"/>
      <c r="AA135" s="102"/>
      <c r="AB135" s="59"/>
      <c r="AC135" s="118">
        <f>IFERROR(AVERAGE(Table121516418[[#This Row],[Column25]],Table121516418[[#This Row],[Column26]]),"0")</f>
        <v>1</v>
      </c>
      <c r="AD135" s="102">
        <v>1</v>
      </c>
      <c r="AE135" s="102">
        <v>0</v>
      </c>
      <c r="AF135" s="102">
        <v>1</v>
      </c>
      <c r="AG135" s="102"/>
      <c r="AH135" s="59"/>
      <c r="AI135" s="118">
        <f>IFERROR(AVERAGE(Table121516418[[#This Row],[Column31]],Table121516418[[#This Row],[Column33]]),"0")</f>
        <v>1</v>
      </c>
      <c r="AJ135" s="58">
        <v>1</v>
      </c>
      <c r="AK135" s="58">
        <v>1</v>
      </c>
      <c r="AL135" s="102"/>
      <c r="AM135" s="58">
        <v>1</v>
      </c>
      <c r="AN135" s="59"/>
      <c r="AO135" s="118">
        <f>IFERROR(AVERAGE(Table121516419[[#This Row],[Column37]],Table121516419[[#This Row],[Column38]],Table121516419[[#This Row],[Column40]]),"0")</f>
        <v>1</v>
      </c>
      <c r="AP135" s="102">
        <v>1</v>
      </c>
      <c r="AQ135" s="102"/>
      <c r="AR135" s="102"/>
      <c r="AS135" s="102"/>
      <c r="AT135" s="59"/>
      <c r="AU135" s="118">
        <f>Table121516419[[#This Row],[Column43]]</f>
        <v>1</v>
      </c>
      <c r="AV135" s="102"/>
      <c r="AW135" s="102"/>
      <c r="AX135" s="102"/>
      <c r="AY135" s="102">
        <v>1</v>
      </c>
      <c r="AZ135" s="102">
        <v>1</v>
      </c>
      <c r="BA135" s="118">
        <f>IFERROR(AVERAGE(Table121516419[[#This Row],[Column52]],,Table121516419[[#This Row],[Column53]]),"0")</f>
        <v>0.66666666666666663</v>
      </c>
      <c r="BB135" s="102">
        <v>0</v>
      </c>
      <c r="BC135" s="102">
        <v>0</v>
      </c>
      <c r="BD135" s="102"/>
      <c r="BE135" s="58"/>
      <c r="BF135" s="76"/>
      <c r="BG135" s="118">
        <f>IFERROR(AVERAGE(Table121516419[[#This Row],[Column55]],Table121516419[[#This Row],[Column56]]),"0")</f>
        <v>0</v>
      </c>
    </row>
    <row r="136" spans="1:59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 t="str">
        <f>IFERROR(AVERAGE(Table121516419[[#This Row],[Column7]],Table121516419[[#This Row],[Column8]],_FV(Table121516419[[#This Row],[Column9]],"@Column10",TRUE)),"0")</f>
        <v>0</v>
      </c>
      <c r="L136" s="102">
        <v>1</v>
      </c>
      <c r="M136" s="102">
        <v>2</v>
      </c>
      <c r="N136" s="102">
        <v>2</v>
      </c>
      <c r="O136" s="102">
        <v>1</v>
      </c>
      <c r="P136" s="102">
        <v>1</v>
      </c>
      <c r="Q136" s="118">
        <f>IFERROR(AVERAGE(Table121516419[[#This Row],[Column13]],Table121516419[[#This Row],[Column14]],Table121516419[[#This Row],[Column15]],Table121516419[[#This Row],[Column16]],Table121516419[[#This Row],[Column17]]),"0")</f>
        <v>1.4</v>
      </c>
      <c r="R136" s="102"/>
      <c r="S136" s="102">
        <v>2</v>
      </c>
      <c r="T136" s="101"/>
      <c r="U136" s="102"/>
      <c r="V136" s="65"/>
      <c r="W136" s="118">
        <f>Table121516419[[#This Row],[Column20]]</f>
        <v>2</v>
      </c>
      <c r="X136" s="102">
        <v>2</v>
      </c>
      <c r="Y136" s="102">
        <v>1</v>
      </c>
      <c r="Z136" s="101"/>
      <c r="AA136" s="101"/>
      <c r="AB136" s="65"/>
      <c r="AC136" s="118">
        <f>IFERROR(AVERAGE(Table121516418[[#This Row],[Column25]],Table121516418[[#This Row],[Column26]]),"0")</f>
        <v>1.5</v>
      </c>
      <c r="AD136" s="102">
        <v>1</v>
      </c>
      <c r="AE136" s="102">
        <v>0</v>
      </c>
      <c r="AF136" s="102">
        <v>2</v>
      </c>
      <c r="AG136" s="101"/>
      <c r="AH136" s="65"/>
      <c r="AI136" s="118">
        <f>IFERROR(AVERAGE(Table121516418[[#This Row],[Column31]],Table121516418[[#This Row],[Column33]]),"0")</f>
        <v>1.5</v>
      </c>
      <c r="AJ136" s="54">
        <v>2</v>
      </c>
      <c r="AK136" s="54">
        <v>2</v>
      </c>
      <c r="AL136" s="101"/>
      <c r="AM136" s="54">
        <v>2</v>
      </c>
      <c r="AN136" s="65"/>
      <c r="AO136" s="118">
        <f>IFERROR(AVERAGE(Table121516419[[#This Row],[Column37]],Table121516419[[#This Row],[Column38]],Table121516419[[#This Row],[Column40]]),"0")</f>
        <v>2</v>
      </c>
      <c r="AP136" s="102">
        <v>2</v>
      </c>
      <c r="AQ136" s="102"/>
      <c r="AR136" s="102"/>
      <c r="AS136" s="101"/>
      <c r="AT136" s="65"/>
      <c r="AU136" s="118">
        <f>Table121516419[[#This Row],[Column43]]</f>
        <v>2</v>
      </c>
      <c r="AV136" s="101"/>
      <c r="AW136" s="101"/>
      <c r="AX136" s="102"/>
      <c r="AY136" s="102">
        <v>2</v>
      </c>
      <c r="AZ136" s="102">
        <v>0</v>
      </c>
      <c r="BA136" s="118">
        <f>IFERROR(AVERAGE(Table121516419[[#This Row],[Column52]],,Table121516419[[#This Row],[Column53]]),"0")</f>
        <v>0.66666666666666663</v>
      </c>
      <c r="BB136" s="102">
        <v>0</v>
      </c>
      <c r="BC136" s="102">
        <v>0</v>
      </c>
      <c r="BD136" s="101"/>
      <c r="BE136" s="54"/>
      <c r="BF136" s="81"/>
      <c r="BG136" s="118">
        <f>IFERROR(AVERAGE(Table121516419[[#This Row],[Column55]],Table121516419[[#This Row],[Column56]]),"0")</f>
        <v>0</v>
      </c>
    </row>
    <row r="137" spans="1:59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 t="str">
        <f>IFERROR(AVERAGE(Table121516419[[#This Row],[Column7]],Table121516419[[#This Row],[Column8]],_FV(Table121516419[[#This Row],[Column9]],"@Column10",TRUE)),"0")</f>
        <v>0</v>
      </c>
      <c r="L137" s="102" t="s">
        <v>563</v>
      </c>
      <c r="M137" s="102" t="s">
        <v>563</v>
      </c>
      <c r="N137" s="102" t="s">
        <v>563</v>
      </c>
      <c r="O137" s="102" t="s">
        <v>563</v>
      </c>
      <c r="P137" s="102" t="s">
        <v>563</v>
      </c>
      <c r="Q137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37" s="102"/>
      <c r="S137" s="102" t="s">
        <v>563</v>
      </c>
      <c r="T137" s="102"/>
      <c r="U137" s="102"/>
      <c r="V137" s="59"/>
      <c r="W137" s="118" t="str">
        <f>Table121516419[[#This Row],[Column20]]</f>
        <v>0</v>
      </c>
      <c r="X137" s="102" t="s">
        <v>563</v>
      </c>
      <c r="Y137" s="102" t="s">
        <v>563</v>
      </c>
      <c r="Z137" s="102"/>
      <c r="AA137" s="102"/>
      <c r="AB137" s="59"/>
      <c r="AC137" s="118" t="str">
        <f>IFERROR(AVERAGE(Table121516418[[#This Row],[Column25]],Table121516418[[#This Row],[Column26]]),"0")</f>
        <v>0</v>
      </c>
      <c r="AD137" s="102" t="s">
        <v>563</v>
      </c>
      <c r="AE137" s="102" t="s">
        <v>563</v>
      </c>
      <c r="AF137" s="102" t="s">
        <v>563</v>
      </c>
      <c r="AG137" s="102"/>
      <c r="AH137" s="59"/>
      <c r="AI137" s="118" t="str">
        <f>IFERROR(AVERAGE(Table121516418[[#This Row],[Column31]],Table121516418[[#This Row],[Column33]]),"0")</f>
        <v>0</v>
      </c>
      <c r="AJ137" s="58" t="s">
        <v>563</v>
      </c>
      <c r="AK137" s="58" t="s">
        <v>563</v>
      </c>
      <c r="AL137" s="102"/>
      <c r="AM137" s="58" t="s">
        <v>563</v>
      </c>
      <c r="AN137" s="59"/>
      <c r="AO137" s="118" t="str">
        <f>IFERROR(AVERAGE(Table121516419[[#This Row],[Column37]],Table121516419[[#This Row],[Column38]],Table121516419[[#This Row],[Column40]]),"0")</f>
        <v>0</v>
      </c>
      <c r="AP137" s="102" t="s">
        <v>563</v>
      </c>
      <c r="AQ137" s="102"/>
      <c r="AR137" s="102"/>
      <c r="AS137" s="102"/>
      <c r="AT137" s="59"/>
      <c r="AU137" s="118" t="str">
        <f>Table121516419[[#This Row],[Column43]]</f>
        <v>0</v>
      </c>
      <c r="AV137" s="102"/>
      <c r="AW137" s="102"/>
      <c r="AX137" s="102"/>
      <c r="AY137" s="102" t="s">
        <v>563</v>
      </c>
      <c r="AZ137" s="102" t="s">
        <v>563</v>
      </c>
      <c r="BA137" s="118">
        <f>IFERROR(AVERAGE(Table121516419[[#This Row],[Column52]],,Table121516419[[#This Row],[Column53]]),"0")</f>
        <v>0</v>
      </c>
      <c r="BB137" s="102" t="s">
        <v>563</v>
      </c>
      <c r="BC137" s="102" t="s">
        <v>563</v>
      </c>
      <c r="BD137" s="102"/>
      <c r="BE137" s="58"/>
      <c r="BF137" s="76"/>
      <c r="BG137" s="118" t="str">
        <f>IFERROR(AVERAGE(Table121516419[[#This Row],[Column55]],Table121516419[[#This Row],[Column56]]),"0")</f>
        <v>0</v>
      </c>
    </row>
    <row r="138" spans="1:59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 t="str">
        <f>IFERROR(AVERAGE(Table121516419[[#This Row],[Column7]],Table121516419[[#This Row],[Column8]],_FV(Table121516419[[#This Row],[Column9]],"@Column10",TRUE)),"0")</f>
        <v>0</v>
      </c>
      <c r="L138" s="102" t="s">
        <v>563</v>
      </c>
      <c r="M138" s="102" t="s">
        <v>563</v>
      </c>
      <c r="N138" s="102" t="s">
        <v>563</v>
      </c>
      <c r="O138" s="102" t="s">
        <v>563</v>
      </c>
      <c r="P138" s="102" t="s">
        <v>563</v>
      </c>
      <c r="Q138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38" s="102"/>
      <c r="S138" s="102" t="s">
        <v>563</v>
      </c>
      <c r="T138" s="101"/>
      <c r="U138" s="102"/>
      <c r="V138" s="65"/>
      <c r="W138" s="118" t="str">
        <f>Table121516419[[#This Row],[Column20]]</f>
        <v>0</v>
      </c>
      <c r="X138" s="102" t="s">
        <v>563</v>
      </c>
      <c r="Y138" s="102" t="s">
        <v>563</v>
      </c>
      <c r="Z138" s="101"/>
      <c r="AA138" s="101"/>
      <c r="AB138" s="65"/>
      <c r="AC138" s="118" t="str">
        <f>IFERROR(AVERAGE(Table121516418[[#This Row],[Column25]],Table121516418[[#This Row],[Column26]]),"0")</f>
        <v>0</v>
      </c>
      <c r="AD138" s="102" t="s">
        <v>563</v>
      </c>
      <c r="AE138" s="102" t="s">
        <v>563</v>
      </c>
      <c r="AF138" s="102" t="s">
        <v>563</v>
      </c>
      <c r="AG138" s="101"/>
      <c r="AH138" s="65"/>
      <c r="AI138" s="118" t="str">
        <f>IFERROR(AVERAGE(Table121516418[[#This Row],[Column31]],Table121516418[[#This Row],[Column33]]),"0")</f>
        <v>0</v>
      </c>
      <c r="AJ138" s="54" t="s">
        <v>563</v>
      </c>
      <c r="AK138" s="54" t="s">
        <v>563</v>
      </c>
      <c r="AL138" s="101"/>
      <c r="AM138" s="54" t="s">
        <v>563</v>
      </c>
      <c r="AN138" s="65"/>
      <c r="AO138" s="118" t="str">
        <f>IFERROR(AVERAGE(Table121516419[[#This Row],[Column37]],Table121516419[[#This Row],[Column38]],Table121516419[[#This Row],[Column40]]),"0")</f>
        <v>0</v>
      </c>
      <c r="AP138" s="102" t="s">
        <v>563</v>
      </c>
      <c r="AQ138" s="102"/>
      <c r="AR138" s="102"/>
      <c r="AS138" s="101"/>
      <c r="AT138" s="65"/>
      <c r="AU138" s="118" t="str">
        <f>Table121516419[[#This Row],[Column43]]</f>
        <v>0</v>
      </c>
      <c r="AV138" s="101"/>
      <c r="AW138" s="101"/>
      <c r="AX138" s="102"/>
      <c r="AY138" s="102" t="s">
        <v>563</v>
      </c>
      <c r="AZ138" s="102" t="s">
        <v>563</v>
      </c>
      <c r="BA138" s="118">
        <f>IFERROR(AVERAGE(Table121516419[[#This Row],[Column52]],,Table121516419[[#This Row],[Column53]]),"0")</f>
        <v>0</v>
      </c>
      <c r="BB138" s="102" t="s">
        <v>563</v>
      </c>
      <c r="BC138" s="102" t="s">
        <v>563</v>
      </c>
      <c r="BD138" s="101"/>
      <c r="BE138" s="54"/>
      <c r="BF138" s="81"/>
      <c r="BG138" s="118" t="str">
        <f>IFERROR(AVERAGE(Table121516419[[#This Row],[Column55]],Table121516419[[#This Row],[Column56]]),"0")</f>
        <v>0</v>
      </c>
    </row>
    <row r="139" spans="1:59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 t="str">
        <f>IFERROR(AVERAGE(Table121516419[[#This Row],[Column7]],Table121516419[[#This Row],[Column8]],_FV(Table121516419[[#This Row],[Column9]],"@Column10",TRUE)),"0")</f>
        <v>0</v>
      </c>
      <c r="L139" s="102">
        <v>2</v>
      </c>
      <c r="M139" s="102">
        <v>3</v>
      </c>
      <c r="N139" s="102">
        <v>2</v>
      </c>
      <c r="O139" s="102">
        <v>2</v>
      </c>
      <c r="P139" s="102">
        <v>2</v>
      </c>
      <c r="Q139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139" s="102"/>
      <c r="S139" s="102">
        <v>3</v>
      </c>
      <c r="T139" s="102"/>
      <c r="U139" s="102"/>
      <c r="V139" s="59"/>
      <c r="W139" s="118">
        <f>Table121516419[[#This Row],[Column20]]</f>
        <v>3</v>
      </c>
      <c r="X139" s="102">
        <v>2</v>
      </c>
      <c r="Y139" s="102">
        <v>2</v>
      </c>
      <c r="Z139" s="102"/>
      <c r="AA139" s="102"/>
      <c r="AB139" s="59"/>
      <c r="AC139" s="118">
        <f>IFERROR(AVERAGE(Table121516418[[#This Row],[Column25]],Table121516418[[#This Row],[Column26]]),"0")</f>
        <v>2.5</v>
      </c>
      <c r="AD139" s="102">
        <v>2</v>
      </c>
      <c r="AE139" s="102">
        <v>0</v>
      </c>
      <c r="AF139" s="102">
        <v>3</v>
      </c>
      <c r="AG139" s="102"/>
      <c r="AH139" s="59"/>
      <c r="AI139" s="118">
        <f>IFERROR(AVERAGE(Table121516418[[#This Row],[Column31]],Table121516418[[#This Row],[Column33]]),"0")</f>
        <v>2.5</v>
      </c>
      <c r="AJ139" s="58">
        <v>3</v>
      </c>
      <c r="AK139" s="58">
        <v>3</v>
      </c>
      <c r="AL139" s="102"/>
      <c r="AM139" s="58">
        <v>3</v>
      </c>
      <c r="AN139" s="59"/>
      <c r="AO139" s="118">
        <f>IFERROR(AVERAGE(Table121516419[[#This Row],[Column37]],Table121516419[[#This Row],[Column38]],Table121516419[[#This Row],[Column40]]),"0")</f>
        <v>3</v>
      </c>
      <c r="AP139" s="102">
        <v>3</v>
      </c>
      <c r="AQ139" s="102"/>
      <c r="AR139" s="102"/>
      <c r="AS139" s="102"/>
      <c r="AT139" s="59"/>
      <c r="AU139" s="118">
        <f>Table121516419[[#This Row],[Column43]]</f>
        <v>3</v>
      </c>
      <c r="AV139" s="102"/>
      <c r="AW139" s="102"/>
      <c r="AX139" s="102"/>
      <c r="AY139" s="102">
        <v>2</v>
      </c>
      <c r="AZ139" s="102">
        <v>0</v>
      </c>
      <c r="BA139" s="118">
        <f>IFERROR(AVERAGE(Table121516419[[#This Row],[Column52]],,Table121516419[[#This Row],[Column53]]),"0")</f>
        <v>0.66666666666666663</v>
      </c>
      <c r="BB139" s="102">
        <v>0</v>
      </c>
      <c r="BC139" s="102">
        <v>0</v>
      </c>
      <c r="BD139" s="102"/>
      <c r="BE139" s="58"/>
      <c r="BF139" s="76"/>
      <c r="BG139" s="118">
        <f>IFERROR(AVERAGE(Table121516419[[#This Row],[Column55]],Table121516419[[#This Row],[Column56]]),"0")</f>
        <v>0</v>
      </c>
    </row>
    <row r="140" spans="1:59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 t="str">
        <f>IFERROR(AVERAGE(Table121516419[[#This Row],[Column7]],Table121516419[[#This Row],[Column8]],_FV(Table121516419[[#This Row],[Column9]],"@Column10",TRUE)),"0")</f>
        <v>0</v>
      </c>
      <c r="L140" s="102">
        <v>3</v>
      </c>
      <c r="M140" s="102">
        <v>3</v>
      </c>
      <c r="N140" s="102">
        <v>3</v>
      </c>
      <c r="O140" s="102">
        <v>3</v>
      </c>
      <c r="P140" s="102">
        <v>3</v>
      </c>
      <c r="Q140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40" s="102"/>
      <c r="S140" s="102">
        <v>3</v>
      </c>
      <c r="T140" s="101"/>
      <c r="U140" s="102"/>
      <c r="V140" s="65"/>
      <c r="W140" s="118">
        <f>Table121516419[[#This Row],[Column20]]</f>
        <v>3</v>
      </c>
      <c r="X140" s="102">
        <v>3</v>
      </c>
      <c r="Y140" s="102">
        <v>3</v>
      </c>
      <c r="Z140" s="101"/>
      <c r="AA140" s="101"/>
      <c r="AB140" s="65"/>
      <c r="AC140" s="118">
        <f>IFERROR(AVERAGE(Table121516418[[#This Row],[Column25]],Table121516418[[#This Row],[Column26]]),"0")</f>
        <v>3</v>
      </c>
      <c r="AD140" s="102">
        <v>3</v>
      </c>
      <c r="AE140" s="102">
        <v>0</v>
      </c>
      <c r="AF140" s="102">
        <v>3</v>
      </c>
      <c r="AG140" s="101"/>
      <c r="AH140" s="65"/>
      <c r="AI140" s="118">
        <f>IFERROR(AVERAGE(Table121516418[[#This Row],[Column31]],Table121516418[[#This Row],[Column33]]),"0")</f>
        <v>3</v>
      </c>
      <c r="AJ140" s="54">
        <v>3</v>
      </c>
      <c r="AK140" s="54">
        <v>3</v>
      </c>
      <c r="AL140" s="101"/>
      <c r="AM140" s="54">
        <v>3</v>
      </c>
      <c r="AN140" s="65"/>
      <c r="AO140" s="118">
        <f>IFERROR(AVERAGE(Table121516419[[#This Row],[Column37]],Table121516419[[#This Row],[Column38]],Table121516419[[#This Row],[Column40]]),"0")</f>
        <v>3</v>
      </c>
      <c r="AP140" s="102">
        <v>3</v>
      </c>
      <c r="AQ140" s="102"/>
      <c r="AR140" s="102"/>
      <c r="AS140" s="101"/>
      <c r="AT140" s="65"/>
      <c r="AU140" s="118">
        <f>Table121516419[[#This Row],[Column43]]</f>
        <v>3</v>
      </c>
      <c r="AV140" s="101"/>
      <c r="AW140" s="101"/>
      <c r="AX140" s="102"/>
      <c r="AY140" s="102">
        <v>3</v>
      </c>
      <c r="AZ140" s="102">
        <v>0</v>
      </c>
      <c r="BA140" s="118">
        <f>IFERROR(AVERAGE(Table121516419[[#This Row],[Column52]],,Table121516419[[#This Row],[Column53]]),"0")</f>
        <v>1</v>
      </c>
      <c r="BB140" s="102">
        <v>0</v>
      </c>
      <c r="BC140" s="102">
        <v>0</v>
      </c>
      <c r="BD140" s="101"/>
      <c r="BE140" s="54"/>
      <c r="BF140" s="81"/>
      <c r="BG140" s="118">
        <f>IFERROR(AVERAGE(Table121516419[[#This Row],[Column55]],Table121516419[[#This Row],[Column56]]),"0")</f>
        <v>0</v>
      </c>
    </row>
    <row r="141" spans="1:59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 t="str">
        <f>IFERROR(AVERAGE(Table121516419[[#This Row],[Column7]],Table121516419[[#This Row],[Column8]],_FV(Table121516419[[#This Row],[Column9]],"@Column10",TRUE)),"0")</f>
        <v>0</v>
      </c>
      <c r="L141" s="102">
        <v>0</v>
      </c>
      <c r="M141" s="102">
        <v>0</v>
      </c>
      <c r="N141" s="102">
        <v>0</v>
      </c>
      <c r="O141" s="102">
        <v>0</v>
      </c>
      <c r="P141" s="102">
        <v>0</v>
      </c>
      <c r="Q141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141" s="102"/>
      <c r="S141" s="102">
        <v>0</v>
      </c>
      <c r="T141" s="102"/>
      <c r="U141" s="102"/>
      <c r="V141" s="59"/>
      <c r="W141" s="118">
        <f>Table121516419[[#This Row],[Column20]]</f>
        <v>0</v>
      </c>
      <c r="X141" s="102">
        <v>0</v>
      </c>
      <c r="Y141" s="102">
        <v>0</v>
      </c>
      <c r="Z141" s="102"/>
      <c r="AA141" s="102"/>
      <c r="AB141" s="59"/>
      <c r="AC141" s="118">
        <f>IFERROR(AVERAGE(Table121516418[[#This Row],[Column25]],Table121516418[[#This Row],[Column26]]),"0")</f>
        <v>2</v>
      </c>
      <c r="AD141" s="102">
        <v>0</v>
      </c>
      <c r="AE141" s="102">
        <v>0</v>
      </c>
      <c r="AF141" s="102">
        <v>2</v>
      </c>
      <c r="AG141" s="102"/>
      <c r="AH141" s="59"/>
      <c r="AI141" s="118">
        <f>IFERROR(AVERAGE(Table121516418[[#This Row],[Column31]],Table121516418[[#This Row],[Column33]]),"0")</f>
        <v>2.5</v>
      </c>
      <c r="AJ141" s="58">
        <v>0</v>
      </c>
      <c r="AK141" s="58">
        <v>0</v>
      </c>
      <c r="AL141" s="102"/>
      <c r="AM141" s="58">
        <v>0</v>
      </c>
      <c r="AN141" s="59"/>
      <c r="AO141" s="118">
        <f>IFERROR(AVERAGE(Table121516419[[#This Row],[Column37]],Table121516419[[#This Row],[Column38]],Table121516419[[#This Row],[Column40]]),"0")</f>
        <v>0</v>
      </c>
      <c r="AP141" s="102">
        <v>0</v>
      </c>
      <c r="AQ141" s="102"/>
      <c r="AR141" s="102"/>
      <c r="AS141" s="102"/>
      <c r="AT141" s="59"/>
      <c r="AU141" s="118">
        <f>Table121516419[[#This Row],[Column43]]</f>
        <v>0</v>
      </c>
      <c r="AV141" s="102"/>
      <c r="AW141" s="102"/>
      <c r="AX141" s="102"/>
      <c r="AY141" s="102">
        <v>0</v>
      </c>
      <c r="AZ141" s="102">
        <v>0</v>
      </c>
      <c r="BA141" s="118">
        <f>IFERROR(AVERAGE(Table121516419[[#This Row],[Column52]],,Table121516419[[#This Row],[Column53]]),"0")</f>
        <v>0</v>
      </c>
      <c r="BB141" s="102">
        <v>0</v>
      </c>
      <c r="BC141" s="102">
        <v>0</v>
      </c>
      <c r="BD141" s="102"/>
      <c r="BE141" s="58"/>
      <c r="BF141" s="76"/>
      <c r="BG141" s="118">
        <f>IFERROR(AVERAGE(Table121516419[[#This Row],[Column55]],Table121516419[[#This Row],[Column56]]),"0")</f>
        <v>0</v>
      </c>
    </row>
    <row r="142" spans="1:59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 t="str">
        <f>IFERROR(AVERAGE(Table121516419[[#This Row],[Column7]],Table121516419[[#This Row],[Column8]],_FV(Table121516419[[#This Row],[Column9]],"@Column10",TRUE)),"0")</f>
        <v>0</v>
      </c>
      <c r="L142" s="102" t="s">
        <v>563</v>
      </c>
      <c r="M142" s="102" t="s">
        <v>563</v>
      </c>
      <c r="N142" s="102" t="s">
        <v>563</v>
      </c>
      <c r="O142" s="102" t="s">
        <v>563</v>
      </c>
      <c r="P142" s="102" t="s">
        <v>563</v>
      </c>
      <c r="Q142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42" s="102"/>
      <c r="S142" s="102" t="s">
        <v>563</v>
      </c>
      <c r="T142" s="101"/>
      <c r="U142" s="102"/>
      <c r="V142" s="65"/>
      <c r="W142" s="118" t="str">
        <f>Table121516419[[#This Row],[Column20]]</f>
        <v>0</v>
      </c>
      <c r="X142" s="102" t="s">
        <v>563</v>
      </c>
      <c r="Y142" s="102" t="s">
        <v>563</v>
      </c>
      <c r="Z142" s="101"/>
      <c r="AA142" s="101"/>
      <c r="AB142" s="65"/>
      <c r="AC142" s="118" t="str">
        <f>IFERROR(AVERAGE(Table121516418[[#This Row],[Column25]],Table121516418[[#This Row],[Column26]]),"0")</f>
        <v>0</v>
      </c>
      <c r="AD142" s="102" t="s">
        <v>563</v>
      </c>
      <c r="AE142" s="102" t="s">
        <v>563</v>
      </c>
      <c r="AF142" s="102" t="s">
        <v>563</v>
      </c>
      <c r="AG142" s="101"/>
      <c r="AH142" s="65"/>
      <c r="AI142" s="118" t="str">
        <f>IFERROR(AVERAGE(Table121516418[[#This Row],[Column31]],Table121516418[[#This Row],[Column33]]),"0")</f>
        <v>0</v>
      </c>
      <c r="AJ142" s="54" t="s">
        <v>563</v>
      </c>
      <c r="AK142" s="54" t="s">
        <v>563</v>
      </c>
      <c r="AL142" s="101"/>
      <c r="AM142" s="54" t="s">
        <v>563</v>
      </c>
      <c r="AN142" s="65"/>
      <c r="AO142" s="118" t="str">
        <f>IFERROR(AVERAGE(Table121516419[[#This Row],[Column37]],Table121516419[[#This Row],[Column38]],Table121516419[[#This Row],[Column40]]),"0")</f>
        <v>0</v>
      </c>
      <c r="AP142" s="102" t="s">
        <v>563</v>
      </c>
      <c r="AQ142" s="102"/>
      <c r="AR142" s="102"/>
      <c r="AS142" s="101"/>
      <c r="AT142" s="65"/>
      <c r="AU142" s="118" t="str">
        <f>Table121516419[[#This Row],[Column43]]</f>
        <v>0</v>
      </c>
      <c r="AV142" s="101"/>
      <c r="AW142" s="101"/>
      <c r="AX142" s="102"/>
      <c r="AY142" s="102" t="s">
        <v>563</v>
      </c>
      <c r="AZ142" s="102" t="s">
        <v>563</v>
      </c>
      <c r="BA142" s="118">
        <f>IFERROR(AVERAGE(Table121516419[[#This Row],[Column52]],,Table121516419[[#This Row],[Column53]]),"0")</f>
        <v>0</v>
      </c>
      <c r="BB142" s="102" t="s">
        <v>563</v>
      </c>
      <c r="BC142" s="102" t="s">
        <v>563</v>
      </c>
      <c r="BD142" s="101"/>
      <c r="BE142" s="54"/>
      <c r="BF142" s="81"/>
      <c r="BG142" s="118" t="str">
        <f>IFERROR(AVERAGE(Table121516419[[#This Row],[Column55]],Table121516419[[#This Row],[Column56]]),"0")</f>
        <v>0</v>
      </c>
    </row>
    <row r="143" spans="1:59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 t="str">
        <f>IFERROR(AVERAGE(Table121516419[[#This Row],[Column7]],Table121516419[[#This Row],[Column8]],_FV(Table121516419[[#This Row],[Column9]],"@Column10",TRUE)),"0")</f>
        <v>0</v>
      </c>
      <c r="L143" s="102">
        <v>3</v>
      </c>
      <c r="M143" s="102">
        <v>3</v>
      </c>
      <c r="N143" s="102">
        <v>3</v>
      </c>
      <c r="O143" s="102">
        <v>3</v>
      </c>
      <c r="P143" s="102">
        <v>3</v>
      </c>
      <c r="Q143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43" s="102"/>
      <c r="S143" s="102">
        <v>3</v>
      </c>
      <c r="T143" s="102"/>
      <c r="U143" s="102"/>
      <c r="V143" s="59"/>
      <c r="W143" s="118">
        <f>Table121516419[[#This Row],[Column20]]</f>
        <v>3</v>
      </c>
      <c r="X143" s="102">
        <v>3</v>
      </c>
      <c r="Y143" s="102">
        <v>3</v>
      </c>
      <c r="Z143" s="102"/>
      <c r="AA143" s="102"/>
      <c r="AB143" s="59"/>
      <c r="AC143" s="118">
        <f>IFERROR(AVERAGE(Table121516418[[#This Row],[Column25]],Table121516418[[#This Row],[Column26]]),"0")</f>
        <v>3</v>
      </c>
      <c r="AD143" s="102">
        <v>3</v>
      </c>
      <c r="AE143" s="102">
        <v>0</v>
      </c>
      <c r="AF143" s="102">
        <v>3</v>
      </c>
      <c r="AG143" s="102"/>
      <c r="AH143" s="59"/>
      <c r="AI143" s="118">
        <f>IFERROR(AVERAGE(Table121516418[[#This Row],[Column31]],Table121516418[[#This Row],[Column33]]),"0")</f>
        <v>3</v>
      </c>
      <c r="AJ143" s="58">
        <v>3</v>
      </c>
      <c r="AK143" s="58">
        <v>3</v>
      </c>
      <c r="AL143" s="102"/>
      <c r="AM143" s="58">
        <v>3</v>
      </c>
      <c r="AN143" s="59"/>
      <c r="AO143" s="118">
        <f>IFERROR(AVERAGE(Table121516419[[#This Row],[Column37]],Table121516419[[#This Row],[Column38]],Table121516419[[#This Row],[Column40]]),"0")</f>
        <v>3</v>
      </c>
      <c r="AP143" s="102">
        <v>3</v>
      </c>
      <c r="AQ143" s="102"/>
      <c r="AR143" s="102"/>
      <c r="AS143" s="102"/>
      <c r="AT143" s="59"/>
      <c r="AU143" s="118">
        <f>Table121516419[[#This Row],[Column43]]</f>
        <v>3</v>
      </c>
      <c r="AV143" s="102"/>
      <c r="AW143" s="102"/>
      <c r="AX143" s="102"/>
      <c r="AY143" s="102">
        <v>3</v>
      </c>
      <c r="AZ143" s="102">
        <v>0</v>
      </c>
      <c r="BA143" s="118">
        <f>IFERROR(AVERAGE(Table121516419[[#This Row],[Column52]],,Table121516419[[#This Row],[Column53]]),"0")</f>
        <v>1</v>
      </c>
      <c r="BB143" s="102">
        <v>0</v>
      </c>
      <c r="BC143" s="102">
        <v>0</v>
      </c>
      <c r="BD143" s="102"/>
      <c r="BE143" s="58"/>
      <c r="BF143" s="76"/>
      <c r="BG143" s="118">
        <f>IFERROR(AVERAGE(Table121516419[[#This Row],[Column55]],Table121516419[[#This Row],[Column56]]),"0")</f>
        <v>0</v>
      </c>
    </row>
    <row r="144" spans="1:59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 t="str">
        <f>IFERROR(AVERAGE(Table121516419[[#This Row],[Column7]],Table121516419[[#This Row],[Column8]],_FV(Table121516419[[#This Row],[Column9]],"@Column10",TRUE)),"0")</f>
        <v>0</v>
      </c>
      <c r="L144" s="102">
        <v>3</v>
      </c>
      <c r="M144" s="102">
        <v>3</v>
      </c>
      <c r="N144" s="102">
        <v>3</v>
      </c>
      <c r="O144" s="102">
        <v>3</v>
      </c>
      <c r="P144" s="102">
        <v>3</v>
      </c>
      <c r="Q144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44" s="102"/>
      <c r="S144" s="102">
        <v>3</v>
      </c>
      <c r="T144" s="101"/>
      <c r="U144" s="102"/>
      <c r="V144" s="65"/>
      <c r="W144" s="118">
        <f>Table121516419[[#This Row],[Column20]]</f>
        <v>3</v>
      </c>
      <c r="X144" s="102">
        <v>3</v>
      </c>
      <c r="Y144" s="102">
        <v>3</v>
      </c>
      <c r="Z144" s="101"/>
      <c r="AA144" s="101"/>
      <c r="AB144" s="65"/>
      <c r="AC144" s="118">
        <f>IFERROR(AVERAGE(Table121516418[[#This Row],[Column25]],Table121516418[[#This Row],[Column26]]),"0")</f>
        <v>3</v>
      </c>
      <c r="AD144" s="102">
        <v>3</v>
      </c>
      <c r="AE144" s="102">
        <v>0</v>
      </c>
      <c r="AF144" s="102">
        <v>3</v>
      </c>
      <c r="AG144" s="101"/>
      <c r="AH144" s="65"/>
      <c r="AI144" s="118">
        <f>IFERROR(AVERAGE(Table121516418[[#This Row],[Column31]],Table121516418[[#This Row],[Column33]]),"0")</f>
        <v>3</v>
      </c>
      <c r="AJ144" s="54">
        <v>3</v>
      </c>
      <c r="AK144" s="54">
        <v>3</v>
      </c>
      <c r="AL144" s="101"/>
      <c r="AM144" s="54">
        <v>3</v>
      </c>
      <c r="AN144" s="65"/>
      <c r="AO144" s="118">
        <f>IFERROR(AVERAGE(Table121516419[[#This Row],[Column37]],Table121516419[[#This Row],[Column38]],Table121516419[[#This Row],[Column40]]),"0")</f>
        <v>3</v>
      </c>
      <c r="AP144" s="102">
        <v>3</v>
      </c>
      <c r="AQ144" s="102"/>
      <c r="AR144" s="102"/>
      <c r="AS144" s="101"/>
      <c r="AT144" s="65"/>
      <c r="AU144" s="118">
        <f>Table121516419[[#This Row],[Column43]]</f>
        <v>3</v>
      </c>
      <c r="AV144" s="101"/>
      <c r="AW144" s="101"/>
      <c r="AX144" s="102"/>
      <c r="AY144" s="102">
        <v>3</v>
      </c>
      <c r="AZ144" s="102">
        <v>0</v>
      </c>
      <c r="BA144" s="118">
        <f>IFERROR(AVERAGE(Table121516419[[#This Row],[Column52]],,Table121516419[[#This Row],[Column53]]),"0")</f>
        <v>1</v>
      </c>
      <c r="BB144" s="102">
        <v>0</v>
      </c>
      <c r="BC144" s="102">
        <v>0</v>
      </c>
      <c r="BD144" s="101"/>
      <c r="BE144" s="54"/>
      <c r="BF144" s="81"/>
      <c r="BG144" s="118">
        <f>IFERROR(AVERAGE(Table121516419[[#This Row],[Column55]],Table121516419[[#This Row],[Column56]]),"0")</f>
        <v>0</v>
      </c>
    </row>
    <row r="145" spans="1:59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 t="str">
        <f>IFERROR(AVERAGE(Table121516419[[#This Row],[Column7]],Table121516419[[#This Row],[Column8]],_FV(Table121516419[[#This Row],[Column9]],"@Column10",TRUE)),"0")</f>
        <v>0</v>
      </c>
      <c r="L145" s="102">
        <v>2</v>
      </c>
      <c r="M145" s="102">
        <v>2</v>
      </c>
      <c r="N145" s="102">
        <v>2</v>
      </c>
      <c r="O145" s="102">
        <v>2</v>
      </c>
      <c r="P145" s="102">
        <v>2</v>
      </c>
      <c r="Q145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45" s="102"/>
      <c r="S145" s="102">
        <v>2</v>
      </c>
      <c r="T145" s="102"/>
      <c r="U145" s="102"/>
      <c r="V145" s="59"/>
      <c r="W145" s="118">
        <f>Table121516419[[#This Row],[Column20]]</f>
        <v>2</v>
      </c>
      <c r="X145" s="102">
        <v>2</v>
      </c>
      <c r="Y145" s="102">
        <v>2</v>
      </c>
      <c r="Z145" s="102"/>
      <c r="AA145" s="102"/>
      <c r="AB145" s="59"/>
      <c r="AC145" s="118">
        <f>IFERROR(AVERAGE(Table121516418[[#This Row],[Column25]],Table121516418[[#This Row],[Column26]]),"0")</f>
        <v>2</v>
      </c>
      <c r="AD145" s="102">
        <v>2</v>
      </c>
      <c r="AE145" s="102">
        <v>0</v>
      </c>
      <c r="AF145" s="102">
        <v>2</v>
      </c>
      <c r="AG145" s="102"/>
      <c r="AH145" s="59"/>
      <c r="AI145" s="118">
        <f>IFERROR(AVERAGE(Table121516418[[#This Row],[Column31]],Table121516418[[#This Row],[Column33]]),"0")</f>
        <v>2</v>
      </c>
      <c r="AJ145" s="58">
        <v>2</v>
      </c>
      <c r="AK145" s="58">
        <v>2</v>
      </c>
      <c r="AL145" s="102"/>
      <c r="AM145" s="58">
        <v>2</v>
      </c>
      <c r="AN145" s="59"/>
      <c r="AO145" s="118">
        <f>IFERROR(AVERAGE(Table121516419[[#This Row],[Column37]],Table121516419[[#This Row],[Column38]],Table121516419[[#This Row],[Column40]]),"0")</f>
        <v>2</v>
      </c>
      <c r="AP145" s="102">
        <v>2</v>
      </c>
      <c r="AQ145" s="102"/>
      <c r="AR145" s="102"/>
      <c r="AS145" s="102"/>
      <c r="AT145" s="59"/>
      <c r="AU145" s="118">
        <f>Table121516419[[#This Row],[Column43]]</f>
        <v>2</v>
      </c>
      <c r="AV145" s="102"/>
      <c r="AW145" s="102"/>
      <c r="AX145" s="102"/>
      <c r="AY145" s="102">
        <v>2</v>
      </c>
      <c r="AZ145" s="102">
        <v>0</v>
      </c>
      <c r="BA145" s="118">
        <f>IFERROR(AVERAGE(Table121516419[[#This Row],[Column52]],,Table121516419[[#This Row],[Column53]]),"0")</f>
        <v>0.66666666666666663</v>
      </c>
      <c r="BB145" s="102">
        <v>0</v>
      </c>
      <c r="BC145" s="102">
        <v>0</v>
      </c>
      <c r="BD145" s="102"/>
      <c r="BE145" s="58"/>
      <c r="BF145" s="76"/>
      <c r="BG145" s="118">
        <f>IFERROR(AVERAGE(Table121516419[[#This Row],[Column55]],Table121516419[[#This Row],[Column56]]),"0")</f>
        <v>0</v>
      </c>
    </row>
    <row r="146" spans="1:59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 t="str">
        <f>IFERROR(AVERAGE(Table121516419[[#This Row],[Column7]],Table121516419[[#This Row],[Column8]],_FV(Table121516419[[#This Row],[Column9]],"@Column10",TRUE)),"0")</f>
        <v>0</v>
      </c>
      <c r="L146" s="102">
        <v>3</v>
      </c>
      <c r="M146" s="102">
        <v>3</v>
      </c>
      <c r="N146" s="102">
        <v>3</v>
      </c>
      <c r="O146" s="102">
        <v>3</v>
      </c>
      <c r="P146" s="102">
        <v>3</v>
      </c>
      <c r="Q146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46" s="102"/>
      <c r="S146" s="102">
        <v>3</v>
      </c>
      <c r="T146" s="101"/>
      <c r="U146" s="102"/>
      <c r="V146" s="65"/>
      <c r="W146" s="118">
        <f>Table121516419[[#This Row],[Column20]]</f>
        <v>3</v>
      </c>
      <c r="X146" s="102">
        <v>3</v>
      </c>
      <c r="Y146" s="102">
        <v>3</v>
      </c>
      <c r="Z146" s="101"/>
      <c r="AA146" s="101"/>
      <c r="AB146" s="65"/>
      <c r="AC146" s="118">
        <f>IFERROR(AVERAGE(Table121516418[[#This Row],[Column25]],Table121516418[[#This Row],[Column26]]),"0")</f>
        <v>3</v>
      </c>
      <c r="AD146" s="102">
        <v>3</v>
      </c>
      <c r="AE146" s="102">
        <v>0</v>
      </c>
      <c r="AF146" s="102">
        <v>3</v>
      </c>
      <c r="AG146" s="101"/>
      <c r="AH146" s="65"/>
      <c r="AI146" s="118">
        <f>IFERROR(AVERAGE(Table121516418[[#This Row],[Column31]],Table121516418[[#This Row],[Column33]]),"0")</f>
        <v>3</v>
      </c>
      <c r="AJ146" s="54">
        <v>3</v>
      </c>
      <c r="AK146" s="54">
        <v>3</v>
      </c>
      <c r="AL146" s="101"/>
      <c r="AM146" s="54">
        <v>3</v>
      </c>
      <c r="AN146" s="65"/>
      <c r="AO146" s="118">
        <f>IFERROR(AVERAGE(Table121516419[[#This Row],[Column37]],Table121516419[[#This Row],[Column38]],Table121516419[[#This Row],[Column40]]),"0")</f>
        <v>3</v>
      </c>
      <c r="AP146" s="102">
        <v>3</v>
      </c>
      <c r="AQ146" s="102"/>
      <c r="AR146" s="102"/>
      <c r="AS146" s="101"/>
      <c r="AT146" s="65"/>
      <c r="AU146" s="118">
        <f>Table121516419[[#This Row],[Column43]]</f>
        <v>3</v>
      </c>
      <c r="AV146" s="101"/>
      <c r="AW146" s="101"/>
      <c r="AX146" s="102"/>
      <c r="AY146" s="102">
        <v>3</v>
      </c>
      <c r="AZ146" s="102">
        <v>0</v>
      </c>
      <c r="BA146" s="118">
        <f>IFERROR(AVERAGE(Table121516419[[#This Row],[Column52]],,Table121516419[[#This Row],[Column53]]),"0")</f>
        <v>1</v>
      </c>
      <c r="BB146" s="102">
        <v>0</v>
      </c>
      <c r="BC146" s="102">
        <v>0</v>
      </c>
      <c r="BD146" s="101"/>
      <c r="BE146" s="54"/>
      <c r="BF146" s="81"/>
      <c r="BG146" s="118">
        <f>IFERROR(AVERAGE(Table121516419[[#This Row],[Column55]],Table121516419[[#This Row],[Column56]]),"0")</f>
        <v>0</v>
      </c>
    </row>
    <row r="147" spans="1:59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 t="str">
        <f>IFERROR(AVERAGE(Table121516419[[#This Row],[Column7]],Table121516419[[#This Row],[Column8]],_FV(Table121516419[[#This Row],[Column9]],"@Column10",TRUE)),"0")</f>
        <v>0</v>
      </c>
      <c r="L147" s="102" t="s">
        <v>563</v>
      </c>
      <c r="M147" s="102" t="s">
        <v>563</v>
      </c>
      <c r="N147" s="102" t="s">
        <v>563</v>
      </c>
      <c r="O147" s="102" t="s">
        <v>563</v>
      </c>
      <c r="P147" s="102" t="s">
        <v>563</v>
      </c>
      <c r="Q147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47" s="102"/>
      <c r="S147" s="102" t="s">
        <v>563</v>
      </c>
      <c r="T147" s="102"/>
      <c r="U147" s="102"/>
      <c r="V147" s="59"/>
      <c r="W147" s="118" t="str">
        <f>Table121516419[[#This Row],[Column20]]</f>
        <v>0</v>
      </c>
      <c r="X147" s="102" t="s">
        <v>563</v>
      </c>
      <c r="Y147" s="102" t="s">
        <v>563</v>
      </c>
      <c r="Z147" s="102"/>
      <c r="AA147" s="102"/>
      <c r="AB147" s="59"/>
      <c r="AC147" s="118" t="str">
        <f>IFERROR(AVERAGE(Table121516418[[#This Row],[Column25]],Table121516418[[#This Row],[Column26]]),"0")</f>
        <v>0</v>
      </c>
      <c r="AD147" s="102" t="s">
        <v>563</v>
      </c>
      <c r="AE147" s="102" t="s">
        <v>563</v>
      </c>
      <c r="AF147" s="102" t="s">
        <v>563</v>
      </c>
      <c r="AG147" s="102"/>
      <c r="AH147" s="59"/>
      <c r="AI147" s="118" t="str">
        <f>IFERROR(AVERAGE(Table121516418[[#This Row],[Column31]],Table121516418[[#This Row],[Column33]]),"0")</f>
        <v>0</v>
      </c>
      <c r="AJ147" s="58" t="s">
        <v>563</v>
      </c>
      <c r="AK147" s="58" t="s">
        <v>563</v>
      </c>
      <c r="AL147" s="102"/>
      <c r="AM147" s="58" t="s">
        <v>563</v>
      </c>
      <c r="AN147" s="59"/>
      <c r="AO147" s="118" t="str">
        <f>IFERROR(AVERAGE(Table121516419[[#This Row],[Column37]],Table121516419[[#This Row],[Column38]],Table121516419[[#This Row],[Column40]]),"0")</f>
        <v>0</v>
      </c>
      <c r="AP147" s="102" t="s">
        <v>563</v>
      </c>
      <c r="AQ147" s="102"/>
      <c r="AR147" s="102"/>
      <c r="AS147" s="102"/>
      <c r="AT147" s="59"/>
      <c r="AU147" s="118" t="str">
        <f>Table121516419[[#This Row],[Column43]]</f>
        <v>0</v>
      </c>
      <c r="AV147" s="102"/>
      <c r="AW147" s="102"/>
      <c r="AX147" s="102"/>
      <c r="AY147" s="102" t="s">
        <v>563</v>
      </c>
      <c r="AZ147" s="102" t="s">
        <v>563</v>
      </c>
      <c r="BA147" s="118">
        <f>IFERROR(AVERAGE(Table121516419[[#This Row],[Column52]],,Table121516419[[#This Row],[Column53]]),"0")</f>
        <v>0</v>
      </c>
      <c r="BB147" s="102" t="s">
        <v>563</v>
      </c>
      <c r="BC147" s="102" t="s">
        <v>563</v>
      </c>
      <c r="BD147" s="102"/>
      <c r="BE147" s="58"/>
      <c r="BF147" s="76"/>
      <c r="BG147" s="118" t="str">
        <f>IFERROR(AVERAGE(Table121516419[[#This Row],[Column55]],Table121516419[[#This Row],[Column56]]),"0")</f>
        <v>0</v>
      </c>
    </row>
    <row r="148" spans="1:59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 t="str">
        <f>IFERROR(AVERAGE(Table121516419[[#This Row],[Column7]],Table121516419[[#This Row],[Column8]],_FV(Table121516419[[#This Row],[Column9]],"@Column10",TRUE)),"0")</f>
        <v>0</v>
      </c>
      <c r="L148" s="102" t="s">
        <v>563</v>
      </c>
      <c r="M148" s="102" t="s">
        <v>563</v>
      </c>
      <c r="N148" s="102" t="s">
        <v>563</v>
      </c>
      <c r="O148" s="102" t="s">
        <v>563</v>
      </c>
      <c r="P148" s="102" t="s">
        <v>563</v>
      </c>
      <c r="Q148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48" s="102"/>
      <c r="S148" s="102" t="s">
        <v>563</v>
      </c>
      <c r="T148" s="101"/>
      <c r="U148" s="102"/>
      <c r="V148" s="65"/>
      <c r="W148" s="118" t="str">
        <f>Table121516419[[#This Row],[Column20]]</f>
        <v>0</v>
      </c>
      <c r="X148" s="102" t="s">
        <v>563</v>
      </c>
      <c r="Y148" s="102" t="s">
        <v>563</v>
      </c>
      <c r="Z148" s="101"/>
      <c r="AA148" s="101"/>
      <c r="AB148" s="65"/>
      <c r="AC148" s="118" t="str">
        <f>IFERROR(AVERAGE(Table121516418[[#This Row],[Column25]],Table121516418[[#This Row],[Column26]]),"0")</f>
        <v>0</v>
      </c>
      <c r="AD148" s="102" t="s">
        <v>563</v>
      </c>
      <c r="AE148" s="102" t="s">
        <v>563</v>
      </c>
      <c r="AF148" s="102" t="s">
        <v>563</v>
      </c>
      <c r="AG148" s="101"/>
      <c r="AH148" s="65"/>
      <c r="AI148" s="118" t="str">
        <f>IFERROR(AVERAGE(Table121516418[[#This Row],[Column31]],Table121516418[[#This Row],[Column33]]),"0")</f>
        <v>0</v>
      </c>
      <c r="AJ148" s="54" t="s">
        <v>563</v>
      </c>
      <c r="AK148" s="54" t="s">
        <v>563</v>
      </c>
      <c r="AL148" s="101"/>
      <c r="AM148" s="54" t="s">
        <v>563</v>
      </c>
      <c r="AN148" s="65"/>
      <c r="AO148" s="118" t="str">
        <f>IFERROR(AVERAGE(Table121516419[[#This Row],[Column37]],Table121516419[[#This Row],[Column38]],Table121516419[[#This Row],[Column40]]),"0")</f>
        <v>0</v>
      </c>
      <c r="AP148" s="102" t="s">
        <v>563</v>
      </c>
      <c r="AQ148" s="102"/>
      <c r="AR148" s="102"/>
      <c r="AS148" s="101"/>
      <c r="AT148" s="65"/>
      <c r="AU148" s="118" t="str">
        <f>Table121516419[[#This Row],[Column43]]</f>
        <v>0</v>
      </c>
      <c r="AV148" s="101"/>
      <c r="AW148" s="101"/>
      <c r="AX148" s="102"/>
      <c r="AY148" s="102" t="s">
        <v>563</v>
      </c>
      <c r="AZ148" s="102" t="s">
        <v>563</v>
      </c>
      <c r="BA148" s="118">
        <f>IFERROR(AVERAGE(Table121516419[[#This Row],[Column52]],,Table121516419[[#This Row],[Column53]]),"0")</f>
        <v>0</v>
      </c>
      <c r="BB148" s="102" t="s">
        <v>563</v>
      </c>
      <c r="BC148" s="102" t="s">
        <v>563</v>
      </c>
      <c r="BD148" s="101"/>
      <c r="BE148" s="54"/>
      <c r="BF148" s="81"/>
      <c r="BG148" s="118" t="str">
        <f>IFERROR(AVERAGE(Table121516419[[#This Row],[Column55]],Table121516419[[#This Row],[Column56]]),"0")</f>
        <v>0</v>
      </c>
    </row>
    <row r="149" spans="1:59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 t="str">
        <f>IFERROR(AVERAGE(Table121516419[[#This Row],[Column7]],Table121516419[[#This Row],[Column8]],_FV(Table121516419[[#This Row],[Column9]],"@Column10",TRUE)),"0")</f>
        <v>0</v>
      </c>
      <c r="L149" s="102">
        <v>4</v>
      </c>
      <c r="M149" s="102">
        <v>3</v>
      </c>
      <c r="N149" s="102">
        <v>3</v>
      </c>
      <c r="O149" s="102">
        <v>3</v>
      </c>
      <c r="P149" s="102">
        <v>2</v>
      </c>
      <c r="Q149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49" s="102"/>
      <c r="S149" s="102">
        <v>3</v>
      </c>
      <c r="T149" s="102"/>
      <c r="U149" s="102"/>
      <c r="V149" s="59"/>
      <c r="W149" s="118">
        <f>Table121516419[[#This Row],[Column20]]</f>
        <v>3</v>
      </c>
      <c r="X149" s="102">
        <v>2</v>
      </c>
      <c r="Y149" s="102">
        <v>4</v>
      </c>
      <c r="Z149" s="102"/>
      <c r="AA149" s="102"/>
      <c r="AB149" s="59"/>
      <c r="AC149" s="118">
        <f>IFERROR(AVERAGE(Table121516418[[#This Row],[Column25]],Table121516418[[#This Row],[Column26]]),"0")</f>
        <v>3</v>
      </c>
      <c r="AD149" s="102">
        <v>2</v>
      </c>
      <c r="AE149" s="102">
        <v>0</v>
      </c>
      <c r="AF149" s="102">
        <v>3</v>
      </c>
      <c r="AG149" s="102"/>
      <c r="AH149" s="59"/>
      <c r="AI149" s="118">
        <f>IFERROR(AVERAGE(Table121516418[[#This Row],[Column31]],Table121516418[[#This Row],[Column33]]),"0")</f>
        <v>2.5</v>
      </c>
      <c r="AJ149" s="58">
        <v>3</v>
      </c>
      <c r="AK149" s="58">
        <v>3</v>
      </c>
      <c r="AL149" s="102"/>
      <c r="AM149" s="58">
        <v>3</v>
      </c>
      <c r="AN149" s="59"/>
      <c r="AO149" s="118">
        <f>IFERROR(AVERAGE(Table121516419[[#This Row],[Column37]],Table121516419[[#This Row],[Column38]],Table121516419[[#This Row],[Column40]]),"0")</f>
        <v>3</v>
      </c>
      <c r="AP149" s="102">
        <v>1</v>
      </c>
      <c r="AQ149" s="102"/>
      <c r="AR149" s="102"/>
      <c r="AS149" s="102"/>
      <c r="AT149" s="59"/>
      <c r="AU149" s="118">
        <f>Table121516419[[#This Row],[Column43]]</f>
        <v>1</v>
      </c>
      <c r="AV149" s="102"/>
      <c r="AW149" s="102"/>
      <c r="AX149" s="102"/>
      <c r="AY149" s="102">
        <v>1</v>
      </c>
      <c r="AZ149" s="102">
        <v>1</v>
      </c>
      <c r="BA149" s="118">
        <f>IFERROR(AVERAGE(Table121516419[[#This Row],[Column52]],,Table121516419[[#This Row],[Column53]]),"0")</f>
        <v>0.66666666666666663</v>
      </c>
      <c r="BB149" s="102">
        <v>0</v>
      </c>
      <c r="BC149" s="102">
        <v>0</v>
      </c>
      <c r="BD149" s="102"/>
      <c r="BE149" s="58"/>
      <c r="BF149" s="76"/>
      <c r="BG149" s="118">
        <f>IFERROR(AVERAGE(Table121516419[[#This Row],[Column55]],Table121516419[[#This Row],[Column56]]),"0")</f>
        <v>0</v>
      </c>
    </row>
    <row r="150" spans="1:59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 t="str">
        <f>IFERROR(AVERAGE(Table121516419[[#This Row],[Column7]],Table121516419[[#This Row],[Column8]],_FV(Table121516419[[#This Row],[Column9]],"@Column10",TRUE)),"0")</f>
        <v>0</v>
      </c>
      <c r="L150" s="102" t="s">
        <v>563</v>
      </c>
      <c r="M150" s="102" t="s">
        <v>563</v>
      </c>
      <c r="N150" s="102" t="s">
        <v>563</v>
      </c>
      <c r="O150" s="102" t="s">
        <v>563</v>
      </c>
      <c r="P150" s="102" t="s">
        <v>563</v>
      </c>
      <c r="Q150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50" s="102"/>
      <c r="S150" s="102" t="s">
        <v>563</v>
      </c>
      <c r="T150" s="101"/>
      <c r="U150" s="102"/>
      <c r="V150" s="65"/>
      <c r="W150" s="118" t="str">
        <f>Table121516419[[#This Row],[Column20]]</f>
        <v>0</v>
      </c>
      <c r="X150" s="102" t="s">
        <v>563</v>
      </c>
      <c r="Y150" s="102" t="s">
        <v>563</v>
      </c>
      <c r="Z150" s="101"/>
      <c r="AA150" s="101"/>
      <c r="AB150" s="65"/>
      <c r="AC150" s="118" t="str">
        <f>IFERROR(AVERAGE(Table121516418[[#This Row],[Column25]],Table121516418[[#This Row],[Column26]]),"0")</f>
        <v>0</v>
      </c>
      <c r="AD150" s="102" t="s">
        <v>563</v>
      </c>
      <c r="AE150" s="102" t="s">
        <v>563</v>
      </c>
      <c r="AF150" s="102" t="s">
        <v>563</v>
      </c>
      <c r="AG150" s="101"/>
      <c r="AH150" s="65"/>
      <c r="AI150" s="118" t="str">
        <f>IFERROR(AVERAGE(Table121516418[[#This Row],[Column31]],Table121516418[[#This Row],[Column33]]),"0")</f>
        <v>0</v>
      </c>
      <c r="AJ150" s="54" t="s">
        <v>563</v>
      </c>
      <c r="AK150" s="54" t="s">
        <v>563</v>
      </c>
      <c r="AL150" s="101"/>
      <c r="AM150" s="54" t="s">
        <v>563</v>
      </c>
      <c r="AN150" s="65"/>
      <c r="AO150" s="118" t="str">
        <f>IFERROR(AVERAGE(Table121516419[[#This Row],[Column37]],Table121516419[[#This Row],[Column38]],Table121516419[[#This Row],[Column40]]),"0")</f>
        <v>0</v>
      </c>
      <c r="AP150" s="102" t="s">
        <v>563</v>
      </c>
      <c r="AQ150" s="102"/>
      <c r="AR150" s="102"/>
      <c r="AS150" s="101"/>
      <c r="AT150" s="65"/>
      <c r="AU150" s="118" t="str">
        <f>Table121516419[[#This Row],[Column43]]</f>
        <v>0</v>
      </c>
      <c r="AV150" s="101"/>
      <c r="AW150" s="101"/>
      <c r="AX150" s="102"/>
      <c r="AY150" s="102" t="s">
        <v>563</v>
      </c>
      <c r="AZ150" s="102" t="s">
        <v>563</v>
      </c>
      <c r="BA150" s="118">
        <f>IFERROR(AVERAGE(Table121516419[[#This Row],[Column52]],,Table121516419[[#This Row],[Column53]]),"0")</f>
        <v>0</v>
      </c>
      <c r="BB150" s="102" t="s">
        <v>563</v>
      </c>
      <c r="BC150" s="102" t="s">
        <v>563</v>
      </c>
      <c r="BD150" s="101"/>
      <c r="BE150" s="54"/>
      <c r="BF150" s="81"/>
      <c r="BG150" s="118" t="str">
        <f>IFERROR(AVERAGE(Table121516419[[#This Row],[Column55]],Table121516419[[#This Row],[Column56]]),"0")</f>
        <v>0</v>
      </c>
    </row>
    <row r="151" spans="1:59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 t="str">
        <f>IFERROR(AVERAGE(Table121516419[[#This Row],[Column7]],Table121516419[[#This Row],[Column8]],_FV(Table121516419[[#This Row],[Column9]],"@Column10",TRUE)),"0")</f>
        <v>0</v>
      </c>
      <c r="L151" s="102">
        <v>0</v>
      </c>
      <c r="M151" s="102">
        <v>0</v>
      </c>
      <c r="N151" s="102">
        <v>0</v>
      </c>
      <c r="O151" s="102">
        <v>0</v>
      </c>
      <c r="P151" s="102">
        <v>0</v>
      </c>
      <c r="Q151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151" s="102"/>
      <c r="S151" s="102">
        <v>0</v>
      </c>
      <c r="T151" s="102"/>
      <c r="U151" s="102"/>
      <c r="V151" s="59"/>
      <c r="W151" s="118">
        <f>Table121516419[[#This Row],[Column20]]</f>
        <v>0</v>
      </c>
      <c r="X151" s="102">
        <v>0</v>
      </c>
      <c r="Y151" s="102">
        <v>0</v>
      </c>
      <c r="Z151" s="102"/>
      <c r="AA151" s="102"/>
      <c r="AB151" s="59"/>
      <c r="AC151" s="118">
        <f>IFERROR(AVERAGE(Table121516418[[#This Row],[Column25]],Table121516418[[#This Row],[Column26]]),"0")</f>
        <v>1</v>
      </c>
      <c r="AD151" s="102">
        <v>0</v>
      </c>
      <c r="AE151" s="102">
        <v>0</v>
      </c>
      <c r="AF151" s="102">
        <v>1</v>
      </c>
      <c r="AG151" s="102"/>
      <c r="AH151" s="59"/>
      <c r="AI151" s="118">
        <f>IFERROR(AVERAGE(Table121516418[[#This Row],[Column31]],Table121516418[[#This Row],[Column33]]),"0")</f>
        <v>1</v>
      </c>
      <c r="AJ151" s="58">
        <v>0</v>
      </c>
      <c r="AK151" s="58">
        <v>0</v>
      </c>
      <c r="AL151" s="102"/>
      <c r="AM151" s="58">
        <v>0</v>
      </c>
      <c r="AN151" s="59"/>
      <c r="AO151" s="118">
        <f>IFERROR(AVERAGE(Table121516419[[#This Row],[Column37]],Table121516419[[#This Row],[Column38]],Table121516419[[#This Row],[Column40]]),"0")</f>
        <v>0</v>
      </c>
      <c r="AP151" s="102">
        <v>0</v>
      </c>
      <c r="AQ151" s="102"/>
      <c r="AR151" s="102"/>
      <c r="AS151" s="102"/>
      <c r="AT151" s="59"/>
      <c r="AU151" s="118">
        <f>Table121516419[[#This Row],[Column43]]</f>
        <v>0</v>
      </c>
      <c r="AV151" s="102"/>
      <c r="AW151" s="102"/>
      <c r="AX151" s="102"/>
      <c r="AY151" s="102">
        <v>0</v>
      </c>
      <c r="AZ151" s="102">
        <v>0</v>
      </c>
      <c r="BA151" s="118">
        <f>IFERROR(AVERAGE(Table121516419[[#This Row],[Column52]],,Table121516419[[#This Row],[Column53]]),"0")</f>
        <v>0</v>
      </c>
      <c r="BB151" s="102">
        <v>0</v>
      </c>
      <c r="BC151" s="102">
        <v>0</v>
      </c>
      <c r="BD151" s="102"/>
      <c r="BE151" s="58"/>
      <c r="BF151" s="76"/>
      <c r="BG151" s="118">
        <f>IFERROR(AVERAGE(Table121516419[[#This Row],[Column55]],Table121516419[[#This Row],[Column56]]),"0")</f>
        <v>0</v>
      </c>
    </row>
    <row r="152" spans="1:59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 t="str">
        <f>IFERROR(AVERAGE(Table121516419[[#This Row],[Column7]],Table121516419[[#This Row],[Column8]],_FV(Table121516419[[#This Row],[Column9]],"@Column10",TRUE)),"0")</f>
        <v>0</v>
      </c>
      <c r="L152" s="102" t="s">
        <v>563</v>
      </c>
      <c r="M152" s="102" t="s">
        <v>563</v>
      </c>
      <c r="N152" s="102" t="s">
        <v>563</v>
      </c>
      <c r="O152" s="102" t="s">
        <v>563</v>
      </c>
      <c r="P152" s="102" t="s">
        <v>563</v>
      </c>
      <c r="Q152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52" s="102"/>
      <c r="S152" s="102" t="s">
        <v>563</v>
      </c>
      <c r="T152" s="101"/>
      <c r="U152" s="102"/>
      <c r="V152" s="65"/>
      <c r="W152" s="118" t="str">
        <f>Table121516419[[#This Row],[Column20]]</f>
        <v>0</v>
      </c>
      <c r="X152" s="102" t="s">
        <v>563</v>
      </c>
      <c r="Y152" s="102" t="s">
        <v>563</v>
      </c>
      <c r="Z152" s="101"/>
      <c r="AA152" s="101"/>
      <c r="AB152" s="65"/>
      <c r="AC152" s="118" t="str">
        <f>IFERROR(AVERAGE(Table121516418[[#This Row],[Column25]],Table121516418[[#This Row],[Column26]]),"0")</f>
        <v>0</v>
      </c>
      <c r="AD152" s="102" t="s">
        <v>563</v>
      </c>
      <c r="AE152" s="102" t="s">
        <v>563</v>
      </c>
      <c r="AF152" s="102" t="s">
        <v>563</v>
      </c>
      <c r="AG152" s="101"/>
      <c r="AH152" s="65"/>
      <c r="AI152" s="118" t="str">
        <f>IFERROR(AVERAGE(Table121516418[[#This Row],[Column31]],Table121516418[[#This Row],[Column33]]),"0")</f>
        <v>0</v>
      </c>
      <c r="AJ152" s="54" t="s">
        <v>563</v>
      </c>
      <c r="AK152" s="54" t="s">
        <v>563</v>
      </c>
      <c r="AL152" s="101"/>
      <c r="AM152" s="54" t="s">
        <v>563</v>
      </c>
      <c r="AN152" s="65"/>
      <c r="AO152" s="118" t="str">
        <f>IFERROR(AVERAGE(Table121516419[[#This Row],[Column37]],Table121516419[[#This Row],[Column38]],Table121516419[[#This Row],[Column40]]),"0")</f>
        <v>0</v>
      </c>
      <c r="AP152" s="102" t="s">
        <v>563</v>
      </c>
      <c r="AQ152" s="102"/>
      <c r="AR152" s="102"/>
      <c r="AS152" s="101"/>
      <c r="AT152" s="65"/>
      <c r="AU152" s="118" t="str">
        <f>Table121516419[[#This Row],[Column43]]</f>
        <v>0</v>
      </c>
      <c r="AV152" s="101"/>
      <c r="AW152" s="101"/>
      <c r="AX152" s="102"/>
      <c r="AY152" s="102" t="s">
        <v>563</v>
      </c>
      <c r="AZ152" s="102" t="s">
        <v>563</v>
      </c>
      <c r="BA152" s="118">
        <f>IFERROR(AVERAGE(Table121516419[[#This Row],[Column52]],,Table121516419[[#This Row],[Column53]]),"0")</f>
        <v>0</v>
      </c>
      <c r="BB152" s="102" t="s">
        <v>563</v>
      </c>
      <c r="BC152" s="102" t="s">
        <v>563</v>
      </c>
      <c r="BD152" s="101"/>
      <c r="BE152" s="54"/>
      <c r="BF152" s="81"/>
      <c r="BG152" s="118" t="str">
        <f>IFERROR(AVERAGE(Table121516419[[#This Row],[Column55]],Table121516419[[#This Row],[Column56]]),"0")</f>
        <v>0</v>
      </c>
    </row>
    <row r="153" spans="1:59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 t="str">
        <f>IFERROR(AVERAGE(Table121516419[[#This Row],[Column7]],Table121516419[[#This Row],[Column8]],_FV(Table121516419[[#This Row],[Column9]],"@Column10",TRUE)),"0")</f>
        <v>0</v>
      </c>
      <c r="L153" s="102">
        <v>2</v>
      </c>
      <c r="M153" s="102">
        <v>2</v>
      </c>
      <c r="N153" s="102">
        <v>1</v>
      </c>
      <c r="O153" s="102">
        <v>3</v>
      </c>
      <c r="P153" s="102">
        <v>2</v>
      </c>
      <c r="Q153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53" s="102"/>
      <c r="S153" s="102">
        <v>1</v>
      </c>
      <c r="T153" s="102"/>
      <c r="U153" s="102"/>
      <c r="V153" s="59"/>
      <c r="W153" s="118">
        <f>Table121516419[[#This Row],[Column20]]</f>
        <v>1</v>
      </c>
      <c r="X153" s="102">
        <v>1</v>
      </c>
      <c r="Y153" s="102">
        <v>1</v>
      </c>
      <c r="Z153" s="102"/>
      <c r="AA153" s="102"/>
      <c r="AB153" s="59"/>
      <c r="AC153" s="118">
        <f>IFERROR(AVERAGE(Table121516418[[#This Row],[Column25]],Table121516418[[#This Row],[Column26]]),"0")</f>
        <v>1.5</v>
      </c>
      <c r="AD153" s="102">
        <v>1</v>
      </c>
      <c r="AE153" s="102">
        <v>0</v>
      </c>
      <c r="AF153" s="102">
        <v>1</v>
      </c>
      <c r="AG153" s="102"/>
      <c r="AH153" s="59"/>
      <c r="AI153" s="118">
        <f>IFERROR(AVERAGE(Table121516418[[#This Row],[Column31]],Table121516418[[#This Row],[Column33]]),"0")</f>
        <v>1</v>
      </c>
      <c r="AJ153" s="58">
        <v>1</v>
      </c>
      <c r="AK153" s="58">
        <v>1</v>
      </c>
      <c r="AL153" s="102"/>
      <c r="AM153" s="58">
        <v>1</v>
      </c>
      <c r="AN153" s="59"/>
      <c r="AO153" s="118">
        <f>IFERROR(AVERAGE(Table121516419[[#This Row],[Column37]],Table121516419[[#This Row],[Column38]],Table121516419[[#This Row],[Column40]]),"0")</f>
        <v>1</v>
      </c>
      <c r="AP153" s="102">
        <v>1</v>
      </c>
      <c r="AQ153" s="102"/>
      <c r="AR153" s="102"/>
      <c r="AS153" s="102"/>
      <c r="AT153" s="59"/>
      <c r="AU153" s="118">
        <f>Table121516419[[#This Row],[Column43]]</f>
        <v>1</v>
      </c>
      <c r="AV153" s="102"/>
      <c r="AW153" s="102"/>
      <c r="AX153" s="102"/>
      <c r="AY153" s="102">
        <v>1</v>
      </c>
      <c r="AZ153" s="102">
        <v>2</v>
      </c>
      <c r="BA153" s="118">
        <f>IFERROR(AVERAGE(Table121516419[[#This Row],[Column52]],,Table121516419[[#This Row],[Column53]]),"0")</f>
        <v>1</v>
      </c>
      <c r="BB153" s="102">
        <v>0</v>
      </c>
      <c r="BC153" s="102">
        <v>0</v>
      </c>
      <c r="BD153" s="102"/>
      <c r="BE153" s="58"/>
      <c r="BF153" s="76"/>
      <c r="BG153" s="118">
        <f>IFERROR(AVERAGE(Table121516419[[#This Row],[Column55]],Table121516419[[#This Row],[Column56]]),"0")</f>
        <v>0</v>
      </c>
    </row>
    <row r="154" spans="1:59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 t="str">
        <f>IFERROR(AVERAGE(Table121516419[[#This Row],[Column7]],Table121516419[[#This Row],[Column8]],_FV(Table121516419[[#This Row],[Column9]],"@Column10",TRUE)),"0")</f>
        <v>0</v>
      </c>
      <c r="L154" s="102">
        <v>0</v>
      </c>
      <c r="M154" s="102">
        <v>0</v>
      </c>
      <c r="N154" s="102">
        <v>0</v>
      </c>
      <c r="O154" s="102">
        <v>0</v>
      </c>
      <c r="P154" s="102">
        <v>0</v>
      </c>
      <c r="Q154" s="118">
        <f>IFERROR(AVERAGE(Table121516419[[#This Row],[Column13]],Table121516419[[#This Row],[Column14]],Table121516419[[#This Row],[Column15]],Table121516419[[#This Row],[Column16]],Table121516419[[#This Row],[Column17]]),"0")</f>
        <v>0</v>
      </c>
      <c r="R154" s="102"/>
      <c r="S154" s="102">
        <v>0</v>
      </c>
      <c r="T154" s="101"/>
      <c r="U154" s="102"/>
      <c r="V154" s="65"/>
      <c r="W154" s="118">
        <f>Table121516419[[#This Row],[Column20]]</f>
        <v>0</v>
      </c>
      <c r="X154" s="102">
        <v>0</v>
      </c>
      <c r="Y154" s="102">
        <v>0</v>
      </c>
      <c r="Z154" s="101"/>
      <c r="AA154" s="101"/>
      <c r="AB154" s="65"/>
      <c r="AC154" s="118">
        <f>IFERROR(AVERAGE(Table121516418[[#This Row],[Column25]],Table121516418[[#This Row],[Column26]]),"0")</f>
        <v>1</v>
      </c>
      <c r="AD154" s="102">
        <v>0</v>
      </c>
      <c r="AE154" s="102">
        <v>0</v>
      </c>
      <c r="AF154" s="102">
        <v>1</v>
      </c>
      <c r="AG154" s="101"/>
      <c r="AH154" s="65"/>
      <c r="AI154" s="118">
        <f>IFERROR(AVERAGE(Table121516418[[#This Row],[Column31]],Table121516418[[#This Row],[Column33]]),"0")</f>
        <v>1</v>
      </c>
      <c r="AJ154" s="54">
        <v>0</v>
      </c>
      <c r="AK154" s="54">
        <v>0</v>
      </c>
      <c r="AL154" s="101"/>
      <c r="AM154" s="54">
        <v>0</v>
      </c>
      <c r="AN154" s="65"/>
      <c r="AO154" s="118">
        <f>IFERROR(AVERAGE(Table121516419[[#This Row],[Column37]],Table121516419[[#This Row],[Column38]],Table121516419[[#This Row],[Column40]]),"0")</f>
        <v>0</v>
      </c>
      <c r="AP154" s="102">
        <v>0</v>
      </c>
      <c r="AQ154" s="102"/>
      <c r="AR154" s="102"/>
      <c r="AS154" s="101"/>
      <c r="AT154" s="65"/>
      <c r="AU154" s="118">
        <f>Table121516419[[#This Row],[Column43]]</f>
        <v>0</v>
      </c>
      <c r="AV154" s="101"/>
      <c r="AW154" s="101"/>
      <c r="AX154" s="102"/>
      <c r="AY154" s="102">
        <v>0</v>
      </c>
      <c r="AZ154" s="102">
        <v>0</v>
      </c>
      <c r="BA154" s="118">
        <f>IFERROR(AVERAGE(Table121516419[[#This Row],[Column52]],,Table121516419[[#This Row],[Column53]]),"0")</f>
        <v>0</v>
      </c>
      <c r="BB154" s="102">
        <v>0</v>
      </c>
      <c r="BC154" s="102">
        <v>0</v>
      </c>
      <c r="BD154" s="101"/>
      <c r="BE154" s="54"/>
      <c r="BF154" s="81"/>
      <c r="BG154" s="118">
        <f>IFERROR(AVERAGE(Table121516419[[#This Row],[Column55]],Table121516419[[#This Row],[Column56]]),"0")</f>
        <v>0</v>
      </c>
    </row>
    <row r="155" spans="1:59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 t="str">
        <f>IFERROR(AVERAGE(Table121516419[[#This Row],[Column7]],Table121516419[[#This Row],[Column8]],_FV(Table121516419[[#This Row],[Column9]],"@Column10",TRUE)),"0")</f>
        <v>0</v>
      </c>
      <c r="L155" s="102" t="s">
        <v>563</v>
      </c>
      <c r="M155" s="102" t="s">
        <v>563</v>
      </c>
      <c r="N155" s="102" t="s">
        <v>563</v>
      </c>
      <c r="O155" s="102" t="s">
        <v>563</v>
      </c>
      <c r="P155" s="102" t="s">
        <v>563</v>
      </c>
      <c r="Q155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55" s="102"/>
      <c r="S155" s="102" t="s">
        <v>563</v>
      </c>
      <c r="T155" s="102"/>
      <c r="U155" s="102"/>
      <c r="V155" s="59"/>
      <c r="W155" s="118" t="str">
        <f>Table121516419[[#This Row],[Column20]]</f>
        <v>0</v>
      </c>
      <c r="X155" s="102" t="s">
        <v>563</v>
      </c>
      <c r="Y155" s="102" t="s">
        <v>563</v>
      </c>
      <c r="Z155" s="102"/>
      <c r="AA155" s="102"/>
      <c r="AB155" s="59"/>
      <c r="AC155" s="118" t="str">
        <f>IFERROR(AVERAGE(Table121516418[[#This Row],[Column25]],Table121516418[[#This Row],[Column26]]),"0")</f>
        <v>0</v>
      </c>
      <c r="AD155" s="102" t="s">
        <v>563</v>
      </c>
      <c r="AE155" s="102" t="s">
        <v>563</v>
      </c>
      <c r="AF155" s="102" t="s">
        <v>563</v>
      </c>
      <c r="AG155" s="102"/>
      <c r="AH155" s="59"/>
      <c r="AI155" s="118" t="str">
        <f>IFERROR(AVERAGE(Table121516418[[#This Row],[Column31]],Table121516418[[#This Row],[Column33]]),"0")</f>
        <v>0</v>
      </c>
      <c r="AJ155" s="58" t="s">
        <v>563</v>
      </c>
      <c r="AK155" s="58" t="s">
        <v>563</v>
      </c>
      <c r="AL155" s="102"/>
      <c r="AM155" s="58" t="s">
        <v>563</v>
      </c>
      <c r="AN155" s="59"/>
      <c r="AO155" s="118" t="str">
        <f>IFERROR(AVERAGE(Table121516419[[#This Row],[Column37]],Table121516419[[#This Row],[Column38]],Table121516419[[#This Row],[Column40]]),"0")</f>
        <v>0</v>
      </c>
      <c r="AP155" s="102" t="s">
        <v>563</v>
      </c>
      <c r="AQ155" s="102"/>
      <c r="AR155" s="102"/>
      <c r="AS155" s="102"/>
      <c r="AT155" s="59"/>
      <c r="AU155" s="118" t="str">
        <f>Table121516419[[#This Row],[Column43]]</f>
        <v>0</v>
      </c>
      <c r="AV155" s="102"/>
      <c r="AW155" s="102"/>
      <c r="AX155" s="102"/>
      <c r="AY155" s="102" t="s">
        <v>563</v>
      </c>
      <c r="AZ155" s="102" t="s">
        <v>563</v>
      </c>
      <c r="BA155" s="118">
        <f>IFERROR(AVERAGE(Table121516419[[#This Row],[Column52]],,Table121516419[[#This Row],[Column53]]),"0")</f>
        <v>0</v>
      </c>
      <c r="BB155" s="102" t="s">
        <v>563</v>
      </c>
      <c r="BC155" s="102" t="s">
        <v>563</v>
      </c>
      <c r="BD155" s="102"/>
      <c r="BE155" s="58"/>
      <c r="BF155" s="76"/>
      <c r="BG155" s="118" t="str">
        <f>IFERROR(AVERAGE(Table121516419[[#This Row],[Column55]],Table121516419[[#This Row],[Column56]]),"0")</f>
        <v>0</v>
      </c>
    </row>
    <row r="156" spans="1:59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 t="str">
        <f>IFERROR(AVERAGE(Table121516419[[#This Row],[Column7]],Table121516419[[#This Row],[Column8]],_FV(Table121516419[[#This Row],[Column9]],"@Column10",TRUE)),"0")</f>
        <v>0</v>
      </c>
      <c r="L156" s="102">
        <v>3</v>
      </c>
      <c r="M156" s="102">
        <v>3</v>
      </c>
      <c r="N156" s="102">
        <v>3</v>
      </c>
      <c r="O156" s="102">
        <v>1</v>
      </c>
      <c r="P156" s="102">
        <v>3</v>
      </c>
      <c r="Q156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156" s="102"/>
      <c r="S156" s="102">
        <v>2</v>
      </c>
      <c r="T156" s="101"/>
      <c r="U156" s="102"/>
      <c r="V156" s="65"/>
      <c r="W156" s="118">
        <f>Table121516419[[#This Row],[Column20]]</f>
        <v>2</v>
      </c>
      <c r="X156" s="102">
        <v>2</v>
      </c>
      <c r="Y156" s="102">
        <v>2</v>
      </c>
      <c r="Z156" s="101"/>
      <c r="AA156" s="101"/>
      <c r="AB156" s="65"/>
      <c r="AC156" s="118">
        <f>IFERROR(AVERAGE(Table121516418[[#This Row],[Column25]],Table121516418[[#This Row],[Column26]]),"0")</f>
        <v>2</v>
      </c>
      <c r="AD156" s="102">
        <v>1</v>
      </c>
      <c r="AE156" s="102">
        <v>0</v>
      </c>
      <c r="AF156" s="102">
        <v>1</v>
      </c>
      <c r="AG156" s="101"/>
      <c r="AH156" s="65"/>
      <c r="AI156" s="118">
        <f>IFERROR(AVERAGE(Table121516418[[#This Row],[Column31]],Table121516418[[#This Row],[Column33]]),"0")</f>
        <v>1</v>
      </c>
      <c r="AJ156" s="54">
        <v>2</v>
      </c>
      <c r="AK156" s="54">
        <v>2</v>
      </c>
      <c r="AL156" s="101"/>
      <c r="AM156" s="54">
        <v>2</v>
      </c>
      <c r="AN156" s="65"/>
      <c r="AO156" s="118">
        <f>IFERROR(AVERAGE(Table121516419[[#This Row],[Column37]],Table121516419[[#This Row],[Column38]],Table121516419[[#This Row],[Column40]]),"0")</f>
        <v>2</v>
      </c>
      <c r="AP156" s="102">
        <v>1</v>
      </c>
      <c r="AQ156" s="102"/>
      <c r="AR156" s="102"/>
      <c r="AS156" s="101"/>
      <c r="AT156" s="65"/>
      <c r="AU156" s="118">
        <f>Table121516419[[#This Row],[Column43]]</f>
        <v>1</v>
      </c>
      <c r="AV156" s="101"/>
      <c r="AW156" s="101"/>
      <c r="AX156" s="102"/>
      <c r="AY156" s="102">
        <v>3</v>
      </c>
      <c r="AZ156" s="102">
        <v>3</v>
      </c>
      <c r="BA156" s="118">
        <f>IFERROR(AVERAGE(Table121516419[[#This Row],[Column52]],,Table121516419[[#This Row],[Column53]]),"0")</f>
        <v>2</v>
      </c>
      <c r="BB156" s="102">
        <v>0</v>
      </c>
      <c r="BC156" s="102">
        <v>0</v>
      </c>
      <c r="BD156" s="101"/>
      <c r="BE156" s="54"/>
      <c r="BF156" s="81"/>
      <c r="BG156" s="118">
        <f>IFERROR(AVERAGE(Table121516419[[#This Row],[Column55]],Table121516419[[#This Row],[Column56]]),"0")</f>
        <v>0</v>
      </c>
    </row>
    <row r="157" spans="1:59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 t="str">
        <f>IFERROR(AVERAGE(Table121516419[[#This Row],[Column7]],Table121516419[[#This Row],[Column8]],_FV(Table121516419[[#This Row],[Column9]],"@Column10",TRUE)),"0")</f>
        <v>0</v>
      </c>
      <c r="L157" s="102">
        <v>3</v>
      </c>
      <c r="M157" s="102">
        <v>2</v>
      </c>
      <c r="N157" s="102">
        <v>3</v>
      </c>
      <c r="O157" s="102">
        <v>3</v>
      </c>
      <c r="P157" s="102">
        <v>3</v>
      </c>
      <c r="Q157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57" s="102"/>
      <c r="S157" s="102">
        <v>2</v>
      </c>
      <c r="T157" s="102"/>
      <c r="U157" s="102"/>
      <c r="V157" s="59"/>
      <c r="W157" s="118">
        <f>Table121516419[[#This Row],[Column20]]</f>
        <v>2</v>
      </c>
      <c r="X157" s="102">
        <v>3</v>
      </c>
      <c r="Y157" s="102">
        <v>3</v>
      </c>
      <c r="Z157" s="102"/>
      <c r="AA157" s="102"/>
      <c r="AB157" s="59"/>
      <c r="AC157" s="118">
        <f>IFERROR(AVERAGE(Table121516418[[#This Row],[Column25]],Table121516418[[#This Row],[Column26]]),"0")</f>
        <v>2.5</v>
      </c>
      <c r="AD157" s="102">
        <v>3</v>
      </c>
      <c r="AE157" s="102">
        <v>0</v>
      </c>
      <c r="AF157" s="102">
        <v>2</v>
      </c>
      <c r="AG157" s="102"/>
      <c r="AH157" s="59"/>
      <c r="AI157" s="118">
        <f>IFERROR(AVERAGE(Table121516418[[#This Row],[Column31]],Table121516418[[#This Row],[Column33]]),"0")</f>
        <v>2.5</v>
      </c>
      <c r="AJ157" s="58">
        <v>2</v>
      </c>
      <c r="AK157" s="58">
        <v>2</v>
      </c>
      <c r="AL157" s="102"/>
      <c r="AM157" s="58">
        <v>2</v>
      </c>
      <c r="AN157" s="59"/>
      <c r="AO157" s="118">
        <f>IFERROR(AVERAGE(Table121516419[[#This Row],[Column37]],Table121516419[[#This Row],[Column38]],Table121516419[[#This Row],[Column40]]),"0")</f>
        <v>2</v>
      </c>
      <c r="AP157" s="102">
        <v>2</v>
      </c>
      <c r="AQ157" s="102"/>
      <c r="AR157" s="102"/>
      <c r="AS157" s="102"/>
      <c r="AT157" s="59"/>
      <c r="AU157" s="118">
        <f>Table121516419[[#This Row],[Column43]]</f>
        <v>2</v>
      </c>
      <c r="AV157" s="102"/>
      <c r="AW157" s="102"/>
      <c r="AX157" s="102"/>
      <c r="AY157" s="102">
        <v>3</v>
      </c>
      <c r="AZ157" s="102">
        <v>0</v>
      </c>
      <c r="BA157" s="118">
        <f>IFERROR(AVERAGE(Table121516419[[#This Row],[Column52]],,Table121516419[[#This Row],[Column53]]),"0")</f>
        <v>1</v>
      </c>
      <c r="BB157" s="102">
        <v>0</v>
      </c>
      <c r="BC157" s="102">
        <v>0</v>
      </c>
      <c r="BD157" s="102"/>
      <c r="BE157" s="58"/>
      <c r="BF157" s="76"/>
      <c r="BG157" s="118">
        <f>IFERROR(AVERAGE(Table121516419[[#This Row],[Column55]],Table121516419[[#This Row],[Column56]]),"0")</f>
        <v>0</v>
      </c>
    </row>
    <row r="158" spans="1:59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 t="str">
        <f>IFERROR(AVERAGE(Table121516419[[#This Row],[Column7]],Table121516419[[#This Row],[Column8]],_FV(Table121516419[[#This Row],[Column9]],"@Column10",TRUE)),"0")</f>
        <v>0</v>
      </c>
      <c r="L158" s="102">
        <v>1</v>
      </c>
      <c r="M158" s="102">
        <v>1</v>
      </c>
      <c r="N158" s="102">
        <v>1</v>
      </c>
      <c r="O158" s="102">
        <v>1</v>
      </c>
      <c r="P158" s="102">
        <v>1</v>
      </c>
      <c r="Q158" s="118">
        <f>IFERROR(AVERAGE(Table121516419[[#This Row],[Column13]],Table121516419[[#This Row],[Column14]],Table121516419[[#This Row],[Column15]],Table121516419[[#This Row],[Column16]],Table121516419[[#This Row],[Column17]]),"0")</f>
        <v>1</v>
      </c>
      <c r="R158" s="102"/>
      <c r="S158" s="102">
        <v>1</v>
      </c>
      <c r="T158" s="101"/>
      <c r="U158" s="102"/>
      <c r="V158" s="65"/>
      <c r="W158" s="118">
        <f>Table121516419[[#This Row],[Column20]]</f>
        <v>1</v>
      </c>
      <c r="X158" s="102">
        <v>1</v>
      </c>
      <c r="Y158" s="102">
        <v>1</v>
      </c>
      <c r="Z158" s="101"/>
      <c r="AA158" s="101"/>
      <c r="AB158" s="65"/>
      <c r="AC158" s="118">
        <f>IFERROR(AVERAGE(Table121516418[[#This Row],[Column25]],Table121516418[[#This Row],[Column26]]),"0")</f>
        <v>1</v>
      </c>
      <c r="AD158" s="102">
        <v>1</v>
      </c>
      <c r="AE158" s="102">
        <v>0</v>
      </c>
      <c r="AF158" s="102">
        <v>1</v>
      </c>
      <c r="AG158" s="101"/>
      <c r="AH158" s="65"/>
      <c r="AI158" s="118">
        <f>IFERROR(AVERAGE(Table121516418[[#This Row],[Column31]],Table121516418[[#This Row],[Column33]]),"0")</f>
        <v>1</v>
      </c>
      <c r="AJ158" s="54">
        <v>1</v>
      </c>
      <c r="AK158" s="54">
        <v>1</v>
      </c>
      <c r="AL158" s="101"/>
      <c r="AM158" s="54">
        <v>1</v>
      </c>
      <c r="AN158" s="65"/>
      <c r="AO158" s="118">
        <f>IFERROR(AVERAGE(Table121516419[[#This Row],[Column37]],Table121516419[[#This Row],[Column38]],Table121516419[[#This Row],[Column40]]),"0")</f>
        <v>1</v>
      </c>
      <c r="AP158" s="102">
        <v>1</v>
      </c>
      <c r="AQ158" s="102"/>
      <c r="AR158" s="102"/>
      <c r="AS158" s="101"/>
      <c r="AT158" s="65"/>
      <c r="AU158" s="118">
        <f>Table121516419[[#This Row],[Column43]]</f>
        <v>1</v>
      </c>
      <c r="AV158" s="101"/>
      <c r="AW158" s="101"/>
      <c r="AX158" s="102"/>
      <c r="AY158" s="102">
        <v>1</v>
      </c>
      <c r="AZ158" s="102">
        <v>0</v>
      </c>
      <c r="BA158" s="118">
        <f>IFERROR(AVERAGE(Table121516419[[#This Row],[Column52]],,Table121516419[[#This Row],[Column53]]),"0")</f>
        <v>0.33333333333333331</v>
      </c>
      <c r="BB158" s="102">
        <v>0</v>
      </c>
      <c r="BC158" s="102">
        <v>0</v>
      </c>
      <c r="BD158" s="101"/>
      <c r="BE158" s="54"/>
      <c r="BF158" s="81"/>
      <c r="BG158" s="118">
        <f>IFERROR(AVERAGE(Table121516419[[#This Row],[Column55]],Table121516419[[#This Row],[Column56]]),"0")</f>
        <v>0</v>
      </c>
    </row>
    <row r="159" spans="1:59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 t="str">
        <f>IFERROR(AVERAGE(Table121516419[[#This Row],[Column7]],Table121516419[[#This Row],[Column8]],_FV(Table121516419[[#This Row],[Column9]],"@Column10",TRUE)),"0")</f>
        <v>0</v>
      </c>
      <c r="L159" s="102">
        <v>2</v>
      </c>
      <c r="M159" s="102">
        <v>2</v>
      </c>
      <c r="N159" s="102">
        <v>2</v>
      </c>
      <c r="O159" s="102">
        <v>2</v>
      </c>
      <c r="P159" s="102">
        <v>2</v>
      </c>
      <c r="Q159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59" s="102"/>
      <c r="S159" s="102">
        <v>2</v>
      </c>
      <c r="T159" s="102"/>
      <c r="U159" s="102"/>
      <c r="V159" s="59"/>
      <c r="W159" s="118">
        <f>Table121516419[[#This Row],[Column20]]</f>
        <v>2</v>
      </c>
      <c r="X159" s="102">
        <v>2</v>
      </c>
      <c r="Y159" s="102">
        <v>2</v>
      </c>
      <c r="Z159" s="102"/>
      <c r="AA159" s="102"/>
      <c r="AB159" s="59"/>
      <c r="AC159" s="118">
        <f>IFERROR(AVERAGE(Table121516418[[#This Row],[Column25]],Table121516418[[#This Row],[Column26]]),"0")</f>
        <v>2</v>
      </c>
      <c r="AD159" s="102">
        <v>2</v>
      </c>
      <c r="AE159" s="102">
        <v>0</v>
      </c>
      <c r="AF159" s="102">
        <v>2</v>
      </c>
      <c r="AG159" s="102"/>
      <c r="AH159" s="59"/>
      <c r="AI159" s="118">
        <f>IFERROR(AVERAGE(Table121516418[[#This Row],[Column31]],Table121516418[[#This Row],[Column33]]),"0")</f>
        <v>2</v>
      </c>
      <c r="AJ159" s="58">
        <v>2</v>
      </c>
      <c r="AK159" s="58">
        <v>2</v>
      </c>
      <c r="AL159" s="102"/>
      <c r="AM159" s="58">
        <v>2</v>
      </c>
      <c r="AN159" s="59"/>
      <c r="AO159" s="118">
        <f>IFERROR(AVERAGE(Table121516419[[#This Row],[Column37]],Table121516419[[#This Row],[Column38]],Table121516419[[#This Row],[Column40]]),"0")</f>
        <v>2</v>
      </c>
      <c r="AP159" s="102">
        <v>2</v>
      </c>
      <c r="AQ159" s="102"/>
      <c r="AR159" s="102"/>
      <c r="AS159" s="102"/>
      <c r="AT159" s="59"/>
      <c r="AU159" s="118">
        <f>Table121516419[[#This Row],[Column43]]</f>
        <v>2</v>
      </c>
      <c r="AV159" s="102"/>
      <c r="AW159" s="102"/>
      <c r="AX159" s="102"/>
      <c r="AY159" s="102">
        <v>2</v>
      </c>
      <c r="AZ159" s="102">
        <v>0</v>
      </c>
      <c r="BA159" s="118">
        <f>IFERROR(AVERAGE(Table121516419[[#This Row],[Column52]],,Table121516419[[#This Row],[Column53]]),"0")</f>
        <v>0.66666666666666663</v>
      </c>
      <c r="BB159" s="102">
        <v>0</v>
      </c>
      <c r="BC159" s="102">
        <v>0</v>
      </c>
      <c r="BD159" s="102"/>
      <c r="BE159" s="58"/>
      <c r="BF159" s="76"/>
      <c r="BG159" s="118">
        <f>IFERROR(AVERAGE(Table121516419[[#This Row],[Column55]],Table121516419[[#This Row],[Column56]]),"0")</f>
        <v>0</v>
      </c>
    </row>
    <row r="160" spans="1:59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 t="str">
        <f>IFERROR(AVERAGE(Table121516419[[#This Row],[Column7]],Table121516419[[#This Row],[Column8]],_FV(Table121516419[[#This Row],[Column9]],"@Column10",TRUE)),"0")</f>
        <v>0</v>
      </c>
      <c r="L160" s="102" t="s">
        <v>563</v>
      </c>
      <c r="M160" s="102" t="s">
        <v>563</v>
      </c>
      <c r="N160" s="102" t="s">
        <v>563</v>
      </c>
      <c r="O160" s="102" t="s">
        <v>563</v>
      </c>
      <c r="P160" s="102" t="s">
        <v>563</v>
      </c>
      <c r="Q160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60" s="102"/>
      <c r="S160" s="102" t="s">
        <v>563</v>
      </c>
      <c r="T160" s="101"/>
      <c r="U160" s="102"/>
      <c r="V160" s="65"/>
      <c r="W160" s="118" t="str">
        <f>Table121516419[[#This Row],[Column20]]</f>
        <v>0</v>
      </c>
      <c r="X160" s="102" t="s">
        <v>563</v>
      </c>
      <c r="Y160" s="102" t="s">
        <v>563</v>
      </c>
      <c r="Z160" s="101"/>
      <c r="AA160" s="101"/>
      <c r="AB160" s="65"/>
      <c r="AC160" s="118" t="str">
        <f>IFERROR(AVERAGE(Table121516418[[#This Row],[Column25]],Table121516418[[#This Row],[Column26]]),"0")</f>
        <v>0</v>
      </c>
      <c r="AD160" s="102" t="s">
        <v>563</v>
      </c>
      <c r="AE160" s="102" t="s">
        <v>563</v>
      </c>
      <c r="AF160" s="102" t="s">
        <v>563</v>
      </c>
      <c r="AG160" s="101"/>
      <c r="AH160" s="65"/>
      <c r="AI160" s="118" t="str">
        <f>IFERROR(AVERAGE(Table121516418[[#This Row],[Column31]],Table121516418[[#This Row],[Column33]]),"0")</f>
        <v>0</v>
      </c>
      <c r="AJ160" s="54" t="s">
        <v>563</v>
      </c>
      <c r="AK160" s="54" t="s">
        <v>563</v>
      </c>
      <c r="AL160" s="101"/>
      <c r="AM160" s="54" t="s">
        <v>563</v>
      </c>
      <c r="AN160" s="65"/>
      <c r="AO160" s="118" t="str">
        <f>IFERROR(AVERAGE(Table121516419[[#This Row],[Column37]],Table121516419[[#This Row],[Column38]],Table121516419[[#This Row],[Column40]]),"0")</f>
        <v>0</v>
      </c>
      <c r="AP160" s="102" t="s">
        <v>563</v>
      </c>
      <c r="AQ160" s="102"/>
      <c r="AR160" s="102"/>
      <c r="AS160" s="101"/>
      <c r="AT160" s="65"/>
      <c r="AU160" s="118" t="str">
        <f>Table121516419[[#This Row],[Column43]]</f>
        <v>0</v>
      </c>
      <c r="AV160" s="101"/>
      <c r="AW160" s="101"/>
      <c r="AX160" s="102"/>
      <c r="AY160" s="102" t="s">
        <v>563</v>
      </c>
      <c r="AZ160" s="102" t="s">
        <v>563</v>
      </c>
      <c r="BA160" s="118">
        <f>IFERROR(AVERAGE(Table121516419[[#This Row],[Column52]],,Table121516419[[#This Row],[Column53]]),"0")</f>
        <v>0</v>
      </c>
      <c r="BB160" s="102" t="s">
        <v>563</v>
      </c>
      <c r="BC160" s="102" t="s">
        <v>563</v>
      </c>
      <c r="BD160" s="101"/>
      <c r="BE160" s="54"/>
      <c r="BF160" s="81"/>
      <c r="BG160" s="118" t="str">
        <f>IFERROR(AVERAGE(Table121516419[[#This Row],[Column55]],Table121516419[[#This Row],[Column56]]),"0")</f>
        <v>0</v>
      </c>
    </row>
    <row r="161" spans="1:59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 t="str">
        <f>IFERROR(AVERAGE(Table121516419[[#This Row],[Column7]],Table121516419[[#This Row],[Column8]],_FV(Table121516419[[#This Row],[Column9]],"@Column10",TRUE)),"0")</f>
        <v>0</v>
      </c>
      <c r="L161" s="102">
        <v>2</v>
      </c>
      <c r="M161" s="102">
        <v>2</v>
      </c>
      <c r="N161" s="102">
        <v>2</v>
      </c>
      <c r="O161" s="102">
        <v>2</v>
      </c>
      <c r="P161" s="102">
        <v>2</v>
      </c>
      <c r="Q161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61" s="102"/>
      <c r="S161" s="102">
        <v>2</v>
      </c>
      <c r="T161" s="102"/>
      <c r="U161" s="102"/>
      <c r="V161" s="59"/>
      <c r="W161" s="118">
        <f>Table121516419[[#This Row],[Column20]]</f>
        <v>2</v>
      </c>
      <c r="X161" s="102">
        <v>2</v>
      </c>
      <c r="Y161" s="102">
        <v>2</v>
      </c>
      <c r="Z161" s="102"/>
      <c r="AA161" s="102"/>
      <c r="AB161" s="59"/>
      <c r="AC161" s="118">
        <f>IFERROR(AVERAGE(Table121516418[[#This Row],[Column25]],Table121516418[[#This Row],[Column26]]),"0")</f>
        <v>2</v>
      </c>
      <c r="AD161" s="102">
        <v>2</v>
      </c>
      <c r="AE161" s="102">
        <v>0</v>
      </c>
      <c r="AF161" s="102">
        <v>2</v>
      </c>
      <c r="AG161" s="102"/>
      <c r="AH161" s="59"/>
      <c r="AI161" s="118">
        <f>IFERROR(AVERAGE(Table121516418[[#This Row],[Column31]],Table121516418[[#This Row],[Column33]]),"0")</f>
        <v>2</v>
      </c>
      <c r="AJ161" s="58">
        <v>2</v>
      </c>
      <c r="AK161" s="58">
        <v>2</v>
      </c>
      <c r="AL161" s="102"/>
      <c r="AM161" s="58">
        <v>2</v>
      </c>
      <c r="AN161" s="59"/>
      <c r="AO161" s="118">
        <f>IFERROR(AVERAGE(Table121516419[[#This Row],[Column37]],Table121516419[[#This Row],[Column38]],Table121516419[[#This Row],[Column40]]),"0")</f>
        <v>2</v>
      </c>
      <c r="AP161" s="102">
        <v>2</v>
      </c>
      <c r="AQ161" s="102"/>
      <c r="AR161" s="102"/>
      <c r="AS161" s="102"/>
      <c r="AT161" s="59"/>
      <c r="AU161" s="118">
        <f>Table121516419[[#This Row],[Column43]]</f>
        <v>2</v>
      </c>
      <c r="AV161" s="102"/>
      <c r="AW161" s="102"/>
      <c r="AX161" s="102"/>
      <c r="AY161" s="102">
        <v>2</v>
      </c>
      <c r="AZ161" s="102">
        <v>0</v>
      </c>
      <c r="BA161" s="118">
        <f>IFERROR(AVERAGE(Table121516419[[#This Row],[Column52]],,Table121516419[[#This Row],[Column53]]),"0")</f>
        <v>0.66666666666666663</v>
      </c>
      <c r="BB161" s="102">
        <v>0</v>
      </c>
      <c r="BC161" s="102">
        <v>0</v>
      </c>
      <c r="BD161" s="102"/>
      <c r="BE161" s="58"/>
      <c r="BF161" s="76"/>
      <c r="BG161" s="118">
        <f>IFERROR(AVERAGE(Table121516419[[#This Row],[Column55]],Table121516419[[#This Row],[Column56]]),"0")</f>
        <v>0</v>
      </c>
    </row>
    <row r="162" spans="1:59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 t="str">
        <f>IFERROR(AVERAGE(Table121516419[[#This Row],[Column7]],Table121516419[[#This Row],[Column8]],_FV(Table121516419[[#This Row],[Column9]],"@Column10",TRUE)),"0")</f>
        <v>0</v>
      </c>
      <c r="L162" s="102">
        <v>3</v>
      </c>
      <c r="M162" s="102">
        <v>2</v>
      </c>
      <c r="N162" s="102">
        <v>2</v>
      </c>
      <c r="O162" s="102">
        <v>1</v>
      </c>
      <c r="P162" s="102">
        <v>1</v>
      </c>
      <c r="Q162" s="118">
        <f>IFERROR(AVERAGE(Table121516419[[#This Row],[Column13]],Table121516419[[#This Row],[Column14]],Table121516419[[#This Row],[Column15]],Table121516419[[#This Row],[Column16]],Table121516419[[#This Row],[Column17]]),"0")</f>
        <v>1.8</v>
      </c>
      <c r="R162" s="102"/>
      <c r="S162" s="102">
        <v>1</v>
      </c>
      <c r="T162" s="101"/>
      <c r="U162" s="102"/>
      <c r="V162" s="65"/>
      <c r="W162" s="118">
        <f>Table121516419[[#This Row],[Column20]]</f>
        <v>1</v>
      </c>
      <c r="X162" s="102">
        <v>1</v>
      </c>
      <c r="Y162" s="102">
        <v>1</v>
      </c>
      <c r="Z162" s="101"/>
      <c r="AA162" s="101"/>
      <c r="AB162" s="65"/>
      <c r="AC162" s="118">
        <f>IFERROR(AVERAGE(Table121516418[[#This Row],[Column25]],Table121516418[[#This Row],[Column26]]),"0")</f>
        <v>1</v>
      </c>
      <c r="AD162" s="102">
        <v>1</v>
      </c>
      <c r="AE162" s="102">
        <v>0</v>
      </c>
      <c r="AF162" s="102">
        <v>1</v>
      </c>
      <c r="AG162" s="101"/>
      <c r="AH162" s="65"/>
      <c r="AI162" s="118">
        <f>IFERROR(AVERAGE(Table121516418[[#This Row],[Column31]],Table121516418[[#This Row],[Column33]]),"0")</f>
        <v>1</v>
      </c>
      <c r="AJ162" s="54">
        <v>1</v>
      </c>
      <c r="AK162" s="54">
        <v>1</v>
      </c>
      <c r="AL162" s="101"/>
      <c r="AM162" s="54">
        <v>1</v>
      </c>
      <c r="AN162" s="65"/>
      <c r="AO162" s="118">
        <f>IFERROR(AVERAGE(Table121516419[[#This Row],[Column37]],Table121516419[[#This Row],[Column38]],Table121516419[[#This Row],[Column40]]),"0")</f>
        <v>1</v>
      </c>
      <c r="AP162" s="102">
        <v>1</v>
      </c>
      <c r="AQ162" s="102"/>
      <c r="AR162" s="102"/>
      <c r="AS162" s="101"/>
      <c r="AT162" s="65"/>
      <c r="AU162" s="118">
        <f>Table121516419[[#This Row],[Column43]]</f>
        <v>1</v>
      </c>
      <c r="AV162" s="101"/>
      <c r="AW162" s="101"/>
      <c r="AX162" s="102"/>
      <c r="AY162" s="102">
        <v>1</v>
      </c>
      <c r="AZ162" s="102">
        <v>1</v>
      </c>
      <c r="BA162" s="118">
        <f>IFERROR(AVERAGE(Table121516419[[#This Row],[Column52]],,Table121516419[[#This Row],[Column53]]),"0")</f>
        <v>0.66666666666666663</v>
      </c>
      <c r="BB162" s="102">
        <v>0</v>
      </c>
      <c r="BC162" s="102">
        <v>0</v>
      </c>
      <c r="BD162" s="101"/>
      <c r="BE162" s="54"/>
      <c r="BF162" s="81"/>
      <c r="BG162" s="118">
        <f>IFERROR(AVERAGE(Table121516419[[#This Row],[Column55]],Table121516419[[#This Row],[Column56]]),"0")</f>
        <v>0</v>
      </c>
    </row>
    <row r="163" spans="1:59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 t="str">
        <f>IFERROR(AVERAGE(Table121516419[[#This Row],[Column7]],Table121516419[[#This Row],[Column8]],_FV(Table121516419[[#This Row],[Column9]],"@Column10",TRUE)),"0")</f>
        <v>0</v>
      </c>
      <c r="L163" s="102" t="s">
        <v>563</v>
      </c>
      <c r="M163" s="102" t="s">
        <v>563</v>
      </c>
      <c r="N163" s="102" t="s">
        <v>563</v>
      </c>
      <c r="O163" s="102" t="s">
        <v>563</v>
      </c>
      <c r="P163" s="102" t="s">
        <v>563</v>
      </c>
      <c r="Q163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63" s="102"/>
      <c r="S163" s="102" t="s">
        <v>563</v>
      </c>
      <c r="T163" s="102"/>
      <c r="U163" s="102"/>
      <c r="V163" s="59"/>
      <c r="W163" s="118" t="str">
        <f>Table121516419[[#This Row],[Column20]]</f>
        <v>0</v>
      </c>
      <c r="X163" s="102" t="s">
        <v>563</v>
      </c>
      <c r="Y163" s="102" t="s">
        <v>563</v>
      </c>
      <c r="Z163" s="102"/>
      <c r="AA163" s="102"/>
      <c r="AB163" s="59"/>
      <c r="AC163" s="118" t="str">
        <f>IFERROR(AVERAGE(Table121516418[[#This Row],[Column25]],Table121516418[[#This Row],[Column26]]),"0")</f>
        <v>0</v>
      </c>
      <c r="AD163" s="102" t="s">
        <v>563</v>
      </c>
      <c r="AE163" s="102" t="s">
        <v>563</v>
      </c>
      <c r="AF163" s="102" t="s">
        <v>563</v>
      </c>
      <c r="AG163" s="102"/>
      <c r="AH163" s="59"/>
      <c r="AI163" s="118" t="str">
        <f>IFERROR(AVERAGE(Table121516418[[#This Row],[Column31]],Table121516418[[#This Row],[Column33]]),"0")</f>
        <v>0</v>
      </c>
      <c r="AJ163" s="58" t="s">
        <v>563</v>
      </c>
      <c r="AK163" s="58" t="s">
        <v>563</v>
      </c>
      <c r="AL163" s="102"/>
      <c r="AM163" s="58" t="s">
        <v>563</v>
      </c>
      <c r="AN163" s="59"/>
      <c r="AO163" s="118" t="str">
        <f>IFERROR(AVERAGE(Table121516419[[#This Row],[Column37]],Table121516419[[#This Row],[Column38]],Table121516419[[#This Row],[Column40]]),"0")</f>
        <v>0</v>
      </c>
      <c r="AP163" s="102" t="s">
        <v>563</v>
      </c>
      <c r="AQ163" s="102"/>
      <c r="AR163" s="102"/>
      <c r="AS163" s="102"/>
      <c r="AT163" s="59"/>
      <c r="AU163" s="118" t="str">
        <f>Table121516419[[#This Row],[Column43]]</f>
        <v>0</v>
      </c>
      <c r="AV163" s="102"/>
      <c r="AW163" s="102"/>
      <c r="AX163" s="102"/>
      <c r="AY163" s="102" t="s">
        <v>563</v>
      </c>
      <c r="AZ163" s="102" t="s">
        <v>563</v>
      </c>
      <c r="BA163" s="118">
        <f>IFERROR(AVERAGE(Table121516419[[#This Row],[Column52]],,Table121516419[[#This Row],[Column53]]),"0")</f>
        <v>0</v>
      </c>
      <c r="BB163" s="102" t="s">
        <v>563</v>
      </c>
      <c r="BC163" s="102" t="s">
        <v>563</v>
      </c>
      <c r="BD163" s="102"/>
      <c r="BE163" s="58"/>
      <c r="BF163" s="76"/>
      <c r="BG163" s="118" t="str">
        <f>IFERROR(AVERAGE(Table121516419[[#This Row],[Column55]],Table121516419[[#This Row],[Column56]]),"0")</f>
        <v>0</v>
      </c>
    </row>
    <row r="164" spans="1:59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 t="str">
        <f>IFERROR(AVERAGE(Table121516419[[#This Row],[Column7]],Table121516419[[#This Row],[Column8]],_FV(Table121516419[[#This Row],[Column9]],"@Column10",TRUE)),"0")</f>
        <v>0</v>
      </c>
      <c r="L164" s="102" t="s">
        <v>563</v>
      </c>
      <c r="M164" s="102" t="s">
        <v>563</v>
      </c>
      <c r="N164" s="102" t="s">
        <v>563</v>
      </c>
      <c r="O164" s="102" t="s">
        <v>563</v>
      </c>
      <c r="P164" s="102" t="s">
        <v>563</v>
      </c>
      <c r="Q164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64" s="102"/>
      <c r="S164" s="102" t="s">
        <v>563</v>
      </c>
      <c r="T164" s="101"/>
      <c r="U164" s="102"/>
      <c r="V164" s="65"/>
      <c r="W164" s="118" t="str">
        <f>Table121516419[[#This Row],[Column20]]</f>
        <v>0</v>
      </c>
      <c r="X164" s="102" t="s">
        <v>563</v>
      </c>
      <c r="Y164" s="102" t="s">
        <v>563</v>
      </c>
      <c r="Z164" s="101"/>
      <c r="AA164" s="101"/>
      <c r="AB164" s="65"/>
      <c r="AC164" s="118" t="str">
        <f>IFERROR(AVERAGE(Table121516418[[#This Row],[Column25]],Table121516418[[#This Row],[Column26]]),"0")</f>
        <v>0</v>
      </c>
      <c r="AD164" s="102" t="s">
        <v>563</v>
      </c>
      <c r="AE164" s="102" t="s">
        <v>563</v>
      </c>
      <c r="AF164" s="102" t="s">
        <v>563</v>
      </c>
      <c r="AG164" s="101"/>
      <c r="AH164" s="65"/>
      <c r="AI164" s="118" t="str">
        <f>IFERROR(AVERAGE(Table121516418[[#This Row],[Column31]],Table121516418[[#This Row],[Column33]]),"0")</f>
        <v>0</v>
      </c>
      <c r="AJ164" s="54" t="s">
        <v>563</v>
      </c>
      <c r="AK164" s="54" t="s">
        <v>563</v>
      </c>
      <c r="AL164" s="101"/>
      <c r="AM164" s="54" t="s">
        <v>563</v>
      </c>
      <c r="AN164" s="65"/>
      <c r="AO164" s="118" t="str">
        <f>IFERROR(AVERAGE(Table121516419[[#This Row],[Column37]],Table121516419[[#This Row],[Column38]],Table121516419[[#This Row],[Column40]]),"0")</f>
        <v>0</v>
      </c>
      <c r="AP164" s="102" t="s">
        <v>563</v>
      </c>
      <c r="AQ164" s="102"/>
      <c r="AR164" s="102"/>
      <c r="AS164" s="101"/>
      <c r="AT164" s="65"/>
      <c r="AU164" s="118" t="str">
        <f>Table121516419[[#This Row],[Column43]]</f>
        <v>0</v>
      </c>
      <c r="AV164" s="101"/>
      <c r="AW164" s="101"/>
      <c r="AX164" s="102"/>
      <c r="AY164" s="102" t="s">
        <v>563</v>
      </c>
      <c r="AZ164" s="102" t="s">
        <v>563</v>
      </c>
      <c r="BA164" s="118">
        <f>IFERROR(AVERAGE(Table121516419[[#This Row],[Column52]],,Table121516419[[#This Row],[Column53]]),"0")</f>
        <v>0</v>
      </c>
      <c r="BB164" s="102" t="s">
        <v>563</v>
      </c>
      <c r="BC164" s="102" t="s">
        <v>563</v>
      </c>
      <c r="BD164" s="101"/>
      <c r="BE164" s="54"/>
      <c r="BF164" s="81"/>
      <c r="BG164" s="118" t="str">
        <f>IFERROR(AVERAGE(Table121516419[[#This Row],[Column55]],Table121516419[[#This Row],[Column56]]),"0")</f>
        <v>0</v>
      </c>
    </row>
    <row r="165" spans="1:59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 t="str">
        <f>IFERROR(AVERAGE(Table121516419[[#This Row],[Column7]],Table121516419[[#This Row],[Column8]],_FV(Table121516419[[#This Row],[Column9]],"@Column10",TRUE)),"0")</f>
        <v>0</v>
      </c>
      <c r="L165" s="102">
        <v>2</v>
      </c>
      <c r="M165" s="102">
        <v>2</v>
      </c>
      <c r="N165" s="102">
        <v>2</v>
      </c>
      <c r="O165" s="102">
        <v>2</v>
      </c>
      <c r="P165" s="102">
        <v>2</v>
      </c>
      <c r="Q165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65" s="102"/>
      <c r="S165" s="102">
        <v>2</v>
      </c>
      <c r="T165" s="102"/>
      <c r="U165" s="102"/>
      <c r="V165" s="59"/>
      <c r="W165" s="118">
        <f>Table121516419[[#This Row],[Column20]]</f>
        <v>2</v>
      </c>
      <c r="X165" s="102">
        <v>2</v>
      </c>
      <c r="Y165" s="102">
        <v>2</v>
      </c>
      <c r="Z165" s="102"/>
      <c r="AA165" s="102"/>
      <c r="AB165" s="59"/>
      <c r="AC165" s="118">
        <f>IFERROR(AVERAGE(Table121516418[[#This Row],[Column25]],Table121516418[[#This Row],[Column26]]),"0")</f>
        <v>2</v>
      </c>
      <c r="AD165" s="102">
        <v>2</v>
      </c>
      <c r="AE165" s="102">
        <v>0</v>
      </c>
      <c r="AF165" s="102">
        <v>2</v>
      </c>
      <c r="AG165" s="102"/>
      <c r="AH165" s="59"/>
      <c r="AI165" s="118">
        <f>IFERROR(AVERAGE(Table121516418[[#This Row],[Column31]],Table121516418[[#This Row],[Column33]]),"0")</f>
        <v>2</v>
      </c>
      <c r="AJ165" s="58">
        <v>2</v>
      </c>
      <c r="AK165" s="58">
        <v>2</v>
      </c>
      <c r="AL165" s="102"/>
      <c r="AM165" s="58">
        <v>2</v>
      </c>
      <c r="AN165" s="59"/>
      <c r="AO165" s="118">
        <f>IFERROR(AVERAGE(Table121516419[[#This Row],[Column37]],Table121516419[[#This Row],[Column38]],Table121516419[[#This Row],[Column40]]),"0")</f>
        <v>2</v>
      </c>
      <c r="AP165" s="102">
        <v>2</v>
      </c>
      <c r="AQ165" s="102"/>
      <c r="AR165" s="102"/>
      <c r="AS165" s="102"/>
      <c r="AT165" s="59"/>
      <c r="AU165" s="118">
        <f>Table121516419[[#This Row],[Column43]]</f>
        <v>2</v>
      </c>
      <c r="AV165" s="102"/>
      <c r="AW165" s="102"/>
      <c r="AX165" s="102"/>
      <c r="AY165" s="102">
        <v>2</v>
      </c>
      <c r="AZ165" s="102">
        <v>0</v>
      </c>
      <c r="BA165" s="118">
        <f>IFERROR(AVERAGE(Table121516419[[#This Row],[Column52]],,Table121516419[[#This Row],[Column53]]),"0")</f>
        <v>0.66666666666666663</v>
      </c>
      <c r="BB165" s="102">
        <v>0</v>
      </c>
      <c r="BC165" s="102">
        <v>0</v>
      </c>
      <c r="BD165" s="102"/>
      <c r="BE165" s="58"/>
      <c r="BF165" s="76"/>
      <c r="BG165" s="118">
        <f>IFERROR(AVERAGE(Table121516419[[#This Row],[Column55]],Table121516419[[#This Row],[Column56]]),"0")</f>
        <v>0</v>
      </c>
    </row>
    <row r="166" spans="1:59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 t="str">
        <f>IFERROR(AVERAGE(Table121516419[[#This Row],[Column7]],Table121516419[[#This Row],[Column8]],_FV(Table121516419[[#This Row],[Column9]],"@Column10",TRUE)),"0")</f>
        <v>0</v>
      </c>
      <c r="L166" s="102">
        <v>4</v>
      </c>
      <c r="M166" s="102">
        <v>3</v>
      </c>
      <c r="N166" s="102">
        <v>3</v>
      </c>
      <c r="O166" s="102">
        <v>3</v>
      </c>
      <c r="P166" s="102">
        <v>4</v>
      </c>
      <c r="Q166" s="118">
        <f>IFERROR(AVERAGE(Table121516419[[#This Row],[Column13]],Table121516419[[#This Row],[Column14]],Table121516419[[#This Row],[Column15]],Table121516419[[#This Row],[Column16]],Table121516419[[#This Row],[Column17]]),"0")</f>
        <v>3.4</v>
      </c>
      <c r="R166" s="102"/>
      <c r="S166" s="102">
        <v>3</v>
      </c>
      <c r="T166" s="101"/>
      <c r="U166" s="102"/>
      <c r="V166" s="65"/>
      <c r="W166" s="118">
        <f>Table121516419[[#This Row],[Column20]]</f>
        <v>3</v>
      </c>
      <c r="X166" s="102">
        <v>3</v>
      </c>
      <c r="Y166" s="102">
        <v>3</v>
      </c>
      <c r="Z166" s="101"/>
      <c r="AA166" s="101"/>
      <c r="AB166" s="65"/>
      <c r="AC166" s="118">
        <f>IFERROR(AVERAGE(Table121516418[[#This Row],[Column25]],Table121516418[[#This Row],[Column26]]),"0")</f>
        <v>3.5</v>
      </c>
      <c r="AD166" s="102">
        <v>3</v>
      </c>
      <c r="AE166" s="102">
        <v>0</v>
      </c>
      <c r="AF166" s="102">
        <v>3</v>
      </c>
      <c r="AG166" s="101"/>
      <c r="AH166" s="65"/>
      <c r="AI166" s="118">
        <f>IFERROR(AVERAGE(Table121516418[[#This Row],[Column31]],Table121516418[[#This Row],[Column33]]),"0")</f>
        <v>3.5</v>
      </c>
      <c r="AJ166" s="54">
        <v>3</v>
      </c>
      <c r="AK166" s="54">
        <v>3</v>
      </c>
      <c r="AL166" s="101"/>
      <c r="AM166" s="54">
        <v>3</v>
      </c>
      <c r="AN166" s="65"/>
      <c r="AO166" s="118">
        <f>IFERROR(AVERAGE(Table121516419[[#This Row],[Column37]],Table121516419[[#This Row],[Column38]],Table121516419[[#This Row],[Column40]]),"0")</f>
        <v>3</v>
      </c>
      <c r="AP166" s="102">
        <v>3</v>
      </c>
      <c r="AQ166" s="102"/>
      <c r="AR166" s="102"/>
      <c r="AS166" s="101"/>
      <c r="AT166" s="65"/>
      <c r="AU166" s="118">
        <f>Table121516419[[#This Row],[Column43]]</f>
        <v>3</v>
      </c>
      <c r="AV166" s="101"/>
      <c r="AW166" s="101"/>
      <c r="AX166" s="102"/>
      <c r="AY166" s="102">
        <v>3</v>
      </c>
      <c r="AZ166" s="102">
        <v>0</v>
      </c>
      <c r="BA166" s="118">
        <f>IFERROR(AVERAGE(Table121516419[[#This Row],[Column52]],,Table121516419[[#This Row],[Column53]]),"0")</f>
        <v>1</v>
      </c>
      <c r="BB166" s="102">
        <v>0</v>
      </c>
      <c r="BC166" s="102">
        <v>0</v>
      </c>
      <c r="BD166" s="101"/>
      <c r="BE166" s="54"/>
      <c r="BF166" s="81"/>
      <c r="BG166" s="118">
        <f>IFERROR(AVERAGE(Table121516419[[#This Row],[Column55]],Table121516419[[#This Row],[Column56]]),"0")</f>
        <v>0</v>
      </c>
    </row>
    <row r="167" spans="1:59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 t="str">
        <f>IFERROR(AVERAGE(Table121516419[[#This Row],[Column7]],Table121516419[[#This Row],[Column8]],_FV(Table121516419[[#This Row],[Column9]],"@Column10",TRUE)),"0")</f>
        <v>0</v>
      </c>
      <c r="L167" s="102">
        <v>2</v>
      </c>
      <c r="M167" s="102">
        <v>1</v>
      </c>
      <c r="N167" s="102">
        <v>1</v>
      </c>
      <c r="O167" s="102">
        <v>1</v>
      </c>
      <c r="P167" s="102">
        <v>1</v>
      </c>
      <c r="Q167" s="118">
        <f>IFERROR(AVERAGE(Table121516419[[#This Row],[Column13]],Table121516419[[#This Row],[Column14]],Table121516419[[#This Row],[Column15]],Table121516419[[#This Row],[Column16]],Table121516419[[#This Row],[Column17]]),"0")</f>
        <v>1.2</v>
      </c>
      <c r="R167" s="102"/>
      <c r="S167" s="102">
        <v>1</v>
      </c>
      <c r="T167" s="102"/>
      <c r="U167" s="102"/>
      <c r="V167" s="59"/>
      <c r="W167" s="118">
        <f>Table121516419[[#This Row],[Column20]]</f>
        <v>1</v>
      </c>
      <c r="X167" s="102">
        <v>1</v>
      </c>
      <c r="Y167" s="102">
        <v>1</v>
      </c>
      <c r="Z167" s="102"/>
      <c r="AA167" s="102"/>
      <c r="AB167" s="59"/>
      <c r="AC167" s="118">
        <f>IFERROR(AVERAGE(Table121516418[[#This Row],[Column25]],Table121516418[[#This Row],[Column26]]),"0")</f>
        <v>1</v>
      </c>
      <c r="AD167" s="102">
        <v>1</v>
      </c>
      <c r="AE167" s="102">
        <v>0</v>
      </c>
      <c r="AF167" s="102">
        <v>1</v>
      </c>
      <c r="AG167" s="102"/>
      <c r="AH167" s="59"/>
      <c r="AI167" s="118">
        <f>IFERROR(AVERAGE(Table121516418[[#This Row],[Column31]],Table121516418[[#This Row],[Column33]]),"0")</f>
        <v>1</v>
      </c>
      <c r="AJ167" s="58">
        <v>1</v>
      </c>
      <c r="AK167" s="58">
        <v>1</v>
      </c>
      <c r="AL167" s="102"/>
      <c r="AM167" s="58">
        <v>1</v>
      </c>
      <c r="AN167" s="59"/>
      <c r="AO167" s="118">
        <f>IFERROR(AVERAGE(Table121516419[[#This Row],[Column37]],Table121516419[[#This Row],[Column38]],Table121516419[[#This Row],[Column40]]),"0")</f>
        <v>1</v>
      </c>
      <c r="AP167" s="102">
        <v>1</v>
      </c>
      <c r="AQ167" s="102"/>
      <c r="AR167" s="102"/>
      <c r="AS167" s="102"/>
      <c r="AT167" s="59"/>
      <c r="AU167" s="118">
        <f>Table121516419[[#This Row],[Column43]]</f>
        <v>1</v>
      </c>
      <c r="AV167" s="102"/>
      <c r="AW167" s="102"/>
      <c r="AX167" s="102"/>
      <c r="AY167" s="102">
        <v>1</v>
      </c>
      <c r="AZ167" s="102">
        <v>1</v>
      </c>
      <c r="BA167" s="118">
        <f>IFERROR(AVERAGE(Table121516419[[#This Row],[Column52]],,Table121516419[[#This Row],[Column53]]),"0")</f>
        <v>0.66666666666666663</v>
      </c>
      <c r="BB167" s="102">
        <v>0</v>
      </c>
      <c r="BC167" s="102">
        <v>0</v>
      </c>
      <c r="BD167" s="102"/>
      <c r="BE167" s="58"/>
      <c r="BF167" s="76"/>
      <c r="BG167" s="118">
        <f>IFERROR(AVERAGE(Table121516419[[#This Row],[Column55]],Table121516419[[#This Row],[Column56]]),"0")</f>
        <v>0</v>
      </c>
    </row>
    <row r="168" spans="1:59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 t="str">
        <f>IFERROR(AVERAGE(Table121516419[[#This Row],[Column7]],Table121516419[[#This Row],[Column8]],_FV(Table121516419[[#This Row],[Column9]],"@Column10",TRUE)),"0")</f>
        <v>0</v>
      </c>
      <c r="L168" s="102">
        <v>3</v>
      </c>
      <c r="M168" s="102">
        <v>3</v>
      </c>
      <c r="N168" s="102">
        <v>2</v>
      </c>
      <c r="O168" s="102">
        <v>3</v>
      </c>
      <c r="P168" s="102">
        <v>3</v>
      </c>
      <c r="Q168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68" s="102"/>
      <c r="S168" s="102">
        <v>2</v>
      </c>
      <c r="T168" s="101"/>
      <c r="U168" s="102"/>
      <c r="V168" s="65"/>
      <c r="W168" s="118">
        <f>Table121516419[[#This Row],[Column20]]</f>
        <v>2</v>
      </c>
      <c r="X168" s="102">
        <v>1</v>
      </c>
      <c r="Y168" s="102">
        <v>1</v>
      </c>
      <c r="Z168" s="101"/>
      <c r="AA168" s="101"/>
      <c r="AB168" s="65"/>
      <c r="AC168" s="118">
        <f>IFERROR(AVERAGE(Table121516418[[#This Row],[Column25]],Table121516418[[#This Row],[Column26]]),"0")</f>
        <v>1</v>
      </c>
      <c r="AD168" s="102">
        <v>1</v>
      </c>
      <c r="AE168" s="102">
        <v>0</v>
      </c>
      <c r="AF168" s="102">
        <v>1</v>
      </c>
      <c r="AG168" s="101"/>
      <c r="AH168" s="65"/>
      <c r="AI168" s="118">
        <f>IFERROR(AVERAGE(Table121516418[[#This Row],[Column31]],Table121516418[[#This Row],[Column33]]),"0")</f>
        <v>1</v>
      </c>
      <c r="AJ168" s="54">
        <v>2</v>
      </c>
      <c r="AK168" s="54">
        <v>2</v>
      </c>
      <c r="AL168" s="101"/>
      <c r="AM168" s="54">
        <v>2</v>
      </c>
      <c r="AN168" s="65"/>
      <c r="AO168" s="118">
        <f>IFERROR(AVERAGE(Table121516419[[#This Row],[Column37]],Table121516419[[#This Row],[Column38]],Table121516419[[#This Row],[Column40]]),"0")</f>
        <v>2</v>
      </c>
      <c r="AP168" s="102">
        <v>1</v>
      </c>
      <c r="AQ168" s="102"/>
      <c r="AR168" s="102"/>
      <c r="AS168" s="101"/>
      <c r="AT168" s="65"/>
      <c r="AU168" s="118">
        <f>Table121516419[[#This Row],[Column43]]</f>
        <v>1</v>
      </c>
      <c r="AV168" s="101"/>
      <c r="AW168" s="101"/>
      <c r="AX168" s="102"/>
      <c r="AY168" s="102">
        <v>1</v>
      </c>
      <c r="AZ168" s="102">
        <v>1</v>
      </c>
      <c r="BA168" s="118">
        <f>IFERROR(AVERAGE(Table121516419[[#This Row],[Column52]],,Table121516419[[#This Row],[Column53]]),"0")</f>
        <v>0.66666666666666663</v>
      </c>
      <c r="BB168" s="102">
        <v>0</v>
      </c>
      <c r="BC168" s="102">
        <v>0</v>
      </c>
      <c r="BD168" s="101"/>
      <c r="BE168" s="54"/>
      <c r="BF168" s="81"/>
      <c r="BG168" s="118">
        <f>IFERROR(AVERAGE(Table121516419[[#This Row],[Column55]],Table121516419[[#This Row],[Column56]]),"0")</f>
        <v>0</v>
      </c>
    </row>
    <row r="169" spans="1:59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 t="str">
        <f>IFERROR(AVERAGE(Table121516419[[#This Row],[Column7]],Table121516419[[#This Row],[Column8]],_FV(Table121516419[[#This Row],[Column9]],"@Column10",TRUE)),"0")</f>
        <v>0</v>
      </c>
      <c r="L169" s="102">
        <v>3</v>
      </c>
      <c r="M169" s="102">
        <v>2</v>
      </c>
      <c r="N169" s="102">
        <v>2</v>
      </c>
      <c r="O169" s="102">
        <v>2</v>
      </c>
      <c r="P169" s="102">
        <v>3</v>
      </c>
      <c r="Q169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169" s="102"/>
      <c r="S169" s="102">
        <v>2</v>
      </c>
      <c r="T169" s="102"/>
      <c r="U169" s="102"/>
      <c r="V169" s="59"/>
      <c r="W169" s="118">
        <f>Table121516419[[#This Row],[Column20]]</f>
        <v>2</v>
      </c>
      <c r="X169" s="102">
        <v>2</v>
      </c>
      <c r="Y169" s="102">
        <v>2</v>
      </c>
      <c r="Z169" s="102"/>
      <c r="AA169" s="102"/>
      <c r="AB169" s="59"/>
      <c r="AC169" s="118">
        <f>IFERROR(AVERAGE(Table121516418[[#This Row],[Column25]],Table121516418[[#This Row],[Column26]]),"0")</f>
        <v>2.5</v>
      </c>
      <c r="AD169" s="102">
        <v>2</v>
      </c>
      <c r="AE169" s="102">
        <v>0</v>
      </c>
      <c r="AF169" s="102">
        <v>2</v>
      </c>
      <c r="AG169" s="102"/>
      <c r="AH169" s="59"/>
      <c r="AI169" s="118">
        <f>IFERROR(AVERAGE(Table121516418[[#This Row],[Column31]],Table121516418[[#This Row],[Column33]]),"0")</f>
        <v>2.5</v>
      </c>
      <c r="AJ169" s="58">
        <v>2</v>
      </c>
      <c r="AK169" s="58">
        <v>2</v>
      </c>
      <c r="AL169" s="102"/>
      <c r="AM169" s="58">
        <v>2</v>
      </c>
      <c r="AN169" s="59"/>
      <c r="AO169" s="118">
        <f>IFERROR(AVERAGE(Table121516419[[#This Row],[Column37]],Table121516419[[#This Row],[Column38]],Table121516419[[#This Row],[Column40]]),"0")</f>
        <v>2</v>
      </c>
      <c r="AP169" s="102">
        <v>2</v>
      </c>
      <c r="AQ169" s="102"/>
      <c r="AR169" s="102"/>
      <c r="AS169" s="102"/>
      <c r="AT169" s="59"/>
      <c r="AU169" s="118">
        <f>Table121516419[[#This Row],[Column43]]</f>
        <v>2</v>
      </c>
      <c r="AV169" s="102"/>
      <c r="AW169" s="102"/>
      <c r="AX169" s="102"/>
      <c r="AY169" s="102">
        <v>2</v>
      </c>
      <c r="AZ169" s="102">
        <v>0</v>
      </c>
      <c r="BA169" s="118">
        <f>IFERROR(AVERAGE(Table121516419[[#This Row],[Column52]],,Table121516419[[#This Row],[Column53]]),"0")</f>
        <v>0.66666666666666663</v>
      </c>
      <c r="BB169" s="102">
        <v>0</v>
      </c>
      <c r="BC169" s="102">
        <v>0</v>
      </c>
      <c r="BD169" s="102"/>
      <c r="BE169" s="58"/>
      <c r="BF169" s="76"/>
      <c r="BG169" s="118">
        <f>IFERROR(AVERAGE(Table121516419[[#This Row],[Column55]],Table121516419[[#This Row],[Column56]]),"0")</f>
        <v>0</v>
      </c>
    </row>
    <row r="170" spans="1:59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 t="str">
        <f>IFERROR(AVERAGE(Table121516419[[#This Row],[Column7]],Table121516419[[#This Row],[Column8]],_FV(Table121516419[[#This Row],[Column9]],"@Column10",TRUE)),"0")</f>
        <v>0</v>
      </c>
      <c r="L170" s="102">
        <v>3</v>
      </c>
      <c r="M170" s="102">
        <v>3</v>
      </c>
      <c r="N170" s="102">
        <v>3</v>
      </c>
      <c r="O170" s="102">
        <v>3</v>
      </c>
      <c r="P170" s="102">
        <v>3</v>
      </c>
      <c r="Q170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70" s="102"/>
      <c r="S170" s="102">
        <v>3</v>
      </c>
      <c r="T170" s="101"/>
      <c r="U170" s="102"/>
      <c r="V170" s="65"/>
      <c r="W170" s="118">
        <f>Table121516419[[#This Row],[Column20]]</f>
        <v>3</v>
      </c>
      <c r="X170" s="102">
        <v>3</v>
      </c>
      <c r="Y170" s="102">
        <v>3</v>
      </c>
      <c r="Z170" s="101"/>
      <c r="AA170" s="101"/>
      <c r="AB170" s="65"/>
      <c r="AC170" s="118">
        <f>IFERROR(AVERAGE(Table121516418[[#This Row],[Column25]],Table121516418[[#This Row],[Column26]]),"0")</f>
        <v>3</v>
      </c>
      <c r="AD170" s="102">
        <v>3</v>
      </c>
      <c r="AE170" s="102">
        <v>0</v>
      </c>
      <c r="AF170" s="102">
        <v>3</v>
      </c>
      <c r="AG170" s="101"/>
      <c r="AH170" s="65"/>
      <c r="AI170" s="118">
        <f>IFERROR(AVERAGE(Table121516418[[#This Row],[Column31]],Table121516418[[#This Row],[Column33]]),"0")</f>
        <v>3</v>
      </c>
      <c r="AJ170" s="54">
        <v>3</v>
      </c>
      <c r="AK170" s="54">
        <v>3</v>
      </c>
      <c r="AL170" s="101"/>
      <c r="AM170" s="54">
        <v>3</v>
      </c>
      <c r="AN170" s="65"/>
      <c r="AO170" s="118">
        <f>IFERROR(AVERAGE(Table121516419[[#This Row],[Column37]],Table121516419[[#This Row],[Column38]],Table121516419[[#This Row],[Column40]]),"0")</f>
        <v>3</v>
      </c>
      <c r="AP170" s="102">
        <v>3</v>
      </c>
      <c r="AQ170" s="102"/>
      <c r="AR170" s="102"/>
      <c r="AS170" s="101"/>
      <c r="AT170" s="65"/>
      <c r="AU170" s="118">
        <f>Table121516419[[#This Row],[Column43]]</f>
        <v>3</v>
      </c>
      <c r="AV170" s="101"/>
      <c r="AW170" s="101"/>
      <c r="AX170" s="102"/>
      <c r="AY170" s="102">
        <v>3</v>
      </c>
      <c r="AZ170" s="102">
        <v>0</v>
      </c>
      <c r="BA170" s="118">
        <f>IFERROR(AVERAGE(Table121516419[[#This Row],[Column52]],,Table121516419[[#This Row],[Column53]]),"0")</f>
        <v>1</v>
      </c>
      <c r="BB170" s="102">
        <v>0</v>
      </c>
      <c r="BC170" s="102">
        <v>0</v>
      </c>
      <c r="BD170" s="101"/>
      <c r="BE170" s="54"/>
      <c r="BF170" s="81"/>
      <c r="BG170" s="118">
        <f>IFERROR(AVERAGE(Table121516419[[#This Row],[Column55]],Table121516419[[#This Row],[Column56]]),"0")</f>
        <v>0</v>
      </c>
    </row>
    <row r="171" spans="1:59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 t="str">
        <f>IFERROR(AVERAGE(Table121516419[[#This Row],[Column7]],Table121516419[[#This Row],[Column8]],_FV(Table121516419[[#This Row],[Column9]],"@Column10",TRUE)),"0")</f>
        <v>0</v>
      </c>
      <c r="L171" s="102">
        <v>3</v>
      </c>
      <c r="M171" s="102">
        <v>3</v>
      </c>
      <c r="N171" s="102">
        <v>2</v>
      </c>
      <c r="O171" s="102">
        <v>3</v>
      </c>
      <c r="P171" s="102">
        <v>2</v>
      </c>
      <c r="Q171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171" s="102"/>
      <c r="S171" s="102">
        <v>2</v>
      </c>
      <c r="T171" s="102"/>
      <c r="U171" s="102"/>
      <c r="V171" s="59"/>
      <c r="W171" s="118">
        <f>Table121516419[[#This Row],[Column20]]</f>
        <v>2</v>
      </c>
      <c r="X171" s="102">
        <v>2</v>
      </c>
      <c r="Y171" s="102">
        <v>2</v>
      </c>
      <c r="Z171" s="102"/>
      <c r="AA171" s="102"/>
      <c r="AB171" s="59"/>
      <c r="AC171" s="118">
        <f>IFERROR(AVERAGE(Table121516418[[#This Row],[Column25]],Table121516418[[#This Row],[Column26]]),"0")</f>
        <v>2</v>
      </c>
      <c r="AD171" s="102">
        <v>3</v>
      </c>
      <c r="AE171" s="102">
        <v>0</v>
      </c>
      <c r="AF171" s="102">
        <v>2</v>
      </c>
      <c r="AG171" s="102"/>
      <c r="AH171" s="59"/>
      <c r="AI171" s="118">
        <f>IFERROR(AVERAGE(Table121516418[[#This Row],[Column31]],Table121516418[[#This Row],[Column33]]),"0")</f>
        <v>2</v>
      </c>
      <c r="AJ171" s="58">
        <v>2</v>
      </c>
      <c r="AK171" s="58">
        <v>2</v>
      </c>
      <c r="AL171" s="102"/>
      <c r="AM171" s="58">
        <v>2</v>
      </c>
      <c r="AN171" s="59"/>
      <c r="AO171" s="118">
        <f>IFERROR(AVERAGE(Table121516419[[#This Row],[Column37]],Table121516419[[#This Row],[Column38]],Table121516419[[#This Row],[Column40]]),"0")</f>
        <v>2</v>
      </c>
      <c r="AP171" s="102">
        <v>3</v>
      </c>
      <c r="AQ171" s="102"/>
      <c r="AR171" s="102"/>
      <c r="AS171" s="102"/>
      <c r="AT171" s="59"/>
      <c r="AU171" s="118">
        <f>Table121516419[[#This Row],[Column43]]</f>
        <v>3</v>
      </c>
      <c r="AV171" s="102"/>
      <c r="AW171" s="102"/>
      <c r="AX171" s="102"/>
      <c r="AY171" s="102">
        <v>3</v>
      </c>
      <c r="AZ171" s="102">
        <v>3</v>
      </c>
      <c r="BA171" s="118">
        <f>IFERROR(AVERAGE(Table121516419[[#This Row],[Column52]],,Table121516419[[#This Row],[Column53]]),"0")</f>
        <v>2</v>
      </c>
      <c r="BB171" s="102">
        <v>0</v>
      </c>
      <c r="BC171" s="102">
        <v>0</v>
      </c>
      <c r="BD171" s="102"/>
      <c r="BE171" s="58"/>
      <c r="BF171" s="76"/>
      <c r="BG171" s="118">
        <f>IFERROR(AVERAGE(Table121516419[[#This Row],[Column55]],Table121516419[[#This Row],[Column56]]),"0")</f>
        <v>0</v>
      </c>
    </row>
    <row r="172" spans="1:59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 t="str">
        <f>IFERROR(AVERAGE(Table121516419[[#This Row],[Column7]],Table121516419[[#This Row],[Column8]],_FV(Table121516419[[#This Row],[Column9]],"@Column10",TRUE)),"0")</f>
        <v>0</v>
      </c>
      <c r="L172" s="102">
        <v>3</v>
      </c>
      <c r="M172" s="102">
        <v>3</v>
      </c>
      <c r="N172" s="102">
        <v>2</v>
      </c>
      <c r="O172" s="102">
        <v>3</v>
      </c>
      <c r="P172" s="102">
        <v>3</v>
      </c>
      <c r="Q172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72" s="102"/>
      <c r="S172" s="102">
        <v>2</v>
      </c>
      <c r="T172" s="101"/>
      <c r="U172" s="102"/>
      <c r="V172" s="65"/>
      <c r="W172" s="118">
        <f>Table121516419[[#This Row],[Column20]]</f>
        <v>2</v>
      </c>
      <c r="X172" s="102">
        <v>2</v>
      </c>
      <c r="Y172" s="102">
        <v>2</v>
      </c>
      <c r="Z172" s="101"/>
      <c r="AA172" s="101"/>
      <c r="AB172" s="65"/>
      <c r="AC172" s="118">
        <f>IFERROR(AVERAGE(Table121516418[[#This Row],[Column25]],Table121516418[[#This Row],[Column26]]),"0")</f>
        <v>2</v>
      </c>
      <c r="AD172" s="102">
        <v>3</v>
      </c>
      <c r="AE172" s="102">
        <v>0</v>
      </c>
      <c r="AF172" s="102">
        <v>2</v>
      </c>
      <c r="AG172" s="101"/>
      <c r="AH172" s="65"/>
      <c r="AI172" s="118">
        <f>IFERROR(AVERAGE(Table121516418[[#This Row],[Column31]],Table121516418[[#This Row],[Column33]]),"0")</f>
        <v>2</v>
      </c>
      <c r="AJ172" s="54">
        <v>2</v>
      </c>
      <c r="AK172" s="54">
        <v>2</v>
      </c>
      <c r="AL172" s="101"/>
      <c r="AM172" s="54">
        <v>2</v>
      </c>
      <c r="AN172" s="65"/>
      <c r="AO172" s="118">
        <f>IFERROR(AVERAGE(Table121516419[[#This Row],[Column37]],Table121516419[[#This Row],[Column38]],Table121516419[[#This Row],[Column40]]),"0")</f>
        <v>2</v>
      </c>
      <c r="AP172" s="102">
        <v>3</v>
      </c>
      <c r="AQ172" s="102"/>
      <c r="AR172" s="102"/>
      <c r="AS172" s="101"/>
      <c r="AT172" s="65"/>
      <c r="AU172" s="118">
        <f>Table121516419[[#This Row],[Column43]]</f>
        <v>3</v>
      </c>
      <c r="AV172" s="101"/>
      <c r="AW172" s="101"/>
      <c r="AX172" s="102"/>
      <c r="AY172" s="102">
        <v>3</v>
      </c>
      <c r="AZ172" s="102">
        <v>3</v>
      </c>
      <c r="BA172" s="118">
        <f>IFERROR(AVERAGE(Table121516419[[#This Row],[Column52]],,Table121516419[[#This Row],[Column53]]),"0")</f>
        <v>2</v>
      </c>
      <c r="BB172" s="102">
        <v>0</v>
      </c>
      <c r="BC172" s="102">
        <v>0</v>
      </c>
      <c r="BD172" s="101"/>
      <c r="BE172" s="54"/>
      <c r="BF172" s="81"/>
      <c r="BG172" s="118">
        <f>IFERROR(AVERAGE(Table121516419[[#This Row],[Column55]],Table121516419[[#This Row],[Column56]]),"0")</f>
        <v>0</v>
      </c>
    </row>
    <row r="173" spans="1:59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 t="str">
        <f>IFERROR(AVERAGE(Table121516419[[#This Row],[Column7]],Table121516419[[#This Row],[Column8]],_FV(Table121516419[[#This Row],[Column9]],"@Column10",TRUE)),"0")</f>
        <v>0</v>
      </c>
      <c r="L173" s="102">
        <v>3</v>
      </c>
      <c r="M173" s="102">
        <v>2</v>
      </c>
      <c r="N173" s="102">
        <v>2</v>
      </c>
      <c r="O173" s="102">
        <v>3</v>
      </c>
      <c r="P173" s="102">
        <v>3</v>
      </c>
      <c r="Q173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173" s="102"/>
      <c r="S173" s="102">
        <v>2</v>
      </c>
      <c r="T173" s="102"/>
      <c r="U173" s="102"/>
      <c r="V173" s="59"/>
      <c r="W173" s="118">
        <f>Table121516419[[#This Row],[Column20]]</f>
        <v>2</v>
      </c>
      <c r="X173" s="102">
        <v>2</v>
      </c>
      <c r="Y173" s="102">
        <v>3</v>
      </c>
      <c r="Z173" s="102"/>
      <c r="AA173" s="102"/>
      <c r="AB173" s="59"/>
      <c r="AC173" s="118">
        <f>IFERROR(AVERAGE(Table121516418[[#This Row],[Column25]],Table121516418[[#This Row],[Column26]]),"0")</f>
        <v>2.5</v>
      </c>
      <c r="AD173" s="102">
        <v>3</v>
      </c>
      <c r="AE173" s="102">
        <v>0</v>
      </c>
      <c r="AF173" s="102">
        <v>2</v>
      </c>
      <c r="AG173" s="102"/>
      <c r="AH173" s="59"/>
      <c r="AI173" s="118">
        <f>IFERROR(AVERAGE(Table121516418[[#This Row],[Column31]],Table121516418[[#This Row],[Column33]]),"0")</f>
        <v>2.5</v>
      </c>
      <c r="AJ173" s="58">
        <v>2</v>
      </c>
      <c r="AK173" s="58">
        <v>2</v>
      </c>
      <c r="AL173" s="102"/>
      <c r="AM173" s="58">
        <v>2</v>
      </c>
      <c r="AN173" s="59"/>
      <c r="AO173" s="118">
        <f>IFERROR(AVERAGE(Table121516419[[#This Row],[Column37]],Table121516419[[#This Row],[Column38]],Table121516419[[#This Row],[Column40]]),"0")</f>
        <v>2</v>
      </c>
      <c r="AP173" s="102">
        <v>2</v>
      </c>
      <c r="AQ173" s="102"/>
      <c r="AR173" s="102"/>
      <c r="AS173" s="102"/>
      <c r="AT173" s="59"/>
      <c r="AU173" s="118">
        <f>Table121516419[[#This Row],[Column43]]</f>
        <v>2</v>
      </c>
      <c r="AV173" s="102"/>
      <c r="AW173" s="102"/>
      <c r="AX173" s="102"/>
      <c r="AY173" s="102">
        <v>2</v>
      </c>
      <c r="AZ173" s="102">
        <v>0</v>
      </c>
      <c r="BA173" s="118">
        <f>IFERROR(AVERAGE(Table121516419[[#This Row],[Column52]],,Table121516419[[#This Row],[Column53]]),"0")</f>
        <v>0.66666666666666663</v>
      </c>
      <c r="BB173" s="102">
        <v>0</v>
      </c>
      <c r="BC173" s="102">
        <v>0</v>
      </c>
      <c r="BD173" s="102"/>
      <c r="BE173" s="58"/>
      <c r="BF173" s="76"/>
      <c r="BG173" s="118">
        <f>IFERROR(AVERAGE(Table121516419[[#This Row],[Column55]],Table121516419[[#This Row],[Column56]]),"0")</f>
        <v>0</v>
      </c>
    </row>
    <row r="174" spans="1:59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 t="str">
        <f>IFERROR(AVERAGE(Table121516419[[#This Row],[Column7]],Table121516419[[#This Row],[Column8]],_FV(Table121516419[[#This Row],[Column9]],"@Column10",TRUE)),"0")</f>
        <v>0</v>
      </c>
      <c r="L174" s="102">
        <v>3</v>
      </c>
      <c r="M174" s="102">
        <v>2</v>
      </c>
      <c r="N174" s="102">
        <v>2</v>
      </c>
      <c r="O174" s="102">
        <v>3</v>
      </c>
      <c r="P174" s="102">
        <v>3</v>
      </c>
      <c r="Q174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174" s="102"/>
      <c r="S174" s="102">
        <v>3</v>
      </c>
      <c r="T174" s="101"/>
      <c r="U174" s="102"/>
      <c r="V174" s="65"/>
      <c r="W174" s="118">
        <f>Table121516419[[#This Row],[Column20]]</f>
        <v>3</v>
      </c>
      <c r="X174" s="102">
        <v>3</v>
      </c>
      <c r="Y174" s="102">
        <v>3</v>
      </c>
      <c r="Z174" s="101"/>
      <c r="AA174" s="101"/>
      <c r="AB174" s="65"/>
      <c r="AC174" s="118">
        <f>IFERROR(AVERAGE(Table121516418[[#This Row],[Column25]],Table121516418[[#This Row],[Column26]]),"0")</f>
        <v>2.5</v>
      </c>
      <c r="AD174" s="102">
        <v>3</v>
      </c>
      <c r="AE174" s="102">
        <v>0</v>
      </c>
      <c r="AF174" s="102">
        <v>2</v>
      </c>
      <c r="AG174" s="101"/>
      <c r="AH174" s="65"/>
      <c r="AI174" s="118">
        <f>IFERROR(AVERAGE(Table121516418[[#This Row],[Column31]],Table121516418[[#This Row],[Column33]]),"0")</f>
        <v>2</v>
      </c>
      <c r="AJ174" s="54">
        <v>3</v>
      </c>
      <c r="AK174" s="54">
        <v>3</v>
      </c>
      <c r="AL174" s="101"/>
      <c r="AM174" s="54">
        <v>3</v>
      </c>
      <c r="AN174" s="65"/>
      <c r="AO174" s="118">
        <f>IFERROR(AVERAGE(Table121516419[[#This Row],[Column37]],Table121516419[[#This Row],[Column38]],Table121516419[[#This Row],[Column40]]),"0")</f>
        <v>3</v>
      </c>
      <c r="AP174" s="102">
        <v>3</v>
      </c>
      <c r="AQ174" s="102"/>
      <c r="AR174" s="102"/>
      <c r="AS174" s="101"/>
      <c r="AT174" s="65"/>
      <c r="AU174" s="118">
        <f>Table121516419[[#This Row],[Column43]]</f>
        <v>3</v>
      </c>
      <c r="AV174" s="101"/>
      <c r="AW174" s="101"/>
      <c r="AX174" s="102"/>
      <c r="AY174" s="102">
        <v>3</v>
      </c>
      <c r="AZ174" s="102">
        <v>3</v>
      </c>
      <c r="BA174" s="118">
        <f>IFERROR(AVERAGE(Table121516419[[#This Row],[Column52]],,Table121516419[[#This Row],[Column53]]),"0")</f>
        <v>2</v>
      </c>
      <c r="BB174" s="102">
        <v>0</v>
      </c>
      <c r="BC174" s="102">
        <v>0</v>
      </c>
      <c r="BD174" s="101"/>
      <c r="BE174" s="54"/>
      <c r="BF174" s="81"/>
      <c r="BG174" s="118">
        <f>IFERROR(AVERAGE(Table121516419[[#This Row],[Column55]],Table121516419[[#This Row],[Column56]]),"0")</f>
        <v>0</v>
      </c>
    </row>
    <row r="175" spans="1:59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 t="str">
        <f>IFERROR(AVERAGE(Table121516419[[#This Row],[Column7]],Table121516419[[#This Row],[Column8]],_FV(Table121516419[[#This Row],[Column9]],"@Column10",TRUE)),"0")</f>
        <v>0</v>
      </c>
      <c r="L175" s="102" t="s">
        <v>563</v>
      </c>
      <c r="M175" s="102" t="s">
        <v>563</v>
      </c>
      <c r="N175" s="102" t="s">
        <v>563</v>
      </c>
      <c r="O175" s="102" t="s">
        <v>563</v>
      </c>
      <c r="P175" s="102" t="s">
        <v>563</v>
      </c>
      <c r="Q175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75" s="102"/>
      <c r="S175" s="102" t="s">
        <v>563</v>
      </c>
      <c r="T175" s="102"/>
      <c r="U175" s="102"/>
      <c r="V175" s="59"/>
      <c r="W175" s="118" t="str">
        <f>Table121516419[[#This Row],[Column20]]</f>
        <v>0</v>
      </c>
      <c r="X175" s="102" t="s">
        <v>563</v>
      </c>
      <c r="Y175" s="102" t="s">
        <v>563</v>
      </c>
      <c r="Z175" s="102"/>
      <c r="AA175" s="102"/>
      <c r="AB175" s="59"/>
      <c r="AC175" s="118" t="str">
        <f>IFERROR(AVERAGE(Table121516418[[#This Row],[Column25]],Table121516418[[#This Row],[Column26]]),"0")</f>
        <v>0</v>
      </c>
      <c r="AD175" s="102" t="s">
        <v>563</v>
      </c>
      <c r="AE175" s="102" t="s">
        <v>563</v>
      </c>
      <c r="AF175" s="102" t="s">
        <v>563</v>
      </c>
      <c r="AG175" s="102"/>
      <c r="AH175" s="59"/>
      <c r="AI175" s="118" t="str">
        <f>IFERROR(AVERAGE(Table121516418[[#This Row],[Column31]],Table121516418[[#This Row],[Column33]]),"0")</f>
        <v>0</v>
      </c>
      <c r="AJ175" s="58" t="s">
        <v>563</v>
      </c>
      <c r="AK175" s="58" t="s">
        <v>563</v>
      </c>
      <c r="AL175" s="102"/>
      <c r="AM175" s="58" t="s">
        <v>563</v>
      </c>
      <c r="AN175" s="59"/>
      <c r="AO175" s="118" t="str">
        <f>IFERROR(AVERAGE(Table121516419[[#This Row],[Column37]],Table121516419[[#This Row],[Column38]],Table121516419[[#This Row],[Column40]]),"0")</f>
        <v>0</v>
      </c>
      <c r="AP175" s="102" t="s">
        <v>563</v>
      </c>
      <c r="AQ175" s="102"/>
      <c r="AR175" s="102"/>
      <c r="AS175" s="102"/>
      <c r="AT175" s="59"/>
      <c r="AU175" s="118" t="str">
        <f>Table121516419[[#This Row],[Column43]]</f>
        <v>0</v>
      </c>
      <c r="AV175" s="102"/>
      <c r="AW175" s="102"/>
      <c r="AX175" s="102"/>
      <c r="AY175" s="102" t="s">
        <v>563</v>
      </c>
      <c r="AZ175" s="102" t="s">
        <v>563</v>
      </c>
      <c r="BA175" s="118">
        <f>IFERROR(AVERAGE(Table121516419[[#This Row],[Column52]],,Table121516419[[#This Row],[Column53]]),"0")</f>
        <v>0</v>
      </c>
      <c r="BB175" s="102" t="s">
        <v>563</v>
      </c>
      <c r="BC175" s="102" t="s">
        <v>563</v>
      </c>
      <c r="BD175" s="102"/>
      <c r="BE175" s="58"/>
      <c r="BF175" s="76"/>
      <c r="BG175" s="118" t="str">
        <f>IFERROR(AVERAGE(Table121516419[[#This Row],[Column55]],Table121516419[[#This Row],[Column56]]),"0")</f>
        <v>0</v>
      </c>
    </row>
    <row r="176" spans="1:59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 t="str">
        <f>IFERROR(AVERAGE(Table121516419[[#This Row],[Column7]],Table121516419[[#This Row],[Column8]],_FV(Table121516419[[#This Row],[Column9]],"@Column10",TRUE)),"0")</f>
        <v>0</v>
      </c>
      <c r="L176" s="102" t="s">
        <v>563</v>
      </c>
      <c r="M176" s="102" t="s">
        <v>563</v>
      </c>
      <c r="N176" s="102" t="s">
        <v>563</v>
      </c>
      <c r="O176" s="102" t="s">
        <v>563</v>
      </c>
      <c r="P176" s="102" t="s">
        <v>563</v>
      </c>
      <c r="Q176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76" s="102"/>
      <c r="S176" s="102" t="s">
        <v>563</v>
      </c>
      <c r="T176" s="101"/>
      <c r="U176" s="102"/>
      <c r="V176" s="65"/>
      <c r="W176" s="118" t="str">
        <f>Table121516419[[#This Row],[Column20]]</f>
        <v>0</v>
      </c>
      <c r="X176" s="102" t="s">
        <v>563</v>
      </c>
      <c r="Y176" s="102" t="s">
        <v>563</v>
      </c>
      <c r="Z176" s="101"/>
      <c r="AA176" s="101"/>
      <c r="AB176" s="65"/>
      <c r="AC176" s="118" t="str">
        <f>IFERROR(AVERAGE(Table121516418[[#This Row],[Column25]],Table121516418[[#This Row],[Column26]]),"0")</f>
        <v>0</v>
      </c>
      <c r="AD176" s="102" t="s">
        <v>563</v>
      </c>
      <c r="AE176" s="102" t="s">
        <v>563</v>
      </c>
      <c r="AF176" s="102" t="s">
        <v>563</v>
      </c>
      <c r="AG176" s="101"/>
      <c r="AH176" s="65"/>
      <c r="AI176" s="118" t="str">
        <f>IFERROR(AVERAGE(Table121516418[[#This Row],[Column31]],Table121516418[[#This Row],[Column33]]),"0")</f>
        <v>0</v>
      </c>
      <c r="AJ176" s="54" t="s">
        <v>563</v>
      </c>
      <c r="AK176" s="54" t="s">
        <v>563</v>
      </c>
      <c r="AL176" s="101"/>
      <c r="AM176" s="54" t="s">
        <v>563</v>
      </c>
      <c r="AN176" s="65"/>
      <c r="AO176" s="118" t="str">
        <f>IFERROR(AVERAGE(Table121516419[[#This Row],[Column37]],Table121516419[[#This Row],[Column38]],Table121516419[[#This Row],[Column40]]),"0")</f>
        <v>0</v>
      </c>
      <c r="AP176" s="102" t="s">
        <v>563</v>
      </c>
      <c r="AQ176" s="102"/>
      <c r="AR176" s="102"/>
      <c r="AS176" s="101"/>
      <c r="AT176" s="65"/>
      <c r="AU176" s="118" t="str">
        <f>Table121516419[[#This Row],[Column43]]</f>
        <v>0</v>
      </c>
      <c r="AV176" s="101"/>
      <c r="AW176" s="101"/>
      <c r="AX176" s="102"/>
      <c r="AY176" s="102" t="s">
        <v>563</v>
      </c>
      <c r="AZ176" s="102" t="s">
        <v>563</v>
      </c>
      <c r="BA176" s="118">
        <f>IFERROR(AVERAGE(Table121516419[[#This Row],[Column52]],,Table121516419[[#This Row],[Column53]]),"0")</f>
        <v>0</v>
      </c>
      <c r="BB176" s="102" t="s">
        <v>563</v>
      </c>
      <c r="BC176" s="102" t="s">
        <v>563</v>
      </c>
      <c r="BD176" s="101"/>
      <c r="BE176" s="54"/>
      <c r="BF176" s="81"/>
      <c r="BG176" s="118" t="str">
        <f>IFERROR(AVERAGE(Table121516419[[#This Row],[Column55]],Table121516419[[#This Row],[Column56]]),"0")</f>
        <v>0</v>
      </c>
    </row>
    <row r="177" spans="1:59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 t="str">
        <f>IFERROR(AVERAGE(Table121516419[[#This Row],[Column7]],Table121516419[[#This Row],[Column8]],_FV(Table121516419[[#This Row],[Column9]],"@Column10",TRUE)),"0")</f>
        <v>0</v>
      </c>
      <c r="L177" s="102">
        <v>1</v>
      </c>
      <c r="M177" s="102">
        <v>1</v>
      </c>
      <c r="N177" s="102">
        <v>1</v>
      </c>
      <c r="O177" s="102">
        <v>3</v>
      </c>
      <c r="P177" s="102">
        <v>1</v>
      </c>
      <c r="Q177" s="118">
        <f>IFERROR(AVERAGE(Table121516419[[#This Row],[Column13]],Table121516419[[#This Row],[Column14]],Table121516419[[#This Row],[Column15]],Table121516419[[#This Row],[Column16]],Table121516419[[#This Row],[Column17]]),"0")</f>
        <v>1.4</v>
      </c>
      <c r="R177" s="102"/>
      <c r="S177" s="102">
        <v>1</v>
      </c>
      <c r="T177" s="102"/>
      <c r="U177" s="102"/>
      <c r="V177" s="59"/>
      <c r="W177" s="118">
        <f>Table121516419[[#This Row],[Column20]]</f>
        <v>1</v>
      </c>
      <c r="X177" s="102">
        <v>1</v>
      </c>
      <c r="Y177" s="102">
        <v>1</v>
      </c>
      <c r="Z177" s="102"/>
      <c r="AA177" s="102"/>
      <c r="AB177" s="59"/>
      <c r="AC177" s="118">
        <f>IFERROR(AVERAGE(Table121516418[[#This Row],[Column25]],Table121516418[[#This Row],[Column26]]),"0")</f>
        <v>1</v>
      </c>
      <c r="AD177" s="102">
        <v>1</v>
      </c>
      <c r="AE177" s="102">
        <v>0</v>
      </c>
      <c r="AF177" s="102">
        <v>1</v>
      </c>
      <c r="AG177" s="102"/>
      <c r="AH177" s="59"/>
      <c r="AI177" s="118">
        <f>IFERROR(AVERAGE(Table121516418[[#This Row],[Column31]],Table121516418[[#This Row],[Column33]]),"0")</f>
        <v>1</v>
      </c>
      <c r="AJ177" s="58">
        <v>1</v>
      </c>
      <c r="AK177" s="58">
        <v>1</v>
      </c>
      <c r="AL177" s="102"/>
      <c r="AM177" s="58">
        <v>1</v>
      </c>
      <c r="AN177" s="59"/>
      <c r="AO177" s="118">
        <f>IFERROR(AVERAGE(Table121516419[[#This Row],[Column37]],Table121516419[[#This Row],[Column38]],Table121516419[[#This Row],[Column40]]),"0")</f>
        <v>1</v>
      </c>
      <c r="AP177" s="102">
        <v>1</v>
      </c>
      <c r="AQ177" s="102"/>
      <c r="AR177" s="102"/>
      <c r="AS177" s="102"/>
      <c r="AT177" s="59"/>
      <c r="AU177" s="118">
        <f>Table121516419[[#This Row],[Column43]]</f>
        <v>1</v>
      </c>
      <c r="AV177" s="102"/>
      <c r="AW177" s="102"/>
      <c r="AX177" s="102"/>
      <c r="AY177" s="102">
        <v>1</v>
      </c>
      <c r="AZ177" s="102">
        <v>1</v>
      </c>
      <c r="BA177" s="118">
        <f>IFERROR(AVERAGE(Table121516419[[#This Row],[Column52]],,Table121516419[[#This Row],[Column53]]),"0")</f>
        <v>0.66666666666666663</v>
      </c>
      <c r="BB177" s="102">
        <v>0</v>
      </c>
      <c r="BC177" s="102">
        <v>0</v>
      </c>
      <c r="BD177" s="102"/>
      <c r="BE177" s="58"/>
      <c r="BF177" s="76"/>
      <c r="BG177" s="118">
        <f>IFERROR(AVERAGE(Table121516419[[#This Row],[Column55]],Table121516419[[#This Row],[Column56]]),"0")</f>
        <v>0</v>
      </c>
    </row>
    <row r="178" spans="1:59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 t="str">
        <f>IFERROR(AVERAGE(Table121516419[[#This Row],[Column7]],Table121516419[[#This Row],[Column8]],_FV(Table121516419[[#This Row],[Column9]],"@Column10",TRUE)),"0")</f>
        <v>0</v>
      </c>
      <c r="L178" s="102" t="s">
        <v>563</v>
      </c>
      <c r="M178" s="102" t="s">
        <v>563</v>
      </c>
      <c r="N178" s="102" t="s">
        <v>563</v>
      </c>
      <c r="O178" s="102" t="s">
        <v>563</v>
      </c>
      <c r="P178" s="102" t="s">
        <v>563</v>
      </c>
      <c r="Q178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78" s="102"/>
      <c r="S178" s="102" t="s">
        <v>563</v>
      </c>
      <c r="T178" s="101"/>
      <c r="U178" s="102"/>
      <c r="V178" s="65"/>
      <c r="W178" s="118" t="str">
        <f>Table121516419[[#This Row],[Column20]]</f>
        <v>0</v>
      </c>
      <c r="X178" s="102" t="s">
        <v>563</v>
      </c>
      <c r="Y178" s="102" t="s">
        <v>563</v>
      </c>
      <c r="Z178" s="101"/>
      <c r="AA178" s="101"/>
      <c r="AB178" s="65"/>
      <c r="AC178" s="118" t="str">
        <f>IFERROR(AVERAGE(Table121516418[[#This Row],[Column25]],Table121516418[[#This Row],[Column26]]),"0")</f>
        <v>0</v>
      </c>
      <c r="AD178" s="102" t="s">
        <v>563</v>
      </c>
      <c r="AE178" s="102" t="s">
        <v>563</v>
      </c>
      <c r="AF178" s="102" t="s">
        <v>563</v>
      </c>
      <c r="AG178" s="101"/>
      <c r="AH178" s="65"/>
      <c r="AI178" s="118" t="str">
        <f>IFERROR(AVERAGE(Table121516418[[#This Row],[Column31]],Table121516418[[#This Row],[Column33]]),"0")</f>
        <v>0</v>
      </c>
      <c r="AJ178" s="54" t="s">
        <v>563</v>
      </c>
      <c r="AK178" s="54" t="s">
        <v>563</v>
      </c>
      <c r="AL178" s="101"/>
      <c r="AM178" s="54" t="s">
        <v>563</v>
      </c>
      <c r="AN178" s="65"/>
      <c r="AO178" s="118" t="str">
        <f>IFERROR(AVERAGE(Table121516419[[#This Row],[Column37]],Table121516419[[#This Row],[Column38]],Table121516419[[#This Row],[Column40]]),"0")</f>
        <v>0</v>
      </c>
      <c r="AP178" s="102" t="s">
        <v>563</v>
      </c>
      <c r="AQ178" s="102"/>
      <c r="AR178" s="102"/>
      <c r="AS178" s="101"/>
      <c r="AT178" s="65"/>
      <c r="AU178" s="118" t="str">
        <f>Table121516419[[#This Row],[Column43]]</f>
        <v>0</v>
      </c>
      <c r="AV178" s="101"/>
      <c r="AW178" s="101"/>
      <c r="AX178" s="102"/>
      <c r="AY178" s="102" t="s">
        <v>563</v>
      </c>
      <c r="AZ178" s="102" t="s">
        <v>563</v>
      </c>
      <c r="BA178" s="118">
        <f>IFERROR(AVERAGE(Table121516419[[#This Row],[Column52]],,Table121516419[[#This Row],[Column53]]),"0")</f>
        <v>0</v>
      </c>
      <c r="BB178" s="102" t="s">
        <v>563</v>
      </c>
      <c r="BC178" s="102" t="s">
        <v>563</v>
      </c>
      <c r="BD178" s="101"/>
      <c r="BE178" s="54"/>
      <c r="BF178" s="81"/>
      <c r="BG178" s="118" t="str">
        <f>IFERROR(AVERAGE(Table121516419[[#This Row],[Column55]],Table121516419[[#This Row],[Column56]]),"0")</f>
        <v>0</v>
      </c>
    </row>
    <row r="179" spans="1:59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 t="str">
        <f>IFERROR(AVERAGE(Table121516419[[#This Row],[Column7]],Table121516419[[#This Row],[Column8]],_FV(Table121516419[[#This Row],[Column9]],"@Column10",TRUE)),"0")</f>
        <v>0</v>
      </c>
      <c r="L179" s="102">
        <v>2</v>
      </c>
      <c r="M179" s="102">
        <v>2</v>
      </c>
      <c r="N179" s="102">
        <v>2</v>
      </c>
      <c r="O179" s="102">
        <v>2</v>
      </c>
      <c r="P179" s="102">
        <v>2</v>
      </c>
      <c r="Q179" s="118">
        <f>IFERROR(AVERAGE(Table121516419[[#This Row],[Column13]],Table121516419[[#This Row],[Column14]],Table121516419[[#This Row],[Column15]],Table121516419[[#This Row],[Column16]],Table121516419[[#This Row],[Column17]]),"0")</f>
        <v>2</v>
      </c>
      <c r="R179" s="102"/>
      <c r="S179" s="102">
        <v>2</v>
      </c>
      <c r="T179" s="102"/>
      <c r="U179" s="102"/>
      <c r="V179" s="59"/>
      <c r="W179" s="118">
        <f>Table121516419[[#This Row],[Column20]]</f>
        <v>2</v>
      </c>
      <c r="X179" s="102">
        <v>2</v>
      </c>
      <c r="Y179" s="102">
        <v>2</v>
      </c>
      <c r="Z179" s="102"/>
      <c r="AA179" s="102"/>
      <c r="AB179" s="59"/>
      <c r="AC179" s="118">
        <f>IFERROR(AVERAGE(Table121516418[[#This Row],[Column25]],Table121516418[[#This Row],[Column26]]),"0")</f>
        <v>2</v>
      </c>
      <c r="AD179" s="102">
        <v>2</v>
      </c>
      <c r="AE179" s="102">
        <v>0</v>
      </c>
      <c r="AF179" s="102">
        <v>2</v>
      </c>
      <c r="AG179" s="102"/>
      <c r="AH179" s="59"/>
      <c r="AI179" s="118">
        <f>IFERROR(AVERAGE(Table121516418[[#This Row],[Column31]],Table121516418[[#This Row],[Column33]]),"0")</f>
        <v>2</v>
      </c>
      <c r="AJ179" s="58">
        <v>2</v>
      </c>
      <c r="AK179" s="58">
        <v>2</v>
      </c>
      <c r="AL179" s="102"/>
      <c r="AM179" s="58">
        <v>2</v>
      </c>
      <c r="AN179" s="59"/>
      <c r="AO179" s="118">
        <f>IFERROR(AVERAGE(Table121516419[[#This Row],[Column37]],Table121516419[[#This Row],[Column38]],Table121516419[[#This Row],[Column40]]),"0")</f>
        <v>2</v>
      </c>
      <c r="AP179" s="102">
        <v>2</v>
      </c>
      <c r="AQ179" s="102"/>
      <c r="AR179" s="102"/>
      <c r="AS179" s="102"/>
      <c r="AT179" s="59"/>
      <c r="AU179" s="118">
        <f>Table121516419[[#This Row],[Column43]]</f>
        <v>2</v>
      </c>
      <c r="AV179" s="102"/>
      <c r="AW179" s="102"/>
      <c r="AX179" s="102"/>
      <c r="AY179" s="102">
        <v>2</v>
      </c>
      <c r="AZ179" s="102">
        <v>0</v>
      </c>
      <c r="BA179" s="118">
        <f>IFERROR(AVERAGE(Table121516419[[#This Row],[Column52]],,Table121516419[[#This Row],[Column53]]),"0")</f>
        <v>0.66666666666666663</v>
      </c>
      <c r="BB179" s="102">
        <v>0</v>
      </c>
      <c r="BC179" s="102">
        <v>0</v>
      </c>
      <c r="BD179" s="102"/>
      <c r="BE179" s="58"/>
      <c r="BF179" s="76"/>
      <c r="BG179" s="118">
        <f>IFERROR(AVERAGE(Table121516419[[#This Row],[Column55]],Table121516419[[#This Row],[Column56]]),"0")</f>
        <v>0</v>
      </c>
    </row>
    <row r="180" spans="1:59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 t="str">
        <f>IFERROR(AVERAGE(Table121516419[[#This Row],[Column7]],Table121516419[[#This Row],[Column8]],_FV(Table121516419[[#This Row],[Column9]],"@Column10",TRUE)),"0")</f>
        <v>0</v>
      </c>
      <c r="L180" s="102">
        <v>4</v>
      </c>
      <c r="M180" s="102">
        <v>4</v>
      </c>
      <c r="N180" s="102">
        <v>4</v>
      </c>
      <c r="O180" s="102">
        <v>3</v>
      </c>
      <c r="P180" s="102">
        <v>4</v>
      </c>
      <c r="Q180" s="118">
        <f>IFERROR(AVERAGE(Table121516419[[#This Row],[Column13]],Table121516419[[#This Row],[Column14]],Table121516419[[#This Row],[Column15]],Table121516419[[#This Row],[Column16]],Table121516419[[#This Row],[Column17]]),"0")</f>
        <v>3.8</v>
      </c>
      <c r="R180" s="102"/>
      <c r="S180" s="102">
        <v>4</v>
      </c>
      <c r="T180" s="101"/>
      <c r="U180" s="102"/>
      <c r="V180" s="65"/>
      <c r="W180" s="118">
        <f>Table121516419[[#This Row],[Column20]]</f>
        <v>4</v>
      </c>
      <c r="X180" s="102">
        <v>4</v>
      </c>
      <c r="Y180" s="102">
        <v>4</v>
      </c>
      <c r="Z180" s="101"/>
      <c r="AA180" s="101"/>
      <c r="AB180" s="65"/>
      <c r="AC180" s="118">
        <f>IFERROR(AVERAGE(Table121516418[[#This Row],[Column25]],Table121516418[[#This Row],[Column26]]),"0")</f>
        <v>4</v>
      </c>
      <c r="AD180" s="102">
        <v>4</v>
      </c>
      <c r="AE180" s="102">
        <v>0</v>
      </c>
      <c r="AF180" s="102">
        <v>1</v>
      </c>
      <c r="AG180" s="101"/>
      <c r="AH180" s="65"/>
      <c r="AI180" s="118">
        <f>IFERROR(AVERAGE(Table121516418[[#This Row],[Column31]],Table121516418[[#This Row],[Column33]]),"0")</f>
        <v>2.5</v>
      </c>
      <c r="AJ180" s="54">
        <v>4</v>
      </c>
      <c r="AK180" s="54">
        <v>4</v>
      </c>
      <c r="AL180" s="101"/>
      <c r="AM180" s="54">
        <v>4</v>
      </c>
      <c r="AN180" s="65"/>
      <c r="AO180" s="118">
        <f>IFERROR(AVERAGE(Table121516419[[#This Row],[Column37]],Table121516419[[#This Row],[Column38]],Table121516419[[#This Row],[Column40]]),"0")</f>
        <v>4</v>
      </c>
      <c r="AP180" s="102">
        <v>1</v>
      </c>
      <c r="AQ180" s="102"/>
      <c r="AR180" s="102"/>
      <c r="AS180" s="101"/>
      <c r="AT180" s="65"/>
      <c r="AU180" s="118">
        <f>Table121516419[[#This Row],[Column43]]</f>
        <v>1</v>
      </c>
      <c r="AV180" s="101"/>
      <c r="AW180" s="101"/>
      <c r="AX180" s="102"/>
      <c r="AY180" s="102">
        <v>1</v>
      </c>
      <c r="AZ180" s="102">
        <v>4</v>
      </c>
      <c r="BA180" s="118">
        <f>IFERROR(AVERAGE(Table121516419[[#This Row],[Column52]],,Table121516419[[#This Row],[Column53]]),"0")</f>
        <v>1.6666666666666667</v>
      </c>
      <c r="BB180" s="102">
        <v>0</v>
      </c>
      <c r="BC180" s="102">
        <v>0</v>
      </c>
      <c r="BD180" s="101"/>
      <c r="BE180" s="54"/>
      <c r="BF180" s="81"/>
      <c r="BG180" s="118">
        <f>IFERROR(AVERAGE(Table121516419[[#This Row],[Column55]],Table121516419[[#This Row],[Column56]]),"0")</f>
        <v>0</v>
      </c>
    </row>
    <row r="181" spans="1:59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 t="str">
        <f>IFERROR(AVERAGE(Table121516419[[#This Row],[Column7]],Table121516419[[#This Row],[Column8]],_FV(Table121516419[[#This Row],[Column9]],"@Column10",TRUE)),"0")</f>
        <v>0</v>
      </c>
      <c r="L181" s="102">
        <v>3</v>
      </c>
      <c r="M181" s="102">
        <v>3</v>
      </c>
      <c r="N181" s="102">
        <v>3</v>
      </c>
      <c r="O181" s="102">
        <v>3</v>
      </c>
      <c r="P181" s="102">
        <v>3</v>
      </c>
      <c r="Q181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81" s="102"/>
      <c r="S181" s="102">
        <v>3</v>
      </c>
      <c r="T181" s="102"/>
      <c r="U181" s="102"/>
      <c r="V181" s="59"/>
      <c r="W181" s="118">
        <f>Table121516419[[#This Row],[Column20]]</f>
        <v>3</v>
      </c>
      <c r="X181" s="102">
        <v>3</v>
      </c>
      <c r="Y181" s="102">
        <v>3</v>
      </c>
      <c r="Z181" s="102"/>
      <c r="AA181" s="102"/>
      <c r="AB181" s="59"/>
      <c r="AC181" s="118">
        <f>IFERROR(AVERAGE(Table121516418[[#This Row],[Column25]],Table121516418[[#This Row],[Column26]]),"0")</f>
        <v>3</v>
      </c>
      <c r="AD181" s="102">
        <v>3</v>
      </c>
      <c r="AE181" s="102">
        <v>0</v>
      </c>
      <c r="AF181" s="102">
        <v>3</v>
      </c>
      <c r="AG181" s="102"/>
      <c r="AH181" s="59"/>
      <c r="AI181" s="118">
        <f>IFERROR(AVERAGE(Table121516418[[#This Row],[Column31]],Table121516418[[#This Row],[Column33]]),"0")</f>
        <v>3</v>
      </c>
      <c r="AJ181" s="58">
        <v>3</v>
      </c>
      <c r="AK181" s="58">
        <v>3</v>
      </c>
      <c r="AL181" s="102"/>
      <c r="AM181" s="58">
        <v>3</v>
      </c>
      <c r="AN181" s="59"/>
      <c r="AO181" s="118">
        <f>IFERROR(AVERAGE(Table121516419[[#This Row],[Column37]],Table121516419[[#This Row],[Column38]],Table121516419[[#This Row],[Column40]]),"0")</f>
        <v>3</v>
      </c>
      <c r="AP181" s="102">
        <v>3</v>
      </c>
      <c r="AQ181" s="102"/>
      <c r="AR181" s="102"/>
      <c r="AS181" s="102"/>
      <c r="AT181" s="59"/>
      <c r="AU181" s="118">
        <f>Table121516419[[#This Row],[Column43]]</f>
        <v>3</v>
      </c>
      <c r="AV181" s="102"/>
      <c r="AW181" s="102"/>
      <c r="AX181" s="102"/>
      <c r="AY181" s="102">
        <v>3</v>
      </c>
      <c r="AZ181" s="102">
        <v>0</v>
      </c>
      <c r="BA181" s="118">
        <f>IFERROR(AVERAGE(Table121516419[[#This Row],[Column52]],,Table121516419[[#This Row],[Column53]]),"0")</f>
        <v>1</v>
      </c>
      <c r="BB181" s="102">
        <v>0</v>
      </c>
      <c r="BC181" s="102">
        <v>0</v>
      </c>
      <c r="BD181" s="102"/>
      <c r="BE181" s="58"/>
      <c r="BF181" s="76"/>
      <c r="BG181" s="118">
        <f>IFERROR(AVERAGE(Table121516419[[#This Row],[Column55]],Table121516419[[#This Row],[Column56]]),"0")</f>
        <v>0</v>
      </c>
    </row>
    <row r="182" spans="1:59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 t="str">
        <f>IFERROR(AVERAGE(Table121516419[[#This Row],[Column7]],Table121516419[[#This Row],[Column8]],_FV(Table121516419[[#This Row],[Column9]],"@Column10",TRUE)),"0")</f>
        <v>0</v>
      </c>
      <c r="L182" s="102">
        <v>3</v>
      </c>
      <c r="M182" s="102">
        <v>3</v>
      </c>
      <c r="N182" s="102">
        <v>3</v>
      </c>
      <c r="O182" s="102">
        <v>3</v>
      </c>
      <c r="P182" s="102">
        <v>3</v>
      </c>
      <c r="Q182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82" s="102"/>
      <c r="S182" s="102">
        <v>3</v>
      </c>
      <c r="T182" s="101"/>
      <c r="U182" s="102"/>
      <c r="V182" s="65"/>
      <c r="W182" s="118">
        <f>Table121516419[[#This Row],[Column20]]</f>
        <v>3</v>
      </c>
      <c r="X182" s="102">
        <v>3</v>
      </c>
      <c r="Y182" s="102">
        <v>3</v>
      </c>
      <c r="Z182" s="101"/>
      <c r="AA182" s="101"/>
      <c r="AB182" s="65"/>
      <c r="AC182" s="118">
        <f>IFERROR(AVERAGE(Table121516418[[#This Row],[Column25]],Table121516418[[#This Row],[Column26]]),"0")</f>
        <v>3</v>
      </c>
      <c r="AD182" s="102">
        <v>3</v>
      </c>
      <c r="AE182" s="102">
        <v>0</v>
      </c>
      <c r="AF182" s="102">
        <v>3</v>
      </c>
      <c r="AG182" s="101"/>
      <c r="AH182" s="65"/>
      <c r="AI182" s="118">
        <f>IFERROR(AVERAGE(Table121516418[[#This Row],[Column31]],Table121516418[[#This Row],[Column33]]),"0")</f>
        <v>3</v>
      </c>
      <c r="AJ182" s="54">
        <v>3</v>
      </c>
      <c r="AK182" s="54">
        <v>3</v>
      </c>
      <c r="AL182" s="101"/>
      <c r="AM182" s="54">
        <v>3</v>
      </c>
      <c r="AN182" s="65"/>
      <c r="AO182" s="118">
        <f>IFERROR(AVERAGE(Table121516419[[#This Row],[Column37]],Table121516419[[#This Row],[Column38]],Table121516419[[#This Row],[Column40]]),"0")</f>
        <v>3</v>
      </c>
      <c r="AP182" s="102">
        <v>3</v>
      </c>
      <c r="AQ182" s="102"/>
      <c r="AR182" s="102"/>
      <c r="AS182" s="101"/>
      <c r="AT182" s="65"/>
      <c r="AU182" s="118">
        <f>Table121516419[[#This Row],[Column43]]</f>
        <v>3</v>
      </c>
      <c r="AV182" s="101"/>
      <c r="AW182" s="101"/>
      <c r="AX182" s="102"/>
      <c r="AY182" s="102">
        <v>3</v>
      </c>
      <c r="AZ182" s="102">
        <v>0</v>
      </c>
      <c r="BA182" s="118">
        <f>IFERROR(AVERAGE(Table121516419[[#This Row],[Column52]],,Table121516419[[#This Row],[Column53]]),"0")</f>
        <v>1</v>
      </c>
      <c r="BB182" s="102">
        <v>0</v>
      </c>
      <c r="BC182" s="102">
        <v>0</v>
      </c>
      <c r="BD182" s="101"/>
      <c r="BE182" s="54"/>
      <c r="BF182" s="81"/>
      <c r="BG182" s="118">
        <f>IFERROR(AVERAGE(Table121516419[[#This Row],[Column55]],Table121516419[[#This Row],[Column56]]),"0")</f>
        <v>0</v>
      </c>
    </row>
    <row r="183" spans="1:59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 t="str">
        <f>IFERROR(AVERAGE(Table121516419[[#This Row],[Column7]],Table121516419[[#This Row],[Column8]],_FV(Table121516419[[#This Row],[Column9]],"@Column10",TRUE)),"0")</f>
        <v>0</v>
      </c>
      <c r="L183" s="102">
        <v>3</v>
      </c>
      <c r="M183" s="102">
        <v>2</v>
      </c>
      <c r="N183" s="102">
        <v>3</v>
      </c>
      <c r="O183" s="102">
        <v>3</v>
      </c>
      <c r="P183" s="102">
        <v>3</v>
      </c>
      <c r="Q183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83" s="102"/>
      <c r="S183" s="102">
        <v>3</v>
      </c>
      <c r="T183" s="102"/>
      <c r="U183" s="102"/>
      <c r="V183" s="59"/>
      <c r="W183" s="118">
        <f>Table121516419[[#This Row],[Column20]]</f>
        <v>3</v>
      </c>
      <c r="X183" s="102">
        <v>3</v>
      </c>
      <c r="Y183" s="102">
        <v>3</v>
      </c>
      <c r="Z183" s="102"/>
      <c r="AA183" s="102"/>
      <c r="AB183" s="59"/>
      <c r="AC183" s="118">
        <f>IFERROR(AVERAGE(Table121516418[[#This Row],[Column25]],Table121516418[[#This Row],[Column26]]),"0")</f>
        <v>2</v>
      </c>
      <c r="AD183" s="102">
        <v>3</v>
      </c>
      <c r="AE183" s="102">
        <v>0</v>
      </c>
      <c r="AF183" s="102">
        <v>2</v>
      </c>
      <c r="AG183" s="102"/>
      <c r="AH183" s="59"/>
      <c r="AI183" s="118">
        <f>IFERROR(AVERAGE(Table121516418[[#This Row],[Column31]],Table121516418[[#This Row],[Column33]]),"0")</f>
        <v>2</v>
      </c>
      <c r="AJ183" s="58">
        <v>3</v>
      </c>
      <c r="AK183" s="58">
        <v>3</v>
      </c>
      <c r="AL183" s="102"/>
      <c r="AM183" s="58">
        <v>3</v>
      </c>
      <c r="AN183" s="59"/>
      <c r="AO183" s="118">
        <f>IFERROR(AVERAGE(Table121516419[[#This Row],[Column37]],Table121516419[[#This Row],[Column38]],Table121516419[[#This Row],[Column40]]),"0")</f>
        <v>3</v>
      </c>
      <c r="AP183" s="102">
        <v>3</v>
      </c>
      <c r="AQ183" s="102"/>
      <c r="AR183" s="102"/>
      <c r="AS183" s="102"/>
      <c r="AT183" s="59"/>
      <c r="AU183" s="118">
        <f>Table121516419[[#This Row],[Column43]]</f>
        <v>3</v>
      </c>
      <c r="AV183" s="102"/>
      <c r="AW183" s="102"/>
      <c r="AX183" s="102"/>
      <c r="AY183" s="102">
        <v>3</v>
      </c>
      <c r="AZ183" s="102">
        <v>3</v>
      </c>
      <c r="BA183" s="118">
        <f>IFERROR(AVERAGE(Table121516419[[#This Row],[Column52]],,Table121516419[[#This Row],[Column53]]),"0")</f>
        <v>2</v>
      </c>
      <c r="BB183" s="102">
        <v>0</v>
      </c>
      <c r="BC183" s="102">
        <v>0</v>
      </c>
      <c r="BD183" s="102"/>
      <c r="BE183" s="58"/>
      <c r="BF183" s="76"/>
      <c r="BG183" s="118">
        <f>IFERROR(AVERAGE(Table121516419[[#This Row],[Column55]],Table121516419[[#This Row],[Column56]]),"0")</f>
        <v>0</v>
      </c>
    </row>
    <row r="184" spans="1:59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 t="str">
        <f>IFERROR(AVERAGE(Table121516419[[#This Row],[Column7]],Table121516419[[#This Row],[Column8]],_FV(Table121516419[[#This Row],[Column9]],"@Column10",TRUE)),"0")</f>
        <v>0</v>
      </c>
      <c r="L184" s="102">
        <v>4</v>
      </c>
      <c r="M184" s="102">
        <v>4</v>
      </c>
      <c r="N184" s="102">
        <v>4</v>
      </c>
      <c r="O184" s="102">
        <v>3</v>
      </c>
      <c r="P184" s="102">
        <v>4</v>
      </c>
      <c r="Q184" s="118">
        <f>IFERROR(AVERAGE(Table121516419[[#This Row],[Column13]],Table121516419[[#This Row],[Column14]],Table121516419[[#This Row],[Column15]],Table121516419[[#This Row],[Column16]],Table121516419[[#This Row],[Column17]]),"0")</f>
        <v>3.8</v>
      </c>
      <c r="R184" s="102"/>
      <c r="S184" s="102">
        <v>4</v>
      </c>
      <c r="T184" s="101"/>
      <c r="U184" s="102"/>
      <c r="V184" s="65"/>
      <c r="W184" s="118">
        <f>Table121516419[[#This Row],[Column20]]</f>
        <v>4</v>
      </c>
      <c r="X184" s="102">
        <v>4</v>
      </c>
      <c r="Y184" s="102">
        <v>3</v>
      </c>
      <c r="Z184" s="101"/>
      <c r="AA184" s="101"/>
      <c r="AB184" s="65"/>
      <c r="AC184" s="118">
        <f>IFERROR(AVERAGE(Table121516418[[#This Row],[Column25]],Table121516418[[#This Row],[Column26]]),"0")</f>
        <v>3.5</v>
      </c>
      <c r="AD184" s="102">
        <v>4</v>
      </c>
      <c r="AE184" s="102">
        <v>0</v>
      </c>
      <c r="AF184" s="102">
        <v>2</v>
      </c>
      <c r="AG184" s="101"/>
      <c r="AH184" s="65"/>
      <c r="AI184" s="118">
        <f>IFERROR(AVERAGE(Table121516418[[#This Row],[Column31]],Table121516418[[#This Row],[Column33]]),"0")</f>
        <v>3</v>
      </c>
      <c r="AJ184" s="54">
        <v>4</v>
      </c>
      <c r="AK184" s="54">
        <v>4</v>
      </c>
      <c r="AL184" s="101"/>
      <c r="AM184" s="54">
        <v>4</v>
      </c>
      <c r="AN184" s="65"/>
      <c r="AO184" s="118">
        <f>IFERROR(AVERAGE(Table121516419[[#This Row],[Column37]],Table121516419[[#This Row],[Column38]],Table121516419[[#This Row],[Column40]]),"0")</f>
        <v>4</v>
      </c>
      <c r="AP184" s="102">
        <v>1</v>
      </c>
      <c r="AQ184" s="102"/>
      <c r="AR184" s="102"/>
      <c r="AS184" s="101"/>
      <c r="AT184" s="65"/>
      <c r="AU184" s="118">
        <f>Table121516419[[#This Row],[Column43]]</f>
        <v>1</v>
      </c>
      <c r="AV184" s="101"/>
      <c r="AW184" s="101"/>
      <c r="AX184" s="102"/>
      <c r="AY184" s="102">
        <v>1</v>
      </c>
      <c r="AZ184" s="102">
        <v>4</v>
      </c>
      <c r="BA184" s="118">
        <f>IFERROR(AVERAGE(Table121516419[[#This Row],[Column52]],,Table121516419[[#This Row],[Column53]]),"0")</f>
        <v>1.6666666666666667</v>
      </c>
      <c r="BB184" s="102">
        <v>0</v>
      </c>
      <c r="BC184" s="102">
        <v>0</v>
      </c>
      <c r="BD184" s="101"/>
      <c r="BE184" s="54"/>
      <c r="BF184" s="81"/>
      <c r="BG184" s="118">
        <f>IFERROR(AVERAGE(Table121516419[[#This Row],[Column55]],Table121516419[[#This Row],[Column56]]),"0")</f>
        <v>0</v>
      </c>
    </row>
    <row r="185" spans="1:59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 t="str">
        <f>IFERROR(AVERAGE(Table121516419[[#This Row],[Column7]],Table121516419[[#This Row],[Column8]],_FV(Table121516419[[#This Row],[Column9]],"@Column10",TRUE)),"0")</f>
        <v>0</v>
      </c>
      <c r="L185" s="102">
        <v>3</v>
      </c>
      <c r="M185" s="102">
        <v>3</v>
      </c>
      <c r="N185" s="102">
        <v>2</v>
      </c>
      <c r="O185" s="102">
        <v>3</v>
      </c>
      <c r="P185" s="102">
        <v>2</v>
      </c>
      <c r="Q185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185" s="102"/>
      <c r="S185" s="102">
        <v>2</v>
      </c>
      <c r="T185" s="102"/>
      <c r="U185" s="102"/>
      <c r="V185" s="59"/>
      <c r="W185" s="118">
        <f>Table121516419[[#This Row],[Column20]]</f>
        <v>2</v>
      </c>
      <c r="X185" s="102">
        <v>2</v>
      </c>
      <c r="Y185" s="102">
        <v>2</v>
      </c>
      <c r="Z185" s="102"/>
      <c r="AA185" s="102"/>
      <c r="AB185" s="59"/>
      <c r="AC185" s="118">
        <f>IFERROR(AVERAGE(Table121516418[[#This Row],[Column25]],Table121516418[[#This Row],[Column26]]),"0")</f>
        <v>0</v>
      </c>
      <c r="AD185" s="102">
        <v>2</v>
      </c>
      <c r="AE185" s="102">
        <v>0</v>
      </c>
      <c r="AF185" s="102">
        <v>0</v>
      </c>
      <c r="AG185" s="102"/>
      <c r="AH185" s="59"/>
      <c r="AI185" s="118">
        <f>IFERROR(AVERAGE(Table121516418[[#This Row],[Column31]],Table121516418[[#This Row],[Column33]]),"0")</f>
        <v>0</v>
      </c>
      <c r="AJ185" s="58">
        <v>2</v>
      </c>
      <c r="AK185" s="58">
        <v>2</v>
      </c>
      <c r="AL185" s="102"/>
      <c r="AM185" s="58">
        <v>2</v>
      </c>
      <c r="AN185" s="59"/>
      <c r="AO185" s="118">
        <f>IFERROR(AVERAGE(Table121516419[[#This Row],[Column37]],Table121516419[[#This Row],[Column38]],Table121516419[[#This Row],[Column40]]),"0")</f>
        <v>2</v>
      </c>
      <c r="AP185" s="102">
        <v>3</v>
      </c>
      <c r="AQ185" s="102"/>
      <c r="AR185" s="102"/>
      <c r="AS185" s="102"/>
      <c r="AT185" s="59"/>
      <c r="AU185" s="118">
        <f>Table121516419[[#This Row],[Column43]]</f>
        <v>3</v>
      </c>
      <c r="AV185" s="102"/>
      <c r="AW185" s="102"/>
      <c r="AX185" s="102"/>
      <c r="AY185" s="102">
        <v>3</v>
      </c>
      <c r="AZ185" s="102">
        <v>2</v>
      </c>
      <c r="BA185" s="118">
        <f>IFERROR(AVERAGE(Table121516419[[#This Row],[Column52]],,Table121516419[[#This Row],[Column53]]),"0")</f>
        <v>1.6666666666666667</v>
      </c>
      <c r="BB185" s="102">
        <v>0</v>
      </c>
      <c r="BC185" s="102">
        <v>0</v>
      </c>
      <c r="BD185" s="102"/>
      <c r="BE185" s="58"/>
      <c r="BF185" s="76"/>
      <c r="BG185" s="118">
        <f>IFERROR(AVERAGE(Table121516419[[#This Row],[Column55]],Table121516419[[#This Row],[Column56]]),"0")</f>
        <v>0</v>
      </c>
    </row>
    <row r="186" spans="1:59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 t="str">
        <f>IFERROR(AVERAGE(Table121516419[[#This Row],[Column7]],Table121516419[[#This Row],[Column8]],_FV(Table121516419[[#This Row],[Column9]],"@Column10",TRUE)),"0")</f>
        <v>0</v>
      </c>
      <c r="L186" s="102">
        <v>3</v>
      </c>
      <c r="M186" s="102">
        <v>3</v>
      </c>
      <c r="N186" s="102">
        <v>3</v>
      </c>
      <c r="O186" s="102">
        <v>3</v>
      </c>
      <c r="P186" s="102">
        <v>3</v>
      </c>
      <c r="Q186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86" s="102"/>
      <c r="S186" s="102">
        <v>3</v>
      </c>
      <c r="T186" s="101"/>
      <c r="U186" s="102"/>
      <c r="V186" s="65"/>
      <c r="W186" s="118">
        <f>Table121516419[[#This Row],[Column20]]</f>
        <v>3</v>
      </c>
      <c r="X186" s="102">
        <v>3</v>
      </c>
      <c r="Y186" s="102">
        <v>3</v>
      </c>
      <c r="Z186" s="101"/>
      <c r="AA186" s="101"/>
      <c r="AB186" s="65"/>
      <c r="AC186" s="118">
        <f>IFERROR(AVERAGE(Table121516418[[#This Row],[Column25]],Table121516418[[#This Row],[Column26]]),"0")</f>
        <v>3</v>
      </c>
      <c r="AD186" s="102">
        <v>3</v>
      </c>
      <c r="AE186" s="102">
        <v>0</v>
      </c>
      <c r="AF186" s="102">
        <v>3</v>
      </c>
      <c r="AG186" s="101"/>
      <c r="AH186" s="65"/>
      <c r="AI186" s="118">
        <f>IFERROR(AVERAGE(Table121516418[[#This Row],[Column31]],Table121516418[[#This Row],[Column33]]),"0")</f>
        <v>3</v>
      </c>
      <c r="AJ186" s="54">
        <v>3</v>
      </c>
      <c r="AK186" s="54">
        <v>3</v>
      </c>
      <c r="AL186" s="101"/>
      <c r="AM186" s="54">
        <v>3</v>
      </c>
      <c r="AN186" s="65"/>
      <c r="AO186" s="118">
        <f>IFERROR(AVERAGE(Table121516419[[#This Row],[Column37]],Table121516419[[#This Row],[Column38]],Table121516419[[#This Row],[Column40]]),"0")</f>
        <v>3</v>
      </c>
      <c r="AP186" s="102">
        <v>3</v>
      </c>
      <c r="AQ186" s="102"/>
      <c r="AR186" s="102"/>
      <c r="AS186" s="101"/>
      <c r="AT186" s="65"/>
      <c r="AU186" s="118">
        <f>Table121516419[[#This Row],[Column43]]</f>
        <v>3</v>
      </c>
      <c r="AV186" s="101"/>
      <c r="AW186" s="101"/>
      <c r="AX186" s="102"/>
      <c r="AY186" s="102">
        <v>3</v>
      </c>
      <c r="AZ186" s="102">
        <v>0</v>
      </c>
      <c r="BA186" s="118">
        <f>IFERROR(AVERAGE(Table121516419[[#This Row],[Column52]],,Table121516419[[#This Row],[Column53]]),"0")</f>
        <v>1</v>
      </c>
      <c r="BB186" s="102">
        <v>0</v>
      </c>
      <c r="BC186" s="102">
        <v>0</v>
      </c>
      <c r="BD186" s="101"/>
      <c r="BE186" s="54"/>
      <c r="BF186" s="81"/>
      <c r="BG186" s="118">
        <f>IFERROR(AVERAGE(Table121516419[[#This Row],[Column55]],Table121516419[[#This Row],[Column56]]),"0")</f>
        <v>0</v>
      </c>
    </row>
    <row r="187" spans="1:59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 t="str">
        <f>IFERROR(AVERAGE(Table121516419[[#This Row],[Column7]],Table121516419[[#This Row],[Column8]],_FV(Table121516419[[#This Row],[Column9]],"@Column10",TRUE)),"0")</f>
        <v>0</v>
      </c>
      <c r="L187" s="102">
        <v>2</v>
      </c>
      <c r="M187" s="102">
        <v>2</v>
      </c>
      <c r="N187" s="102">
        <v>3</v>
      </c>
      <c r="O187" s="102">
        <v>3</v>
      </c>
      <c r="P187" s="102">
        <v>2</v>
      </c>
      <c r="Q187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187" s="102"/>
      <c r="S187" s="102">
        <v>3</v>
      </c>
      <c r="T187" s="102"/>
      <c r="U187" s="102"/>
      <c r="V187" s="59"/>
      <c r="W187" s="118">
        <f>Table121516419[[#This Row],[Column20]]</f>
        <v>3</v>
      </c>
      <c r="X187" s="102">
        <v>3</v>
      </c>
      <c r="Y187" s="102">
        <v>3</v>
      </c>
      <c r="Z187" s="102"/>
      <c r="AA187" s="102"/>
      <c r="AB187" s="59"/>
      <c r="AC187" s="118">
        <f>IFERROR(AVERAGE(Table121516418[[#This Row],[Column25]],Table121516418[[#This Row],[Column26]]),"0")</f>
        <v>2.5</v>
      </c>
      <c r="AD187" s="102">
        <v>3</v>
      </c>
      <c r="AE187" s="102">
        <v>0</v>
      </c>
      <c r="AF187" s="102">
        <v>3</v>
      </c>
      <c r="AG187" s="102"/>
      <c r="AH187" s="59"/>
      <c r="AI187" s="118">
        <f>IFERROR(AVERAGE(Table121516418[[#This Row],[Column31]],Table121516418[[#This Row],[Column33]]),"0")</f>
        <v>3</v>
      </c>
      <c r="AJ187" s="58">
        <v>3</v>
      </c>
      <c r="AK187" s="58">
        <v>3</v>
      </c>
      <c r="AL187" s="102"/>
      <c r="AM187" s="58">
        <v>3</v>
      </c>
      <c r="AN187" s="59"/>
      <c r="AO187" s="118">
        <f>IFERROR(AVERAGE(Table121516419[[#This Row],[Column37]],Table121516419[[#This Row],[Column38]],Table121516419[[#This Row],[Column40]]),"0")</f>
        <v>3</v>
      </c>
      <c r="AP187" s="102">
        <v>3</v>
      </c>
      <c r="AQ187" s="102"/>
      <c r="AR187" s="102"/>
      <c r="AS187" s="102"/>
      <c r="AT187" s="59"/>
      <c r="AU187" s="118">
        <f>Table121516419[[#This Row],[Column43]]</f>
        <v>3</v>
      </c>
      <c r="AV187" s="102"/>
      <c r="AW187" s="102"/>
      <c r="AX187" s="102"/>
      <c r="AY187" s="102">
        <v>3</v>
      </c>
      <c r="AZ187" s="102">
        <v>3</v>
      </c>
      <c r="BA187" s="118">
        <f>IFERROR(AVERAGE(Table121516419[[#This Row],[Column52]],,Table121516419[[#This Row],[Column53]]),"0")</f>
        <v>2</v>
      </c>
      <c r="BB187" s="102">
        <v>0</v>
      </c>
      <c r="BC187" s="102">
        <v>0</v>
      </c>
      <c r="BD187" s="102"/>
      <c r="BE187" s="58"/>
      <c r="BF187" s="76"/>
      <c r="BG187" s="118">
        <f>IFERROR(AVERAGE(Table121516419[[#This Row],[Column55]],Table121516419[[#This Row],[Column56]]),"0")</f>
        <v>0</v>
      </c>
    </row>
    <row r="188" spans="1:59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 t="str">
        <f>IFERROR(AVERAGE(Table121516419[[#This Row],[Column7]],Table121516419[[#This Row],[Column8]],_FV(Table121516419[[#This Row],[Column9]],"@Column10",TRUE)),"0")</f>
        <v>0</v>
      </c>
      <c r="L188" s="102">
        <v>2</v>
      </c>
      <c r="M188" s="102">
        <v>2</v>
      </c>
      <c r="N188" s="102">
        <v>2</v>
      </c>
      <c r="O188" s="102">
        <v>3</v>
      </c>
      <c r="P188" s="102">
        <v>2</v>
      </c>
      <c r="Q188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188" s="102"/>
      <c r="S188" s="102">
        <v>3</v>
      </c>
      <c r="T188" s="101"/>
      <c r="U188" s="102"/>
      <c r="V188" s="65"/>
      <c r="W188" s="118">
        <f>Table121516419[[#This Row],[Column20]]</f>
        <v>3</v>
      </c>
      <c r="X188" s="102">
        <v>3</v>
      </c>
      <c r="Y188" s="102">
        <v>3</v>
      </c>
      <c r="Z188" s="101"/>
      <c r="AA188" s="101"/>
      <c r="AB188" s="65"/>
      <c r="AC188" s="118">
        <f>IFERROR(AVERAGE(Table121516418[[#This Row],[Column25]],Table121516418[[#This Row],[Column26]]),"0")</f>
        <v>2.5</v>
      </c>
      <c r="AD188" s="102">
        <v>3</v>
      </c>
      <c r="AE188" s="102">
        <v>0</v>
      </c>
      <c r="AF188" s="102">
        <v>4</v>
      </c>
      <c r="AG188" s="101"/>
      <c r="AH188" s="65"/>
      <c r="AI188" s="118">
        <f>IFERROR(AVERAGE(Table121516418[[#This Row],[Column31]],Table121516418[[#This Row],[Column33]]),"0")</f>
        <v>3.5</v>
      </c>
      <c r="AJ188" s="54">
        <v>3</v>
      </c>
      <c r="AK188" s="54">
        <v>3</v>
      </c>
      <c r="AL188" s="101"/>
      <c r="AM188" s="54">
        <v>3</v>
      </c>
      <c r="AN188" s="65"/>
      <c r="AO188" s="118">
        <f>IFERROR(AVERAGE(Table121516419[[#This Row],[Column37]],Table121516419[[#This Row],[Column38]],Table121516419[[#This Row],[Column40]]),"0")</f>
        <v>3</v>
      </c>
      <c r="AP188" s="102">
        <v>3</v>
      </c>
      <c r="AQ188" s="102"/>
      <c r="AR188" s="102"/>
      <c r="AS188" s="101"/>
      <c r="AT188" s="65"/>
      <c r="AU188" s="118">
        <f>Table121516419[[#This Row],[Column43]]</f>
        <v>3</v>
      </c>
      <c r="AV188" s="101"/>
      <c r="AW188" s="101"/>
      <c r="AX188" s="102"/>
      <c r="AY188" s="102">
        <v>4</v>
      </c>
      <c r="AZ188" s="102">
        <v>4</v>
      </c>
      <c r="BA188" s="118">
        <f>IFERROR(AVERAGE(Table121516419[[#This Row],[Column52]],,Table121516419[[#This Row],[Column53]]),"0")</f>
        <v>2.6666666666666665</v>
      </c>
      <c r="BB188" s="102">
        <v>0</v>
      </c>
      <c r="BC188" s="102">
        <v>0</v>
      </c>
      <c r="BD188" s="101"/>
      <c r="BE188" s="54"/>
      <c r="BF188" s="81"/>
      <c r="BG188" s="118">
        <f>IFERROR(AVERAGE(Table121516419[[#This Row],[Column55]],Table121516419[[#This Row],[Column56]]),"0")</f>
        <v>0</v>
      </c>
    </row>
    <row r="189" spans="1:59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 t="str">
        <f>IFERROR(AVERAGE(Table121516419[[#This Row],[Column7]],Table121516419[[#This Row],[Column8]],_FV(Table121516419[[#This Row],[Column9]],"@Column10",TRUE)),"0")</f>
        <v>0</v>
      </c>
      <c r="L189" s="102">
        <v>3</v>
      </c>
      <c r="M189" s="102">
        <v>4</v>
      </c>
      <c r="N189" s="102">
        <v>4</v>
      </c>
      <c r="O189" s="102">
        <v>4</v>
      </c>
      <c r="P189" s="102">
        <v>4</v>
      </c>
      <c r="Q189" s="118">
        <f>IFERROR(AVERAGE(Table121516419[[#This Row],[Column13]],Table121516419[[#This Row],[Column14]],Table121516419[[#This Row],[Column15]],Table121516419[[#This Row],[Column16]],Table121516419[[#This Row],[Column17]]),"0")</f>
        <v>3.8</v>
      </c>
      <c r="R189" s="102"/>
      <c r="S189" s="102">
        <v>3</v>
      </c>
      <c r="T189" s="102"/>
      <c r="U189" s="102"/>
      <c r="V189" s="59"/>
      <c r="W189" s="118">
        <f>Table121516419[[#This Row],[Column20]]</f>
        <v>3</v>
      </c>
      <c r="X189" s="102">
        <v>3</v>
      </c>
      <c r="Y189" s="102">
        <v>3</v>
      </c>
      <c r="Z189" s="102"/>
      <c r="AA189" s="102"/>
      <c r="AB189" s="59"/>
      <c r="AC189" s="118">
        <f>IFERROR(AVERAGE(Table121516418[[#This Row],[Column25]],Table121516418[[#This Row],[Column26]]),"0")</f>
        <v>2</v>
      </c>
      <c r="AD189" s="102">
        <v>3</v>
      </c>
      <c r="AE189" s="102">
        <v>0</v>
      </c>
      <c r="AF189" s="102">
        <v>2</v>
      </c>
      <c r="AG189" s="102"/>
      <c r="AH189" s="59"/>
      <c r="AI189" s="118">
        <f>IFERROR(AVERAGE(Table121516418[[#This Row],[Column31]],Table121516418[[#This Row],[Column33]]),"0")</f>
        <v>2</v>
      </c>
      <c r="AJ189" s="58">
        <v>3</v>
      </c>
      <c r="AK189" s="58">
        <v>3</v>
      </c>
      <c r="AL189" s="102"/>
      <c r="AM189" s="58">
        <v>3</v>
      </c>
      <c r="AN189" s="59"/>
      <c r="AO189" s="118">
        <f>IFERROR(AVERAGE(Table121516419[[#This Row],[Column37]],Table121516419[[#This Row],[Column38]],Table121516419[[#This Row],[Column40]]),"0")</f>
        <v>3</v>
      </c>
      <c r="AP189" s="102">
        <v>3</v>
      </c>
      <c r="AQ189" s="102"/>
      <c r="AR189" s="102"/>
      <c r="AS189" s="102"/>
      <c r="AT189" s="59"/>
      <c r="AU189" s="118">
        <f>Table121516419[[#This Row],[Column43]]</f>
        <v>3</v>
      </c>
      <c r="AV189" s="102"/>
      <c r="AW189" s="102"/>
      <c r="AX189" s="102"/>
      <c r="AY189" s="102">
        <v>3</v>
      </c>
      <c r="AZ189" s="102">
        <v>3</v>
      </c>
      <c r="BA189" s="118">
        <f>IFERROR(AVERAGE(Table121516419[[#This Row],[Column52]],,Table121516419[[#This Row],[Column53]]),"0")</f>
        <v>2</v>
      </c>
      <c r="BB189" s="102">
        <v>0</v>
      </c>
      <c r="BC189" s="102">
        <v>0</v>
      </c>
      <c r="BD189" s="102"/>
      <c r="BE189" s="58"/>
      <c r="BF189" s="76"/>
      <c r="BG189" s="118">
        <f>IFERROR(AVERAGE(Table121516419[[#This Row],[Column55]],Table121516419[[#This Row],[Column56]]),"0")</f>
        <v>0</v>
      </c>
    </row>
    <row r="190" spans="1:59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 t="str">
        <f>IFERROR(AVERAGE(Table121516419[[#This Row],[Column7]],Table121516419[[#This Row],[Column8]],_FV(Table121516419[[#This Row],[Column9]],"@Column10",TRUE)),"0")</f>
        <v>0</v>
      </c>
      <c r="L190" s="102">
        <v>3</v>
      </c>
      <c r="M190" s="102">
        <v>3</v>
      </c>
      <c r="N190" s="102">
        <v>3</v>
      </c>
      <c r="O190" s="102">
        <v>3</v>
      </c>
      <c r="P190" s="102">
        <v>3</v>
      </c>
      <c r="Q190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90" s="102"/>
      <c r="S190" s="102">
        <v>4</v>
      </c>
      <c r="T190" s="101"/>
      <c r="U190" s="102"/>
      <c r="V190" s="65"/>
      <c r="W190" s="118">
        <f>Table121516419[[#This Row],[Column20]]</f>
        <v>4</v>
      </c>
      <c r="X190" s="102">
        <v>3</v>
      </c>
      <c r="Y190" s="102">
        <v>3</v>
      </c>
      <c r="Z190" s="101"/>
      <c r="AA190" s="101"/>
      <c r="AB190" s="65"/>
      <c r="AC190" s="118">
        <f>IFERROR(AVERAGE(Table121516418[[#This Row],[Column25]],Table121516418[[#This Row],[Column26]]),"0")</f>
        <v>3</v>
      </c>
      <c r="AD190" s="102">
        <v>4</v>
      </c>
      <c r="AE190" s="102">
        <v>0</v>
      </c>
      <c r="AF190" s="102">
        <v>4</v>
      </c>
      <c r="AG190" s="101"/>
      <c r="AH190" s="65"/>
      <c r="AI190" s="118">
        <f>IFERROR(AVERAGE(Table121516418[[#This Row],[Column31]],Table121516418[[#This Row],[Column33]]),"0")</f>
        <v>4</v>
      </c>
      <c r="AJ190" s="54">
        <v>4</v>
      </c>
      <c r="AK190" s="54">
        <v>4</v>
      </c>
      <c r="AL190" s="101"/>
      <c r="AM190" s="54">
        <v>4</v>
      </c>
      <c r="AN190" s="65"/>
      <c r="AO190" s="118">
        <f>IFERROR(AVERAGE(Table121516419[[#This Row],[Column37]],Table121516419[[#This Row],[Column38]],Table121516419[[#This Row],[Column40]]),"0")</f>
        <v>4</v>
      </c>
      <c r="AP190" s="102">
        <v>1</v>
      </c>
      <c r="AQ190" s="102"/>
      <c r="AR190" s="102"/>
      <c r="AS190" s="101"/>
      <c r="AT190" s="65"/>
      <c r="AU190" s="118">
        <f>Table121516419[[#This Row],[Column43]]</f>
        <v>1</v>
      </c>
      <c r="AV190" s="101"/>
      <c r="AW190" s="101"/>
      <c r="AX190" s="102"/>
      <c r="AY190" s="102">
        <v>4</v>
      </c>
      <c r="AZ190" s="102">
        <v>3</v>
      </c>
      <c r="BA190" s="118">
        <f>IFERROR(AVERAGE(Table121516419[[#This Row],[Column52]],,Table121516419[[#This Row],[Column53]]),"0")</f>
        <v>2.3333333333333335</v>
      </c>
      <c r="BB190" s="102">
        <v>0</v>
      </c>
      <c r="BC190" s="102">
        <v>0</v>
      </c>
      <c r="BD190" s="101"/>
      <c r="BE190" s="54"/>
      <c r="BF190" s="81"/>
      <c r="BG190" s="118">
        <f>IFERROR(AVERAGE(Table121516419[[#This Row],[Column55]],Table121516419[[#This Row],[Column56]]),"0")</f>
        <v>0</v>
      </c>
    </row>
    <row r="191" spans="1:59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 t="str">
        <f>IFERROR(AVERAGE(Table121516419[[#This Row],[Column7]],Table121516419[[#This Row],[Column8]],_FV(Table121516419[[#This Row],[Column9]],"@Column10",TRUE)),"0")</f>
        <v>0</v>
      </c>
      <c r="L191" s="102" t="s">
        <v>563</v>
      </c>
      <c r="M191" s="102" t="s">
        <v>563</v>
      </c>
      <c r="N191" s="102" t="s">
        <v>563</v>
      </c>
      <c r="O191" s="102" t="s">
        <v>563</v>
      </c>
      <c r="P191" s="102" t="s">
        <v>563</v>
      </c>
      <c r="Q191" s="118" t="str">
        <f>IFERROR(AVERAGE(Table121516419[[#This Row],[Column13]],Table121516419[[#This Row],[Column14]],Table121516419[[#This Row],[Column15]],Table121516419[[#This Row],[Column16]],Table121516419[[#This Row],[Column17]]),"0")</f>
        <v>0</v>
      </c>
      <c r="R191" s="102"/>
      <c r="S191" s="102" t="s">
        <v>563</v>
      </c>
      <c r="T191" s="102"/>
      <c r="U191" s="102"/>
      <c r="V191" s="59"/>
      <c r="W191" s="118" t="str">
        <f>Table121516419[[#This Row],[Column20]]</f>
        <v>0</v>
      </c>
      <c r="X191" s="102" t="s">
        <v>563</v>
      </c>
      <c r="Y191" s="102" t="s">
        <v>563</v>
      </c>
      <c r="Z191" s="102"/>
      <c r="AA191" s="102"/>
      <c r="AB191" s="59"/>
      <c r="AC191" s="118" t="str">
        <f>IFERROR(AVERAGE(Table121516418[[#This Row],[Column25]],Table121516418[[#This Row],[Column26]]),"0")</f>
        <v>0</v>
      </c>
      <c r="AD191" s="102" t="s">
        <v>563</v>
      </c>
      <c r="AE191" s="102" t="s">
        <v>563</v>
      </c>
      <c r="AF191" s="102" t="s">
        <v>563</v>
      </c>
      <c r="AG191" s="102"/>
      <c r="AH191" s="59"/>
      <c r="AI191" s="118" t="str">
        <f>IFERROR(AVERAGE(Table121516418[[#This Row],[Column31]],Table121516418[[#This Row],[Column33]]),"0")</f>
        <v>0</v>
      </c>
      <c r="AJ191" s="58" t="s">
        <v>563</v>
      </c>
      <c r="AK191" s="58" t="s">
        <v>563</v>
      </c>
      <c r="AL191" s="102"/>
      <c r="AM191" s="58" t="s">
        <v>563</v>
      </c>
      <c r="AN191" s="59"/>
      <c r="AO191" s="118" t="str">
        <f>IFERROR(AVERAGE(Table121516419[[#This Row],[Column37]],Table121516419[[#This Row],[Column38]],Table121516419[[#This Row],[Column40]]),"0")</f>
        <v>0</v>
      </c>
      <c r="AP191" s="102" t="s">
        <v>563</v>
      </c>
      <c r="AQ191" s="102"/>
      <c r="AR191" s="102"/>
      <c r="AS191" s="102"/>
      <c r="AT191" s="59"/>
      <c r="AU191" s="118" t="str">
        <f>Table121516419[[#This Row],[Column43]]</f>
        <v>0</v>
      </c>
      <c r="AV191" s="102"/>
      <c r="AW191" s="102"/>
      <c r="AX191" s="102"/>
      <c r="AY191" s="102" t="s">
        <v>563</v>
      </c>
      <c r="AZ191" s="102" t="s">
        <v>563</v>
      </c>
      <c r="BA191" s="118">
        <f>IFERROR(AVERAGE(Table121516419[[#This Row],[Column52]],,Table121516419[[#This Row],[Column53]]),"0")</f>
        <v>0</v>
      </c>
      <c r="BB191" s="102" t="s">
        <v>563</v>
      </c>
      <c r="BC191" s="102" t="s">
        <v>563</v>
      </c>
      <c r="BD191" s="102"/>
      <c r="BE191" s="58"/>
      <c r="BF191" s="76"/>
      <c r="BG191" s="118" t="str">
        <f>IFERROR(AVERAGE(Table121516419[[#This Row],[Column55]],Table121516419[[#This Row],[Column56]]),"0")</f>
        <v>0</v>
      </c>
    </row>
    <row r="192" spans="1:59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 t="str">
        <f>IFERROR(AVERAGE(Table121516419[[#This Row],[Column7]],Table121516419[[#This Row],[Column8]],_FV(Table121516419[[#This Row],[Column9]],"@Column10",TRUE)),"0")</f>
        <v>0</v>
      </c>
      <c r="L192" s="102">
        <v>3</v>
      </c>
      <c r="M192" s="102">
        <v>4</v>
      </c>
      <c r="N192" s="102">
        <v>3</v>
      </c>
      <c r="O192" s="102">
        <v>3</v>
      </c>
      <c r="P192" s="102">
        <v>3</v>
      </c>
      <c r="Q192" s="118">
        <f>IFERROR(AVERAGE(Table121516419[[#This Row],[Column13]],Table121516419[[#This Row],[Column14]],Table121516419[[#This Row],[Column15]],Table121516419[[#This Row],[Column16]],Table121516419[[#This Row],[Column17]]),"0")</f>
        <v>3.2</v>
      </c>
      <c r="R192" s="102"/>
      <c r="S192" s="102">
        <v>3</v>
      </c>
      <c r="T192" s="101"/>
      <c r="U192" s="102"/>
      <c r="V192" s="65"/>
      <c r="W192" s="118">
        <f>Table121516419[[#This Row],[Column20]]</f>
        <v>3</v>
      </c>
      <c r="X192" s="102">
        <v>3</v>
      </c>
      <c r="Y192" s="102">
        <v>2</v>
      </c>
      <c r="Z192" s="101"/>
      <c r="AA192" s="101"/>
      <c r="AB192" s="65"/>
      <c r="AC192" s="118">
        <f>IFERROR(AVERAGE(Table121516418[[#This Row],[Column25]],Table121516418[[#This Row],[Column26]]),"0")</f>
        <v>2.5</v>
      </c>
      <c r="AD192" s="102">
        <v>3</v>
      </c>
      <c r="AE192" s="102">
        <v>0</v>
      </c>
      <c r="AF192" s="102">
        <v>2</v>
      </c>
      <c r="AG192" s="101"/>
      <c r="AH192" s="65"/>
      <c r="AI192" s="118">
        <f>IFERROR(AVERAGE(Table121516418[[#This Row],[Column31]],Table121516418[[#This Row],[Column33]]),"0")</f>
        <v>2</v>
      </c>
      <c r="AJ192" s="54">
        <v>3</v>
      </c>
      <c r="AK192" s="54">
        <v>3</v>
      </c>
      <c r="AL192" s="101"/>
      <c r="AM192" s="54">
        <v>3</v>
      </c>
      <c r="AN192" s="65"/>
      <c r="AO192" s="118">
        <f>IFERROR(AVERAGE(Table121516419[[#This Row],[Column37]],Table121516419[[#This Row],[Column38]],Table121516419[[#This Row],[Column40]]),"0")</f>
        <v>3</v>
      </c>
      <c r="AP192" s="102">
        <v>3</v>
      </c>
      <c r="AQ192" s="102"/>
      <c r="AR192" s="102"/>
      <c r="AS192" s="101"/>
      <c r="AT192" s="65"/>
      <c r="AU192" s="118">
        <f>Table121516419[[#This Row],[Column43]]</f>
        <v>3</v>
      </c>
      <c r="AV192" s="101"/>
      <c r="AW192" s="101"/>
      <c r="AX192" s="102"/>
      <c r="AY192" s="102">
        <v>3</v>
      </c>
      <c r="AZ192" s="102">
        <v>4</v>
      </c>
      <c r="BA192" s="118">
        <f>IFERROR(AVERAGE(Table121516419[[#This Row],[Column52]],,Table121516419[[#This Row],[Column53]]),"0")</f>
        <v>2.3333333333333335</v>
      </c>
      <c r="BB192" s="102">
        <v>0</v>
      </c>
      <c r="BC192" s="102">
        <v>0</v>
      </c>
      <c r="BD192" s="101"/>
      <c r="BE192" s="54"/>
      <c r="BF192" s="81"/>
      <c r="BG192" s="118">
        <f>IFERROR(AVERAGE(Table121516419[[#This Row],[Column55]],Table121516419[[#This Row],[Column56]]),"0")</f>
        <v>0</v>
      </c>
    </row>
    <row r="193" spans="1:59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 t="str">
        <f>IFERROR(AVERAGE(Table121516419[[#This Row],[Column7]],Table121516419[[#This Row],[Column8]],_FV(Table121516419[[#This Row],[Column9]],"@Column10",TRUE)),"0")</f>
        <v>0</v>
      </c>
      <c r="L193" s="102">
        <v>3</v>
      </c>
      <c r="M193" s="102">
        <v>3</v>
      </c>
      <c r="N193" s="102">
        <v>3</v>
      </c>
      <c r="O193" s="102">
        <v>3</v>
      </c>
      <c r="P193" s="102">
        <v>3</v>
      </c>
      <c r="Q193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93" s="102"/>
      <c r="S193" s="102">
        <v>2</v>
      </c>
      <c r="T193" s="102"/>
      <c r="U193" s="102"/>
      <c r="V193" s="59"/>
      <c r="W193" s="118">
        <f>Table121516419[[#This Row],[Column20]]</f>
        <v>2</v>
      </c>
      <c r="X193" s="102">
        <v>2</v>
      </c>
      <c r="Y193" s="102">
        <v>2</v>
      </c>
      <c r="Z193" s="102"/>
      <c r="AA193" s="102"/>
      <c r="AB193" s="59"/>
      <c r="AC193" s="118">
        <f>IFERROR(AVERAGE(Table121516418[[#This Row],[Column25]],Table121516418[[#This Row],[Column26]]),"0")</f>
        <v>2.5</v>
      </c>
      <c r="AD193" s="102">
        <v>3</v>
      </c>
      <c r="AE193" s="102">
        <v>0</v>
      </c>
      <c r="AF193" s="102">
        <v>2</v>
      </c>
      <c r="AG193" s="102"/>
      <c r="AH193" s="59"/>
      <c r="AI193" s="118">
        <f>IFERROR(AVERAGE(Table121516418[[#This Row],[Column31]],Table121516418[[#This Row],[Column33]]),"0")</f>
        <v>2</v>
      </c>
      <c r="AJ193" s="58">
        <v>2</v>
      </c>
      <c r="AK193" s="58">
        <v>2</v>
      </c>
      <c r="AL193" s="102"/>
      <c r="AM193" s="58">
        <v>2</v>
      </c>
      <c r="AN193" s="59"/>
      <c r="AO193" s="118">
        <f>IFERROR(AVERAGE(Table121516419[[#This Row],[Column37]],Table121516419[[#This Row],[Column38]],Table121516419[[#This Row],[Column40]]),"0")</f>
        <v>2</v>
      </c>
      <c r="AP193" s="102">
        <v>3</v>
      </c>
      <c r="AQ193" s="102"/>
      <c r="AR193" s="102"/>
      <c r="AS193" s="102"/>
      <c r="AT193" s="59"/>
      <c r="AU193" s="118">
        <f>Table121516419[[#This Row],[Column43]]</f>
        <v>3</v>
      </c>
      <c r="AV193" s="102"/>
      <c r="AW193" s="102"/>
      <c r="AX193" s="102"/>
      <c r="AY193" s="102">
        <v>3</v>
      </c>
      <c r="AZ193" s="102">
        <v>3</v>
      </c>
      <c r="BA193" s="118">
        <f>IFERROR(AVERAGE(Table121516419[[#This Row],[Column52]],,Table121516419[[#This Row],[Column53]]),"0")</f>
        <v>2</v>
      </c>
      <c r="BB193" s="102">
        <v>0</v>
      </c>
      <c r="BC193" s="102">
        <v>0</v>
      </c>
      <c r="BD193" s="102"/>
      <c r="BE193" s="58"/>
      <c r="BF193" s="76"/>
      <c r="BG193" s="118">
        <f>IFERROR(AVERAGE(Table121516419[[#This Row],[Column55]],Table121516419[[#This Row],[Column56]]),"0")</f>
        <v>0</v>
      </c>
    </row>
    <row r="194" spans="1:59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 t="str">
        <f>IFERROR(AVERAGE(Table121516419[[#This Row],[Column7]],Table121516419[[#This Row],[Column8]],_FV(Table121516419[[#This Row],[Column9]],"@Column10",TRUE)),"0")</f>
        <v>0</v>
      </c>
      <c r="L194" s="102">
        <v>2</v>
      </c>
      <c r="M194" s="102">
        <v>3</v>
      </c>
      <c r="N194" s="102">
        <v>2</v>
      </c>
      <c r="O194" s="102">
        <v>4</v>
      </c>
      <c r="P194" s="102">
        <v>3</v>
      </c>
      <c r="Q194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94" s="102"/>
      <c r="S194" s="102">
        <v>3</v>
      </c>
      <c r="T194" s="101"/>
      <c r="U194" s="102"/>
      <c r="V194" s="65"/>
      <c r="W194" s="118">
        <f>Table121516419[[#This Row],[Column20]]</f>
        <v>3</v>
      </c>
      <c r="X194" s="102">
        <v>3</v>
      </c>
      <c r="Y194" s="102">
        <v>3</v>
      </c>
      <c r="Z194" s="101"/>
      <c r="AA194" s="101"/>
      <c r="AB194" s="65"/>
      <c r="AC194" s="118">
        <f>IFERROR(AVERAGE(Table121516418[[#This Row],[Column25]],Table121516418[[#This Row],[Column26]]),"0")</f>
        <v>2</v>
      </c>
      <c r="AD194" s="102">
        <v>2</v>
      </c>
      <c r="AE194" s="102">
        <v>0</v>
      </c>
      <c r="AF194" s="102">
        <v>4</v>
      </c>
      <c r="AG194" s="101"/>
      <c r="AH194" s="65"/>
      <c r="AI194" s="118">
        <f>IFERROR(AVERAGE(Table121516418[[#This Row],[Column31]],Table121516418[[#This Row],[Column33]]),"0")</f>
        <v>3.5</v>
      </c>
      <c r="AJ194" s="54">
        <v>3</v>
      </c>
      <c r="AK194" s="54">
        <v>3</v>
      </c>
      <c r="AL194" s="101"/>
      <c r="AM194" s="54">
        <v>3</v>
      </c>
      <c r="AN194" s="65"/>
      <c r="AO194" s="118">
        <f>IFERROR(AVERAGE(Table121516419[[#This Row],[Column37]],Table121516419[[#This Row],[Column38]],Table121516419[[#This Row],[Column40]]),"0")</f>
        <v>3</v>
      </c>
      <c r="AP194" s="102">
        <v>3</v>
      </c>
      <c r="AQ194" s="102"/>
      <c r="AR194" s="102"/>
      <c r="AS194" s="101"/>
      <c r="AT194" s="65"/>
      <c r="AU194" s="118">
        <f>Table121516419[[#This Row],[Column43]]</f>
        <v>3</v>
      </c>
      <c r="AV194" s="101"/>
      <c r="AW194" s="101"/>
      <c r="AX194" s="102"/>
      <c r="AY194" s="102">
        <v>3</v>
      </c>
      <c r="AZ194" s="102">
        <v>3</v>
      </c>
      <c r="BA194" s="118">
        <f>IFERROR(AVERAGE(Table121516419[[#This Row],[Column52]],,Table121516419[[#This Row],[Column53]]),"0")</f>
        <v>2</v>
      </c>
      <c r="BB194" s="102">
        <v>0</v>
      </c>
      <c r="BC194" s="102">
        <v>0</v>
      </c>
      <c r="BD194" s="101"/>
      <c r="BE194" s="54"/>
      <c r="BF194" s="81"/>
      <c r="BG194" s="118">
        <f>IFERROR(AVERAGE(Table121516419[[#This Row],[Column55]],Table121516419[[#This Row],[Column56]]),"0")</f>
        <v>0</v>
      </c>
    </row>
    <row r="195" spans="1:59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 t="str">
        <f>IFERROR(AVERAGE(Table121516419[[#This Row],[Column7]],Table121516419[[#This Row],[Column8]],_FV(Table121516419[[#This Row],[Column9]],"@Column10",TRUE)),"0")</f>
        <v>0</v>
      </c>
      <c r="L195" s="102">
        <v>3</v>
      </c>
      <c r="M195" s="102">
        <v>2</v>
      </c>
      <c r="N195" s="102">
        <v>3</v>
      </c>
      <c r="O195" s="102">
        <v>4</v>
      </c>
      <c r="P195" s="102">
        <v>3</v>
      </c>
      <c r="Q195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195" s="102"/>
      <c r="S195" s="102">
        <v>3</v>
      </c>
      <c r="T195" s="102"/>
      <c r="U195" s="102"/>
      <c r="V195" s="59"/>
      <c r="W195" s="118">
        <f>Table121516419[[#This Row],[Column20]]</f>
        <v>3</v>
      </c>
      <c r="X195" s="102">
        <v>3</v>
      </c>
      <c r="Y195" s="102">
        <v>3</v>
      </c>
      <c r="Z195" s="102"/>
      <c r="AA195" s="102"/>
      <c r="AB195" s="59"/>
      <c r="AC195" s="118">
        <f>IFERROR(AVERAGE(Table121516418[[#This Row],[Column25]],Table121516418[[#This Row],[Column26]]),"0")</f>
        <v>2</v>
      </c>
      <c r="AD195" s="102">
        <v>2</v>
      </c>
      <c r="AE195" s="102">
        <v>0</v>
      </c>
      <c r="AF195" s="102">
        <v>2</v>
      </c>
      <c r="AG195" s="102"/>
      <c r="AH195" s="59"/>
      <c r="AI195" s="118">
        <f>IFERROR(AVERAGE(Table121516418[[#This Row],[Column31]],Table121516418[[#This Row],[Column33]]),"0")</f>
        <v>2.5</v>
      </c>
      <c r="AJ195" s="58">
        <v>3</v>
      </c>
      <c r="AK195" s="58">
        <v>3</v>
      </c>
      <c r="AL195" s="102"/>
      <c r="AM195" s="58">
        <v>3</v>
      </c>
      <c r="AN195" s="59"/>
      <c r="AO195" s="118">
        <f>IFERROR(AVERAGE(Table121516419[[#This Row],[Column37]],Table121516419[[#This Row],[Column38]],Table121516419[[#This Row],[Column40]]),"0")</f>
        <v>3</v>
      </c>
      <c r="AP195" s="102">
        <v>3</v>
      </c>
      <c r="AQ195" s="102"/>
      <c r="AR195" s="102"/>
      <c r="AS195" s="102"/>
      <c r="AT195" s="59"/>
      <c r="AU195" s="118">
        <f>Table121516419[[#This Row],[Column43]]</f>
        <v>3</v>
      </c>
      <c r="AV195" s="102"/>
      <c r="AW195" s="102"/>
      <c r="AX195" s="102"/>
      <c r="AY195" s="102">
        <v>3</v>
      </c>
      <c r="AZ195" s="102">
        <v>3</v>
      </c>
      <c r="BA195" s="118">
        <f>IFERROR(AVERAGE(Table121516419[[#This Row],[Column52]],,Table121516419[[#This Row],[Column53]]),"0")</f>
        <v>2</v>
      </c>
      <c r="BB195" s="102">
        <v>0</v>
      </c>
      <c r="BC195" s="102">
        <v>0</v>
      </c>
      <c r="BD195" s="102"/>
      <c r="BE195" s="58"/>
      <c r="BF195" s="76"/>
      <c r="BG195" s="118">
        <f>IFERROR(AVERAGE(Table121516419[[#This Row],[Column55]],Table121516419[[#This Row],[Column56]]),"0")</f>
        <v>0</v>
      </c>
    </row>
    <row r="196" spans="1:59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 t="str">
        <f>IFERROR(AVERAGE(Table121516419[[#This Row],[Column7]],Table121516419[[#This Row],[Column8]],_FV(Table121516419[[#This Row],[Column9]],"@Column10",TRUE)),"0")</f>
        <v>0</v>
      </c>
      <c r="L196" s="102">
        <v>2</v>
      </c>
      <c r="M196" s="102">
        <v>2</v>
      </c>
      <c r="N196" s="102">
        <v>2</v>
      </c>
      <c r="O196" s="102">
        <v>3</v>
      </c>
      <c r="P196" s="102">
        <v>2</v>
      </c>
      <c r="Q196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196" s="102"/>
      <c r="S196" s="102">
        <v>3</v>
      </c>
      <c r="T196" s="101"/>
      <c r="U196" s="102"/>
      <c r="V196" s="65"/>
      <c r="W196" s="118">
        <f>Table121516419[[#This Row],[Column20]]</f>
        <v>3</v>
      </c>
      <c r="X196" s="102">
        <v>3</v>
      </c>
      <c r="Y196" s="102">
        <v>3</v>
      </c>
      <c r="Z196" s="101"/>
      <c r="AA196" s="101"/>
      <c r="AB196" s="65"/>
      <c r="AC196" s="118">
        <f>IFERROR(AVERAGE(Table121516418[[#This Row],[Column25]],Table121516418[[#This Row],[Column26]]),"0")</f>
        <v>2</v>
      </c>
      <c r="AD196" s="102">
        <v>3</v>
      </c>
      <c r="AE196" s="102">
        <v>0</v>
      </c>
      <c r="AF196" s="102">
        <v>3</v>
      </c>
      <c r="AG196" s="101"/>
      <c r="AH196" s="65"/>
      <c r="AI196" s="118">
        <f>IFERROR(AVERAGE(Table121516418[[#This Row],[Column31]],Table121516418[[#This Row],[Column33]]),"0")</f>
        <v>3</v>
      </c>
      <c r="AJ196" s="54">
        <v>3</v>
      </c>
      <c r="AK196" s="54">
        <v>3</v>
      </c>
      <c r="AL196" s="101"/>
      <c r="AM196" s="54">
        <v>3</v>
      </c>
      <c r="AN196" s="65"/>
      <c r="AO196" s="118">
        <f>IFERROR(AVERAGE(Table121516419[[#This Row],[Column37]],Table121516419[[#This Row],[Column38]],Table121516419[[#This Row],[Column40]]),"0")</f>
        <v>3</v>
      </c>
      <c r="AP196" s="102">
        <v>3</v>
      </c>
      <c r="AQ196" s="102"/>
      <c r="AR196" s="102"/>
      <c r="AS196" s="101"/>
      <c r="AT196" s="65"/>
      <c r="AU196" s="118">
        <f>Table121516419[[#This Row],[Column43]]</f>
        <v>3</v>
      </c>
      <c r="AV196" s="101"/>
      <c r="AW196" s="101"/>
      <c r="AX196" s="102"/>
      <c r="AY196" s="102">
        <v>3</v>
      </c>
      <c r="AZ196" s="102">
        <v>3</v>
      </c>
      <c r="BA196" s="118">
        <f>IFERROR(AVERAGE(Table121516419[[#This Row],[Column52]],,Table121516419[[#This Row],[Column53]]),"0")</f>
        <v>2</v>
      </c>
      <c r="BB196" s="102">
        <v>0</v>
      </c>
      <c r="BC196" s="102">
        <v>0</v>
      </c>
      <c r="BD196" s="101"/>
      <c r="BE196" s="54"/>
      <c r="BF196" s="81"/>
      <c r="BG196" s="118">
        <f>IFERROR(AVERAGE(Table121516419[[#This Row],[Column55]],Table121516419[[#This Row],[Column56]]),"0")</f>
        <v>0</v>
      </c>
    </row>
    <row r="197" spans="1:59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 t="str">
        <f>IFERROR(AVERAGE(Table121516419[[#This Row],[Column7]],Table121516419[[#This Row],[Column8]],_FV(Table121516419[[#This Row],[Column9]],"@Column10",TRUE)),"0")</f>
        <v>0</v>
      </c>
      <c r="L197" s="102">
        <v>3</v>
      </c>
      <c r="M197" s="102">
        <v>2</v>
      </c>
      <c r="N197" s="102">
        <v>3</v>
      </c>
      <c r="O197" s="102">
        <v>3</v>
      </c>
      <c r="P197" s="102">
        <v>3</v>
      </c>
      <c r="Q197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97" s="102"/>
      <c r="S197" s="102">
        <v>3</v>
      </c>
      <c r="T197" s="102"/>
      <c r="U197" s="102"/>
      <c r="V197" s="59"/>
      <c r="W197" s="118">
        <f>Table121516419[[#This Row],[Column20]]</f>
        <v>3</v>
      </c>
      <c r="X197" s="102">
        <v>2</v>
      </c>
      <c r="Y197" s="102">
        <v>2</v>
      </c>
      <c r="Z197" s="102"/>
      <c r="AA197" s="102"/>
      <c r="AB197" s="59"/>
      <c r="AC197" s="118">
        <f>IFERROR(AVERAGE(Table121516418[[#This Row],[Column25]],Table121516418[[#This Row],[Column26]]),"0")</f>
        <v>2</v>
      </c>
      <c r="AD197" s="102">
        <v>2</v>
      </c>
      <c r="AE197" s="102">
        <v>0</v>
      </c>
      <c r="AF197" s="102">
        <v>3</v>
      </c>
      <c r="AG197" s="102"/>
      <c r="AH197" s="59"/>
      <c r="AI197" s="118">
        <f>IFERROR(AVERAGE(Table121516418[[#This Row],[Column31]],Table121516418[[#This Row],[Column33]]),"0")</f>
        <v>3</v>
      </c>
      <c r="AJ197" s="58">
        <v>3</v>
      </c>
      <c r="AK197" s="58">
        <v>3</v>
      </c>
      <c r="AL197" s="102"/>
      <c r="AM197" s="58">
        <v>3</v>
      </c>
      <c r="AN197" s="59"/>
      <c r="AO197" s="118">
        <f>IFERROR(AVERAGE(Table121516419[[#This Row],[Column37]],Table121516419[[#This Row],[Column38]],Table121516419[[#This Row],[Column40]]),"0")</f>
        <v>3</v>
      </c>
      <c r="AP197" s="102">
        <v>3</v>
      </c>
      <c r="AQ197" s="102"/>
      <c r="AR197" s="102"/>
      <c r="AS197" s="102"/>
      <c r="AT197" s="59"/>
      <c r="AU197" s="118">
        <f>Table121516419[[#This Row],[Column43]]</f>
        <v>3</v>
      </c>
      <c r="AV197" s="102"/>
      <c r="AW197" s="102"/>
      <c r="AX197" s="102"/>
      <c r="AY197" s="102">
        <v>2</v>
      </c>
      <c r="AZ197" s="102">
        <v>3</v>
      </c>
      <c r="BA197" s="118">
        <f>IFERROR(AVERAGE(Table121516419[[#This Row],[Column52]],,Table121516419[[#This Row],[Column53]]),"0")</f>
        <v>1.6666666666666667</v>
      </c>
      <c r="BB197" s="102">
        <v>0</v>
      </c>
      <c r="BC197" s="102">
        <v>0</v>
      </c>
      <c r="BD197" s="102"/>
      <c r="BE197" s="58"/>
      <c r="BF197" s="76"/>
      <c r="BG197" s="118">
        <f>IFERROR(AVERAGE(Table121516419[[#This Row],[Column55]],Table121516419[[#This Row],[Column56]]),"0")</f>
        <v>0</v>
      </c>
    </row>
    <row r="198" spans="1:59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 t="str">
        <f>IFERROR(AVERAGE(Table121516419[[#This Row],[Column7]],Table121516419[[#This Row],[Column8]],_FV(Table121516419[[#This Row],[Column9]],"@Column10",TRUE)),"0")</f>
        <v>0</v>
      </c>
      <c r="L198" s="102">
        <v>3</v>
      </c>
      <c r="M198" s="102">
        <v>3</v>
      </c>
      <c r="N198" s="102">
        <v>2</v>
      </c>
      <c r="O198" s="102">
        <v>3</v>
      </c>
      <c r="P198" s="102">
        <v>2</v>
      </c>
      <c r="Q198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198" s="102"/>
      <c r="S198" s="102">
        <v>2</v>
      </c>
      <c r="T198" s="101"/>
      <c r="U198" s="102"/>
      <c r="V198" s="65"/>
      <c r="W198" s="118">
        <f>Table121516419[[#This Row],[Column20]]</f>
        <v>2</v>
      </c>
      <c r="X198" s="102">
        <v>2</v>
      </c>
      <c r="Y198" s="102">
        <v>2</v>
      </c>
      <c r="Z198" s="101"/>
      <c r="AA198" s="101"/>
      <c r="AB198" s="65"/>
      <c r="AC198" s="118">
        <f>IFERROR(AVERAGE(Table121516418[[#This Row],[Column25]],Table121516418[[#This Row],[Column26]]),"0")</f>
        <v>2</v>
      </c>
      <c r="AD198" s="102">
        <v>3</v>
      </c>
      <c r="AE198" s="102">
        <v>0</v>
      </c>
      <c r="AF198" s="102">
        <v>2</v>
      </c>
      <c r="AG198" s="101"/>
      <c r="AH198" s="65"/>
      <c r="AI198" s="118">
        <f>IFERROR(AVERAGE(Table121516418[[#This Row],[Column31]],Table121516418[[#This Row],[Column33]]),"0")</f>
        <v>2</v>
      </c>
      <c r="AJ198" s="54">
        <v>2</v>
      </c>
      <c r="AK198" s="54">
        <v>2</v>
      </c>
      <c r="AL198" s="101"/>
      <c r="AM198" s="54">
        <v>2</v>
      </c>
      <c r="AN198" s="65"/>
      <c r="AO198" s="118">
        <f>IFERROR(AVERAGE(Table121516419[[#This Row],[Column37]],Table121516419[[#This Row],[Column38]],Table121516419[[#This Row],[Column40]]),"0")</f>
        <v>2</v>
      </c>
      <c r="AP198" s="102">
        <v>3</v>
      </c>
      <c r="AQ198" s="102"/>
      <c r="AR198" s="102"/>
      <c r="AS198" s="101"/>
      <c r="AT198" s="65"/>
      <c r="AU198" s="118">
        <f>Table121516419[[#This Row],[Column43]]</f>
        <v>3</v>
      </c>
      <c r="AV198" s="101"/>
      <c r="AW198" s="101"/>
      <c r="AX198" s="102"/>
      <c r="AY198" s="102">
        <v>3</v>
      </c>
      <c r="AZ198" s="102">
        <v>3</v>
      </c>
      <c r="BA198" s="118">
        <f>IFERROR(AVERAGE(Table121516419[[#This Row],[Column52]],,Table121516419[[#This Row],[Column53]]),"0")</f>
        <v>2</v>
      </c>
      <c r="BB198" s="102">
        <v>0</v>
      </c>
      <c r="BC198" s="102">
        <v>0</v>
      </c>
      <c r="BD198" s="101"/>
      <c r="BE198" s="54"/>
      <c r="BF198" s="81"/>
      <c r="BG198" s="118">
        <f>IFERROR(AVERAGE(Table121516419[[#This Row],[Column55]],Table121516419[[#This Row],[Column56]]),"0")</f>
        <v>0</v>
      </c>
    </row>
    <row r="199" spans="1:59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 t="str">
        <f>IFERROR(AVERAGE(Table121516419[[#This Row],[Column7]],Table121516419[[#This Row],[Column8]],_FV(Table121516419[[#This Row],[Column9]],"@Column10",TRUE)),"0")</f>
        <v>0</v>
      </c>
      <c r="L199" s="102">
        <v>3</v>
      </c>
      <c r="M199" s="102">
        <v>3</v>
      </c>
      <c r="N199" s="102">
        <v>2</v>
      </c>
      <c r="O199" s="102">
        <v>3</v>
      </c>
      <c r="P199" s="102">
        <v>3</v>
      </c>
      <c r="Q199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199" s="102"/>
      <c r="S199" s="102">
        <v>3</v>
      </c>
      <c r="T199" s="102"/>
      <c r="U199" s="102"/>
      <c r="V199" s="59"/>
      <c r="W199" s="118">
        <f>Table121516419[[#This Row],[Column20]]</f>
        <v>3</v>
      </c>
      <c r="X199" s="102">
        <v>3</v>
      </c>
      <c r="Y199" s="102">
        <v>3</v>
      </c>
      <c r="Z199" s="102"/>
      <c r="AA199" s="102"/>
      <c r="AB199" s="59"/>
      <c r="AC199" s="118">
        <f>IFERROR(AVERAGE(Table121516418[[#This Row],[Column25]],Table121516418[[#This Row],[Column26]]),"0")</f>
        <v>2</v>
      </c>
      <c r="AD199" s="102">
        <v>2</v>
      </c>
      <c r="AE199" s="102">
        <v>0</v>
      </c>
      <c r="AF199" s="102">
        <v>2</v>
      </c>
      <c r="AG199" s="102"/>
      <c r="AH199" s="59"/>
      <c r="AI199" s="118">
        <f>IFERROR(AVERAGE(Table121516418[[#This Row],[Column31]],Table121516418[[#This Row],[Column33]]),"0")</f>
        <v>2</v>
      </c>
      <c r="AJ199" s="58">
        <v>3</v>
      </c>
      <c r="AK199" s="58">
        <v>3</v>
      </c>
      <c r="AL199" s="102"/>
      <c r="AM199" s="58">
        <v>3</v>
      </c>
      <c r="AN199" s="59"/>
      <c r="AO199" s="118">
        <f>IFERROR(AVERAGE(Table121516419[[#This Row],[Column37]],Table121516419[[#This Row],[Column38]],Table121516419[[#This Row],[Column40]]),"0")</f>
        <v>3</v>
      </c>
      <c r="AP199" s="102">
        <v>3</v>
      </c>
      <c r="AQ199" s="102"/>
      <c r="AR199" s="102"/>
      <c r="AS199" s="102"/>
      <c r="AT199" s="59"/>
      <c r="AU199" s="118">
        <f>Table121516419[[#This Row],[Column43]]</f>
        <v>3</v>
      </c>
      <c r="AV199" s="102"/>
      <c r="AW199" s="102"/>
      <c r="AX199" s="102"/>
      <c r="AY199" s="102">
        <v>3</v>
      </c>
      <c r="AZ199" s="102">
        <v>3</v>
      </c>
      <c r="BA199" s="118">
        <f>IFERROR(AVERAGE(Table121516419[[#This Row],[Column52]],,Table121516419[[#This Row],[Column53]]),"0")</f>
        <v>2</v>
      </c>
      <c r="BB199" s="102">
        <v>0</v>
      </c>
      <c r="BC199" s="102">
        <v>0</v>
      </c>
      <c r="BD199" s="102"/>
      <c r="BE199" s="58"/>
      <c r="BF199" s="76"/>
      <c r="BG199" s="118">
        <f>IFERROR(AVERAGE(Table121516419[[#This Row],[Column55]],Table121516419[[#This Row],[Column56]]),"0")</f>
        <v>0</v>
      </c>
    </row>
    <row r="200" spans="1:59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 t="str">
        <f>IFERROR(AVERAGE(Table121516419[[#This Row],[Column7]],Table121516419[[#This Row],[Column8]],_FV(Table121516419[[#This Row],[Column9]],"@Column10",TRUE)),"0")</f>
        <v>0</v>
      </c>
      <c r="L200" s="102">
        <v>3</v>
      </c>
      <c r="M200" s="102">
        <v>3</v>
      </c>
      <c r="N200" s="102">
        <v>3</v>
      </c>
      <c r="O200" s="102">
        <v>3</v>
      </c>
      <c r="P200" s="102">
        <v>3</v>
      </c>
      <c r="Q200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00" s="102"/>
      <c r="S200" s="102">
        <v>3</v>
      </c>
      <c r="T200" s="101"/>
      <c r="U200" s="102"/>
      <c r="V200" s="65"/>
      <c r="W200" s="118">
        <f>Table121516419[[#This Row],[Column20]]</f>
        <v>3</v>
      </c>
      <c r="X200" s="102">
        <v>3</v>
      </c>
      <c r="Y200" s="102">
        <v>3</v>
      </c>
      <c r="Z200" s="101"/>
      <c r="AA200" s="101"/>
      <c r="AB200" s="65"/>
      <c r="AC200" s="118">
        <f>IFERROR(AVERAGE(Table121516418[[#This Row],[Column25]],Table121516418[[#This Row],[Column26]]),"0")</f>
        <v>3</v>
      </c>
      <c r="AD200" s="102">
        <v>3</v>
      </c>
      <c r="AE200" s="102">
        <v>0</v>
      </c>
      <c r="AF200" s="102">
        <v>3</v>
      </c>
      <c r="AG200" s="101"/>
      <c r="AH200" s="65"/>
      <c r="AI200" s="118">
        <f>IFERROR(AVERAGE(Table121516418[[#This Row],[Column31]],Table121516418[[#This Row],[Column33]]),"0")</f>
        <v>3</v>
      </c>
      <c r="AJ200" s="54">
        <v>3</v>
      </c>
      <c r="AK200" s="54">
        <v>3</v>
      </c>
      <c r="AL200" s="101"/>
      <c r="AM200" s="54">
        <v>3</v>
      </c>
      <c r="AN200" s="65"/>
      <c r="AO200" s="118">
        <f>IFERROR(AVERAGE(Table121516419[[#This Row],[Column37]],Table121516419[[#This Row],[Column38]],Table121516419[[#This Row],[Column40]]),"0")</f>
        <v>3</v>
      </c>
      <c r="AP200" s="102">
        <v>3</v>
      </c>
      <c r="AQ200" s="102"/>
      <c r="AR200" s="102"/>
      <c r="AS200" s="101"/>
      <c r="AT200" s="65"/>
      <c r="AU200" s="118">
        <f>Table121516419[[#This Row],[Column43]]</f>
        <v>3</v>
      </c>
      <c r="AV200" s="101"/>
      <c r="AW200" s="101"/>
      <c r="AX200" s="102"/>
      <c r="AY200" s="102">
        <v>3</v>
      </c>
      <c r="AZ200" s="102">
        <v>0</v>
      </c>
      <c r="BA200" s="118">
        <f>IFERROR(AVERAGE(Table121516419[[#This Row],[Column52]],,Table121516419[[#This Row],[Column53]]),"0")</f>
        <v>1</v>
      </c>
      <c r="BB200" s="102">
        <v>0</v>
      </c>
      <c r="BC200" s="102">
        <v>0</v>
      </c>
      <c r="BD200" s="101"/>
      <c r="BE200" s="54"/>
      <c r="BF200" s="81"/>
      <c r="BG200" s="118">
        <f>IFERROR(AVERAGE(Table121516419[[#This Row],[Column55]],Table121516419[[#This Row],[Column56]]),"0")</f>
        <v>0</v>
      </c>
    </row>
    <row r="201" spans="1:59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 t="str">
        <f>IFERROR(AVERAGE(Table121516419[[#This Row],[Column7]],Table121516419[[#This Row],[Column8]],_FV(Table121516419[[#This Row],[Column9]],"@Column10",TRUE)),"0")</f>
        <v>0</v>
      </c>
      <c r="L201" s="102">
        <v>3</v>
      </c>
      <c r="M201" s="102">
        <v>3</v>
      </c>
      <c r="N201" s="102">
        <v>2</v>
      </c>
      <c r="O201" s="102">
        <v>3</v>
      </c>
      <c r="P201" s="102">
        <v>2</v>
      </c>
      <c r="Q201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201" s="102"/>
      <c r="S201" s="102">
        <v>4</v>
      </c>
      <c r="T201" s="102"/>
      <c r="U201" s="102"/>
      <c r="V201" s="59"/>
      <c r="W201" s="118">
        <f>Table121516419[[#This Row],[Column20]]</f>
        <v>4</v>
      </c>
      <c r="X201" s="102">
        <v>3</v>
      </c>
      <c r="Y201" s="102">
        <v>3</v>
      </c>
      <c r="Z201" s="102"/>
      <c r="AA201" s="102"/>
      <c r="AB201" s="59"/>
      <c r="AC201" s="118">
        <f>IFERROR(AVERAGE(Table121516418[[#This Row],[Column25]],Table121516418[[#This Row],[Column26]]),"0")</f>
        <v>2</v>
      </c>
      <c r="AD201" s="102">
        <v>3</v>
      </c>
      <c r="AE201" s="102">
        <v>0</v>
      </c>
      <c r="AF201" s="102">
        <v>2</v>
      </c>
      <c r="AG201" s="102"/>
      <c r="AH201" s="59"/>
      <c r="AI201" s="118">
        <f>IFERROR(AVERAGE(Table121516418[[#This Row],[Column31]],Table121516418[[#This Row],[Column33]]),"0")</f>
        <v>2</v>
      </c>
      <c r="AJ201" s="58">
        <v>4</v>
      </c>
      <c r="AK201" s="58">
        <v>4</v>
      </c>
      <c r="AL201" s="102"/>
      <c r="AM201" s="58">
        <v>4</v>
      </c>
      <c r="AN201" s="59"/>
      <c r="AO201" s="118">
        <f>IFERROR(AVERAGE(Table121516419[[#This Row],[Column37]],Table121516419[[#This Row],[Column38]],Table121516419[[#This Row],[Column40]]),"0")</f>
        <v>4</v>
      </c>
      <c r="AP201" s="102">
        <v>3</v>
      </c>
      <c r="AQ201" s="102"/>
      <c r="AR201" s="102"/>
      <c r="AS201" s="102"/>
      <c r="AT201" s="59"/>
      <c r="AU201" s="118">
        <f>Table121516419[[#This Row],[Column43]]</f>
        <v>3</v>
      </c>
      <c r="AV201" s="102"/>
      <c r="AW201" s="102"/>
      <c r="AX201" s="102"/>
      <c r="AY201" s="102">
        <v>4</v>
      </c>
      <c r="AZ201" s="102">
        <v>4</v>
      </c>
      <c r="BA201" s="118">
        <f>IFERROR(AVERAGE(Table121516419[[#This Row],[Column52]],,Table121516419[[#This Row],[Column53]]),"0")</f>
        <v>2.6666666666666665</v>
      </c>
      <c r="BB201" s="102">
        <v>0</v>
      </c>
      <c r="BC201" s="102">
        <v>0</v>
      </c>
      <c r="BD201" s="102"/>
      <c r="BE201" s="58"/>
      <c r="BF201" s="76"/>
      <c r="BG201" s="118">
        <f>IFERROR(AVERAGE(Table121516419[[#This Row],[Column55]],Table121516419[[#This Row],[Column56]]),"0")</f>
        <v>0</v>
      </c>
    </row>
    <row r="202" spans="1:59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 t="str">
        <f>IFERROR(AVERAGE(Table121516419[[#This Row],[Column7]],Table121516419[[#This Row],[Column8]],_FV(Table121516419[[#This Row],[Column9]],"@Column10",TRUE)),"0")</f>
        <v>0</v>
      </c>
      <c r="L202" s="102">
        <v>3</v>
      </c>
      <c r="M202" s="102">
        <v>2</v>
      </c>
      <c r="N202" s="102">
        <v>2</v>
      </c>
      <c r="O202" s="102">
        <v>3</v>
      </c>
      <c r="P202" s="102">
        <v>3</v>
      </c>
      <c r="Q202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202" s="102"/>
      <c r="S202" s="102">
        <v>3</v>
      </c>
      <c r="T202" s="101"/>
      <c r="U202" s="102"/>
      <c r="V202" s="65"/>
      <c r="W202" s="118">
        <f>Table121516419[[#This Row],[Column20]]</f>
        <v>3</v>
      </c>
      <c r="X202" s="102">
        <v>3</v>
      </c>
      <c r="Y202" s="102">
        <v>3</v>
      </c>
      <c r="Z202" s="101"/>
      <c r="AA202" s="101"/>
      <c r="AB202" s="65"/>
      <c r="AC202" s="118">
        <f>IFERROR(AVERAGE(Table121516418[[#This Row],[Column25]],Table121516418[[#This Row],[Column26]]),"0")</f>
        <v>2</v>
      </c>
      <c r="AD202" s="102">
        <v>3</v>
      </c>
      <c r="AE202" s="102">
        <v>0</v>
      </c>
      <c r="AF202" s="102">
        <v>2</v>
      </c>
      <c r="AG202" s="101"/>
      <c r="AH202" s="65"/>
      <c r="AI202" s="118">
        <f>IFERROR(AVERAGE(Table121516418[[#This Row],[Column31]],Table121516418[[#This Row],[Column33]]),"0")</f>
        <v>2</v>
      </c>
      <c r="AJ202" s="54">
        <v>3</v>
      </c>
      <c r="AK202" s="54">
        <v>3</v>
      </c>
      <c r="AL202" s="101"/>
      <c r="AM202" s="54">
        <v>3</v>
      </c>
      <c r="AN202" s="65"/>
      <c r="AO202" s="118">
        <f>IFERROR(AVERAGE(Table121516419[[#This Row],[Column37]],Table121516419[[#This Row],[Column38]],Table121516419[[#This Row],[Column40]]),"0")</f>
        <v>3</v>
      </c>
      <c r="AP202" s="102">
        <v>3</v>
      </c>
      <c r="AQ202" s="102"/>
      <c r="AR202" s="102"/>
      <c r="AS202" s="101"/>
      <c r="AT202" s="65"/>
      <c r="AU202" s="118">
        <f>Table121516419[[#This Row],[Column43]]</f>
        <v>3</v>
      </c>
      <c r="AV202" s="101"/>
      <c r="AW202" s="101"/>
      <c r="AX202" s="102"/>
      <c r="AY202" s="102">
        <v>3</v>
      </c>
      <c r="AZ202" s="102">
        <v>3</v>
      </c>
      <c r="BA202" s="118">
        <f>IFERROR(AVERAGE(Table121516419[[#This Row],[Column52]],,Table121516419[[#This Row],[Column53]]),"0")</f>
        <v>2</v>
      </c>
      <c r="BB202" s="102">
        <v>0</v>
      </c>
      <c r="BC202" s="102">
        <v>0</v>
      </c>
      <c r="BD202" s="101"/>
      <c r="BE202" s="54"/>
      <c r="BF202" s="81"/>
      <c r="BG202" s="118">
        <f>IFERROR(AVERAGE(Table121516419[[#This Row],[Column55]],Table121516419[[#This Row],[Column56]]),"0")</f>
        <v>0</v>
      </c>
    </row>
    <row r="203" spans="1:59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 t="str">
        <f>IFERROR(AVERAGE(Table121516419[[#This Row],[Column7]],Table121516419[[#This Row],[Column8]],_FV(Table121516419[[#This Row],[Column9]],"@Column10",TRUE)),"0")</f>
        <v>0</v>
      </c>
      <c r="L203" s="102">
        <v>3</v>
      </c>
      <c r="M203" s="102">
        <v>2</v>
      </c>
      <c r="N203" s="102">
        <v>2</v>
      </c>
      <c r="O203" s="102">
        <v>3</v>
      </c>
      <c r="P203" s="102">
        <v>3</v>
      </c>
      <c r="Q203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203" s="102"/>
      <c r="S203" s="102">
        <v>2</v>
      </c>
      <c r="T203" s="102"/>
      <c r="U203" s="102"/>
      <c r="V203" s="59"/>
      <c r="W203" s="118">
        <f>Table121516419[[#This Row],[Column20]]</f>
        <v>2</v>
      </c>
      <c r="X203" s="102">
        <v>2</v>
      </c>
      <c r="Y203" s="102">
        <v>2</v>
      </c>
      <c r="Z203" s="102"/>
      <c r="AA203" s="102"/>
      <c r="AB203" s="59"/>
      <c r="AC203" s="118">
        <f>IFERROR(AVERAGE(Table121516418[[#This Row],[Column25]],Table121516418[[#This Row],[Column26]]),"0")</f>
        <v>2</v>
      </c>
      <c r="AD203" s="102">
        <v>2</v>
      </c>
      <c r="AE203" s="102">
        <v>0</v>
      </c>
      <c r="AF203" s="102">
        <v>2</v>
      </c>
      <c r="AG203" s="102"/>
      <c r="AH203" s="59"/>
      <c r="AI203" s="118">
        <f>IFERROR(AVERAGE(Table121516418[[#This Row],[Column31]],Table121516418[[#This Row],[Column33]]),"0")</f>
        <v>2</v>
      </c>
      <c r="AJ203" s="58">
        <v>2</v>
      </c>
      <c r="AK203" s="58">
        <v>2</v>
      </c>
      <c r="AL203" s="102"/>
      <c r="AM203" s="58">
        <v>2</v>
      </c>
      <c r="AN203" s="59"/>
      <c r="AO203" s="118">
        <f>IFERROR(AVERAGE(Table121516419[[#This Row],[Column37]],Table121516419[[#This Row],[Column38]],Table121516419[[#This Row],[Column40]]),"0")</f>
        <v>2</v>
      </c>
      <c r="AP203" s="102">
        <v>3</v>
      </c>
      <c r="AQ203" s="102"/>
      <c r="AR203" s="102"/>
      <c r="AS203" s="102"/>
      <c r="AT203" s="59"/>
      <c r="AU203" s="118">
        <f>Table121516419[[#This Row],[Column43]]</f>
        <v>3</v>
      </c>
      <c r="AV203" s="102"/>
      <c r="AW203" s="102"/>
      <c r="AX203" s="102"/>
      <c r="AY203" s="102">
        <v>3</v>
      </c>
      <c r="AZ203" s="102">
        <v>2</v>
      </c>
      <c r="BA203" s="118">
        <f>IFERROR(AVERAGE(Table121516419[[#This Row],[Column52]],,Table121516419[[#This Row],[Column53]]),"0")</f>
        <v>1.6666666666666667</v>
      </c>
      <c r="BB203" s="102">
        <v>0</v>
      </c>
      <c r="BC203" s="102">
        <v>0</v>
      </c>
      <c r="BD203" s="102"/>
      <c r="BE203" s="58"/>
      <c r="BF203" s="76"/>
      <c r="BG203" s="118">
        <f>IFERROR(AVERAGE(Table121516419[[#This Row],[Column55]],Table121516419[[#This Row],[Column56]]),"0")</f>
        <v>0</v>
      </c>
    </row>
    <row r="204" spans="1:59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 t="str">
        <f>IFERROR(AVERAGE(Table121516419[[#This Row],[Column7]],Table121516419[[#This Row],[Column8]],_FV(Table121516419[[#This Row],[Column9]],"@Column10",TRUE)),"0")</f>
        <v>0</v>
      </c>
      <c r="L204" s="102">
        <v>2</v>
      </c>
      <c r="M204" s="102">
        <v>2</v>
      </c>
      <c r="N204" s="102">
        <v>3</v>
      </c>
      <c r="O204" s="102">
        <v>3</v>
      </c>
      <c r="P204" s="102">
        <v>2</v>
      </c>
      <c r="Q204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204" s="102"/>
      <c r="S204" s="102">
        <v>2</v>
      </c>
      <c r="T204" s="101"/>
      <c r="U204" s="102"/>
      <c r="V204" s="65"/>
      <c r="W204" s="118">
        <f>Table121516419[[#This Row],[Column20]]</f>
        <v>2</v>
      </c>
      <c r="X204" s="102">
        <v>3</v>
      </c>
      <c r="Y204" s="102">
        <v>3</v>
      </c>
      <c r="Z204" s="101"/>
      <c r="AA204" s="101"/>
      <c r="AB204" s="65"/>
      <c r="AC204" s="118">
        <f>IFERROR(AVERAGE(Table121516418[[#This Row],[Column25]],Table121516418[[#This Row],[Column26]]),"0")</f>
        <v>2</v>
      </c>
      <c r="AD204" s="102">
        <v>3</v>
      </c>
      <c r="AE204" s="102">
        <v>0</v>
      </c>
      <c r="AF204" s="102">
        <v>2</v>
      </c>
      <c r="AG204" s="101"/>
      <c r="AH204" s="65"/>
      <c r="AI204" s="118">
        <f>IFERROR(AVERAGE(Table121516418[[#This Row],[Column31]],Table121516418[[#This Row],[Column33]]),"0")</f>
        <v>2</v>
      </c>
      <c r="AJ204" s="54">
        <v>2</v>
      </c>
      <c r="AK204" s="54">
        <v>2</v>
      </c>
      <c r="AL204" s="101"/>
      <c r="AM204" s="54">
        <v>2</v>
      </c>
      <c r="AN204" s="65"/>
      <c r="AO204" s="118">
        <f>IFERROR(AVERAGE(Table121516419[[#This Row],[Column37]],Table121516419[[#This Row],[Column38]],Table121516419[[#This Row],[Column40]]),"0")</f>
        <v>2</v>
      </c>
      <c r="AP204" s="102">
        <v>3</v>
      </c>
      <c r="AQ204" s="102"/>
      <c r="AR204" s="102"/>
      <c r="AS204" s="101"/>
      <c r="AT204" s="65"/>
      <c r="AU204" s="118">
        <f>Table121516419[[#This Row],[Column43]]</f>
        <v>3</v>
      </c>
      <c r="AV204" s="101"/>
      <c r="AW204" s="101"/>
      <c r="AX204" s="102"/>
      <c r="AY204" s="102">
        <v>3</v>
      </c>
      <c r="AZ204" s="102">
        <v>2</v>
      </c>
      <c r="BA204" s="118">
        <f>IFERROR(AVERAGE(Table121516419[[#This Row],[Column52]],,Table121516419[[#This Row],[Column53]]),"0")</f>
        <v>1.6666666666666667</v>
      </c>
      <c r="BB204" s="102">
        <v>0</v>
      </c>
      <c r="BC204" s="102">
        <v>0</v>
      </c>
      <c r="BD204" s="101"/>
      <c r="BE204" s="54"/>
      <c r="BF204" s="81"/>
      <c r="BG204" s="118">
        <f>IFERROR(AVERAGE(Table121516419[[#This Row],[Column55]],Table121516419[[#This Row],[Column56]]),"0")</f>
        <v>0</v>
      </c>
    </row>
    <row r="205" spans="1:59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 t="str">
        <f>IFERROR(AVERAGE(Table121516419[[#This Row],[Column7]],Table121516419[[#This Row],[Column8]],_FV(Table121516419[[#This Row],[Column9]],"@Column10",TRUE)),"0")</f>
        <v>0</v>
      </c>
      <c r="L205" s="102">
        <v>2</v>
      </c>
      <c r="M205" s="102">
        <v>2</v>
      </c>
      <c r="N205" s="102">
        <v>2</v>
      </c>
      <c r="O205" s="102">
        <v>3</v>
      </c>
      <c r="P205" s="102">
        <v>2</v>
      </c>
      <c r="Q205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205" s="102"/>
      <c r="S205" s="102">
        <v>3</v>
      </c>
      <c r="T205" s="102"/>
      <c r="U205" s="102"/>
      <c r="V205" s="59"/>
      <c r="W205" s="118">
        <f>Table121516419[[#This Row],[Column20]]</f>
        <v>3</v>
      </c>
      <c r="X205" s="102">
        <v>3</v>
      </c>
      <c r="Y205" s="102">
        <v>3</v>
      </c>
      <c r="Z205" s="102"/>
      <c r="AA205" s="102"/>
      <c r="AB205" s="59"/>
      <c r="AC205" s="118">
        <f>IFERROR(AVERAGE(Table121516418[[#This Row],[Column25]],Table121516418[[#This Row],[Column26]]),"0")</f>
        <v>3</v>
      </c>
      <c r="AD205" s="102">
        <v>3</v>
      </c>
      <c r="AE205" s="102">
        <v>0</v>
      </c>
      <c r="AF205" s="102">
        <v>3</v>
      </c>
      <c r="AG205" s="102"/>
      <c r="AH205" s="59"/>
      <c r="AI205" s="118">
        <f>IFERROR(AVERAGE(Table121516418[[#This Row],[Column31]],Table121516418[[#This Row],[Column33]]),"0")</f>
        <v>2.5</v>
      </c>
      <c r="AJ205" s="58">
        <v>3</v>
      </c>
      <c r="AK205" s="58">
        <v>3</v>
      </c>
      <c r="AL205" s="102"/>
      <c r="AM205" s="58">
        <v>3</v>
      </c>
      <c r="AN205" s="59"/>
      <c r="AO205" s="118">
        <f>IFERROR(AVERAGE(Table121516419[[#This Row],[Column37]],Table121516419[[#This Row],[Column38]],Table121516419[[#This Row],[Column40]]),"0")</f>
        <v>3</v>
      </c>
      <c r="AP205" s="102">
        <v>3</v>
      </c>
      <c r="AQ205" s="102"/>
      <c r="AR205" s="102"/>
      <c r="AS205" s="102"/>
      <c r="AT205" s="59"/>
      <c r="AU205" s="118">
        <f>Table121516419[[#This Row],[Column43]]</f>
        <v>3</v>
      </c>
      <c r="AV205" s="102"/>
      <c r="AW205" s="102"/>
      <c r="AX205" s="102"/>
      <c r="AY205" s="102">
        <v>3</v>
      </c>
      <c r="AZ205" s="102">
        <v>3</v>
      </c>
      <c r="BA205" s="118">
        <f>IFERROR(AVERAGE(Table121516419[[#This Row],[Column52]],,Table121516419[[#This Row],[Column53]]),"0")</f>
        <v>2</v>
      </c>
      <c r="BB205" s="102">
        <v>0</v>
      </c>
      <c r="BC205" s="102">
        <v>0</v>
      </c>
      <c r="BD205" s="102"/>
      <c r="BE205" s="58"/>
      <c r="BF205" s="76"/>
      <c r="BG205" s="118">
        <f>IFERROR(AVERAGE(Table121516419[[#This Row],[Column55]],Table121516419[[#This Row],[Column56]]),"0")</f>
        <v>0</v>
      </c>
    </row>
    <row r="206" spans="1:59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 t="str">
        <f>IFERROR(AVERAGE(Table121516419[[#This Row],[Column7]],Table121516419[[#This Row],[Column8]],_FV(Table121516419[[#This Row],[Column9]],"@Column10",TRUE)),"0")</f>
        <v>0</v>
      </c>
      <c r="L206" s="102">
        <v>3</v>
      </c>
      <c r="M206" s="102">
        <v>4</v>
      </c>
      <c r="N206" s="102">
        <v>4</v>
      </c>
      <c r="O206" s="102">
        <v>4</v>
      </c>
      <c r="P206" s="102">
        <v>4</v>
      </c>
      <c r="Q206" s="118">
        <f>IFERROR(AVERAGE(Table121516419[[#This Row],[Column13]],Table121516419[[#This Row],[Column14]],Table121516419[[#This Row],[Column15]],Table121516419[[#This Row],[Column16]],Table121516419[[#This Row],[Column17]]),"0")</f>
        <v>3.8</v>
      </c>
      <c r="R206" s="102"/>
      <c r="S206" s="102">
        <v>3</v>
      </c>
      <c r="T206" s="101"/>
      <c r="U206" s="102"/>
      <c r="V206" s="65"/>
      <c r="W206" s="118">
        <f>Table121516419[[#This Row],[Column20]]</f>
        <v>3</v>
      </c>
      <c r="X206" s="102">
        <v>3</v>
      </c>
      <c r="Y206" s="102">
        <v>3</v>
      </c>
      <c r="Z206" s="101"/>
      <c r="AA206" s="101"/>
      <c r="AB206" s="65"/>
      <c r="AC206" s="118">
        <f>IFERROR(AVERAGE(Table121516418[[#This Row],[Column25]],Table121516418[[#This Row],[Column26]]),"0")</f>
        <v>2</v>
      </c>
      <c r="AD206" s="102">
        <v>3</v>
      </c>
      <c r="AE206" s="102">
        <v>0</v>
      </c>
      <c r="AF206" s="102">
        <v>2</v>
      </c>
      <c r="AG206" s="101"/>
      <c r="AH206" s="65"/>
      <c r="AI206" s="118">
        <f>IFERROR(AVERAGE(Table121516418[[#This Row],[Column31]],Table121516418[[#This Row],[Column33]]),"0")</f>
        <v>2</v>
      </c>
      <c r="AJ206" s="54">
        <v>3</v>
      </c>
      <c r="AK206" s="54">
        <v>3</v>
      </c>
      <c r="AL206" s="101"/>
      <c r="AM206" s="54">
        <v>3</v>
      </c>
      <c r="AN206" s="65"/>
      <c r="AO206" s="118">
        <f>IFERROR(AVERAGE(Table121516419[[#This Row],[Column37]],Table121516419[[#This Row],[Column38]],Table121516419[[#This Row],[Column40]]),"0")</f>
        <v>3</v>
      </c>
      <c r="AP206" s="102">
        <v>3</v>
      </c>
      <c r="AQ206" s="102"/>
      <c r="AR206" s="102"/>
      <c r="AS206" s="101"/>
      <c r="AT206" s="65"/>
      <c r="AU206" s="118">
        <f>Table121516419[[#This Row],[Column43]]</f>
        <v>3</v>
      </c>
      <c r="AV206" s="101"/>
      <c r="AW206" s="101"/>
      <c r="AX206" s="102"/>
      <c r="AY206" s="102">
        <v>3</v>
      </c>
      <c r="AZ206" s="102">
        <v>4</v>
      </c>
      <c r="BA206" s="118">
        <f>IFERROR(AVERAGE(Table121516419[[#This Row],[Column52]],,Table121516419[[#This Row],[Column53]]),"0")</f>
        <v>2.3333333333333335</v>
      </c>
      <c r="BB206" s="102">
        <v>0</v>
      </c>
      <c r="BC206" s="102">
        <v>0</v>
      </c>
      <c r="BD206" s="101"/>
      <c r="BE206" s="54"/>
      <c r="BF206" s="81"/>
      <c r="BG206" s="118">
        <f>IFERROR(AVERAGE(Table121516419[[#This Row],[Column55]],Table121516419[[#This Row],[Column56]]),"0")</f>
        <v>0</v>
      </c>
    </row>
    <row r="207" spans="1:59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 t="str">
        <f>IFERROR(AVERAGE(Table121516419[[#This Row],[Column7]],Table121516419[[#This Row],[Column8]],_FV(Table121516419[[#This Row],[Column9]],"@Column10",TRUE)),"0")</f>
        <v>0</v>
      </c>
      <c r="L207" s="102">
        <v>2</v>
      </c>
      <c r="M207" s="102">
        <v>3</v>
      </c>
      <c r="N207" s="102">
        <v>2</v>
      </c>
      <c r="O207" s="102">
        <v>4</v>
      </c>
      <c r="P207" s="102">
        <v>4</v>
      </c>
      <c r="Q207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07" s="102"/>
      <c r="S207" s="102">
        <v>2</v>
      </c>
      <c r="T207" s="102"/>
      <c r="U207" s="102"/>
      <c r="V207" s="59"/>
      <c r="W207" s="118">
        <f>Table121516419[[#This Row],[Column20]]</f>
        <v>2</v>
      </c>
      <c r="X207" s="102">
        <v>2</v>
      </c>
      <c r="Y207" s="102">
        <v>2</v>
      </c>
      <c r="Z207" s="102"/>
      <c r="AA207" s="102"/>
      <c r="AB207" s="59"/>
      <c r="AC207" s="118">
        <f>IFERROR(AVERAGE(Table121516418[[#This Row],[Column25]],Table121516418[[#This Row],[Column26]]),"0")</f>
        <v>2</v>
      </c>
      <c r="AD207" s="102">
        <v>2</v>
      </c>
      <c r="AE207" s="102">
        <v>0</v>
      </c>
      <c r="AF207" s="102">
        <v>2</v>
      </c>
      <c r="AG207" s="102"/>
      <c r="AH207" s="59"/>
      <c r="AI207" s="118">
        <f>IFERROR(AVERAGE(Table121516418[[#This Row],[Column31]],Table121516418[[#This Row],[Column33]]),"0")</f>
        <v>2</v>
      </c>
      <c r="AJ207" s="58">
        <v>2</v>
      </c>
      <c r="AK207" s="58">
        <v>2</v>
      </c>
      <c r="AL207" s="102"/>
      <c r="AM207" s="58">
        <v>2</v>
      </c>
      <c r="AN207" s="59"/>
      <c r="AO207" s="118">
        <f>IFERROR(AVERAGE(Table121516419[[#This Row],[Column37]],Table121516419[[#This Row],[Column38]],Table121516419[[#This Row],[Column40]]),"0")</f>
        <v>2</v>
      </c>
      <c r="AP207" s="102">
        <v>3</v>
      </c>
      <c r="AQ207" s="102"/>
      <c r="AR207" s="102"/>
      <c r="AS207" s="102"/>
      <c r="AT207" s="59"/>
      <c r="AU207" s="118">
        <f>Table121516419[[#This Row],[Column43]]</f>
        <v>3</v>
      </c>
      <c r="AV207" s="102"/>
      <c r="AW207" s="102"/>
      <c r="AX207" s="102"/>
      <c r="AY207" s="102">
        <v>3</v>
      </c>
      <c r="AZ207" s="102">
        <v>4</v>
      </c>
      <c r="BA207" s="118">
        <f>IFERROR(AVERAGE(Table121516419[[#This Row],[Column52]],,Table121516419[[#This Row],[Column53]]),"0")</f>
        <v>2.3333333333333335</v>
      </c>
      <c r="BB207" s="102">
        <v>0</v>
      </c>
      <c r="BC207" s="102">
        <v>0</v>
      </c>
      <c r="BD207" s="102"/>
      <c r="BE207" s="58"/>
      <c r="BF207" s="76"/>
      <c r="BG207" s="118">
        <f>IFERROR(AVERAGE(Table121516419[[#This Row],[Column55]],Table121516419[[#This Row],[Column56]]),"0")</f>
        <v>0</v>
      </c>
    </row>
    <row r="208" spans="1:59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 t="str">
        <f>IFERROR(AVERAGE(Table121516419[[#This Row],[Column7]],Table121516419[[#This Row],[Column8]],_FV(Table121516419[[#This Row],[Column9]],"@Column10",TRUE)),"0")</f>
        <v>0</v>
      </c>
      <c r="L208" s="102">
        <v>2</v>
      </c>
      <c r="M208" s="102">
        <v>2</v>
      </c>
      <c r="N208" s="102">
        <v>2</v>
      </c>
      <c r="O208" s="102">
        <v>4</v>
      </c>
      <c r="P208" s="102">
        <v>4</v>
      </c>
      <c r="Q208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208" s="102"/>
      <c r="S208" s="102">
        <v>3</v>
      </c>
      <c r="T208" s="101"/>
      <c r="U208" s="102"/>
      <c r="V208" s="65"/>
      <c r="W208" s="118">
        <f>Table121516419[[#This Row],[Column20]]</f>
        <v>3</v>
      </c>
      <c r="X208" s="102">
        <v>3</v>
      </c>
      <c r="Y208" s="102">
        <v>3</v>
      </c>
      <c r="Z208" s="101"/>
      <c r="AA208" s="101"/>
      <c r="AB208" s="65"/>
      <c r="AC208" s="118">
        <f>IFERROR(AVERAGE(Table121516418[[#This Row],[Column25]],Table121516418[[#This Row],[Column26]]),"0")</f>
        <v>2</v>
      </c>
      <c r="AD208" s="102">
        <v>3</v>
      </c>
      <c r="AE208" s="102">
        <v>0</v>
      </c>
      <c r="AF208" s="102">
        <v>2</v>
      </c>
      <c r="AG208" s="101"/>
      <c r="AH208" s="65"/>
      <c r="AI208" s="118">
        <f>IFERROR(AVERAGE(Table121516418[[#This Row],[Column31]],Table121516418[[#This Row],[Column33]]),"0")</f>
        <v>2</v>
      </c>
      <c r="AJ208" s="54">
        <v>3</v>
      </c>
      <c r="AK208" s="54">
        <v>3</v>
      </c>
      <c r="AL208" s="101"/>
      <c r="AM208" s="54">
        <v>3</v>
      </c>
      <c r="AN208" s="65"/>
      <c r="AO208" s="118">
        <f>IFERROR(AVERAGE(Table121516419[[#This Row],[Column37]],Table121516419[[#This Row],[Column38]],Table121516419[[#This Row],[Column40]]),"0")</f>
        <v>3</v>
      </c>
      <c r="AP208" s="102">
        <v>3</v>
      </c>
      <c r="AQ208" s="102"/>
      <c r="AR208" s="102"/>
      <c r="AS208" s="101"/>
      <c r="AT208" s="65"/>
      <c r="AU208" s="118">
        <f>Table121516419[[#This Row],[Column43]]</f>
        <v>3</v>
      </c>
      <c r="AV208" s="101"/>
      <c r="AW208" s="101"/>
      <c r="AX208" s="102"/>
      <c r="AY208" s="102">
        <v>3</v>
      </c>
      <c r="AZ208" s="102">
        <v>3</v>
      </c>
      <c r="BA208" s="118">
        <f>IFERROR(AVERAGE(Table121516419[[#This Row],[Column52]],,Table121516419[[#This Row],[Column53]]),"0")</f>
        <v>2</v>
      </c>
      <c r="BB208" s="102">
        <v>0</v>
      </c>
      <c r="BC208" s="102">
        <v>0</v>
      </c>
      <c r="BD208" s="101"/>
      <c r="BE208" s="54"/>
      <c r="BF208" s="81"/>
      <c r="BG208" s="118">
        <f>IFERROR(AVERAGE(Table121516419[[#This Row],[Column55]],Table121516419[[#This Row],[Column56]]),"0")</f>
        <v>0</v>
      </c>
    </row>
    <row r="209" spans="1:59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 t="str">
        <f>IFERROR(AVERAGE(Table121516419[[#This Row],[Column7]],Table121516419[[#This Row],[Column8]],_FV(Table121516419[[#This Row],[Column9]],"@Column10",TRUE)),"0")</f>
        <v>0</v>
      </c>
      <c r="L209" s="102">
        <v>2</v>
      </c>
      <c r="M209" s="102">
        <v>3</v>
      </c>
      <c r="N209" s="102">
        <v>2</v>
      </c>
      <c r="O209" s="102">
        <v>4</v>
      </c>
      <c r="P209" s="102">
        <v>3</v>
      </c>
      <c r="Q209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209" s="102"/>
      <c r="S209" s="102">
        <v>3</v>
      </c>
      <c r="T209" s="102"/>
      <c r="U209" s="102"/>
      <c r="V209" s="59"/>
      <c r="W209" s="118">
        <f>Table121516419[[#This Row],[Column20]]</f>
        <v>3</v>
      </c>
      <c r="X209" s="102">
        <v>3</v>
      </c>
      <c r="Y209" s="102">
        <v>3</v>
      </c>
      <c r="Z209" s="102"/>
      <c r="AA209" s="102"/>
      <c r="AB209" s="59"/>
      <c r="AC209" s="118">
        <f>IFERROR(AVERAGE(Table121516418[[#This Row],[Column25]],Table121516418[[#This Row],[Column26]]),"0")</f>
        <v>4</v>
      </c>
      <c r="AD209" s="102">
        <v>3</v>
      </c>
      <c r="AE209" s="102">
        <v>0</v>
      </c>
      <c r="AF209" s="102">
        <v>2</v>
      </c>
      <c r="AG209" s="102"/>
      <c r="AH209" s="59"/>
      <c r="AI209" s="118">
        <f>IFERROR(AVERAGE(Table121516418[[#This Row],[Column31]],Table121516418[[#This Row],[Column33]]),"0")</f>
        <v>3</v>
      </c>
      <c r="AJ209" s="58">
        <v>3</v>
      </c>
      <c r="AK209" s="58">
        <v>3</v>
      </c>
      <c r="AL209" s="102"/>
      <c r="AM209" s="58">
        <v>3</v>
      </c>
      <c r="AN209" s="59"/>
      <c r="AO209" s="118">
        <f>IFERROR(AVERAGE(Table121516419[[#This Row],[Column37]],Table121516419[[#This Row],[Column38]],Table121516419[[#This Row],[Column40]]),"0")</f>
        <v>3</v>
      </c>
      <c r="AP209" s="102">
        <v>3</v>
      </c>
      <c r="AQ209" s="102"/>
      <c r="AR209" s="102"/>
      <c r="AS209" s="102"/>
      <c r="AT209" s="59"/>
      <c r="AU209" s="118">
        <f>Table121516419[[#This Row],[Column43]]</f>
        <v>3</v>
      </c>
      <c r="AV209" s="102"/>
      <c r="AW209" s="102"/>
      <c r="AX209" s="102"/>
      <c r="AY209" s="102">
        <v>3</v>
      </c>
      <c r="AZ209" s="102">
        <v>4</v>
      </c>
      <c r="BA209" s="118">
        <f>IFERROR(AVERAGE(Table121516419[[#This Row],[Column52]],,Table121516419[[#This Row],[Column53]]),"0")</f>
        <v>2.3333333333333335</v>
      </c>
      <c r="BB209" s="102">
        <v>0</v>
      </c>
      <c r="BC209" s="102">
        <v>0</v>
      </c>
      <c r="BD209" s="102"/>
      <c r="BE209" s="58"/>
      <c r="BF209" s="76"/>
      <c r="BG209" s="118">
        <f>IFERROR(AVERAGE(Table121516419[[#This Row],[Column55]],Table121516419[[#This Row],[Column56]]),"0")</f>
        <v>0</v>
      </c>
    </row>
    <row r="210" spans="1:59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 t="str">
        <f>IFERROR(AVERAGE(Table121516419[[#This Row],[Column7]],Table121516419[[#This Row],[Column8]],_FV(Table121516419[[#This Row],[Column9]],"@Column10",TRUE)),"0")</f>
        <v>0</v>
      </c>
      <c r="L210" s="102">
        <v>2</v>
      </c>
      <c r="M210" s="102">
        <v>4</v>
      </c>
      <c r="N210" s="102">
        <v>3</v>
      </c>
      <c r="O210" s="102">
        <v>3</v>
      </c>
      <c r="P210" s="102">
        <v>2</v>
      </c>
      <c r="Q210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210" s="102"/>
      <c r="S210" s="102">
        <v>3</v>
      </c>
      <c r="T210" s="101"/>
      <c r="U210" s="102"/>
      <c r="V210" s="65"/>
      <c r="W210" s="118">
        <f>Table121516419[[#This Row],[Column20]]</f>
        <v>3</v>
      </c>
      <c r="X210" s="102">
        <v>3</v>
      </c>
      <c r="Y210" s="102">
        <v>2</v>
      </c>
      <c r="Z210" s="101"/>
      <c r="AA210" s="101"/>
      <c r="AB210" s="65"/>
      <c r="AC210" s="118">
        <f>IFERROR(AVERAGE(Table121516418[[#This Row],[Column25]],Table121516418[[#This Row],[Column26]]),"0")</f>
        <v>2.5</v>
      </c>
      <c r="AD210" s="102">
        <v>1</v>
      </c>
      <c r="AE210" s="102">
        <v>0</v>
      </c>
      <c r="AF210" s="102">
        <v>1</v>
      </c>
      <c r="AG210" s="101"/>
      <c r="AH210" s="65"/>
      <c r="AI210" s="118">
        <f>IFERROR(AVERAGE(Table121516418[[#This Row],[Column31]],Table121516418[[#This Row],[Column33]]),"0")</f>
        <v>1</v>
      </c>
      <c r="AJ210" s="54">
        <v>3</v>
      </c>
      <c r="AK210" s="54">
        <v>3</v>
      </c>
      <c r="AL210" s="101"/>
      <c r="AM210" s="54">
        <v>3</v>
      </c>
      <c r="AN210" s="65"/>
      <c r="AO210" s="118">
        <f>IFERROR(AVERAGE(Table121516419[[#This Row],[Column37]],Table121516419[[#This Row],[Column38]],Table121516419[[#This Row],[Column40]]),"0")</f>
        <v>3</v>
      </c>
      <c r="AP210" s="102">
        <v>1</v>
      </c>
      <c r="AQ210" s="102"/>
      <c r="AR210" s="102"/>
      <c r="AS210" s="101"/>
      <c r="AT210" s="65"/>
      <c r="AU210" s="118">
        <f>Table121516419[[#This Row],[Column43]]</f>
        <v>1</v>
      </c>
      <c r="AV210" s="101"/>
      <c r="AW210" s="101"/>
      <c r="AX210" s="102"/>
      <c r="AY210" s="102">
        <v>1</v>
      </c>
      <c r="AZ210" s="102">
        <v>1</v>
      </c>
      <c r="BA210" s="118">
        <f>IFERROR(AVERAGE(Table121516419[[#This Row],[Column52]],,Table121516419[[#This Row],[Column53]]),"0")</f>
        <v>0.66666666666666663</v>
      </c>
      <c r="BB210" s="102">
        <v>0</v>
      </c>
      <c r="BC210" s="102">
        <v>0</v>
      </c>
      <c r="BD210" s="101"/>
      <c r="BE210" s="54"/>
      <c r="BF210" s="81"/>
      <c r="BG210" s="118">
        <f>IFERROR(AVERAGE(Table121516419[[#This Row],[Column55]],Table121516419[[#This Row],[Column56]]),"0")</f>
        <v>0</v>
      </c>
    </row>
    <row r="211" spans="1:59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 t="str">
        <f>IFERROR(AVERAGE(Table121516419[[#This Row],[Column7]],Table121516419[[#This Row],[Column8]],_FV(Table121516419[[#This Row],[Column9]],"@Column10",TRUE)),"0")</f>
        <v>0</v>
      </c>
      <c r="L211" s="102">
        <v>3</v>
      </c>
      <c r="M211" s="102">
        <v>2</v>
      </c>
      <c r="N211" s="102">
        <v>2</v>
      </c>
      <c r="O211" s="102">
        <v>2</v>
      </c>
      <c r="P211" s="102">
        <v>0</v>
      </c>
      <c r="Q211" s="118">
        <f>IFERROR(AVERAGE(Table121516419[[#This Row],[Column13]],Table121516419[[#This Row],[Column14]],Table121516419[[#This Row],[Column15]],Table121516419[[#This Row],[Column16]],Table121516419[[#This Row],[Column17]]),"0")</f>
        <v>1.8</v>
      </c>
      <c r="R211" s="102"/>
      <c r="S211" s="102">
        <v>4</v>
      </c>
      <c r="T211" s="102"/>
      <c r="U211" s="102"/>
      <c r="V211" s="59"/>
      <c r="W211" s="118">
        <f>Table121516419[[#This Row],[Column20]]</f>
        <v>4</v>
      </c>
      <c r="X211" s="102">
        <v>4</v>
      </c>
      <c r="Y211" s="102">
        <v>4</v>
      </c>
      <c r="Z211" s="102"/>
      <c r="AA211" s="102"/>
      <c r="AB211" s="59"/>
      <c r="AC211" s="118">
        <f>IFERROR(AVERAGE(Table121516418[[#This Row],[Column25]],Table121516418[[#This Row],[Column26]]),"0")</f>
        <v>3.5</v>
      </c>
      <c r="AD211" s="102">
        <v>4</v>
      </c>
      <c r="AE211" s="102">
        <v>0</v>
      </c>
      <c r="AF211" s="102">
        <v>2</v>
      </c>
      <c r="AG211" s="102"/>
      <c r="AH211" s="59"/>
      <c r="AI211" s="118">
        <f>IFERROR(AVERAGE(Table121516418[[#This Row],[Column31]],Table121516418[[#This Row],[Column33]]),"0")</f>
        <v>3</v>
      </c>
      <c r="AJ211" s="58">
        <v>4</v>
      </c>
      <c r="AK211" s="58">
        <v>4</v>
      </c>
      <c r="AL211" s="102"/>
      <c r="AM211" s="58">
        <v>4</v>
      </c>
      <c r="AN211" s="59"/>
      <c r="AO211" s="118">
        <f>IFERROR(AVERAGE(Table121516419[[#This Row],[Column37]],Table121516419[[#This Row],[Column38]],Table121516419[[#This Row],[Column40]]),"0")</f>
        <v>4</v>
      </c>
      <c r="AP211" s="102">
        <v>3</v>
      </c>
      <c r="AQ211" s="102"/>
      <c r="AR211" s="102"/>
      <c r="AS211" s="102"/>
      <c r="AT211" s="59"/>
      <c r="AU211" s="118">
        <f>Table121516419[[#This Row],[Column43]]</f>
        <v>3</v>
      </c>
      <c r="AV211" s="102"/>
      <c r="AW211" s="102"/>
      <c r="AX211" s="102"/>
      <c r="AY211" s="102">
        <v>3</v>
      </c>
      <c r="AZ211" s="102">
        <v>4</v>
      </c>
      <c r="BA211" s="118">
        <f>IFERROR(AVERAGE(Table121516419[[#This Row],[Column52]],,Table121516419[[#This Row],[Column53]]),"0")</f>
        <v>2.3333333333333335</v>
      </c>
      <c r="BB211" s="102">
        <v>0</v>
      </c>
      <c r="BC211" s="102">
        <v>0</v>
      </c>
      <c r="BD211" s="102"/>
      <c r="BE211" s="58"/>
      <c r="BF211" s="76"/>
      <c r="BG211" s="118">
        <f>IFERROR(AVERAGE(Table121516419[[#This Row],[Column55]],Table121516419[[#This Row],[Column56]]),"0")</f>
        <v>0</v>
      </c>
    </row>
    <row r="212" spans="1:59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 t="str">
        <f>IFERROR(AVERAGE(Table121516419[[#This Row],[Column7]],Table121516419[[#This Row],[Column8]],_FV(Table121516419[[#This Row],[Column9]],"@Column10",TRUE)),"0")</f>
        <v>0</v>
      </c>
      <c r="L212" s="102">
        <v>3</v>
      </c>
      <c r="M212" s="102">
        <v>2</v>
      </c>
      <c r="N212" s="102">
        <v>3</v>
      </c>
      <c r="O212" s="102">
        <v>4</v>
      </c>
      <c r="P212" s="102">
        <v>3</v>
      </c>
      <c r="Q212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12" s="102"/>
      <c r="S212" s="102">
        <v>2</v>
      </c>
      <c r="T212" s="101"/>
      <c r="U212" s="102"/>
      <c r="V212" s="65"/>
      <c r="W212" s="118">
        <f>Table121516419[[#This Row],[Column20]]</f>
        <v>2</v>
      </c>
      <c r="X212" s="102">
        <v>2</v>
      </c>
      <c r="Y212" s="102">
        <v>3</v>
      </c>
      <c r="Z212" s="101"/>
      <c r="AA212" s="101"/>
      <c r="AB212" s="65"/>
      <c r="AC212" s="118">
        <f>IFERROR(AVERAGE(Table121516418[[#This Row],[Column25]],Table121516418[[#This Row],[Column26]]),"0")</f>
        <v>2</v>
      </c>
      <c r="AD212" s="102">
        <v>3</v>
      </c>
      <c r="AE212" s="102">
        <v>0</v>
      </c>
      <c r="AF212" s="102">
        <v>2</v>
      </c>
      <c r="AG212" s="101"/>
      <c r="AH212" s="65"/>
      <c r="AI212" s="118">
        <f>IFERROR(AVERAGE(Table121516418[[#This Row],[Column31]],Table121516418[[#This Row],[Column33]]),"0")</f>
        <v>2</v>
      </c>
      <c r="AJ212" s="54">
        <v>2</v>
      </c>
      <c r="AK212" s="54">
        <v>2</v>
      </c>
      <c r="AL212" s="101"/>
      <c r="AM212" s="54">
        <v>2</v>
      </c>
      <c r="AN212" s="65"/>
      <c r="AO212" s="118">
        <f>IFERROR(AVERAGE(Table121516419[[#This Row],[Column37]],Table121516419[[#This Row],[Column38]],Table121516419[[#This Row],[Column40]]),"0")</f>
        <v>2</v>
      </c>
      <c r="AP212" s="102">
        <v>3</v>
      </c>
      <c r="AQ212" s="102"/>
      <c r="AR212" s="102"/>
      <c r="AS212" s="101"/>
      <c r="AT212" s="65"/>
      <c r="AU212" s="118">
        <f>Table121516419[[#This Row],[Column43]]</f>
        <v>3</v>
      </c>
      <c r="AV212" s="101"/>
      <c r="AW212" s="101"/>
      <c r="AX212" s="102"/>
      <c r="AY212" s="102">
        <v>2</v>
      </c>
      <c r="AZ212" s="102">
        <v>2</v>
      </c>
      <c r="BA212" s="118">
        <f>IFERROR(AVERAGE(Table121516419[[#This Row],[Column52]],,Table121516419[[#This Row],[Column53]]),"0")</f>
        <v>1.3333333333333333</v>
      </c>
      <c r="BB212" s="102">
        <v>0</v>
      </c>
      <c r="BC212" s="102">
        <v>0</v>
      </c>
      <c r="BD212" s="101"/>
      <c r="BE212" s="54"/>
      <c r="BF212" s="81"/>
      <c r="BG212" s="118">
        <f>IFERROR(AVERAGE(Table121516419[[#This Row],[Column55]],Table121516419[[#This Row],[Column56]]),"0")</f>
        <v>0</v>
      </c>
    </row>
    <row r="213" spans="1:59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 t="str">
        <f>IFERROR(AVERAGE(Table121516419[[#This Row],[Column7]],Table121516419[[#This Row],[Column8]],_FV(Table121516419[[#This Row],[Column9]],"@Column10",TRUE)),"0")</f>
        <v>0</v>
      </c>
      <c r="L213" s="102">
        <v>2</v>
      </c>
      <c r="M213" s="102">
        <v>2</v>
      </c>
      <c r="N213" s="102">
        <v>2</v>
      </c>
      <c r="O213" s="102">
        <v>3</v>
      </c>
      <c r="P213" s="102">
        <v>2</v>
      </c>
      <c r="Q213" s="118">
        <f>IFERROR(AVERAGE(Table121516419[[#This Row],[Column13]],Table121516419[[#This Row],[Column14]],Table121516419[[#This Row],[Column15]],Table121516419[[#This Row],[Column16]],Table121516419[[#This Row],[Column17]]),"0")</f>
        <v>2.2000000000000002</v>
      </c>
      <c r="R213" s="102"/>
      <c r="S213" s="102">
        <v>3</v>
      </c>
      <c r="T213" s="102"/>
      <c r="U213" s="102"/>
      <c r="V213" s="59"/>
      <c r="W213" s="118">
        <f>Table121516419[[#This Row],[Column20]]</f>
        <v>3</v>
      </c>
      <c r="X213" s="102">
        <v>3</v>
      </c>
      <c r="Y213" s="102">
        <v>3</v>
      </c>
      <c r="Z213" s="102"/>
      <c r="AA213" s="102"/>
      <c r="AB213" s="59"/>
      <c r="AC213" s="118">
        <f>IFERROR(AVERAGE(Table121516418[[#This Row],[Column25]],Table121516418[[#This Row],[Column26]]),"0")</f>
        <v>2</v>
      </c>
      <c r="AD213" s="102">
        <v>3</v>
      </c>
      <c r="AE213" s="102">
        <v>0</v>
      </c>
      <c r="AF213" s="102">
        <v>2</v>
      </c>
      <c r="AG213" s="102"/>
      <c r="AH213" s="59"/>
      <c r="AI213" s="118">
        <f>IFERROR(AVERAGE(Table121516418[[#This Row],[Column31]],Table121516418[[#This Row],[Column33]]),"0")</f>
        <v>2</v>
      </c>
      <c r="AJ213" s="58">
        <v>3</v>
      </c>
      <c r="AK213" s="58">
        <v>3</v>
      </c>
      <c r="AL213" s="102"/>
      <c r="AM213" s="58">
        <v>3</v>
      </c>
      <c r="AN213" s="59"/>
      <c r="AO213" s="118">
        <f>IFERROR(AVERAGE(Table121516419[[#This Row],[Column37]],Table121516419[[#This Row],[Column38]],Table121516419[[#This Row],[Column40]]),"0")</f>
        <v>3</v>
      </c>
      <c r="AP213" s="102">
        <v>3</v>
      </c>
      <c r="AQ213" s="102"/>
      <c r="AR213" s="102"/>
      <c r="AS213" s="102"/>
      <c r="AT213" s="59"/>
      <c r="AU213" s="118">
        <f>Table121516419[[#This Row],[Column43]]</f>
        <v>3</v>
      </c>
      <c r="AV213" s="102"/>
      <c r="AW213" s="102"/>
      <c r="AX213" s="102"/>
      <c r="AY213" s="102">
        <v>3</v>
      </c>
      <c r="AZ213" s="102">
        <v>3</v>
      </c>
      <c r="BA213" s="118">
        <f>IFERROR(AVERAGE(Table121516419[[#This Row],[Column52]],,Table121516419[[#This Row],[Column53]]),"0")</f>
        <v>2</v>
      </c>
      <c r="BB213" s="102">
        <v>0</v>
      </c>
      <c r="BC213" s="102">
        <v>0</v>
      </c>
      <c r="BD213" s="102"/>
      <c r="BE213" s="58"/>
      <c r="BF213" s="76"/>
      <c r="BG213" s="118">
        <f>IFERROR(AVERAGE(Table121516419[[#This Row],[Column55]],Table121516419[[#This Row],[Column56]]),"0")</f>
        <v>0</v>
      </c>
    </row>
    <row r="214" spans="1:59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 t="str">
        <f>IFERROR(AVERAGE(Table121516419[[#This Row],[Column7]],Table121516419[[#This Row],[Column8]],_FV(Table121516419[[#This Row],[Column9]],"@Column10",TRUE)),"0")</f>
        <v>0</v>
      </c>
      <c r="L214" s="102">
        <v>3</v>
      </c>
      <c r="M214" s="102">
        <v>3</v>
      </c>
      <c r="N214" s="102">
        <v>2</v>
      </c>
      <c r="O214" s="102">
        <v>3</v>
      </c>
      <c r="P214" s="102">
        <v>2</v>
      </c>
      <c r="Q214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214" s="102"/>
      <c r="S214" s="102">
        <v>2</v>
      </c>
      <c r="T214" s="101"/>
      <c r="U214" s="102"/>
      <c r="V214" s="65"/>
      <c r="W214" s="118">
        <f>Table121516419[[#This Row],[Column20]]</f>
        <v>2</v>
      </c>
      <c r="X214" s="102">
        <v>2</v>
      </c>
      <c r="Y214" s="102">
        <v>2</v>
      </c>
      <c r="Z214" s="101"/>
      <c r="AA214" s="101"/>
      <c r="AB214" s="65"/>
      <c r="AC214" s="118">
        <f>IFERROR(AVERAGE(Table121516418[[#This Row],[Column25]],Table121516418[[#This Row],[Column26]]),"0")</f>
        <v>3</v>
      </c>
      <c r="AD214" s="102">
        <v>3</v>
      </c>
      <c r="AE214" s="102">
        <v>0</v>
      </c>
      <c r="AF214" s="102">
        <v>4</v>
      </c>
      <c r="AG214" s="101"/>
      <c r="AH214" s="65"/>
      <c r="AI214" s="118">
        <f>IFERROR(AVERAGE(Table121516418[[#This Row],[Column31]],Table121516418[[#This Row],[Column33]]),"0")</f>
        <v>4</v>
      </c>
      <c r="AJ214" s="54">
        <v>2</v>
      </c>
      <c r="AK214" s="54">
        <v>2</v>
      </c>
      <c r="AL214" s="101"/>
      <c r="AM214" s="54">
        <v>2</v>
      </c>
      <c r="AN214" s="65"/>
      <c r="AO214" s="118">
        <f>IFERROR(AVERAGE(Table121516419[[#This Row],[Column37]],Table121516419[[#This Row],[Column38]],Table121516419[[#This Row],[Column40]]),"0")</f>
        <v>2</v>
      </c>
      <c r="AP214" s="102">
        <v>3</v>
      </c>
      <c r="AQ214" s="102"/>
      <c r="AR214" s="102"/>
      <c r="AS214" s="101"/>
      <c r="AT214" s="65"/>
      <c r="AU214" s="118">
        <f>Table121516419[[#This Row],[Column43]]</f>
        <v>3</v>
      </c>
      <c r="AV214" s="101"/>
      <c r="AW214" s="101"/>
      <c r="AX214" s="102"/>
      <c r="AY214" s="102">
        <v>3</v>
      </c>
      <c r="AZ214" s="102">
        <v>3</v>
      </c>
      <c r="BA214" s="118">
        <f>IFERROR(AVERAGE(Table121516419[[#This Row],[Column52]],,Table121516419[[#This Row],[Column53]]),"0")</f>
        <v>2</v>
      </c>
      <c r="BB214" s="102">
        <v>0</v>
      </c>
      <c r="BC214" s="102">
        <v>0</v>
      </c>
      <c r="BD214" s="101"/>
      <c r="BE214" s="54"/>
      <c r="BF214" s="81"/>
      <c r="BG214" s="118">
        <f>IFERROR(AVERAGE(Table121516419[[#This Row],[Column55]],Table121516419[[#This Row],[Column56]]),"0")</f>
        <v>0</v>
      </c>
    </row>
    <row r="215" spans="1:59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 t="str">
        <f>IFERROR(AVERAGE(Table121516419[[#This Row],[Column7]],Table121516419[[#This Row],[Column8]],_FV(Table121516419[[#This Row],[Column9]],"@Column10",TRUE)),"0")</f>
        <v>0</v>
      </c>
      <c r="L215" s="102">
        <v>3</v>
      </c>
      <c r="M215" s="102">
        <v>3</v>
      </c>
      <c r="N215" s="102">
        <v>2</v>
      </c>
      <c r="O215" s="102">
        <v>3</v>
      </c>
      <c r="P215" s="102">
        <v>3</v>
      </c>
      <c r="Q215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215" s="102"/>
      <c r="S215" s="102">
        <v>2</v>
      </c>
      <c r="T215" s="102"/>
      <c r="U215" s="102"/>
      <c r="V215" s="59"/>
      <c r="W215" s="118">
        <f>Table121516419[[#This Row],[Column20]]</f>
        <v>2</v>
      </c>
      <c r="X215" s="102">
        <v>2</v>
      </c>
      <c r="Y215" s="102">
        <v>2</v>
      </c>
      <c r="Z215" s="102"/>
      <c r="AA215" s="102"/>
      <c r="AB215" s="59"/>
      <c r="AC215" s="118">
        <f>IFERROR(AVERAGE(Table121516418[[#This Row],[Column25]],Table121516418[[#This Row],[Column26]]),"0")</f>
        <v>3</v>
      </c>
      <c r="AD215" s="102">
        <v>3</v>
      </c>
      <c r="AE215" s="102">
        <v>0</v>
      </c>
      <c r="AF215" s="102">
        <v>4</v>
      </c>
      <c r="AG215" s="102"/>
      <c r="AH215" s="59"/>
      <c r="AI215" s="118">
        <f>IFERROR(AVERAGE(Table121516418[[#This Row],[Column31]],Table121516418[[#This Row],[Column33]]),"0")</f>
        <v>4</v>
      </c>
      <c r="AJ215" s="58">
        <v>2</v>
      </c>
      <c r="AK215" s="58">
        <v>2</v>
      </c>
      <c r="AL215" s="102"/>
      <c r="AM215" s="58">
        <v>2</v>
      </c>
      <c r="AN215" s="59"/>
      <c r="AO215" s="118">
        <f>IFERROR(AVERAGE(Table121516419[[#This Row],[Column37]],Table121516419[[#This Row],[Column38]],Table121516419[[#This Row],[Column40]]),"0")</f>
        <v>2</v>
      </c>
      <c r="AP215" s="102">
        <v>3</v>
      </c>
      <c r="AQ215" s="102"/>
      <c r="AR215" s="102"/>
      <c r="AS215" s="102"/>
      <c r="AT215" s="59"/>
      <c r="AU215" s="118">
        <f>Table121516419[[#This Row],[Column43]]</f>
        <v>3</v>
      </c>
      <c r="AV215" s="102"/>
      <c r="AW215" s="102"/>
      <c r="AX215" s="102"/>
      <c r="AY215" s="102">
        <v>3</v>
      </c>
      <c r="AZ215" s="102">
        <v>3</v>
      </c>
      <c r="BA215" s="118">
        <f>IFERROR(AVERAGE(Table121516419[[#This Row],[Column52]],,Table121516419[[#This Row],[Column53]]),"0")</f>
        <v>2</v>
      </c>
      <c r="BB215" s="102">
        <v>0</v>
      </c>
      <c r="BC215" s="102">
        <v>0</v>
      </c>
      <c r="BD215" s="102"/>
      <c r="BE215" s="58"/>
      <c r="BF215" s="76"/>
      <c r="BG215" s="118">
        <f>IFERROR(AVERAGE(Table121516419[[#This Row],[Column55]],Table121516419[[#This Row],[Column56]]),"0")</f>
        <v>0</v>
      </c>
    </row>
    <row r="216" spans="1:59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 t="str">
        <f>IFERROR(AVERAGE(Table121516419[[#This Row],[Column7]],Table121516419[[#This Row],[Column8]],_FV(Table121516419[[#This Row],[Column9]],"@Column10",TRUE)),"0")</f>
        <v>0</v>
      </c>
      <c r="L216" s="102">
        <v>3</v>
      </c>
      <c r="M216" s="102">
        <v>2</v>
      </c>
      <c r="N216" s="102">
        <v>2</v>
      </c>
      <c r="O216" s="102">
        <v>3</v>
      </c>
      <c r="P216" s="102">
        <v>3</v>
      </c>
      <c r="Q216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216" s="102"/>
      <c r="S216" s="102">
        <v>3</v>
      </c>
      <c r="T216" s="101"/>
      <c r="U216" s="102"/>
      <c r="V216" s="65"/>
      <c r="W216" s="118">
        <f>Table121516419[[#This Row],[Column20]]</f>
        <v>3</v>
      </c>
      <c r="X216" s="102">
        <v>3</v>
      </c>
      <c r="Y216" s="102">
        <v>3</v>
      </c>
      <c r="Z216" s="101"/>
      <c r="AA216" s="101"/>
      <c r="AB216" s="65"/>
      <c r="AC216" s="118">
        <f>IFERROR(AVERAGE(Table121516418[[#This Row],[Column25]],Table121516418[[#This Row],[Column26]]),"0")</f>
        <v>2</v>
      </c>
      <c r="AD216" s="102">
        <v>3</v>
      </c>
      <c r="AE216" s="102">
        <v>0</v>
      </c>
      <c r="AF216" s="102">
        <v>2</v>
      </c>
      <c r="AG216" s="101"/>
      <c r="AH216" s="65"/>
      <c r="AI216" s="118">
        <f>IFERROR(AVERAGE(Table121516418[[#This Row],[Column31]],Table121516418[[#This Row],[Column33]]),"0")</f>
        <v>2</v>
      </c>
      <c r="AJ216" s="54">
        <v>3</v>
      </c>
      <c r="AK216" s="54">
        <v>3</v>
      </c>
      <c r="AL216" s="101"/>
      <c r="AM216" s="54">
        <v>3</v>
      </c>
      <c r="AN216" s="65"/>
      <c r="AO216" s="118">
        <f>IFERROR(AVERAGE(Table121516419[[#This Row],[Column37]],Table121516419[[#This Row],[Column38]],Table121516419[[#This Row],[Column40]]),"0")</f>
        <v>3</v>
      </c>
      <c r="AP216" s="102">
        <v>3</v>
      </c>
      <c r="AQ216" s="102"/>
      <c r="AR216" s="102"/>
      <c r="AS216" s="101"/>
      <c r="AT216" s="65"/>
      <c r="AU216" s="118">
        <f>Table121516419[[#This Row],[Column43]]</f>
        <v>3</v>
      </c>
      <c r="AV216" s="101"/>
      <c r="AW216" s="101"/>
      <c r="AX216" s="102"/>
      <c r="AY216" s="102">
        <v>3</v>
      </c>
      <c r="AZ216" s="102">
        <v>3</v>
      </c>
      <c r="BA216" s="118">
        <f>IFERROR(AVERAGE(Table121516419[[#This Row],[Column52]],,Table121516419[[#This Row],[Column53]]),"0")</f>
        <v>2</v>
      </c>
      <c r="BB216" s="102">
        <v>0</v>
      </c>
      <c r="BC216" s="102">
        <v>0</v>
      </c>
      <c r="BD216" s="101"/>
      <c r="BE216" s="54"/>
      <c r="BF216" s="81"/>
      <c r="BG216" s="118">
        <f>IFERROR(AVERAGE(Table121516419[[#This Row],[Column55]],Table121516419[[#This Row],[Column56]]),"0")</f>
        <v>0</v>
      </c>
    </row>
    <row r="217" spans="1:59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 t="str">
        <f>IFERROR(AVERAGE(Table121516419[[#This Row],[Column7]],Table121516419[[#This Row],[Column8]],_FV(Table121516419[[#This Row],[Column9]],"@Column10",TRUE)),"0")</f>
        <v>0</v>
      </c>
      <c r="L217" s="102">
        <v>3</v>
      </c>
      <c r="M217" s="102">
        <v>2</v>
      </c>
      <c r="N217" s="102">
        <v>2</v>
      </c>
      <c r="O217" s="102">
        <v>3</v>
      </c>
      <c r="P217" s="102">
        <v>3</v>
      </c>
      <c r="Q217" s="118">
        <f>IFERROR(AVERAGE(Table121516419[[#This Row],[Column13]],Table121516419[[#This Row],[Column14]],Table121516419[[#This Row],[Column15]],Table121516419[[#This Row],[Column16]],Table121516419[[#This Row],[Column17]]),"0")</f>
        <v>2.6</v>
      </c>
      <c r="R217" s="102"/>
      <c r="S217" s="102">
        <v>3</v>
      </c>
      <c r="T217" s="102"/>
      <c r="U217" s="102"/>
      <c r="V217" s="59"/>
      <c r="W217" s="118">
        <f>Table121516419[[#This Row],[Column20]]</f>
        <v>3</v>
      </c>
      <c r="X217" s="102">
        <v>3</v>
      </c>
      <c r="Y217" s="102">
        <v>3</v>
      </c>
      <c r="Z217" s="102"/>
      <c r="AA217" s="102"/>
      <c r="AB217" s="59"/>
      <c r="AC217" s="118">
        <f>IFERROR(AVERAGE(Table121516418[[#This Row],[Column25]],Table121516418[[#This Row],[Column26]]),"0")</f>
        <v>2</v>
      </c>
      <c r="AD217" s="102">
        <v>3</v>
      </c>
      <c r="AE217" s="102">
        <v>0</v>
      </c>
      <c r="AF217" s="102">
        <v>2</v>
      </c>
      <c r="AG217" s="102"/>
      <c r="AH217" s="59"/>
      <c r="AI217" s="118">
        <f>IFERROR(AVERAGE(Table121516418[[#This Row],[Column31]],Table121516418[[#This Row],[Column33]]),"0")</f>
        <v>2</v>
      </c>
      <c r="AJ217" s="58">
        <v>3</v>
      </c>
      <c r="AK217" s="58">
        <v>3</v>
      </c>
      <c r="AL217" s="102"/>
      <c r="AM217" s="58">
        <v>3</v>
      </c>
      <c r="AN217" s="59"/>
      <c r="AO217" s="118">
        <f>IFERROR(AVERAGE(Table121516419[[#This Row],[Column37]],Table121516419[[#This Row],[Column38]],Table121516419[[#This Row],[Column40]]),"0")</f>
        <v>3</v>
      </c>
      <c r="AP217" s="102">
        <v>3</v>
      </c>
      <c r="AQ217" s="102"/>
      <c r="AR217" s="102"/>
      <c r="AS217" s="102"/>
      <c r="AT217" s="59"/>
      <c r="AU217" s="118">
        <f>Table121516419[[#This Row],[Column43]]</f>
        <v>3</v>
      </c>
      <c r="AV217" s="102"/>
      <c r="AW217" s="102"/>
      <c r="AX217" s="102"/>
      <c r="AY217" s="102">
        <v>3</v>
      </c>
      <c r="AZ217" s="102">
        <v>3</v>
      </c>
      <c r="BA217" s="118">
        <f>IFERROR(AVERAGE(Table121516419[[#This Row],[Column52]],,Table121516419[[#This Row],[Column53]]),"0")</f>
        <v>2</v>
      </c>
      <c r="BB217" s="102">
        <v>0</v>
      </c>
      <c r="BC217" s="102">
        <v>0</v>
      </c>
      <c r="BD217" s="102"/>
      <c r="BE217" s="58"/>
      <c r="BF217" s="76"/>
      <c r="BG217" s="118">
        <f>IFERROR(AVERAGE(Table121516419[[#This Row],[Column55]],Table121516419[[#This Row],[Column56]]),"0")</f>
        <v>0</v>
      </c>
    </row>
    <row r="218" spans="1:59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 t="str">
        <f>IFERROR(AVERAGE(Table121516419[[#This Row],[Column7]],Table121516419[[#This Row],[Column8]],_FV(Table121516419[[#This Row],[Column9]],"@Column10",TRUE)),"0")</f>
        <v>0</v>
      </c>
      <c r="L218" s="102">
        <v>3</v>
      </c>
      <c r="M218" s="102">
        <v>3</v>
      </c>
      <c r="N218" s="102">
        <v>3</v>
      </c>
      <c r="O218" s="102">
        <v>3</v>
      </c>
      <c r="P218" s="102">
        <v>3</v>
      </c>
      <c r="Q218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18" s="102"/>
      <c r="S218" s="102">
        <v>2</v>
      </c>
      <c r="T218" s="101"/>
      <c r="U218" s="102"/>
      <c r="V218" s="65"/>
      <c r="W218" s="118">
        <f>Table121516419[[#This Row],[Column20]]</f>
        <v>2</v>
      </c>
      <c r="X218" s="102">
        <v>2</v>
      </c>
      <c r="Y218" s="102">
        <v>2</v>
      </c>
      <c r="Z218" s="101"/>
      <c r="AA218" s="101"/>
      <c r="AB218" s="65"/>
      <c r="AC218" s="118">
        <f>IFERROR(AVERAGE(Table121516418[[#This Row],[Column25]],Table121516418[[#This Row],[Column26]]),"0")</f>
        <v>2</v>
      </c>
      <c r="AD218" s="102">
        <v>3</v>
      </c>
      <c r="AE218" s="102">
        <v>0</v>
      </c>
      <c r="AF218" s="102">
        <v>2</v>
      </c>
      <c r="AG218" s="101"/>
      <c r="AH218" s="65"/>
      <c r="AI218" s="118">
        <f>IFERROR(AVERAGE(Table121516418[[#This Row],[Column31]],Table121516418[[#This Row],[Column33]]),"0")</f>
        <v>2</v>
      </c>
      <c r="AJ218" s="54">
        <v>2</v>
      </c>
      <c r="AK218" s="54">
        <v>2</v>
      </c>
      <c r="AL218" s="101"/>
      <c r="AM218" s="54">
        <v>2</v>
      </c>
      <c r="AN218" s="65"/>
      <c r="AO218" s="118">
        <f>IFERROR(AVERAGE(Table121516419[[#This Row],[Column37]],Table121516419[[#This Row],[Column38]],Table121516419[[#This Row],[Column40]]),"0")</f>
        <v>2</v>
      </c>
      <c r="AP218" s="102">
        <v>3</v>
      </c>
      <c r="AQ218" s="102"/>
      <c r="AR218" s="102"/>
      <c r="AS218" s="101"/>
      <c r="AT218" s="65"/>
      <c r="AU218" s="118">
        <f>Table121516419[[#This Row],[Column43]]</f>
        <v>3</v>
      </c>
      <c r="AV218" s="101"/>
      <c r="AW218" s="101"/>
      <c r="AX218" s="102"/>
      <c r="AY218" s="102">
        <v>3</v>
      </c>
      <c r="AZ218" s="102">
        <v>3</v>
      </c>
      <c r="BA218" s="118">
        <f>IFERROR(AVERAGE(Table121516419[[#This Row],[Column52]],,Table121516419[[#This Row],[Column53]]),"0")</f>
        <v>2</v>
      </c>
      <c r="BB218" s="102">
        <v>0</v>
      </c>
      <c r="BC218" s="102">
        <v>0</v>
      </c>
      <c r="BD218" s="101"/>
      <c r="BE218" s="54"/>
      <c r="BF218" s="81"/>
      <c r="BG218" s="118">
        <f>IFERROR(AVERAGE(Table121516419[[#This Row],[Column55]],Table121516419[[#This Row],[Column56]]),"0")</f>
        <v>0</v>
      </c>
    </row>
    <row r="219" spans="1:59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 t="str">
        <f>IFERROR(AVERAGE(Table121516419[[#This Row],[Column7]],Table121516419[[#This Row],[Column8]],_FV(Table121516419[[#This Row],[Column9]],"@Column10",TRUE)),"0")</f>
        <v>0</v>
      </c>
      <c r="L219" s="102">
        <v>2</v>
      </c>
      <c r="M219" s="102">
        <v>3</v>
      </c>
      <c r="N219" s="102">
        <v>3</v>
      </c>
      <c r="O219" s="102">
        <v>3</v>
      </c>
      <c r="P219" s="102">
        <v>3</v>
      </c>
      <c r="Q219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219" s="102"/>
      <c r="S219" s="102">
        <v>3</v>
      </c>
      <c r="T219" s="102"/>
      <c r="U219" s="102"/>
      <c r="V219" s="59"/>
      <c r="W219" s="118">
        <f>Table121516419[[#This Row],[Column20]]</f>
        <v>3</v>
      </c>
      <c r="X219" s="102">
        <v>3</v>
      </c>
      <c r="Y219" s="102">
        <v>3</v>
      </c>
      <c r="Z219" s="102"/>
      <c r="AA219" s="102"/>
      <c r="AB219" s="59"/>
      <c r="AC219" s="118">
        <f>IFERROR(AVERAGE(Table121516418[[#This Row],[Column25]],Table121516418[[#This Row],[Column26]]),"0")</f>
        <v>2</v>
      </c>
      <c r="AD219" s="102">
        <v>3</v>
      </c>
      <c r="AE219" s="102">
        <v>0</v>
      </c>
      <c r="AF219" s="102">
        <v>2</v>
      </c>
      <c r="AG219" s="102"/>
      <c r="AH219" s="59"/>
      <c r="AI219" s="118">
        <f>IFERROR(AVERAGE(Table121516418[[#This Row],[Column31]],Table121516418[[#This Row],[Column33]]),"0")</f>
        <v>2</v>
      </c>
      <c r="AJ219" s="58">
        <v>3</v>
      </c>
      <c r="AK219" s="58">
        <v>3</v>
      </c>
      <c r="AL219" s="102"/>
      <c r="AM219" s="58">
        <v>3</v>
      </c>
      <c r="AN219" s="59"/>
      <c r="AO219" s="118">
        <f>IFERROR(AVERAGE(Table121516419[[#This Row],[Column37]],Table121516419[[#This Row],[Column38]],Table121516419[[#This Row],[Column40]]),"0")</f>
        <v>3</v>
      </c>
      <c r="AP219" s="102">
        <v>3</v>
      </c>
      <c r="AQ219" s="102"/>
      <c r="AR219" s="102"/>
      <c r="AS219" s="102"/>
      <c r="AT219" s="59"/>
      <c r="AU219" s="118">
        <f>Table121516419[[#This Row],[Column43]]</f>
        <v>3</v>
      </c>
      <c r="AV219" s="102"/>
      <c r="AW219" s="102"/>
      <c r="AX219" s="102"/>
      <c r="AY219" s="102">
        <v>3</v>
      </c>
      <c r="AZ219" s="102">
        <v>3</v>
      </c>
      <c r="BA219" s="118">
        <f>IFERROR(AVERAGE(Table121516419[[#This Row],[Column52]],,Table121516419[[#This Row],[Column53]]),"0")</f>
        <v>2</v>
      </c>
      <c r="BB219" s="102">
        <v>0</v>
      </c>
      <c r="BC219" s="102">
        <v>0</v>
      </c>
      <c r="BD219" s="102"/>
      <c r="BE219" s="58"/>
      <c r="BF219" s="76"/>
      <c r="BG219" s="118">
        <f>IFERROR(AVERAGE(Table121516419[[#This Row],[Column55]],Table121516419[[#This Row],[Column56]]),"0")</f>
        <v>0</v>
      </c>
    </row>
    <row r="220" spans="1:59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 t="str">
        <f>IFERROR(AVERAGE(Table121516419[[#This Row],[Column7]],Table121516419[[#This Row],[Column8]],_FV(Table121516419[[#This Row],[Column9]],"@Column10",TRUE)),"0")</f>
        <v>0</v>
      </c>
      <c r="L220" s="102">
        <v>2</v>
      </c>
      <c r="M220" s="102">
        <v>2</v>
      </c>
      <c r="N220" s="102">
        <v>3</v>
      </c>
      <c r="O220" s="102">
        <v>3</v>
      </c>
      <c r="P220" s="102">
        <v>2</v>
      </c>
      <c r="Q220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220" s="102"/>
      <c r="S220" s="102">
        <v>3</v>
      </c>
      <c r="T220" s="101"/>
      <c r="U220" s="102"/>
      <c r="V220" s="65"/>
      <c r="W220" s="118">
        <f>Table121516419[[#This Row],[Column20]]</f>
        <v>3</v>
      </c>
      <c r="X220" s="102">
        <v>3</v>
      </c>
      <c r="Y220" s="102">
        <v>3</v>
      </c>
      <c r="Z220" s="101"/>
      <c r="AA220" s="101"/>
      <c r="AB220" s="65"/>
      <c r="AC220" s="118">
        <f>IFERROR(AVERAGE(Table121516418[[#This Row],[Column25]],Table121516418[[#This Row],[Column26]]),"0")</f>
        <v>2</v>
      </c>
      <c r="AD220" s="102">
        <v>3</v>
      </c>
      <c r="AE220" s="102">
        <v>0</v>
      </c>
      <c r="AF220" s="102">
        <v>2</v>
      </c>
      <c r="AG220" s="101"/>
      <c r="AH220" s="65"/>
      <c r="AI220" s="118">
        <f>IFERROR(AVERAGE(Table121516418[[#This Row],[Column31]],Table121516418[[#This Row],[Column33]]),"0")</f>
        <v>2</v>
      </c>
      <c r="AJ220" s="54">
        <v>3</v>
      </c>
      <c r="AK220" s="54">
        <v>3</v>
      </c>
      <c r="AL220" s="101"/>
      <c r="AM220" s="54">
        <v>3</v>
      </c>
      <c r="AN220" s="65"/>
      <c r="AO220" s="118">
        <f>IFERROR(AVERAGE(Table121516419[[#This Row],[Column37]],Table121516419[[#This Row],[Column38]],Table121516419[[#This Row],[Column40]]),"0")</f>
        <v>3</v>
      </c>
      <c r="AP220" s="102">
        <v>3</v>
      </c>
      <c r="AQ220" s="102"/>
      <c r="AR220" s="102"/>
      <c r="AS220" s="101"/>
      <c r="AT220" s="65"/>
      <c r="AU220" s="118">
        <f>Table121516419[[#This Row],[Column43]]</f>
        <v>3</v>
      </c>
      <c r="AV220" s="101"/>
      <c r="AW220" s="101"/>
      <c r="AX220" s="102"/>
      <c r="AY220" s="102">
        <v>3</v>
      </c>
      <c r="AZ220" s="102">
        <v>3</v>
      </c>
      <c r="BA220" s="118">
        <f>IFERROR(AVERAGE(Table121516419[[#This Row],[Column52]],,Table121516419[[#This Row],[Column53]]),"0")</f>
        <v>2</v>
      </c>
      <c r="BB220" s="102">
        <v>0</v>
      </c>
      <c r="BC220" s="102">
        <v>0</v>
      </c>
      <c r="BD220" s="101"/>
      <c r="BE220" s="54"/>
      <c r="BF220" s="81"/>
      <c r="BG220" s="118">
        <f>IFERROR(AVERAGE(Table121516419[[#This Row],[Column55]],Table121516419[[#This Row],[Column56]]),"0")</f>
        <v>0</v>
      </c>
    </row>
    <row r="221" spans="1:59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 t="str">
        <f>IFERROR(AVERAGE(Table121516419[[#This Row],[Column7]],Table121516419[[#This Row],[Column8]],_FV(Table121516419[[#This Row],[Column9]],"@Column10",TRUE)),"0")</f>
        <v>0</v>
      </c>
      <c r="L221" s="102">
        <v>3</v>
      </c>
      <c r="M221" s="102">
        <v>3</v>
      </c>
      <c r="N221" s="102">
        <v>3</v>
      </c>
      <c r="O221" s="102">
        <v>3</v>
      </c>
      <c r="P221" s="102">
        <v>3</v>
      </c>
      <c r="Q221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21" s="102"/>
      <c r="S221" s="102">
        <v>2</v>
      </c>
      <c r="T221" s="102"/>
      <c r="U221" s="102"/>
      <c r="V221" s="59"/>
      <c r="W221" s="118">
        <f>Table121516419[[#This Row],[Column20]]</f>
        <v>2</v>
      </c>
      <c r="X221" s="102">
        <v>2</v>
      </c>
      <c r="Y221" s="102">
        <v>2</v>
      </c>
      <c r="Z221" s="102"/>
      <c r="AA221" s="102"/>
      <c r="AB221" s="59"/>
      <c r="AC221" s="118">
        <f>IFERROR(AVERAGE(Table121516418[[#This Row],[Column25]],Table121516418[[#This Row],[Column26]]),"0")</f>
        <v>2</v>
      </c>
      <c r="AD221" s="102">
        <v>2</v>
      </c>
      <c r="AE221" s="102">
        <v>0</v>
      </c>
      <c r="AF221" s="102">
        <v>2</v>
      </c>
      <c r="AG221" s="102"/>
      <c r="AH221" s="59"/>
      <c r="AI221" s="118">
        <f>IFERROR(AVERAGE(Table121516418[[#This Row],[Column31]],Table121516418[[#This Row],[Column33]]),"0")</f>
        <v>2</v>
      </c>
      <c r="AJ221" s="58">
        <v>2</v>
      </c>
      <c r="AK221" s="58">
        <v>2</v>
      </c>
      <c r="AL221" s="102"/>
      <c r="AM221" s="58">
        <v>2</v>
      </c>
      <c r="AN221" s="59"/>
      <c r="AO221" s="118">
        <f>IFERROR(AVERAGE(Table121516419[[#This Row],[Column37]],Table121516419[[#This Row],[Column38]],Table121516419[[#This Row],[Column40]]),"0")</f>
        <v>2</v>
      </c>
      <c r="AP221" s="102">
        <v>3</v>
      </c>
      <c r="AQ221" s="102"/>
      <c r="AR221" s="102"/>
      <c r="AS221" s="102"/>
      <c r="AT221" s="59"/>
      <c r="AU221" s="118">
        <f>Table121516419[[#This Row],[Column43]]</f>
        <v>3</v>
      </c>
      <c r="AV221" s="102"/>
      <c r="AW221" s="102"/>
      <c r="AX221" s="102"/>
      <c r="AY221" s="102">
        <v>3</v>
      </c>
      <c r="AZ221" s="102">
        <v>2</v>
      </c>
      <c r="BA221" s="118">
        <f>IFERROR(AVERAGE(Table121516419[[#This Row],[Column52]],,Table121516419[[#This Row],[Column53]]),"0")</f>
        <v>1.6666666666666667</v>
      </c>
      <c r="BB221" s="102">
        <v>0</v>
      </c>
      <c r="BC221" s="102">
        <v>0</v>
      </c>
      <c r="BD221" s="102"/>
      <c r="BE221" s="58"/>
      <c r="BF221" s="76"/>
      <c r="BG221" s="118">
        <f>IFERROR(AVERAGE(Table121516419[[#This Row],[Column55]],Table121516419[[#This Row],[Column56]]),"0")</f>
        <v>0</v>
      </c>
    </row>
    <row r="222" spans="1:59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 t="str">
        <f>IFERROR(AVERAGE(Table121516419[[#This Row],[Column7]],Table121516419[[#This Row],[Column8]],_FV(Table121516419[[#This Row],[Column9]],"@Column10",TRUE)),"0")</f>
        <v>0</v>
      </c>
      <c r="L222" s="102">
        <v>3</v>
      </c>
      <c r="M222" s="102">
        <v>3</v>
      </c>
      <c r="N222" s="102">
        <v>3</v>
      </c>
      <c r="O222" s="102">
        <v>3</v>
      </c>
      <c r="P222" s="102">
        <v>3</v>
      </c>
      <c r="Q222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22" s="102"/>
      <c r="S222" s="102">
        <v>3</v>
      </c>
      <c r="T222" s="101"/>
      <c r="U222" s="102"/>
      <c r="V222" s="65"/>
      <c r="W222" s="118">
        <f>Table121516419[[#This Row],[Column20]]</f>
        <v>3</v>
      </c>
      <c r="X222" s="102">
        <v>3</v>
      </c>
      <c r="Y222" s="102">
        <v>3</v>
      </c>
      <c r="Z222" s="101"/>
      <c r="AA222" s="101"/>
      <c r="AB222" s="65"/>
      <c r="AC222" s="118">
        <f>IFERROR(AVERAGE(Table121516418[[#This Row],[Column25]],Table121516418[[#This Row],[Column26]]),"0")</f>
        <v>2</v>
      </c>
      <c r="AD222" s="102">
        <v>3</v>
      </c>
      <c r="AE222" s="102">
        <v>0</v>
      </c>
      <c r="AF222" s="102">
        <v>2</v>
      </c>
      <c r="AG222" s="101"/>
      <c r="AH222" s="65"/>
      <c r="AI222" s="118">
        <f>IFERROR(AVERAGE(Table121516418[[#This Row],[Column31]],Table121516418[[#This Row],[Column33]]),"0")</f>
        <v>2</v>
      </c>
      <c r="AJ222" s="54">
        <v>3</v>
      </c>
      <c r="AK222" s="54">
        <v>3</v>
      </c>
      <c r="AL222" s="101"/>
      <c r="AM222" s="54">
        <v>3</v>
      </c>
      <c r="AN222" s="65"/>
      <c r="AO222" s="118">
        <f>IFERROR(AVERAGE(Table121516419[[#This Row],[Column37]],Table121516419[[#This Row],[Column38]],Table121516419[[#This Row],[Column40]]),"0")</f>
        <v>3</v>
      </c>
      <c r="AP222" s="102">
        <v>3</v>
      </c>
      <c r="AQ222" s="102"/>
      <c r="AR222" s="102"/>
      <c r="AS222" s="101"/>
      <c r="AT222" s="65"/>
      <c r="AU222" s="118">
        <f>Table121516419[[#This Row],[Column43]]</f>
        <v>3</v>
      </c>
      <c r="AV222" s="101"/>
      <c r="AW222" s="101"/>
      <c r="AX222" s="102"/>
      <c r="AY222" s="102">
        <v>3</v>
      </c>
      <c r="AZ222" s="102">
        <v>3</v>
      </c>
      <c r="BA222" s="118">
        <f>IFERROR(AVERAGE(Table121516419[[#This Row],[Column52]],,Table121516419[[#This Row],[Column53]]),"0")</f>
        <v>2</v>
      </c>
      <c r="BB222" s="102">
        <v>0</v>
      </c>
      <c r="BC222" s="102">
        <v>0</v>
      </c>
      <c r="BD222" s="101"/>
      <c r="BE222" s="54"/>
      <c r="BF222" s="81"/>
      <c r="BG222" s="118">
        <f>IFERROR(AVERAGE(Table121516419[[#This Row],[Column55]],Table121516419[[#This Row],[Column56]]),"0")</f>
        <v>0</v>
      </c>
    </row>
    <row r="223" spans="1:59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 t="str">
        <f>IFERROR(AVERAGE(Table121516419[[#This Row],[Column7]],Table121516419[[#This Row],[Column8]],_FV(Table121516419[[#This Row],[Column9]],"@Column10",TRUE)),"0")</f>
        <v>0</v>
      </c>
      <c r="L223" s="102">
        <v>2</v>
      </c>
      <c r="M223" s="102">
        <v>2</v>
      </c>
      <c r="N223" s="102">
        <v>2</v>
      </c>
      <c r="O223" s="102">
        <v>3</v>
      </c>
      <c r="P223" s="102">
        <v>3</v>
      </c>
      <c r="Q223" s="118">
        <f>IFERROR(AVERAGE(Table121516419[[#This Row],[Column13]],Table121516419[[#This Row],[Column14]],Table121516419[[#This Row],[Column15]],Table121516419[[#This Row],[Column16]],Table121516419[[#This Row],[Column17]]),"0")</f>
        <v>2.4</v>
      </c>
      <c r="R223" s="102"/>
      <c r="S223" s="102">
        <v>3</v>
      </c>
      <c r="T223" s="102"/>
      <c r="U223" s="102"/>
      <c r="V223" s="59"/>
      <c r="W223" s="118">
        <f>Table121516419[[#This Row],[Column20]]</f>
        <v>3</v>
      </c>
      <c r="X223" s="102">
        <v>3</v>
      </c>
      <c r="Y223" s="102">
        <v>2</v>
      </c>
      <c r="Z223" s="102"/>
      <c r="AA223" s="102"/>
      <c r="AB223" s="59"/>
      <c r="AC223" s="118">
        <f>IFERROR(AVERAGE(Table121516418[[#This Row],[Column25]],Table121516418[[#This Row],[Column26]]),"0")</f>
        <v>2</v>
      </c>
      <c r="AD223" s="102">
        <v>3</v>
      </c>
      <c r="AE223" s="102">
        <v>0</v>
      </c>
      <c r="AF223" s="102">
        <v>2</v>
      </c>
      <c r="AG223" s="102"/>
      <c r="AH223" s="59"/>
      <c r="AI223" s="118">
        <f>IFERROR(AVERAGE(Table121516418[[#This Row],[Column31]],Table121516418[[#This Row],[Column33]]),"0")</f>
        <v>2</v>
      </c>
      <c r="AJ223" s="58">
        <v>3</v>
      </c>
      <c r="AK223" s="58">
        <v>3</v>
      </c>
      <c r="AL223" s="102"/>
      <c r="AM223" s="58">
        <v>3</v>
      </c>
      <c r="AN223" s="59"/>
      <c r="AO223" s="118">
        <f>IFERROR(AVERAGE(Table121516419[[#This Row],[Column37]],Table121516419[[#This Row],[Column38]],Table121516419[[#This Row],[Column40]]),"0")</f>
        <v>3</v>
      </c>
      <c r="AP223" s="102">
        <v>3</v>
      </c>
      <c r="AQ223" s="102"/>
      <c r="AR223" s="102"/>
      <c r="AS223" s="102"/>
      <c r="AT223" s="59"/>
      <c r="AU223" s="118">
        <f>Table121516419[[#This Row],[Column43]]</f>
        <v>3</v>
      </c>
      <c r="AV223" s="102"/>
      <c r="AW223" s="102"/>
      <c r="AX223" s="102"/>
      <c r="AY223" s="102">
        <v>4</v>
      </c>
      <c r="AZ223" s="102">
        <v>4</v>
      </c>
      <c r="BA223" s="118">
        <f>IFERROR(AVERAGE(Table121516419[[#This Row],[Column52]],,Table121516419[[#This Row],[Column53]]),"0")</f>
        <v>2.6666666666666665</v>
      </c>
      <c r="BB223" s="102">
        <v>0</v>
      </c>
      <c r="BC223" s="102">
        <v>0</v>
      </c>
      <c r="BD223" s="102"/>
      <c r="BE223" s="58"/>
      <c r="BF223" s="76"/>
      <c r="BG223" s="118">
        <f>IFERROR(AVERAGE(Table121516419[[#This Row],[Column55]],Table121516419[[#This Row],[Column56]]),"0")</f>
        <v>0</v>
      </c>
    </row>
    <row r="224" spans="1:59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 t="str">
        <f>IFERROR(AVERAGE(Table121516419[[#This Row],[Column7]],Table121516419[[#This Row],[Column8]],_FV(Table121516419[[#This Row],[Column9]],"@Column10",TRUE)),"0")</f>
        <v>0</v>
      </c>
      <c r="L224" s="102">
        <v>3</v>
      </c>
      <c r="M224" s="102">
        <v>3</v>
      </c>
      <c r="N224" s="102">
        <v>3</v>
      </c>
      <c r="O224" s="102">
        <v>3</v>
      </c>
      <c r="P224" s="102">
        <v>3</v>
      </c>
      <c r="Q224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24" s="102"/>
      <c r="S224" s="102">
        <v>3</v>
      </c>
      <c r="T224" s="101"/>
      <c r="U224" s="102"/>
      <c r="V224" s="65"/>
      <c r="W224" s="118">
        <f>Table121516419[[#This Row],[Column20]]</f>
        <v>3</v>
      </c>
      <c r="X224" s="102">
        <v>3</v>
      </c>
      <c r="Y224" s="102">
        <v>3</v>
      </c>
      <c r="Z224" s="101"/>
      <c r="AA224" s="101"/>
      <c r="AB224" s="65"/>
      <c r="AC224" s="118" t="str">
        <f>IFERROR(AVERAGE(Table121516418[[#This Row],[Column25]],Table121516418[[#This Row],[Column26]]),"0")</f>
        <v>0</v>
      </c>
      <c r="AD224" s="102">
        <v>3</v>
      </c>
      <c r="AE224" s="102">
        <v>0</v>
      </c>
      <c r="AF224" s="102" t="s">
        <v>563</v>
      </c>
      <c r="AG224" s="101"/>
      <c r="AH224" s="65"/>
      <c r="AI224" s="118" t="str">
        <f>IFERROR(AVERAGE(Table121516418[[#This Row],[Column31]],Table121516418[[#This Row],[Column33]]),"0")</f>
        <v>0</v>
      </c>
      <c r="AJ224" s="54">
        <v>3</v>
      </c>
      <c r="AK224" s="54">
        <v>3</v>
      </c>
      <c r="AL224" s="101"/>
      <c r="AM224" s="54">
        <v>3</v>
      </c>
      <c r="AN224" s="65"/>
      <c r="AO224" s="118">
        <f>IFERROR(AVERAGE(Table121516419[[#This Row],[Column37]],Table121516419[[#This Row],[Column38]],Table121516419[[#This Row],[Column40]]),"0")</f>
        <v>3</v>
      </c>
      <c r="AP224" s="102">
        <v>3</v>
      </c>
      <c r="AQ224" s="102"/>
      <c r="AR224" s="102"/>
      <c r="AS224" s="101"/>
      <c r="AT224" s="65"/>
      <c r="AU224" s="118">
        <f>Table121516419[[#This Row],[Column43]]</f>
        <v>3</v>
      </c>
      <c r="AV224" s="101"/>
      <c r="AW224" s="101"/>
      <c r="AX224" s="102"/>
      <c r="AY224" s="102">
        <v>3</v>
      </c>
      <c r="AZ224" s="102">
        <v>3</v>
      </c>
      <c r="BA224" s="118">
        <f>IFERROR(AVERAGE(Table121516419[[#This Row],[Column52]],,Table121516419[[#This Row],[Column53]]),"0")</f>
        <v>2</v>
      </c>
      <c r="BB224" s="102">
        <v>0</v>
      </c>
      <c r="BC224" s="102">
        <v>0</v>
      </c>
      <c r="BD224" s="101"/>
      <c r="BE224" s="54"/>
      <c r="BF224" s="81"/>
      <c r="BG224" s="118">
        <f>IFERROR(AVERAGE(Table121516419[[#This Row],[Column55]],Table121516419[[#This Row],[Column56]]),"0")</f>
        <v>0</v>
      </c>
    </row>
    <row r="225" spans="1:59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 t="str">
        <f>IFERROR(AVERAGE(Table121516419[[#This Row],[Column7]],Table121516419[[#This Row],[Column8]],_FV(Table121516419[[#This Row],[Column9]],"@Column10",TRUE)),"0")</f>
        <v>0</v>
      </c>
      <c r="L225" s="102">
        <v>2</v>
      </c>
      <c r="M225" s="102">
        <v>4</v>
      </c>
      <c r="N225" s="102">
        <v>3</v>
      </c>
      <c r="O225" s="102">
        <v>3</v>
      </c>
      <c r="P225" s="102">
        <v>2</v>
      </c>
      <c r="Q225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225" s="102"/>
      <c r="S225" s="102">
        <v>3</v>
      </c>
      <c r="T225" s="102"/>
      <c r="U225" s="102"/>
      <c r="V225" s="59"/>
      <c r="W225" s="118">
        <f>Table121516419[[#This Row],[Column20]]</f>
        <v>3</v>
      </c>
      <c r="X225" s="102">
        <v>3</v>
      </c>
      <c r="Y225" s="102">
        <v>2</v>
      </c>
      <c r="Z225" s="102"/>
      <c r="AA225" s="102"/>
      <c r="AB225" s="59"/>
      <c r="AC225" s="118" t="str">
        <f>IFERROR(AVERAGE(Table121516418[[#This Row],[Column25]],Table121516418[[#This Row],[Column26]]),"0")</f>
        <v>0</v>
      </c>
      <c r="AD225" s="102">
        <v>3</v>
      </c>
      <c r="AE225" s="102">
        <v>0</v>
      </c>
      <c r="AF225" s="102" t="s">
        <v>563</v>
      </c>
      <c r="AG225" s="102"/>
      <c r="AH225" s="59"/>
      <c r="AI225" s="118" t="str">
        <f>IFERROR(AVERAGE(Table121516418[[#This Row],[Column31]],Table121516418[[#This Row],[Column33]]),"0")</f>
        <v>0</v>
      </c>
      <c r="AJ225" s="58">
        <v>3</v>
      </c>
      <c r="AK225" s="58">
        <v>3</v>
      </c>
      <c r="AL225" s="102"/>
      <c r="AM225" s="58">
        <v>3</v>
      </c>
      <c r="AN225" s="59"/>
      <c r="AO225" s="118">
        <f>IFERROR(AVERAGE(Table121516419[[#This Row],[Column37]],Table121516419[[#This Row],[Column38]],Table121516419[[#This Row],[Column40]]),"0")</f>
        <v>3</v>
      </c>
      <c r="AP225" s="102">
        <v>3</v>
      </c>
      <c r="AQ225" s="102"/>
      <c r="AR225" s="102"/>
      <c r="AS225" s="102"/>
      <c r="AT225" s="59"/>
      <c r="AU225" s="118">
        <f>Table121516419[[#This Row],[Column43]]</f>
        <v>3</v>
      </c>
      <c r="AV225" s="102"/>
      <c r="AW225" s="102"/>
      <c r="AX225" s="102"/>
      <c r="AY225" s="102">
        <v>3</v>
      </c>
      <c r="AZ225" s="102">
        <v>3</v>
      </c>
      <c r="BA225" s="118">
        <f>IFERROR(AVERAGE(Table121516419[[#This Row],[Column52]],,Table121516419[[#This Row],[Column53]]),"0")</f>
        <v>2</v>
      </c>
      <c r="BB225" s="102">
        <v>0</v>
      </c>
      <c r="BC225" s="102">
        <v>0</v>
      </c>
      <c r="BD225" s="102"/>
      <c r="BE225" s="58"/>
      <c r="BF225" s="76"/>
      <c r="BG225" s="118">
        <f>IFERROR(AVERAGE(Table121516419[[#This Row],[Column55]],Table121516419[[#This Row],[Column56]]),"0")</f>
        <v>0</v>
      </c>
    </row>
    <row r="226" spans="1:59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 t="str">
        <f>IFERROR(AVERAGE(Table121516419[[#This Row],[Column7]],Table121516419[[#This Row],[Column8]],_FV(Table121516419[[#This Row],[Column9]],"@Column10",TRUE)),"0")</f>
        <v>0</v>
      </c>
      <c r="L226" s="102">
        <v>4</v>
      </c>
      <c r="M226" s="102">
        <v>3</v>
      </c>
      <c r="N226" s="102">
        <v>3</v>
      </c>
      <c r="O226" s="102">
        <v>3</v>
      </c>
      <c r="P226" s="102">
        <v>2</v>
      </c>
      <c r="Q226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26" s="102"/>
      <c r="S226" s="102">
        <v>3</v>
      </c>
      <c r="T226" s="101"/>
      <c r="U226" s="102"/>
      <c r="V226" s="65"/>
      <c r="W226" s="118">
        <f>Table121516419[[#This Row],[Column20]]</f>
        <v>3</v>
      </c>
      <c r="X226" s="102">
        <v>2</v>
      </c>
      <c r="Y226" s="102">
        <v>4</v>
      </c>
      <c r="Z226" s="101"/>
      <c r="AA226" s="101"/>
      <c r="AB226" s="65"/>
      <c r="AC226" s="118" t="str">
        <f>IFERROR(AVERAGE(Table121516418[[#This Row],[Column25]],Table121516418[[#This Row],[Column26]]),"0")</f>
        <v>0</v>
      </c>
      <c r="AD226" s="102">
        <v>2</v>
      </c>
      <c r="AE226" s="102">
        <v>0</v>
      </c>
      <c r="AF226" s="102" t="s">
        <v>563</v>
      </c>
      <c r="AG226" s="101"/>
      <c r="AH226" s="65"/>
      <c r="AI226" s="118" t="str">
        <f>IFERROR(AVERAGE(Table121516418[[#This Row],[Column31]],Table121516418[[#This Row],[Column33]]),"0")</f>
        <v>0</v>
      </c>
      <c r="AJ226" s="54">
        <v>3</v>
      </c>
      <c r="AK226" s="54">
        <v>3</v>
      </c>
      <c r="AL226" s="101"/>
      <c r="AM226" s="54">
        <v>3</v>
      </c>
      <c r="AN226" s="65"/>
      <c r="AO226" s="118">
        <f>IFERROR(AVERAGE(Table121516419[[#This Row],[Column37]],Table121516419[[#This Row],[Column38]],Table121516419[[#This Row],[Column40]]),"0")</f>
        <v>3</v>
      </c>
      <c r="AP226" s="102">
        <v>3</v>
      </c>
      <c r="AQ226" s="102"/>
      <c r="AR226" s="102"/>
      <c r="AS226" s="101"/>
      <c r="AT226" s="65"/>
      <c r="AU226" s="118">
        <f>Table121516419[[#This Row],[Column43]]</f>
        <v>3</v>
      </c>
      <c r="AV226" s="101"/>
      <c r="AW226" s="101"/>
      <c r="AX226" s="102"/>
      <c r="AY226" s="102">
        <v>3</v>
      </c>
      <c r="AZ226" s="102">
        <v>3</v>
      </c>
      <c r="BA226" s="118">
        <f>IFERROR(AVERAGE(Table121516419[[#This Row],[Column52]],,Table121516419[[#This Row],[Column53]]),"0")</f>
        <v>2</v>
      </c>
      <c r="BB226" s="102">
        <v>0</v>
      </c>
      <c r="BC226" s="102">
        <v>0</v>
      </c>
      <c r="BD226" s="101"/>
      <c r="BE226" s="54"/>
      <c r="BF226" s="81"/>
      <c r="BG226" s="118">
        <f>IFERROR(AVERAGE(Table121516419[[#This Row],[Column55]],Table121516419[[#This Row],[Column56]]),"0")</f>
        <v>0</v>
      </c>
    </row>
    <row r="227" spans="1:59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 t="str">
        <f>IFERROR(AVERAGE(Table121516419[[#This Row],[Column7]],Table121516419[[#This Row],[Column8]],_FV(Table121516419[[#This Row],[Column9]],"@Column10",TRUE)),"0")</f>
        <v>0</v>
      </c>
      <c r="L227" s="102">
        <v>4</v>
      </c>
      <c r="M227" s="102">
        <v>4</v>
      </c>
      <c r="N227" s="102">
        <v>3</v>
      </c>
      <c r="O227" s="102">
        <v>3</v>
      </c>
      <c r="P227" s="102">
        <v>3</v>
      </c>
      <c r="Q227" s="118">
        <f>IFERROR(AVERAGE(Table121516419[[#This Row],[Column13]],Table121516419[[#This Row],[Column14]],Table121516419[[#This Row],[Column15]],Table121516419[[#This Row],[Column16]],Table121516419[[#This Row],[Column17]]),"0")</f>
        <v>3.4</v>
      </c>
      <c r="R227" s="102"/>
      <c r="S227" s="102">
        <v>3</v>
      </c>
      <c r="T227" s="102"/>
      <c r="U227" s="102"/>
      <c r="V227" s="59"/>
      <c r="W227" s="118">
        <f>Table121516419[[#This Row],[Column20]]</f>
        <v>3</v>
      </c>
      <c r="X227" s="102">
        <v>3</v>
      </c>
      <c r="Y227" s="102">
        <v>3</v>
      </c>
      <c r="Z227" s="102"/>
      <c r="AA227" s="102"/>
      <c r="AB227" s="59"/>
      <c r="AC227" s="118" t="str">
        <f>IFERROR(AVERAGE(Table121516418[[#This Row],[Column25]],Table121516418[[#This Row],[Column26]]),"0")</f>
        <v>0</v>
      </c>
      <c r="AD227" s="102">
        <v>2</v>
      </c>
      <c r="AE227" s="102">
        <v>0</v>
      </c>
      <c r="AF227" s="102" t="s">
        <v>563</v>
      </c>
      <c r="AG227" s="102"/>
      <c r="AH227" s="59"/>
      <c r="AI227" s="118" t="str">
        <f>IFERROR(AVERAGE(Table121516418[[#This Row],[Column31]],Table121516418[[#This Row],[Column33]]),"0")</f>
        <v>0</v>
      </c>
      <c r="AJ227" s="58">
        <v>3</v>
      </c>
      <c r="AK227" s="58">
        <v>3</v>
      </c>
      <c r="AL227" s="102"/>
      <c r="AM227" s="58">
        <v>3</v>
      </c>
      <c r="AN227" s="59"/>
      <c r="AO227" s="118">
        <f>IFERROR(AVERAGE(Table121516419[[#This Row],[Column37]],Table121516419[[#This Row],[Column38]],Table121516419[[#This Row],[Column40]]),"0")</f>
        <v>3</v>
      </c>
      <c r="AP227" s="102">
        <v>3</v>
      </c>
      <c r="AQ227" s="102"/>
      <c r="AR227" s="102"/>
      <c r="AS227" s="102"/>
      <c r="AT227" s="59"/>
      <c r="AU227" s="118">
        <f>Table121516419[[#This Row],[Column43]]</f>
        <v>3</v>
      </c>
      <c r="AV227" s="102"/>
      <c r="AW227" s="102"/>
      <c r="AX227" s="102"/>
      <c r="AY227" s="102">
        <v>3</v>
      </c>
      <c r="AZ227" s="102">
        <v>3</v>
      </c>
      <c r="BA227" s="118">
        <f>IFERROR(AVERAGE(Table121516419[[#This Row],[Column52]],,Table121516419[[#This Row],[Column53]]),"0")</f>
        <v>2</v>
      </c>
      <c r="BB227" s="102">
        <v>0</v>
      </c>
      <c r="BC227" s="102">
        <v>0</v>
      </c>
      <c r="BD227" s="102"/>
      <c r="BE227" s="58"/>
      <c r="BF227" s="76"/>
      <c r="BG227" s="118">
        <f>IFERROR(AVERAGE(Table121516419[[#This Row],[Column55]],Table121516419[[#This Row],[Column56]]),"0")</f>
        <v>0</v>
      </c>
    </row>
    <row r="228" spans="1:59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 t="str">
        <f>IFERROR(AVERAGE(Table121516419[[#This Row],[Column7]],Table121516419[[#This Row],[Column8]],_FV(Table121516419[[#This Row],[Column9]],"@Column10",TRUE)),"0")</f>
        <v>0</v>
      </c>
      <c r="L228" s="102">
        <v>3</v>
      </c>
      <c r="M228" s="102">
        <v>3</v>
      </c>
      <c r="N228" s="102">
        <v>2</v>
      </c>
      <c r="O228" s="102">
        <v>3</v>
      </c>
      <c r="P228" s="102">
        <v>3</v>
      </c>
      <c r="Q228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228" s="102"/>
      <c r="S228" s="102">
        <v>3</v>
      </c>
      <c r="T228" s="101"/>
      <c r="U228" s="102"/>
      <c r="V228" s="65"/>
      <c r="W228" s="118">
        <f>Table121516419[[#This Row],[Column20]]</f>
        <v>3</v>
      </c>
      <c r="X228" s="102">
        <v>3</v>
      </c>
      <c r="Y228" s="102">
        <v>2</v>
      </c>
      <c r="Z228" s="101"/>
      <c r="AA228" s="101"/>
      <c r="AB228" s="65"/>
      <c r="AC228" s="118" t="str">
        <f>IFERROR(AVERAGE(Table121516418[[#This Row],[Column25]],Table121516418[[#This Row],[Column26]]),"0")</f>
        <v>0</v>
      </c>
      <c r="AD228" s="102">
        <v>2</v>
      </c>
      <c r="AE228" s="102">
        <v>0</v>
      </c>
      <c r="AF228" s="102" t="s">
        <v>563</v>
      </c>
      <c r="AG228" s="101"/>
      <c r="AH228" s="65"/>
      <c r="AI228" s="118" t="str">
        <f>IFERROR(AVERAGE(Table121516418[[#This Row],[Column31]],Table121516418[[#This Row],[Column33]]),"0")</f>
        <v>0</v>
      </c>
      <c r="AJ228" s="54">
        <v>3</v>
      </c>
      <c r="AK228" s="54">
        <v>3</v>
      </c>
      <c r="AL228" s="101"/>
      <c r="AM228" s="54">
        <v>3</v>
      </c>
      <c r="AN228" s="65"/>
      <c r="AO228" s="118">
        <f>IFERROR(AVERAGE(Table121516419[[#This Row],[Column37]],Table121516419[[#This Row],[Column38]],Table121516419[[#This Row],[Column40]]),"0")</f>
        <v>3</v>
      </c>
      <c r="AP228" s="102">
        <v>3</v>
      </c>
      <c r="AQ228" s="102"/>
      <c r="AR228" s="102"/>
      <c r="AS228" s="101"/>
      <c r="AT228" s="65"/>
      <c r="AU228" s="118">
        <f>Table121516419[[#This Row],[Column43]]</f>
        <v>3</v>
      </c>
      <c r="AV228" s="101"/>
      <c r="AW228" s="101"/>
      <c r="AX228" s="102"/>
      <c r="AY228" s="102">
        <v>3</v>
      </c>
      <c r="AZ228" s="102">
        <v>3</v>
      </c>
      <c r="BA228" s="118">
        <f>IFERROR(AVERAGE(Table121516419[[#This Row],[Column52]],,Table121516419[[#This Row],[Column53]]),"0")</f>
        <v>2</v>
      </c>
      <c r="BB228" s="102">
        <v>0</v>
      </c>
      <c r="BC228" s="102">
        <v>0</v>
      </c>
      <c r="BD228" s="101"/>
      <c r="BE228" s="54"/>
      <c r="BF228" s="81"/>
      <c r="BG228" s="118">
        <f>IFERROR(AVERAGE(Table121516419[[#This Row],[Column55]],Table121516419[[#This Row],[Column56]]),"0")</f>
        <v>0</v>
      </c>
    </row>
    <row r="229" spans="1:59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 t="str">
        <f>IFERROR(AVERAGE(Table121516419[[#This Row],[Column7]],Table121516419[[#This Row],[Column8]],_FV(Table121516419[[#This Row],[Column9]],"@Column10",TRUE)),"0")</f>
        <v>0</v>
      </c>
      <c r="L229" s="102">
        <v>3</v>
      </c>
      <c r="M229" s="102">
        <v>3</v>
      </c>
      <c r="N229" s="102">
        <v>3</v>
      </c>
      <c r="O229" s="102">
        <v>3</v>
      </c>
      <c r="P229" s="102">
        <v>3</v>
      </c>
      <c r="Q229" s="118">
        <f>IFERROR(AVERAGE(Table121516419[[#This Row],[Column13]],Table121516419[[#This Row],[Column14]],Table121516419[[#This Row],[Column15]],Table121516419[[#This Row],[Column16]],Table121516419[[#This Row],[Column17]]),"0")</f>
        <v>3</v>
      </c>
      <c r="R229" s="102"/>
      <c r="S229" s="102">
        <v>3</v>
      </c>
      <c r="T229" s="102"/>
      <c r="U229" s="102"/>
      <c r="V229" s="59"/>
      <c r="W229" s="118">
        <f>Table121516419[[#This Row],[Column20]]</f>
        <v>3</v>
      </c>
      <c r="X229" s="102">
        <v>3</v>
      </c>
      <c r="Y229" s="102">
        <v>3</v>
      </c>
      <c r="Z229" s="102"/>
      <c r="AA229" s="102"/>
      <c r="AB229" s="59"/>
      <c r="AC229" s="118">
        <f>IFERROR(AVERAGE(Table121516418[[#This Row],[Column25]],Table121516418[[#This Row],[Column26]]),"0")</f>
        <v>2.5</v>
      </c>
      <c r="AD229" s="102">
        <v>3</v>
      </c>
      <c r="AE229" s="102">
        <v>0</v>
      </c>
      <c r="AF229" s="102">
        <v>3</v>
      </c>
      <c r="AG229" s="102"/>
      <c r="AH229" s="59"/>
      <c r="AI229" s="118">
        <f>IFERROR(AVERAGE(Table121516418[[#This Row],[Column31]],Table121516418[[#This Row],[Column33]]),"0")</f>
        <v>3</v>
      </c>
      <c r="AJ229" s="58">
        <v>3</v>
      </c>
      <c r="AK229" s="58">
        <v>3</v>
      </c>
      <c r="AL229" s="102"/>
      <c r="AM229" s="58">
        <v>3</v>
      </c>
      <c r="AN229" s="59"/>
      <c r="AO229" s="118">
        <f>IFERROR(AVERAGE(Table121516419[[#This Row],[Column37]],Table121516419[[#This Row],[Column38]],Table121516419[[#This Row],[Column40]]),"0")</f>
        <v>3</v>
      </c>
      <c r="AP229" s="102">
        <v>3</v>
      </c>
      <c r="AQ229" s="102"/>
      <c r="AR229" s="102"/>
      <c r="AS229" s="102"/>
      <c r="AT229" s="59"/>
      <c r="AU229" s="118">
        <f>Table121516419[[#This Row],[Column43]]</f>
        <v>3</v>
      </c>
      <c r="AV229" s="102"/>
      <c r="AW229" s="102"/>
      <c r="AX229" s="102"/>
      <c r="AY229" s="102">
        <v>3</v>
      </c>
      <c r="AZ229" s="102">
        <v>3</v>
      </c>
      <c r="BA229" s="118">
        <f>IFERROR(AVERAGE(Table121516419[[#This Row],[Column52]],,Table121516419[[#This Row],[Column53]]),"0")</f>
        <v>2</v>
      </c>
      <c r="BB229" s="102">
        <v>0</v>
      </c>
      <c r="BC229" s="102">
        <v>0</v>
      </c>
      <c r="BD229" s="102"/>
      <c r="BE229" s="58"/>
      <c r="BF229" s="76"/>
      <c r="BG229" s="118">
        <f>IFERROR(AVERAGE(Table121516419[[#This Row],[Column55]],Table121516419[[#This Row],[Column56]]),"0")</f>
        <v>0</v>
      </c>
    </row>
    <row r="230" spans="1:59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 t="str">
        <f>IFERROR(AVERAGE(Table121516419[[#This Row],[Column7]],Table121516419[[#This Row],[Column8]],_FV(Table121516419[[#This Row],[Column9]],"@Column10",TRUE)),"0")</f>
        <v>0</v>
      </c>
      <c r="L230" s="102">
        <v>3</v>
      </c>
      <c r="M230" s="102">
        <v>3</v>
      </c>
      <c r="N230" s="102">
        <v>2</v>
      </c>
      <c r="O230" s="102">
        <v>3</v>
      </c>
      <c r="P230" s="102">
        <v>3</v>
      </c>
      <c r="Q230" s="118">
        <f>IFERROR(AVERAGE(Table121516419[[#This Row],[Column13]],Table121516419[[#This Row],[Column14]],Table121516419[[#This Row],[Column15]],Table121516419[[#This Row],[Column16]],Table121516419[[#This Row],[Column17]]),"0")</f>
        <v>2.8</v>
      </c>
      <c r="R230" s="102"/>
      <c r="S230" s="102">
        <v>2</v>
      </c>
      <c r="T230" s="101"/>
      <c r="U230" s="102"/>
      <c r="V230" s="65"/>
      <c r="W230" s="118">
        <f>Table121516419[[#This Row],[Column20]]</f>
        <v>2</v>
      </c>
      <c r="X230" s="102">
        <v>3</v>
      </c>
      <c r="Y230" s="102">
        <v>3</v>
      </c>
      <c r="Z230" s="101"/>
      <c r="AA230" s="101"/>
      <c r="AB230" s="65"/>
      <c r="AC230" s="118" t="str">
        <f>IFERROR(AVERAGE(Table121516418[[#This Row],[Column25]],Table121516418[[#This Row],[Column26]]),"0")</f>
        <v>0</v>
      </c>
      <c r="AD230" s="102">
        <v>3</v>
      </c>
      <c r="AE230" s="102">
        <v>0</v>
      </c>
      <c r="AF230" s="102" t="s">
        <v>563</v>
      </c>
      <c r="AG230" s="101"/>
      <c r="AH230" s="65"/>
      <c r="AI230" s="118" t="str">
        <f>IFERROR(AVERAGE(Table121516418[[#This Row],[Column31]],Table121516418[[#This Row],[Column33]]),"0")</f>
        <v>0</v>
      </c>
      <c r="AJ230" s="54">
        <v>2</v>
      </c>
      <c r="AK230" s="54">
        <v>2</v>
      </c>
      <c r="AL230" s="101"/>
      <c r="AM230" s="54">
        <v>2</v>
      </c>
      <c r="AN230" s="65"/>
      <c r="AO230" s="118">
        <f>IFERROR(AVERAGE(Table121516419[[#This Row],[Column37]],Table121516419[[#This Row],[Column38]],Table121516419[[#This Row],[Column40]]),"0")</f>
        <v>2</v>
      </c>
      <c r="AP230" s="102">
        <v>3</v>
      </c>
      <c r="AQ230" s="102"/>
      <c r="AR230" s="102"/>
      <c r="AS230" s="101"/>
      <c r="AT230" s="65"/>
      <c r="AU230" s="118">
        <f>Table121516419[[#This Row],[Column43]]</f>
        <v>3</v>
      </c>
      <c r="AV230" s="101"/>
      <c r="AW230" s="101"/>
      <c r="AX230" s="102"/>
      <c r="AY230" s="102">
        <v>3</v>
      </c>
      <c r="AZ230" s="102">
        <v>3</v>
      </c>
      <c r="BA230" s="118">
        <f>IFERROR(AVERAGE(Table121516419[[#This Row],[Column52]],,Table121516419[[#This Row],[Column53]]),"0")</f>
        <v>2</v>
      </c>
      <c r="BB230" s="102">
        <v>0</v>
      </c>
      <c r="BC230" s="102">
        <v>0</v>
      </c>
      <c r="BD230" s="101"/>
      <c r="BE230" s="54"/>
      <c r="BF230" s="81"/>
      <c r="BG230" s="118">
        <f>IFERROR(AVERAGE(Table121516419[[#This Row],[Column55]],Table121516419[[#This Row],[Column56]]),"0")</f>
        <v>0</v>
      </c>
    </row>
  </sheetData>
  <mergeCells count="23">
    <mergeCell ref="L1:P1"/>
    <mergeCell ref="Q1:Q2"/>
    <mergeCell ref="A1:A2"/>
    <mergeCell ref="B1:B2"/>
    <mergeCell ref="C1:C2"/>
    <mergeCell ref="D1:D2"/>
    <mergeCell ref="E1:E2"/>
    <mergeCell ref="F1:J1"/>
    <mergeCell ref="K1:K2"/>
    <mergeCell ref="BG1:BG2"/>
    <mergeCell ref="AO1:AO2"/>
    <mergeCell ref="AP1:AT1"/>
    <mergeCell ref="AU1:AU2"/>
    <mergeCell ref="R1:V1"/>
    <mergeCell ref="W1:W2"/>
    <mergeCell ref="AV1:AZ1"/>
    <mergeCell ref="BA1:BA2"/>
    <mergeCell ref="BB1:BF1"/>
    <mergeCell ref="X1:AB1"/>
    <mergeCell ref="AC1:AC2"/>
    <mergeCell ref="AD1:AH1"/>
    <mergeCell ref="AI1:AI2"/>
    <mergeCell ref="AJ1:AN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A074-E156-431D-B03F-DF885CC9BBA9}">
  <dimension ref="A1:BG230"/>
  <sheetViews>
    <sheetView workbookViewId="0">
      <selection activeCell="F3" sqref="F3:BG230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customWidth="1"/>
    <col min="9" max="10" width="12.21875" customWidth="1"/>
    <col min="11" max="11" width="12.77734375" style="117" customWidth="1"/>
    <col min="12" max="12" width="13" style="106" customWidth="1"/>
    <col min="13" max="58" width="12.21875" style="106" customWidth="1"/>
    <col min="59" max="59" width="12.21875" customWidth="1"/>
  </cols>
  <sheetData>
    <row r="1" spans="1:59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45"/>
      <c r="J1" s="145"/>
      <c r="K1" s="146" t="s">
        <v>27</v>
      </c>
      <c r="L1" s="145" t="s">
        <v>495</v>
      </c>
      <c r="M1" s="145"/>
      <c r="N1" s="145"/>
      <c r="O1" s="145"/>
      <c r="P1" s="145"/>
      <c r="Q1" s="143" t="s">
        <v>27</v>
      </c>
      <c r="R1" s="145" t="s">
        <v>496</v>
      </c>
      <c r="S1" s="145"/>
      <c r="T1" s="145"/>
      <c r="U1" s="145"/>
      <c r="V1" s="145"/>
      <c r="W1" s="143" t="s">
        <v>27</v>
      </c>
      <c r="X1" s="145" t="s">
        <v>497</v>
      </c>
      <c r="Y1" s="145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  <c r="BB1" s="145" t="s">
        <v>630</v>
      </c>
      <c r="BC1" s="145"/>
      <c r="BD1" s="145"/>
      <c r="BE1" s="145"/>
      <c r="BF1" s="145"/>
      <c r="BG1" s="143" t="s">
        <v>27</v>
      </c>
    </row>
    <row r="2" spans="1:59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  <c r="BB2" s="93" t="s">
        <v>623</v>
      </c>
      <c r="BC2" s="93" t="s">
        <v>631</v>
      </c>
      <c r="BD2" s="93" t="s">
        <v>632</v>
      </c>
      <c r="BE2" s="93" t="s">
        <v>633</v>
      </c>
      <c r="BF2" s="93" t="s">
        <v>634</v>
      </c>
      <c r="BG2" s="144"/>
    </row>
    <row r="3" spans="1:59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102">
        <v>3</v>
      </c>
      <c r="M3" s="102">
        <v>3</v>
      </c>
      <c r="N3" s="102">
        <v>3</v>
      </c>
      <c r="O3" s="102">
        <v>3</v>
      </c>
      <c r="P3" s="102">
        <v>3</v>
      </c>
      <c r="Q3" s="118">
        <v>3</v>
      </c>
      <c r="R3" s="102">
        <v>2</v>
      </c>
      <c r="S3" s="102">
        <v>2</v>
      </c>
      <c r="T3" s="59"/>
      <c r="U3" s="102">
        <v>2</v>
      </c>
      <c r="V3" s="59"/>
      <c r="W3" s="118">
        <v>2</v>
      </c>
      <c r="X3" s="102">
        <v>3</v>
      </c>
      <c r="Y3" s="102">
        <v>2</v>
      </c>
      <c r="Z3" s="59"/>
      <c r="AA3" s="59"/>
      <c r="AB3" s="59"/>
      <c r="AC3" s="118">
        <v>2.5</v>
      </c>
      <c r="AD3" s="102">
        <v>2</v>
      </c>
      <c r="AE3" s="102">
        <v>0</v>
      </c>
      <c r="AF3" s="102">
        <v>2</v>
      </c>
      <c r="AG3" s="59"/>
      <c r="AH3" s="59"/>
      <c r="AI3" s="118">
        <v>2</v>
      </c>
      <c r="AJ3" s="58"/>
      <c r="AK3" s="58"/>
      <c r="AL3" s="59"/>
      <c r="AM3" s="58"/>
      <c r="AN3" s="59"/>
      <c r="AO3" s="118">
        <v>0</v>
      </c>
      <c r="AP3" s="102">
        <v>2</v>
      </c>
      <c r="AQ3" s="102">
        <v>2</v>
      </c>
      <c r="AR3" s="102">
        <v>0</v>
      </c>
      <c r="AS3" s="59"/>
      <c r="AT3" s="59"/>
      <c r="AU3" s="118">
        <v>2</v>
      </c>
      <c r="AV3" s="59"/>
      <c r="AW3" s="59"/>
      <c r="AX3" s="102">
        <v>3</v>
      </c>
      <c r="AY3" s="102">
        <v>3</v>
      </c>
      <c r="AZ3" s="102" t="s">
        <v>563</v>
      </c>
      <c r="BA3" s="118">
        <v>3</v>
      </c>
      <c r="BB3" s="102">
        <v>3</v>
      </c>
      <c r="BC3" s="102">
        <v>0</v>
      </c>
      <c r="BD3" s="59"/>
      <c r="BE3" s="58"/>
      <c r="BF3" s="76"/>
      <c r="BG3" s="118">
        <v>3</v>
      </c>
    </row>
    <row r="4" spans="1:59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102">
        <v>3</v>
      </c>
      <c r="M4" s="102">
        <v>3</v>
      </c>
      <c r="N4" s="102">
        <v>3</v>
      </c>
      <c r="O4" s="102">
        <v>3</v>
      </c>
      <c r="P4" s="102">
        <v>3</v>
      </c>
      <c r="Q4" s="118">
        <v>3</v>
      </c>
      <c r="R4" s="102">
        <v>3</v>
      </c>
      <c r="S4" s="102">
        <v>3</v>
      </c>
      <c r="T4" s="101"/>
      <c r="U4" s="102">
        <v>2</v>
      </c>
      <c r="V4" s="65"/>
      <c r="W4" s="118">
        <v>2.6666666666666665</v>
      </c>
      <c r="X4" s="102">
        <v>1</v>
      </c>
      <c r="Y4" s="102">
        <v>2</v>
      </c>
      <c r="Z4" s="101"/>
      <c r="AA4" s="101"/>
      <c r="AB4" s="65"/>
      <c r="AC4" s="118">
        <v>1.5</v>
      </c>
      <c r="AD4" s="102">
        <v>3</v>
      </c>
      <c r="AE4" s="102">
        <v>0</v>
      </c>
      <c r="AF4" s="102">
        <v>2</v>
      </c>
      <c r="AG4" s="101"/>
      <c r="AH4" s="65"/>
      <c r="AI4" s="118">
        <v>2.5</v>
      </c>
      <c r="AJ4" s="54"/>
      <c r="AK4" s="54"/>
      <c r="AL4" s="101"/>
      <c r="AM4" s="54"/>
      <c r="AN4" s="65"/>
      <c r="AO4" s="118">
        <v>0</v>
      </c>
      <c r="AP4" s="102">
        <v>2</v>
      </c>
      <c r="AQ4" s="102">
        <v>2</v>
      </c>
      <c r="AR4" s="102">
        <v>0</v>
      </c>
      <c r="AS4" s="101"/>
      <c r="AT4" s="65"/>
      <c r="AU4" s="118">
        <v>2</v>
      </c>
      <c r="AV4" s="101"/>
      <c r="AW4" s="101"/>
      <c r="AX4" s="102">
        <v>3</v>
      </c>
      <c r="AY4" s="102">
        <v>4</v>
      </c>
      <c r="AZ4" s="102" t="s">
        <v>563</v>
      </c>
      <c r="BA4" s="118">
        <v>3.5</v>
      </c>
      <c r="BB4" s="102">
        <v>2</v>
      </c>
      <c r="BC4" s="102">
        <v>0</v>
      </c>
      <c r="BD4" s="101"/>
      <c r="BE4" s="54"/>
      <c r="BF4" s="81"/>
      <c r="BG4" s="118">
        <v>2</v>
      </c>
    </row>
    <row r="5" spans="1:59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102">
        <v>3</v>
      </c>
      <c r="M5" s="102">
        <v>3</v>
      </c>
      <c r="N5" s="102">
        <v>4</v>
      </c>
      <c r="O5" s="102">
        <v>3</v>
      </c>
      <c r="P5" s="102">
        <v>4</v>
      </c>
      <c r="Q5" s="118">
        <v>3.4</v>
      </c>
      <c r="R5" s="102">
        <v>4</v>
      </c>
      <c r="S5" s="102">
        <v>3</v>
      </c>
      <c r="T5" s="102"/>
      <c r="U5" s="102">
        <v>3</v>
      </c>
      <c r="V5" s="59"/>
      <c r="W5" s="118">
        <v>3.3333333333333335</v>
      </c>
      <c r="X5" s="102">
        <v>2</v>
      </c>
      <c r="Y5" s="102">
        <v>1</v>
      </c>
      <c r="Z5" s="102"/>
      <c r="AA5" s="102"/>
      <c r="AB5" s="59"/>
      <c r="AC5" s="118">
        <v>1.5</v>
      </c>
      <c r="AD5" s="102">
        <v>2</v>
      </c>
      <c r="AE5" s="102">
        <v>0</v>
      </c>
      <c r="AF5" s="102">
        <v>1</v>
      </c>
      <c r="AG5" s="102"/>
      <c r="AH5" s="59"/>
      <c r="AI5" s="118">
        <v>1.5</v>
      </c>
      <c r="AJ5" s="58"/>
      <c r="AK5" s="58"/>
      <c r="AL5" s="102"/>
      <c r="AM5" s="58"/>
      <c r="AN5" s="59"/>
      <c r="AO5" s="118">
        <v>0</v>
      </c>
      <c r="AP5" s="102">
        <v>2</v>
      </c>
      <c r="AQ5" s="102">
        <v>2</v>
      </c>
      <c r="AR5" s="102">
        <v>0</v>
      </c>
      <c r="AS5" s="102"/>
      <c r="AT5" s="59"/>
      <c r="AU5" s="118">
        <v>2</v>
      </c>
      <c r="AV5" s="102"/>
      <c r="AW5" s="102"/>
      <c r="AX5" s="102">
        <v>3</v>
      </c>
      <c r="AY5" s="102">
        <v>3</v>
      </c>
      <c r="AZ5" s="102" t="s">
        <v>563</v>
      </c>
      <c r="BA5" s="118">
        <v>3</v>
      </c>
      <c r="BB5" s="102">
        <v>2</v>
      </c>
      <c r="BC5" s="102">
        <v>0</v>
      </c>
      <c r="BD5" s="102"/>
      <c r="BE5" s="58"/>
      <c r="BF5" s="76"/>
      <c r="BG5" s="118">
        <v>2</v>
      </c>
    </row>
    <row r="6" spans="1:59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102">
        <v>2</v>
      </c>
      <c r="M6" s="102">
        <v>2</v>
      </c>
      <c r="N6" s="102">
        <v>2</v>
      </c>
      <c r="O6" s="102">
        <v>3</v>
      </c>
      <c r="P6" s="102">
        <v>1</v>
      </c>
      <c r="Q6" s="118">
        <v>2</v>
      </c>
      <c r="R6" s="102">
        <v>2</v>
      </c>
      <c r="S6" s="102">
        <v>2</v>
      </c>
      <c r="T6" s="101"/>
      <c r="U6" s="102">
        <v>2</v>
      </c>
      <c r="V6" s="65"/>
      <c r="W6" s="118">
        <v>2</v>
      </c>
      <c r="X6" s="102">
        <v>2</v>
      </c>
      <c r="Y6" s="102">
        <v>2</v>
      </c>
      <c r="Z6" s="101"/>
      <c r="AA6" s="101"/>
      <c r="AB6" s="65"/>
      <c r="AC6" s="118">
        <v>2</v>
      </c>
      <c r="AD6" s="102">
        <v>1</v>
      </c>
      <c r="AE6" s="102">
        <v>0</v>
      </c>
      <c r="AF6" s="102">
        <v>1</v>
      </c>
      <c r="AG6" s="101"/>
      <c r="AH6" s="65"/>
      <c r="AI6" s="118">
        <v>1</v>
      </c>
      <c r="AJ6" s="54"/>
      <c r="AK6" s="54"/>
      <c r="AL6" s="101"/>
      <c r="AM6" s="54"/>
      <c r="AN6" s="65"/>
      <c r="AO6" s="118">
        <v>0</v>
      </c>
      <c r="AP6" s="102">
        <v>3</v>
      </c>
      <c r="AQ6" s="102">
        <v>3</v>
      </c>
      <c r="AR6" s="102">
        <v>0</v>
      </c>
      <c r="AS6" s="101"/>
      <c r="AT6" s="65"/>
      <c r="AU6" s="118">
        <v>3</v>
      </c>
      <c r="AV6" s="101"/>
      <c r="AW6" s="101"/>
      <c r="AX6" s="102">
        <v>2</v>
      </c>
      <c r="AY6" s="102">
        <v>2</v>
      </c>
      <c r="AZ6" s="102" t="s">
        <v>563</v>
      </c>
      <c r="BA6" s="118">
        <v>2</v>
      </c>
      <c r="BB6" s="102">
        <v>3</v>
      </c>
      <c r="BC6" s="102">
        <v>0</v>
      </c>
      <c r="BD6" s="101"/>
      <c r="BE6" s="54"/>
      <c r="BF6" s="81"/>
      <c r="BG6" s="118">
        <v>3</v>
      </c>
    </row>
    <row r="7" spans="1:59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102">
        <v>3</v>
      </c>
      <c r="M7" s="102">
        <v>3</v>
      </c>
      <c r="N7" s="102">
        <v>3</v>
      </c>
      <c r="O7" s="102">
        <v>3</v>
      </c>
      <c r="P7" s="102">
        <v>3</v>
      </c>
      <c r="Q7" s="118">
        <v>3</v>
      </c>
      <c r="R7" s="102">
        <v>3</v>
      </c>
      <c r="S7" s="102">
        <v>3</v>
      </c>
      <c r="T7" s="102"/>
      <c r="U7" s="102">
        <v>2</v>
      </c>
      <c r="V7" s="59"/>
      <c r="W7" s="118">
        <v>2.6666666666666665</v>
      </c>
      <c r="X7" s="102">
        <v>2</v>
      </c>
      <c r="Y7" s="102">
        <v>2</v>
      </c>
      <c r="Z7" s="102"/>
      <c r="AA7" s="102"/>
      <c r="AB7" s="59"/>
      <c r="AC7" s="118">
        <v>2</v>
      </c>
      <c r="AD7" s="102">
        <v>3</v>
      </c>
      <c r="AE7" s="102">
        <v>0</v>
      </c>
      <c r="AF7" s="102">
        <v>4</v>
      </c>
      <c r="AG7" s="102"/>
      <c r="AH7" s="59"/>
      <c r="AI7" s="118">
        <v>3.5</v>
      </c>
      <c r="AJ7" s="58"/>
      <c r="AK7" s="58"/>
      <c r="AL7" s="102"/>
      <c r="AM7" s="58"/>
      <c r="AN7" s="59"/>
      <c r="AO7" s="118">
        <v>0</v>
      </c>
      <c r="AP7" s="102">
        <v>2</v>
      </c>
      <c r="AQ7" s="102">
        <v>2</v>
      </c>
      <c r="AR7" s="102">
        <v>0</v>
      </c>
      <c r="AS7" s="102"/>
      <c r="AT7" s="59"/>
      <c r="AU7" s="118">
        <v>2</v>
      </c>
      <c r="AV7" s="102"/>
      <c r="AW7" s="102"/>
      <c r="AX7" s="102">
        <v>4</v>
      </c>
      <c r="AY7" s="102">
        <v>4</v>
      </c>
      <c r="AZ7" s="102">
        <v>3.25</v>
      </c>
      <c r="BA7" s="118">
        <v>3.75</v>
      </c>
      <c r="BB7" s="102">
        <v>4</v>
      </c>
      <c r="BC7" s="102">
        <v>0</v>
      </c>
      <c r="BD7" s="102"/>
      <c r="BE7" s="58"/>
      <c r="BF7" s="76"/>
      <c r="BG7" s="118">
        <v>4</v>
      </c>
    </row>
    <row r="8" spans="1:59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102">
        <v>2</v>
      </c>
      <c r="M8" s="102">
        <v>3</v>
      </c>
      <c r="N8" s="102">
        <v>3</v>
      </c>
      <c r="O8" s="102">
        <v>3</v>
      </c>
      <c r="P8" s="102">
        <v>2</v>
      </c>
      <c r="Q8" s="118">
        <v>2.6</v>
      </c>
      <c r="R8" s="102">
        <v>2</v>
      </c>
      <c r="S8" s="102">
        <v>2</v>
      </c>
      <c r="T8" s="101"/>
      <c r="U8" s="102">
        <v>2</v>
      </c>
      <c r="V8" s="65"/>
      <c r="W8" s="118">
        <v>2</v>
      </c>
      <c r="X8" s="102">
        <v>2</v>
      </c>
      <c r="Y8" s="102">
        <v>2</v>
      </c>
      <c r="Z8" s="101"/>
      <c r="AA8" s="101"/>
      <c r="AB8" s="65"/>
      <c r="AC8" s="118">
        <v>2</v>
      </c>
      <c r="AD8" s="102">
        <v>2</v>
      </c>
      <c r="AE8" s="102">
        <v>0</v>
      </c>
      <c r="AF8" s="102">
        <v>2</v>
      </c>
      <c r="AG8" s="101"/>
      <c r="AH8" s="65"/>
      <c r="AI8" s="118">
        <v>2</v>
      </c>
      <c r="AJ8" s="54"/>
      <c r="AK8" s="54"/>
      <c r="AL8" s="101"/>
      <c r="AM8" s="54"/>
      <c r="AN8" s="65"/>
      <c r="AO8" s="118">
        <v>0</v>
      </c>
      <c r="AP8" s="102">
        <v>2</v>
      </c>
      <c r="AQ8" s="102">
        <v>2</v>
      </c>
      <c r="AR8" s="102">
        <v>0</v>
      </c>
      <c r="AS8" s="101"/>
      <c r="AT8" s="65"/>
      <c r="AU8" s="118">
        <v>2</v>
      </c>
      <c r="AV8" s="101"/>
      <c r="AW8" s="101"/>
      <c r="AX8" s="102">
        <v>2</v>
      </c>
      <c r="AY8" s="102">
        <v>2</v>
      </c>
      <c r="AZ8" s="102" t="s">
        <v>563</v>
      </c>
      <c r="BA8" s="118">
        <v>2</v>
      </c>
      <c r="BB8" s="102">
        <v>3</v>
      </c>
      <c r="BC8" s="102">
        <v>0</v>
      </c>
      <c r="BD8" s="101"/>
      <c r="BE8" s="54"/>
      <c r="BF8" s="81"/>
      <c r="BG8" s="118">
        <v>3</v>
      </c>
    </row>
    <row r="9" spans="1:59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102">
        <v>2</v>
      </c>
      <c r="M9" s="102">
        <v>3</v>
      </c>
      <c r="N9" s="102">
        <v>3</v>
      </c>
      <c r="O9" s="102">
        <v>3</v>
      </c>
      <c r="P9" s="102">
        <v>2</v>
      </c>
      <c r="Q9" s="118">
        <v>2.6</v>
      </c>
      <c r="R9" s="102">
        <v>2</v>
      </c>
      <c r="S9" s="102">
        <v>3</v>
      </c>
      <c r="T9" s="102"/>
      <c r="U9" s="102">
        <v>3</v>
      </c>
      <c r="V9" s="59"/>
      <c r="W9" s="118">
        <v>2.6666666666666665</v>
      </c>
      <c r="X9" s="102">
        <v>3</v>
      </c>
      <c r="Y9" s="102">
        <v>3</v>
      </c>
      <c r="Z9" s="102"/>
      <c r="AA9" s="102"/>
      <c r="AB9" s="59"/>
      <c r="AC9" s="118">
        <v>3</v>
      </c>
      <c r="AD9" s="102">
        <v>3</v>
      </c>
      <c r="AE9" s="102">
        <v>0</v>
      </c>
      <c r="AF9" s="102">
        <v>3</v>
      </c>
      <c r="AG9" s="102"/>
      <c r="AH9" s="59"/>
      <c r="AI9" s="118">
        <v>3</v>
      </c>
      <c r="AJ9" s="58"/>
      <c r="AK9" s="58"/>
      <c r="AL9" s="102"/>
      <c r="AM9" s="58"/>
      <c r="AN9" s="59"/>
      <c r="AO9" s="118">
        <v>0</v>
      </c>
      <c r="AP9" s="102">
        <v>1</v>
      </c>
      <c r="AQ9" s="102">
        <v>1</v>
      </c>
      <c r="AR9" s="102">
        <v>0</v>
      </c>
      <c r="AS9" s="102"/>
      <c r="AT9" s="59"/>
      <c r="AU9" s="118">
        <v>1</v>
      </c>
      <c r="AV9" s="102"/>
      <c r="AW9" s="102"/>
      <c r="AX9" s="102">
        <v>3</v>
      </c>
      <c r="AY9" s="102">
        <v>3</v>
      </c>
      <c r="AZ9" s="102" t="s">
        <v>563</v>
      </c>
      <c r="BA9" s="118">
        <v>3</v>
      </c>
      <c r="BB9" s="102">
        <v>3</v>
      </c>
      <c r="BC9" s="102">
        <v>0</v>
      </c>
      <c r="BD9" s="102"/>
      <c r="BE9" s="58"/>
      <c r="BF9" s="76"/>
      <c r="BG9" s="118">
        <v>3</v>
      </c>
    </row>
    <row r="10" spans="1:59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102">
        <v>3</v>
      </c>
      <c r="M10" s="102">
        <v>3</v>
      </c>
      <c r="N10" s="102">
        <v>3</v>
      </c>
      <c r="O10" s="102">
        <v>3</v>
      </c>
      <c r="P10" s="102">
        <v>3</v>
      </c>
      <c r="Q10" s="118">
        <v>3</v>
      </c>
      <c r="R10" s="102">
        <v>3</v>
      </c>
      <c r="S10" s="102">
        <v>3</v>
      </c>
      <c r="T10" s="101"/>
      <c r="U10" s="102">
        <v>2</v>
      </c>
      <c r="V10" s="65"/>
      <c r="W10" s="118">
        <v>2.6666666666666665</v>
      </c>
      <c r="X10" s="102">
        <v>2</v>
      </c>
      <c r="Y10" s="102">
        <v>2</v>
      </c>
      <c r="Z10" s="101"/>
      <c r="AA10" s="101"/>
      <c r="AB10" s="65"/>
      <c r="AC10" s="118">
        <v>2</v>
      </c>
      <c r="AD10" s="102">
        <v>3</v>
      </c>
      <c r="AE10" s="102">
        <v>0</v>
      </c>
      <c r="AF10" s="102">
        <v>4</v>
      </c>
      <c r="AG10" s="101"/>
      <c r="AH10" s="65"/>
      <c r="AI10" s="118">
        <v>3.5</v>
      </c>
      <c r="AJ10" s="54"/>
      <c r="AK10" s="54"/>
      <c r="AL10" s="101"/>
      <c r="AM10" s="54"/>
      <c r="AN10" s="65"/>
      <c r="AO10" s="118">
        <v>0</v>
      </c>
      <c r="AP10" s="102">
        <v>2</v>
      </c>
      <c r="AQ10" s="102">
        <v>2</v>
      </c>
      <c r="AR10" s="102">
        <v>0</v>
      </c>
      <c r="AS10" s="101"/>
      <c r="AT10" s="65"/>
      <c r="AU10" s="118">
        <v>2</v>
      </c>
      <c r="AV10" s="101"/>
      <c r="AW10" s="101"/>
      <c r="AX10" s="102">
        <v>4</v>
      </c>
      <c r="AY10" s="102">
        <v>4</v>
      </c>
      <c r="AZ10" s="102">
        <v>3.25</v>
      </c>
      <c r="BA10" s="118">
        <v>3.75</v>
      </c>
      <c r="BB10" s="102">
        <v>4</v>
      </c>
      <c r="BC10" s="102">
        <v>0</v>
      </c>
      <c r="BD10" s="101"/>
      <c r="BE10" s="54"/>
      <c r="BF10" s="81"/>
      <c r="BG10" s="118">
        <v>4</v>
      </c>
    </row>
    <row r="11" spans="1:59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102">
        <v>2</v>
      </c>
      <c r="M11" s="102">
        <v>3</v>
      </c>
      <c r="N11" s="102">
        <v>3</v>
      </c>
      <c r="O11" s="102">
        <v>3</v>
      </c>
      <c r="P11" s="102">
        <v>3</v>
      </c>
      <c r="Q11" s="118">
        <v>2.8</v>
      </c>
      <c r="R11" s="102">
        <v>2</v>
      </c>
      <c r="S11" s="102">
        <v>2</v>
      </c>
      <c r="T11" s="102"/>
      <c r="U11" s="102">
        <v>3</v>
      </c>
      <c r="V11" s="59"/>
      <c r="W11" s="118">
        <v>2.3333333333333335</v>
      </c>
      <c r="X11" s="102">
        <v>4</v>
      </c>
      <c r="Y11" s="102">
        <v>4</v>
      </c>
      <c r="Z11" s="102"/>
      <c r="AA11" s="102"/>
      <c r="AB11" s="59"/>
      <c r="AC11" s="118">
        <v>4</v>
      </c>
      <c r="AD11" s="102">
        <v>2</v>
      </c>
      <c r="AE11" s="102">
        <v>0</v>
      </c>
      <c r="AF11" s="102">
        <v>3</v>
      </c>
      <c r="AG11" s="102"/>
      <c r="AH11" s="59"/>
      <c r="AI11" s="118">
        <v>2.5</v>
      </c>
      <c r="AJ11" s="58"/>
      <c r="AK11" s="58"/>
      <c r="AL11" s="102"/>
      <c r="AM11" s="58"/>
      <c r="AN11" s="59"/>
      <c r="AO11" s="118">
        <v>0</v>
      </c>
      <c r="AP11" s="102">
        <v>3</v>
      </c>
      <c r="AQ11" s="102">
        <v>4</v>
      </c>
      <c r="AR11" s="102">
        <v>0</v>
      </c>
      <c r="AS11" s="102"/>
      <c r="AT11" s="59"/>
      <c r="AU11" s="118">
        <v>3.5</v>
      </c>
      <c r="AV11" s="102"/>
      <c r="AW11" s="102"/>
      <c r="AX11" s="102">
        <v>3</v>
      </c>
      <c r="AY11" s="102">
        <v>3</v>
      </c>
      <c r="AZ11" s="102" t="s">
        <v>563</v>
      </c>
      <c r="BA11" s="118">
        <v>3</v>
      </c>
      <c r="BB11" s="102">
        <v>3</v>
      </c>
      <c r="BC11" s="102">
        <v>0</v>
      </c>
      <c r="BD11" s="102"/>
      <c r="BE11" s="58"/>
      <c r="BF11" s="76"/>
      <c r="BG11" s="118">
        <v>3</v>
      </c>
    </row>
    <row r="12" spans="1:59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102">
        <v>3</v>
      </c>
      <c r="M12" s="102">
        <v>4</v>
      </c>
      <c r="N12" s="102">
        <v>4</v>
      </c>
      <c r="O12" s="102">
        <v>3</v>
      </c>
      <c r="P12" s="102">
        <v>4</v>
      </c>
      <c r="Q12" s="118">
        <v>3.6</v>
      </c>
      <c r="R12" s="102">
        <v>3</v>
      </c>
      <c r="S12" s="102">
        <v>3</v>
      </c>
      <c r="T12" s="101"/>
      <c r="U12" s="102">
        <v>3</v>
      </c>
      <c r="V12" s="65"/>
      <c r="W12" s="118">
        <v>3</v>
      </c>
      <c r="X12" s="102">
        <v>2</v>
      </c>
      <c r="Y12" s="102">
        <v>2</v>
      </c>
      <c r="Z12" s="101"/>
      <c r="AA12" s="101"/>
      <c r="AB12" s="65"/>
      <c r="AC12" s="118">
        <v>2</v>
      </c>
      <c r="AD12" s="102">
        <v>3</v>
      </c>
      <c r="AE12" s="102">
        <v>0</v>
      </c>
      <c r="AF12" s="102">
        <v>2</v>
      </c>
      <c r="AG12" s="101"/>
      <c r="AH12" s="65"/>
      <c r="AI12" s="118">
        <v>2.5</v>
      </c>
      <c r="AJ12" s="54"/>
      <c r="AK12" s="54"/>
      <c r="AL12" s="101"/>
      <c r="AM12" s="54"/>
      <c r="AN12" s="65"/>
      <c r="AO12" s="118">
        <v>0</v>
      </c>
      <c r="AP12" s="102">
        <v>1</v>
      </c>
      <c r="AQ12" s="102">
        <v>2</v>
      </c>
      <c r="AR12" s="102">
        <v>0</v>
      </c>
      <c r="AS12" s="101"/>
      <c r="AT12" s="65"/>
      <c r="AU12" s="118">
        <v>1.5</v>
      </c>
      <c r="AV12" s="101"/>
      <c r="AW12" s="101"/>
      <c r="AX12" s="102">
        <v>2</v>
      </c>
      <c r="AY12" s="102">
        <v>2</v>
      </c>
      <c r="AZ12" s="102" t="s">
        <v>563</v>
      </c>
      <c r="BA12" s="118">
        <v>2</v>
      </c>
      <c r="BB12" s="102">
        <v>3</v>
      </c>
      <c r="BC12" s="102">
        <v>0</v>
      </c>
      <c r="BD12" s="101"/>
      <c r="BE12" s="54"/>
      <c r="BF12" s="81"/>
      <c r="BG12" s="118">
        <v>3</v>
      </c>
    </row>
    <row r="13" spans="1:59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102">
        <v>2</v>
      </c>
      <c r="M13" s="102">
        <v>2</v>
      </c>
      <c r="N13" s="102">
        <v>2</v>
      </c>
      <c r="O13" s="102">
        <v>2</v>
      </c>
      <c r="P13" s="102">
        <v>2</v>
      </c>
      <c r="Q13" s="118">
        <v>2</v>
      </c>
      <c r="R13" s="102">
        <v>2</v>
      </c>
      <c r="S13" s="102">
        <v>2</v>
      </c>
      <c r="T13" s="102"/>
      <c r="U13" s="102">
        <v>2</v>
      </c>
      <c r="V13" s="59"/>
      <c r="W13" s="118">
        <v>2</v>
      </c>
      <c r="X13" s="102">
        <v>2</v>
      </c>
      <c r="Y13" s="102">
        <v>2</v>
      </c>
      <c r="Z13" s="102"/>
      <c r="AA13" s="102"/>
      <c r="AB13" s="59"/>
      <c r="AC13" s="118">
        <v>2</v>
      </c>
      <c r="AD13" s="102">
        <v>2</v>
      </c>
      <c r="AE13" s="102">
        <v>0</v>
      </c>
      <c r="AF13" s="102">
        <v>2</v>
      </c>
      <c r="AG13" s="102"/>
      <c r="AH13" s="59"/>
      <c r="AI13" s="118">
        <v>2</v>
      </c>
      <c r="AJ13" s="58"/>
      <c r="AK13" s="58"/>
      <c r="AL13" s="102"/>
      <c r="AM13" s="58"/>
      <c r="AN13" s="59"/>
      <c r="AO13" s="118">
        <v>0</v>
      </c>
      <c r="AP13" s="102">
        <v>2</v>
      </c>
      <c r="AQ13" s="102">
        <v>2</v>
      </c>
      <c r="AR13" s="102">
        <v>0</v>
      </c>
      <c r="AS13" s="102"/>
      <c r="AT13" s="59"/>
      <c r="AU13" s="118">
        <v>2</v>
      </c>
      <c r="AV13" s="102"/>
      <c r="AW13" s="102"/>
      <c r="AX13" s="102">
        <v>2</v>
      </c>
      <c r="AY13" s="102">
        <v>2</v>
      </c>
      <c r="AZ13" s="102">
        <v>1.5</v>
      </c>
      <c r="BA13" s="118">
        <v>1.8333333333333333</v>
      </c>
      <c r="BB13" s="102">
        <v>2</v>
      </c>
      <c r="BC13" s="102">
        <v>0</v>
      </c>
      <c r="BD13" s="102"/>
      <c r="BE13" s="58"/>
      <c r="BF13" s="76"/>
      <c r="BG13" s="118">
        <v>2</v>
      </c>
    </row>
    <row r="14" spans="1:59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102">
        <v>3</v>
      </c>
      <c r="M14" s="102">
        <v>3</v>
      </c>
      <c r="N14" s="102">
        <v>3</v>
      </c>
      <c r="O14" s="102">
        <v>3</v>
      </c>
      <c r="P14" s="102">
        <v>3</v>
      </c>
      <c r="Q14" s="118">
        <v>3</v>
      </c>
      <c r="R14" s="102">
        <v>3</v>
      </c>
      <c r="S14" s="102">
        <v>3</v>
      </c>
      <c r="T14" s="101"/>
      <c r="U14" s="102">
        <v>3</v>
      </c>
      <c r="V14" s="65"/>
      <c r="W14" s="118">
        <v>3</v>
      </c>
      <c r="X14" s="102">
        <v>3</v>
      </c>
      <c r="Y14" s="102">
        <v>3</v>
      </c>
      <c r="Z14" s="101"/>
      <c r="AA14" s="101"/>
      <c r="AB14" s="65"/>
      <c r="AC14" s="118">
        <v>3</v>
      </c>
      <c r="AD14" s="102">
        <v>3</v>
      </c>
      <c r="AE14" s="102">
        <v>0</v>
      </c>
      <c r="AF14" s="102">
        <v>3</v>
      </c>
      <c r="AG14" s="101"/>
      <c r="AH14" s="65"/>
      <c r="AI14" s="118">
        <v>3</v>
      </c>
      <c r="AJ14" s="54"/>
      <c r="AK14" s="54"/>
      <c r="AL14" s="101"/>
      <c r="AM14" s="54"/>
      <c r="AN14" s="65"/>
      <c r="AO14" s="118">
        <v>0</v>
      </c>
      <c r="AP14" s="102">
        <v>3</v>
      </c>
      <c r="AQ14" s="102">
        <v>3</v>
      </c>
      <c r="AR14" s="102">
        <v>0</v>
      </c>
      <c r="AS14" s="101"/>
      <c r="AT14" s="65"/>
      <c r="AU14" s="118">
        <v>3</v>
      </c>
      <c r="AV14" s="101"/>
      <c r="AW14" s="101"/>
      <c r="AX14" s="102">
        <v>3</v>
      </c>
      <c r="AY14" s="102">
        <v>3</v>
      </c>
      <c r="AZ14" s="102">
        <v>2.25</v>
      </c>
      <c r="BA14" s="118">
        <v>2.75</v>
      </c>
      <c r="BB14" s="102">
        <v>3</v>
      </c>
      <c r="BC14" s="102">
        <v>0</v>
      </c>
      <c r="BD14" s="101"/>
      <c r="BE14" s="54"/>
      <c r="BF14" s="81"/>
      <c r="BG14" s="118">
        <v>3</v>
      </c>
    </row>
    <row r="15" spans="1:59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102">
        <v>2</v>
      </c>
      <c r="M15" s="102">
        <v>2</v>
      </c>
      <c r="N15" s="102">
        <v>2</v>
      </c>
      <c r="O15" s="102">
        <v>3</v>
      </c>
      <c r="P15" s="102">
        <v>1</v>
      </c>
      <c r="Q15" s="118">
        <v>2</v>
      </c>
      <c r="R15" s="102">
        <v>3</v>
      </c>
      <c r="S15" s="102">
        <v>3</v>
      </c>
      <c r="T15" s="102"/>
      <c r="U15" s="102">
        <v>3</v>
      </c>
      <c r="V15" s="59"/>
      <c r="W15" s="118">
        <v>3</v>
      </c>
      <c r="X15" s="102">
        <v>3</v>
      </c>
      <c r="Y15" s="102">
        <v>2</v>
      </c>
      <c r="Z15" s="102"/>
      <c r="AA15" s="102"/>
      <c r="AB15" s="59"/>
      <c r="AC15" s="118">
        <v>2.5</v>
      </c>
      <c r="AD15" s="102">
        <v>3</v>
      </c>
      <c r="AE15" s="102">
        <v>0</v>
      </c>
      <c r="AF15" s="102">
        <v>3</v>
      </c>
      <c r="AG15" s="102"/>
      <c r="AH15" s="59"/>
      <c r="AI15" s="118">
        <v>3</v>
      </c>
      <c r="AJ15" s="58"/>
      <c r="AK15" s="58"/>
      <c r="AL15" s="102"/>
      <c r="AM15" s="58"/>
      <c r="AN15" s="59"/>
      <c r="AO15" s="118">
        <v>0</v>
      </c>
      <c r="AP15" s="102">
        <v>1</v>
      </c>
      <c r="AQ15" s="102">
        <v>1</v>
      </c>
      <c r="AR15" s="102">
        <v>0</v>
      </c>
      <c r="AS15" s="102"/>
      <c r="AT15" s="59"/>
      <c r="AU15" s="118">
        <v>1</v>
      </c>
      <c r="AV15" s="102"/>
      <c r="AW15" s="102"/>
      <c r="AX15" s="102">
        <v>4</v>
      </c>
      <c r="AY15" s="102">
        <v>4</v>
      </c>
      <c r="AZ15" s="102" t="s">
        <v>563</v>
      </c>
      <c r="BA15" s="118">
        <v>4</v>
      </c>
      <c r="BB15" s="102">
        <v>3</v>
      </c>
      <c r="BC15" s="102">
        <v>0</v>
      </c>
      <c r="BD15" s="102"/>
      <c r="BE15" s="58"/>
      <c r="BF15" s="76"/>
      <c r="BG15" s="118">
        <v>3</v>
      </c>
    </row>
    <row r="16" spans="1:59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102">
        <v>2</v>
      </c>
      <c r="M16" s="102">
        <v>2</v>
      </c>
      <c r="N16" s="102">
        <v>2</v>
      </c>
      <c r="O16" s="102">
        <v>2</v>
      </c>
      <c r="P16" s="102">
        <v>2</v>
      </c>
      <c r="Q16" s="118">
        <v>2</v>
      </c>
      <c r="R16" s="102">
        <v>3</v>
      </c>
      <c r="S16" s="102">
        <v>2</v>
      </c>
      <c r="T16" s="101"/>
      <c r="U16" s="102">
        <v>3</v>
      </c>
      <c r="V16" s="65"/>
      <c r="W16" s="118">
        <v>2.6666666666666665</v>
      </c>
      <c r="X16" s="102">
        <v>3</v>
      </c>
      <c r="Y16" s="102">
        <v>2</v>
      </c>
      <c r="Z16" s="101"/>
      <c r="AA16" s="101"/>
      <c r="AB16" s="65"/>
      <c r="AC16" s="118">
        <v>2.5</v>
      </c>
      <c r="AD16" s="102">
        <v>3</v>
      </c>
      <c r="AE16" s="102">
        <v>0</v>
      </c>
      <c r="AF16" s="102">
        <v>2</v>
      </c>
      <c r="AG16" s="101"/>
      <c r="AH16" s="65"/>
      <c r="AI16" s="118">
        <v>2.5</v>
      </c>
      <c r="AJ16" s="54"/>
      <c r="AK16" s="54"/>
      <c r="AL16" s="101"/>
      <c r="AM16" s="54"/>
      <c r="AN16" s="65"/>
      <c r="AO16" s="118">
        <v>0</v>
      </c>
      <c r="AP16" s="102">
        <v>2</v>
      </c>
      <c r="AQ16" s="102">
        <v>2</v>
      </c>
      <c r="AR16" s="102">
        <v>0</v>
      </c>
      <c r="AS16" s="101"/>
      <c r="AT16" s="65"/>
      <c r="AU16" s="118">
        <v>2</v>
      </c>
      <c r="AV16" s="101"/>
      <c r="AW16" s="101"/>
      <c r="AX16" s="102">
        <v>2</v>
      </c>
      <c r="AY16" s="102">
        <v>2</v>
      </c>
      <c r="AZ16" s="102">
        <v>1.5</v>
      </c>
      <c r="BA16" s="118">
        <v>1.8333333333333333</v>
      </c>
      <c r="BB16" s="102">
        <v>2</v>
      </c>
      <c r="BC16" s="102">
        <v>0</v>
      </c>
      <c r="BD16" s="101"/>
      <c r="BE16" s="54"/>
      <c r="BF16" s="81"/>
      <c r="BG16" s="118">
        <v>2</v>
      </c>
    </row>
    <row r="17" spans="1:59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102">
        <v>3</v>
      </c>
      <c r="M17" s="102">
        <v>3</v>
      </c>
      <c r="N17" s="102">
        <v>3</v>
      </c>
      <c r="O17" s="102">
        <v>3</v>
      </c>
      <c r="P17" s="102">
        <v>3</v>
      </c>
      <c r="Q17" s="118">
        <v>3</v>
      </c>
      <c r="R17" s="102">
        <v>3</v>
      </c>
      <c r="S17" s="102">
        <v>3</v>
      </c>
      <c r="T17" s="102"/>
      <c r="U17" s="102">
        <v>2</v>
      </c>
      <c r="V17" s="59"/>
      <c r="W17" s="118">
        <v>2.6666666666666665</v>
      </c>
      <c r="X17" s="102">
        <v>2</v>
      </c>
      <c r="Y17" s="102">
        <v>2</v>
      </c>
      <c r="Z17" s="102"/>
      <c r="AA17" s="102"/>
      <c r="AB17" s="59"/>
      <c r="AC17" s="118">
        <v>2</v>
      </c>
      <c r="AD17" s="102">
        <v>3</v>
      </c>
      <c r="AE17" s="102">
        <v>0</v>
      </c>
      <c r="AF17" s="102">
        <v>2</v>
      </c>
      <c r="AG17" s="102"/>
      <c r="AH17" s="59"/>
      <c r="AI17" s="118">
        <v>2.5</v>
      </c>
      <c r="AJ17" s="58"/>
      <c r="AK17" s="58"/>
      <c r="AL17" s="102"/>
      <c r="AM17" s="58"/>
      <c r="AN17" s="59"/>
      <c r="AO17" s="118">
        <v>0</v>
      </c>
      <c r="AP17" s="102">
        <v>2</v>
      </c>
      <c r="AQ17" s="102">
        <v>2</v>
      </c>
      <c r="AR17" s="102">
        <v>0</v>
      </c>
      <c r="AS17" s="102"/>
      <c r="AT17" s="59"/>
      <c r="AU17" s="118">
        <v>2</v>
      </c>
      <c r="AV17" s="102"/>
      <c r="AW17" s="102"/>
      <c r="AX17" s="102">
        <v>3</v>
      </c>
      <c r="AY17" s="102">
        <v>4</v>
      </c>
      <c r="AZ17" s="102">
        <v>2.25</v>
      </c>
      <c r="BA17" s="118">
        <v>3.0833333333333335</v>
      </c>
      <c r="BB17" s="102">
        <v>2</v>
      </c>
      <c r="BC17" s="102">
        <v>0</v>
      </c>
      <c r="BD17" s="102"/>
      <c r="BE17" s="58"/>
      <c r="BF17" s="76"/>
      <c r="BG17" s="118">
        <v>2</v>
      </c>
    </row>
    <row r="18" spans="1:59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102">
        <v>1</v>
      </c>
      <c r="M18" s="102">
        <v>1</v>
      </c>
      <c r="N18" s="102">
        <v>1</v>
      </c>
      <c r="O18" s="102">
        <v>3</v>
      </c>
      <c r="P18" s="102">
        <v>1</v>
      </c>
      <c r="Q18" s="118">
        <v>1.4</v>
      </c>
      <c r="R18" s="102">
        <v>1</v>
      </c>
      <c r="S18" s="102">
        <v>1</v>
      </c>
      <c r="T18" s="101"/>
      <c r="U18" s="102">
        <v>1</v>
      </c>
      <c r="V18" s="65"/>
      <c r="W18" s="118">
        <v>1</v>
      </c>
      <c r="X18" s="102">
        <v>1</v>
      </c>
      <c r="Y18" s="102">
        <v>1</v>
      </c>
      <c r="Z18" s="101"/>
      <c r="AA18" s="101"/>
      <c r="AB18" s="65"/>
      <c r="AC18" s="118">
        <v>1</v>
      </c>
      <c r="AD18" s="102">
        <v>1</v>
      </c>
      <c r="AE18" s="102">
        <v>0</v>
      </c>
      <c r="AF18" s="102">
        <v>1</v>
      </c>
      <c r="AG18" s="101"/>
      <c r="AH18" s="65"/>
      <c r="AI18" s="118">
        <v>1</v>
      </c>
      <c r="AJ18" s="54"/>
      <c r="AK18" s="54"/>
      <c r="AL18" s="101"/>
      <c r="AM18" s="54"/>
      <c r="AN18" s="65"/>
      <c r="AO18" s="118">
        <v>0</v>
      </c>
      <c r="AP18" s="102">
        <v>1</v>
      </c>
      <c r="AQ18" s="102">
        <v>1</v>
      </c>
      <c r="AR18" s="102">
        <v>0</v>
      </c>
      <c r="AS18" s="101"/>
      <c r="AT18" s="65"/>
      <c r="AU18" s="118">
        <v>1</v>
      </c>
      <c r="AV18" s="101"/>
      <c r="AW18" s="101"/>
      <c r="AX18" s="102">
        <v>1</v>
      </c>
      <c r="AY18" s="102">
        <v>1</v>
      </c>
      <c r="AZ18" s="102" t="s">
        <v>563</v>
      </c>
      <c r="BA18" s="118">
        <v>1</v>
      </c>
      <c r="BB18" s="102">
        <v>3</v>
      </c>
      <c r="BC18" s="102">
        <v>0</v>
      </c>
      <c r="BD18" s="101"/>
      <c r="BE18" s="54"/>
      <c r="BF18" s="81"/>
      <c r="BG18" s="118">
        <v>3</v>
      </c>
    </row>
    <row r="19" spans="1:59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102">
        <v>3</v>
      </c>
      <c r="M19" s="102">
        <v>3</v>
      </c>
      <c r="N19" s="102">
        <v>2</v>
      </c>
      <c r="O19" s="102">
        <v>3</v>
      </c>
      <c r="P19" s="102">
        <v>3</v>
      </c>
      <c r="Q19" s="118">
        <v>2.8</v>
      </c>
      <c r="R19" s="102">
        <v>3</v>
      </c>
      <c r="S19" s="102">
        <v>3</v>
      </c>
      <c r="T19" s="102"/>
      <c r="U19" s="102">
        <v>2</v>
      </c>
      <c r="V19" s="59"/>
      <c r="W19" s="118">
        <v>2.6666666666666665</v>
      </c>
      <c r="X19" s="102">
        <v>2</v>
      </c>
      <c r="Y19" s="102">
        <v>2</v>
      </c>
      <c r="Z19" s="102"/>
      <c r="AA19" s="102"/>
      <c r="AB19" s="59"/>
      <c r="AC19" s="118">
        <v>2</v>
      </c>
      <c r="AD19" s="102">
        <v>3</v>
      </c>
      <c r="AE19" s="102">
        <v>0</v>
      </c>
      <c r="AF19" s="102">
        <v>3</v>
      </c>
      <c r="AG19" s="102"/>
      <c r="AH19" s="59"/>
      <c r="AI19" s="118">
        <v>3</v>
      </c>
      <c r="AJ19" s="58"/>
      <c r="AK19" s="58"/>
      <c r="AL19" s="102"/>
      <c r="AM19" s="58"/>
      <c r="AN19" s="59"/>
      <c r="AO19" s="118">
        <v>0</v>
      </c>
      <c r="AP19" s="102">
        <v>2</v>
      </c>
      <c r="AQ19" s="102">
        <v>2</v>
      </c>
      <c r="AR19" s="102">
        <v>0</v>
      </c>
      <c r="AS19" s="102"/>
      <c r="AT19" s="59"/>
      <c r="AU19" s="118">
        <v>2</v>
      </c>
      <c r="AV19" s="102"/>
      <c r="AW19" s="102"/>
      <c r="AX19" s="102">
        <v>3</v>
      </c>
      <c r="AY19" s="102">
        <v>4</v>
      </c>
      <c r="AZ19" s="102">
        <v>3</v>
      </c>
      <c r="BA19" s="118">
        <v>3.3333333333333335</v>
      </c>
      <c r="BB19" s="102">
        <v>4</v>
      </c>
      <c r="BC19" s="102">
        <v>0</v>
      </c>
      <c r="BD19" s="102"/>
      <c r="BE19" s="58"/>
      <c r="BF19" s="76"/>
      <c r="BG19" s="118">
        <v>4</v>
      </c>
    </row>
    <row r="20" spans="1:59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102">
        <v>3</v>
      </c>
      <c r="M20" s="102">
        <v>3</v>
      </c>
      <c r="N20" s="102">
        <v>3</v>
      </c>
      <c r="O20" s="102">
        <v>3</v>
      </c>
      <c r="P20" s="102">
        <v>3</v>
      </c>
      <c r="Q20" s="118">
        <v>3</v>
      </c>
      <c r="R20" s="102">
        <v>3</v>
      </c>
      <c r="S20" s="102">
        <v>3</v>
      </c>
      <c r="T20" s="101"/>
      <c r="U20" s="102">
        <v>2</v>
      </c>
      <c r="V20" s="65"/>
      <c r="W20" s="118">
        <v>2.6666666666666665</v>
      </c>
      <c r="X20" s="102">
        <v>1</v>
      </c>
      <c r="Y20" s="102">
        <v>2</v>
      </c>
      <c r="Z20" s="101"/>
      <c r="AA20" s="101"/>
      <c r="AB20" s="65"/>
      <c r="AC20" s="118">
        <v>1.5</v>
      </c>
      <c r="AD20" s="102">
        <v>3</v>
      </c>
      <c r="AE20" s="102">
        <v>0</v>
      </c>
      <c r="AF20" s="102">
        <v>4</v>
      </c>
      <c r="AG20" s="101"/>
      <c r="AH20" s="65"/>
      <c r="AI20" s="118">
        <v>3.5</v>
      </c>
      <c r="AJ20" s="54"/>
      <c r="AK20" s="54"/>
      <c r="AL20" s="101"/>
      <c r="AM20" s="54"/>
      <c r="AN20" s="65"/>
      <c r="AO20" s="118">
        <v>0</v>
      </c>
      <c r="AP20" s="102">
        <v>2</v>
      </c>
      <c r="AQ20" s="102">
        <v>2</v>
      </c>
      <c r="AR20" s="102">
        <v>0</v>
      </c>
      <c r="AS20" s="101"/>
      <c r="AT20" s="65"/>
      <c r="AU20" s="118">
        <v>2</v>
      </c>
      <c r="AV20" s="101"/>
      <c r="AW20" s="101"/>
      <c r="AX20" s="102">
        <v>4</v>
      </c>
      <c r="AY20" s="102">
        <v>4</v>
      </c>
      <c r="AZ20" s="102" t="s">
        <v>563</v>
      </c>
      <c r="BA20" s="118">
        <v>4</v>
      </c>
      <c r="BB20" s="102">
        <v>4</v>
      </c>
      <c r="BC20" s="102">
        <v>0</v>
      </c>
      <c r="BD20" s="101"/>
      <c r="BE20" s="54"/>
      <c r="BF20" s="81"/>
      <c r="BG20" s="118">
        <v>4</v>
      </c>
    </row>
    <row r="21" spans="1:59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102">
        <v>4</v>
      </c>
      <c r="M21" s="102">
        <v>4</v>
      </c>
      <c r="N21" s="102">
        <v>4</v>
      </c>
      <c r="O21" s="102">
        <v>3</v>
      </c>
      <c r="P21" s="102">
        <v>3</v>
      </c>
      <c r="Q21" s="118">
        <v>3.6</v>
      </c>
      <c r="R21" s="102">
        <v>2</v>
      </c>
      <c r="S21" s="102">
        <v>1</v>
      </c>
      <c r="T21" s="102"/>
      <c r="U21" s="102">
        <v>2</v>
      </c>
      <c r="V21" s="59"/>
      <c r="W21" s="118">
        <v>1.6666666666666667</v>
      </c>
      <c r="X21" s="102">
        <v>3</v>
      </c>
      <c r="Y21" s="102">
        <v>1</v>
      </c>
      <c r="Z21" s="102"/>
      <c r="AA21" s="102"/>
      <c r="AB21" s="59"/>
      <c r="AC21" s="118">
        <v>2</v>
      </c>
      <c r="AD21" s="102">
        <v>1</v>
      </c>
      <c r="AE21" s="102">
        <v>0</v>
      </c>
      <c r="AF21" s="102">
        <v>1</v>
      </c>
      <c r="AG21" s="102"/>
      <c r="AH21" s="59"/>
      <c r="AI21" s="118">
        <v>1</v>
      </c>
      <c r="AJ21" s="58"/>
      <c r="AK21" s="58"/>
      <c r="AL21" s="102"/>
      <c r="AM21" s="58"/>
      <c r="AN21" s="59"/>
      <c r="AO21" s="118">
        <v>0</v>
      </c>
      <c r="AP21" s="102">
        <v>3</v>
      </c>
      <c r="AQ21" s="102">
        <v>3</v>
      </c>
      <c r="AR21" s="102">
        <v>0</v>
      </c>
      <c r="AS21" s="102"/>
      <c r="AT21" s="59"/>
      <c r="AU21" s="118">
        <v>3</v>
      </c>
      <c r="AV21" s="102"/>
      <c r="AW21" s="102"/>
      <c r="AX21" s="102">
        <v>1</v>
      </c>
      <c r="AY21" s="102">
        <v>2</v>
      </c>
      <c r="AZ21" s="102" t="s">
        <v>563</v>
      </c>
      <c r="BA21" s="118">
        <v>1.5</v>
      </c>
      <c r="BB21" s="102">
        <v>5</v>
      </c>
      <c r="BC21" s="102">
        <v>0</v>
      </c>
      <c r="BD21" s="102"/>
      <c r="BE21" s="58"/>
      <c r="BF21" s="76"/>
      <c r="BG21" s="118">
        <v>5</v>
      </c>
    </row>
    <row r="22" spans="1:59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102">
        <v>3</v>
      </c>
      <c r="M22" s="102">
        <v>3</v>
      </c>
      <c r="N22" s="102">
        <v>3</v>
      </c>
      <c r="O22" s="102">
        <v>3</v>
      </c>
      <c r="P22" s="102">
        <v>3</v>
      </c>
      <c r="Q22" s="118">
        <v>3</v>
      </c>
      <c r="R22" s="102">
        <v>3</v>
      </c>
      <c r="S22" s="102">
        <v>3</v>
      </c>
      <c r="T22" s="101"/>
      <c r="U22" s="102">
        <v>3</v>
      </c>
      <c r="V22" s="65"/>
      <c r="W22" s="118">
        <v>3</v>
      </c>
      <c r="X22" s="102">
        <v>3</v>
      </c>
      <c r="Y22" s="102">
        <v>3</v>
      </c>
      <c r="Z22" s="101"/>
      <c r="AA22" s="101"/>
      <c r="AB22" s="65"/>
      <c r="AC22" s="118">
        <v>3</v>
      </c>
      <c r="AD22" s="102">
        <v>3</v>
      </c>
      <c r="AE22" s="102">
        <v>0</v>
      </c>
      <c r="AF22" s="102">
        <v>3</v>
      </c>
      <c r="AG22" s="101"/>
      <c r="AH22" s="65"/>
      <c r="AI22" s="118">
        <v>3</v>
      </c>
      <c r="AJ22" s="54"/>
      <c r="AK22" s="54"/>
      <c r="AL22" s="101"/>
      <c r="AM22" s="54"/>
      <c r="AN22" s="65"/>
      <c r="AO22" s="118">
        <v>0</v>
      </c>
      <c r="AP22" s="102">
        <v>3</v>
      </c>
      <c r="AQ22" s="102">
        <v>3</v>
      </c>
      <c r="AR22" s="102">
        <v>0</v>
      </c>
      <c r="AS22" s="101"/>
      <c r="AT22" s="65"/>
      <c r="AU22" s="118">
        <v>3</v>
      </c>
      <c r="AV22" s="101"/>
      <c r="AW22" s="101"/>
      <c r="AX22" s="102">
        <v>3</v>
      </c>
      <c r="AY22" s="102">
        <v>3</v>
      </c>
      <c r="AZ22" s="102">
        <v>2.25</v>
      </c>
      <c r="BA22" s="118">
        <v>2.75</v>
      </c>
      <c r="BB22" s="102">
        <v>3</v>
      </c>
      <c r="BC22" s="102">
        <v>0</v>
      </c>
      <c r="BD22" s="101"/>
      <c r="BE22" s="54"/>
      <c r="BF22" s="81"/>
      <c r="BG22" s="118">
        <v>3</v>
      </c>
    </row>
    <row r="23" spans="1:59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102">
        <v>2</v>
      </c>
      <c r="M23" s="102">
        <v>2</v>
      </c>
      <c r="N23" s="102">
        <v>2</v>
      </c>
      <c r="O23" s="102">
        <v>2</v>
      </c>
      <c r="P23" s="102">
        <v>2</v>
      </c>
      <c r="Q23" s="118">
        <v>2</v>
      </c>
      <c r="R23" s="102">
        <v>2</v>
      </c>
      <c r="S23" s="102">
        <v>2</v>
      </c>
      <c r="T23" s="102"/>
      <c r="U23" s="102">
        <v>2</v>
      </c>
      <c r="V23" s="59"/>
      <c r="W23" s="118">
        <v>2</v>
      </c>
      <c r="X23" s="102">
        <v>2</v>
      </c>
      <c r="Y23" s="102">
        <v>2</v>
      </c>
      <c r="Z23" s="102"/>
      <c r="AA23" s="102"/>
      <c r="AB23" s="59"/>
      <c r="AC23" s="118">
        <v>2</v>
      </c>
      <c r="AD23" s="102">
        <v>2</v>
      </c>
      <c r="AE23" s="102">
        <v>0</v>
      </c>
      <c r="AF23" s="102">
        <v>2</v>
      </c>
      <c r="AG23" s="102"/>
      <c r="AH23" s="59"/>
      <c r="AI23" s="118">
        <v>2</v>
      </c>
      <c r="AJ23" s="58"/>
      <c r="AK23" s="58"/>
      <c r="AL23" s="102"/>
      <c r="AM23" s="58"/>
      <c r="AN23" s="59"/>
      <c r="AO23" s="118">
        <v>0</v>
      </c>
      <c r="AP23" s="102">
        <v>2</v>
      </c>
      <c r="AQ23" s="102">
        <v>2</v>
      </c>
      <c r="AR23" s="102">
        <v>0</v>
      </c>
      <c r="AS23" s="102"/>
      <c r="AT23" s="59"/>
      <c r="AU23" s="118">
        <v>2</v>
      </c>
      <c r="AV23" s="102"/>
      <c r="AW23" s="102"/>
      <c r="AX23" s="102">
        <v>2</v>
      </c>
      <c r="AY23" s="102">
        <v>2</v>
      </c>
      <c r="AZ23" s="102">
        <v>1.5</v>
      </c>
      <c r="BA23" s="118">
        <v>1.8333333333333333</v>
      </c>
      <c r="BB23" s="102">
        <v>2</v>
      </c>
      <c r="BC23" s="102">
        <v>0</v>
      </c>
      <c r="BD23" s="102"/>
      <c r="BE23" s="58"/>
      <c r="BF23" s="76"/>
      <c r="BG23" s="118">
        <v>2</v>
      </c>
    </row>
    <row r="24" spans="1:59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102">
        <v>3</v>
      </c>
      <c r="M24" s="102">
        <v>3</v>
      </c>
      <c r="N24" s="102">
        <v>2</v>
      </c>
      <c r="O24" s="102">
        <v>1</v>
      </c>
      <c r="P24" s="102">
        <v>3</v>
      </c>
      <c r="Q24" s="118">
        <v>2.4</v>
      </c>
      <c r="R24" s="102">
        <v>2</v>
      </c>
      <c r="S24" s="102">
        <v>2</v>
      </c>
      <c r="T24" s="101"/>
      <c r="U24" s="102">
        <v>2</v>
      </c>
      <c r="V24" s="65"/>
      <c r="W24" s="118">
        <v>2</v>
      </c>
      <c r="X24" s="102">
        <v>2</v>
      </c>
      <c r="Y24" s="102">
        <v>2</v>
      </c>
      <c r="Z24" s="101"/>
      <c r="AA24" s="101"/>
      <c r="AB24" s="65"/>
      <c r="AC24" s="118">
        <v>2</v>
      </c>
      <c r="AD24" s="102">
        <v>1</v>
      </c>
      <c r="AE24" s="102">
        <v>0</v>
      </c>
      <c r="AF24" s="102">
        <v>1</v>
      </c>
      <c r="AG24" s="101"/>
      <c r="AH24" s="65"/>
      <c r="AI24" s="118">
        <v>1</v>
      </c>
      <c r="AJ24" s="54"/>
      <c r="AK24" s="54"/>
      <c r="AL24" s="101"/>
      <c r="AM24" s="54"/>
      <c r="AN24" s="65"/>
      <c r="AO24" s="118">
        <v>0</v>
      </c>
      <c r="AP24" s="102">
        <v>1</v>
      </c>
      <c r="AQ24" s="102">
        <v>1</v>
      </c>
      <c r="AR24" s="102">
        <v>0</v>
      </c>
      <c r="AS24" s="101"/>
      <c r="AT24" s="65"/>
      <c r="AU24" s="118">
        <v>1</v>
      </c>
      <c r="AV24" s="101"/>
      <c r="AW24" s="101"/>
      <c r="AX24" s="102">
        <v>3</v>
      </c>
      <c r="AY24" s="102">
        <v>3</v>
      </c>
      <c r="AZ24" s="102" t="s">
        <v>563</v>
      </c>
      <c r="BA24" s="118">
        <v>3</v>
      </c>
      <c r="BB24" s="102">
        <v>4</v>
      </c>
      <c r="BC24" s="102">
        <v>0</v>
      </c>
      <c r="BD24" s="101"/>
      <c r="BE24" s="54"/>
      <c r="BF24" s="81"/>
      <c r="BG24" s="118">
        <v>4</v>
      </c>
    </row>
    <row r="25" spans="1:59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102">
        <v>2</v>
      </c>
      <c r="M25" s="102">
        <v>3</v>
      </c>
      <c r="N25" s="102">
        <v>2</v>
      </c>
      <c r="O25" s="102">
        <v>3</v>
      </c>
      <c r="P25" s="102">
        <v>3</v>
      </c>
      <c r="Q25" s="118">
        <v>2.6</v>
      </c>
      <c r="R25" s="102">
        <v>3</v>
      </c>
      <c r="S25" s="102">
        <v>2</v>
      </c>
      <c r="T25" s="102"/>
      <c r="U25" s="102">
        <v>3</v>
      </c>
      <c r="V25" s="59"/>
      <c r="W25" s="118">
        <v>2.6666666666666665</v>
      </c>
      <c r="X25" s="102">
        <v>3</v>
      </c>
      <c r="Y25" s="102">
        <v>2</v>
      </c>
      <c r="Z25" s="102"/>
      <c r="AA25" s="102"/>
      <c r="AB25" s="59"/>
      <c r="AC25" s="118">
        <v>2.5</v>
      </c>
      <c r="AD25" s="102">
        <v>3</v>
      </c>
      <c r="AE25" s="102">
        <v>0</v>
      </c>
      <c r="AF25" s="102">
        <v>2</v>
      </c>
      <c r="AG25" s="102"/>
      <c r="AH25" s="59"/>
      <c r="AI25" s="118">
        <v>2.5</v>
      </c>
      <c r="AJ25" s="58"/>
      <c r="AK25" s="58"/>
      <c r="AL25" s="102"/>
      <c r="AM25" s="58"/>
      <c r="AN25" s="59"/>
      <c r="AO25" s="118">
        <v>0</v>
      </c>
      <c r="AP25" s="102">
        <v>3</v>
      </c>
      <c r="AQ25" s="102">
        <v>3</v>
      </c>
      <c r="AR25" s="102">
        <v>0</v>
      </c>
      <c r="AS25" s="102"/>
      <c r="AT25" s="59"/>
      <c r="AU25" s="118">
        <v>3</v>
      </c>
      <c r="AV25" s="102"/>
      <c r="AW25" s="102"/>
      <c r="AX25" s="102">
        <v>3</v>
      </c>
      <c r="AY25" s="102">
        <v>3</v>
      </c>
      <c r="AZ25" s="102">
        <v>2</v>
      </c>
      <c r="BA25" s="118">
        <v>2.6666666666666665</v>
      </c>
      <c r="BB25" s="102">
        <v>2</v>
      </c>
      <c r="BC25" s="102">
        <v>0</v>
      </c>
      <c r="BD25" s="102"/>
      <c r="BE25" s="58"/>
      <c r="BF25" s="76"/>
      <c r="BG25" s="118">
        <v>2</v>
      </c>
    </row>
    <row r="26" spans="1:59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102">
        <v>4</v>
      </c>
      <c r="M26" s="102">
        <v>4</v>
      </c>
      <c r="N26" s="102">
        <v>4</v>
      </c>
      <c r="O26" s="102">
        <v>3</v>
      </c>
      <c r="P26" s="102">
        <v>3</v>
      </c>
      <c r="Q26" s="118">
        <v>3.6</v>
      </c>
      <c r="R26" s="102">
        <v>2</v>
      </c>
      <c r="S26" s="102">
        <v>2</v>
      </c>
      <c r="T26" s="101"/>
      <c r="U26" s="102">
        <v>2</v>
      </c>
      <c r="V26" s="65"/>
      <c r="W26" s="118">
        <v>2</v>
      </c>
      <c r="X26" s="102">
        <v>3</v>
      </c>
      <c r="Y26" s="102">
        <v>1</v>
      </c>
      <c r="Z26" s="101"/>
      <c r="AA26" s="101"/>
      <c r="AB26" s="65"/>
      <c r="AC26" s="118">
        <v>2</v>
      </c>
      <c r="AD26" s="102">
        <v>2</v>
      </c>
      <c r="AE26" s="102">
        <v>0</v>
      </c>
      <c r="AF26" s="102">
        <v>2</v>
      </c>
      <c r="AG26" s="101"/>
      <c r="AH26" s="65"/>
      <c r="AI26" s="118">
        <v>2</v>
      </c>
      <c r="AJ26" s="54"/>
      <c r="AK26" s="54"/>
      <c r="AL26" s="101"/>
      <c r="AM26" s="54"/>
      <c r="AN26" s="65"/>
      <c r="AO26" s="118">
        <v>0</v>
      </c>
      <c r="AP26" s="102">
        <v>2</v>
      </c>
      <c r="AQ26" s="102">
        <v>2</v>
      </c>
      <c r="AR26" s="102">
        <v>0</v>
      </c>
      <c r="AS26" s="101"/>
      <c r="AT26" s="65"/>
      <c r="AU26" s="118">
        <v>2</v>
      </c>
      <c r="AV26" s="101"/>
      <c r="AW26" s="101"/>
      <c r="AX26" s="102">
        <v>2</v>
      </c>
      <c r="AY26" s="102">
        <v>2</v>
      </c>
      <c r="AZ26" s="102" t="s">
        <v>563</v>
      </c>
      <c r="BA26" s="118">
        <v>2</v>
      </c>
      <c r="BB26" s="102">
        <v>3</v>
      </c>
      <c r="BC26" s="102">
        <v>0</v>
      </c>
      <c r="BD26" s="101"/>
      <c r="BE26" s="54"/>
      <c r="BF26" s="81"/>
      <c r="BG26" s="118">
        <v>3</v>
      </c>
    </row>
    <row r="27" spans="1:59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102">
        <v>3</v>
      </c>
      <c r="M27" s="102">
        <v>3</v>
      </c>
      <c r="N27" s="102">
        <v>3</v>
      </c>
      <c r="O27" s="102">
        <v>3</v>
      </c>
      <c r="P27" s="102">
        <v>3</v>
      </c>
      <c r="Q27" s="118">
        <v>3</v>
      </c>
      <c r="R27" s="102">
        <v>3</v>
      </c>
      <c r="S27" s="102">
        <v>3</v>
      </c>
      <c r="T27" s="102"/>
      <c r="U27" s="102">
        <v>3</v>
      </c>
      <c r="V27" s="59"/>
      <c r="W27" s="118">
        <v>3</v>
      </c>
      <c r="X27" s="102">
        <v>3</v>
      </c>
      <c r="Y27" s="102">
        <v>3</v>
      </c>
      <c r="Z27" s="102"/>
      <c r="AA27" s="102"/>
      <c r="AB27" s="59"/>
      <c r="AC27" s="118">
        <v>3</v>
      </c>
      <c r="AD27" s="102">
        <v>3</v>
      </c>
      <c r="AE27" s="102">
        <v>0</v>
      </c>
      <c r="AF27" s="102">
        <v>3</v>
      </c>
      <c r="AG27" s="102"/>
      <c r="AH27" s="59"/>
      <c r="AI27" s="118">
        <v>3</v>
      </c>
      <c r="AJ27" s="58"/>
      <c r="AK27" s="58"/>
      <c r="AL27" s="102"/>
      <c r="AM27" s="58"/>
      <c r="AN27" s="59"/>
      <c r="AO27" s="118">
        <v>0</v>
      </c>
      <c r="AP27" s="102">
        <v>3</v>
      </c>
      <c r="AQ27" s="102">
        <v>3</v>
      </c>
      <c r="AR27" s="102">
        <v>0</v>
      </c>
      <c r="AS27" s="102"/>
      <c r="AT27" s="59"/>
      <c r="AU27" s="118">
        <v>3</v>
      </c>
      <c r="AV27" s="102"/>
      <c r="AW27" s="102"/>
      <c r="AX27" s="102">
        <v>3</v>
      </c>
      <c r="AY27" s="102">
        <v>3</v>
      </c>
      <c r="AZ27" s="102">
        <v>2.25</v>
      </c>
      <c r="BA27" s="118">
        <v>2.75</v>
      </c>
      <c r="BB27" s="102">
        <v>3</v>
      </c>
      <c r="BC27" s="102">
        <v>0</v>
      </c>
      <c r="BD27" s="102"/>
      <c r="BE27" s="58"/>
      <c r="BF27" s="76"/>
      <c r="BG27" s="118">
        <v>3</v>
      </c>
    </row>
    <row r="28" spans="1:59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102" t="s">
        <v>563</v>
      </c>
      <c r="M28" s="102" t="s">
        <v>563</v>
      </c>
      <c r="N28" s="102" t="s">
        <v>563</v>
      </c>
      <c r="O28" s="102" t="s">
        <v>563</v>
      </c>
      <c r="P28" s="102" t="s">
        <v>563</v>
      </c>
      <c r="Q28" s="118" t="s">
        <v>563</v>
      </c>
      <c r="R28" s="102" t="s">
        <v>563</v>
      </c>
      <c r="S28" s="102" t="s">
        <v>563</v>
      </c>
      <c r="T28" s="101"/>
      <c r="U28" s="102" t="s">
        <v>563</v>
      </c>
      <c r="V28" s="65"/>
      <c r="W28" s="118" t="s">
        <v>563</v>
      </c>
      <c r="X28" s="102" t="s">
        <v>563</v>
      </c>
      <c r="Y28" s="102" t="s">
        <v>563</v>
      </c>
      <c r="Z28" s="101"/>
      <c r="AA28" s="101"/>
      <c r="AB28" s="65"/>
      <c r="AC28" s="118" t="s">
        <v>563</v>
      </c>
      <c r="AD28" s="102" t="s">
        <v>563</v>
      </c>
      <c r="AE28" s="102" t="s">
        <v>563</v>
      </c>
      <c r="AF28" s="102" t="s">
        <v>563</v>
      </c>
      <c r="AG28" s="101"/>
      <c r="AH28" s="65"/>
      <c r="AI28" s="118" t="s">
        <v>563</v>
      </c>
      <c r="AJ28" s="54"/>
      <c r="AK28" s="54"/>
      <c r="AL28" s="101"/>
      <c r="AM28" s="54"/>
      <c r="AN28" s="65"/>
      <c r="AO28" s="118">
        <v>0</v>
      </c>
      <c r="AP28" s="102" t="s">
        <v>563</v>
      </c>
      <c r="AQ28" s="102" t="s">
        <v>563</v>
      </c>
      <c r="AR28" s="102" t="s">
        <v>563</v>
      </c>
      <c r="AS28" s="101"/>
      <c r="AT28" s="65"/>
      <c r="AU28" s="118" t="s">
        <v>563</v>
      </c>
      <c r="AV28" s="101"/>
      <c r="AW28" s="101"/>
      <c r="AX28" s="102" t="s">
        <v>563</v>
      </c>
      <c r="AY28" s="102" t="s">
        <v>563</v>
      </c>
      <c r="AZ28" s="102" t="s">
        <v>563</v>
      </c>
      <c r="BA28" s="118" t="s">
        <v>563</v>
      </c>
      <c r="BB28" s="102" t="s">
        <v>563</v>
      </c>
      <c r="BC28" s="102" t="s">
        <v>563</v>
      </c>
      <c r="BD28" s="101"/>
      <c r="BE28" s="54"/>
      <c r="BF28" s="81"/>
      <c r="BG28" s="118" t="s">
        <v>563</v>
      </c>
    </row>
    <row r="29" spans="1:59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102">
        <v>3</v>
      </c>
      <c r="M29" s="102">
        <v>3</v>
      </c>
      <c r="N29" s="102">
        <v>3</v>
      </c>
      <c r="O29" s="102">
        <v>3</v>
      </c>
      <c r="P29" s="102">
        <v>3</v>
      </c>
      <c r="Q29" s="118">
        <v>3</v>
      </c>
      <c r="R29" s="102">
        <v>4</v>
      </c>
      <c r="S29" s="102">
        <v>3</v>
      </c>
      <c r="T29" s="102"/>
      <c r="U29" s="102">
        <v>3</v>
      </c>
      <c r="V29" s="59"/>
      <c r="W29" s="118">
        <v>3.3333333333333335</v>
      </c>
      <c r="X29" s="102">
        <v>4</v>
      </c>
      <c r="Y29" s="102">
        <v>3</v>
      </c>
      <c r="Z29" s="102"/>
      <c r="AA29" s="102"/>
      <c r="AB29" s="59"/>
      <c r="AC29" s="118">
        <v>3.5</v>
      </c>
      <c r="AD29" s="102">
        <v>3</v>
      </c>
      <c r="AE29" s="102">
        <v>0</v>
      </c>
      <c r="AF29" s="102">
        <v>3</v>
      </c>
      <c r="AG29" s="102"/>
      <c r="AH29" s="59"/>
      <c r="AI29" s="118">
        <v>3</v>
      </c>
      <c r="AJ29" s="58"/>
      <c r="AK29" s="58"/>
      <c r="AL29" s="102"/>
      <c r="AM29" s="58"/>
      <c r="AN29" s="59"/>
      <c r="AO29" s="118">
        <v>0</v>
      </c>
      <c r="AP29" s="102">
        <v>3</v>
      </c>
      <c r="AQ29" s="102">
        <v>3</v>
      </c>
      <c r="AR29" s="102">
        <v>0</v>
      </c>
      <c r="AS29" s="102"/>
      <c r="AT29" s="59"/>
      <c r="AU29" s="118">
        <v>3</v>
      </c>
      <c r="AV29" s="102"/>
      <c r="AW29" s="102"/>
      <c r="AX29" s="102">
        <v>3</v>
      </c>
      <c r="AY29" s="102">
        <v>3</v>
      </c>
      <c r="AZ29" s="102">
        <v>2.25</v>
      </c>
      <c r="BA29" s="118">
        <v>2.75</v>
      </c>
      <c r="BB29" s="102">
        <v>3</v>
      </c>
      <c r="BC29" s="102">
        <v>0</v>
      </c>
      <c r="BD29" s="102"/>
      <c r="BE29" s="58"/>
      <c r="BF29" s="76"/>
      <c r="BG29" s="118">
        <v>3</v>
      </c>
    </row>
    <row r="30" spans="1:59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102">
        <v>1</v>
      </c>
      <c r="M30" s="102">
        <v>1</v>
      </c>
      <c r="N30" s="102">
        <v>1</v>
      </c>
      <c r="O30" s="102">
        <v>1</v>
      </c>
      <c r="P30" s="102">
        <v>1</v>
      </c>
      <c r="Q30" s="118">
        <v>1</v>
      </c>
      <c r="R30" s="102">
        <v>1</v>
      </c>
      <c r="S30" s="102">
        <v>1</v>
      </c>
      <c r="T30" s="101"/>
      <c r="U30" s="102">
        <v>1</v>
      </c>
      <c r="V30" s="65"/>
      <c r="W30" s="118">
        <v>1</v>
      </c>
      <c r="X30" s="102">
        <v>1</v>
      </c>
      <c r="Y30" s="102">
        <v>1</v>
      </c>
      <c r="Z30" s="101"/>
      <c r="AA30" s="101"/>
      <c r="AB30" s="65"/>
      <c r="AC30" s="118">
        <v>1</v>
      </c>
      <c r="AD30" s="102">
        <v>1</v>
      </c>
      <c r="AE30" s="102">
        <v>0</v>
      </c>
      <c r="AF30" s="102">
        <v>1</v>
      </c>
      <c r="AG30" s="101"/>
      <c r="AH30" s="65"/>
      <c r="AI30" s="118">
        <v>1</v>
      </c>
      <c r="AJ30" s="54"/>
      <c r="AK30" s="54"/>
      <c r="AL30" s="101"/>
      <c r="AM30" s="54"/>
      <c r="AN30" s="65"/>
      <c r="AO30" s="118">
        <v>0</v>
      </c>
      <c r="AP30" s="102">
        <v>1</v>
      </c>
      <c r="AQ30" s="102">
        <v>1</v>
      </c>
      <c r="AR30" s="102">
        <v>0</v>
      </c>
      <c r="AS30" s="101"/>
      <c r="AT30" s="65"/>
      <c r="AU30" s="118">
        <v>1</v>
      </c>
      <c r="AV30" s="101"/>
      <c r="AW30" s="101"/>
      <c r="AX30" s="102">
        <v>1</v>
      </c>
      <c r="AY30" s="102">
        <v>1</v>
      </c>
      <c r="AZ30" s="102" t="s">
        <v>563</v>
      </c>
      <c r="BA30" s="118">
        <v>1</v>
      </c>
      <c r="BB30" s="102">
        <v>1</v>
      </c>
      <c r="BC30" s="102">
        <v>0</v>
      </c>
      <c r="BD30" s="101"/>
      <c r="BE30" s="54"/>
      <c r="BF30" s="81"/>
      <c r="BG30" s="118">
        <v>1</v>
      </c>
    </row>
    <row r="31" spans="1:59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102">
        <v>3</v>
      </c>
      <c r="M31" s="102">
        <v>2</v>
      </c>
      <c r="N31" s="102">
        <v>2</v>
      </c>
      <c r="O31" s="102">
        <v>3</v>
      </c>
      <c r="P31" s="102">
        <v>2</v>
      </c>
      <c r="Q31" s="118">
        <v>2.4</v>
      </c>
      <c r="R31" s="102">
        <v>2</v>
      </c>
      <c r="S31" s="102">
        <v>2</v>
      </c>
      <c r="T31" s="102"/>
      <c r="U31" s="102">
        <v>2</v>
      </c>
      <c r="V31" s="59"/>
      <c r="W31" s="118">
        <v>2</v>
      </c>
      <c r="X31" s="102">
        <v>2</v>
      </c>
      <c r="Y31" s="102">
        <v>2</v>
      </c>
      <c r="Z31" s="102"/>
      <c r="AA31" s="102"/>
      <c r="AB31" s="59"/>
      <c r="AC31" s="118">
        <v>2</v>
      </c>
      <c r="AD31" s="102">
        <v>2</v>
      </c>
      <c r="AE31" s="102">
        <v>0</v>
      </c>
      <c r="AF31" s="102">
        <v>2</v>
      </c>
      <c r="AG31" s="102"/>
      <c r="AH31" s="59"/>
      <c r="AI31" s="118">
        <v>2</v>
      </c>
      <c r="AJ31" s="58"/>
      <c r="AK31" s="58"/>
      <c r="AL31" s="102"/>
      <c r="AM31" s="58"/>
      <c r="AN31" s="59"/>
      <c r="AO31" s="118">
        <v>0</v>
      </c>
      <c r="AP31" s="102">
        <v>2</v>
      </c>
      <c r="AQ31" s="102">
        <v>2</v>
      </c>
      <c r="AR31" s="102">
        <v>0</v>
      </c>
      <c r="AS31" s="102"/>
      <c r="AT31" s="59"/>
      <c r="AU31" s="118">
        <v>2</v>
      </c>
      <c r="AV31" s="102"/>
      <c r="AW31" s="102"/>
      <c r="AX31" s="102">
        <v>2</v>
      </c>
      <c r="AY31" s="102">
        <v>2</v>
      </c>
      <c r="AZ31" s="102">
        <v>1.5</v>
      </c>
      <c r="BA31" s="118">
        <v>1.8333333333333333</v>
      </c>
      <c r="BB31" s="102">
        <v>4</v>
      </c>
      <c r="BC31" s="102">
        <v>0</v>
      </c>
      <c r="BD31" s="102"/>
      <c r="BE31" s="58"/>
      <c r="BF31" s="76"/>
      <c r="BG31" s="118">
        <v>4</v>
      </c>
    </row>
    <row r="32" spans="1:59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102">
        <v>3</v>
      </c>
      <c r="M32" s="102">
        <v>2</v>
      </c>
      <c r="N32" s="102">
        <v>2</v>
      </c>
      <c r="O32" s="102">
        <v>3</v>
      </c>
      <c r="P32" s="102">
        <v>2</v>
      </c>
      <c r="Q32" s="118">
        <v>2.4</v>
      </c>
      <c r="R32" s="102">
        <v>1</v>
      </c>
      <c r="S32" s="102">
        <v>1</v>
      </c>
      <c r="T32" s="101"/>
      <c r="U32" s="102">
        <v>1</v>
      </c>
      <c r="V32" s="65"/>
      <c r="W32" s="118">
        <v>1</v>
      </c>
      <c r="X32" s="102">
        <v>1</v>
      </c>
      <c r="Y32" s="102">
        <v>1</v>
      </c>
      <c r="Z32" s="101"/>
      <c r="AA32" s="101"/>
      <c r="AB32" s="65"/>
      <c r="AC32" s="118">
        <v>1</v>
      </c>
      <c r="AD32" s="102">
        <v>1</v>
      </c>
      <c r="AE32" s="102">
        <v>0</v>
      </c>
      <c r="AF32" s="102">
        <v>1</v>
      </c>
      <c r="AG32" s="101"/>
      <c r="AH32" s="65"/>
      <c r="AI32" s="118">
        <v>1</v>
      </c>
      <c r="AJ32" s="54"/>
      <c r="AK32" s="54"/>
      <c r="AL32" s="101"/>
      <c r="AM32" s="54"/>
      <c r="AN32" s="65"/>
      <c r="AO32" s="118">
        <v>0</v>
      </c>
      <c r="AP32" s="102">
        <v>1</v>
      </c>
      <c r="AQ32" s="102">
        <v>1</v>
      </c>
      <c r="AR32" s="102">
        <v>0</v>
      </c>
      <c r="AS32" s="101"/>
      <c r="AT32" s="65"/>
      <c r="AU32" s="118">
        <v>1</v>
      </c>
      <c r="AV32" s="101"/>
      <c r="AW32" s="101"/>
      <c r="AX32" s="102">
        <v>1</v>
      </c>
      <c r="AY32" s="102">
        <v>1</v>
      </c>
      <c r="AZ32" s="102" t="s">
        <v>563</v>
      </c>
      <c r="BA32" s="118">
        <v>1</v>
      </c>
      <c r="BB32" s="102">
        <v>1</v>
      </c>
      <c r="BC32" s="102">
        <v>0</v>
      </c>
      <c r="BD32" s="101"/>
      <c r="BE32" s="54"/>
      <c r="BF32" s="81"/>
      <c r="BG32" s="118">
        <v>1</v>
      </c>
    </row>
    <row r="33" spans="1:59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102">
        <v>0</v>
      </c>
      <c r="M33" s="102">
        <v>0</v>
      </c>
      <c r="N33" s="102">
        <v>0</v>
      </c>
      <c r="O33" s="102">
        <v>0</v>
      </c>
      <c r="P33" s="102">
        <v>0</v>
      </c>
      <c r="Q33" s="118">
        <v>0</v>
      </c>
      <c r="R33" s="102">
        <v>0</v>
      </c>
      <c r="S33" s="102">
        <v>0</v>
      </c>
      <c r="T33" s="102"/>
      <c r="U33" s="102">
        <v>0</v>
      </c>
      <c r="V33" s="59"/>
      <c r="W33" s="118">
        <v>0</v>
      </c>
      <c r="X33" s="102">
        <v>0</v>
      </c>
      <c r="Y33" s="102">
        <v>0</v>
      </c>
      <c r="Z33" s="102"/>
      <c r="AA33" s="102"/>
      <c r="AB33" s="59"/>
      <c r="AC33" s="118">
        <v>0</v>
      </c>
      <c r="AD33" s="102">
        <v>0</v>
      </c>
      <c r="AE33" s="102">
        <v>0</v>
      </c>
      <c r="AF33" s="102">
        <v>0</v>
      </c>
      <c r="AG33" s="102"/>
      <c r="AH33" s="59"/>
      <c r="AI33" s="118">
        <v>0</v>
      </c>
      <c r="AJ33" s="58"/>
      <c r="AK33" s="58"/>
      <c r="AL33" s="102"/>
      <c r="AM33" s="58"/>
      <c r="AN33" s="59"/>
      <c r="AO33" s="118">
        <v>0</v>
      </c>
      <c r="AP33" s="102">
        <v>0</v>
      </c>
      <c r="AQ33" s="102">
        <v>0</v>
      </c>
      <c r="AR33" s="102">
        <v>0</v>
      </c>
      <c r="AS33" s="102"/>
      <c r="AT33" s="59"/>
      <c r="AU33" s="118">
        <v>0</v>
      </c>
      <c r="AV33" s="102"/>
      <c r="AW33" s="102"/>
      <c r="AX33" s="102">
        <v>0</v>
      </c>
      <c r="AY33" s="102">
        <v>0</v>
      </c>
      <c r="AZ33" s="102" t="s">
        <v>563</v>
      </c>
      <c r="BA33" s="118">
        <v>0</v>
      </c>
      <c r="BB33" s="102">
        <v>0</v>
      </c>
      <c r="BC33" s="102">
        <v>0</v>
      </c>
      <c r="BD33" s="102"/>
      <c r="BE33" s="58"/>
      <c r="BF33" s="76"/>
      <c r="BG33" s="118">
        <v>0</v>
      </c>
    </row>
    <row r="34" spans="1:59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102">
        <v>2</v>
      </c>
      <c r="M34" s="102">
        <v>3</v>
      </c>
      <c r="N34" s="102">
        <v>2</v>
      </c>
      <c r="O34" s="102">
        <v>3</v>
      </c>
      <c r="P34" s="102">
        <v>3</v>
      </c>
      <c r="Q34" s="118">
        <v>2.6</v>
      </c>
      <c r="R34" s="102">
        <v>3</v>
      </c>
      <c r="S34" s="102">
        <v>2</v>
      </c>
      <c r="T34" s="101"/>
      <c r="U34" s="102">
        <v>3</v>
      </c>
      <c r="V34" s="65"/>
      <c r="W34" s="118">
        <v>2.6666666666666665</v>
      </c>
      <c r="X34" s="102">
        <v>3</v>
      </c>
      <c r="Y34" s="102">
        <v>2</v>
      </c>
      <c r="Z34" s="101"/>
      <c r="AA34" s="101"/>
      <c r="AB34" s="65"/>
      <c r="AC34" s="118">
        <v>2.5</v>
      </c>
      <c r="AD34" s="102">
        <v>3</v>
      </c>
      <c r="AE34" s="102">
        <v>0</v>
      </c>
      <c r="AF34" s="102">
        <v>2</v>
      </c>
      <c r="AG34" s="101"/>
      <c r="AH34" s="65"/>
      <c r="AI34" s="118">
        <v>2.5</v>
      </c>
      <c r="AJ34" s="54"/>
      <c r="AK34" s="54"/>
      <c r="AL34" s="101"/>
      <c r="AM34" s="54"/>
      <c r="AN34" s="65"/>
      <c r="AO34" s="118">
        <v>0</v>
      </c>
      <c r="AP34" s="102">
        <v>3</v>
      </c>
      <c r="AQ34" s="102">
        <v>3</v>
      </c>
      <c r="AR34" s="102">
        <v>0</v>
      </c>
      <c r="AS34" s="101"/>
      <c r="AT34" s="65"/>
      <c r="AU34" s="118">
        <v>3</v>
      </c>
      <c r="AV34" s="101"/>
      <c r="AW34" s="101"/>
      <c r="AX34" s="102">
        <v>3</v>
      </c>
      <c r="AY34" s="102">
        <v>3</v>
      </c>
      <c r="AZ34" s="102">
        <v>2</v>
      </c>
      <c r="BA34" s="118">
        <v>2.6666666666666665</v>
      </c>
      <c r="BB34" s="102">
        <v>2</v>
      </c>
      <c r="BC34" s="102">
        <v>0</v>
      </c>
      <c r="BD34" s="101"/>
      <c r="BE34" s="54"/>
      <c r="BF34" s="81"/>
      <c r="BG34" s="118">
        <v>2</v>
      </c>
    </row>
    <row r="35" spans="1:59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102">
        <v>4</v>
      </c>
      <c r="M35" s="102">
        <v>3</v>
      </c>
      <c r="N35" s="102">
        <v>4</v>
      </c>
      <c r="O35" s="102">
        <v>3</v>
      </c>
      <c r="P35" s="102">
        <v>3</v>
      </c>
      <c r="Q35" s="118">
        <v>3.4</v>
      </c>
      <c r="R35" s="102">
        <v>3</v>
      </c>
      <c r="S35" s="102">
        <v>4</v>
      </c>
      <c r="T35" s="102"/>
      <c r="U35" s="102">
        <v>3</v>
      </c>
      <c r="V35" s="59"/>
      <c r="W35" s="118">
        <v>3.3333333333333335</v>
      </c>
      <c r="X35" s="102">
        <v>3</v>
      </c>
      <c r="Y35" s="102">
        <v>4</v>
      </c>
      <c r="Z35" s="102"/>
      <c r="AA35" s="102"/>
      <c r="AB35" s="59"/>
      <c r="AC35" s="118">
        <v>3.5</v>
      </c>
      <c r="AD35" s="102">
        <v>3</v>
      </c>
      <c r="AE35" s="102">
        <v>0</v>
      </c>
      <c r="AF35" s="102">
        <v>4</v>
      </c>
      <c r="AG35" s="102"/>
      <c r="AH35" s="59"/>
      <c r="AI35" s="118">
        <v>3.5</v>
      </c>
      <c r="AJ35" s="58"/>
      <c r="AK35" s="58"/>
      <c r="AL35" s="102"/>
      <c r="AM35" s="58"/>
      <c r="AN35" s="59"/>
      <c r="AO35" s="118">
        <v>0</v>
      </c>
      <c r="AP35" s="102">
        <v>3</v>
      </c>
      <c r="AQ35" s="102">
        <v>3</v>
      </c>
      <c r="AR35" s="102">
        <v>0</v>
      </c>
      <c r="AS35" s="102"/>
      <c r="AT35" s="59"/>
      <c r="AU35" s="118">
        <v>3</v>
      </c>
      <c r="AV35" s="102"/>
      <c r="AW35" s="102"/>
      <c r="AX35" s="102">
        <v>3</v>
      </c>
      <c r="AY35" s="102">
        <v>3</v>
      </c>
      <c r="AZ35" s="102">
        <v>2.5</v>
      </c>
      <c r="BA35" s="118">
        <v>2.8333333333333335</v>
      </c>
      <c r="BB35" s="102">
        <v>4</v>
      </c>
      <c r="BC35" s="102">
        <v>0</v>
      </c>
      <c r="BD35" s="102"/>
      <c r="BE35" s="58"/>
      <c r="BF35" s="76"/>
      <c r="BG35" s="118">
        <v>4</v>
      </c>
    </row>
    <row r="36" spans="1:59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102">
        <v>3</v>
      </c>
      <c r="M36" s="102">
        <v>4</v>
      </c>
      <c r="N36" s="102">
        <v>4</v>
      </c>
      <c r="O36" s="102">
        <v>4</v>
      </c>
      <c r="P36" s="102">
        <v>4</v>
      </c>
      <c r="Q36" s="118">
        <v>3.8</v>
      </c>
      <c r="R36" s="102">
        <v>3</v>
      </c>
      <c r="S36" s="102">
        <v>3</v>
      </c>
      <c r="T36" s="101"/>
      <c r="U36" s="102">
        <v>3</v>
      </c>
      <c r="V36" s="65"/>
      <c r="W36" s="118">
        <v>3</v>
      </c>
      <c r="X36" s="102">
        <v>3</v>
      </c>
      <c r="Y36" s="102">
        <v>3</v>
      </c>
      <c r="Z36" s="101"/>
      <c r="AA36" s="101"/>
      <c r="AB36" s="65"/>
      <c r="AC36" s="118">
        <v>3</v>
      </c>
      <c r="AD36" s="102">
        <v>3</v>
      </c>
      <c r="AE36" s="102">
        <v>0</v>
      </c>
      <c r="AF36" s="102">
        <v>1</v>
      </c>
      <c r="AG36" s="101"/>
      <c r="AH36" s="65"/>
      <c r="AI36" s="118">
        <v>2</v>
      </c>
      <c r="AJ36" s="54"/>
      <c r="AK36" s="54"/>
      <c r="AL36" s="101"/>
      <c r="AM36" s="54"/>
      <c r="AN36" s="65"/>
      <c r="AO36" s="118">
        <v>0</v>
      </c>
      <c r="AP36" s="102">
        <v>1</v>
      </c>
      <c r="AQ36" s="102">
        <v>1</v>
      </c>
      <c r="AR36" s="102">
        <v>0</v>
      </c>
      <c r="AS36" s="101"/>
      <c r="AT36" s="65"/>
      <c r="AU36" s="118">
        <v>1</v>
      </c>
      <c r="AV36" s="101"/>
      <c r="AW36" s="101"/>
      <c r="AX36" s="102">
        <v>3</v>
      </c>
      <c r="AY36" s="102">
        <v>4</v>
      </c>
      <c r="AZ36" s="102" t="s">
        <v>563</v>
      </c>
      <c r="BA36" s="118">
        <v>3.5</v>
      </c>
      <c r="BB36" s="102">
        <v>4</v>
      </c>
      <c r="BC36" s="102">
        <v>0</v>
      </c>
      <c r="BD36" s="101"/>
      <c r="BE36" s="54"/>
      <c r="BF36" s="81"/>
      <c r="BG36" s="118">
        <v>4</v>
      </c>
    </row>
    <row r="37" spans="1:59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102">
        <v>2</v>
      </c>
      <c r="M37" s="102">
        <v>3</v>
      </c>
      <c r="N37" s="102">
        <v>2</v>
      </c>
      <c r="O37" s="102">
        <v>3</v>
      </c>
      <c r="P37" s="102">
        <v>2</v>
      </c>
      <c r="Q37" s="118">
        <v>2.4</v>
      </c>
      <c r="R37" s="102">
        <v>2</v>
      </c>
      <c r="S37" s="102">
        <v>2</v>
      </c>
      <c r="T37" s="102"/>
      <c r="U37" s="102">
        <v>2</v>
      </c>
      <c r="V37" s="59"/>
      <c r="W37" s="118">
        <v>2</v>
      </c>
      <c r="X37" s="102">
        <v>2</v>
      </c>
      <c r="Y37" s="102">
        <v>2</v>
      </c>
      <c r="Z37" s="102"/>
      <c r="AA37" s="102"/>
      <c r="AB37" s="59"/>
      <c r="AC37" s="118">
        <v>2</v>
      </c>
      <c r="AD37" s="102">
        <v>2</v>
      </c>
      <c r="AE37" s="102">
        <v>0</v>
      </c>
      <c r="AF37" s="102">
        <v>2</v>
      </c>
      <c r="AG37" s="102"/>
      <c r="AH37" s="59"/>
      <c r="AI37" s="118">
        <v>2</v>
      </c>
      <c r="AJ37" s="58"/>
      <c r="AK37" s="58"/>
      <c r="AL37" s="102"/>
      <c r="AM37" s="58"/>
      <c r="AN37" s="59"/>
      <c r="AO37" s="118">
        <v>0</v>
      </c>
      <c r="AP37" s="102">
        <v>3</v>
      </c>
      <c r="AQ37" s="102">
        <v>2</v>
      </c>
      <c r="AR37" s="102">
        <v>0</v>
      </c>
      <c r="AS37" s="102"/>
      <c r="AT37" s="59"/>
      <c r="AU37" s="118">
        <v>2.5</v>
      </c>
      <c r="AV37" s="102"/>
      <c r="AW37" s="102"/>
      <c r="AX37" s="102">
        <v>3</v>
      </c>
      <c r="AY37" s="102">
        <v>2</v>
      </c>
      <c r="AZ37" s="102">
        <v>1.75</v>
      </c>
      <c r="BA37" s="118">
        <v>2.25</v>
      </c>
      <c r="BB37" s="102">
        <v>2</v>
      </c>
      <c r="BC37" s="102">
        <v>0</v>
      </c>
      <c r="BD37" s="102"/>
      <c r="BE37" s="58"/>
      <c r="BF37" s="76"/>
      <c r="BG37" s="118">
        <v>2</v>
      </c>
    </row>
    <row r="38" spans="1:59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102">
        <v>2</v>
      </c>
      <c r="M38" s="102">
        <v>2</v>
      </c>
      <c r="N38" s="102">
        <v>3</v>
      </c>
      <c r="O38" s="102">
        <v>3</v>
      </c>
      <c r="P38" s="102">
        <v>2</v>
      </c>
      <c r="Q38" s="118">
        <v>2.4</v>
      </c>
      <c r="R38" s="102">
        <v>2</v>
      </c>
      <c r="S38" s="102">
        <v>3</v>
      </c>
      <c r="T38" s="101"/>
      <c r="U38" s="102">
        <v>2</v>
      </c>
      <c r="V38" s="65"/>
      <c r="W38" s="118">
        <v>2.3333333333333335</v>
      </c>
      <c r="X38" s="102">
        <v>2</v>
      </c>
      <c r="Y38" s="102">
        <v>2</v>
      </c>
      <c r="Z38" s="101"/>
      <c r="AA38" s="101"/>
      <c r="AB38" s="65"/>
      <c r="AC38" s="118">
        <v>2</v>
      </c>
      <c r="AD38" s="102">
        <v>3</v>
      </c>
      <c r="AE38" s="102">
        <v>0</v>
      </c>
      <c r="AF38" s="102">
        <v>4</v>
      </c>
      <c r="AG38" s="101"/>
      <c r="AH38" s="65"/>
      <c r="AI38" s="118">
        <v>3.5</v>
      </c>
      <c r="AJ38" s="54"/>
      <c r="AK38" s="54"/>
      <c r="AL38" s="101"/>
      <c r="AM38" s="54"/>
      <c r="AN38" s="65"/>
      <c r="AO38" s="118">
        <v>0</v>
      </c>
      <c r="AP38" s="102">
        <v>3</v>
      </c>
      <c r="AQ38" s="102">
        <v>3</v>
      </c>
      <c r="AR38" s="102">
        <v>0</v>
      </c>
      <c r="AS38" s="101"/>
      <c r="AT38" s="65"/>
      <c r="AU38" s="118">
        <v>3</v>
      </c>
      <c r="AV38" s="101"/>
      <c r="AW38" s="101"/>
      <c r="AX38" s="102">
        <v>3</v>
      </c>
      <c r="AY38" s="102">
        <v>2</v>
      </c>
      <c r="AZ38" s="102" t="s">
        <v>563</v>
      </c>
      <c r="BA38" s="118">
        <v>2.5</v>
      </c>
      <c r="BB38" s="102">
        <v>3</v>
      </c>
      <c r="BC38" s="102">
        <v>0</v>
      </c>
      <c r="BD38" s="101"/>
      <c r="BE38" s="54"/>
      <c r="BF38" s="81"/>
      <c r="BG38" s="118">
        <v>3</v>
      </c>
    </row>
    <row r="39" spans="1:59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102">
        <v>3</v>
      </c>
      <c r="M39" s="102">
        <v>4</v>
      </c>
      <c r="N39" s="102">
        <v>4</v>
      </c>
      <c r="O39" s="102">
        <v>4</v>
      </c>
      <c r="P39" s="102">
        <v>4</v>
      </c>
      <c r="Q39" s="118">
        <v>3.8</v>
      </c>
      <c r="R39" s="102">
        <v>3</v>
      </c>
      <c r="S39" s="102">
        <v>3</v>
      </c>
      <c r="T39" s="102"/>
      <c r="U39" s="102">
        <v>3</v>
      </c>
      <c r="V39" s="59"/>
      <c r="W39" s="118">
        <v>3</v>
      </c>
      <c r="X39" s="102">
        <v>3</v>
      </c>
      <c r="Y39" s="102">
        <v>3</v>
      </c>
      <c r="Z39" s="102"/>
      <c r="AA39" s="102"/>
      <c r="AB39" s="59"/>
      <c r="AC39" s="118">
        <v>3</v>
      </c>
      <c r="AD39" s="102">
        <v>3</v>
      </c>
      <c r="AE39" s="102">
        <v>0</v>
      </c>
      <c r="AF39" s="102">
        <v>2</v>
      </c>
      <c r="AG39" s="102"/>
      <c r="AH39" s="59"/>
      <c r="AI39" s="118">
        <v>2.5</v>
      </c>
      <c r="AJ39" s="58"/>
      <c r="AK39" s="58"/>
      <c r="AL39" s="102"/>
      <c r="AM39" s="58"/>
      <c r="AN39" s="59"/>
      <c r="AO39" s="118">
        <v>0</v>
      </c>
      <c r="AP39" s="102">
        <v>2</v>
      </c>
      <c r="AQ39" s="102">
        <v>2</v>
      </c>
      <c r="AR39" s="102">
        <v>0</v>
      </c>
      <c r="AS39" s="102"/>
      <c r="AT39" s="59"/>
      <c r="AU39" s="118">
        <v>2</v>
      </c>
      <c r="AV39" s="102"/>
      <c r="AW39" s="102"/>
      <c r="AX39" s="102">
        <v>3</v>
      </c>
      <c r="AY39" s="102">
        <v>4</v>
      </c>
      <c r="AZ39" s="102">
        <v>2.25</v>
      </c>
      <c r="BA39" s="118">
        <v>3.0833333333333335</v>
      </c>
      <c r="BB39" s="102">
        <v>4</v>
      </c>
      <c r="BC39" s="102">
        <v>0</v>
      </c>
      <c r="BD39" s="102"/>
      <c r="BE39" s="58"/>
      <c r="BF39" s="76"/>
      <c r="BG39" s="118">
        <v>4</v>
      </c>
    </row>
    <row r="40" spans="1:59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102">
        <v>2</v>
      </c>
      <c r="M40" s="102">
        <v>3</v>
      </c>
      <c r="N40" s="102">
        <v>2</v>
      </c>
      <c r="O40" s="102">
        <v>3</v>
      </c>
      <c r="P40" s="102">
        <v>3</v>
      </c>
      <c r="Q40" s="118">
        <v>2.6</v>
      </c>
      <c r="R40" s="102">
        <v>3</v>
      </c>
      <c r="S40" s="102">
        <v>2</v>
      </c>
      <c r="T40" s="101"/>
      <c r="U40" s="102">
        <v>3</v>
      </c>
      <c r="V40" s="65"/>
      <c r="W40" s="118">
        <v>2.6666666666666665</v>
      </c>
      <c r="X40" s="102">
        <v>3</v>
      </c>
      <c r="Y40" s="102">
        <v>2</v>
      </c>
      <c r="Z40" s="101"/>
      <c r="AA40" s="101"/>
      <c r="AB40" s="65"/>
      <c r="AC40" s="118">
        <v>2.5</v>
      </c>
      <c r="AD40" s="102">
        <v>3</v>
      </c>
      <c r="AE40" s="102">
        <v>0</v>
      </c>
      <c r="AF40" s="102">
        <v>2</v>
      </c>
      <c r="AG40" s="101"/>
      <c r="AH40" s="65"/>
      <c r="AI40" s="118">
        <v>2.5</v>
      </c>
      <c r="AJ40" s="54"/>
      <c r="AK40" s="54"/>
      <c r="AL40" s="101"/>
      <c r="AM40" s="54"/>
      <c r="AN40" s="65"/>
      <c r="AO40" s="118">
        <v>0</v>
      </c>
      <c r="AP40" s="102">
        <v>3</v>
      </c>
      <c r="AQ40" s="102">
        <v>3</v>
      </c>
      <c r="AR40" s="102">
        <v>0</v>
      </c>
      <c r="AS40" s="101"/>
      <c r="AT40" s="65"/>
      <c r="AU40" s="118">
        <v>3</v>
      </c>
      <c r="AV40" s="101"/>
      <c r="AW40" s="101"/>
      <c r="AX40" s="102">
        <v>3</v>
      </c>
      <c r="AY40" s="102">
        <v>3</v>
      </c>
      <c r="AZ40" s="102">
        <v>2</v>
      </c>
      <c r="BA40" s="118">
        <v>2.6666666666666665</v>
      </c>
      <c r="BB40" s="102">
        <v>2</v>
      </c>
      <c r="BC40" s="102">
        <v>0</v>
      </c>
      <c r="BD40" s="101"/>
      <c r="BE40" s="54"/>
      <c r="BF40" s="81"/>
      <c r="BG40" s="118">
        <v>2</v>
      </c>
    </row>
    <row r="41" spans="1:59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102">
        <v>2</v>
      </c>
      <c r="M41" s="102">
        <v>3</v>
      </c>
      <c r="N41" s="102">
        <v>2</v>
      </c>
      <c r="O41" s="102">
        <v>4</v>
      </c>
      <c r="P41" s="102">
        <v>4</v>
      </c>
      <c r="Q41" s="118">
        <v>3</v>
      </c>
      <c r="R41" s="102">
        <v>2</v>
      </c>
      <c r="S41" s="102">
        <v>2</v>
      </c>
      <c r="T41" s="102"/>
      <c r="U41" s="102">
        <v>2</v>
      </c>
      <c r="V41" s="59"/>
      <c r="W41" s="118">
        <v>2</v>
      </c>
      <c r="X41" s="102">
        <v>2</v>
      </c>
      <c r="Y41" s="102">
        <v>2</v>
      </c>
      <c r="Z41" s="102"/>
      <c r="AA41" s="102"/>
      <c r="AB41" s="59"/>
      <c r="AC41" s="118">
        <v>2</v>
      </c>
      <c r="AD41" s="102">
        <v>2</v>
      </c>
      <c r="AE41" s="102">
        <v>0</v>
      </c>
      <c r="AF41" s="102">
        <v>2</v>
      </c>
      <c r="AG41" s="102"/>
      <c r="AH41" s="59"/>
      <c r="AI41" s="118">
        <v>2</v>
      </c>
      <c r="AJ41" s="58"/>
      <c r="AK41" s="58"/>
      <c r="AL41" s="102"/>
      <c r="AM41" s="58"/>
      <c r="AN41" s="59"/>
      <c r="AO41" s="118">
        <v>0</v>
      </c>
      <c r="AP41" s="102">
        <v>2</v>
      </c>
      <c r="AQ41" s="102">
        <v>2</v>
      </c>
      <c r="AR41" s="102">
        <v>0</v>
      </c>
      <c r="AS41" s="102"/>
      <c r="AT41" s="59"/>
      <c r="AU41" s="118">
        <v>2</v>
      </c>
      <c r="AV41" s="102"/>
      <c r="AW41" s="102"/>
      <c r="AX41" s="102">
        <v>3</v>
      </c>
      <c r="AY41" s="102">
        <v>4</v>
      </c>
      <c r="AZ41" s="102">
        <v>2.5</v>
      </c>
      <c r="BA41" s="118">
        <v>3.1666666666666665</v>
      </c>
      <c r="BB41" s="102">
        <v>4</v>
      </c>
      <c r="BC41" s="102">
        <v>0</v>
      </c>
      <c r="BD41" s="102"/>
      <c r="BE41" s="58"/>
      <c r="BF41" s="76"/>
      <c r="BG41" s="118">
        <v>4</v>
      </c>
    </row>
    <row r="42" spans="1:59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102">
        <v>3</v>
      </c>
      <c r="M42" s="102">
        <v>2</v>
      </c>
      <c r="N42" s="102">
        <v>2</v>
      </c>
      <c r="O42" s="102">
        <v>3</v>
      </c>
      <c r="P42" s="102">
        <v>2</v>
      </c>
      <c r="Q42" s="118">
        <v>2.4</v>
      </c>
      <c r="R42" s="102">
        <v>1</v>
      </c>
      <c r="S42" s="102">
        <v>1</v>
      </c>
      <c r="T42" s="101"/>
      <c r="U42" s="102">
        <v>1</v>
      </c>
      <c r="V42" s="65"/>
      <c r="W42" s="118">
        <v>1</v>
      </c>
      <c r="X42" s="102">
        <v>1</v>
      </c>
      <c r="Y42" s="102">
        <v>1</v>
      </c>
      <c r="Z42" s="101"/>
      <c r="AA42" s="101"/>
      <c r="AB42" s="65"/>
      <c r="AC42" s="118">
        <v>1</v>
      </c>
      <c r="AD42" s="102">
        <v>1</v>
      </c>
      <c r="AE42" s="102">
        <v>0</v>
      </c>
      <c r="AF42" s="102">
        <v>1</v>
      </c>
      <c r="AG42" s="101"/>
      <c r="AH42" s="65"/>
      <c r="AI42" s="118">
        <v>1</v>
      </c>
      <c r="AJ42" s="54"/>
      <c r="AK42" s="54"/>
      <c r="AL42" s="101"/>
      <c r="AM42" s="54"/>
      <c r="AN42" s="65"/>
      <c r="AO42" s="118">
        <v>0</v>
      </c>
      <c r="AP42" s="102">
        <v>2</v>
      </c>
      <c r="AQ42" s="102">
        <v>2</v>
      </c>
      <c r="AR42" s="102">
        <v>0</v>
      </c>
      <c r="AS42" s="101"/>
      <c r="AT42" s="65"/>
      <c r="AU42" s="118">
        <v>2</v>
      </c>
      <c r="AV42" s="101"/>
      <c r="AW42" s="101"/>
      <c r="AX42" s="102">
        <v>1</v>
      </c>
      <c r="AY42" s="102">
        <v>1</v>
      </c>
      <c r="AZ42" s="102" t="s">
        <v>563</v>
      </c>
      <c r="BA42" s="118">
        <v>1</v>
      </c>
      <c r="BB42" s="102">
        <v>4</v>
      </c>
      <c r="BC42" s="102">
        <v>0</v>
      </c>
      <c r="BD42" s="101"/>
      <c r="BE42" s="54"/>
      <c r="BF42" s="81"/>
      <c r="BG42" s="118">
        <v>4</v>
      </c>
    </row>
    <row r="43" spans="1:59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102">
        <v>2</v>
      </c>
      <c r="M43" s="102">
        <v>2</v>
      </c>
      <c r="N43" s="102">
        <v>2</v>
      </c>
      <c r="O43" s="102">
        <v>4</v>
      </c>
      <c r="P43" s="102">
        <v>4</v>
      </c>
      <c r="Q43" s="118">
        <v>2.8</v>
      </c>
      <c r="R43" s="102">
        <v>2</v>
      </c>
      <c r="S43" s="102">
        <v>2</v>
      </c>
      <c r="T43" s="102"/>
      <c r="U43" s="102">
        <v>2</v>
      </c>
      <c r="V43" s="59"/>
      <c r="W43" s="118">
        <v>2</v>
      </c>
      <c r="X43" s="102">
        <v>2</v>
      </c>
      <c r="Y43" s="102">
        <v>2</v>
      </c>
      <c r="Z43" s="102"/>
      <c r="AA43" s="102"/>
      <c r="AB43" s="59"/>
      <c r="AC43" s="118">
        <v>2</v>
      </c>
      <c r="AD43" s="102">
        <v>2</v>
      </c>
      <c r="AE43" s="102">
        <v>0</v>
      </c>
      <c r="AF43" s="102">
        <v>2</v>
      </c>
      <c r="AG43" s="102"/>
      <c r="AH43" s="59"/>
      <c r="AI43" s="118">
        <v>2</v>
      </c>
      <c r="AJ43" s="58"/>
      <c r="AK43" s="58"/>
      <c r="AL43" s="102"/>
      <c r="AM43" s="58"/>
      <c r="AN43" s="59"/>
      <c r="AO43" s="118">
        <v>0</v>
      </c>
      <c r="AP43" s="102">
        <v>2</v>
      </c>
      <c r="AQ43" s="102">
        <v>2</v>
      </c>
      <c r="AR43" s="102">
        <v>0</v>
      </c>
      <c r="AS43" s="102"/>
      <c r="AT43" s="59"/>
      <c r="AU43" s="118">
        <v>2</v>
      </c>
      <c r="AV43" s="102"/>
      <c r="AW43" s="102"/>
      <c r="AX43" s="102">
        <v>2</v>
      </c>
      <c r="AY43" s="102">
        <v>2</v>
      </c>
      <c r="AZ43" s="102">
        <v>1.5</v>
      </c>
      <c r="BA43" s="118">
        <v>1.8333333333333333</v>
      </c>
      <c r="BB43" s="102">
        <v>2</v>
      </c>
      <c r="BC43" s="102">
        <v>0</v>
      </c>
      <c r="BD43" s="102"/>
      <c r="BE43" s="58"/>
      <c r="BF43" s="76"/>
      <c r="BG43" s="118">
        <v>2</v>
      </c>
    </row>
    <row r="44" spans="1:59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102">
        <v>3</v>
      </c>
      <c r="M44" s="102">
        <v>3</v>
      </c>
      <c r="N44" s="102">
        <v>3</v>
      </c>
      <c r="O44" s="102">
        <v>3</v>
      </c>
      <c r="P44" s="102">
        <v>2</v>
      </c>
      <c r="Q44" s="118">
        <v>2.8</v>
      </c>
      <c r="R44" s="102">
        <v>2</v>
      </c>
      <c r="S44" s="102">
        <v>3</v>
      </c>
      <c r="T44" s="101"/>
      <c r="U44" s="102">
        <v>2</v>
      </c>
      <c r="V44" s="65"/>
      <c r="W44" s="118">
        <v>2.3333333333333335</v>
      </c>
      <c r="X44" s="102">
        <v>2</v>
      </c>
      <c r="Y44" s="102">
        <v>3</v>
      </c>
      <c r="Z44" s="101"/>
      <c r="AA44" s="101"/>
      <c r="AB44" s="65"/>
      <c r="AC44" s="118">
        <v>2.5</v>
      </c>
      <c r="AD44" s="102">
        <v>2</v>
      </c>
      <c r="AE44" s="102">
        <v>0</v>
      </c>
      <c r="AF44" s="102">
        <v>3</v>
      </c>
      <c r="AG44" s="101"/>
      <c r="AH44" s="65"/>
      <c r="AI44" s="118">
        <v>2.5</v>
      </c>
      <c r="AJ44" s="54"/>
      <c r="AK44" s="54"/>
      <c r="AL44" s="101"/>
      <c r="AM44" s="54"/>
      <c r="AN44" s="65"/>
      <c r="AO44" s="118">
        <v>0</v>
      </c>
      <c r="AP44" s="102">
        <v>3</v>
      </c>
      <c r="AQ44" s="102">
        <v>2</v>
      </c>
      <c r="AR44" s="102">
        <v>0</v>
      </c>
      <c r="AS44" s="101"/>
      <c r="AT44" s="65"/>
      <c r="AU44" s="118">
        <v>2.5</v>
      </c>
      <c r="AV44" s="101"/>
      <c r="AW44" s="101"/>
      <c r="AX44" s="102">
        <v>3</v>
      </c>
      <c r="AY44" s="102">
        <v>2</v>
      </c>
      <c r="AZ44" s="102">
        <v>2</v>
      </c>
      <c r="BA44" s="118">
        <v>2.3333333333333335</v>
      </c>
      <c r="BB44" s="102">
        <v>3</v>
      </c>
      <c r="BC44" s="102">
        <v>0</v>
      </c>
      <c r="BD44" s="101"/>
      <c r="BE44" s="54"/>
      <c r="BF44" s="81"/>
      <c r="BG44" s="118">
        <v>3</v>
      </c>
    </row>
    <row r="45" spans="1:59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102">
        <v>3</v>
      </c>
      <c r="M45" s="102">
        <v>3</v>
      </c>
      <c r="N45" s="102">
        <v>2</v>
      </c>
      <c r="O45" s="102">
        <v>3</v>
      </c>
      <c r="P45" s="102">
        <v>2</v>
      </c>
      <c r="Q45" s="118">
        <v>2.6</v>
      </c>
      <c r="R45" s="102">
        <v>2</v>
      </c>
      <c r="S45" s="102">
        <v>2</v>
      </c>
      <c r="T45" s="102"/>
      <c r="U45" s="102">
        <v>2</v>
      </c>
      <c r="V45" s="59"/>
      <c r="W45" s="118">
        <v>2</v>
      </c>
      <c r="X45" s="102">
        <v>2</v>
      </c>
      <c r="Y45" s="102">
        <v>1</v>
      </c>
      <c r="Z45" s="102"/>
      <c r="AA45" s="102"/>
      <c r="AB45" s="59"/>
      <c r="AC45" s="118">
        <v>1.5</v>
      </c>
      <c r="AD45" s="102">
        <v>2</v>
      </c>
      <c r="AE45" s="102">
        <v>0</v>
      </c>
      <c r="AF45" s="102">
        <v>1</v>
      </c>
      <c r="AG45" s="102"/>
      <c r="AH45" s="59"/>
      <c r="AI45" s="118">
        <v>1.5</v>
      </c>
      <c r="AJ45" s="58"/>
      <c r="AK45" s="58"/>
      <c r="AL45" s="102"/>
      <c r="AM45" s="58"/>
      <c r="AN45" s="59"/>
      <c r="AO45" s="118">
        <v>0</v>
      </c>
      <c r="AP45" s="102">
        <v>1</v>
      </c>
      <c r="AQ45" s="102">
        <v>1</v>
      </c>
      <c r="AR45" s="102">
        <v>0</v>
      </c>
      <c r="AS45" s="102"/>
      <c r="AT45" s="59"/>
      <c r="AU45" s="118">
        <v>1</v>
      </c>
      <c r="AV45" s="102"/>
      <c r="AW45" s="102"/>
      <c r="AX45" s="102">
        <v>1</v>
      </c>
      <c r="AY45" s="102">
        <v>2</v>
      </c>
      <c r="AZ45" s="102" t="s">
        <v>563</v>
      </c>
      <c r="BA45" s="118">
        <v>1.5</v>
      </c>
      <c r="BB45" s="102">
        <v>4</v>
      </c>
      <c r="BC45" s="102">
        <v>0</v>
      </c>
      <c r="BD45" s="102"/>
      <c r="BE45" s="58"/>
      <c r="BF45" s="76"/>
      <c r="BG45" s="118">
        <v>4</v>
      </c>
    </row>
    <row r="46" spans="1:59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102">
        <v>4</v>
      </c>
      <c r="M46" s="102">
        <v>4</v>
      </c>
      <c r="N46" s="102">
        <v>3</v>
      </c>
      <c r="O46" s="102">
        <v>3</v>
      </c>
      <c r="P46" s="102">
        <v>3</v>
      </c>
      <c r="Q46" s="118">
        <v>3.4</v>
      </c>
      <c r="R46" s="102">
        <v>3</v>
      </c>
      <c r="S46" s="102">
        <v>3</v>
      </c>
      <c r="T46" s="101"/>
      <c r="U46" s="102">
        <v>3</v>
      </c>
      <c r="V46" s="65"/>
      <c r="W46" s="118">
        <v>3</v>
      </c>
      <c r="X46" s="102">
        <v>3</v>
      </c>
      <c r="Y46" s="102">
        <v>3</v>
      </c>
      <c r="Z46" s="101"/>
      <c r="AA46" s="101"/>
      <c r="AB46" s="65"/>
      <c r="AC46" s="118">
        <v>3</v>
      </c>
      <c r="AD46" s="102">
        <v>2</v>
      </c>
      <c r="AE46" s="102">
        <v>0</v>
      </c>
      <c r="AF46" s="102">
        <v>3</v>
      </c>
      <c r="AG46" s="101"/>
      <c r="AH46" s="65"/>
      <c r="AI46" s="118">
        <v>2.5</v>
      </c>
      <c r="AJ46" s="54"/>
      <c r="AK46" s="54"/>
      <c r="AL46" s="101"/>
      <c r="AM46" s="54"/>
      <c r="AN46" s="65"/>
      <c r="AO46" s="118">
        <v>0</v>
      </c>
      <c r="AP46" s="102">
        <v>1</v>
      </c>
      <c r="AQ46" s="102">
        <v>1</v>
      </c>
      <c r="AR46" s="102">
        <v>0</v>
      </c>
      <c r="AS46" s="101"/>
      <c r="AT46" s="65"/>
      <c r="AU46" s="118">
        <v>1</v>
      </c>
      <c r="AV46" s="101"/>
      <c r="AW46" s="101"/>
      <c r="AX46" s="102">
        <v>3</v>
      </c>
      <c r="AY46" s="102">
        <v>3</v>
      </c>
      <c r="AZ46" s="102" t="s">
        <v>563</v>
      </c>
      <c r="BA46" s="118">
        <v>3</v>
      </c>
      <c r="BB46" s="102">
        <v>4</v>
      </c>
      <c r="BC46" s="102">
        <v>0</v>
      </c>
      <c r="BD46" s="101"/>
      <c r="BE46" s="54"/>
      <c r="BF46" s="81"/>
      <c r="BG46" s="118">
        <v>4</v>
      </c>
    </row>
    <row r="47" spans="1:59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102">
        <v>2</v>
      </c>
      <c r="M47" s="102">
        <v>2</v>
      </c>
      <c r="N47" s="102">
        <v>2</v>
      </c>
      <c r="O47" s="102">
        <v>2</v>
      </c>
      <c r="P47" s="102">
        <v>2</v>
      </c>
      <c r="Q47" s="118">
        <v>2</v>
      </c>
      <c r="R47" s="102">
        <v>2</v>
      </c>
      <c r="S47" s="102">
        <v>2</v>
      </c>
      <c r="T47" s="102"/>
      <c r="U47" s="102">
        <v>2</v>
      </c>
      <c r="V47" s="59"/>
      <c r="W47" s="118">
        <v>2</v>
      </c>
      <c r="X47" s="102">
        <v>2</v>
      </c>
      <c r="Y47" s="102">
        <v>2</v>
      </c>
      <c r="Z47" s="102"/>
      <c r="AA47" s="102"/>
      <c r="AB47" s="59"/>
      <c r="AC47" s="118">
        <v>2</v>
      </c>
      <c r="AD47" s="102">
        <v>2</v>
      </c>
      <c r="AE47" s="102">
        <v>0</v>
      </c>
      <c r="AF47" s="102">
        <v>2</v>
      </c>
      <c r="AG47" s="102"/>
      <c r="AH47" s="59"/>
      <c r="AI47" s="118">
        <v>2</v>
      </c>
      <c r="AJ47" s="58"/>
      <c r="AK47" s="58"/>
      <c r="AL47" s="102"/>
      <c r="AM47" s="58"/>
      <c r="AN47" s="59"/>
      <c r="AO47" s="118">
        <v>0</v>
      </c>
      <c r="AP47" s="102">
        <v>2</v>
      </c>
      <c r="AQ47" s="102">
        <v>2</v>
      </c>
      <c r="AR47" s="102">
        <v>0</v>
      </c>
      <c r="AS47" s="102"/>
      <c r="AT47" s="59"/>
      <c r="AU47" s="118">
        <v>2</v>
      </c>
      <c r="AV47" s="102"/>
      <c r="AW47" s="102"/>
      <c r="AX47" s="102">
        <v>2</v>
      </c>
      <c r="AY47" s="102">
        <v>2</v>
      </c>
      <c r="AZ47" s="102">
        <v>1.5</v>
      </c>
      <c r="BA47" s="118">
        <v>1.8333333333333333</v>
      </c>
      <c r="BB47" s="102">
        <v>2</v>
      </c>
      <c r="BC47" s="102">
        <v>0</v>
      </c>
      <c r="BD47" s="102"/>
      <c r="BE47" s="58"/>
      <c r="BF47" s="76"/>
      <c r="BG47" s="118">
        <v>2</v>
      </c>
    </row>
    <row r="48" spans="1:59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102">
        <v>2</v>
      </c>
      <c r="M48" s="102">
        <v>2</v>
      </c>
      <c r="N48" s="102">
        <v>2</v>
      </c>
      <c r="O48" s="102">
        <v>4</v>
      </c>
      <c r="P48" s="102">
        <v>4</v>
      </c>
      <c r="Q48" s="118">
        <v>2.8</v>
      </c>
      <c r="R48" s="102">
        <v>2</v>
      </c>
      <c r="S48" s="102">
        <v>2</v>
      </c>
      <c r="T48" s="101"/>
      <c r="U48" s="102">
        <v>2</v>
      </c>
      <c r="V48" s="65"/>
      <c r="W48" s="118">
        <v>2</v>
      </c>
      <c r="X48" s="102">
        <v>2</v>
      </c>
      <c r="Y48" s="102">
        <v>2</v>
      </c>
      <c r="Z48" s="101"/>
      <c r="AA48" s="101"/>
      <c r="AB48" s="65"/>
      <c r="AC48" s="118">
        <v>2</v>
      </c>
      <c r="AD48" s="102">
        <v>2</v>
      </c>
      <c r="AE48" s="102">
        <v>0</v>
      </c>
      <c r="AF48" s="102">
        <v>2</v>
      </c>
      <c r="AG48" s="101"/>
      <c r="AH48" s="65"/>
      <c r="AI48" s="118">
        <v>2</v>
      </c>
      <c r="AJ48" s="54"/>
      <c r="AK48" s="54"/>
      <c r="AL48" s="101"/>
      <c r="AM48" s="54"/>
      <c r="AN48" s="65"/>
      <c r="AO48" s="118">
        <v>0</v>
      </c>
      <c r="AP48" s="102">
        <v>2</v>
      </c>
      <c r="AQ48" s="102">
        <v>2</v>
      </c>
      <c r="AR48" s="102">
        <v>0</v>
      </c>
      <c r="AS48" s="101"/>
      <c r="AT48" s="65"/>
      <c r="AU48" s="118">
        <v>2</v>
      </c>
      <c r="AV48" s="101"/>
      <c r="AW48" s="101"/>
      <c r="AX48" s="102">
        <v>2</v>
      </c>
      <c r="AY48" s="102">
        <v>2</v>
      </c>
      <c r="AZ48" s="102">
        <v>1.5</v>
      </c>
      <c r="BA48" s="118">
        <v>1.8333333333333333</v>
      </c>
      <c r="BB48" s="102">
        <v>3</v>
      </c>
      <c r="BC48" s="102">
        <v>0</v>
      </c>
      <c r="BD48" s="101"/>
      <c r="BE48" s="54"/>
      <c r="BF48" s="81"/>
      <c r="BG48" s="118">
        <v>3</v>
      </c>
    </row>
    <row r="49" spans="1:59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102">
        <v>1</v>
      </c>
      <c r="M49" s="102">
        <v>1</v>
      </c>
      <c r="N49" s="102">
        <v>1</v>
      </c>
      <c r="O49" s="102">
        <v>3</v>
      </c>
      <c r="P49" s="102">
        <v>1</v>
      </c>
      <c r="Q49" s="118">
        <v>1.4</v>
      </c>
      <c r="R49" s="102">
        <v>2</v>
      </c>
      <c r="S49" s="102">
        <v>2</v>
      </c>
      <c r="T49" s="102"/>
      <c r="U49" s="102">
        <v>2</v>
      </c>
      <c r="V49" s="59"/>
      <c r="W49" s="118">
        <v>2</v>
      </c>
      <c r="X49" s="102">
        <v>2</v>
      </c>
      <c r="Y49" s="102">
        <v>2</v>
      </c>
      <c r="Z49" s="102"/>
      <c r="AA49" s="102"/>
      <c r="AB49" s="59"/>
      <c r="AC49" s="118">
        <v>2</v>
      </c>
      <c r="AD49" s="102">
        <v>2</v>
      </c>
      <c r="AE49" s="102">
        <v>0</v>
      </c>
      <c r="AF49" s="102">
        <v>2</v>
      </c>
      <c r="AG49" s="102"/>
      <c r="AH49" s="59"/>
      <c r="AI49" s="118">
        <v>2</v>
      </c>
      <c r="AJ49" s="58"/>
      <c r="AK49" s="58"/>
      <c r="AL49" s="102"/>
      <c r="AM49" s="58"/>
      <c r="AN49" s="59"/>
      <c r="AO49" s="118">
        <v>0</v>
      </c>
      <c r="AP49" s="102">
        <v>1</v>
      </c>
      <c r="AQ49" s="102">
        <v>1</v>
      </c>
      <c r="AR49" s="102">
        <v>0</v>
      </c>
      <c r="AS49" s="102"/>
      <c r="AT49" s="59"/>
      <c r="AU49" s="118">
        <v>1</v>
      </c>
      <c r="AV49" s="102"/>
      <c r="AW49" s="102"/>
      <c r="AX49" s="102">
        <v>3</v>
      </c>
      <c r="AY49" s="102">
        <v>2</v>
      </c>
      <c r="AZ49" s="102" t="s">
        <v>563</v>
      </c>
      <c r="BA49" s="118">
        <v>2.5</v>
      </c>
      <c r="BB49" s="102">
        <v>2</v>
      </c>
      <c r="BC49" s="102">
        <v>0</v>
      </c>
      <c r="BD49" s="102"/>
      <c r="BE49" s="58"/>
      <c r="BF49" s="76"/>
      <c r="BG49" s="118">
        <v>2</v>
      </c>
    </row>
    <row r="50" spans="1:59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102">
        <v>2</v>
      </c>
      <c r="M50" s="102">
        <v>2</v>
      </c>
      <c r="N50" s="102">
        <v>2</v>
      </c>
      <c r="O50" s="102">
        <v>2</v>
      </c>
      <c r="P50" s="102">
        <v>2</v>
      </c>
      <c r="Q50" s="118">
        <v>2</v>
      </c>
      <c r="R50" s="102">
        <v>2</v>
      </c>
      <c r="S50" s="102">
        <v>2</v>
      </c>
      <c r="T50" s="101"/>
      <c r="U50" s="102">
        <v>2</v>
      </c>
      <c r="V50" s="65"/>
      <c r="W50" s="118">
        <v>2</v>
      </c>
      <c r="X50" s="102">
        <v>2</v>
      </c>
      <c r="Y50" s="102">
        <v>2</v>
      </c>
      <c r="Z50" s="101"/>
      <c r="AA50" s="101"/>
      <c r="AB50" s="65"/>
      <c r="AC50" s="118">
        <v>2</v>
      </c>
      <c r="AD50" s="102">
        <v>2</v>
      </c>
      <c r="AE50" s="102">
        <v>0</v>
      </c>
      <c r="AF50" s="102">
        <v>2</v>
      </c>
      <c r="AG50" s="101"/>
      <c r="AH50" s="65"/>
      <c r="AI50" s="118">
        <v>2</v>
      </c>
      <c r="AJ50" s="54"/>
      <c r="AK50" s="54"/>
      <c r="AL50" s="101"/>
      <c r="AM50" s="54"/>
      <c r="AN50" s="65"/>
      <c r="AO50" s="118">
        <v>0</v>
      </c>
      <c r="AP50" s="102">
        <v>2</v>
      </c>
      <c r="AQ50" s="102">
        <v>2</v>
      </c>
      <c r="AR50" s="102">
        <v>0</v>
      </c>
      <c r="AS50" s="101"/>
      <c r="AT50" s="65"/>
      <c r="AU50" s="118">
        <v>2</v>
      </c>
      <c r="AV50" s="101"/>
      <c r="AW50" s="101"/>
      <c r="AX50" s="102">
        <v>2</v>
      </c>
      <c r="AY50" s="102">
        <v>2</v>
      </c>
      <c r="AZ50" s="102">
        <v>1.5</v>
      </c>
      <c r="BA50" s="118">
        <v>1.8333333333333333</v>
      </c>
      <c r="BB50" s="102">
        <v>2</v>
      </c>
      <c r="BC50" s="102">
        <v>0</v>
      </c>
      <c r="BD50" s="101"/>
      <c r="BE50" s="54"/>
      <c r="BF50" s="81"/>
      <c r="BG50" s="118">
        <v>2</v>
      </c>
    </row>
    <row r="51" spans="1:59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102" t="s">
        <v>563</v>
      </c>
      <c r="M51" s="102" t="s">
        <v>563</v>
      </c>
      <c r="N51" s="102" t="s">
        <v>563</v>
      </c>
      <c r="O51" s="102" t="s">
        <v>563</v>
      </c>
      <c r="P51" s="102" t="s">
        <v>563</v>
      </c>
      <c r="Q51" s="118" t="s">
        <v>563</v>
      </c>
      <c r="R51" s="102" t="s">
        <v>563</v>
      </c>
      <c r="S51" s="102" t="s">
        <v>563</v>
      </c>
      <c r="T51" s="102"/>
      <c r="U51" s="102" t="s">
        <v>563</v>
      </c>
      <c r="V51" s="59"/>
      <c r="W51" s="118" t="s">
        <v>563</v>
      </c>
      <c r="X51" s="102" t="s">
        <v>563</v>
      </c>
      <c r="Y51" s="102" t="s">
        <v>563</v>
      </c>
      <c r="Z51" s="102"/>
      <c r="AA51" s="102"/>
      <c r="AB51" s="59"/>
      <c r="AC51" s="118" t="s">
        <v>563</v>
      </c>
      <c r="AD51" s="102" t="s">
        <v>563</v>
      </c>
      <c r="AE51" s="102" t="s">
        <v>563</v>
      </c>
      <c r="AF51" s="102" t="s">
        <v>563</v>
      </c>
      <c r="AG51" s="102"/>
      <c r="AH51" s="59"/>
      <c r="AI51" s="118" t="s">
        <v>563</v>
      </c>
      <c r="AJ51" s="58"/>
      <c r="AK51" s="58"/>
      <c r="AL51" s="102"/>
      <c r="AM51" s="58"/>
      <c r="AN51" s="59"/>
      <c r="AO51" s="118">
        <v>0</v>
      </c>
      <c r="AP51" s="102" t="s">
        <v>563</v>
      </c>
      <c r="AQ51" s="102" t="s">
        <v>563</v>
      </c>
      <c r="AR51" s="102" t="s">
        <v>563</v>
      </c>
      <c r="AS51" s="102"/>
      <c r="AT51" s="59"/>
      <c r="AU51" s="118" t="s">
        <v>563</v>
      </c>
      <c r="AV51" s="102"/>
      <c r="AW51" s="102"/>
      <c r="AX51" s="102" t="s">
        <v>563</v>
      </c>
      <c r="AY51" s="102" t="s">
        <v>563</v>
      </c>
      <c r="AZ51" s="102" t="s">
        <v>563</v>
      </c>
      <c r="BA51" s="118" t="s">
        <v>563</v>
      </c>
      <c r="BB51" s="102" t="s">
        <v>563</v>
      </c>
      <c r="BC51" s="102" t="s">
        <v>563</v>
      </c>
      <c r="BD51" s="102"/>
      <c r="BE51" s="58"/>
      <c r="BF51" s="76"/>
      <c r="BG51" s="118" t="s">
        <v>563</v>
      </c>
    </row>
    <row r="52" spans="1:59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102">
        <v>1</v>
      </c>
      <c r="M52" s="102">
        <v>1</v>
      </c>
      <c r="N52" s="102">
        <v>1</v>
      </c>
      <c r="O52" s="102">
        <v>3</v>
      </c>
      <c r="P52" s="102">
        <v>1</v>
      </c>
      <c r="Q52" s="118">
        <v>1.4</v>
      </c>
      <c r="R52" s="102">
        <v>1</v>
      </c>
      <c r="S52" s="102">
        <v>1</v>
      </c>
      <c r="T52" s="101"/>
      <c r="U52" s="102">
        <v>1</v>
      </c>
      <c r="V52" s="65"/>
      <c r="W52" s="118">
        <v>1</v>
      </c>
      <c r="X52" s="102">
        <v>1</v>
      </c>
      <c r="Y52" s="102">
        <v>1</v>
      </c>
      <c r="Z52" s="101"/>
      <c r="AA52" s="101"/>
      <c r="AB52" s="65"/>
      <c r="AC52" s="118">
        <v>1</v>
      </c>
      <c r="AD52" s="102">
        <v>1</v>
      </c>
      <c r="AE52" s="102">
        <v>0</v>
      </c>
      <c r="AF52" s="102">
        <v>1</v>
      </c>
      <c r="AG52" s="101"/>
      <c r="AH52" s="65"/>
      <c r="AI52" s="118">
        <v>1</v>
      </c>
      <c r="AJ52" s="54"/>
      <c r="AK52" s="54"/>
      <c r="AL52" s="101"/>
      <c r="AM52" s="54"/>
      <c r="AN52" s="65"/>
      <c r="AO52" s="118">
        <v>0</v>
      </c>
      <c r="AP52" s="102">
        <v>1</v>
      </c>
      <c r="AQ52" s="102">
        <v>1</v>
      </c>
      <c r="AR52" s="102">
        <v>0</v>
      </c>
      <c r="AS52" s="101"/>
      <c r="AT52" s="65"/>
      <c r="AU52" s="118">
        <v>1</v>
      </c>
      <c r="AV52" s="101"/>
      <c r="AW52" s="101"/>
      <c r="AX52" s="102">
        <v>1</v>
      </c>
      <c r="AY52" s="102">
        <v>1</v>
      </c>
      <c r="AZ52" s="102" t="s">
        <v>563</v>
      </c>
      <c r="BA52" s="118">
        <v>1</v>
      </c>
      <c r="BB52" s="102">
        <v>1</v>
      </c>
      <c r="BC52" s="102">
        <v>0</v>
      </c>
      <c r="BD52" s="101"/>
      <c r="BE52" s="54"/>
      <c r="BF52" s="81"/>
      <c r="BG52" s="118">
        <v>1</v>
      </c>
    </row>
    <row r="53" spans="1:59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102">
        <v>2</v>
      </c>
      <c r="M53" s="102">
        <v>3</v>
      </c>
      <c r="N53" s="102">
        <v>2</v>
      </c>
      <c r="O53" s="102">
        <v>3</v>
      </c>
      <c r="P53" s="102">
        <v>3</v>
      </c>
      <c r="Q53" s="118">
        <v>2.6</v>
      </c>
      <c r="R53" s="102">
        <v>3</v>
      </c>
      <c r="S53" s="102">
        <v>2</v>
      </c>
      <c r="T53" s="102"/>
      <c r="U53" s="102">
        <v>3</v>
      </c>
      <c r="V53" s="59"/>
      <c r="W53" s="118">
        <v>2.6666666666666665</v>
      </c>
      <c r="X53" s="102">
        <v>3</v>
      </c>
      <c r="Y53" s="102">
        <v>2</v>
      </c>
      <c r="Z53" s="102"/>
      <c r="AA53" s="102"/>
      <c r="AB53" s="59"/>
      <c r="AC53" s="118">
        <v>2.5</v>
      </c>
      <c r="AD53" s="102">
        <v>3</v>
      </c>
      <c r="AE53" s="102">
        <v>0</v>
      </c>
      <c r="AF53" s="102">
        <v>2</v>
      </c>
      <c r="AG53" s="102"/>
      <c r="AH53" s="59"/>
      <c r="AI53" s="118">
        <v>2.5</v>
      </c>
      <c r="AJ53" s="58"/>
      <c r="AK53" s="58"/>
      <c r="AL53" s="102"/>
      <c r="AM53" s="58"/>
      <c r="AN53" s="59"/>
      <c r="AO53" s="118">
        <v>0</v>
      </c>
      <c r="AP53" s="102">
        <v>3</v>
      </c>
      <c r="AQ53" s="102">
        <v>3</v>
      </c>
      <c r="AR53" s="102">
        <v>0</v>
      </c>
      <c r="AS53" s="102"/>
      <c r="AT53" s="59"/>
      <c r="AU53" s="118">
        <v>3</v>
      </c>
      <c r="AV53" s="102"/>
      <c r="AW53" s="102"/>
      <c r="AX53" s="102">
        <v>3</v>
      </c>
      <c r="AY53" s="102">
        <v>3</v>
      </c>
      <c r="AZ53" s="102">
        <v>2</v>
      </c>
      <c r="BA53" s="118">
        <v>2.6666666666666665</v>
      </c>
      <c r="BB53" s="102">
        <v>2</v>
      </c>
      <c r="BC53" s="102">
        <v>0</v>
      </c>
      <c r="BD53" s="102"/>
      <c r="BE53" s="58"/>
      <c r="BF53" s="76"/>
      <c r="BG53" s="118">
        <v>2</v>
      </c>
    </row>
    <row r="54" spans="1:59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102">
        <v>3</v>
      </c>
      <c r="M54" s="102">
        <v>3</v>
      </c>
      <c r="N54" s="102">
        <v>3</v>
      </c>
      <c r="O54" s="102">
        <v>3</v>
      </c>
      <c r="P54" s="102">
        <v>2</v>
      </c>
      <c r="Q54" s="118">
        <v>2.8</v>
      </c>
      <c r="R54" s="102">
        <v>2</v>
      </c>
      <c r="S54" s="102">
        <v>3</v>
      </c>
      <c r="T54" s="101"/>
      <c r="U54" s="102">
        <v>3</v>
      </c>
      <c r="V54" s="65"/>
      <c r="W54" s="118">
        <v>2.6666666666666665</v>
      </c>
      <c r="X54" s="102">
        <v>2</v>
      </c>
      <c r="Y54" s="102">
        <v>3</v>
      </c>
      <c r="Z54" s="101"/>
      <c r="AA54" s="101"/>
      <c r="AB54" s="65"/>
      <c r="AC54" s="118">
        <v>2.5</v>
      </c>
      <c r="AD54" s="102">
        <v>3</v>
      </c>
      <c r="AE54" s="102">
        <v>0</v>
      </c>
      <c r="AF54" s="102">
        <v>3</v>
      </c>
      <c r="AG54" s="101"/>
      <c r="AH54" s="65"/>
      <c r="AI54" s="118">
        <v>3</v>
      </c>
      <c r="AJ54" s="54"/>
      <c r="AK54" s="54"/>
      <c r="AL54" s="101"/>
      <c r="AM54" s="54"/>
      <c r="AN54" s="65"/>
      <c r="AO54" s="118">
        <v>0</v>
      </c>
      <c r="AP54" s="102">
        <v>3</v>
      </c>
      <c r="AQ54" s="102">
        <v>2</v>
      </c>
      <c r="AR54" s="102">
        <v>0</v>
      </c>
      <c r="AS54" s="101"/>
      <c r="AT54" s="65"/>
      <c r="AU54" s="118">
        <v>2.5</v>
      </c>
      <c r="AV54" s="101"/>
      <c r="AW54" s="101"/>
      <c r="AX54" s="102">
        <v>3</v>
      </c>
      <c r="AY54" s="102">
        <v>2</v>
      </c>
      <c r="AZ54" s="102">
        <v>2</v>
      </c>
      <c r="BA54" s="118">
        <v>2.3333333333333335</v>
      </c>
      <c r="BB54" s="102">
        <v>3</v>
      </c>
      <c r="BC54" s="102">
        <v>0</v>
      </c>
      <c r="BD54" s="101"/>
      <c r="BE54" s="54"/>
      <c r="BF54" s="81"/>
      <c r="BG54" s="118">
        <v>3</v>
      </c>
    </row>
    <row r="55" spans="1:59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102">
        <v>2</v>
      </c>
      <c r="M55" s="102">
        <v>2</v>
      </c>
      <c r="N55" s="102">
        <v>2</v>
      </c>
      <c r="O55" s="102">
        <v>2</v>
      </c>
      <c r="P55" s="102">
        <v>2</v>
      </c>
      <c r="Q55" s="118">
        <v>2</v>
      </c>
      <c r="R55" s="102">
        <v>2</v>
      </c>
      <c r="S55" s="102">
        <v>2</v>
      </c>
      <c r="T55" s="102"/>
      <c r="U55" s="102">
        <v>2</v>
      </c>
      <c r="V55" s="59"/>
      <c r="W55" s="118">
        <v>2</v>
      </c>
      <c r="X55" s="102">
        <v>2</v>
      </c>
      <c r="Y55" s="102">
        <v>2</v>
      </c>
      <c r="Z55" s="102"/>
      <c r="AA55" s="102"/>
      <c r="AB55" s="59"/>
      <c r="AC55" s="118">
        <v>2</v>
      </c>
      <c r="AD55" s="102">
        <v>2</v>
      </c>
      <c r="AE55" s="102">
        <v>0</v>
      </c>
      <c r="AF55" s="102">
        <v>2</v>
      </c>
      <c r="AG55" s="102"/>
      <c r="AH55" s="59"/>
      <c r="AI55" s="118">
        <v>2</v>
      </c>
      <c r="AJ55" s="58"/>
      <c r="AK55" s="58"/>
      <c r="AL55" s="102"/>
      <c r="AM55" s="58"/>
      <c r="AN55" s="59"/>
      <c r="AO55" s="118">
        <v>0</v>
      </c>
      <c r="AP55" s="102">
        <v>2</v>
      </c>
      <c r="AQ55" s="102">
        <v>2</v>
      </c>
      <c r="AR55" s="102">
        <v>0</v>
      </c>
      <c r="AS55" s="102"/>
      <c r="AT55" s="59"/>
      <c r="AU55" s="118">
        <v>2</v>
      </c>
      <c r="AV55" s="102"/>
      <c r="AW55" s="102"/>
      <c r="AX55" s="102">
        <v>2</v>
      </c>
      <c r="AY55" s="102">
        <v>2</v>
      </c>
      <c r="AZ55" s="102">
        <v>1.5</v>
      </c>
      <c r="BA55" s="118">
        <v>1.8333333333333333</v>
      </c>
      <c r="BB55" s="102">
        <v>2</v>
      </c>
      <c r="BC55" s="102">
        <v>0</v>
      </c>
      <c r="BD55" s="102"/>
      <c r="BE55" s="58"/>
      <c r="BF55" s="76"/>
      <c r="BG55" s="118">
        <v>2</v>
      </c>
    </row>
    <row r="56" spans="1:59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102">
        <v>2</v>
      </c>
      <c r="M56" s="102">
        <v>2</v>
      </c>
      <c r="N56" s="102">
        <v>2</v>
      </c>
      <c r="O56" s="102">
        <v>4</v>
      </c>
      <c r="P56" s="102">
        <v>2</v>
      </c>
      <c r="Q56" s="118">
        <v>2.4</v>
      </c>
      <c r="R56" s="102">
        <v>2</v>
      </c>
      <c r="S56" s="102">
        <v>2</v>
      </c>
      <c r="T56" s="101"/>
      <c r="U56" s="102">
        <v>2</v>
      </c>
      <c r="V56" s="65"/>
      <c r="W56" s="118">
        <v>2</v>
      </c>
      <c r="X56" s="102">
        <v>2</v>
      </c>
      <c r="Y56" s="102">
        <v>2</v>
      </c>
      <c r="Z56" s="101"/>
      <c r="AA56" s="101"/>
      <c r="AB56" s="65"/>
      <c r="AC56" s="118">
        <v>2</v>
      </c>
      <c r="AD56" s="102">
        <v>2</v>
      </c>
      <c r="AE56" s="102">
        <v>0</v>
      </c>
      <c r="AF56" s="102">
        <v>2</v>
      </c>
      <c r="AG56" s="101"/>
      <c r="AH56" s="65"/>
      <c r="AI56" s="118">
        <v>2</v>
      </c>
      <c r="AJ56" s="54"/>
      <c r="AK56" s="54"/>
      <c r="AL56" s="101"/>
      <c r="AM56" s="54"/>
      <c r="AN56" s="65"/>
      <c r="AO56" s="118">
        <v>0</v>
      </c>
      <c r="AP56" s="102">
        <v>2</v>
      </c>
      <c r="AQ56" s="102">
        <v>2</v>
      </c>
      <c r="AR56" s="102">
        <v>0</v>
      </c>
      <c r="AS56" s="101"/>
      <c r="AT56" s="65"/>
      <c r="AU56" s="118">
        <v>2</v>
      </c>
      <c r="AV56" s="101"/>
      <c r="AW56" s="101"/>
      <c r="AX56" s="102">
        <v>2</v>
      </c>
      <c r="AY56" s="102">
        <v>2</v>
      </c>
      <c r="AZ56" s="102">
        <v>1.5</v>
      </c>
      <c r="BA56" s="118">
        <v>1.8333333333333333</v>
      </c>
      <c r="BB56" s="102">
        <v>3</v>
      </c>
      <c r="BC56" s="102">
        <v>0</v>
      </c>
      <c r="BD56" s="101"/>
      <c r="BE56" s="54"/>
      <c r="BF56" s="81"/>
      <c r="BG56" s="118">
        <v>3</v>
      </c>
    </row>
    <row r="57" spans="1:59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102">
        <v>3</v>
      </c>
      <c r="M57" s="102">
        <v>3</v>
      </c>
      <c r="N57" s="102">
        <v>3</v>
      </c>
      <c r="O57" s="102">
        <v>3</v>
      </c>
      <c r="P57" s="102">
        <v>3</v>
      </c>
      <c r="Q57" s="118">
        <v>3</v>
      </c>
      <c r="R57" s="102">
        <v>3</v>
      </c>
      <c r="S57" s="102">
        <v>3</v>
      </c>
      <c r="T57" s="102"/>
      <c r="U57" s="102">
        <v>3</v>
      </c>
      <c r="V57" s="59"/>
      <c r="W57" s="118">
        <v>3</v>
      </c>
      <c r="X57" s="102">
        <v>3</v>
      </c>
      <c r="Y57" s="102">
        <v>3</v>
      </c>
      <c r="Z57" s="102"/>
      <c r="AA57" s="102"/>
      <c r="AB57" s="59"/>
      <c r="AC57" s="118">
        <v>3</v>
      </c>
      <c r="AD57" s="102">
        <v>3</v>
      </c>
      <c r="AE57" s="102">
        <v>0</v>
      </c>
      <c r="AF57" s="102">
        <v>3</v>
      </c>
      <c r="AG57" s="102"/>
      <c r="AH57" s="59"/>
      <c r="AI57" s="118">
        <v>3</v>
      </c>
      <c r="AJ57" s="58"/>
      <c r="AK57" s="58"/>
      <c r="AL57" s="102"/>
      <c r="AM57" s="58"/>
      <c r="AN57" s="59"/>
      <c r="AO57" s="118">
        <v>0</v>
      </c>
      <c r="AP57" s="102">
        <v>3</v>
      </c>
      <c r="AQ57" s="102">
        <v>3</v>
      </c>
      <c r="AR57" s="102">
        <v>0</v>
      </c>
      <c r="AS57" s="102"/>
      <c r="AT57" s="59"/>
      <c r="AU57" s="118">
        <v>3</v>
      </c>
      <c r="AV57" s="102"/>
      <c r="AW57" s="102"/>
      <c r="AX57" s="102">
        <v>3</v>
      </c>
      <c r="AY57" s="102">
        <v>3</v>
      </c>
      <c r="AZ57" s="102">
        <v>2.25</v>
      </c>
      <c r="BA57" s="118">
        <v>2.75</v>
      </c>
      <c r="BB57" s="102">
        <v>3</v>
      </c>
      <c r="BC57" s="102">
        <v>0</v>
      </c>
      <c r="BD57" s="102"/>
      <c r="BE57" s="58"/>
      <c r="BF57" s="76"/>
      <c r="BG57" s="118">
        <v>3</v>
      </c>
    </row>
    <row r="58" spans="1:59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102">
        <v>2</v>
      </c>
      <c r="M58" s="102">
        <v>2</v>
      </c>
      <c r="N58" s="102">
        <v>2</v>
      </c>
      <c r="O58" s="102">
        <v>3</v>
      </c>
      <c r="P58" s="102">
        <v>2</v>
      </c>
      <c r="Q58" s="118">
        <v>2.2000000000000002</v>
      </c>
      <c r="R58" s="102">
        <v>1</v>
      </c>
      <c r="S58" s="102">
        <v>1</v>
      </c>
      <c r="T58" s="101"/>
      <c r="U58" s="102">
        <v>1</v>
      </c>
      <c r="V58" s="65"/>
      <c r="W58" s="118">
        <v>1</v>
      </c>
      <c r="X58" s="102">
        <v>1</v>
      </c>
      <c r="Y58" s="102">
        <v>1</v>
      </c>
      <c r="Z58" s="101"/>
      <c r="AA58" s="101"/>
      <c r="AB58" s="65"/>
      <c r="AC58" s="118">
        <v>1</v>
      </c>
      <c r="AD58" s="102">
        <v>1</v>
      </c>
      <c r="AE58" s="102">
        <v>0</v>
      </c>
      <c r="AF58" s="102">
        <v>1</v>
      </c>
      <c r="AG58" s="101"/>
      <c r="AH58" s="65"/>
      <c r="AI58" s="118">
        <v>1</v>
      </c>
      <c r="AJ58" s="54"/>
      <c r="AK58" s="54"/>
      <c r="AL58" s="101"/>
      <c r="AM58" s="54"/>
      <c r="AN58" s="65"/>
      <c r="AO58" s="118">
        <v>0</v>
      </c>
      <c r="AP58" s="102">
        <v>1</v>
      </c>
      <c r="AQ58" s="102">
        <v>1</v>
      </c>
      <c r="AR58" s="102">
        <v>0</v>
      </c>
      <c r="AS58" s="101"/>
      <c r="AT58" s="65"/>
      <c r="AU58" s="118">
        <v>1</v>
      </c>
      <c r="AV58" s="101"/>
      <c r="AW58" s="101"/>
      <c r="AX58" s="102">
        <v>1</v>
      </c>
      <c r="AY58" s="102">
        <v>1</v>
      </c>
      <c r="AZ58" s="102" t="s">
        <v>563</v>
      </c>
      <c r="BA58" s="118">
        <v>1</v>
      </c>
      <c r="BB58" s="102">
        <v>4</v>
      </c>
      <c r="BC58" s="102">
        <v>0</v>
      </c>
      <c r="BD58" s="101"/>
      <c r="BE58" s="54"/>
      <c r="BF58" s="81"/>
      <c r="BG58" s="118">
        <v>4</v>
      </c>
    </row>
    <row r="59" spans="1:59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102">
        <v>2</v>
      </c>
      <c r="M59" s="102">
        <v>2</v>
      </c>
      <c r="N59" s="102">
        <v>2</v>
      </c>
      <c r="O59" s="102">
        <v>2</v>
      </c>
      <c r="P59" s="102">
        <v>2</v>
      </c>
      <c r="Q59" s="118">
        <v>2</v>
      </c>
      <c r="R59" s="102">
        <v>2</v>
      </c>
      <c r="S59" s="102">
        <v>2</v>
      </c>
      <c r="T59" s="102"/>
      <c r="U59" s="102">
        <v>2</v>
      </c>
      <c r="V59" s="59"/>
      <c r="W59" s="118">
        <v>2</v>
      </c>
      <c r="X59" s="102">
        <v>2</v>
      </c>
      <c r="Y59" s="102">
        <v>2</v>
      </c>
      <c r="Z59" s="102"/>
      <c r="AA59" s="102"/>
      <c r="AB59" s="59"/>
      <c r="AC59" s="118">
        <v>2</v>
      </c>
      <c r="AD59" s="102">
        <v>2</v>
      </c>
      <c r="AE59" s="102">
        <v>0</v>
      </c>
      <c r="AF59" s="102">
        <v>2</v>
      </c>
      <c r="AG59" s="102"/>
      <c r="AH59" s="59"/>
      <c r="AI59" s="118">
        <v>2</v>
      </c>
      <c r="AJ59" s="58"/>
      <c r="AK59" s="58"/>
      <c r="AL59" s="102"/>
      <c r="AM59" s="58"/>
      <c r="AN59" s="59"/>
      <c r="AO59" s="118">
        <v>0</v>
      </c>
      <c r="AP59" s="102">
        <v>2</v>
      </c>
      <c r="AQ59" s="102">
        <v>2</v>
      </c>
      <c r="AR59" s="102">
        <v>0</v>
      </c>
      <c r="AS59" s="102"/>
      <c r="AT59" s="59"/>
      <c r="AU59" s="118">
        <v>2</v>
      </c>
      <c r="AV59" s="102"/>
      <c r="AW59" s="102"/>
      <c r="AX59" s="102">
        <v>2</v>
      </c>
      <c r="AY59" s="102">
        <v>2</v>
      </c>
      <c r="AZ59" s="102">
        <v>1.5</v>
      </c>
      <c r="BA59" s="118">
        <v>1.8333333333333333</v>
      </c>
      <c r="BB59" s="102">
        <v>2</v>
      </c>
      <c r="BC59" s="102">
        <v>0</v>
      </c>
      <c r="BD59" s="102"/>
      <c r="BE59" s="58"/>
      <c r="BF59" s="76"/>
      <c r="BG59" s="118">
        <v>2</v>
      </c>
    </row>
    <row r="60" spans="1:59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102">
        <v>2</v>
      </c>
      <c r="M60" s="102">
        <v>2</v>
      </c>
      <c r="N60" s="102">
        <v>2</v>
      </c>
      <c r="O60" s="102">
        <v>2</v>
      </c>
      <c r="P60" s="102">
        <v>2</v>
      </c>
      <c r="Q60" s="118">
        <v>2</v>
      </c>
      <c r="R60" s="102">
        <v>2</v>
      </c>
      <c r="S60" s="102">
        <v>2</v>
      </c>
      <c r="T60" s="101"/>
      <c r="U60" s="102">
        <v>2</v>
      </c>
      <c r="V60" s="65"/>
      <c r="W60" s="118">
        <v>2</v>
      </c>
      <c r="X60" s="102">
        <v>2</v>
      </c>
      <c r="Y60" s="102">
        <v>2</v>
      </c>
      <c r="Z60" s="101"/>
      <c r="AA60" s="101"/>
      <c r="AB60" s="65"/>
      <c r="AC60" s="118">
        <v>2</v>
      </c>
      <c r="AD60" s="102">
        <v>2</v>
      </c>
      <c r="AE60" s="102">
        <v>0</v>
      </c>
      <c r="AF60" s="102">
        <v>2</v>
      </c>
      <c r="AG60" s="101"/>
      <c r="AH60" s="65"/>
      <c r="AI60" s="118">
        <v>2</v>
      </c>
      <c r="AJ60" s="54"/>
      <c r="AK60" s="54"/>
      <c r="AL60" s="101"/>
      <c r="AM60" s="54"/>
      <c r="AN60" s="65"/>
      <c r="AO60" s="118">
        <v>0</v>
      </c>
      <c r="AP60" s="102">
        <v>2</v>
      </c>
      <c r="AQ60" s="102">
        <v>2</v>
      </c>
      <c r="AR60" s="102">
        <v>0</v>
      </c>
      <c r="AS60" s="101"/>
      <c r="AT60" s="65"/>
      <c r="AU60" s="118">
        <v>2</v>
      </c>
      <c r="AV60" s="101"/>
      <c r="AW60" s="101"/>
      <c r="AX60" s="102">
        <v>2</v>
      </c>
      <c r="AY60" s="102">
        <v>2</v>
      </c>
      <c r="AZ60" s="102">
        <v>1.5</v>
      </c>
      <c r="BA60" s="118">
        <v>1.8333333333333333</v>
      </c>
      <c r="BB60" s="102">
        <v>3</v>
      </c>
      <c r="BC60" s="102">
        <v>0</v>
      </c>
      <c r="BD60" s="101"/>
      <c r="BE60" s="54"/>
      <c r="BF60" s="81"/>
      <c r="BG60" s="118">
        <v>3</v>
      </c>
    </row>
    <row r="61" spans="1:59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102">
        <v>3</v>
      </c>
      <c r="M61" s="102">
        <v>3</v>
      </c>
      <c r="N61" s="102">
        <v>2</v>
      </c>
      <c r="O61" s="102">
        <v>3</v>
      </c>
      <c r="P61" s="102">
        <v>3</v>
      </c>
      <c r="Q61" s="118">
        <v>2.8</v>
      </c>
      <c r="R61" s="102">
        <v>3</v>
      </c>
      <c r="S61" s="102">
        <v>3</v>
      </c>
      <c r="T61" s="102"/>
      <c r="U61" s="102">
        <v>2</v>
      </c>
      <c r="V61" s="59"/>
      <c r="W61" s="118">
        <v>2.6666666666666665</v>
      </c>
      <c r="X61" s="102">
        <v>1</v>
      </c>
      <c r="Y61" s="102">
        <v>2</v>
      </c>
      <c r="Z61" s="102"/>
      <c r="AA61" s="102"/>
      <c r="AB61" s="59"/>
      <c r="AC61" s="118">
        <v>1.5</v>
      </c>
      <c r="AD61" s="102">
        <v>3</v>
      </c>
      <c r="AE61" s="102">
        <v>0</v>
      </c>
      <c r="AF61" s="102">
        <v>3</v>
      </c>
      <c r="AG61" s="102"/>
      <c r="AH61" s="59"/>
      <c r="AI61" s="118">
        <v>3</v>
      </c>
      <c r="AJ61" s="58"/>
      <c r="AK61" s="58"/>
      <c r="AL61" s="102"/>
      <c r="AM61" s="58"/>
      <c r="AN61" s="59"/>
      <c r="AO61" s="118">
        <v>0</v>
      </c>
      <c r="AP61" s="102">
        <v>2</v>
      </c>
      <c r="AQ61" s="102">
        <v>2</v>
      </c>
      <c r="AR61" s="102">
        <v>0</v>
      </c>
      <c r="AS61" s="102"/>
      <c r="AT61" s="59"/>
      <c r="AU61" s="118">
        <v>2</v>
      </c>
      <c r="AV61" s="102"/>
      <c r="AW61" s="102"/>
      <c r="AX61" s="102">
        <v>3</v>
      </c>
      <c r="AY61" s="102">
        <v>4</v>
      </c>
      <c r="AZ61" s="102" t="s">
        <v>563</v>
      </c>
      <c r="BA61" s="118">
        <v>3.5</v>
      </c>
      <c r="BB61" s="102">
        <v>4</v>
      </c>
      <c r="BC61" s="102">
        <v>0</v>
      </c>
      <c r="BD61" s="102"/>
      <c r="BE61" s="58"/>
      <c r="BF61" s="76"/>
      <c r="BG61" s="118">
        <v>4</v>
      </c>
    </row>
    <row r="62" spans="1:59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102" t="s">
        <v>563</v>
      </c>
      <c r="M62" s="102" t="s">
        <v>563</v>
      </c>
      <c r="N62" s="102" t="s">
        <v>563</v>
      </c>
      <c r="O62" s="102" t="s">
        <v>563</v>
      </c>
      <c r="P62" s="102" t="s">
        <v>563</v>
      </c>
      <c r="Q62" s="118" t="s">
        <v>563</v>
      </c>
      <c r="R62" s="102" t="s">
        <v>563</v>
      </c>
      <c r="S62" s="102" t="s">
        <v>563</v>
      </c>
      <c r="T62" s="101"/>
      <c r="U62" s="102" t="s">
        <v>563</v>
      </c>
      <c r="V62" s="65"/>
      <c r="W62" s="118" t="s">
        <v>563</v>
      </c>
      <c r="X62" s="102" t="s">
        <v>563</v>
      </c>
      <c r="Y62" s="102" t="s">
        <v>563</v>
      </c>
      <c r="Z62" s="101"/>
      <c r="AA62" s="101"/>
      <c r="AB62" s="65"/>
      <c r="AC62" s="118" t="s">
        <v>563</v>
      </c>
      <c r="AD62" s="102" t="s">
        <v>563</v>
      </c>
      <c r="AE62" s="102" t="s">
        <v>563</v>
      </c>
      <c r="AF62" s="102" t="s">
        <v>563</v>
      </c>
      <c r="AG62" s="101"/>
      <c r="AH62" s="65"/>
      <c r="AI62" s="118" t="s">
        <v>563</v>
      </c>
      <c r="AJ62" s="54"/>
      <c r="AK62" s="54"/>
      <c r="AL62" s="101"/>
      <c r="AM62" s="54"/>
      <c r="AN62" s="65"/>
      <c r="AO62" s="118">
        <v>0</v>
      </c>
      <c r="AP62" s="102" t="s">
        <v>563</v>
      </c>
      <c r="AQ62" s="102" t="s">
        <v>563</v>
      </c>
      <c r="AR62" s="102" t="s">
        <v>563</v>
      </c>
      <c r="AS62" s="101"/>
      <c r="AT62" s="65"/>
      <c r="AU62" s="118" t="s">
        <v>563</v>
      </c>
      <c r="AV62" s="101"/>
      <c r="AW62" s="101"/>
      <c r="AX62" s="102" t="s">
        <v>563</v>
      </c>
      <c r="AY62" s="102" t="s">
        <v>563</v>
      </c>
      <c r="AZ62" s="102" t="s">
        <v>563</v>
      </c>
      <c r="BA62" s="118" t="s">
        <v>563</v>
      </c>
      <c r="BB62" s="102" t="s">
        <v>563</v>
      </c>
      <c r="BC62" s="102" t="s">
        <v>563</v>
      </c>
      <c r="BD62" s="101"/>
      <c r="BE62" s="54"/>
      <c r="BF62" s="81"/>
      <c r="BG62" s="118" t="s">
        <v>563</v>
      </c>
    </row>
    <row r="63" spans="1:59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102">
        <v>3</v>
      </c>
      <c r="M63" s="102">
        <v>2</v>
      </c>
      <c r="N63" s="102">
        <v>2</v>
      </c>
      <c r="O63" s="102">
        <v>3</v>
      </c>
      <c r="P63" s="102">
        <v>2</v>
      </c>
      <c r="Q63" s="118">
        <v>2.4</v>
      </c>
      <c r="R63" s="102">
        <v>4</v>
      </c>
      <c r="S63" s="102">
        <v>3</v>
      </c>
      <c r="T63" s="102"/>
      <c r="U63" s="102">
        <v>4</v>
      </c>
      <c r="V63" s="59"/>
      <c r="W63" s="118">
        <v>3.6666666666666665</v>
      </c>
      <c r="X63" s="102">
        <v>3</v>
      </c>
      <c r="Y63" s="102">
        <v>2</v>
      </c>
      <c r="Z63" s="102"/>
      <c r="AA63" s="102"/>
      <c r="AB63" s="59"/>
      <c r="AC63" s="118">
        <v>2.5</v>
      </c>
      <c r="AD63" s="102">
        <v>3</v>
      </c>
      <c r="AE63" s="102">
        <v>0</v>
      </c>
      <c r="AF63" s="102">
        <v>4</v>
      </c>
      <c r="AG63" s="102"/>
      <c r="AH63" s="59"/>
      <c r="AI63" s="118">
        <v>3.5</v>
      </c>
      <c r="AJ63" s="58"/>
      <c r="AK63" s="58"/>
      <c r="AL63" s="102"/>
      <c r="AM63" s="58"/>
      <c r="AN63" s="59"/>
      <c r="AO63" s="118">
        <v>0</v>
      </c>
      <c r="AP63" s="102">
        <v>3</v>
      </c>
      <c r="AQ63" s="102">
        <v>2</v>
      </c>
      <c r="AR63" s="102">
        <v>0</v>
      </c>
      <c r="AS63" s="102"/>
      <c r="AT63" s="59"/>
      <c r="AU63" s="118">
        <v>2.5</v>
      </c>
      <c r="AV63" s="102"/>
      <c r="AW63" s="102"/>
      <c r="AX63" s="102">
        <v>3</v>
      </c>
      <c r="AY63" s="102">
        <v>3</v>
      </c>
      <c r="AZ63" s="102" t="s">
        <v>563</v>
      </c>
      <c r="BA63" s="118">
        <v>3</v>
      </c>
      <c r="BB63" s="102">
        <v>2</v>
      </c>
      <c r="BC63" s="102">
        <v>0</v>
      </c>
      <c r="BD63" s="102"/>
      <c r="BE63" s="58"/>
      <c r="BF63" s="76"/>
      <c r="BG63" s="118">
        <v>2</v>
      </c>
    </row>
    <row r="64" spans="1:59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102">
        <v>3</v>
      </c>
      <c r="M64" s="102">
        <v>3</v>
      </c>
      <c r="N64" s="102">
        <v>3</v>
      </c>
      <c r="O64" s="102">
        <v>3</v>
      </c>
      <c r="P64" s="102">
        <v>3</v>
      </c>
      <c r="Q64" s="118">
        <v>3</v>
      </c>
      <c r="R64" s="102">
        <v>3</v>
      </c>
      <c r="S64" s="102">
        <v>3</v>
      </c>
      <c r="T64" s="101"/>
      <c r="U64" s="102">
        <v>3</v>
      </c>
      <c r="V64" s="65"/>
      <c r="W64" s="118">
        <v>3</v>
      </c>
      <c r="X64" s="102">
        <v>3</v>
      </c>
      <c r="Y64" s="102">
        <v>3</v>
      </c>
      <c r="Z64" s="101"/>
      <c r="AA64" s="101"/>
      <c r="AB64" s="65"/>
      <c r="AC64" s="118">
        <v>3</v>
      </c>
      <c r="AD64" s="102">
        <v>3</v>
      </c>
      <c r="AE64" s="102">
        <v>0</v>
      </c>
      <c r="AF64" s="102">
        <v>3</v>
      </c>
      <c r="AG64" s="101"/>
      <c r="AH64" s="65"/>
      <c r="AI64" s="118">
        <v>3</v>
      </c>
      <c r="AJ64" s="54"/>
      <c r="AK64" s="54"/>
      <c r="AL64" s="101"/>
      <c r="AM64" s="54"/>
      <c r="AN64" s="65"/>
      <c r="AO64" s="118">
        <v>0</v>
      </c>
      <c r="AP64" s="102">
        <v>3</v>
      </c>
      <c r="AQ64" s="102">
        <v>3</v>
      </c>
      <c r="AR64" s="102">
        <v>0</v>
      </c>
      <c r="AS64" s="101"/>
      <c r="AT64" s="65"/>
      <c r="AU64" s="118">
        <v>3</v>
      </c>
      <c r="AV64" s="101"/>
      <c r="AW64" s="101"/>
      <c r="AX64" s="102">
        <v>3</v>
      </c>
      <c r="AY64" s="102">
        <v>3</v>
      </c>
      <c r="AZ64" s="102">
        <v>2.25</v>
      </c>
      <c r="BA64" s="118">
        <v>2.75</v>
      </c>
      <c r="BB64" s="102">
        <v>3</v>
      </c>
      <c r="BC64" s="102">
        <v>0</v>
      </c>
      <c r="BD64" s="101"/>
      <c r="BE64" s="54"/>
      <c r="BF64" s="81"/>
      <c r="BG64" s="118">
        <v>3</v>
      </c>
    </row>
    <row r="65" spans="1:59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102">
        <v>3</v>
      </c>
      <c r="M65" s="102">
        <v>4</v>
      </c>
      <c r="N65" s="102">
        <v>3</v>
      </c>
      <c r="O65" s="102">
        <v>3</v>
      </c>
      <c r="P65" s="102">
        <v>3</v>
      </c>
      <c r="Q65" s="118">
        <v>3.2</v>
      </c>
      <c r="R65" s="102">
        <v>3</v>
      </c>
      <c r="S65" s="102">
        <v>3</v>
      </c>
      <c r="T65" s="102"/>
      <c r="U65" s="102">
        <v>3</v>
      </c>
      <c r="V65" s="59"/>
      <c r="W65" s="118">
        <v>3</v>
      </c>
      <c r="X65" s="102">
        <v>3</v>
      </c>
      <c r="Y65" s="102">
        <v>3</v>
      </c>
      <c r="Z65" s="102"/>
      <c r="AA65" s="102"/>
      <c r="AB65" s="59"/>
      <c r="AC65" s="118">
        <v>3</v>
      </c>
      <c r="AD65" s="102">
        <v>2</v>
      </c>
      <c r="AE65" s="102">
        <v>0</v>
      </c>
      <c r="AF65" s="102">
        <v>3</v>
      </c>
      <c r="AG65" s="102"/>
      <c r="AH65" s="59"/>
      <c r="AI65" s="118">
        <v>2.5</v>
      </c>
      <c r="AJ65" s="58"/>
      <c r="AK65" s="58"/>
      <c r="AL65" s="102"/>
      <c r="AM65" s="58"/>
      <c r="AN65" s="59"/>
      <c r="AO65" s="118">
        <v>0</v>
      </c>
      <c r="AP65" s="102">
        <v>1</v>
      </c>
      <c r="AQ65" s="102">
        <v>1</v>
      </c>
      <c r="AR65" s="102">
        <v>0</v>
      </c>
      <c r="AS65" s="102"/>
      <c r="AT65" s="59"/>
      <c r="AU65" s="118">
        <v>1</v>
      </c>
      <c r="AV65" s="102"/>
      <c r="AW65" s="102"/>
      <c r="AX65" s="102">
        <v>3</v>
      </c>
      <c r="AY65" s="102">
        <v>3</v>
      </c>
      <c r="AZ65" s="102" t="s">
        <v>563</v>
      </c>
      <c r="BA65" s="118">
        <v>3</v>
      </c>
      <c r="BB65" s="102">
        <v>4</v>
      </c>
      <c r="BC65" s="102">
        <v>0</v>
      </c>
      <c r="BD65" s="102"/>
      <c r="BE65" s="58"/>
      <c r="BF65" s="76"/>
      <c r="BG65" s="118">
        <v>4</v>
      </c>
    </row>
    <row r="66" spans="1:59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102">
        <v>3</v>
      </c>
      <c r="M66" s="102">
        <v>3</v>
      </c>
      <c r="N66" s="102">
        <v>2</v>
      </c>
      <c r="O66" s="102">
        <v>2</v>
      </c>
      <c r="P66" s="102">
        <v>2</v>
      </c>
      <c r="Q66" s="118">
        <v>2.4</v>
      </c>
      <c r="R66" s="102">
        <v>2</v>
      </c>
      <c r="S66" s="102">
        <v>2</v>
      </c>
      <c r="T66" s="101"/>
      <c r="U66" s="102">
        <v>2</v>
      </c>
      <c r="V66" s="65"/>
      <c r="W66" s="118">
        <v>2</v>
      </c>
      <c r="X66" s="102">
        <v>2</v>
      </c>
      <c r="Y66" s="102">
        <v>2</v>
      </c>
      <c r="Z66" s="101"/>
      <c r="AA66" s="101"/>
      <c r="AB66" s="65"/>
      <c r="AC66" s="118">
        <v>2</v>
      </c>
      <c r="AD66" s="102">
        <v>3</v>
      </c>
      <c r="AE66" s="102">
        <v>0</v>
      </c>
      <c r="AF66" s="102">
        <v>3</v>
      </c>
      <c r="AG66" s="101"/>
      <c r="AH66" s="65"/>
      <c r="AI66" s="118">
        <v>3</v>
      </c>
      <c r="AJ66" s="54"/>
      <c r="AK66" s="54"/>
      <c r="AL66" s="101"/>
      <c r="AM66" s="54"/>
      <c r="AN66" s="65"/>
      <c r="AO66" s="118">
        <v>0</v>
      </c>
      <c r="AP66" s="102">
        <v>2</v>
      </c>
      <c r="AQ66" s="102">
        <v>2</v>
      </c>
      <c r="AR66" s="102">
        <v>0</v>
      </c>
      <c r="AS66" s="101"/>
      <c r="AT66" s="65"/>
      <c r="AU66" s="118">
        <v>2</v>
      </c>
      <c r="AV66" s="101"/>
      <c r="AW66" s="101"/>
      <c r="AX66" s="102">
        <v>3</v>
      </c>
      <c r="AY66" s="102">
        <v>3</v>
      </c>
      <c r="AZ66" s="102">
        <v>2.75</v>
      </c>
      <c r="BA66" s="118">
        <v>2.9166666666666665</v>
      </c>
      <c r="BB66" s="102">
        <v>4</v>
      </c>
      <c r="BC66" s="102">
        <v>0</v>
      </c>
      <c r="BD66" s="101"/>
      <c r="BE66" s="54"/>
      <c r="BF66" s="81"/>
      <c r="BG66" s="118">
        <v>4</v>
      </c>
    </row>
    <row r="67" spans="1:59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102">
        <v>3</v>
      </c>
      <c r="M67" s="102">
        <v>3</v>
      </c>
      <c r="N67" s="102">
        <v>3</v>
      </c>
      <c r="O67" s="102">
        <v>3</v>
      </c>
      <c r="P67" s="102">
        <v>3</v>
      </c>
      <c r="Q67" s="118">
        <v>3</v>
      </c>
      <c r="R67" s="102">
        <v>1</v>
      </c>
      <c r="S67" s="102">
        <v>1</v>
      </c>
      <c r="T67" s="102"/>
      <c r="U67" s="102">
        <v>1</v>
      </c>
      <c r="V67" s="59"/>
      <c r="W67" s="118">
        <v>1</v>
      </c>
      <c r="X67" s="102">
        <v>1</v>
      </c>
      <c r="Y67" s="102">
        <v>1</v>
      </c>
      <c r="Z67" s="102"/>
      <c r="AA67" s="102"/>
      <c r="AB67" s="59"/>
      <c r="AC67" s="118">
        <v>1</v>
      </c>
      <c r="AD67" s="102">
        <v>1</v>
      </c>
      <c r="AE67" s="102">
        <v>0</v>
      </c>
      <c r="AF67" s="102">
        <v>1</v>
      </c>
      <c r="AG67" s="102"/>
      <c r="AH67" s="59"/>
      <c r="AI67" s="118">
        <v>1</v>
      </c>
      <c r="AJ67" s="58"/>
      <c r="AK67" s="58"/>
      <c r="AL67" s="102"/>
      <c r="AM67" s="58"/>
      <c r="AN67" s="59"/>
      <c r="AO67" s="118">
        <v>0</v>
      </c>
      <c r="AP67" s="102">
        <v>1</v>
      </c>
      <c r="AQ67" s="102">
        <v>1</v>
      </c>
      <c r="AR67" s="102">
        <v>0</v>
      </c>
      <c r="AS67" s="102"/>
      <c r="AT67" s="59"/>
      <c r="AU67" s="118">
        <v>1</v>
      </c>
      <c r="AV67" s="102"/>
      <c r="AW67" s="102"/>
      <c r="AX67" s="102">
        <v>1</v>
      </c>
      <c r="AY67" s="102">
        <v>1</v>
      </c>
      <c r="AZ67" s="102" t="s">
        <v>563</v>
      </c>
      <c r="BA67" s="118">
        <v>1</v>
      </c>
      <c r="BB67" s="102">
        <v>4</v>
      </c>
      <c r="BC67" s="102">
        <v>0</v>
      </c>
      <c r="BD67" s="102"/>
      <c r="BE67" s="58"/>
      <c r="BF67" s="76"/>
      <c r="BG67" s="118">
        <v>4</v>
      </c>
    </row>
    <row r="68" spans="1:59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18">
        <v>0</v>
      </c>
      <c r="R68" s="102">
        <v>0</v>
      </c>
      <c r="S68" s="102">
        <v>0</v>
      </c>
      <c r="T68" s="101"/>
      <c r="U68" s="102">
        <v>0</v>
      </c>
      <c r="V68" s="65"/>
      <c r="W68" s="118">
        <v>0</v>
      </c>
      <c r="X68" s="102">
        <v>0</v>
      </c>
      <c r="Y68" s="102">
        <v>0</v>
      </c>
      <c r="Z68" s="101"/>
      <c r="AA68" s="101"/>
      <c r="AB68" s="65"/>
      <c r="AC68" s="118">
        <v>0</v>
      </c>
      <c r="AD68" s="102">
        <v>0</v>
      </c>
      <c r="AE68" s="102">
        <v>0</v>
      </c>
      <c r="AF68" s="102">
        <v>0</v>
      </c>
      <c r="AG68" s="101"/>
      <c r="AH68" s="65"/>
      <c r="AI68" s="118">
        <v>0</v>
      </c>
      <c r="AJ68" s="54"/>
      <c r="AK68" s="54"/>
      <c r="AL68" s="101"/>
      <c r="AM68" s="54"/>
      <c r="AN68" s="65"/>
      <c r="AO68" s="118">
        <v>0</v>
      </c>
      <c r="AP68" s="102">
        <v>0</v>
      </c>
      <c r="AQ68" s="102">
        <v>0</v>
      </c>
      <c r="AR68" s="102">
        <v>0</v>
      </c>
      <c r="AS68" s="101"/>
      <c r="AT68" s="65"/>
      <c r="AU68" s="118">
        <v>0</v>
      </c>
      <c r="AV68" s="101"/>
      <c r="AW68" s="101"/>
      <c r="AX68" s="102">
        <v>0</v>
      </c>
      <c r="AY68" s="102">
        <v>0</v>
      </c>
      <c r="AZ68" s="102">
        <v>0</v>
      </c>
      <c r="BA68" s="118">
        <v>0</v>
      </c>
      <c r="BB68" s="102">
        <v>0</v>
      </c>
      <c r="BC68" s="102">
        <v>0</v>
      </c>
      <c r="BD68" s="101"/>
      <c r="BE68" s="54"/>
      <c r="BF68" s="81"/>
      <c r="BG68" s="118">
        <v>0</v>
      </c>
    </row>
    <row r="69" spans="1:59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102">
        <v>1</v>
      </c>
      <c r="M69" s="102">
        <v>2</v>
      </c>
      <c r="N69" s="102">
        <v>1</v>
      </c>
      <c r="O69" s="102">
        <v>2</v>
      </c>
      <c r="P69" s="102">
        <v>1</v>
      </c>
      <c r="Q69" s="118">
        <v>1.4</v>
      </c>
      <c r="R69" s="102">
        <v>1</v>
      </c>
      <c r="S69" s="102">
        <v>1</v>
      </c>
      <c r="T69" s="102"/>
      <c r="U69" s="102">
        <v>1</v>
      </c>
      <c r="V69" s="59"/>
      <c r="W69" s="118">
        <v>1</v>
      </c>
      <c r="X69" s="102">
        <v>1</v>
      </c>
      <c r="Y69" s="102">
        <v>1</v>
      </c>
      <c r="Z69" s="102"/>
      <c r="AA69" s="102"/>
      <c r="AB69" s="59"/>
      <c r="AC69" s="118">
        <v>1</v>
      </c>
      <c r="AD69" s="102">
        <v>1</v>
      </c>
      <c r="AE69" s="102">
        <v>0</v>
      </c>
      <c r="AF69" s="102">
        <v>1</v>
      </c>
      <c r="AG69" s="102"/>
      <c r="AH69" s="59"/>
      <c r="AI69" s="118">
        <v>1</v>
      </c>
      <c r="AJ69" s="58"/>
      <c r="AK69" s="58"/>
      <c r="AL69" s="102"/>
      <c r="AM69" s="58"/>
      <c r="AN69" s="59"/>
      <c r="AO69" s="118">
        <v>0</v>
      </c>
      <c r="AP69" s="102">
        <v>2</v>
      </c>
      <c r="AQ69" s="102">
        <v>1</v>
      </c>
      <c r="AR69" s="102">
        <v>0</v>
      </c>
      <c r="AS69" s="102"/>
      <c r="AT69" s="59"/>
      <c r="AU69" s="118">
        <v>1.5</v>
      </c>
      <c r="AV69" s="102"/>
      <c r="AW69" s="102"/>
      <c r="AX69" s="102">
        <v>2</v>
      </c>
      <c r="AY69" s="102">
        <v>1</v>
      </c>
      <c r="AZ69" s="102">
        <v>1</v>
      </c>
      <c r="BA69" s="118">
        <v>1.3333333333333333</v>
      </c>
      <c r="BB69" s="102">
        <v>1</v>
      </c>
      <c r="BC69" s="102">
        <v>0</v>
      </c>
      <c r="BD69" s="102"/>
      <c r="BE69" s="58"/>
      <c r="BF69" s="76"/>
      <c r="BG69" s="118">
        <v>1</v>
      </c>
    </row>
    <row r="70" spans="1:59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102">
        <v>2</v>
      </c>
      <c r="M70" s="102">
        <v>2</v>
      </c>
      <c r="N70" s="102">
        <v>2</v>
      </c>
      <c r="O70" s="102">
        <v>2</v>
      </c>
      <c r="P70" s="102">
        <v>2</v>
      </c>
      <c r="Q70" s="118">
        <v>2</v>
      </c>
      <c r="R70" s="102">
        <v>2</v>
      </c>
      <c r="S70" s="102">
        <v>2</v>
      </c>
      <c r="T70" s="101"/>
      <c r="U70" s="102">
        <v>2</v>
      </c>
      <c r="V70" s="65"/>
      <c r="W70" s="118">
        <v>2</v>
      </c>
      <c r="X70" s="102">
        <v>2</v>
      </c>
      <c r="Y70" s="102">
        <v>2</v>
      </c>
      <c r="Z70" s="101"/>
      <c r="AA70" s="101"/>
      <c r="AB70" s="65"/>
      <c r="AC70" s="118">
        <v>2</v>
      </c>
      <c r="AD70" s="102">
        <v>2</v>
      </c>
      <c r="AE70" s="102">
        <v>0</v>
      </c>
      <c r="AF70" s="102">
        <v>2</v>
      </c>
      <c r="AG70" s="101"/>
      <c r="AH70" s="65"/>
      <c r="AI70" s="118">
        <v>2</v>
      </c>
      <c r="AJ70" s="54"/>
      <c r="AK70" s="54"/>
      <c r="AL70" s="101"/>
      <c r="AM70" s="54"/>
      <c r="AN70" s="65"/>
      <c r="AO70" s="118">
        <v>0</v>
      </c>
      <c r="AP70" s="102">
        <v>2</v>
      </c>
      <c r="AQ70" s="102">
        <v>2</v>
      </c>
      <c r="AR70" s="102">
        <v>0</v>
      </c>
      <c r="AS70" s="101"/>
      <c r="AT70" s="65"/>
      <c r="AU70" s="118">
        <v>2</v>
      </c>
      <c r="AV70" s="101"/>
      <c r="AW70" s="101"/>
      <c r="AX70" s="102">
        <v>2</v>
      </c>
      <c r="AY70" s="102">
        <v>2</v>
      </c>
      <c r="AZ70" s="102">
        <v>1.5</v>
      </c>
      <c r="BA70" s="118">
        <v>1.8333333333333333</v>
      </c>
      <c r="BB70" s="102">
        <v>2</v>
      </c>
      <c r="BC70" s="102">
        <v>0</v>
      </c>
      <c r="BD70" s="101"/>
      <c r="BE70" s="54"/>
      <c r="BF70" s="81"/>
      <c r="BG70" s="118">
        <v>2</v>
      </c>
    </row>
    <row r="71" spans="1:59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102">
        <v>1</v>
      </c>
      <c r="M71" s="102">
        <v>1</v>
      </c>
      <c r="N71" s="102">
        <v>1</v>
      </c>
      <c r="O71" s="102">
        <v>4</v>
      </c>
      <c r="P71" s="102">
        <v>4</v>
      </c>
      <c r="Q71" s="118">
        <v>2.2000000000000002</v>
      </c>
      <c r="R71" s="102">
        <v>1</v>
      </c>
      <c r="S71" s="102">
        <v>1</v>
      </c>
      <c r="T71" s="102"/>
      <c r="U71" s="102">
        <v>1</v>
      </c>
      <c r="V71" s="59"/>
      <c r="W71" s="118">
        <v>1</v>
      </c>
      <c r="X71" s="102">
        <v>1</v>
      </c>
      <c r="Y71" s="102">
        <v>1</v>
      </c>
      <c r="Z71" s="102"/>
      <c r="AA71" s="102"/>
      <c r="AB71" s="59"/>
      <c r="AC71" s="118">
        <v>1</v>
      </c>
      <c r="AD71" s="102">
        <v>1</v>
      </c>
      <c r="AE71" s="102">
        <v>0</v>
      </c>
      <c r="AF71" s="102">
        <v>1</v>
      </c>
      <c r="AG71" s="102"/>
      <c r="AH71" s="59"/>
      <c r="AI71" s="118">
        <v>1</v>
      </c>
      <c r="AJ71" s="58"/>
      <c r="AK71" s="58"/>
      <c r="AL71" s="102"/>
      <c r="AM71" s="58"/>
      <c r="AN71" s="59"/>
      <c r="AO71" s="118">
        <v>0</v>
      </c>
      <c r="AP71" s="102">
        <v>1</v>
      </c>
      <c r="AQ71" s="102">
        <v>1</v>
      </c>
      <c r="AR71" s="102">
        <v>0</v>
      </c>
      <c r="AS71" s="102"/>
      <c r="AT71" s="59"/>
      <c r="AU71" s="118">
        <v>1</v>
      </c>
      <c r="AV71" s="102"/>
      <c r="AW71" s="102"/>
      <c r="AX71" s="102">
        <v>1</v>
      </c>
      <c r="AY71" s="102">
        <v>1</v>
      </c>
      <c r="AZ71" s="102" t="s">
        <v>563</v>
      </c>
      <c r="BA71" s="118">
        <v>1</v>
      </c>
      <c r="BB71" s="102">
        <v>1</v>
      </c>
      <c r="BC71" s="102">
        <v>0</v>
      </c>
      <c r="BD71" s="102"/>
      <c r="BE71" s="58"/>
      <c r="BF71" s="76"/>
      <c r="BG71" s="118">
        <v>1</v>
      </c>
    </row>
    <row r="72" spans="1:59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102">
        <v>3</v>
      </c>
      <c r="M72" s="102">
        <v>3</v>
      </c>
      <c r="N72" s="102">
        <v>2</v>
      </c>
      <c r="O72" s="102">
        <v>2</v>
      </c>
      <c r="P72" s="102">
        <v>3</v>
      </c>
      <c r="Q72" s="118">
        <v>2.6</v>
      </c>
      <c r="R72" s="102">
        <v>2</v>
      </c>
      <c r="S72" s="102">
        <v>2</v>
      </c>
      <c r="T72" s="101"/>
      <c r="U72" s="102">
        <v>2</v>
      </c>
      <c r="V72" s="65"/>
      <c r="W72" s="118">
        <v>2</v>
      </c>
      <c r="X72" s="102">
        <v>2</v>
      </c>
      <c r="Y72" s="102">
        <v>2</v>
      </c>
      <c r="Z72" s="101"/>
      <c r="AA72" s="101"/>
      <c r="AB72" s="65"/>
      <c r="AC72" s="118">
        <v>2</v>
      </c>
      <c r="AD72" s="102">
        <v>2</v>
      </c>
      <c r="AE72" s="102">
        <v>0</v>
      </c>
      <c r="AF72" s="102">
        <v>2</v>
      </c>
      <c r="AG72" s="101"/>
      <c r="AH72" s="65"/>
      <c r="AI72" s="118">
        <v>2</v>
      </c>
      <c r="AJ72" s="54"/>
      <c r="AK72" s="54"/>
      <c r="AL72" s="101"/>
      <c r="AM72" s="54"/>
      <c r="AN72" s="65"/>
      <c r="AO72" s="118">
        <v>0</v>
      </c>
      <c r="AP72" s="102">
        <v>2</v>
      </c>
      <c r="AQ72" s="102">
        <v>2</v>
      </c>
      <c r="AR72" s="102">
        <v>0</v>
      </c>
      <c r="AS72" s="101"/>
      <c r="AT72" s="65"/>
      <c r="AU72" s="118">
        <v>2</v>
      </c>
      <c r="AV72" s="101"/>
      <c r="AW72" s="101"/>
      <c r="AX72" s="102">
        <v>3</v>
      </c>
      <c r="AY72" s="102">
        <v>3</v>
      </c>
      <c r="AZ72" s="102">
        <v>2</v>
      </c>
      <c r="BA72" s="118">
        <v>2.6666666666666665</v>
      </c>
      <c r="BB72" s="102">
        <v>4</v>
      </c>
      <c r="BC72" s="102">
        <v>0</v>
      </c>
      <c r="BD72" s="101"/>
      <c r="BE72" s="54"/>
      <c r="BF72" s="81"/>
      <c r="BG72" s="118">
        <v>4</v>
      </c>
    </row>
    <row r="73" spans="1:59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102">
        <v>2</v>
      </c>
      <c r="M73" s="102">
        <v>3</v>
      </c>
      <c r="N73" s="102">
        <v>2</v>
      </c>
      <c r="O73" s="102">
        <v>4</v>
      </c>
      <c r="P73" s="102">
        <v>3</v>
      </c>
      <c r="Q73" s="118">
        <v>2.8</v>
      </c>
      <c r="R73" s="102">
        <v>3</v>
      </c>
      <c r="S73" s="102">
        <v>3</v>
      </c>
      <c r="T73" s="102"/>
      <c r="U73" s="102">
        <v>3</v>
      </c>
      <c r="V73" s="59"/>
      <c r="W73" s="118">
        <v>3</v>
      </c>
      <c r="X73" s="102">
        <v>3</v>
      </c>
      <c r="Y73" s="102">
        <v>3</v>
      </c>
      <c r="Z73" s="102"/>
      <c r="AA73" s="102"/>
      <c r="AB73" s="59"/>
      <c r="AC73" s="118">
        <v>3</v>
      </c>
      <c r="AD73" s="102">
        <v>3</v>
      </c>
      <c r="AE73" s="102">
        <v>0</v>
      </c>
      <c r="AF73" s="102">
        <v>3</v>
      </c>
      <c r="AG73" s="102"/>
      <c r="AH73" s="59"/>
      <c r="AI73" s="118">
        <v>3</v>
      </c>
      <c r="AJ73" s="58"/>
      <c r="AK73" s="58"/>
      <c r="AL73" s="102"/>
      <c r="AM73" s="58"/>
      <c r="AN73" s="59"/>
      <c r="AO73" s="118">
        <v>0</v>
      </c>
      <c r="AP73" s="102">
        <v>1</v>
      </c>
      <c r="AQ73" s="102">
        <v>1</v>
      </c>
      <c r="AR73" s="102">
        <v>0</v>
      </c>
      <c r="AS73" s="102"/>
      <c r="AT73" s="59"/>
      <c r="AU73" s="118">
        <v>1</v>
      </c>
      <c r="AV73" s="102"/>
      <c r="AW73" s="102"/>
      <c r="AX73" s="102">
        <v>3</v>
      </c>
      <c r="AY73" s="102">
        <v>4</v>
      </c>
      <c r="AZ73" s="102" t="s">
        <v>563</v>
      </c>
      <c r="BA73" s="118">
        <v>3.5</v>
      </c>
      <c r="BB73" s="102">
        <v>3</v>
      </c>
      <c r="BC73" s="102">
        <v>0</v>
      </c>
      <c r="BD73" s="102"/>
      <c r="BE73" s="58"/>
      <c r="BF73" s="76"/>
      <c r="BG73" s="118">
        <v>3</v>
      </c>
    </row>
    <row r="74" spans="1:59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102">
        <v>2</v>
      </c>
      <c r="M74" s="102">
        <v>2</v>
      </c>
      <c r="N74" s="102">
        <v>2</v>
      </c>
      <c r="O74" s="102">
        <v>2</v>
      </c>
      <c r="P74" s="102">
        <v>1</v>
      </c>
      <c r="Q74" s="118">
        <v>1.8</v>
      </c>
      <c r="R74" s="102">
        <v>1</v>
      </c>
      <c r="S74" s="102">
        <v>2</v>
      </c>
      <c r="T74" s="101"/>
      <c r="U74" s="102">
        <v>1</v>
      </c>
      <c r="V74" s="65"/>
      <c r="W74" s="118">
        <v>1.3333333333333333</v>
      </c>
      <c r="X74" s="102">
        <v>1</v>
      </c>
      <c r="Y74" s="102">
        <v>2</v>
      </c>
      <c r="Z74" s="101"/>
      <c r="AA74" s="101"/>
      <c r="AB74" s="65"/>
      <c r="AC74" s="118">
        <v>1.5</v>
      </c>
      <c r="AD74" s="102">
        <v>1</v>
      </c>
      <c r="AE74" s="102">
        <v>0</v>
      </c>
      <c r="AF74" s="102">
        <v>2</v>
      </c>
      <c r="AG74" s="101"/>
      <c r="AH74" s="65"/>
      <c r="AI74" s="118">
        <v>1.5</v>
      </c>
      <c r="AJ74" s="54"/>
      <c r="AK74" s="54"/>
      <c r="AL74" s="101"/>
      <c r="AM74" s="54"/>
      <c r="AN74" s="65"/>
      <c r="AO74" s="118">
        <v>0</v>
      </c>
      <c r="AP74" s="102">
        <v>2</v>
      </c>
      <c r="AQ74" s="102">
        <v>1</v>
      </c>
      <c r="AR74" s="102">
        <v>0</v>
      </c>
      <c r="AS74" s="101"/>
      <c r="AT74" s="65"/>
      <c r="AU74" s="118">
        <v>1.5</v>
      </c>
      <c r="AV74" s="101"/>
      <c r="AW74" s="101"/>
      <c r="AX74" s="102">
        <v>2</v>
      </c>
      <c r="AY74" s="102">
        <v>1</v>
      </c>
      <c r="AZ74" s="102">
        <v>1.25</v>
      </c>
      <c r="BA74" s="118">
        <v>1.4166666666666667</v>
      </c>
      <c r="BB74" s="102">
        <v>2</v>
      </c>
      <c r="BC74" s="102">
        <v>0</v>
      </c>
      <c r="BD74" s="101"/>
      <c r="BE74" s="54"/>
      <c r="BF74" s="81"/>
      <c r="BG74" s="118">
        <v>2</v>
      </c>
    </row>
    <row r="75" spans="1:59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102">
        <v>2</v>
      </c>
      <c r="M75" s="102">
        <v>3</v>
      </c>
      <c r="N75" s="102">
        <v>2</v>
      </c>
      <c r="O75" s="102">
        <v>3</v>
      </c>
      <c r="P75" s="102">
        <v>3</v>
      </c>
      <c r="Q75" s="118">
        <v>2.6</v>
      </c>
      <c r="R75" s="102">
        <v>3</v>
      </c>
      <c r="S75" s="102">
        <v>2</v>
      </c>
      <c r="T75" s="102"/>
      <c r="U75" s="102">
        <v>3</v>
      </c>
      <c r="V75" s="59"/>
      <c r="W75" s="118">
        <v>2.6666666666666665</v>
      </c>
      <c r="X75" s="102">
        <v>3</v>
      </c>
      <c r="Y75" s="102">
        <v>2</v>
      </c>
      <c r="Z75" s="102"/>
      <c r="AA75" s="102"/>
      <c r="AB75" s="59"/>
      <c r="AC75" s="118">
        <v>2.5</v>
      </c>
      <c r="AD75" s="102">
        <v>3</v>
      </c>
      <c r="AE75" s="102">
        <v>0</v>
      </c>
      <c r="AF75" s="102">
        <v>2</v>
      </c>
      <c r="AG75" s="102"/>
      <c r="AH75" s="59"/>
      <c r="AI75" s="118">
        <v>2.5</v>
      </c>
      <c r="AJ75" s="58"/>
      <c r="AK75" s="58"/>
      <c r="AL75" s="102"/>
      <c r="AM75" s="58"/>
      <c r="AN75" s="59"/>
      <c r="AO75" s="118">
        <v>0</v>
      </c>
      <c r="AP75" s="102">
        <v>3</v>
      </c>
      <c r="AQ75" s="102">
        <v>3</v>
      </c>
      <c r="AR75" s="102">
        <v>0</v>
      </c>
      <c r="AS75" s="102"/>
      <c r="AT75" s="59"/>
      <c r="AU75" s="118">
        <v>3</v>
      </c>
      <c r="AV75" s="102"/>
      <c r="AW75" s="102"/>
      <c r="AX75" s="102">
        <v>3</v>
      </c>
      <c r="AY75" s="102">
        <v>3</v>
      </c>
      <c r="AZ75" s="102">
        <v>2</v>
      </c>
      <c r="BA75" s="118">
        <v>2.6666666666666665</v>
      </c>
      <c r="BB75" s="102">
        <v>2</v>
      </c>
      <c r="BC75" s="102">
        <v>0</v>
      </c>
      <c r="BD75" s="102"/>
      <c r="BE75" s="58"/>
      <c r="BF75" s="76"/>
      <c r="BG75" s="118">
        <v>2</v>
      </c>
    </row>
    <row r="76" spans="1:59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102">
        <v>3</v>
      </c>
      <c r="M76" s="102">
        <v>2</v>
      </c>
      <c r="N76" s="102">
        <v>2</v>
      </c>
      <c r="O76" s="102">
        <v>2</v>
      </c>
      <c r="P76" s="102">
        <v>3</v>
      </c>
      <c r="Q76" s="118">
        <v>2.4</v>
      </c>
      <c r="R76" s="102">
        <v>2</v>
      </c>
      <c r="S76" s="102">
        <v>2</v>
      </c>
      <c r="T76" s="101"/>
      <c r="U76" s="102">
        <v>2</v>
      </c>
      <c r="V76" s="65"/>
      <c r="W76" s="118">
        <v>2</v>
      </c>
      <c r="X76" s="102">
        <v>2</v>
      </c>
      <c r="Y76" s="102">
        <v>2</v>
      </c>
      <c r="Z76" s="101"/>
      <c r="AA76" s="101"/>
      <c r="AB76" s="65"/>
      <c r="AC76" s="118">
        <v>2</v>
      </c>
      <c r="AD76" s="102">
        <v>2</v>
      </c>
      <c r="AE76" s="102">
        <v>0</v>
      </c>
      <c r="AF76" s="102">
        <v>2</v>
      </c>
      <c r="AG76" s="101"/>
      <c r="AH76" s="65"/>
      <c r="AI76" s="118">
        <v>2</v>
      </c>
      <c r="AJ76" s="54"/>
      <c r="AK76" s="54"/>
      <c r="AL76" s="101"/>
      <c r="AM76" s="54"/>
      <c r="AN76" s="65"/>
      <c r="AO76" s="118">
        <v>0</v>
      </c>
      <c r="AP76" s="102">
        <v>2</v>
      </c>
      <c r="AQ76" s="102">
        <v>2</v>
      </c>
      <c r="AR76" s="102">
        <v>0</v>
      </c>
      <c r="AS76" s="101"/>
      <c r="AT76" s="65"/>
      <c r="AU76" s="118">
        <v>2</v>
      </c>
      <c r="AV76" s="101"/>
      <c r="AW76" s="101"/>
      <c r="AX76" s="102">
        <v>2</v>
      </c>
      <c r="AY76" s="102">
        <v>2</v>
      </c>
      <c r="AZ76" s="102">
        <v>1.5</v>
      </c>
      <c r="BA76" s="118">
        <v>1.8333333333333333</v>
      </c>
      <c r="BB76" s="102">
        <v>2</v>
      </c>
      <c r="BC76" s="102">
        <v>0</v>
      </c>
      <c r="BD76" s="101"/>
      <c r="BE76" s="54"/>
      <c r="BF76" s="81"/>
      <c r="BG76" s="118">
        <v>2</v>
      </c>
    </row>
    <row r="77" spans="1:59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102">
        <v>2</v>
      </c>
      <c r="M77" s="102">
        <v>2</v>
      </c>
      <c r="N77" s="102">
        <v>2</v>
      </c>
      <c r="O77" s="102">
        <v>2</v>
      </c>
      <c r="P77" s="102">
        <v>2</v>
      </c>
      <c r="Q77" s="118">
        <v>2</v>
      </c>
      <c r="R77" s="102">
        <v>2</v>
      </c>
      <c r="S77" s="102">
        <v>2</v>
      </c>
      <c r="T77" s="102"/>
      <c r="U77" s="102">
        <v>2</v>
      </c>
      <c r="V77" s="59"/>
      <c r="W77" s="118">
        <v>2</v>
      </c>
      <c r="X77" s="102">
        <v>2</v>
      </c>
      <c r="Y77" s="102">
        <v>2</v>
      </c>
      <c r="Z77" s="102"/>
      <c r="AA77" s="102"/>
      <c r="AB77" s="59"/>
      <c r="AC77" s="118">
        <v>2</v>
      </c>
      <c r="AD77" s="102">
        <v>2</v>
      </c>
      <c r="AE77" s="102">
        <v>0</v>
      </c>
      <c r="AF77" s="102">
        <v>2</v>
      </c>
      <c r="AG77" s="102"/>
      <c r="AH77" s="59"/>
      <c r="AI77" s="118">
        <v>2</v>
      </c>
      <c r="AJ77" s="58"/>
      <c r="AK77" s="58"/>
      <c r="AL77" s="102"/>
      <c r="AM77" s="58"/>
      <c r="AN77" s="59"/>
      <c r="AO77" s="118">
        <v>0</v>
      </c>
      <c r="AP77" s="102">
        <v>2</v>
      </c>
      <c r="AQ77" s="102">
        <v>2</v>
      </c>
      <c r="AR77" s="102">
        <v>0</v>
      </c>
      <c r="AS77" s="102"/>
      <c r="AT77" s="59"/>
      <c r="AU77" s="118">
        <v>2</v>
      </c>
      <c r="AV77" s="102"/>
      <c r="AW77" s="102"/>
      <c r="AX77" s="102">
        <v>2</v>
      </c>
      <c r="AY77" s="102">
        <v>2</v>
      </c>
      <c r="AZ77" s="102">
        <v>1.5</v>
      </c>
      <c r="BA77" s="118">
        <v>1.8333333333333333</v>
      </c>
      <c r="BB77" s="102">
        <v>2</v>
      </c>
      <c r="BC77" s="102">
        <v>0</v>
      </c>
      <c r="BD77" s="102"/>
      <c r="BE77" s="58"/>
      <c r="BF77" s="76"/>
      <c r="BG77" s="118">
        <v>2</v>
      </c>
    </row>
    <row r="78" spans="1:59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102">
        <v>3</v>
      </c>
      <c r="M78" s="102">
        <v>2</v>
      </c>
      <c r="N78" s="102">
        <v>2</v>
      </c>
      <c r="O78" s="102">
        <v>2</v>
      </c>
      <c r="P78" s="102">
        <v>2</v>
      </c>
      <c r="Q78" s="118">
        <v>2.2000000000000002</v>
      </c>
      <c r="R78" s="102">
        <v>2</v>
      </c>
      <c r="S78" s="102">
        <v>2</v>
      </c>
      <c r="T78" s="101"/>
      <c r="U78" s="102">
        <v>2</v>
      </c>
      <c r="V78" s="65"/>
      <c r="W78" s="118">
        <v>2</v>
      </c>
      <c r="X78" s="102">
        <v>2</v>
      </c>
      <c r="Y78" s="102">
        <v>2</v>
      </c>
      <c r="Z78" s="101"/>
      <c r="AA78" s="101"/>
      <c r="AB78" s="65"/>
      <c r="AC78" s="118">
        <v>2</v>
      </c>
      <c r="AD78" s="102">
        <v>2</v>
      </c>
      <c r="AE78" s="102">
        <v>0</v>
      </c>
      <c r="AF78" s="102">
        <v>2</v>
      </c>
      <c r="AG78" s="101"/>
      <c r="AH78" s="65"/>
      <c r="AI78" s="118">
        <v>2</v>
      </c>
      <c r="AJ78" s="54"/>
      <c r="AK78" s="54"/>
      <c r="AL78" s="101"/>
      <c r="AM78" s="54"/>
      <c r="AN78" s="65"/>
      <c r="AO78" s="118">
        <v>0</v>
      </c>
      <c r="AP78" s="102">
        <v>2</v>
      </c>
      <c r="AQ78" s="102">
        <v>2</v>
      </c>
      <c r="AR78" s="102">
        <v>0</v>
      </c>
      <c r="AS78" s="101"/>
      <c r="AT78" s="65"/>
      <c r="AU78" s="118">
        <v>2</v>
      </c>
      <c r="AV78" s="101"/>
      <c r="AW78" s="101"/>
      <c r="AX78" s="102">
        <v>2</v>
      </c>
      <c r="AY78" s="102">
        <v>2</v>
      </c>
      <c r="AZ78" s="102">
        <v>1.5</v>
      </c>
      <c r="BA78" s="118">
        <v>1.8333333333333333</v>
      </c>
      <c r="BB78" s="102">
        <v>2</v>
      </c>
      <c r="BC78" s="102">
        <v>0</v>
      </c>
      <c r="BD78" s="101"/>
      <c r="BE78" s="54"/>
      <c r="BF78" s="81"/>
      <c r="BG78" s="118">
        <v>2</v>
      </c>
    </row>
    <row r="79" spans="1:59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102">
        <v>3</v>
      </c>
      <c r="M79" s="102">
        <v>3</v>
      </c>
      <c r="N79" s="102">
        <v>3</v>
      </c>
      <c r="O79" s="102">
        <v>2</v>
      </c>
      <c r="P79" s="102">
        <v>3</v>
      </c>
      <c r="Q79" s="118">
        <v>2.8</v>
      </c>
      <c r="R79" s="102">
        <v>2</v>
      </c>
      <c r="S79" s="102">
        <v>2</v>
      </c>
      <c r="T79" s="102"/>
      <c r="U79" s="102">
        <v>2</v>
      </c>
      <c r="V79" s="59"/>
      <c r="W79" s="118">
        <v>2</v>
      </c>
      <c r="X79" s="102">
        <v>2</v>
      </c>
      <c r="Y79" s="102">
        <v>2</v>
      </c>
      <c r="Z79" s="102"/>
      <c r="AA79" s="102"/>
      <c r="AB79" s="59"/>
      <c r="AC79" s="118">
        <v>2</v>
      </c>
      <c r="AD79" s="102">
        <v>2</v>
      </c>
      <c r="AE79" s="102">
        <v>0</v>
      </c>
      <c r="AF79" s="102">
        <v>2</v>
      </c>
      <c r="AG79" s="102"/>
      <c r="AH79" s="59"/>
      <c r="AI79" s="118">
        <v>2</v>
      </c>
      <c r="AJ79" s="58"/>
      <c r="AK79" s="58"/>
      <c r="AL79" s="102"/>
      <c r="AM79" s="58"/>
      <c r="AN79" s="59"/>
      <c r="AO79" s="118">
        <v>0</v>
      </c>
      <c r="AP79" s="102">
        <v>2</v>
      </c>
      <c r="AQ79" s="102">
        <v>2</v>
      </c>
      <c r="AR79" s="102">
        <v>0</v>
      </c>
      <c r="AS79" s="102"/>
      <c r="AT79" s="59"/>
      <c r="AU79" s="118">
        <v>2</v>
      </c>
      <c r="AV79" s="102"/>
      <c r="AW79" s="102"/>
      <c r="AX79" s="102">
        <v>3</v>
      </c>
      <c r="AY79" s="102">
        <v>3</v>
      </c>
      <c r="AZ79" s="102">
        <v>2</v>
      </c>
      <c r="BA79" s="118">
        <v>2.6666666666666665</v>
      </c>
      <c r="BB79" s="102">
        <v>4</v>
      </c>
      <c r="BC79" s="102">
        <v>0</v>
      </c>
      <c r="BD79" s="102"/>
      <c r="BE79" s="58"/>
      <c r="BF79" s="76"/>
      <c r="BG79" s="118">
        <v>4</v>
      </c>
    </row>
    <row r="80" spans="1:59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102">
        <v>2</v>
      </c>
      <c r="M80" s="102">
        <v>2</v>
      </c>
      <c r="N80" s="102">
        <v>2</v>
      </c>
      <c r="O80" s="102">
        <v>2</v>
      </c>
      <c r="P80" s="102">
        <v>2</v>
      </c>
      <c r="Q80" s="118">
        <v>2</v>
      </c>
      <c r="R80" s="102">
        <v>2</v>
      </c>
      <c r="S80" s="102">
        <v>2</v>
      </c>
      <c r="T80" s="101"/>
      <c r="U80" s="102">
        <v>2</v>
      </c>
      <c r="V80" s="65"/>
      <c r="W80" s="118">
        <v>2</v>
      </c>
      <c r="X80" s="102">
        <v>2</v>
      </c>
      <c r="Y80" s="102">
        <v>2</v>
      </c>
      <c r="Z80" s="101"/>
      <c r="AA80" s="101"/>
      <c r="AB80" s="65"/>
      <c r="AC80" s="118">
        <v>2</v>
      </c>
      <c r="AD80" s="102">
        <v>2</v>
      </c>
      <c r="AE80" s="102">
        <v>0</v>
      </c>
      <c r="AF80" s="102">
        <v>2</v>
      </c>
      <c r="AG80" s="101"/>
      <c r="AH80" s="65"/>
      <c r="AI80" s="118">
        <v>2</v>
      </c>
      <c r="AJ80" s="54"/>
      <c r="AK80" s="54"/>
      <c r="AL80" s="101"/>
      <c r="AM80" s="54"/>
      <c r="AN80" s="65"/>
      <c r="AO80" s="118">
        <v>0</v>
      </c>
      <c r="AP80" s="102">
        <v>2</v>
      </c>
      <c r="AQ80" s="102">
        <v>2</v>
      </c>
      <c r="AR80" s="102">
        <v>0</v>
      </c>
      <c r="AS80" s="101"/>
      <c r="AT80" s="65"/>
      <c r="AU80" s="118">
        <v>2</v>
      </c>
      <c r="AV80" s="101"/>
      <c r="AW80" s="101"/>
      <c r="AX80" s="102">
        <v>2</v>
      </c>
      <c r="AY80" s="102">
        <v>2</v>
      </c>
      <c r="AZ80" s="102">
        <v>1.5</v>
      </c>
      <c r="BA80" s="118">
        <v>1.8333333333333333</v>
      </c>
      <c r="BB80" s="102">
        <v>3</v>
      </c>
      <c r="BC80" s="102">
        <v>0</v>
      </c>
      <c r="BD80" s="101"/>
      <c r="BE80" s="54"/>
      <c r="BF80" s="81"/>
      <c r="BG80" s="118">
        <v>3</v>
      </c>
    </row>
    <row r="81" spans="1:59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102">
        <v>3</v>
      </c>
      <c r="M81" s="102">
        <v>2</v>
      </c>
      <c r="N81" s="102">
        <v>3</v>
      </c>
      <c r="O81" s="102">
        <v>2</v>
      </c>
      <c r="P81" s="102">
        <v>2</v>
      </c>
      <c r="Q81" s="118">
        <v>2.4</v>
      </c>
      <c r="R81" s="102">
        <v>2</v>
      </c>
      <c r="S81" s="102">
        <v>3</v>
      </c>
      <c r="T81" s="102"/>
      <c r="U81" s="102">
        <v>2</v>
      </c>
      <c r="V81" s="59"/>
      <c r="W81" s="118">
        <v>2.3333333333333335</v>
      </c>
      <c r="X81" s="102">
        <v>2</v>
      </c>
      <c r="Y81" s="102">
        <v>3</v>
      </c>
      <c r="Z81" s="102"/>
      <c r="AA81" s="102"/>
      <c r="AB81" s="59"/>
      <c r="AC81" s="118">
        <v>2.5</v>
      </c>
      <c r="AD81" s="102">
        <v>2</v>
      </c>
      <c r="AE81" s="102">
        <v>0</v>
      </c>
      <c r="AF81" s="102">
        <v>3</v>
      </c>
      <c r="AG81" s="102"/>
      <c r="AH81" s="59"/>
      <c r="AI81" s="118">
        <v>2.5</v>
      </c>
      <c r="AJ81" s="58"/>
      <c r="AK81" s="58"/>
      <c r="AL81" s="102"/>
      <c r="AM81" s="58"/>
      <c r="AN81" s="59"/>
      <c r="AO81" s="118">
        <v>0</v>
      </c>
      <c r="AP81" s="102">
        <v>2</v>
      </c>
      <c r="AQ81" s="102">
        <v>2</v>
      </c>
      <c r="AR81" s="102">
        <v>0</v>
      </c>
      <c r="AS81" s="102"/>
      <c r="AT81" s="59"/>
      <c r="AU81" s="118">
        <v>2</v>
      </c>
      <c r="AV81" s="102"/>
      <c r="AW81" s="102"/>
      <c r="AX81" s="102">
        <v>2</v>
      </c>
      <c r="AY81" s="102">
        <v>2</v>
      </c>
      <c r="AZ81" s="102">
        <v>1.75</v>
      </c>
      <c r="BA81" s="118">
        <v>1.9166666666666667</v>
      </c>
      <c r="BB81" s="102">
        <v>3</v>
      </c>
      <c r="BC81" s="102">
        <v>0</v>
      </c>
      <c r="BD81" s="102"/>
      <c r="BE81" s="58"/>
      <c r="BF81" s="76"/>
      <c r="BG81" s="118">
        <v>3</v>
      </c>
    </row>
    <row r="82" spans="1:59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102" t="s">
        <v>563</v>
      </c>
      <c r="M82" s="102" t="s">
        <v>563</v>
      </c>
      <c r="N82" s="102" t="s">
        <v>563</v>
      </c>
      <c r="O82" s="102" t="s">
        <v>563</v>
      </c>
      <c r="P82" s="102" t="s">
        <v>563</v>
      </c>
      <c r="Q82" s="118" t="s">
        <v>563</v>
      </c>
      <c r="R82" s="102" t="s">
        <v>563</v>
      </c>
      <c r="S82" s="102" t="s">
        <v>563</v>
      </c>
      <c r="T82" s="101"/>
      <c r="U82" s="102" t="s">
        <v>563</v>
      </c>
      <c r="V82" s="65"/>
      <c r="W82" s="118" t="s">
        <v>563</v>
      </c>
      <c r="X82" s="102" t="s">
        <v>563</v>
      </c>
      <c r="Y82" s="102" t="s">
        <v>563</v>
      </c>
      <c r="Z82" s="101"/>
      <c r="AA82" s="101"/>
      <c r="AB82" s="65"/>
      <c r="AC82" s="118" t="s">
        <v>563</v>
      </c>
      <c r="AD82" s="102" t="s">
        <v>563</v>
      </c>
      <c r="AE82" s="102" t="s">
        <v>563</v>
      </c>
      <c r="AF82" s="102" t="s">
        <v>563</v>
      </c>
      <c r="AG82" s="101"/>
      <c r="AH82" s="65"/>
      <c r="AI82" s="118" t="s">
        <v>563</v>
      </c>
      <c r="AJ82" s="54"/>
      <c r="AK82" s="54"/>
      <c r="AL82" s="101"/>
      <c r="AM82" s="54"/>
      <c r="AN82" s="65"/>
      <c r="AO82" s="118">
        <v>0</v>
      </c>
      <c r="AP82" s="102" t="s">
        <v>563</v>
      </c>
      <c r="AQ82" s="102" t="s">
        <v>563</v>
      </c>
      <c r="AR82" s="102" t="s">
        <v>563</v>
      </c>
      <c r="AS82" s="101"/>
      <c r="AT82" s="65"/>
      <c r="AU82" s="118" t="s">
        <v>563</v>
      </c>
      <c r="AV82" s="101"/>
      <c r="AW82" s="101"/>
      <c r="AX82" s="102" t="s">
        <v>563</v>
      </c>
      <c r="AY82" s="102" t="s">
        <v>563</v>
      </c>
      <c r="AZ82" s="102" t="s">
        <v>563</v>
      </c>
      <c r="BA82" s="118" t="s">
        <v>563</v>
      </c>
      <c r="BB82" s="102" t="s">
        <v>563</v>
      </c>
      <c r="BC82" s="102" t="s">
        <v>563</v>
      </c>
      <c r="BD82" s="101"/>
      <c r="BE82" s="54"/>
      <c r="BF82" s="81"/>
      <c r="BG82" s="118" t="s">
        <v>563</v>
      </c>
    </row>
    <row r="83" spans="1:59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102" t="s">
        <v>563</v>
      </c>
      <c r="M83" s="102" t="s">
        <v>563</v>
      </c>
      <c r="N83" s="102" t="s">
        <v>563</v>
      </c>
      <c r="O83" s="102" t="s">
        <v>563</v>
      </c>
      <c r="P83" s="102" t="s">
        <v>563</v>
      </c>
      <c r="Q83" s="118" t="s">
        <v>563</v>
      </c>
      <c r="R83" s="102" t="s">
        <v>563</v>
      </c>
      <c r="S83" s="102" t="s">
        <v>563</v>
      </c>
      <c r="T83" s="102"/>
      <c r="U83" s="102" t="s">
        <v>563</v>
      </c>
      <c r="V83" s="59"/>
      <c r="W83" s="118" t="s">
        <v>563</v>
      </c>
      <c r="X83" s="102" t="s">
        <v>563</v>
      </c>
      <c r="Y83" s="102" t="s">
        <v>563</v>
      </c>
      <c r="Z83" s="102"/>
      <c r="AA83" s="102"/>
      <c r="AB83" s="59"/>
      <c r="AC83" s="118" t="s">
        <v>563</v>
      </c>
      <c r="AD83" s="102" t="s">
        <v>563</v>
      </c>
      <c r="AE83" s="102" t="s">
        <v>563</v>
      </c>
      <c r="AF83" s="102" t="s">
        <v>563</v>
      </c>
      <c r="AG83" s="102"/>
      <c r="AH83" s="59"/>
      <c r="AI83" s="118" t="s">
        <v>563</v>
      </c>
      <c r="AJ83" s="58"/>
      <c r="AK83" s="58"/>
      <c r="AL83" s="102"/>
      <c r="AM83" s="58"/>
      <c r="AN83" s="59"/>
      <c r="AO83" s="118">
        <v>0</v>
      </c>
      <c r="AP83" s="102" t="s">
        <v>563</v>
      </c>
      <c r="AQ83" s="102" t="s">
        <v>563</v>
      </c>
      <c r="AR83" s="102" t="s">
        <v>563</v>
      </c>
      <c r="AS83" s="102"/>
      <c r="AT83" s="59"/>
      <c r="AU83" s="118" t="s">
        <v>563</v>
      </c>
      <c r="AV83" s="102"/>
      <c r="AW83" s="102"/>
      <c r="AX83" s="102" t="s">
        <v>563</v>
      </c>
      <c r="AY83" s="102" t="s">
        <v>563</v>
      </c>
      <c r="AZ83" s="102" t="s">
        <v>563</v>
      </c>
      <c r="BA83" s="118" t="s">
        <v>563</v>
      </c>
      <c r="BB83" s="102" t="s">
        <v>563</v>
      </c>
      <c r="BC83" s="102" t="s">
        <v>563</v>
      </c>
      <c r="BD83" s="102"/>
      <c r="BE83" s="58"/>
      <c r="BF83" s="76"/>
      <c r="BG83" s="118" t="s">
        <v>563</v>
      </c>
    </row>
    <row r="84" spans="1:59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102">
        <v>4</v>
      </c>
      <c r="M84" s="102">
        <v>4</v>
      </c>
      <c r="N84" s="102">
        <v>4</v>
      </c>
      <c r="O84" s="102">
        <v>3</v>
      </c>
      <c r="P84" s="102">
        <v>4</v>
      </c>
      <c r="Q84" s="118">
        <v>3.8</v>
      </c>
      <c r="R84" s="102">
        <v>3</v>
      </c>
      <c r="S84" s="102">
        <v>4</v>
      </c>
      <c r="T84" s="101"/>
      <c r="U84" s="102">
        <v>3</v>
      </c>
      <c r="V84" s="65"/>
      <c r="W84" s="118">
        <v>3.3333333333333335</v>
      </c>
      <c r="X84" s="102">
        <v>4</v>
      </c>
      <c r="Y84" s="102">
        <v>3</v>
      </c>
      <c r="Z84" s="101"/>
      <c r="AA84" s="101"/>
      <c r="AB84" s="65"/>
      <c r="AC84" s="118">
        <v>3.5</v>
      </c>
      <c r="AD84" s="102">
        <v>2</v>
      </c>
      <c r="AE84" s="102">
        <v>0</v>
      </c>
      <c r="AF84" s="102">
        <v>1</v>
      </c>
      <c r="AG84" s="101"/>
      <c r="AH84" s="65"/>
      <c r="AI84" s="118">
        <v>1.5</v>
      </c>
      <c r="AJ84" s="54"/>
      <c r="AK84" s="54"/>
      <c r="AL84" s="101"/>
      <c r="AM84" s="54"/>
      <c r="AN84" s="65"/>
      <c r="AO84" s="118">
        <v>0</v>
      </c>
      <c r="AP84" s="102">
        <v>2</v>
      </c>
      <c r="AQ84" s="102">
        <v>2</v>
      </c>
      <c r="AR84" s="102">
        <v>0</v>
      </c>
      <c r="AS84" s="101"/>
      <c r="AT84" s="65"/>
      <c r="AU84" s="118">
        <v>2</v>
      </c>
      <c r="AV84" s="101"/>
      <c r="AW84" s="101"/>
      <c r="AX84" s="102">
        <v>3</v>
      </c>
      <c r="AY84" s="102">
        <v>3</v>
      </c>
      <c r="AZ84" s="102" t="s">
        <v>563</v>
      </c>
      <c r="BA84" s="118">
        <v>3</v>
      </c>
      <c r="BB84" s="102">
        <v>4</v>
      </c>
      <c r="BC84" s="102">
        <v>0</v>
      </c>
      <c r="BD84" s="101"/>
      <c r="BE84" s="54"/>
      <c r="BF84" s="81"/>
      <c r="BG84" s="118">
        <v>4</v>
      </c>
    </row>
    <row r="85" spans="1:59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102">
        <v>2</v>
      </c>
      <c r="M85" s="102">
        <v>3</v>
      </c>
      <c r="N85" s="102">
        <v>2</v>
      </c>
      <c r="O85" s="102">
        <v>4</v>
      </c>
      <c r="P85" s="102">
        <v>4</v>
      </c>
      <c r="Q85" s="118">
        <v>3</v>
      </c>
      <c r="R85" s="102">
        <v>2</v>
      </c>
      <c r="S85" s="102">
        <v>2</v>
      </c>
      <c r="T85" s="102"/>
      <c r="U85" s="102">
        <v>2</v>
      </c>
      <c r="V85" s="59"/>
      <c r="W85" s="118">
        <v>2</v>
      </c>
      <c r="X85" s="102">
        <v>2</v>
      </c>
      <c r="Y85" s="102">
        <v>2</v>
      </c>
      <c r="Z85" s="102"/>
      <c r="AA85" s="102"/>
      <c r="AB85" s="59"/>
      <c r="AC85" s="118">
        <v>2</v>
      </c>
      <c r="AD85" s="102">
        <v>2</v>
      </c>
      <c r="AE85" s="102">
        <v>0</v>
      </c>
      <c r="AF85" s="102">
        <v>1</v>
      </c>
      <c r="AG85" s="102"/>
      <c r="AH85" s="59"/>
      <c r="AI85" s="118">
        <v>1.5</v>
      </c>
      <c r="AJ85" s="58"/>
      <c r="AK85" s="58"/>
      <c r="AL85" s="102"/>
      <c r="AM85" s="58"/>
      <c r="AN85" s="59"/>
      <c r="AO85" s="118">
        <v>0</v>
      </c>
      <c r="AP85" s="102">
        <v>1</v>
      </c>
      <c r="AQ85" s="102">
        <v>1</v>
      </c>
      <c r="AR85" s="102">
        <v>0</v>
      </c>
      <c r="AS85" s="102"/>
      <c r="AT85" s="59"/>
      <c r="AU85" s="118">
        <v>1</v>
      </c>
      <c r="AV85" s="102"/>
      <c r="AW85" s="102"/>
      <c r="AX85" s="102">
        <v>3</v>
      </c>
      <c r="AY85" s="102">
        <v>4</v>
      </c>
      <c r="AZ85" s="102" t="s">
        <v>563</v>
      </c>
      <c r="BA85" s="118">
        <v>3.5</v>
      </c>
      <c r="BB85" s="102">
        <v>4</v>
      </c>
      <c r="BC85" s="102">
        <v>0</v>
      </c>
      <c r="BD85" s="102"/>
      <c r="BE85" s="58"/>
      <c r="BF85" s="76"/>
      <c r="BG85" s="118">
        <v>4</v>
      </c>
    </row>
    <row r="86" spans="1:59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102" t="s">
        <v>563</v>
      </c>
      <c r="M86" s="102" t="s">
        <v>563</v>
      </c>
      <c r="N86" s="102" t="s">
        <v>563</v>
      </c>
      <c r="O86" s="102" t="s">
        <v>563</v>
      </c>
      <c r="P86" s="102" t="s">
        <v>563</v>
      </c>
      <c r="Q86" s="118" t="s">
        <v>563</v>
      </c>
      <c r="R86" s="102" t="s">
        <v>563</v>
      </c>
      <c r="S86" s="102" t="s">
        <v>563</v>
      </c>
      <c r="T86" s="101"/>
      <c r="U86" s="102" t="s">
        <v>563</v>
      </c>
      <c r="V86" s="65"/>
      <c r="W86" s="118" t="s">
        <v>563</v>
      </c>
      <c r="X86" s="102" t="s">
        <v>563</v>
      </c>
      <c r="Y86" s="102" t="s">
        <v>563</v>
      </c>
      <c r="Z86" s="101"/>
      <c r="AA86" s="101"/>
      <c r="AB86" s="65"/>
      <c r="AC86" s="118" t="s">
        <v>563</v>
      </c>
      <c r="AD86" s="102" t="s">
        <v>563</v>
      </c>
      <c r="AE86" s="102" t="s">
        <v>563</v>
      </c>
      <c r="AF86" s="102" t="s">
        <v>563</v>
      </c>
      <c r="AG86" s="101"/>
      <c r="AH86" s="65"/>
      <c r="AI86" s="118" t="s">
        <v>563</v>
      </c>
      <c r="AJ86" s="54"/>
      <c r="AK86" s="54"/>
      <c r="AL86" s="101"/>
      <c r="AM86" s="54"/>
      <c r="AN86" s="65"/>
      <c r="AO86" s="118">
        <v>0</v>
      </c>
      <c r="AP86" s="102" t="s">
        <v>563</v>
      </c>
      <c r="AQ86" s="102" t="s">
        <v>563</v>
      </c>
      <c r="AR86" s="102" t="s">
        <v>563</v>
      </c>
      <c r="AS86" s="101"/>
      <c r="AT86" s="65"/>
      <c r="AU86" s="118" t="s">
        <v>563</v>
      </c>
      <c r="AV86" s="101"/>
      <c r="AW86" s="101"/>
      <c r="AX86" s="102" t="s">
        <v>563</v>
      </c>
      <c r="AY86" s="102" t="s">
        <v>563</v>
      </c>
      <c r="AZ86" s="102" t="s">
        <v>563</v>
      </c>
      <c r="BA86" s="118" t="s">
        <v>563</v>
      </c>
      <c r="BB86" s="102" t="s">
        <v>563</v>
      </c>
      <c r="BC86" s="102" t="s">
        <v>563</v>
      </c>
      <c r="BD86" s="101"/>
      <c r="BE86" s="54"/>
      <c r="BF86" s="81"/>
      <c r="BG86" s="118" t="s">
        <v>563</v>
      </c>
    </row>
    <row r="87" spans="1:59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102">
        <v>1</v>
      </c>
      <c r="M87" s="102">
        <v>1</v>
      </c>
      <c r="N87" s="102">
        <v>1</v>
      </c>
      <c r="O87" s="102">
        <v>3</v>
      </c>
      <c r="P87" s="102">
        <v>1</v>
      </c>
      <c r="Q87" s="118">
        <v>1.4</v>
      </c>
      <c r="R87" s="102">
        <v>1</v>
      </c>
      <c r="S87" s="102">
        <v>1</v>
      </c>
      <c r="T87" s="102"/>
      <c r="U87" s="102">
        <v>1</v>
      </c>
      <c r="V87" s="59"/>
      <c r="W87" s="118">
        <v>1</v>
      </c>
      <c r="X87" s="102">
        <v>1</v>
      </c>
      <c r="Y87" s="102">
        <v>1</v>
      </c>
      <c r="Z87" s="102"/>
      <c r="AA87" s="102"/>
      <c r="AB87" s="59"/>
      <c r="AC87" s="118">
        <v>1</v>
      </c>
      <c r="AD87" s="102">
        <v>1</v>
      </c>
      <c r="AE87" s="102">
        <v>0</v>
      </c>
      <c r="AF87" s="102">
        <v>1</v>
      </c>
      <c r="AG87" s="102"/>
      <c r="AH87" s="59"/>
      <c r="AI87" s="118">
        <v>1</v>
      </c>
      <c r="AJ87" s="58"/>
      <c r="AK87" s="58"/>
      <c r="AL87" s="102"/>
      <c r="AM87" s="58"/>
      <c r="AN87" s="59"/>
      <c r="AO87" s="118">
        <v>0</v>
      </c>
      <c r="AP87" s="102">
        <v>1</v>
      </c>
      <c r="AQ87" s="102">
        <v>1</v>
      </c>
      <c r="AR87" s="102">
        <v>0</v>
      </c>
      <c r="AS87" s="102"/>
      <c r="AT87" s="59"/>
      <c r="AU87" s="118">
        <v>1</v>
      </c>
      <c r="AV87" s="102"/>
      <c r="AW87" s="102"/>
      <c r="AX87" s="102">
        <v>1</v>
      </c>
      <c r="AY87" s="102">
        <v>1</v>
      </c>
      <c r="AZ87" s="102" t="s">
        <v>563</v>
      </c>
      <c r="BA87" s="118">
        <v>1</v>
      </c>
      <c r="BB87" s="102">
        <v>1</v>
      </c>
      <c r="BC87" s="102">
        <v>0</v>
      </c>
      <c r="BD87" s="102"/>
      <c r="BE87" s="58"/>
      <c r="BF87" s="76"/>
      <c r="BG87" s="118">
        <v>1</v>
      </c>
    </row>
    <row r="88" spans="1:59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102">
        <v>3</v>
      </c>
      <c r="M88" s="102">
        <v>3</v>
      </c>
      <c r="N88" s="102">
        <v>3</v>
      </c>
      <c r="O88" s="102">
        <v>3</v>
      </c>
      <c r="P88" s="102">
        <v>3</v>
      </c>
      <c r="Q88" s="118">
        <v>3</v>
      </c>
      <c r="R88" s="102">
        <v>3</v>
      </c>
      <c r="S88" s="102">
        <v>3</v>
      </c>
      <c r="T88" s="101"/>
      <c r="U88" s="102">
        <v>3</v>
      </c>
      <c r="V88" s="65"/>
      <c r="W88" s="118">
        <v>3</v>
      </c>
      <c r="X88" s="102">
        <v>3</v>
      </c>
      <c r="Y88" s="102">
        <v>3</v>
      </c>
      <c r="Z88" s="101"/>
      <c r="AA88" s="101"/>
      <c r="AB88" s="65"/>
      <c r="AC88" s="118">
        <v>3</v>
      </c>
      <c r="AD88" s="102">
        <v>3</v>
      </c>
      <c r="AE88" s="102">
        <v>0</v>
      </c>
      <c r="AF88" s="102">
        <v>3</v>
      </c>
      <c r="AG88" s="101"/>
      <c r="AH88" s="65"/>
      <c r="AI88" s="118">
        <v>3</v>
      </c>
      <c r="AJ88" s="54"/>
      <c r="AK88" s="54"/>
      <c r="AL88" s="101"/>
      <c r="AM88" s="54"/>
      <c r="AN88" s="65"/>
      <c r="AO88" s="118">
        <v>0</v>
      </c>
      <c r="AP88" s="102">
        <v>3</v>
      </c>
      <c r="AQ88" s="102">
        <v>3</v>
      </c>
      <c r="AR88" s="102">
        <v>0</v>
      </c>
      <c r="AS88" s="101"/>
      <c r="AT88" s="65"/>
      <c r="AU88" s="118">
        <v>3</v>
      </c>
      <c r="AV88" s="101"/>
      <c r="AW88" s="101"/>
      <c r="AX88" s="102">
        <v>3</v>
      </c>
      <c r="AY88" s="102">
        <v>3</v>
      </c>
      <c r="AZ88" s="102">
        <v>2.25</v>
      </c>
      <c r="BA88" s="118">
        <v>2.75</v>
      </c>
      <c r="BB88" s="102">
        <v>3</v>
      </c>
      <c r="BC88" s="102">
        <v>0</v>
      </c>
      <c r="BD88" s="101"/>
      <c r="BE88" s="54"/>
      <c r="BF88" s="81"/>
      <c r="BG88" s="118">
        <v>3</v>
      </c>
    </row>
    <row r="89" spans="1:59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102" t="s">
        <v>563</v>
      </c>
      <c r="M89" s="102" t="s">
        <v>563</v>
      </c>
      <c r="N89" s="102" t="s">
        <v>563</v>
      </c>
      <c r="O89" s="102" t="s">
        <v>563</v>
      </c>
      <c r="P89" s="102" t="s">
        <v>563</v>
      </c>
      <c r="Q89" s="118" t="s">
        <v>563</v>
      </c>
      <c r="R89" s="102" t="s">
        <v>563</v>
      </c>
      <c r="S89" s="102" t="s">
        <v>563</v>
      </c>
      <c r="T89" s="102"/>
      <c r="U89" s="102" t="s">
        <v>563</v>
      </c>
      <c r="V89" s="59"/>
      <c r="W89" s="118" t="s">
        <v>563</v>
      </c>
      <c r="X89" s="102" t="s">
        <v>563</v>
      </c>
      <c r="Y89" s="102" t="s">
        <v>563</v>
      </c>
      <c r="Z89" s="102"/>
      <c r="AA89" s="102"/>
      <c r="AB89" s="59"/>
      <c r="AC89" s="118" t="s">
        <v>563</v>
      </c>
      <c r="AD89" s="102" t="s">
        <v>563</v>
      </c>
      <c r="AE89" s="102" t="s">
        <v>563</v>
      </c>
      <c r="AF89" s="102" t="s">
        <v>563</v>
      </c>
      <c r="AG89" s="102"/>
      <c r="AH89" s="59"/>
      <c r="AI89" s="118" t="s">
        <v>563</v>
      </c>
      <c r="AJ89" s="58"/>
      <c r="AK89" s="58"/>
      <c r="AL89" s="102"/>
      <c r="AM89" s="58"/>
      <c r="AN89" s="59"/>
      <c r="AO89" s="118">
        <v>0</v>
      </c>
      <c r="AP89" s="102" t="s">
        <v>563</v>
      </c>
      <c r="AQ89" s="102" t="s">
        <v>563</v>
      </c>
      <c r="AR89" s="102" t="s">
        <v>563</v>
      </c>
      <c r="AS89" s="102"/>
      <c r="AT89" s="59"/>
      <c r="AU89" s="118" t="s">
        <v>563</v>
      </c>
      <c r="AV89" s="102"/>
      <c r="AW89" s="102"/>
      <c r="AX89" s="102" t="s">
        <v>563</v>
      </c>
      <c r="AY89" s="102" t="s">
        <v>563</v>
      </c>
      <c r="AZ89" s="102" t="s">
        <v>563</v>
      </c>
      <c r="BA89" s="118" t="s">
        <v>563</v>
      </c>
      <c r="BB89" s="102" t="s">
        <v>563</v>
      </c>
      <c r="BC89" s="102" t="s">
        <v>563</v>
      </c>
      <c r="BD89" s="102"/>
      <c r="BE89" s="58"/>
      <c r="BF89" s="76"/>
      <c r="BG89" s="118" t="s">
        <v>563</v>
      </c>
    </row>
    <row r="90" spans="1:59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102">
        <v>2</v>
      </c>
      <c r="M90" s="102">
        <v>2</v>
      </c>
      <c r="N90" s="102">
        <v>2</v>
      </c>
      <c r="O90" s="102">
        <v>4</v>
      </c>
      <c r="P90" s="102">
        <v>4</v>
      </c>
      <c r="Q90" s="118">
        <v>2.8</v>
      </c>
      <c r="R90" s="102">
        <v>1</v>
      </c>
      <c r="S90" s="102">
        <v>1</v>
      </c>
      <c r="T90" s="101"/>
      <c r="U90" s="102">
        <v>1</v>
      </c>
      <c r="V90" s="65"/>
      <c r="W90" s="118">
        <v>1</v>
      </c>
      <c r="X90" s="102">
        <v>1</v>
      </c>
      <c r="Y90" s="102">
        <v>1</v>
      </c>
      <c r="Z90" s="101"/>
      <c r="AA90" s="101"/>
      <c r="AB90" s="65"/>
      <c r="AC90" s="118">
        <v>1</v>
      </c>
      <c r="AD90" s="102">
        <v>1</v>
      </c>
      <c r="AE90" s="102">
        <v>0</v>
      </c>
      <c r="AF90" s="102">
        <v>1</v>
      </c>
      <c r="AG90" s="101"/>
      <c r="AH90" s="65"/>
      <c r="AI90" s="118">
        <v>1</v>
      </c>
      <c r="AJ90" s="54"/>
      <c r="AK90" s="54"/>
      <c r="AL90" s="101"/>
      <c r="AM90" s="54"/>
      <c r="AN90" s="65"/>
      <c r="AO90" s="118">
        <v>0</v>
      </c>
      <c r="AP90" s="102">
        <v>1</v>
      </c>
      <c r="AQ90" s="102">
        <v>1</v>
      </c>
      <c r="AR90" s="102">
        <v>0</v>
      </c>
      <c r="AS90" s="101"/>
      <c r="AT90" s="65"/>
      <c r="AU90" s="118">
        <v>1</v>
      </c>
      <c r="AV90" s="101"/>
      <c r="AW90" s="101"/>
      <c r="AX90" s="102">
        <v>1</v>
      </c>
      <c r="AY90" s="102">
        <v>1</v>
      </c>
      <c r="AZ90" s="102" t="s">
        <v>563</v>
      </c>
      <c r="BA90" s="118">
        <v>1</v>
      </c>
      <c r="BB90" s="102">
        <v>3</v>
      </c>
      <c r="BC90" s="102">
        <v>0</v>
      </c>
      <c r="BD90" s="101"/>
      <c r="BE90" s="54"/>
      <c r="BF90" s="81"/>
      <c r="BG90" s="118">
        <v>3</v>
      </c>
    </row>
    <row r="91" spans="1:59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102">
        <v>4</v>
      </c>
      <c r="M91" s="102">
        <v>3</v>
      </c>
      <c r="N91" s="102">
        <v>4</v>
      </c>
      <c r="O91" s="102">
        <v>3</v>
      </c>
      <c r="P91" s="102">
        <v>3</v>
      </c>
      <c r="Q91" s="118">
        <v>3.4</v>
      </c>
      <c r="R91" s="102">
        <v>3</v>
      </c>
      <c r="S91" s="102">
        <v>3</v>
      </c>
      <c r="T91" s="102"/>
      <c r="U91" s="102">
        <v>3</v>
      </c>
      <c r="V91" s="59"/>
      <c r="W91" s="118">
        <v>3</v>
      </c>
      <c r="X91" s="102">
        <v>3</v>
      </c>
      <c r="Y91" s="102">
        <v>1</v>
      </c>
      <c r="Z91" s="102"/>
      <c r="AA91" s="102"/>
      <c r="AB91" s="59"/>
      <c r="AC91" s="118">
        <v>2</v>
      </c>
      <c r="AD91" s="102">
        <v>1</v>
      </c>
      <c r="AE91" s="102">
        <v>0</v>
      </c>
      <c r="AF91" s="102">
        <v>1</v>
      </c>
      <c r="AG91" s="102"/>
      <c r="AH91" s="59"/>
      <c r="AI91" s="118">
        <v>1</v>
      </c>
      <c r="AJ91" s="58"/>
      <c r="AK91" s="58"/>
      <c r="AL91" s="102"/>
      <c r="AM91" s="58"/>
      <c r="AN91" s="59"/>
      <c r="AO91" s="118">
        <v>0</v>
      </c>
      <c r="AP91" s="102">
        <v>3</v>
      </c>
      <c r="AQ91" s="102">
        <v>3</v>
      </c>
      <c r="AR91" s="102">
        <v>0</v>
      </c>
      <c r="AS91" s="102"/>
      <c r="AT91" s="59"/>
      <c r="AU91" s="118">
        <v>3</v>
      </c>
      <c r="AV91" s="102"/>
      <c r="AW91" s="102"/>
      <c r="AX91" s="102">
        <v>1</v>
      </c>
      <c r="AY91" s="102">
        <v>2</v>
      </c>
      <c r="AZ91" s="102" t="s">
        <v>563</v>
      </c>
      <c r="BA91" s="118">
        <v>1.5</v>
      </c>
      <c r="BB91" s="102">
        <v>5</v>
      </c>
      <c r="BC91" s="102">
        <v>0</v>
      </c>
      <c r="BD91" s="102"/>
      <c r="BE91" s="58"/>
      <c r="BF91" s="76"/>
      <c r="BG91" s="118">
        <v>5</v>
      </c>
    </row>
    <row r="92" spans="1:59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102">
        <v>3</v>
      </c>
      <c r="M92" s="102">
        <v>3</v>
      </c>
      <c r="N92" s="102">
        <v>2</v>
      </c>
      <c r="O92" s="102">
        <v>3</v>
      </c>
      <c r="P92" s="102">
        <v>3</v>
      </c>
      <c r="Q92" s="118">
        <v>2.8</v>
      </c>
      <c r="R92" s="102">
        <v>3</v>
      </c>
      <c r="S92" s="102">
        <v>3</v>
      </c>
      <c r="T92" s="101"/>
      <c r="U92" s="102">
        <v>3</v>
      </c>
      <c r="V92" s="65"/>
      <c r="W92" s="118">
        <v>3</v>
      </c>
      <c r="X92" s="102">
        <v>3</v>
      </c>
      <c r="Y92" s="102">
        <v>2</v>
      </c>
      <c r="Z92" s="101"/>
      <c r="AA92" s="101"/>
      <c r="AB92" s="65"/>
      <c r="AC92" s="118">
        <v>2.5</v>
      </c>
      <c r="AD92" s="102">
        <v>2</v>
      </c>
      <c r="AE92" s="102">
        <v>0</v>
      </c>
      <c r="AF92" s="102">
        <v>1</v>
      </c>
      <c r="AG92" s="101"/>
      <c r="AH92" s="65"/>
      <c r="AI92" s="118">
        <v>1.5</v>
      </c>
      <c r="AJ92" s="54"/>
      <c r="AK92" s="54"/>
      <c r="AL92" s="101"/>
      <c r="AM92" s="54"/>
      <c r="AN92" s="65"/>
      <c r="AO92" s="118">
        <v>0</v>
      </c>
      <c r="AP92" s="102">
        <v>1</v>
      </c>
      <c r="AQ92" s="102">
        <v>1</v>
      </c>
      <c r="AR92" s="102">
        <v>0</v>
      </c>
      <c r="AS92" s="101"/>
      <c r="AT92" s="65"/>
      <c r="AU92" s="118">
        <v>1</v>
      </c>
      <c r="AV92" s="101"/>
      <c r="AW92" s="101"/>
      <c r="AX92" s="102">
        <v>3</v>
      </c>
      <c r="AY92" s="102">
        <v>3</v>
      </c>
      <c r="AZ92" s="102" t="s">
        <v>563</v>
      </c>
      <c r="BA92" s="118">
        <v>3</v>
      </c>
      <c r="BB92" s="102">
        <v>2</v>
      </c>
      <c r="BC92" s="102">
        <v>0</v>
      </c>
      <c r="BD92" s="101"/>
      <c r="BE92" s="54"/>
      <c r="BF92" s="81"/>
      <c r="BG92" s="118">
        <v>2</v>
      </c>
    </row>
    <row r="93" spans="1:59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102">
        <v>2</v>
      </c>
      <c r="M93" s="102">
        <v>2</v>
      </c>
      <c r="N93" s="102">
        <v>2</v>
      </c>
      <c r="O93" s="102">
        <v>3</v>
      </c>
      <c r="P93" s="102">
        <v>2</v>
      </c>
      <c r="Q93" s="118">
        <v>2.2000000000000002</v>
      </c>
      <c r="R93" s="102">
        <v>3</v>
      </c>
      <c r="S93" s="102">
        <v>3</v>
      </c>
      <c r="T93" s="102"/>
      <c r="U93" s="102">
        <v>3</v>
      </c>
      <c r="V93" s="59"/>
      <c r="W93" s="118">
        <v>3</v>
      </c>
      <c r="X93" s="102">
        <v>3</v>
      </c>
      <c r="Y93" s="102">
        <v>3</v>
      </c>
      <c r="Z93" s="102"/>
      <c r="AA93" s="102"/>
      <c r="AB93" s="59"/>
      <c r="AC93" s="118">
        <v>3</v>
      </c>
      <c r="AD93" s="102">
        <v>4</v>
      </c>
      <c r="AE93" s="102">
        <v>0</v>
      </c>
      <c r="AF93" s="102">
        <v>4</v>
      </c>
      <c r="AG93" s="102"/>
      <c r="AH93" s="59"/>
      <c r="AI93" s="118">
        <v>4</v>
      </c>
      <c r="AJ93" s="58"/>
      <c r="AK93" s="58"/>
      <c r="AL93" s="102"/>
      <c r="AM93" s="58"/>
      <c r="AN93" s="59"/>
      <c r="AO93" s="118">
        <v>0</v>
      </c>
      <c r="AP93" s="102">
        <v>4</v>
      </c>
      <c r="AQ93" s="102">
        <v>4</v>
      </c>
      <c r="AR93" s="102">
        <v>0</v>
      </c>
      <c r="AS93" s="102"/>
      <c r="AT93" s="59"/>
      <c r="AU93" s="118">
        <v>4</v>
      </c>
      <c r="AV93" s="102"/>
      <c r="AW93" s="102"/>
      <c r="AX93" s="102">
        <v>3</v>
      </c>
      <c r="AY93" s="102">
        <v>3</v>
      </c>
      <c r="AZ93" s="102" t="s">
        <v>563</v>
      </c>
      <c r="BA93" s="118">
        <v>3</v>
      </c>
      <c r="BB93" s="102">
        <v>4</v>
      </c>
      <c r="BC93" s="102">
        <v>0</v>
      </c>
      <c r="BD93" s="102"/>
      <c r="BE93" s="58"/>
      <c r="BF93" s="76"/>
      <c r="BG93" s="118">
        <v>4</v>
      </c>
    </row>
    <row r="94" spans="1:59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102">
        <v>3</v>
      </c>
      <c r="M94" s="102">
        <v>3</v>
      </c>
      <c r="N94" s="102">
        <v>3</v>
      </c>
      <c r="O94" s="102">
        <v>3</v>
      </c>
      <c r="P94" s="102">
        <v>3</v>
      </c>
      <c r="Q94" s="118">
        <v>3</v>
      </c>
      <c r="R94" s="102">
        <v>3</v>
      </c>
      <c r="S94" s="102">
        <v>3</v>
      </c>
      <c r="T94" s="101"/>
      <c r="U94" s="102">
        <v>3</v>
      </c>
      <c r="V94" s="65"/>
      <c r="W94" s="118">
        <v>3</v>
      </c>
      <c r="X94" s="102">
        <v>3</v>
      </c>
      <c r="Y94" s="102">
        <v>3</v>
      </c>
      <c r="Z94" s="101"/>
      <c r="AA94" s="101"/>
      <c r="AB94" s="65"/>
      <c r="AC94" s="118">
        <v>3</v>
      </c>
      <c r="AD94" s="102">
        <v>3</v>
      </c>
      <c r="AE94" s="102">
        <v>0</v>
      </c>
      <c r="AF94" s="102">
        <v>3</v>
      </c>
      <c r="AG94" s="101"/>
      <c r="AH94" s="65"/>
      <c r="AI94" s="118">
        <v>3</v>
      </c>
      <c r="AJ94" s="54"/>
      <c r="AK94" s="54"/>
      <c r="AL94" s="101"/>
      <c r="AM94" s="54"/>
      <c r="AN94" s="65"/>
      <c r="AO94" s="118">
        <v>0</v>
      </c>
      <c r="AP94" s="102">
        <v>3</v>
      </c>
      <c r="AQ94" s="102">
        <v>3</v>
      </c>
      <c r="AR94" s="102">
        <v>0</v>
      </c>
      <c r="AS94" s="101"/>
      <c r="AT94" s="65"/>
      <c r="AU94" s="118">
        <v>3</v>
      </c>
      <c r="AV94" s="101"/>
      <c r="AW94" s="101"/>
      <c r="AX94" s="102">
        <v>3</v>
      </c>
      <c r="AY94" s="102">
        <v>3</v>
      </c>
      <c r="AZ94" s="102">
        <v>2.25</v>
      </c>
      <c r="BA94" s="118">
        <v>2.75</v>
      </c>
      <c r="BB94" s="102">
        <v>3</v>
      </c>
      <c r="BC94" s="102">
        <v>0</v>
      </c>
      <c r="BD94" s="101"/>
      <c r="BE94" s="54"/>
      <c r="BF94" s="81"/>
      <c r="BG94" s="118">
        <v>3</v>
      </c>
    </row>
    <row r="95" spans="1:59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102" t="s">
        <v>563</v>
      </c>
      <c r="M95" s="102" t="s">
        <v>563</v>
      </c>
      <c r="N95" s="102" t="s">
        <v>563</v>
      </c>
      <c r="O95" s="102" t="s">
        <v>563</v>
      </c>
      <c r="P95" s="102" t="s">
        <v>563</v>
      </c>
      <c r="Q95" s="118" t="s">
        <v>563</v>
      </c>
      <c r="R95" s="102" t="s">
        <v>563</v>
      </c>
      <c r="S95" s="102" t="s">
        <v>563</v>
      </c>
      <c r="T95" s="102"/>
      <c r="U95" s="102" t="s">
        <v>563</v>
      </c>
      <c r="V95" s="59"/>
      <c r="W95" s="118" t="s">
        <v>563</v>
      </c>
      <c r="X95" s="102" t="s">
        <v>563</v>
      </c>
      <c r="Y95" s="102" t="s">
        <v>563</v>
      </c>
      <c r="Z95" s="102"/>
      <c r="AA95" s="102"/>
      <c r="AB95" s="59"/>
      <c r="AC95" s="118" t="s">
        <v>563</v>
      </c>
      <c r="AD95" s="102" t="s">
        <v>563</v>
      </c>
      <c r="AE95" s="102" t="s">
        <v>563</v>
      </c>
      <c r="AF95" s="102" t="s">
        <v>563</v>
      </c>
      <c r="AG95" s="102"/>
      <c r="AH95" s="59"/>
      <c r="AI95" s="118" t="s">
        <v>563</v>
      </c>
      <c r="AJ95" s="58"/>
      <c r="AK95" s="58"/>
      <c r="AL95" s="102"/>
      <c r="AM95" s="58"/>
      <c r="AN95" s="59"/>
      <c r="AO95" s="118">
        <v>0</v>
      </c>
      <c r="AP95" s="102" t="s">
        <v>563</v>
      </c>
      <c r="AQ95" s="102" t="s">
        <v>563</v>
      </c>
      <c r="AR95" s="102" t="s">
        <v>563</v>
      </c>
      <c r="AS95" s="102"/>
      <c r="AT95" s="59"/>
      <c r="AU95" s="118" t="s">
        <v>563</v>
      </c>
      <c r="AV95" s="102"/>
      <c r="AW95" s="102"/>
      <c r="AX95" s="102" t="s">
        <v>563</v>
      </c>
      <c r="AY95" s="102" t="s">
        <v>563</v>
      </c>
      <c r="AZ95" s="102" t="s">
        <v>563</v>
      </c>
      <c r="BA95" s="118" t="s">
        <v>563</v>
      </c>
      <c r="BB95" s="102" t="s">
        <v>563</v>
      </c>
      <c r="BC95" s="102" t="s">
        <v>563</v>
      </c>
      <c r="BD95" s="102"/>
      <c r="BE95" s="58"/>
      <c r="BF95" s="76"/>
      <c r="BG95" s="118" t="s">
        <v>563</v>
      </c>
    </row>
    <row r="96" spans="1:59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102">
        <v>2</v>
      </c>
      <c r="M96" s="102">
        <v>2</v>
      </c>
      <c r="N96" s="102">
        <v>2</v>
      </c>
      <c r="O96" s="102">
        <v>3</v>
      </c>
      <c r="P96" s="102">
        <v>2</v>
      </c>
      <c r="Q96" s="118">
        <v>2.2000000000000002</v>
      </c>
      <c r="R96" s="102">
        <v>3</v>
      </c>
      <c r="S96" s="102">
        <v>3</v>
      </c>
      <c r="T96" s="101"/>
      <c r="U96" s="102">
        <v>3</v>
      </c>
      <c r="V96" s="65"/>
      <c r="W96" s="118">
        <v>3</v>
      </c>
      <c r="X96" s="102">
        <v>3</v>
      </c>
      <c r="Y96" s="102">
        <v>3</v>
      </c>
      <c r="Z96" s="101"/>
      <c r="AA96" s="101"/>
      <c r="AB96" s="65"/>
      <c r="AC96" s="118">
        <v>3</v>
      </c>
      <c r="AD96" s="102">
        <v>4</v>
      </c>
      <c r="AE96" s="102">
        <v>0</v>
      </c>
      <c r="AF96" s="102">
        <v>4</v>
      </c>
      <c r="AG96" s="101"/>
      <c r="AH96" s="65"/>
      <c r="AI96" s="118">
        <v>4</v>
      </c>
      <c r="AJ96" s="54"/>
      <c r="AK96" s="54"/>
      <c r="AL96" s="101"/>
      <c r="AM96" s="54"/>
      <c r="AN96" s="65"/>
      <c r="AO96" s="118">
        <v>0</v>
      </c>
      <c r="AP96" s="102">
        <v>1</v>
      </c>
      <c r="AQ96" s="102">
        <v>1</v>
      </c>
      <c r="AR96" s="102">
        <v>0</v>
      </c>
      <c r="AS96" s="101"/>
      <c r="AT96" s="65"/>
      <c r="AU96" s="118">
        <v>1</v>
      </c>
      <c r="AV96" s="101"/>
      <c r="AW96" s="101"/>
      <c r="AX96" s="102">
        <v>4</v>
      </c>
      <c r="AY96" s="102">
        <v>3</v>
      </c>
      <c r="AZ96" s="102" t="s">
        <v>563</v>
      </c>
      <c r="BA96" s="118">
        <v>3.5</v>
      </c>
      <c r="BB96" s="102">
        <v>4</v>
      </c>
      <c r="BC96" s="102">
        <v>0</v>
      </c>
      <c r="BD96" s="101"/>
      <c r="BE96" s="54"/>
      <c r="BF96" s="81"/>
      <c r="BG96" s="118">
        <v>4</v>
      </c>
    </row>
    <row r="97" spans="1:59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102">
        <v>3</v>
      </c>
      <c r="M97" s="102">
        <v>3</v>
      </c>
      <c r="N97" s="102">
        <v>3</v>
      </c>
      <c r="O97" s="102">
        <v>3</v>
      </c>
      <c r="P97" s="102">
        <v>4</v>
      </c>
      <c r="Q97" s="118">
        <v>3.2</v>
      </c>
      <c r="R97" s="102">
        <v>4</v>
      </c>
      <c r="S97" s="102">
        <v>3</v>
      </c>
      <c r="T97" s="102"/>
      <c r="U97" s="102">
        <v>4</v>
      </c>
      <c r="V97" s="59"/>
      <c r="W97" s="118">
        <v>3.6666666666666665</v>
      </c>
      <c r="X97" s="102">
        <v>4</v>
      </c>
      <c r="Y97" s="102">
        <v>3</v>
      </c>
      <c r="Z97" s="102"/>
      <c r="AA97" s="102"/>
      <c r="AB97" s="59"/>
      <c r="AC97" s="118">
        <v>3.5</v>
      </c>
      <c r="AD97" s="102">
        <v>4</v>
      </c>
      <c r="AE97" s="102">
        <v>0</v>
      </c>
      <c r="AF97" s="102">
        <v>3</v>
      </c>
      <c r="AG97" s="102"/>
      <c r="AH97" s="59"/>
      <c r="AI97" s="118">
        <v>3.5</v>
      </c>
      <c r="AJ97" s="58"/>
      <c r="AK97" s="58"/>
      <c r="AL97" s="102"/>
      <c r="AM97" s="58"/>
      <c r="AN97" s="59"/>
      <c r="AO97" s="118">
        <v>0</v>
      </c>
      <c r="AP97" s="102">
        <v>3</v>
      </c>
      <c r="AQ97" s="102">
        <v>4</v>
      </c>
      <c r="AR97" s="102">
        <v>0</v>
      </c>
      <c r="AS97" s="102"/>
      <c r="AT97" s="59"/>
      <c r="AU97" s="118">
        <v>3.5</v>
      </c>
      <c r="AV97" s="102"/>
      <c r="AW97" s="102"/>
      <c r="AX97" s="102">
        <v>3</v>
      </c>
      <c r="AY97" s="102">
        <v>4</v>
      </c>
      <c r="AZ97" s="102">
        <v>2.5</v>
      </c>
      <c r="BA97" s="118">
        <v>3.1666666666666665</v>
      </c>
      <c r="BB97" s="102">
        <v>3</v>
      </c>
      <c r="BC97" s="102">
        <v>0</v>
      </c>
      <c r="BD97" s="102"/>
      <c r="BE97" s="58"/>
      <c r="BF97" s="76"/>
      <c r="BG97" s="118">
        <v>3</v>
      </c>
    </row>
    <row r="98" spans="1:59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102" t="s">
        <v>563</v>
      </c>
      <c r="M98" s="102" t="s">
        <v>563</v>
      </c>
      <c r="N98" s="102" t="s">
        <v>563</v>
      </c>
      <c r="O98" s="102" t="s">
        <v>563</v>
      </c>
      <c r="P98" s="102" t="s">
        <v>563</v>
      </c>
      <c r="Q98" s="118" t="s">
        <v>563</v>
      </c>
      <c r="R98" s="102" t="s">
        <v>563</v>
      </c>
      <c r="S98" s="102" t="s">
        <v>563</v>
      </c>
      <c r="T98" s="101"/>
      <c r="U98" s="102" t="s">
        <v>563</v>
      </c>
      <c r="V98" s="65"/>
      <c r="W98" s="118" t="s">
        <v>563</v>
      </c>
      <c r="X98" s="102" t="s">
        <v>563</v>
      </c>
      <c r="Y98" s="102" t="s">
        <v>563</v>
      </c>
      <c r="Z98" s="101"/>
      <c r="AA98" s="101"/>
      <c r="AB98" s="65"/>
      <c r="AC98" s="118" t="s">
        <v>563</v>
      </c>
      <c r="AD98" s="102" t="s">
        <v>563</v>
      </c>
      <c r="AE98" s="102" t="s">
        <v>563</v>
      </c>
      <c r="AF98" s="102" t="s">
        <v>563</v>
      </c>
      <c r="AG98" s="101"/>
      <c r="AH98" s="65"/>
      <c r="AI98" s="118" t="s">
        <v>563</v>
      </c>
      <c r="AJ98" s="54"/>
      <c r="AK98" s="54"/>
      <c r="AL98" s="101"/>
      <c r="AM98" s="54"/>
      <c r="AN98" s="65"/>
      <c r="AO98" s="118">
        <v>0</v>
      </c>
      <c r="AP98" s="102" t="s">
        <v>563</v>
      </c>
      <c r="AQ98" s="102" t="s">
        <v>563</v>
      </c>
      <c r="AR98" s="102" t="s">
        <v>563</v>
      </c>
      <c r="AS98" s="101"/>
      <c r="AT98" s="65"/>
      <c r="AU98" s="118" t="s">
        <v>563</v>
      </c>
      <c r="AV98" s="101"/>
      <c r="AW98" s="101"/>
      <c r="AX98" s="102" t="s">
        <v>563</v>
      </c>
      <c r="AY98" s="102" t="s">
        <v>563</v>
      </c>
      <c r="AZ98" s="102" t="s">
        <v>563</v>
      </c>
      <c r="BA98" s="118" t="s">
        <v>563</v>
      </c>
      <c r="BB98" s="102" t="s">
        <v>563</v>
      </c>
      <c r="BC98" s="102" t="s">
        <v>563</v>
      </c>
      <c r="BD98" s="101"/>
      <c r="BE98" s="54"/>
      <c r="BF98" s="81"/>
      <c r="BG98" s="118" t="s">
        <v>563</v>
      </c>
    </row>
    <row r="99" spans="1:59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102">
        <v>4</v>
      </c>
      <c r="M99" s="102">
        <v>4</v>
      </c>
      <c r="N99" s="102">
        <v>4</v>
      </c>
      <c r="O99" s="102">
        <v>4</v>
      </c>
      <c r="P99" s="102">
        <v>4</v>
      </c>
      <c r="Q99" s="118">
        <v>4</v>
      </c>
      <c r="R99" s="102">
        <v>4</v>
      </c>
      <c r="S99" s="102">
        <v>4</v>
      </c>
      <c r="T99" s="102"/>
      <c r="U99" s="102">
        <v>4</v>
      </c>
      <c r="V99" s="59"/>
      <c r="W99" s="118">
        <v>4</v>
      </c>
      <c r="X99" s="102">
        <v>4</v>
      </c>
      <c r="Y99" s="102">
        <v>4</v>
      </c>
      <c r="Z99" s="102"/>
      <c r="AA99" s="102"/>
      <c r="AB99" s="59"/>
      <c r="AC99" s="118">
        <v>4</v>
      </c>
      <c r="AD99" s="102">
        <v>4</v>
      </c>
      <c r="AE99" s="102">
        <v>0</v>
      </c>
      <c r="AF99" s="102">
        <v>4</v>
      </c>
      <c r="AG99" s="102"/>
      <c r="AH99" s="59"/>
      <c r="AI99" s="118">
        <v>4</v>
      </c>
      <c r="AJ99" s="58"/>
      <c r="AK99" s="58"/>
      <c r="AL99" s="102"/>
      <c r="AM99" s="58"/>
      <c r="AN99" s="59"/>
      <c r="AO99" s="118">
        <v>0</v>
      </c>
      <c r="AP99" s="102">
        <v>4</v>
      </c>
      <c r="AQ99" s="102">
        <v>4</v>
      </c>
      <c r="AR99" s="102">
        <v>0</v>
      </c>
      <c r="AS99" s="102"/>
      <c r="AT99" s="59"/>
      <c r="AU99" s="118">
        <v>4</v>
      </c>
      <c r="AV99" s="102"/>
      <c r="AW99" s="102"/>
      <c r="AX99" s="102">
        <v>4</v>
      </c>
      <c r="AY99" s="102">
        <v>4</v>
      </c>
      <c r="AZ99" s="102">
        <v>3</v>
      </c>
      <c r="BA99" s="118">
        <v>3.6666666666666665</v>
      </c>
      <c r="BB99" s="102">
        <v>4</v>
      </c>
      <c r="BC99" s="102">
        <v>0</v>
      </c>
      <c r="BD99" s="102"/>
      <c r="BE99" s="58"/>
      <c r="BF99" s="76"/>
      <c r="BG99" s="118">
        <v>4</v>
      </c>
    </row>
    <row r="100" spans="1:59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102" t="s">
        <v>563</v>
      </c>
      <c r="M100" s="102" t="s">
        <v>563</v>
      </c>
      <c r="N100" s="102" t="s">
        <v>563</v>
      </c>
      <c r="O100" s="102" t="s">
        <v>563</v>
      </c>
      <c r="P100" s="102" t="s">
        <v>563</v>
      </c>
      <c r="Q100" s="118" t="s">
        <v>563</v>
      </c>
      <c r="R100" s="102" t="s">
        <v>563</v>
      </c>
      <c r="S100" s="102" t="s">
        <v>563</v>
      </c>
      <c r="T100" s="101"/>
      <c r="U100" s="102" t="s">
        <v>563</v>
      </c>
      <c r="V100" s="65"/>
      <c r="W100" s="118" t="s">
        <v>563</v>
      </c>
      <c r="X100" s="102" t="s">
        <v>563</v>
      </c>
      <c r="Y100" s="102" t="s">
        <v>563</v>
      </c>
      <c r="Z100" s="101"/>
      <c r="AA100" s="101"/>
      <c r="AB100" s="65"/>
      <c r="AC100" s="118" t="s">
        <v>563</v>
      </c>
      <c r="AD100" s="102" t="s">
        <v>563</v>
      </c>
      <c r="AE100" s="102" t="s">
        <v>563</v>
      </c>
      <c r="AF100" s="102" t="s">
        <v>563</v>
      </c>
      <c r="AG100" s="101"/>
      <c r="AH100" s="65"/>
      <c r="AI100" s="118" t="s">
        <v>563</v>
      </c>
      <c r="AJ100" s="54"/>
      <c r="AK100" s="54"/>
      <c r="AL100" s="101"/>
      <c r="AM100" s="54"/>
      <c r="AN100" s="65"/>
      <c r="AO100" s="118">
        <v>0</v>
      </c>
      <c r="AP100" s="102" t="s">
        <v>563</v>
      </c>
      <c r="AQ100" s="102" t="s">
        <v>563</v>
      </c>
      <c r="AR100" s="102" t="s">
        <v>563</v>
      </c>
      <c r="AS100" s="101"/>
      <c r="AT100" s="65"/>
      <c r="AU100" s="118" t="s">
        <v>563</v>
      </c>
      <c r="AV100" s="101"/>
      <c r="AW100" s="101"/>
      <c r="AX100" s="102" t="s">
        <v>563</v>
      </c>
      <c r="AY100" s="102" t="s">
        <v>563</v>
      </c>
      <c r="AZ100" s="102" t="s">
        <v>563</v>
      </c>
      <c r="BA100" s="118" t="s">
        <v>563</v>
      </c>
      <c r="BB100" s="102" t="s">
        <v>563</v>
      </c>
      <c r="BC100" s="102" t="s">
        <v>563</v>
      </c>
      <c r="BD100" s="101"/>
      <c r="BE100" s="54"/>
      <c r="BF100" s="81"/>
      <c r="BG100" s="118" t="s">
        <v>563</v>
      </c>
    </row>
    <row r="101" spans="1:59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102">
        <v>2</v>
      </c>
      <c r="M101" s="102">
        <v>1</v>
      </c>
      <c r="N101" s="102">
        <v>2</v>
      </c>
      <c r="O101" s="102">
        <v>1</v>
      </c>
      <c r="P101" s="102">
        <v>1</v>
      </c>
      <c r="Q101" s="118">
        <v>1.4</v>
      </c>
      <c r="R101" s="102">
        <v>1</v>
      </c>
      <c r="S101" s="102">
        <v>2</v>
      </c>
      <c r="T101" s="102"/>
      <c r="U101" s="102">
        <v>2</v>
      </c>
      <c r="V101" s="59"/>
      <c r="W101" s="118">
        <v>1.6666666666666667</v>
      </c>
      <c r="X101" s="102">
        <v>1</v>
      </c>
      <c r="Y101" s="102">
        <v>2</v>
      </c>
      <c r="Z101" s="102"/>
      <c r="AA101" s="102"/>
      <c r="AB101" s="59"/>
      <c r="AC101" s="118">
        <v>1.5</v>
      </c>
      <c r="AD101" s="102">
        <v>2</v>
      </c>
      <c r="AE101" s="102">
        <v>0</v>
      </c>
      <c r="AF101" s="102">
        <v>2</v>
      </c>
      <c r="AG101" s="102"/>
      <c r="AH101" s="59"/>
      <c r="AI101" s="118">
        <v>2</v>
      </c>
      <c r="AJ101" s="58"/>
      <c r="AK101" s="58"/>
      <c r="AL101" s="102"/>
      <c r="AM101" s="58"/>
      <c r="AN101" s="59"/>
      <c r="AO101" s="118">
        <v>0</v>
      </c>
      <c r="AP101" s="102">
        <v>1</v>
      </c>
      <c r="AQ101" s="102">
        <v>1</v>
      </c>
      <c r="AR101" s="102">
        <v>0</v>
      </c>
      <c r="AS101" s="102"/>
      <c r="AT101" s="59"/>
      <c r="AU101" s="118">
        <v>1</v>
      </c>
      <c r="AV101" s="102"/>
      <c r="AW101" s="102"/>
      <c r="AX101" s="102">
        <v>1</v>
      </c>
      <c r="AY101" s="102">
        <v>1</v>
      </c>
      <c r="AZ101" s="102">
        <v>1</v>
      </c>
      <c r="BA101" s="118">
        <v>1</v>
      </c>
      <c r="BB101" s="102">
        <v>2</v>
      </c>
      <c r="BC101" s="102">
        <v>0</v>
      </c>
      <c r="BD101" s="102"/>
      <c r="BE101" s="58"/>
      <c r="BF101" s="76"/>
      <c r="BG101" s="118">
        <v>2</v>
      </c>
    </row>
    <row r="102" spans="1:59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102">
        <v>1</v>
      </c>
      <c r="M102" s="102">
        <v>2</v>
      </c>
      <c r="N102" s="102">
        <v>1</v>
      </c>
      <c r="O102" s="102">
        <v>4</v>
      </c>
      <c r="P102" s="102">
        <v>1</v>
      </c>
      <c r="Q102" s="118">
        <v>1.8</v>
      </c>
      <c r="R102" s="102">
        <v>2</v>
      </c>
      <c r="S102" s="102">
        <v>2</v>
      </c>
      <c r="T102" s="101"/>
      <c r="U102" s="102">
        <v>2</v>
      </c>
      <c r="V102" s="65"/>
      <c r="W102" s="118">
        <v>2</v>
      </c>
      <c r="X102" s="102">
        <v>2</v>
      </c>
      <c r="Y102" s="102">
        <v>1</v>
      </c>
      <c r="Z102" s="101"/>
      <c r="AA102" s="101"/>
      <c r="AB102" s="65"/>
      <c r="AC102" s="118">
        <v>1.5</v>
      </c>
      <c r="AD102" s="102">
        <v>1</v>
      </c>
      <c r="AE102" s="102">
        <v>0</v>
      </c>
      <c r="AF102" s="102">
        <v>1</v>
      </c>
      <c r="AG102" s="101"/>
      <c r="AH102" s="65"/>
      <c r="AI102" s="118">
        <v>1</v>
      </c>
      <c r="AJ102" s="54"/>
      <c r="AK102" s="54"/>
      <c r="AL102" s="101"/>
      <c r="AM102" s="54"/>
      <c r="AN102" s="65"/>
      <c r="AO102" s="118">
        <v>0</v>
      </c>
      <c r="AP102" s="102">
        <v>1</v>
      </c>
      <c r="AQ102" s="102">
        <v>1</v>
      </c>
      <c r="AR102" s="102">
        <v>0</v>
      </c>
      <c r="AS102" s="101"/>
      <c r="AT102" s="65"/>
      <c r="AU102" s="118">
        <v>1</v>
      </c>
      <c r="AV102" s="101"/>
      <c r="AW102" s="101"/>
      <c r="AX102" s="102">
        <v>2</v>
      </c>
      <c r="AY102" s="102">
        <v>2</v>
      </c>
      <c r="AZ102" s="102" t="s">
        <v>563</v>
      </c>
      <c r="BA102" s="118">
        <v>2</v>
      </c>
      <c r="BB102" s="102">
        <v>3</v>
      </c>
      <c r="BC102" s="102">
        <v>0</v>
      </c>
      <c r="BD102" s="101"/>
      <c r="BE102" s="54"/>
      <c r="BF102" s="81"/>
      <c r="BG102" s="118">
        <v>3</v>
      </c>
    </row>
    <row r="103" spans="1:59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102" t="s">
        <v>563</v>
      </c>
      <c r="M103" s="102" t="s">
        <v>563</v>
      </c>
      <c r="N103" s="102" t="s">
        <v>563</v>
      </c>
      <c r="O103" s="102" t="s">
        <v>563</v>
      </c>
      <c r="P103" s="102" t="s">
        <v>563</v>
      </c>
      <c r="Q103" s="118" t="s">
        <v>563</v>
      </c>
      <c r="R103" s="102" t="s">
        <v>563</v>
      </c>
      <c r="S103" s="102" t="s">
        <v>563</v>
      </c>
      <c r="T103" s="102"/>
      <c r="U103" s="102" t="s">
        <v>563</v>
      </c>
      <c r="V103" s="59"/>
      <c r="W103" s="118" t="s">
        <v>563</v>
      </c>
      <c r="X103" s="102" t="s">
        <v>563</v>
      </c>
      <c r="Y103" s="102" t="s">
        <v>563</v>
      </c>
      <c r="Z103" s="102"/>
      <c r="AA103" s="102"/>
      <c r="AB103" s="59"/>
      <c r="AC103" s="118" t="s">
        <v>563</v>
      </c>
      <c r="AD103" s="102" t="s">
        <v>563</v>
      </c>
      <c r="AE103" s="102" t="s">
        <v>563</v>
      </c>
      <c r="AF103" s="102" t="s">
        <v>563</v>
      </c>
      <c r="AG103" s="102"/>
      <c r="AH103" s="59"/>
      <c r="AI103" s="118" t="s">
        <v>563</v>
      </c>
      <c r="AJ103" s="58"/>
      <c r="AK103" s="58"/>
      <c r="AL103" s="102"/>
      <c r="AM103" s="58"/>
      <c r="AN103" s="59"/>
      <c r="AO103" s="118">
        <v>0</v>
      </c>
      <c r="AP103" s="102" t="s">
        <v>563</v>
      </c>
      <c r="AQ103" s="102" t="s">
        <v>563</v>
      </c>
      <c r="AR103" s="102" t="s">
        <v>563</v>
      </c>
      <c r="AS103" s="102"/>
      <c r="AT103" s="59"/>
      <c r="AU103" s="118" t="s">
        <v>563</v>
      </c>
      <c r="AV103" s="102"/>
      <c r="AW103" s="102"/>
      <c r="AX103" s="102" t="s">
        <v>563</v>
      </c>
      <c r="AY103" s="102" t="s">
        <v>563</v>
      </c>
      <c r="AZ103" s="102" t="s">
        <v>563</v>
      </c>
      <c r="BA103" s="118" t="s">
        <v>563</v>
      </c>
      <c r="BB103" s="102" t="s">
        <v>563</v>
      </c>
      <c r="BC103" s="102" t="s">
        <v>563</v>
      </c>
      <c r="BD103" s="102"/>
      <c r="BE103" s="58"/>
      <c r="BF103" s="76"/>
      <c r="BG103" s="118" t="s">
        <v>563</v>
      </c>
    </row>
    <row r="104" spans="1:59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102" t="s">
        <v>563</v>
      </c>
      <c r="M104" s="102" t="s">
        <v>563</v>
      </c>
      <c r="N104" s="102" t="s">
        <v>563</v>
      </c>
      <c r="O104" s="102" t="s">
        <v>563</v>
      </c>
      <c r="P104" s="102" t="s">
        <v>563</v>
      </c>
      <c r="Q104" s="118" t="s">
        <v>563</v>
      </c>
      <c r="R104" s="102" t="s">
        <v>563</v>
      </c>
      <c r="S104" s="102" t="s">
        <v>563</v>
      </c>
      <c r="T104" s="101"/>
      <c r="U104" s="102" t="s">
        <v>563</v>
      </c>
      <c r="V104" s="65"/>
      <c r="W104" s="118" t="s">
        <v>563</v>
      </c>
      <c r="X104" s="102" t="s">
        <v>563</v>
      </c>
      <c r="Y104" s="102" t="s">
        <v>563</v>
      </c>
      <c r="Z104" s="101"/>
      <c r="AA104" s="101"/>
      <c r="AB104" s="65"/>
      <c r="AC104" s="118" t="s">
        <v>563</v>
      </c>
      <c r="AD104" s="102" t="s">
        <v>563</v>
      </c>
      <c r="AE104" s="102" t="s">
        <v>563</v>
      </c>
      <c r="AF104" s="102" t="s">
        <v>563</v>
      </c>
      <c r="AG104" s="101"/>
      <c r="AH104" s="65"/>
      <c r="AI104" s="118" t="s">
        <v>563</v>
      </c>
      <c r="AJ104" s="54"/>
      <c r="AK104" s="54"/>
      <c r="AL104" s="101"/>
      <c r="AM104" s="54"/>
      <c r="AN104" s="65"/>
      <c r="AO104" s="118">
        <v>0</v>
      </c>
      <c r="AP104" s="102" t="s">
        <v>563</v>
      </c>
      <c r="AQ104" s="102" t="s">
        <v>563</v>
      </c>
      <c r="AR104" s="102" t="s">
        <v>563</v>
      </c>
      <c r="AS104" s="101"/>
      <c r="AT104" s="65"/>
      <c r="AU104" s="118" t="s">
        <v>563</v>
      </c>
      <c r="AV104" s="101"/>
      <c r="AW104" s="101"/>
      <c r="AX104" s="102" t="s">
        <v>563</v>
      </c>
      <c r="AY104" s="102" t="s">
        <v>563</v>
      </c>
      <c r="AZ104" s="102" t="s">
        <v>563</v>
      </c>
      <c r="BA104" s="118" t="s">
        <v>563</v>
      </c>
      <c r="BB104" s="102" t="s">
        <v>563</v>
      </c>
      <c r="BC104" s="102" t="s">
        <v>563</v>
      </c>
      <c r="BD104" s="101"/>
      <c r="BE104" s="54"/>
      <c r="BF104" s="81"/>
      <c r="BG104" s="118" t="s">
        <v>563</v>
      </c>
    </row>
    <row r="105" spans="1:59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102">
        <v>3</v>
      </c>
      <c r="M105" s="102">
        <v>2</v>
      </c>
      <c r="N105" s="102">
        <v>2</v>
      </c>
      <c r="O105" s="102">
        <v>1</v>
      </c>
      <c r="P105" s="102">
        <v>3</v>
      </c>
      <c r="Q105" s="118">
        <v>2.2000000000000002</v>
      </c>
      <c r="R105" s="102">
        <v>1</v>
      </c>
      <c r="S105" s="102">
        <v>1</v>
      </c>
      <c r="T105" s="102"/>
      <c r="U105" s="102">
        <v>1</v>
      </c>
      <c r="V105" s="59"/>
      <c r="W105" s="118">
        <v>1</v>
      </c>
      <c r="X105" s="102">
        <v>1</v>
      </c>
      <c r="Y105" s="102">
        <v>1</v>
      </c>
      <c r="Z105" s="102"/>
      <c r="AA105" s="102"/>
      <c r="AB105" s="59"/>
      <c r="AC105" s="118">
        <v>1</v>
      </c>
      <c r="AD105" s="102">
        <v>1</v>
      </c>
      <c r="AE105" s="102">
        <v>0</v>
      </c>
      <c r="AF105" s="102">
        <v>1</v>
      </c>
      <c r="AG105" s="102"/>
      <c r="AH105" s="59"/>
      <c r="AI105" s="118">
        <v>1</v>
      </c>
      <c r="AJ105" s="58"/>
      <c r="AK105" s="58"/>
      <c r="AL105" s="102"/>
      <c r="AM105" s="58"/>
      <c r="AN105" s="59"/>
      <c r="AO105" s="118">
        <v>0</v>
      </c>
      <c r="AP105" s="102">
        <v>1</v>
      </c>
      <c r="AQ105" s="102">
        <v>1</v>
      </c>
      <c r="AR105" s="102">
        <v>0</v>
      </c>
      <c r="AS105" s="102"/>
      <c r="AT105" s="59"/>
      <c r="AU105" s="118">
        <v>1</v>
      </c>
      <c r="AV105" s="102"/>
      <c r="AW105" s="102"/>
      <c r="AX105" s="102">
        <v>1</v>
      </c>
      <c r="AY105" s="102">
        <v>1</v>
      </c>
      <c r="AZ105" s="102" t="s">
        <v>563</v>
      </c>
      <c r="BA105" s="118">
        <v>1</v>
      </c>
      <c r="BB105" s="102">
        <v>2</v>
      </c>
      <c r="BC105" s="102">
        <v>0</v>
      </c>
      <c r="BD105" s="102"/>
      <c r="BE105" s="58"/>
      <c r="BF105" s="76"/>
      <c r="BG105" s="118">
        <v>2</v>
      </c>
    </row>
    <row r="106" spans="1:59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102">
        <v>4</v>
      </c>
      <c r="M106" s="102">
        <v>4</v>
      </c>
      <c r="N106" s="102">
        <v>3</v>
      </c>
      <c r="O106" s="102">
        <v>3</v>
      </c>
      <c r="P106" s="102">
        <v>4</v>
      </c>
      <c r="Q106" s="118">
        <v>3.6</v>
      </c>
      <c r="R106" s="102">
        <v>4</v>
      </c>
      <c r="S106" s="102">
        <v>3</v>
      </c>
      <c r="T106" s="101"/>
      <c r="U106" s="102">
        <v>4</v>
      </c>
      <c r="V106" s="65"/>
      <c r="W106" s="118">
        <v>3.6666666666666665</v>
      </c>
      <c r="X106" s="102">
        <v>3</v>
      </c>
      <c r="Y106" s="102">
        <v>2</v>
      </c>
      <c r="Z106" s="101"/>
      <c r="AA106" s="101"/>
      <c r="AB106" s="65"/>
      <c r="AC106" s="118">
        <v>2.5</v>
      </c>
      <c r="AD106" s="102">
        <v>3</v>
      </c>
      <c r="AE106" s="102">
        <v>0</v>
      </c>
      <c r="AF106" s="102">
        <v>3</v>
      </c>
      <c r="AG106" s="101"/>
      <c r="AH106" s="65"/>
      <c r="AI106" s="118">
        <v>3</v>
      </c>
      <c r="AJ106" s="54"/>
      <c r="AK106" s="54"/>
      <c r="AL106" s="101"/>
      <c r="AM106" s="54"/>
      <c r="AN106" s="65"/>
      <c r="AO106" s="118">
        <v>0</v>
      </c>
      <c r="AP106" s="102">
        <v>1</v>
      </c>
      <c r="AQ106" s="102">
        <v>1</v>
      </c>
      <c r="AR106" s="102">
        <v>0</v>
      </c>
      <c r="AS106" s="101"/>
      <c r="AT106" s="65"/>
      <c r="AU106" s="118">
        <v>1</v>
      </c>
      <c r="AV106" s="101"/>
      <c r="AW106" s="101"/>
      <c r="AX106" s="102">
        <v>3</v>
      </c>
      <c r="AY106" s="102">
        <v>2</v>
      </c>
      <c r="AZ106" s="102" t="s">
        <v>563</v>
      </c>
      <c r="BA106" s="118">
        <v>2.5</v>
      </c>
      <c r="BB106" s="102">
        <v>4</v>
      </c>
      <c r="BC106" s="102">
        <v>0</v>
      </c>
      <c r="BD106" s="101"/>
      <c r="BE106" s="54"/>
      <c r="BF106" s="81"/>
      <c r="BG106" s="118">
        <v>4</v>
      </c>
    </row>
    <row r="107" spans="1:59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102">
        <v>2</v>
      </c>
      <c r="M107" s="102">
        <v>3</v>
      </c>
      <c r="N107" s="102">
        <v>3</v>
      </c>
      <c r="O107" s="102">
        <v>3</v>
      </c>
      <c r="P107" s="102">
        <v>2</v>
      </c>
      <c r="Q107" s="118">
        <v>2.6</v>
      </c>
      <c r="R107" s="102">
        <v>3</v>
      </c>
      <c r="S107" s="102">
        <v>4</v>
      </c>
      <c r="T107" s="102"/>
      <c r="U107" s="102">
        <v>4</v>
      </c>
      <c r="V107" s="59"/>
      <c r="W107" s="118">
        <v>3.6666666666666665</v>
      </c>
      <c r="X107" s="102">
        <v>4</v>
      </c>
      <c r="Y107" s="102">
        <v>5</v>
      </c>
      <c r="Z107" s="102"/>
      <c r="AA107" s="102"/>
      <c r="AB107" s="59"/>
      <c r="AC107" s="118">
        <v>4.5</v>
      </c>
      <c r="AD107" s="102">
        <v>4</v>
      </c>
      <c r="AE107" s="102">
        <v>0</v>
      </c>
      <c r="AF107" s="102">
        <v>4</v>
      </c>
      <c r="AG107" s="102"/>
      <c r="AH107" s="59"/>
      <c r="AI107" s="118">
        <v>4</v>
      </c>
      <c r="AJ107" s="58"/>
      <c r="AK107" s="58"/>
      <c r="AL107" s="102"/>
      <c r="AM107" s="58"/>
      <c r="AN107" s="59"/>
      <c r="AO107" s="118">
        <v>0</v>
      </c>
      <c r="AP107" s="102">
        <v>5</v>
      </c>
      <c r="AQ107" s="102">
        <v>5</v>
      </c>
      <c r="AR107" s="102">
        <v>0</v>
      </c>
      <c r="AS107" s="102"/>
      <c r="AT107" s="59"/>
      <c r="AU107" s="118">
        <v>5</v>
      </c>
      <c r="AV107" s="102"/>
      <c r="AW107" s="102"/>
      <c r="AX107" s="102">
        <v>5</v>
      </c>
      <c r="AY107" s="102">
        <v>5</v>
      </c>
      <c r="AZ107" s="102" t="s">
        <v>563</v>
      </c>
      <c r="BA107" s="118">
        <v>5</v>
      </c>
      <c r="BB107" s="102">
        <v>4</v>
      </c>
      <c r="BC107" s="102">
        <v>0</v>
      </c>
      <c r="BD107" s="102"/>
      <c r="BE107" s="58"/>
      <c r="BF107" s="76"/>
      <c r="BG107" s="118">
        <v>4</v>
      </c>
    </row>
    <row r="108" spans="1:59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102" t="s">
        <v>563</v>
      </c>
      <c r="M108" s="102" t="s">
        <v>563</v>
      </c>
      <c r="N108" s="102" t="s">
        <v>563</v>
      </c>
      <c r="O108" s="102" t="s">
        <v>563</v>
      </c>
      <c r="P108" s="102" t="s">
        <v>563</v>
      </c>
      <c r="Q108" s="118" t="s">
        <v>563</v>
      </c>
      <c r="R108" s="102" t="s">
        <v>563</v>
      </c>
      <c r="S108" s="102" t="s">
        <v>563</v>
      </c>
      <c r="T108" s="101"/>
      <c r="U108" s="102" t="s">
        <v>563</v>
      </c>
      <c r="V108" s="65"/>
      <c r="W108" s="118" t="s">
        <v>563</v>
      </c>
      <c r="X108" s="102" t="s">
        <v>563</v>
      </c>
      <c r="Y108" s="102" t="s">
        <v>563</v>
      </c>
      <c r="Z108" s="101"/>
      <c r="AA108" s="101"/>
      <c r="AB108" s="65"/>
      <c r="AC108" s="118" t="s">
        <v>563</v>
      </c>
      <c r="AD108" s="102" t="s">
        <v>563</v>
      </c>
      <c r="AE108" s="102" t="s">
        <v>563</v>
      </c>
      <c r="AF108" s="102" t="s">
        <v>563</v>
      </c>
      <c r="AG108" s="101"/>
      <c r="AH108" s="65"/>
      <c r="AI108" s="118" t="s">
        <v>563</v>
      </c>
      <c r="AJ108" s="54"/>
      <c r="AK108" s="54"/>
      <c r="AL108" s="101"/>
      <c r="AM108" s="54"/>
      <c r="AN108" s="65"/>
      <c r="AO108" s="118">
        <v>0</v>
      </c>
      <c r="AP108" s="102" t="s">
        <v>563</v>
      </c>
      <c r="AQ108" s="102" t="s">
        <v>563</v>
      </c>
      <c r="AR108" s="102" t="s">
        <v>563</v>
      </c>
      <c r="AS108" s="101"/>
      <c r="AT108" s="65"/>
      <c r="AU108" s="118" t="s">
        <v>563</v>
      </c>
      <c r="AV108" s="101"/>
      <c r="AW108" s="101"/>
      <c r="AX108" s="102" t="s">
        <v>563</v>
      </c>
      <c r="AY108" s="102" t="s">
        <v>563</v>
      </c>
      <c r="AZ108" s="102" t="s">
        <v>563</v>
      </c>
      <c r="BA108" s="118" t="s">
        <v>563</v>
      </c>
      <c r="BB108" s="102" t="s">
        <v>563</v>
      </c>
      <c r="BC108" s="102" t="s">
        <v>563</v>
      </c>
      <c r="BD108" s="101"/>
      <c r="BE108" s="54"/>
      <c r="BF108" s="81"/>
      <c r="BG108" s="118" t="s">
        <v>563</v>
      </c>
    </row>
    <row r="109" spans="1:59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102" t="s">
        <v>563</v>
      </c>
      <c r="M109" s="102" t="s">
        <v>563</v>
      </c>
      <c r="N109" s="102" t="s">
        <v>563</v>
      </c>
      <c r="O109" s="102" t="s">
        <v>563</v>
      </c>
      <c r="P109" s="102" t="s">
        <v>563</v>
      </c>
      <c r="Q109" s="118" t="s">
        <v>563</v>
      </c>
      <c r="R109" s="102" t="s">
        <v>563</v>
      </c>
      <c r="S109" s="102" t="s">
        <v>563</v>
      </c>
      <c r="T109" s="102"/>
      <c r="U109" s="102" t="s">
        <v>563</v>
      </c>
      <c r="V109" s="59"/>
      <c r="W109" s="118" t="s">
        <v>563</v>
      </c>
      <c r="X109" s="102" t="s">
        <v>563</v>
      </c>
      <c r="Y109" s="102" t="s">
        <v>563</v>
      </c>
      <c r="Z109" s="102"/>
      <c r="AA109" s="102"/>
      <c r="AB109" s="59"/>
      <c r="AC109" s="118" t="s">
        <v>563</v>
      </c>
      <c r="AD109" s="102" t="s">
        <v>563</v>
      </c>
      <c r="AE109" s="102" t="s">
        <v>563</v>
      </c>
      <c r="AF109" s="102" t="s">
        <v>563</v>
      </c>
      <c r="AG109" s="102"/>
      <c r="AH109" s="59"/>
      <c r="AI109" s="118" t="s">
        <v>563</v>
      </c>
      <c r="AJ109" s="58"/>
      <c r="AK109" s="58"/>
      <c r="AL109" s="102"/>
      <c r="AM109" s="58"/>
      <c r="AN109" s="59"/>
      <c r="AO109" s="118">
        <v>0</v>
      </c>
      <c r="AP109" s="102" t="s">
        <v>563</v>
      </c>
      <c r="AQ109" s="102" t="s">
        <v>563</v>
      </c>
      <c r="AR109" s="102" t="s">
        <v>563</v>
      </c>
      <c r="AS109" s="102"/>
      <c r="AT109" s="59"/>
      <c r="AU109" s="118" t="s">
        <v>563</v>
      </c>
      <c r="AV109" s="102"/>
      <c r="AW109" s="102"/>
      <c r="AX109" s="102" t="s">
        <v>563</v>
      </c>
      <c r="AY109" s="102" t="s">
        <v>563</v>
      </c>
      <c r="AZ109" s="102" t="s">
        <v>563</v>
      </c>
      <c r="BA109" s="118" t="s">
        <v>563</v>
      </c>
      <c r="BB109" s="102" t="s">
        <v>563</v>
      </c>
      <c r="BC109" s="102" t="s">
        <v>563</v>
      </c>
      <c r="BD109" s="102"/>
      <c r="BE109" s="58"/>
      <c r="BF109" s="76"/>
      <c r="BG109" s="118" t="s">
        <v>563</v>
      </c>
    </row>
    <row r="110" spans="1:59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102">
        <v>2</v>
      </c>
      <c r="M110" s="102">
        <v>3</v>
      </c>
      <c r="N110" s="102">
        <v>2</v>
      </c>
      <c r="O110" s="102">
        <v>3</v>
      </c>
      <c r="P110" s="102">
        <v>3</v>
      </c>
      <c r="Q110" s="118">
        <v>2.6</v>
      </c>
      <c r="R110" s="102">
        <v>3</v>
      </c>
      <c r="S110" s="102">
        <v>2</v>
      </c>
      <c r="T110" s="101"/>
      <c r="U110" s="102">
        <v>3</v>
      </c>
      <c r="V110" s="65"/>
      <c r="W110" s="118">
        <v>2.6666666666666665</v>
      </c>
      <c r="X110" s="102">
        <v>3</v>
      </c>
      <c r="Y110" s="102">
        <v>2</v>
      </c>
      <c r="Z110" s="101"/>
      <c r="AA110" s="101"/>
      <c r="AB110" s="65"/>
      <c r="AC110" s="118">
        <v>2.5</v>
      </c>
      <c r="AD110" s="102">
        <v>3</v>
      </c>
      <c r="AE110" s="102">
        <v>0</v>
      </c>
      <c r="AF110" s="102">
        <v>2</v>
      </c>
      <c r="AG110" s="101"/>
      <c r="AH110" s="65"/>
      <c r="AI110" s="118">
        <v>2.5</v>
      </c>
      <c r="AJ110" s="54"/>
      <c r="AK110" s="54"/>
      <c r="AL110" s="101"/>
      <c r="AM110" s="54"/>
      <c r="AN110" s="65"/>
      <c r="AO110" s="118">
        <v>0</v>
      </c>
      <c r="AP110" s="102">
        <v>3</v>
      </c>
      <c r="AQ110" s="102">
        <v>3</v>
      </c>
      <c r="AR110" s="102">
        <v>0</v>
      </c>
      <c r="AS110" s="101"/>
      <c r="AT110" s="65"/>
      <c r="AU110" s="118">
        <v>3</v>
      </c>
      <c r="AV110" s="101"/>
      <c r="AW110" s="101"/>
      <c r="AX110" s="102">
        <v>3</v>
      </c>
      <c r="AY110" s="102">
        <v>3</v>
      </c>
      <c r="AZ110" s="102">
        <v>2</v>
      </c>
      <c r="BA110" s="118">
        <v>2.6666666666666665</v>
      </c>
      <c r="BB110" s="102">
        <v>2</v>
      </c>
      <c r="BC110" s="102">
        <v>0</v>
      </c>
      <c r="BD110" s="101"/>
      <c r="BE110" s="54"/>
      <c r="BF110" s="81"/>
      <c r="BG110" s="118">
        <v>2</v>
      </c>
    </row>
    <row r="111" spans="1:59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102">
        <v>3</v>
      </c>
      <c r="M111" s="102">
        <v>3</v>
      </c>
      <c r="N111" s="102">
        <v>3</v>
      </c>
      <c r="O111" s="102">
        <v>3</v>
      </c>
      <c r="P111" s="102">
        <v>3</v>
      </c>
      <c r="Q111" s="118">
        <v>3</v>
      </c>
      <c r="R111" s="102">
        <v>3</v>
      </c>
      <c r="S111" s="102">
        <v>3</v>
      </c>
      <c r="T111" s="102"/>
      <c r="U111" s="102">
        <v>3</v>
      </c>
      <c r="V111" s="59"/>
      <c r="W111" s="118">
        <v>3</v>
      </c>
      <c r="X111" s="102">
        <v>3</v>
      </c>
      <c r="Y111" s="102">
        <v>3</v>
      </c>
      <c r="Z111" s="102"/>
      <c r="AA111" s="102"/>
      <c r="AB111" s="59"/>
      <c r="AC111" s="118">
        <v>3</v>
      </c>
      <c r="AD111" s="102">
        <v>3</v>
      </c>
      <c r="AE111" s="102">
        <v>0</v>
      </c>
      <c r="AF111" s="102">
        <v>3</v>
      </c>
      <c r="AG111" s="102"/>
      <c r="AH111" s="59"/>
      <c r="AI111" s="118">
        <v>3</v>
      </c>
      <c r="AJ111" s="58"/>
      <c r="AK111" s="58"/>
      <c r="AL111" s="102"/>
      <c r="AM111" s="58"/>
      <c r="AN111" s="59"/>
      <c r="AO111" s="118">
        <v>0</v>
      </c>
      <c r="AP111" s="102">
        <v>3</v>
      </c>
      <c r="AQ111" s="102">
        <v>3</v>
      </c>
      <c r="AR111" s="102">
        <v>0</v>
      </c>
      <c r="AS111" s="102"/>
      <c r="AT111" s="59"/>
      <c r="AU111" s="118">
        <v>3</v>
      </c>
      <c r="AV111" s="102"/>
      <c r="AW111" s="102"/>
      <c r="AX111" s="102">
        <v>3</v>
      </c>
      <c r="AY111" s="102">
        <v>3</v>
      </c>
      <c r="AZ111" s="102">
        <v>2.25</v>
      </c>
      <c r="BA111" s="118">
        <v>2.75</v>
      </c>
      <c r="BB111" s="102">
        <v>3</v>
      </c>
      <c r="BC111" s="102">
        <v>0</v>
      </c>
      <c r="BD111" s="102"/>
      <c r="BE111" s="58"/>
      <c r="BF111" s="76"/>
      <c r="BG111" s="118">
        <v>3</v>
      </c>
    </row>
    <row r="112" spans="1:59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102">
        <v>2</v>
      </c>
      <c r="M112" s="102">
        <v>3</v>
      </c>
      <c r="N112" s="102">
        <v>2</v>
      </c>
      <c r="O112" s="102">
        <v>3</v>
      </c>
      <c r="P112" s="102">
        <v>2</v>
      </c>
      <c r="Q112" s="118">
        <v>2.4</v>
      </c>
      <c r="R112" s="102">
        <v>3</v>
      </c>
      <c r="S112" s="102">
        <v>2</v>
      </c>
      <c r="T112" s="101"/>
      <c r="U112" s="102">
        <v>2</v>
      </c>
      <c r="V112" s="65"/>
      <c r="W112" s="118">
        <v>2.3333333333333335</v>
      </c>
      <c r="X112" s="102">
        <v>3</v>
      </c>
      <c r="Y112" s="102">
        <v>2</v>
      </c>
      <c r="Z112" s="101"/>
      <c r="AA112" s="101"/>
      <c r="AB112" s="65"/>
      <c r="AC112" s="118">
        <v>2.5</v>
      </c>
      <c r="AD112" s="102">
        <v>2</v>
      </c>
      <c r="AE112" s="102">
        <v>0</v>
      </c>
      <c r="AF112" s="102">
        <v>2</v>
      </c>
      <c r="AG112" s="101"/>
      <c r="AH112" s="65"/>
      <c r="AI112" s="118">
        <v>2</v>
      </c>
      <c r="AJ112" s="54"/>
      <c r="AK112" s="54"/>
      <c r="AL112" s="101"/>
      <c r="AM112" s="54"/>
      <c r="AN112" s="65"/>
      <c r="AO112" s="118">
        <v>0</v>
      </c>
      <c r="AP112" s="102">
        <v>3</v>
      </c>
      <c r="AQ112" s="102">
        <v>2</v>
      </c>
      <c r="AR112" s="102">
        <v>0</v>
      </c>
      <c r="AS112" s="101"/>
      <c r="AT112" s="65"/>
      <c r="AU112" s="118">
        <v>2.5</v>
      </c>
      <c r="AV112" s="101"/>
      <c r="AW112" s="101"/>
      <c r="AX112" s="102">
        <v>3</v>
      </c>
      <c r="AY112" s="102">
        <v>2</v>
      </c>
      <c r="AZ112" s="102">
        <v>1.75</v>
      </c>
      <c r="BA112" s="118">
        <v>2.25</v>
      </c>
      <c r="BB112" s="102">
        <v>2</v>
      </c>
      <c r="BC112" s="102">
        <v>0</v>
      </c>
      <c r="BD112" s="101"/>
      <c r="BE112" s="54"/>
      <c r="BF112" s="81"/>
      <c r="BG112" s="118">
        <v>2</v>
      </c>
    </row>
    <row r="113" spans="1:59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102">
        <v>1</v>
      </c>
      <c r="M113" s="102">
        <v>1</v>
      </c>
      <c r="N113" s="102">
        <v>1</v>
      </c>
      <c r="O113" s="102">
        <v>1</v>
      </c>
      <c r="P113" s="102">
        <v>1</v>
      </c>
      <c r="Q113" s="118">
        <v>1</v>
      </c>
      <c r="R113" s="102">
        <v>1</v>
      </c>
      <c r="S113" s="102">
        <v>1</v>
      </c>
      <c r="T113" s="102"/>
      <c r="U113" s="102">
        <v>1</v>
      </c>
      <c r="V113" s="59"/>
      <c r="W113" s="118">
        <v>1</v>
      </c>
      <c r="X113" s="102">
        <v>1</v>
      </c>
      <c r="Y113" s="102">
        <v>1</v>
      </c>
      <c r="Z113" s="102"/>
      <c r="AA113" s="102"/>
      <c r="AB113" s="59"/>
      <c r="AC113" s="118">
        <v>1</v>
      </c>
      <c r="AD113" s="102">
        <v>1</v>
      </c>
      <c r="AE113" s="102">
        <v>0</v>
      </c>
      <c r="AF113" s="102">
        <v>1</v>
      </c>
      <c r="AG113" s="102"/>
      <c r="AH113" s="59"/>
      <c r="AI113" s="118">
        <v>1</v>
      </c>
      <c r="AJ113" s="58"/>
      <c r="AK113" s="58"/>
      <c r="AL113" s="102"/>
      <c r="AM113" s="58"/>
      <c r="AN113" s="59"/>
      <c r="AO113" s="118">
        <v>0</v>
      </c>
      <c r="AP113" s="102">
        <v>1</v>
      </c>
      <c r="AQ113" s="102">
        <v>1</v>
      </c>
      <c r="AR113" s="102">
        <v>0</v>
      </c>
      <c r="AS113" s="102"/>
      <c r="AT113" s="59"/>
      <c r="AU113" s="118">
        <v>1</v>
      </c>
      <c r="AV113" s="102"/>
      <c r="AW113" s="102"/>
      <c r="AX113" s="102">
        <v>1</v>
      </c>
      <c r="AY113" s="102">
        <v>1</v>
      </c>
      <c r="AZ113" s="102">
        <v>0.75</v>
      </c>
      <c r="BA113" s="118">
        <v>0.91666666666666663</v>
      </c>
      <c r="BB113" s="102">
        <v>1</v>
      </c>
      <c r="BC113" s="102">
        <v>0</v>
      </c>
      <c r="BD113" s="102"/>
      <c r="BE113" s="58"/>
      <c r="BF113" s="76"/>
      <c r="BG113" s="118">
        <v>1</v>
      </c>
    </row>
    <row r="114" spans="1:59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102">
        <v>3</v>
      </c>
      <c r="M114" s="102">
        <v>3</v>
      </c>
      <c r="N114" s="102">
        <v>2</v>
      </c>
      <c r="O114" s="102">
        <v>1</v>
      </c>
      <c r="P114" s="102">
        <v>2</v>
      </c>
      <c r="Q114" s="118">
        <v>2.2000000000000002</v>
      </c>
      <c r="R114" s="102">
        <v>2</v>
      </c>
      <c r="S114" s="102">
        <v>2</v>
      </c>
      <c r="T114" s="101"/>
      <c r="U114" s="102">
        <v>2</v>
      </c>
      <c r="V114" s="65"/>
      <c r="W114" s="118">
        <v>2</v>
      </c>
      <c r="X114" s="102">
        <v>2</v>
      </c>
      <c r="Y114" s="102">
        <v>2</v>
      </c>
      <c r="Z114" s="101"/>
      <c r="AA114" s="101"/>
      <c r="AB114" s="65"/>
      <c r="AC114" s="118">
        <v>2</v>
      </c>
      <c r="AD114" s="102">
        <v>3</v>
      </c>
      <c r="AE114" s="102">
        <v>0</v>
      </c>
      <c r="AF114" s="102">
        <v>3</v>
      </c>
      <c r="AG114" s="101"/>
      <c r="AH114" s="65"/>
      <c r="AI114" s="118">
        <v>3</v>
      </c>
      <c r="AJ114" s="54"/>
      <c r="AK114" s="54"/>
      <c r="AL114" s="101"/>
      <c r="AM114" s="54"/>
      <c r="AN114" s="65"/>
      <c r="AO114" s="118">
        <v>0</v>
      </c>
      <c r="AP114" s="102">
        <v>1</v>
      </c>
      <c r="AQ114" s="102">
        <v>1</v>
      </c>
      <c r="AR114" s="102">
        <v>0</v>
      </c>
      <c r="AS114" s="101"/>
      <c r="AT114" s="65"/>
      <c r="AU114" s="118">
        <v>1</v>
      </c>
      <c r="AV114" s="101"/>
      <c r="AW114" s="101"/>
      <c r="AX114" s="102">
        <v>3</v>
      </c>
      <c r="AY114" s="102">
        <v>3</v>
      </c>
      <c r="AZ114" s="102" t="s">
        <v>563</v>
      </c>
      <c r="BA114" s="118">
        <v>3</v>
      </c>
      <c r="BB114" s="102">
        <v>4</v>
      </c>
      <c r="BC114" s="102">
        <v>0</v>
      </c>
      <c r="BD114" s="101"/>
      <c r="BE114" s="54"/>
      <c r="BF114" s="81"/>
      <c r="BG114" s="118">
        <v>4</v>
      </c>
    </row>
    <row r="115" spans="1:59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102">
        <v>3</v>
      </c>
      <c r="M115" s="102">
        <v>2</v>
      </c>
      <c r="N115" s="102">
        <v>3</v>
      </c>
      <c r="O115" s="102">
        <v>2</v>
      </c>
      <c r="P115" s="102">
        <v>2</v>
      </c>
      <c r="Q115" s="118">
        <v>2.4</v>
      </c>
      <c r="R115" s="102">
        <v>2</v>
      </c>
      <c r="S115" s="102">
        <v>3</v>
      </c>
      <c r="T115" s="102"/>
      <c r="U115" s="102">
        <v>2</v>
      </c>
      <c r="V115" s="59"/>
      <c r="W115" s="118">
        <v>2.3333333333333335</v>
      </c>
      <c r="X115" s="102">
        <v>2</v>
      </c>
      <c r="Y115" s="102">
        <v>3</v>
      </c>
      <c r="Z115" s="102"/>
      <c r="AA115" s="102"/>
      <c r="AB115" s="59"/>
      <c r="AC115" s="118">
        <v>2.5</v>
      </c>
      <c r="AD115" s="102">
        <v>2</v>
      </c>
      <c r="AE115" s="102">
        <v>0</v>
      </c>
      <c r="AF115" s="102">
        <v>3</v>
      </c>
      <c r="AG115" s="102"/>
      <c r="AH115" s="59"/>
      <c r="AI115" s="118">
        <v>2.5</v>
      </c>
      <c r="AJ115" s="58"/>
      <c r="AK115" s="58"/>
      <c r="AL115" s="102"/>
      <c r="AM115" s="58"/>
      <c r="AN115" s="59"/>
      <c r="AO115" s="118">
        <v>0</v>
      </c>
      <c r="AP115" s="102">
        <v>2</v>
      </c>
      <c r="AQ115" s="102">
        <v>2</v>
      </c>
      <c r="AR115" s="102">
        <v>0</v>
      </c>
      <c r="AS115" s="102"/>
      <c r="AT115" s="59"/>
      <c r="AU115" s="118">
        <v>2</v>
      </c>
      <c r="AV115" s="102"/>
      <c r="AW115" s="102"/>
      <c r="AX115" s="102">
        <v>2</v>
      </c>
      <c r="AY115" s="102">
        <v>2</v>
      </c>
      <c r="AZ115" s="102">
        <v>1.75</v>
      </c>
      <c r="BA115" s="118">
        <v>1.9166666666666667</v>
      </c>
      <c r="BB115" s="102">
        <v>3</v>
      </c>
      <c r="BC115" s="102">
        <v>0</v>
      </c>
      <c r="BD115" s="102"/>
      <c r="BE115" s="58"/>
      <c r="BF115" s="76"/>
      <c r="BG115" s="118">
        <v>3</v>
      </c>
    </row>
    <row r="116" spans="1:59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102">
        <v>2</v>
      </c>
      <c r="M116" s="102">
        <v>2</v>
      </c>
      <c r="N116" s="102">
        <v>2</v>
      </c>
      <c r="O116" s="102">
        <v>2</v>
      </c>
      <c r="P116" s="102">
        <v>2</v>
      </c>
      <c r="Q116" s="118">
        <v>2</v>
      </c>
      <c r="R116" s="102">
        <v>2</v>
      </c>
      <c r="S116" s="102">
        <v>2</v>
      </c>
      <c r="T116" s="101"/>
      <c r="U116" s="102">
        <v>2</v>
      </c>
      <c r="V116" s="65"/>
      <c r="W116" s="118">
        <v>2</v>
      </c>
      <c r="X116" s="102">
        <v>2</v>
      </c>
      <c r="Y116" s="102">
        <v>2</v>
      </c>
      <c r="Z116" s="101"/>
      <c r="AA116" s="101"/>
      <c r="AB116" s="65"/>
      <c r="AC116" s="118">
        <v>2</v>
      </c>
      <c r="AD116" s="102">
        <v>2</v>
      </c>
      <c r="AE116" s="102">
        <v>0</v>
      </c>
      <c r="AF116" s="102">
        <v>2</v>
      </c>
      <c r="AG116" s="101"/>
      <c r="AH116" s="65"/>
      <c r="AI116" s="118">
        <v>2</v>
      </c>
      <c r="AJ116" s="54"/>
      <c r="AK116" s="54"/>
      <c r="AL116" s="101"/>
      <c r="AM116" s="54"/>
      <c r="AN116" s="65"/>
      <c r="AO116" s="118">
        <v>0</v>
      </c>
      <c r="AP116" s="102">
        <v>2</v>
      </c>
      <c r="AQ116" s="102">
        <v>2</v>
      </c>
      <c r="AR116" s="102">
        <v>0</v>
      </c>
      <c r="AS116" s="101"/>
      <c r="AT116" s="65"/>
      <c r="AU116" s="118">
        <v>2</v>
      </c>
      <c r="AV116" s="101"/>
      <c r="AW116" s="101"/>
      <c r="AX116" s="102">
        <v>2</v>
      </c>
      <c r="AY116" s="102">
        <v>2</v>
      </c>
      <c r="AZ116" s="102">
        <v>1.5</v>
      </c>
      <c r="BA116" s="118">
        <v>1.8333333333333333</v>
      </c>
      <c r="BB116" s="102">
        <v>2</v>
      </c>
      <c r="BC116" s="102">
        <v>0</v>
      </c>
      <c r="BD116" s="101"/>
      <c r="BE116" s="54"/>
      <c r="BF116" s="81"/>
      <c r="BG116" s="118">
        <v>2</v>
      </c>
    </row>
    <row r="117" spans="1:59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102">
        <v>2</v>
      </c>
      <c r="M117" s="102">
        <v>2</v>
      </c>
      <c r="N117" s="102">
        <v>2</v>
      </c>
      <c r="O117" s="102">
        <v>2</v>
      </c>
      <c r="P117" s="102">
        <v>2</v>
      </c>
      <c r="Q117" s="118">
        <v>2</v>
      </c>
      <c r="R117" s="102">
        <v>2</v>
      </c>
      <c r="S117" s="102">
        <v>2</v>
      </c>
      <c r="T117" s="102"/>
      <c r="U117" s="102">
        <v>2</v>
      </c>
      <c r="V117" s="59"/>
      <c r="W117" s="118">
        <v>2</v>
      </c>
      <c r="X117" s="102">
        <v>2</v>
      </c>
      <c r="Y117" s="102">
        <v>2</v>
      </c>
      <c r="Z117" s="102"/>
      <c r="AA117" s="102"/>
      <c r="AB117" s="59"/>
      <c r="AC117" s="118">
        <v>2</v>
      </c>
      <c r="AD117" s="102">
        <v>2</v>
      </c>
      <c r="AE117" s="102">
        <v>0</v>
      </c>
      <c r="AF117" s="102">
        <v>2</v>
      </c>
      <c r="AG117" s="102"/>
      <c r="AH117" s="59"/>
      <c r="AI117" s="118">
        <v>2</v>
      </c>
      <c r="AJ117" s="58"/>
      <c r="AK117" s="58"/>
      <c r="AL117" s="102"/>
      <c r="AM117" s="58"/>
      <c r="AN117" s="59"/>
      <c r="AO117" s="118">
        <v>0</v>
      </c>
      <c r="AP117" s="102">
        <v>2</v>
      </c>
      <c r="AQ117" s="102">
        <v>2</v>
      </c>
      <c r="AR117" s="102">
        <v>0</v>
      </c>
      <c r="AS117" s="102"/>
      <c r="AT117" s="59"/>
      <c r="AU117" s="118">
        <v>2</v>
      </c>
      <c r="AV117" s="102"/>
      <c r="AW117" s="102"/>
      <c r="AX117" s="102">
        <v>2</v>
      </c>
      <c r="AY117" s="102">
        <v>2</v>
      </c>
      <c r="AZ117" s="102">
        <v>1.5</v>
      </c>
      <c r="BA117" s="118">
        <v>1.8333333333333333</v>
      </c>
      <c r="BB117" s="102">
        <v>2</v>
      </c>
      <c r="BC117" s="102">
        <v>0</v>
      </c>
      <c r="BD117" s="102"/>
      <c r="BE117" s="58"/>
      <c r="BF117" s="76"/>
      <c r="BG117" s="118">
        <v>2</v>
      </c>
    </row>
    <row r="118" spans="1:59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102" t="s">
        <v>563</v>
      </c>
      <c r="M118" s="102" t="s">
        <v>563</v>
      </c>
      <c r="N118" s="102" t="s">
        <v>563</v>
      </c>
      <c r="O118" s="102" t="s">
        <v>563</v>
      </c>
      <c r="P118" s="102" t="s">
        <v>563</v>
      </c>
      <c r="Q118" s="118" t="s">
        <v>563</v>
      </c>
      <c r="R118" s="102" t="s">
        <v>563</v>
      </c>
      <c r="S118" s="102" t="s">
        <v>563</v>
      </c>
      <c r="T118" s="101"/>
      <c r="U118" s="102" t="s">
        <v>563</v>
      </c>
      <c r="V118" s="65"/>
      <c r="W118" s="118" t="s">
        <v>563</v>
      </c>
      <c r="X118" s="102" t="s">
        <v>563</v>
      </c>
      <c r="Y118" s="102" t="s">
        <v>563</v>
      </c>
      <c r="Z118" s="101"/>
      <c r="AA118" s="101"/>
      <c r="AB118" s="65"/>
      <c r="AC118" s="118" t="s">
        <v>563</v>
      </c>
      <c r="AD118" s="102" t="s">
        <v>563</v>
      </c>
      <c r="AE118" s="102" t="s">
        <v>563</v>
      </c>
      <c r="AF118" s="102" t="s">
        <v>563</v>
      </c>
      <c r="AG118" s="101"/>
      <c r="AH118" s="65"/>
      <c r="AI118" s="118" t="s">
        <v>563</v>
      </c>
      <c r="AJ118" s="54"/>
      <c r="AK118" s="54"/>
      <c r="AL118" s="101"/>
      <c r="AM118" s="54"/>
      <c r="AN118" s="65"/>
      <c r="AO118" s="118">
        <v>0</v>
      </c>
      <c r="AP118" s="102" t="s">
        <v>563</v>
      </c>
      <c r="AQ118" s="102" t="s">
        <v>563</v>
      </c>
      <c r="AR118" s="102" t="s">
        <v>563</v>
      </c>
      <c r="AS118" s="101"/>
      <c r="AT118" s="65"/>
      <c r="AU118" s="118" t="s">
        <v>563</v>
      </c>
      <c r="AV118" s="101"/>
      <c r="AW118" s="101"/>
      <c r="AX118" s="102" t="s">
        <v>563</v>
      </c>
      <c r="AY118" s="102" t="s">
        <v>563</v>
      </c>
      <c r="AZ118" s="102" t="s">
        <v>563</v>
      </c>
      <c r="BA118" s="118" t="s">
        <v>563</v>
      </c>
      <c r="BB118" s="102" t="s">
        <v>563</v>
      </c>
      <c r="BC118" s="102" t="s">
        <v>563</v>
      </c>
      <c r="BD118" s="101"/>
      <c r="BE118" s="54"/>
      <c r="BF118" s="81"/>
      <c r="BG118" s="118" t="s">
        <v>563</v>
      </c>
    </row>
    <row r="119" spans="1:59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102">
        <v>3</v>
      </c>
      <c r="M119" s="102">
        <v>3</v>
      </c>
      <c r="N119" s="102">
        <v>3</v>
      </c>
      <c r="O119" s="102">
        <v>3</v>
      </c>
      <c r="P119" s="102">
        <v>4</v>
      </c>
      <c r="Q119" s="118">
        <v>3.2</v>
      </c>
      <c r="R119" s="102">
        <v>4</v>
      </c>
      <c r="S119" s="102">
        <v>3</v>
      </c>
      <c r="T119" s="102"/>
      <c r="U119" s="102">
        <v>4</v>
      </c>
      <c r="V119" s="59"/>
      <c r="W119" s="118">
        <v>3.6666666666666665</v>
      </c>
      <c r="X119" s="102">
        <v>4</v>
      </c>
      <c r="Y119" s="102">
        <v>3</v>
      </c>
      <c r="Z119" s="102"/>
      <c r="AA119" s="102"/>
      <c r="AB119" s="59"/>
      <c r="AC119" s="118">
        <v>3.5</v>
      </c>
      <c r="AD119" s="102">
        <v>4</v>
      </c>
      <c r="AE119" s="102">
        <v>0</v>
      </c>
      <c r="AF119" s="102">
        <v>3</v>
      </c>
      <c r="AG119" s="102"/>
      <c r="AH119" s="59"/>
      <c r="AI119" s="118">
        <v>3.5</v>
      </c>
      <c r="AJ119" s="58"/>
      <c r="AK119" s="58"/>
      <c r="AL119" s="102"/>
      <c r="AM119" s="58"/>
      <c r="AN119" s="59"/>
      <c r="AO119" s="118">
        <v>0</v>
      </c>
      <c r="AP119" s="102">
        <v>3</v>
      </c>
      <c r="AQ119" s="102">
        <v>4</v>
      </c>
      <c r="AR119" s="102">
        <v>0</v>
      </c>
      <c r="AS119" s="102"/>
      <c r="AT119" s="59"/>
      <c r="AU119" s="118">
        <v>3.5</v>
      </c>
      <c r="AV119" s="102"/>
      <c r="AW119" s="102"/>
      <c r="AX119" s="102">
        <v>3</v>
      </c>
      <c r="AY119" s="102">
        <v>4</v>
      </c>
      <c r="AZ119" s="102">
        <v>2.5</v>
      </c>
      <c r="BA119" s="118">
        <v>3.1666666666666665</v>
      </c>
      <c r="BB119" s="102">
        <v>3</v>
      </c>
      <c r="BC119" s="102">
        <v>0</v>
      </c>
      <c r="BD119" s="102"/>
      <c r="BE119" s="58"/>
      <c r="BF119" s="76"/>
      <c r="BG119" s="118">
        <v>3</v>
      </c>
    </row>
    <row r="120" spans="1:59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102" t="s">
        <v>563</v>
      </c>
      <c r="M120" s="102" t="s">
        <v>563</v>
      </c>
      <c r="N120" s="102" t="s">
        <v>563</v>
      </c>
      <c r="O120" s="102" t="s">
        <v>563</v>
      </c>
      <c r="P120" s="102" t="s">
        <v>563</v>
      </c>
      <c r="Q120" s="118" t="s">
        <v>563</v>
      </c>
      <c r="R120" s="102" t="s">
        <v>563</v>
      </c>
      <c r="S120" s="102" t="s">
        <v>563</v>
      </c>
      <c r="T120" s="101"/>
      <c r="U120" s="102" t="s">
        <v>563</v>
      </c>
      <c r="V120" s="65"/>
      <c r="W120" s="118" t="s">
        <v>563</v>
      </c>
      <c r="X120" s="102" t="s">
        <v>563</v>
      </c>
      <c r="Y120" s="102" t="s">
        <v>563</v>
      </c>
      <c r="Z120" s="101"/>
      <c r="AA120" s="101"/>
      <c r="AB120" s="65"/>
      <c r="AC120" s="118" t="s">
        <v>563</v>
      </c>
      <c r="AD120" s="102" t="s">
        <v>563</v>
      </c>
      <c r="AE120" s="102" t="s">
        <v>563</v>
      </c>
      <c r="AF120" s="102" t="s">
        <v>563</v>
      </c>
      <c r="AG120" s="101"/>
      <c r="AH120" s="65"/>
      <c r="AI120" s="118" t="s">
        <v>563</v>
      </c>
      <c r="AJ120" s="54"/>
      <c r="AK120" s="54"/>
      <c r="AL120" s="101"/>
      <c r="AM120" s="54"/>
      <c r="AN120" s="65"/>
      <c r="AO120" s="118">
        <v>0</v>
      </c>
      <c r="AP120" s="102" t="s">
        <v>563</v>
      </c>
      <c r="AQ120" s="102" t="s">
        <v>563</v>
      </c>
      <c r="AR120" s="102" t="s">
        <v>563</v>
      </c>
      <c r="AS120" s="101"/>
      <c r="AT120" s="65"/>
      <c r="AU120" s="118" t="s">
        <v>563</v>
      </c>
      <c r="AV120" s="101"/>
      <c r="AW120" s="101"/>
      <c r="AX120" s="102" t="s">
        <v>563</v>
      </c>
      <c r="AY120" s="102" t="s">
        <v>563</v>
      </c>
      <c r="AZ120" s="102" t="s">
        <v>563</v>
      </c>
      <c r="BA120" s="118" t="s">
        <v>563</v>
      </c>
      <c r="BB120" s="102" t="s">
        <v>563</v>
      </c>
      <c r="BC120" s="102" t="s">
        <v>563</v>
      </c>
      <c r="BD120" s="101"/>
      <c r="BE120" s="54"/>
      <c r="BF120" s="81"/>
      <c r="BG120" s="118" t="s">
        <v>563</v>
      </c>
    </row>
    <row r="121" spans="1:59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102" t="s">
        <v>563</v>
      </c>
      <c r="M121" s="102" t="s">
        <v>563</v>
      </c>
      <c r="N121" s="102" t="s">
        <v>563</v>
      </c>
      <c r="O121" s="102" t="s">
        <v>563</v>
      </c>
      <c r="P121" s="102" t="s">
        <v>563</v>
      </c>
      <c r="Q121" s="118" t="s">
        <v>563</v>
      </c>
      <c r="R121" s="102" t="s">
        <v>563</v>
      </c>
      <c r="S121" s="102" t="s">
        <v>563</v>
      </c>
      <c r="T121" s="102"/>
      <c r="U121" s="102" t="s">
        <v>563</v>
      </c>
      <c r="V121" s="59"/>
      <c r="W121" s="118" t="s">
        <v>563</v>
      </c>
      <c r="X121" s="102" t="s">
        <v>563</v>
      </c>
      <c r="Y121" s="102" t="s">
        <v>563</v>
      </c>
      <c r="Z121" s="102"/>
      <c r="AA121" s="102"/>
      <c r="AB121" s="59"/>
      <c r="AC121" s="118" t="s">
        <v>563</v>
      </c>
      <c r="AD121" s="102" t="s">
        <v>563</v>
      </c>
      <c r="AE121" s="102" t="s">
        <v>563</v>
      </c>
      <c r="AF121" s="102" t="s">
        <v>563</v>
      </c>
      <c r="AG121" s="102"/>
      <c r="AH121" s="59"/>
      <c r="AI121" s="118" t="s">
        <v>563</v>
      </c>
      <c r="AJ121" s="58"/>
      <c r="AK121" s="58"/>
      <c r="AL121" s="102"/>
      <c r="AM121" s="58"/>
      <c r="AN121" s="59"/>
      <c r="AO121" s="118">
        <v>0</v>
      </c>
      <c r="AP121" s="102" t="s">
        <v>563</v>
      </c>
      <c r="AQ121" s="102" t="s">
        <v>563</v>
      </c>
      <c r="AR121" s="102" t="s">
        <v>563</v>
      </c>
      <c r="AS121" s="102"/>
      <c r="AT121" s="59"/>
      <c r="AU121" s="118" t="s">
        <v>563</v>
      </c>
      <c r="AV121" s="102"/>
      <c r="AW121" s="102"/>
      <c r="AX121" s="102" t="s">
        <v>563</v>
      </c>
      <c r="AY121" s="102" t="s">
        <v>563</v>
      </c>
      <c r="AZ121" s="102" t="s">
        <v>563</v>
      </c>
      <c r="BA121" s="118" t="s">
        <v>563</v>
      </c>
      <c r="BB121" s="102" t="s">
        <v>563</v>
      </c>
      <c r="BC121" s="102" t="s">
        <v>563</v>
      </c>
      <c r="BD121" s="102"/>
      <c r="BE121" s="58"/>
      <c r="BF121" s="76"/>
      <c r="BG121" s="118" t="s">
        <v>563</v>
      </c>
    </row>
    <row r="122" spans="1:59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102">
        <v>2</v>
      </c>
      <c r="M122" s="102">
        <v>2</v>
      </c>
      <c r="N122" s="102">
        <v>2</v>
      </c>
      <c r="O122" s="102">
        <v>1</v>
      </c>
      <c r="P122" s="102">
        <v>2</v>
      </c>
      <c r="Q122" s="118">
        <v>1.8</v>
      </c>
      <c r="R122" s="102">
        <v>1</v>
      </c>
      <c r="S122" s="102">
        <v>1</v>
      </c>
      <c r="T122" s="101"/>
      <c r="U122" s="102">
        <v>1</v>
      </c>
      <c r="V122" s="65"/>
      <c r="W122" s="118">
        <v>1</v>
      </c>
      <c r="X122" s="102">
        <v>1</v>
      </c>
      <c r="Y122" s="102">
        <v>1</v>
      </c>
      <c r="Z122" s="101"/>
      <c r="AA122" s="101"/>
      <c r="AB122" s="65"/>
      <c r="AC122" s="118">
        <v>1</v>
      </c>
      <c r="AD122" s="102">
        <v>1</v>
      </c>
      <c r="AE122" s="102">
        <v>0</v>
      </c>
      <c r="AF122" s="102">
        <v>1</v>
      </c>
      <c r="AG122" s="101"/>
      <c r="AH122" s="65"/>
      <c r="AI122" s="118">
        <v>1</v>
      </c>
      <c r="AJ122" s="54"/>
      <c r="AK122" s="54"/>
      <c r="AL122" s="101"/>
      <c r="AM122" s="54"/>
      <c r="AN122" s="65"/>
      <c r="AO122" s="118">
        <v>0</v>
      </c>
      <c r="AP122" s="102">
        <v>1</v>
      </c>
      <c r="AQ122" s="102">
        <v>1</v>
      </c>
      <c r="AR122" s="102">
        <v>0</v>
      </c>
      <c r="AS122" s="101"/>
      <c r="AT122" s="65"/>
      <c r="AU122" s="118">
        <v>1</v>
      </c>
      <c r="AV122" s="101"/>
      <c r="AW122" s="101"/>
      <c r="AX122" s="102">
        <v>1</v>
      </c>
      <c r="AY122" s="102">
        <v>1</v>
      </c>
      <c r="AZ122" s="102" t="s">
        <v>563</v>
      </c>
      <c r="BA122" s="118">
        <v>1</v>
      </c>
      <c r="BB122" s="102">
        <v>3</v>
      </c>
      <c r="BC122" s="102">
        <v>0</v>
      </c>
      <c r="BD122" s="101"/>
      <c r="BE122" s="54"/>
      <c r="BF122" s="81"/>
      <c r="BG122" s="118">
        <v>3</v>
      </c>
    </row>
    <row r="123" spans="1:59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102" t="s">
        <v>563</v>
      </c>
      <c r="M123" s="102" t="s">
        <v>563</v>
      </c>
      <c r="N123" s="102" t="s">
        <v>563</v>
      </c>
      <c r="O123" s="102" t="s">
        <v>563</v>
      </c>
      <c r="P123" s="102" t="s">
        <v>563</v>
      </c>
      <c r="Q123" s="118" t="s">
        <v>563</v>
      </c>
      <c r="R123" s="102" t="s">
        <v>563</v>
      </c>
      <c r="S123" s="102" t="s">
        <v>563</v>
      </c>
      <c r="T123" s="102"/>
      <c r="U123" s="102" t="s">
        <v>563</v>
      </c>
      <c r="V123" s="59"/>
      <c r="W123" s="118" t="s">
        <v>563</v>
      </c>
      <c r="X123" s="102" t="s">
        <v>563</v>
      </c>
      <c r="Y123" s="102" t="s">
        <v>563</v>
      </c>
      <c r="Z123" s="102"/>
      <c r="AA123" s="102"/>
      <c r="AB123" s="59"/>
      <c r="AC123" s="118" t="s">
        <v>563</v>
      </c>
      <c r="AD123" s="102" t="s">
        <v>563</v>
      </c>
      <c r="AE123" s="102" t="s">
        <v>563</v>
      </c>
      <c r="AF123" s="102" t="s">
        <v>563</v>
      </c>
      <c r="AG123" s="102"/>
      <c r="AH123" s="59"/>
      <c r="AI123" s="118" t="s">
        <v>563</v>
      </c>
      <c r="AJ123" s="58"/>
      <c r="AK123" s="58"/>
      <c r="AL123" s="102"/>
      <c r="AM123" s="58"/>
      <c r="AN123" s="59"/>
      <c r="AO123" s="118">
        <v>0</v>
      </c>
      <c r="AP123" s="102" t="s">
        <v>563</v>
      </c>
      <c r="AQ123" s="102" t="s">
        <v>563</v>
      </c>
      <c r="AR123" s="102" t="s">
        <v>563</v>
      </c>
      <c r="AS123" s="102"/>
      <c r="AT123" s="59"/>
      <c r="AU123" s="118" t="s">
        <v>563</v>
      </c>
      <c r="AV123" s="102"/>
      <c r="AW123" s="102"/>
      <c r="AX123" s="102" t="s">
        <v>563</v>
      </c>
      <c r="AY123" s="102" t="s">
        <v>563</v>
      </c>
      <c r="AZ123" s="102" t="s">
        <v>563</v>
      </c>
      <c r="BA123" s="118" t="s">
        <v>563</v>
      </c>
      <c r="BB123" s="102" t="s">
        <v>563</v>
      </c>
      <c r="BC123" s="102" t="s">
        <v>563</v>
      </c>
      <c r="BD123" s="102"/>
      <c r="BE123" s="58"/>
      <c r="BF123" s="76"/>
      <c r="BG123" s="118" t="s">
        <v>563</v>
      </c>
    </row>
    <row r="124" spans="1:59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102" t="s">
        <v>563</v>
      </c>
      <c r="M124" s="102" t="s">
        <v>563</v>
      </c>
      <c r="N124" s="102" t="s">
        <v>563</v>
      </c>
      <c r="O124" s="102" t="s">
        <v>563</v>
      </c>
      <c r="P124" s="102" t="s">
        <v>563</v>
      </c>
      <c r="Q124" s="118" t="s">
        <v>563</v>
      </c>
      <c r="R124" s="102" t="s">
        <v>563</v>
      </c>
      <c r="S124" s="102" t="s">
        <v>563</v>
      </c>
      <c r="T124" s="101"/>
      <c r="U124" s="102" t="s">
        <v>563</v>
      </c>
      <c r="V124" s="65"/>
      <c r="W124" s="118" t="s">
        <v>563</v>
      </c>
      <c r="X124" s="102" t="s">
        <v>563</v>
      </c>
      <c r="Y124" s="102" t="s">
        <v>563</v>
      </c>
      <c r="Z124" s="101"/>
      <c r="AA124" s="101"/>
      <c r="AB124" s="65"/>
      <c r="AC124" s="118" t="s">
        <v>563</v>
      </c>
      <c r="AD124" s="102" t="s">
        <v>563</v>
      </c>
      <c r="AE124" s="102" t="s">
        <v>563</v>
      </c>
      <c r="AF124" s="102" t="s">
        <v>563</v>
      </c>
      <c r="AG124" s="101"/>
      <c r="AH124" s="65"/>
      <c r="AI124" s="118" t="s">
        <v>563</v>
      </c>
      <c r="AJ124" s="54"/>
      <c r="AK124" s="54"/>
      <c r="AL124" s="101"/>
      <c r="AM124" s="54"/>
      <c r="AN124" s="65"/>
      <c r="AO124" s="118">
        <v>0</v>
      </c>
      <c r="AP124" s="102" t="s">
        <v>563</v>
      </c>
      <c r="AQ124" s="102" t="s">
        <v>563</v>
      </c>
      <c r="AR124" s="102" t="s">
        <v>563</v>
      </c>
      <c r="AS124" s="101"/>
      <c r="AT124" s="65"/>
      <c r="AU124" s="118" t="s">
        <v>563</v>
      </c>
      <c r="AV124" s="101"/>
      <c r="AW124" s="101"/>
      <c r="AX124" s="102" t="s">
        <v>563</v>
      </c>
      <c r="AY124" s="102" t="s">
        <v>563</v>
      </c>
      <c r="AZ124" s="102" t="s">
        <v>563</v>
      </c>
      <c r="BA124" s="118" t="s">
        <v>563</v>
      </c>
      <c r="BB124" s="102" t="s">
        <v>563</v>
      </c>
      <c r="BC124" s="102" t="s">
        <v>563</v>
      </c>
      <c r="BD124" s="101"/>
      <c r="BE124" s="54"/>
      <c r="BF124" s="81"/>
      <c r="BG124" s="118" t="s">
        <v>563</v>
      </c>
    </row>
    <row r="125" spans="1:59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102" t="s">
        <v>563</v>
      </c>
      <c r="M125" s="102" t="s">
        <v>563</v>
      </c>
      <c r="N125" s="102" t="s">
        <v>563</v>
      </c>
      <c r="O125" s="102" t="s">
        <v>563</v>
      </c>
      <c r="P125" s="102" t="s">
        <v>563</v>
      </c>
      <c r="Q125" s="118" t="s">
        <v>563</v>
      </c>
      <c r="R125" s="102" t="s">
        <v>563</v>
      </c>
      <c r="S125" s="102" t="s">
        <v>563</v>
      </c>
      <c r="T125" s="102"/>
      <c r="U125" s="102" t="s">
        <v>563</v>
      </c>
      <c r="V125" s="59"/>
      <c r="W125" s="118" t="s">
        <v>563</v>
      </c>
      <c r="X125" s="102" t="s">
        <v>563</v>
      </c>
      <c r="Y125" s="102" t="s">
        <v>563</v>
      </c>
      <c r="Z125" s="102"/>
      <c r="AA125" s="102"/>
      <c r="AB125" s="59"/>
      <c r="AC125" s="118" t="s">
        <v>563</v>
      </c>
      <c r="AD125" s="102" t="s">
        <v>563</v>
      </c>
      <c r="AE125" s="102" t="s">
        <v>563</v>
      </c>
      <c r="AF125" s="102" t="s">
        <v>563</v>
      </c>
      <c r="AG125" s="102"/>
      <c r="AH125" s="59"/>
      <c r="AI125" s="118" t="s">
        <v>563</v>
      </c>
      <c r="AJ125" s="58"/>
      <c r="AK125" s="58"/>
      <c r="AL125" s="102"/>
      <c r="AM125" s="58"/>
      <c r="AN125" s="59"/>
      <c r="AO125" s="118">
        <v>0</v>
      </c>
      <c r="AP125" s="102" t="s">
        <v>563</v>
      </c>
      <c r="AQ125" s="102" t="s">
        <v>563</v>
      </c>
      <c r="AR125" s="102" t="s">
        <v>563</v>
      </c>
      <c r="AS125" s="102"/>
      <c r="AT125" s="59"/>
      <c r="AU125" s="118" t="s">
        <v>563</v>
      </c>
      <c r="AV125" s="102"/>
      <c r="AW125" s="102"/>
      <c r="AX125" s="102" t="s">
        <v>563</v>
      </c>
      <c r="AY125" s="102" t="s">
        <v>563</v>
      </c>
      <c r="AZ125" s="102" t="s">
        <v>563</v>
      </c>
      <c r="BA125" s="118" t="s">
        <v>563</v>
      </c>
      <c r="BB125" s="102" t="s">
        <v>563</v>
      </c>
      <c r="BC125" s="102" t="s">
        <v>563</v>
      </c>
      <c r="BD125" s="102"/>
      <c r="BE125" s="58"/>
      <c r="BF125" s="76"/>
      <c r="BG125" s="118" t="s">
        <v>563</v>
      </c>
    </row>
    <row r="126" spans="1:59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102">
        <v>2</v>
      </c>
      <c r="M126" s="102">
        <v>2</v>
      </c>
      <c r="N126" s="102">
        <v>2</v>
      </c>
      <c r="O126" s="102">
        <v>3</v>
      </c>
      <c r="P126" s="102">
        <v>2</v>
      </c>
      <c r="Q126" s="118">
        <v>2.2000000000000002</v>
      </c>
      <c r="R126" s="102">
        <v>3</v>
      </c>
      <c r="S126" s="102">
        <v>4</v>
      </c>
      <c r="T126" s="101"/>
      <c r="U126" s="102">
        <v>4</v>
      </c>
      <c r="V126" s="65"/>
      <c r="W126" s="118">
        <v>3.6666666666666665</v>
      </c>
      <c r="X126" s="102">
        <v>3</v>
      </c>
      <c r="Y126" s="102">
        <v>2</v>
      </c>
      <c r="Z126" s="101"/>
      <c r="AA126" s="101"/>
      <c r="AB126" s="65"/>
      <c r="AC126" s="118">
        <v>2.5</v>
      </c>
      <c r="AD126" s="102">
        <v>3</v>
      </c>
      <c r="AE126" s="102">
        <v>0</v>
      </c>
      <c r="AF126" s="102">
        <v>3</v>
      </c>
      <c r="AG126" s="101"/>
      <c r="AH126" s="65"/>
      <c r="AI126" s="118">
        <v>3</v>
      </c>
      <c r="AJ126" s="54"/>
      <c r="AK126" s="54"/>
      <c r="AL126" s="101"/>
      <c r="AM126" s="54"/>
      <c r="AN126" s="65"/>
      <c r="AO126" s="118">
        <v>0</v>
      </c>
      <c r="AP126" s="102">
        <v>4</v>
      </c>
      <c r="AQ126" s="102">
        <v>4</v>
      </c>
      <c r="AR126" s="102">
        <v>0</v>
      </c>
      <c r="AS126" s="101"/>
      <c r="AT126" s="65"/>
      <c r="AU126" s="118">
        <v>4</v>
      </c>
      <c r="AV126" s="101"/>
      <c r="AW126" s="101"/>
      <c r="AX126" s="102">
        <v>3</v>
      </c>
      <c r="AY126" s="102">
        <v>3</v>
      </c>
      <c r="AZ126" s="102" t="s">
        <v>563</v>
      </c>
      <c r="BA126" s="118">
        <v>3</v>
      </c>
      <c r="BB126" s="102">
        <v>3</v>
      </c>
      <c r="BC126" s="102">
        <v>0</v>
      </c>
      <c r="BD126" s="101"/>
      <c r="BE126" s="54"/>
      <c r="BF126" s="81"/>
      <c r="BG126" s="118">
        <v>3</v>
      </c>
    </row>
    <row r="127" spans="1:59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102">
        <v>4</v>
      </c>
      <c r="M127" s="102">
        <v>4</v>
      </c>
      <c r="N127" s="102">
        <v>4</v>
      </c>
      <c r="O127" s="102">
        <v>4</v>
      </c>
      <c r="P127" s="102">
        <v>4</v>
      </c>
      <c r="Q127" s="118">
        <v>4</v>
      </c>
      <c r="R127" s="102">
        <v>4</v>
      </c>
      <c r="S127" s="102">
        <v>4</v>
      </c>
      <c r="T127" s="102"/>
      <c r="U127" s="102">
        <v>4</v>
      </c>
      <c r="V127" s="59"/>
      <c r="W127" s="118">
        <v>4</v>
      </c>
      <c r="X127" s="102">
        <v>4</v>
      </c>
      <c r="Y127" s="102">
        <v>4</v>
      </c>
      <c r="Z127" s="102"/>
      <c r="AA127" s="102"/>
      <c r="AB127" s="59"/>
      <c r="AC127" s="118">
        <v>4</v>
      </c>
      <c r="AD127" s="102">
        <v>4</v>
      </c>
      <c r="AE127" s="102">
        <v>0</v>
      </c>
      <c r="AF127" s="102">
        <v>4</v>
      </c>
      <c r="AG127" s="102"/>
      <c r="AH127" s="59"/>
      <c r="AI127" s="118">
        <v>4</v>
      </c>
      <c r="AJ127" s="58"/>
      <c r="AK127" s="58"/>
      <c r="AL127" s="102"/>
      <c r="AM127" s="58"/>
      <c r="AN127" s="59"/>
      <c r="AO127" s="118">
        <v>0</v>
      </c>
      <c r="AP127" s="102">
        <v>4</v>
      </c>
      <c r="AQ127" s="102">
        <v>4</v>
      </c>
      <c r="AR127" s="102">
        <v>0</v>
      </c>
      <c r="AS127" s="102"/>
      <c r="AT127" s="59"/>
      <c r="AU127" s="118">
        <v>4</v>
      </c>
      <c r="AV127" s="102"/>
      <c r="AW127" s="102"/>
      <c r="AX127" s="102">
        <v>4</v>
      </c>
      <c r="AY127" s="102">
        <v>4</v>
      </c>
      <c r="AZ127" s="102">
        <v>3</v>
      </c>
      <c r="BA127" s="118">
        <v>3.6666666666666665</v>
      </c>
      <c r="BB127" s="102">
        <v>4</v>
      </c>
      <c r="BC127" s="102">
        <v>0</v>
      </c>
      <c r="BD127" s="102"/>
      <c r="BE127" s="58"/>
      <c r="BF127" s="76"/>
      <c r="BG127" s="118">
        <v>4</v>
      </c>
    </row>
    <row r="128" spans="1:59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102">
        <v>2</v>
      </c>
      <c r="M128" s="102">
        <v>3</v>
      </c>
      <c r="N128" s="102">
        <v>2</v>
      </c>
      <c r="O128" s="102">
        <v>3</v>
      </c>
      <c r="P128" s="102">
        <v>3</v>
      </c>
      <c r="Q128" s="118">
        <v>2.6</v>
      </c>
      <c r="R128" s="102">
        <v>3</v>
      </c>
      <c r="S128" s="102">
        <v>2</v>
      </c>
      <c r="T128" s="101"/>
      <c r="U128" s="102">
        <v>3</v>
      </c>
      <c r="V128" s="65"/>
      <c r="W128" s="118">
        <v>2.6666666666666665</v>
      </c>
      <c r="X128" s="102">
        <v>3</v>
      </c>
      <c r="Y128" s="102">
        <v>2</v>
      </c>
      <c r="Z128" s="101"/>
      <c r="AA128" s="101"/>
      <c r="AB128" s="65"/>
      <c r="AC128" s="118">
        <v>2.5</v>
      </c>
      <c r="AD128" s="102">
        <v>3</v>
      </c>
      <c r="AE128" s="102">
        <v>0</v>
      </c>
      <c r="AF128" s="102">
        <v>2</v>
      </c>
      <c r="AG128" s="101"/>
      <c r="AH128" s="65"/>
      <c r="AI128" s="118">
        <v>2.5</v>
      </c>
      <c r="AJ128" s="54"/>
      <c r="AK128" s="54"/>
      <c r="AL128" s="101"/>
      <c r="AM128" s="54"/>
      <c r="AN128" s="65"/>
      <c r="AO128" s="118">
        <v>0</v>
      </c>
      <c r="AP128" s="102">
        <v>3</v>
      </c>
      <c r="AQ128" s="102">
        <v>3</v>
      </c>
      <c r="AR128" s="102">
        <v>0</v>
      </c>
      <c r="AS128" s="101"/>
      <c r="AT128" s="65"/>
      <c r="AU128" s="118">
        <v>3</v>
      </c>
      <c r="AV128" s="101"/>
      <c r="AW128" s="101"/>
      <c r="AX128" s="102">
        <v>3</v>
      </c>
      <c r="AY128" s="102">
        <v>3</v>
      </c>
      <c r="AZ128" s="102">
        <v>2</v>
      </c>
      <c r="BA128" s="118">
        <v>2.6666666666666665</v>
      </c>
      <c r="BB128" s="102">
        <v>2</v>
      </c>
      <c r="BC128" s="102">
        <v>0</v>
      </c>
      <c r="BD128" s="101"/>
      <c r="BE128" s="54"/>
      <c r="BF128" s="81"/>
      <c r="BG128" s="118">
        <v>2</v>
      </c>
    </row>
    <row r="129" spans="1:59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102" t="s">
        <v>563</v>
      </c>
      <c r="M129" s="102" t="s">
        <v>563</v>
      </c>
      <c r="N129" s="102" t="s">
        <v>563</v>
      </c>
      <c r="O129" s="102" t="s">
        <v>563</v>
      </c>
      <c r="P129" s="102" t="s">
        <v>563</v>
      </c>
      <c r="Q129" s="118" t="s">
        <v>563</v>
      </c>
      <c r="R129" s="102" t="s">
        <v>563</v>
      </c>
      <c r="S129" s="102" t="s">
        <v>563</v>
      </c>
      <c r="T129" s="102"/>
      <c r="U129" s="102" t="s">
        <v>563</v>
      </c>
      <c r="V129" s="59"/>
      <c r="W129" s="118" t="s">
        <v>563</v>
      </c>
      <c r="X129" s="102" t="s">
        <v>563</v>
      </c>
      <c r="Y129" s="102" t="s">
        <v>563</v>
      </c>
      <c r="Z129" s="102"/>
      <c r="AA129" s="102"/>
      <c r="AB129" s="59"/>
      <c r="AC129" s="118" t="s">
        <v>563</v>
      </c>
      <c r="AD129" s="102" t="s">
        <v>563</v>
      </c>
      <c r="AE129" s="102" t="s">
        <v>563</v>
      </c>
      <c r="AF129" s="102" t="s">
        <v>563</v>
      </c>
      <c r="AG129" s="102"/>
      <c r="AH129" s="59"/>
      <c r="AI129" s="118" t="s">
        <v>563</v>
      </c>
      <c r="AJ129" s="58"/>
      <c r="AK129" s="58"/>
      <c r="AL129" s="102"/>
      <c r="AM129" s="58"/>
      <c r="AN129" s="59"/>
      <c r="AO129" s="118">
        <v>0</v>
      </c>
      <c r="AP129" s="102" t="s">
        <v>563</v>
      </c>
      <c r="AQ129" s="102" t="s">
        <v>563</v>
      </c>
      <c r="AR129" s="102" t="s">
        <v>563</v>
      </c>
      <c r="AS129" s="102"/>
      <c r="AT129" s="59"/>
      <c r="AU129" s="118" t="s">
        <v>563</v>
      </c>
      <c r="AV129" s="102"/>
      <c r="AW129" s="102"/>
      <c r="AX129" s="102" t="s">
        <v>563</v>
      </c>
      <c r="AY129" s="102" t="s">
        <v>563</v>
      </c>
      <c r="AZ129" s="102" t="s">
        <v>563</v>
      </c>
      <c r="BA129" s="118" t="s">
        <v>563</v>
      </c>
      <c r="BB129" s="102" t="s">
        <v>563</v>
      </c>
      <c r="BC129" s="102" t="s">
        <v>563</v>
      </c>
      <c r="BD129" s="102"/>
      <c r="BE129" s="58"/>
      <c r="BF129" s="76"/>
      <c r="BG129" s="118" t="s">
        <v>563</v>
      </c>
    </row>
    <row r="130" spans="1:59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102" t="s">
        <v>563</v>
      </c>
      <c r="M130" s="102" t="s">
        <v>563</v>
      </c>
      <c r="N130" s="102" t="s">
        <v>563</v>
      </c>
      <c r="O130" s="102" t="s">
        <v>563</v>
      </c>
      <c r="P130" s="102" t="s">
        <v>563</v>
      </c>
      <c r="Q130" s="118" t="s">
        <v>563</v>
      </c>
      <c r="R130" s="102" t="s">
        <v>563</v>
      </c>
      <c r="S130" s="102" t="s">
        <v>563</v>
      </c>
      <c r="T130" s="101"/>
      <c r="U130" s="102" t="s">
        <v>563</v>
      </c>
      <c r="V130" s="65"/>
      <c r="W130" s="118" t="s">
        <v>563</v>
      </c>
      <c r="X130" s="102" t="s">
        <v>563</v>
      </c>
      <c r="Y130" s="102" t="s">
        <v>563</v>
      </c>
      <c r="Z130" s="101"/>
      <c r="AA130" s="101"/>
      <c r="AB130" s="65"/>
      <c r="AC130" s="118" t="s">
        <v>563</v>
      </c>
      <c r="AD130" s="102" t="s">
        <v>563</v>
      </c>
      <c r="AE130" s="102" t="s">
        <v>563</v>
      </c>
      <c r="AF130" s="102" t="s">
        <v>563</v>
      </c>
      <c r="AG130" s="101"/>
      <c r="AH130" s="65"/>
      <c r="AI130" s="118" t="s">
        <v>563</v>
      </c>
      <c r="AJ130" s="54"/>
      <c r="AK130" s="54"/>
      <c r="AL130" s="101"/>
      <c r="AM130" s="54"/>
      <c r="AN130" s="65"/>
      <c r="AO130" s="118">
        <v>0</v>
      </c>
      <c r="AP130" s="102" t="s">
        <v>563</v>
      </c>
      <c r="AQ130" s="102" t="s">
        <v>563</v>
      </c>
      <c r="AR130" s="102" t="s">
        <v>563</v>
      </c>
      <c r="AS130" s="101"/>
      <c r="AT130" s="65"/>
      <c r="AU130" s="118" t="s">
        <v>563</v>
      </c>
      <c r="AV130" s="101"/>
      <c r="AW130" s="101"/>
      <c r="AX130" s="102" t="s">
        <v>563</v>
      </c>
      <c r="AY130" s="102" t="s">
        <v>563</v>
      </c>
      <c r="AZ130" s="102" t="s">
        <v>563</v>
      </c>
      <c r="BA130" s="118" t="s">
        <v>563</v>
      </c>
      <c r="BB130" s="102" t="s">
        <v>563</v>
      </c>
      <c r="BC130" s="102" t="s">
        <v>563</v>
      </c>
      <c r="BD130" s="101"/>
      <c r="BE130" s="54"/>
      <c r="BF130" s="81"/>
      <c r="BG130" s="118" t="s">
        <v>563</v>
      </c>
    </row>
    <row r="131" spans="1:59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102">
        <v>2</v>
      </c>
      <c r="M131" s="102">
        <v>2</v>
      </c>
      <c r="N131" s="102">
        <v>2</v>
      </c>
      <c r="O131" s="102">
        <v>2</v>
      </c>
      <c r="P131" s="102">
        <v>2</v>
      </c>
      <c r="Q131" s="118">
        <v>2</v>
      </c>
      <c r="R131" s="102">
        <v>2</v>
      </c>
      <c r="S131" s="102">
        <v>2</v>
      </c>
      <c r="T131" s="102"/>
      <c r="U131" s="102">
        <v>2</v>
      </c>
      <c r="V131" s="59"/>
      <c r="W131" s="118">
        <v>2</v>
      </c>
      <c r="X131" s="102">
        <v>2</v>
      </c>
      <c r="Y131" s="102">
        <v>2</v>
      </c>
      <c r="Z131" s="102"/>
      <c r="AA131" s="102"/>
      <c r="AB131" s="59"/>
      <c r="AC131" s="118">
        <v>2</v>
      </c>
      <c r="AD131" s="102">
        <v>2</v>
      </c>
      <c r="AE131" s="102">
        <v>0</v>
      </c>
      <c r="AF131" s="102">
        <v>2</v>
      </c>
      <c r="AG131" s="102"/>
      <c r="AH131" s="59"/>
      <c r="AI131" s="118">
        <v>2</v>
      </c>
      <c r="AJ131" s="58"/>
      <c r="AK131" s="58"/>
      <c r="AL131" s="102"/>
      <c r="AM131" s="58"/>
      <c r="AN131" s="59"/>
      <c r="AO131" s="118">
        <v>0</v>
      </c>
      <c r="AP131" s="102">
        <v>2</v>
      </c>
      <c r="AQ131" s="102">
        <v>2</v>
      </c>
      <c r="AR131" s="102">
        <v>0</v>
      </c>
      <c r="AS131" s="102"/>
      <c r="AT131" s="59"/>
      <c r="AU131" s="118">
        <v>2</v>
      </c>
      <c r="AV131" s="102"/>
      <c r="AW131" s="102"/>
      <c r="AX131" s="102">
        <v>2</v>
      </c>
      <c r="AY131" s="102">
        <v>2</v>
      </c>
      <c r="AZ131" s="102">
        <v>1.5</v>
      </c>
      <c r="BA131" s="118">
        <v>1.8333333333333333</v>
      </c>
      <c r="BB131" s="102">
        <v>2</v>
      </c>
      <c r="BC131" s="102">
        <v>0</v>
      </c>
      <c r="BD131" s="102"/>
      <c r="BE131" s="58"/>
      <c r="BF131" s="76"/>
      <c r="BG131" s="118">
        <v>2</v>
      </c>
    </row>
    <row r="132" spans="1:59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102" t="s">
        <v>563</v>
      </c>
      <c r="M132" s="102" t="s">
        <v>563</v>
      </c>
      <c r="N132" s="102" t="s">
        <v>563</v>
      </c>
      <c r="O132" s="102" t="s">
        <v>563</v>
      </c>
      <c r="P132" s="102" t="s">
        <v>563</v>
      </c>
      <c r="Q132" s="118" t="s">
        <v>563</v>
      </c>
      <c r="R132" s="102" t="s">
        <v>563</v>
      </c>
      <c r="S132" s="102" t="s">
        <v>563</v>
      </c>
      <c r="T132" s="101"/>
      <c r="U132" s="102" t="s">
        <v>563</v>
      </c>
      <c r="V132" s="65"/>
      <c r="W132" s="118" t="s">
        <v>563</v>
      </c>
      <c r="X132" s="102" t="s">
        <v>563</v>
      </c>
      <c r="Y132" s="102" t="s">
        <v>563</v>
      </c>
      <c r="Z132" s="101"/>
      <c r="AA132" s="101"/>
      <c r="AB132" s="65"/>
      <c r="AC132" s="118" t="s">
        <v>563</v>
      </c>
      <c r="AD132" s="102" t="s">
        <v>563</v>
      </c>
      <c r="AE132" s="102" t="s">
        <v>563</v>
      </c>
      <c r="AF132" s="102" t="s">
        <v>563</v>
      </c>
      <c r="AG132" s="101"/>
      <c r="AH132" s="65"/>
      <c r="AI132" s="118" t="s">
        <v>563</v>
      </c>
      <c r="AJ132" s="54"/>
      <c r="AK132" s="54"/>
      <c r="AL132" s="101"/>
      <c r="AM132" s="54"/>
      <c r="AN132" s="65"/>
      <c r="AO132" s="118">
        <v>0</v>
      </c>
      <c r="AP132" s="102" t="s">
        <v>563</v>
      </c>
      <c r="AQ132" s="102" t="s">
        <v>563</v>
      </c>
      <c r="AR132" s="102" t="s">
        <v>563</v>
      </c>
      <c r="AS132" s="101"/>
      <c r="AT132" s="65"/>
      <c r="AU132" s="118" t="s">
        <v>563</v>
      </c>
      <c r="AV132" s="101"/>
      <c r="AW132" s="101"/>
      <c r="AX132" s="102" t="s">
        <v>563</v>
      </c>
      <c r="AY132" s="102" t="s">
        <v>563</v>
      </c>
      <c r="AZ132" s="102" t="s">
        <v>563</v>
      </c>
      <c r="BA132" s="118" t="s">
        <v>563</v>
      </c>
      <c r="BB132" s="102" t="s">
        <v>563</v>
      </c>
      <c r="BC132" s="102" t="s">
        <v>563</v>
      </c>
      <c r="BD132" s="101"/>
      <c r="BE132" s="54"/>
      <c r="BF132" s="81"/>
      <c r="BG132" s="118" t="s">
        <v>563</v>
      </c>
    </row>
    <row r="133" spans="1:59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102">
        <v>4</v>
      </c>
      <c r="M133" s="102">
        <v>4</v>
      </c>
      <c r="N133" s="102">
        <v>4</v>
      </c>
      <c r="O133" s="102">
        <v>4</v>
      </c>
      <c r="P133" s="102">
        <v>4</v>
      </c>
      <c r="Q133" s="118">
        <v>4</v>
      </c>
      <c r="R133" s="102">
        <v>4</v>
      </c>
      <c r="S133" s="102">
        <v>4</v>
      </c>
      <c r="T133" s="102"/>
      <c r="U133" s="102">
        <v>4</v>
      </c>
      <c r="V133" s="59"/>
      <c r="W133" s="118">
        <v>4</v>
      </c>
      <c r="X133" s="102">
        <v>4</v>
      </c>
      <c r="Y133" s="102">
        <v>4</v>
      </c>
      <c r="Z133" s="102"/>
      <c r="AA133" s="102"/>
      <c r="AB133" s="59"/>
      <c r="AC133" s="118">
        <v>4</v>
      </c>
      <c r="AD133" s="102">
        <v>4</v>
      </c>
      <c r="AE133" s="102">
        <v>0</v>
      </c>
      <c r="AF133" s="102">
        <v>4</v>
      </c>
      <c r="AG133" s="102"/>
      <c r="AH133" s="59"/>
      <c r="AI133" s="118">
        <v>4</v>
      </c>
      <c r="AJ133" s="58"/>
      <c r="AK133" s="58"/>
      <c r="AL133" s="102"/>
      <c r="AM133" s="58"/>
      <c r="AN133" s="59"/>
      <c r="AO133" s="118">
        <v>0</v>
      </c>
      <c r="AP133" s="102">
        <v>4</v>
      </c>
      <c r="AQ133" s="102">
        <v>4</v>
      </c>
      <c r="AR133" s="102">
        <v>0</v>
      </c>
      <c r="AS133" s="102"/>
      <c r="AT133" s="59"/>
      <c r="AU133" s="118">
        <v>4</v>
      </c>
      <c r="AV133" s="102"/>
      <c r="AW133" s="102"/>
      <c r="AX133" s="102">
        <v>4</v>
      </c>
      <c r="AY133" s="102">
        <v>4</v>
      </c>
      <c r="AZ133" s="102">
        <v>3</v>
      </c>
      <c r="BA133" s="118">
        <v>3.6666666666666665</v>
      </c>
      <c r="BB133" s="102">
        <v>4</v>
      </c>
      <c r="BC133" s="102">
        <v>0</v>
      </c>
      <c r="BD133" s="102"/>
      <c r="BE133" s="58"/>
      <c r="BF133" s="76"/>
      <c r="BG133" s="118">
        <v>4</v>
      </c>
    </row>
    <row r="134" spans="1:59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102">
        <v>3</v>
      </c>
      <c r="M134" s="102">
        <v>3</v>
      </c>
      <c r="N134" s="102">
        <v>2</v>
      </c>
      <c r="O134" s="102">
        <v>3</v>
      </c>
      <c r="P134" s="102">
        <v>3</v>
      </c>
      <c r="Q134" s="118">
        <v>2.8</v>
      </c>
      <c r="R134" s="102">
        <v>1</v>
      </c>
      <c r="S134" s="102">
        <v>1</v>
      </c>
      <c r="T134" s="101"/>
      <c r="U134" s="102">
        <v>1</v>
      </c>
      <c r="V134" s="65"/>
      <c r="W134" s="118">
        <v>1</v>
      </c>
      <c r="X134" s="102">
        <v>1</v>
      </c>
      <c r="Y134" s="102">
        <v>1</v>
      </c>
      <c r="Z134" s="101"/>
      <c r="AA134" s="101"/>
      <c r="AB134" s="65"/>
      <c r="AC134" s="118">
        <v>1</v>
      </c>
      <c r="AD134" s="102">
        <v>1</v>
      </c>
      <c r="AE134" s="102">
        <v>0</v>
      </c>
      <c r="AF134" s="102">
        <v>1</v>
      </c>
      <c r="AG134" s="101"/>
      <c r="AH134" s="65"/>
      <c r="AI134" s="118">
        <v>1</v>
      </c>
      <c r="AJ134" s="54"/>
      <c r="AK134" s="54"/>
      <c r="AL134" s="101"/>
      <c r="AM134" s="54"/>
      <c r="AN134" s="65"/>
      <c r="AO134" s="118">
        <v>0</v>
      </c>
      <c r="AP134" s="102">
        <v>1</v>
      </c>
      <c r="AQ134" s="102">
        <v>1</v>
      </c>
      <c r="AR134" s="102">
        <v>0</v>
      </c>
      <c r="AS134" s="101"/>
      <c r="AT134" s="65"/>
      <c r="AU134" s="118">
        <v>1</v>
      </c>
      <c r="AV134" s="101"/>
      <c r="AW134" s="101"/>
      <c r="AX134" s="102">
        <v>1</v>
      </c>
      <c r="AY134" s="102">
        <v>1</v>
      </c>
      <c r="AZ134" s="102" t="s">
        <v>563</v>
      </c>
      <c r="BA134" s="118">
        <v>1</v>
      </c>
      <c r="BB134" s="102">
        <v>4</v>
      </c>
      <c r="BC134" s="102">
        <v>0</v>
      </c>
      <c r="BD134" s="101"/>
      <c r="BE134" s="54"/>
      <c r="BF134" s="81"/>
      <c r="BG134" s="118">
        <v>4</v>
      </c>
    </row>
    <row r="135" spans="1:59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102">
        <v>2</v>
      </c>
      <c r="M135" s="102">
        <v>2</v>
      </c>
      <c r="N135" s="102">
        <v>1</v>
      </c>
      <c r="O135" s="102">
        <v>3</v>
      </c>
      <c r="P135" s="102">
        <v>2</v>
      </c>
      <c r="Q135" s="118">
        <v>2</v>
      </c>
      <c r="R135" s="102">
        <v>1</v>
      </c>
      <c r="S135" s="102">
        <v>1</v>
      </c>
      <c r="T135" s="102"/>
      <c r="U135" s="102">
        <v>1</v>
      </c>
      <c r="V135" s="59"/>
      <c r="W135" s="118">
        <v>1</v>
      </c>
      <c r="X135" s="102">
        <v>1</v>
      </c>
      <c r="Y135" s="102">
        <v>1</v>
      </c>
      <c r="Z135" s="102"/>
      <c r="AA135" s="102"/>
      <c r="AB135" s="59"/>
      <c r="AC135" s="118">
        <v>1</v>
      </c>
      <c r="AD135" s="102">
        <v>1</v>
      </c>
      <c r="AE135" s="102">
        <v>0</v>
      </c>
      <c r="AF135" s="102">
        <v>1</v>
      </c>
      <c r="AG135" s="102"/>
      <c r="AH135" s="59"/>
      <c r="AI135" s="118">
        <v>1</v>
      </c>
      <c r="AJ135" s="58"/>
      <c r="AK135" s="58"/>
      <c r="AL135" s="102"/>
      <c r="AM135" s="58"/>
      <c r="AN135" s="59"/>
      <c r="AO135" s="118">
        <v>0</v>
      </c>
      <c r="AP135" s="102">
        <v>1</v>
      </c>
      <c r="AQ135" s="102">
        <v>1</v>
      </c>
      <c r="AR135" s="102">
        <v>0</v>
      </c>
      <c r="AS135" s="102"/>
      <c r="AT135" s="59"/>
      <c r="AU135" s="118">
        <v>1</v>
      </c>
      <c r="AV135" s="102"/>
      <c r="AW135" s="102"/>
      <c r="AX135" s="102">
        <v>1</v>
      </c>
      <c r="AY135" s="102">
        <v>1</v>
      </c>
      <c r="AZ135" s="102" t="s">
        <v>563</v>
      </c>
      <c r="BA135" s="118">
        <v>1</v>
      </c>
      <c r="BB135" s="102">
        <v>2</v>
      </c>
      <c r="BC135" s="102">
        <v>0</v>
      </c>
      <c r="BD135" s="102"/>
      <c r="BE135" s="58"/>
      <c r="BF135" s="76"/>
      <c r="BG135" s="118">
        <v>2</v>
      </c>
    </row>
    <row r="136" spans="1:59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102">
        <v>2</v>
      </c>
      <c r="M136" s="102">
        <v>2</v>
      </c>
      <c r="N136" s="102">
        <v>2</v>
      </c>
      <c r="O136" s="102">
        <v>2</v>
      </c>
      <c r="P136" s="102">
        <v>1</v>
      </c>
      <c r="Q136" s="118">
        <v>1.8</v>
      </c>
      <c r="R136" s="102">
        <v>1</v>
      </c>
      <c r="S136" s="102">
        <v>2</v>
      </c>
      <c r="T136" s="101"/>
      <c r="U136" s="102">
        <v>1</v>
      </c>
      <c r="V136" s="65"/>
      <c r="W136" s="118">
        <v>1.3333333333333333</v>
      </c>
      <c r="X136" s="102">
        <v>1</v>
      </c>
      <c r="Y136" s="102">
        <v>2</v>
      </c>
      <c r="Z136" s="101"/>
      <c r="AA136" s="101"/>
      <c r="AB136" s="65"/>
      <c r="AC136" s="118">
        <v>1.5</v>
      </c>
      <c r="AD136" s="102">
        <v>1</v>
      </c>
      <c r="AE136" s="102">
        <v>0</v>
      </c>
      <c r="AF136" s="102">
        <v>2</v>
      </c>
      <c r="AG136" s="101"/>
      <c r="AH136" s="65"/>
      <c r="AI136" s="118">
        <v>1.5</v>
      </c>
      <c r="AJ136" s="54"/>
      <c r="AK136" s="54"/>
      <c r="AL136" s="101"/>
      <c r="AM136" s="54"/>
      <c r="AN136" s="65"/>
      <c r="AO136" s="118">
        <v>0</v>
      </c>
      <c r="AP136" s="102">
        <v>2</v>
      </c>
      <c r="AQ136" s="102">
        <v>1</v>
      </c>
      <c r="AR136" s="102">
        <v>0</v>
      </c>
      <c r="AS136" s="101"/>
      <c r="AT136" s="65"/>
      <c r="AU136" s="118">
        <v>1.5</v>
      </c>
      <c r="AV136" s="101"/>
      <c r="AW136" s="101"/>
      <c r="AX136" s="102">
        <v>2</v>
      </c>
      <c r="AY136" s="102">
        <v>1</v>
      </c>
      <c r="AZ136" s="102">
        <v>1.25</v>
      </c>
      <c r="BA136" s="118">
        <v>1.4166666666666667</v>
      </c>
      <c r="BB136" s="102">
        <v>2</v>
      </c>
      <c r="BC136" s="102">
        <v>0</v>
      </c>
      <c r="BD136" s="101"/>
      <c r="BE136" s="54"/>
      <c r="BF136" s="81"/>
      <c r="BG136" s="118">
        <v>2</v>
      </c>
    </row>
    <row r="137" spans="1:59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102" t="s">
        <v>563</v>
      </c>
      <c r="M137" s="102" t="s">
        <v>563</v>
      </c>
      <c r="N137" s="102" t="s">
        <v>563</v>
      </c>
      <c r="O137" s="102" t="s">
        <v>563</v>
      </c>
      <c r="P137" s="102" t="s">
        <v>563</v>
      </c>
      <c r="Q137" s="118" t="s">
        <v>563</v>
      </c>
      <c r="R137" s="102" t="s">
        <v>563</v>
      </c>
      <c r="S137" s="102" t="s">
        <v>563</v>
      </c>
      <c r="T137" s="102"/>
      <c r="U137" s="102" t="s">
        <v>563</v>
      </c>
      <c r="V137" s="59"/>
      <c r="W137" s="118" t="s">
        <v>563</v>
      </c>
      <c r="X137" s="102" t="s">
        <v>563</v>
      </c>
      <c r="Y137" s="102" t="s">
        <v>563</v>
      </c>
      <c r="Z137" s="102"/>
      <c r="AA137" s="102"/>
      <c r="AB137" s="59"/>
      <c r="AC137" s="118" t="s">
        <v>563</v>
      </c>
      <c r="AD137" s="102" t="s">
        <v>563</v>
      </c>
      <c r="AE137" s="102" t="s">
        <v>563</v>
      </c>
      <c r="AF137" s="102" t="s">
        <v>563</v>
      </c>
      <c r="AG137" s="102"/>
      <c r="AH137" s="59"/>
      <c r="AI137" s="118" t="s">
        <v>563</v>
      </c>
      <c r="AJ137" s="58"/>
      <c r="AK137" s="58"/>
      <c r="AL137" s="102"/>
      <c r="AM137" s="58"/>
      <c r="AN137" s="59"/>
      <c r="AO137" s="118">
        <v>0</v>
      </c>
      <c r="AP137" s="102" t="s">
        <v>563</v>
      </c>
      <c r="AQ137" s="102" t="s">
        <v>563</v>
      </c>
      <c r="AR137" s="102" t="s">
        <v>563</v>
      </c>
      <c r="AS137" s="102"/>
      <c r="AT137" s="59"/>
      <c r="AU137" s="118" t="s">
        <v>563</v>
      </c>
      <c r="AV137" s="102"/>
      <c r="AW137" s="102"/>
      <c r="AX137" s="102" t="s">
        <v>563</v>
      </c>
      <c r="AY137" s="102" t="s">
        <v>563</v>
      </c>
      <c r="AZ137" s="102" t="s">
        <v>563</v>
      </c>
      <c r="BA137" s="118" t="s">
        <v>563</v>
      </c>
      <c r="BB137" s="102" t="s">
        <v>563</v>
      </c>
      <c r="BC137" s="102" t="s">
        <v>563</v>
      </c>
      <c r="BD137" s="102"/>
      <c r="BE137" s="58"/>
      <c r="BF137" s="76"/>
      <c r="BG137" s="118" t="s">
        <v>563</v>
      </c>
    </row>
    <row r="138" spans="1:59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102" t="s">
        <v>563</v>
      </c>
      <c r="M138" s="102" t="s">
        <v>563</v>
      </c>
      <c r="N138" s="102" t="s">
        <v>563</v>
      </c>
      <c r="O138" s="102" t="s">
        <v>563</v>
      </c>
      <c r="P138" s="102" t="s">
        <v>563</v>
      </c>
      <c r="Q138" s="118" t="s">
        <v>563</v>
      </c>
      <c r="R138" s="102" t="s">
        <v>563</v>
      </c>
      <c r="S138" s="102" t="s">
        <v>563</v>
      </c>
      <c r="T138" s="101"/>
      <c r="U138" s="102" t="s">
        <v>563</v>
      </c>
      <c r="V138" s="65"/>
      <c r="W138" s="118" t="s">
        <v>563</v>
      </c>
      <c r="X138" s="102" t="s">
        <v>563</v>
      </c>
      <c r="Y138" s="102" t="s">
        <v>563</v>
      </c>
      <c r="Z138" s="101"/>
      <c r="AA138" s="101"/>
      <c r="AB138" s="65"/>
      <c r="AC138" s="118" t="s">
        <v>563</v>
      </c>
      <c r="AD138" s="102" t="s">
        <v>563</v>
      </c>
      <c r="AE138" s="102" t="s">
        <v>563</v>
      </c>
      <c r="AF138" s="102" t="s">
        <v>563</v>
      </c>
      <c r="AG138" s="101"/>
      <c r="AH138" s="65"/>
      <c r="AI138" s="118" t="s">
        <v>563</v>
      </c>
      <c r="AJ138" s="54"/>
      <c r="AK138" s="54"/>
      <c r="AL138" s="101"/>
      <c r="AM138" s="54"/>
      <c r="AN138" s="65"/>
      <c r="AO138" s="118">
        <v>0</v>
      </c>
      <c r="AP138" s="102" t="s">
        <v>563</v>
      </c>
      <c r="AQ138" s="102" t="s">
        <v>563</v>
      </c>
      <c r="AR138" s="102" t="s">
        <v>563</v>
      </c>
      <c r="AS138" s="101"/>
      <c r="AT138" s="65"/>
      <c r="AU138" s="118" t="s">
        <v>563</v>
      </c>
      <c r="AV138" s="101"/>
      <c r="AW138" s="101"/>
      <c r="AX138" s="102" t="s">
        <v>563</v>
      </c>
      <c r="AY138" s="102" t="s">
        <v>563</v>
      </c>
      <c r="AZ138" s="102" t="s">
        <v>563</v>
      </c>
      <c r="BA138" s="118" t="s">
        <v>563</v>
      </c>
      <c r="BB138" s="102" t="s">
        <v>563</v>
      </c>
      <c r="BC138" s="102" t="s">
        <v>563</v>
      </c>
      <c r="BD138" s="101"/>
      <c r="BE138" s="54"/>
      <c r="BF138" s="81"/>
      <c r="BG138" s="118" t="s">
        <v>563</v>
      </c>
    </row>
    <row r="139" spans="1:59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102">
        <v>3</v>
      </c>
      <c r="M139" s="102">
        <v>2</v>
      </c>
      <c r="N139" s="102">
        <v>3</v>
      </c>
      <c r="O139" s="102">
        <v>2</v>
      </c>
      <c r="P139" s="102">
        <v>2</v>
      </c>
      <c r="Q139" s="118">
        <v>2.4</v>
      </c>
      <c r="R139" s="102">
        <v>2</v>
      </c>
      <c r="S139" s="102">
        <v>3</v>
      </c>
      <c r="T139" s="102"/>
      <c r="U139" s="102">
        <v>2</v>
      </c>
      <c r="V139" s="59"/>
      <c r="W139" s="118">
        <v>2.3333333333333335</v>
      </c>
      <c r="X139" s="102">
        <v>2</v>
      </c>
      <c r="Y139" s="102">
        <v>3</v>
      </c>
      <c r="Z139" s="102"/>
      <c r="AA139" s="102"/>
      <c r="AB139" s="59"/>
      <c r="AC139" s="118">
        <v>2.5</v>
      </c>
      <c r="AD139" s="102">
        <v>2</v>
      </c>
      <c r="AE139" s="102">
        <v>0</v>
      </c>
      <c r="AF139" s="102">
        <v>3</v>
      </c>
      <c r="AG139" s="102"/>
      <c r="AH139" s="59"/>
      <c r="AI139" s="118">
        <v>2.5</v>
      </c>
      <c r="AJ139" s="58"/>
      <c r="AK139" s="58"/>
      <c r="AL139" s="102"/>
      <c r="AM139" s="58"/>
      <c r="AN139" s="59"/>
      <c r="AO139" s="118">
        <v>0</v>
      </c>
      <c r="AP139" s="102">
        <v>2</v>
      </c>
      <c r="AQ139" s="102">
        <v>2</v>
      </c>
      <c r="AR139" s="102">
        <v>0</v>
      </c>
      <c r="AS139" s="102"/>
      <c r="AT139" s="59"/>
      <c r="AU139" s="118">
        <v>2</v>
      </c>
      <c r="AV139" s="102"/>
      <c r="AW139" s="102"/>
      <c r="AX139" s="102">
        <v>2</v>
      </c>
      <c r="AY139" s="102">
        <v>2</v>
      </c>
      <c r="AZ139" s="102">
        <v>1.75</v>
      </c>
      <c r="BA139" s="118">
        <v>1.9166666666666667</v>
      </c>
      <c r="BB139" s="102">
        <v>3</v>
      </c>
      <c r="BC139" s="102">
        <v>0</v>
      </c>
      <c r="BD139" s="102"/>
      <c r="BE139" s="58"/>
      <c r="BF139" s="76"/>
      <c r="BG139" s="118">
        <v>3</v>
      </c>
    </row>
    <row r="140" spans="1:59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102">
        <v>3</v>
      </c>
      <c r="M140" s="102">
        <v>3</v>
      </c>
      <c r="N140" s="102">
        <v>3</v>
      </c>
      <c r="O140" s="102">
        <v>3</v>
      </c>
      <c r="P140" s="102">
        <v>3</v>
      </c>
      <c r="Q140" s="118">
        <v>3</v>
      </c>
      <c r="R140" s="102">
        <v>3</v>
      </c>
      <c r="S140" s="102">
        <v>3</v>
      </c>
      <c r="T140" s="101"/>
      <c r="U140" s="102">
        <v>3</v>
      </c>
      <c r="V140" s="65"/>
      <c r="W140" s="118">
        <v>3</v>
      </c>
      <c r="X140" s="102">
        <v>3</v>
      </c>
      <c r="Y140" s="102">
        <v>3</v>
      </c>
      <c r="Z140" s="101"/>
      <c r="AA140" s="101"/>
      <c r="AB140" s="65"/>
      <c r="AC140" s="118">
        <v>3</v>
      </c>
      <c r="AD140" s="102">
        <v>3</v>
      </c>
      <c r="AE140" s="102">
        <v>0</v>
      </c>
      <c r="AF140" s="102">
        <v>3</v>
      </c>
      <c r="AG140" s="101"/>
      <c r="AH140" s="65"/>
      <c r="AI140" s="118">
        <v>3</v>
      </c>
      <c r="AJ140" s="54"/>
      <c r="AK140" s="54"/>
      <c r="AL140" s="101"/>
      <c r="AM140" s="54"/>
      <c r="AN140" s="65"/>
      <c r="AO140" s="118">
        <v>0</v>
      </c>
      <c r="AP140" s="102">
        <v>3</v>
      </c>
      <c r="AQ140" s="102">
        <v>3</v>
      </c>
      <c r="AR140" s="102">
        <v>0</v>
      </c>
      <c r="AS140" s="101"/>
      <c r="AT140" s="65"/>
      <c r="AU140" s="118">
        <v>3</v>
      </c>
      <c r="AV140" s="101"/>
      <c r="AW140" s="101"/>
      <c r="AX140" s="102">
        <v>3</v>
      </c>
      <c r="AY140" s="102">
        <v>3</v>
      </c>
      <c r="AZ140" s="102">
        <v>2.25</v>
      </c>
      <c r="BA140" s="118">
        <v>2.75</v>
      </c>
      <c r="BB140" s="102">
        <v>3</v>
      </c>
      <c r="BC140" s="102">
        <v>0</v>
      </c>
      <c r="BD140" s="101"/>
      <c r="BE140" s="54"/>
      <c r="BF140" s="81"/>
      <c r="BG140" s="118">
        <v>3</v>
      </c>
    </row>
    <row r="141" spans="1:59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102">
        <v>2</v>
      </c>
      <c r="M141" s="102">
        <v>3</v>
      </c>
      <c r="N141" s="102">
        <v>3</v>
      </c>
      <c r="O141" s="102">
        <v>3</v>
      </c>
      <c r="P141" s="102">
        <v>2</v>
      </c>
      <c r="Q141" s="118">
        <v>2.6</v>
      </c>
      <c r="R141" s="102">
        <v>2</v>
      </c>
      <c r="S141" s="102">
        <v>2</v>
      </c>
      <c r="T141" s="102"/>
      <c r="U141" s="102">
        <v>2</v>
      </c>
      <c r="V141" s="59"/>
      <c r="W141" s="118">
        <v>2</v>
      </c>
      <c r="X141" s="102">
        <v>2</v>
      </c>
      <c r="Y141" s="102">
        <v>2</v>
      </c>
      <c r="Z141" s="102"/>
      <c r="AA141" s="102"/>
      <c r="AB141" s="59"/>
      <c r="AC141" s="118">
        <v>2</v>
      </c>
      <c r="AD141" s="102">
        <v>3</v>
      </c>
      <c r="AE141" s="102">
        <v>0</v>
      </c>
      <c r="AF141" s="102">
        <v>2</v>
      </c>
      <c r="AG141" s="102"/>
      <c r="AH141" s="59"/>
      <c r="AI141" s="118">
        <v>2.5</v>
      </c>
      <c r="AJ141" s="58"/>
      <c r="AK141" s="58"/>
      <c r="AL141" s="102"/>
      <c r="AM141" s="58"/>
      <c r="AN141" s="59"/>
      <c r="AO141" s="118">
        <v>0</v>
      </c>
      <c r="AP141" s="102">
        <v>2</v>
      </c>
      <c r="AQ141" s="102">
        <v>2</v>
      </c>
      <c r="AR141" s="102">
        <v>0</v>
      </c>
      <c r="AS141" s="102"/>
      <c r="AT141" s="59"/>
      <c r="AU141" s="118">
        <v>2</v>
      </c>
      <c r="AV141" s="102"/>
      <c r="AW141" s="102"/>
      <c r="AX141" s="102">
        <v>3</v>
      </c>
      <c r="AY141" s="102">
        <v>3</v>
      </c>
      <c r="AZ141" s="102" t="s">
        <v>563</v>
      </c>
      <c r="BA141" s="118">
        <v>3</v>
      </c>
      <c r="BB141" s="102">
        <v>3</v>
      </c>
      <c r="BC141" s="102">
        <v>0</v>
      </c>
      <c r="BD141" s="102"/>
      <c r="BE141" s="58"/>
      <c r="BF141" s="76"/>
      <c r="BG141" s="118">
        <v>3</v>
      </c>
    </row>
    <row r="142" spans="1:59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102" t="s">
        <v>563</v>
      </c>
      <c r="M142" s="102" t="s">
        <v>563</v>
      </c>
      <c r="N142" s="102" t="s">
        <v>563</v>
      </c>
      <c r="O142" s="102" t="s">
        <v>563</v>
      </c>
      <c r="P142" s="102" t="s">
        <v>563</v>
      </c>
      <c r="Q142" s="118" t="s">
        <v>563</v>
      </c>
      <c r="R142" s="102" t="s">
        <v>563</v>
      </c>
      <c r="S142" s="102" t="s">
        <v>563</v>
      </c>
      <c r="T142" s="101"/>
      <c r="U142" s="102" t="s">
        <v>563</v>
      </c>
      <c r="V142" s="65"/>
      <c r="W142" s="118" t="s">
        <v>563</v>
      </c>
      <c r="X142" s="102" t="s">
        <v>563</v>
      </c>
      <c r="Y142" s="102" t="s">
        <v>563</v>
      </c>
      <c r="Z142" s="101"/>
      <c r="AA142" s="101"/>
      <c r="AB142" s="65"/>
      <c r="AC142" s="118" t="s">
        <v>563</v>
      </c>
      <c r="AD142" s="102" t="s">
        <v>563</v>
      </c>
      <c r="AE142" s="102" t="s">
        <v>563</v>
      </c>
      <c r="AF142" s="102" t="s">
        <v>563</v>
      </c>
      <c r="AG142" s="101"/>
      <c r="AH142" s="65"/>
      <c r="AI142" s="118" t="s">
        <v>563</v>
      </c>
      <c r="AJ142" s="54"/>
      <c r="AK142" s="54"/>
      <c r="AL142" s="101"/>
      <c r="AM142" s="54"/>
      <c r="AN142" s="65"/>
      <c r="AO142" s="118">
        <v>0</v>
      </c>
      <c r="AP142" s="102" t="s">
        <v>563</v>
      </c>
      <c r="AQ142" s="102" t="s">
        <v>563</v>
      </c>
      <c r="AR142" s="102" t="s">
        <v>563</v>
      </c>
      <c r="AS142" s="101"/>
      <c r="AT142" s="65"/>
      <c r="AU142" s="118" t="s">
        <v>563</v>
      </c>
      <c r="AV142" s="101"/>
      <c r="AW142" s="101"/>
      <c r="AX142" s="102" t="s">
        <v>563</v>
      </c>
      <c r="AY142" s="102" t="s">
        <v>563</v>
      </c>
      <c r="AZ142" s="102" t="s">
        <v>563</v>
      </c>
      <c r="BA142" s="118" t="s">
        <v>563</v>
      </c>
      <c r="BB142" s="102" t="s">
        <v>563</v>
      </c>
      <c r="BC142" s="102" t="s">
        <v>563</v>
      </c>
      <c r="BD142" s="101"/>
      <c r="BE142" s="54"/>
      <c r="BF142" s="81"/>
      <c r="BG142" s="118" t="s">
        <v>563</v>
      </c>
    </row>
    <row r="143" spans="1:59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102">
        <v>3</v>
      </c>
      <c r="M143" s="102">
        <v>3</v>
      </c>
      <c r="N143" s="102">
        <v>3</v>
      </c>
      <c r="O143" s="102">
        <v>3</v>
      </c>
      <c r="P143" s="102">
        <v>3</v>
      </c>
      <c r="Q143" s="118">
        <v>3</v>
      </c>
      <c r="R143" s="102">
        <v>3</v>
      </c>
      <c r="S143" s="102">
        <v>3</v>
      </c>
      <c r="T143" s="102"/>
      <c r="U143" s="102">
        <v>3</v>
      </c>
      <c r="V143" s="59"/>
      <c r="W143" s="118">
        <v>3</v>
      </c>
      <c r="X143" s="102">
        <v>3</v>
      </c>
      <c r="Y143" s="102">
        <v>3</v>
      </c>
      <c r="Z143" s="102"/>
      <c r="AA143" s="102"/>
      <c r="AB143" s="59"/>
      <c r="AC143" s="118">
        <v>3</v>
      </c>
      <c r="AD143" s="102">
        <v>3</v>
      </c>
      <c r="AE143" s="102">
        <v>0</v>
      </c>
      <c r="AF143" s="102">
        <v>3</v>
      </c>
      <c r="AG143" s="102"/>
      <c r="AH143" s="59"/>
      <c r="AI143" s="118">
        <v>3</v>
      </c>
      <c r="AJ143" s="58"/>
      <c r="AK143" s="58"/>
      <c r="AL143" s="102"/>
      <c r="AM143" s="58"/>
      <c r="AN143" s="59"/>
      <c r="AO143" s="118">
        <v>0</v>
      </c>
      <c r="AP143" s="102">
        <v>3</v>
      </c>
      <c r="AQ143" s="102">
        <v>3</v>
      </c>
      <c r="AR143" s="102">
        <v>0</v>
      </c>
      <c r="AS143" s="102"/>
      <c r="AT143" s="59"/>
      <c r="AU143" s="118">
        <v>3</v>
      </c>
      <c r="AV143" s="102"/>
      <c r="AW143" s="102"/>
      <c r="AX143" s="102">
        <v>3</v>
      </c>
      <c r="AY143" s="102">
        <v>3</v>
      </c>
      <c r="AZ143" s="102">
        <v>2.25</v>
      </c>
      <c r="BA143" s="118">
        <v>2.75</v>
      </c>
      <c r="BB143" s="102">
        <v>3</v>
      </c>
      <c r="BC143" s="102">
        <v>0</v>
      </c>
      <c r="BD143" s="102"/>
      <c r="BE143" s="58"/>
      <c r="BF143" s="76"/>
      <c r="BG143" s="118">
        <v>3</v>
      </c>
    </row>
    <row r="144" spans="1:59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102">
        <v>3</v>
      </c>
      <c r="M144" s="102">
        <v>3</v>
      </c>
      <c r="N144" s="102">
        <v>3</v>
      </c>
      <c r="O144" s="102">
        <v>3</v>
      </c>
      <c r="P144" s="102">
        <v>3</v>
      </c>
      <c r="Q144" s="118">
        <v>3</v>
      </c>
      <c r="R144" s="102">
        <v>3</v>
      </c>
      <c r="S144" s="102">
        <v>3</v>
      </c>
      <c r="T144" s="101"/>
      <c r="U144" s="102">
        <v>3</v>
      </c>
      <c r="V144" s="65"/>
      <c r="W144" s="118">
        <v>3</v>
      </c>
      <c r="X144" s="102">
        <v>3</v>
      </c>
      <c r="Y144" s="102">
        <v>3</v>
      </c>
      <c r="Z144" s="101"/>
      <c r="AA144" s="101"/>
      <c r="AB144" s="65"/>
      <c r="AC144" s="118">
        <v>3</v>
      </c>
      <c r="AD144" s="102">
        <v>3</v>
      </c>
      <c r="AE144" s="102">
        <v>0</v>
      </c>
      <c r="AF144" s="102">
        <v>3</v>
      </c>
      <c r="AG144" s="101"/>
      <c r="AH144" s="65"/>
      <c r="AI144" s="118">
        <v>3</v>
      </c>
      <c r="AJ144" s="54"/>
      <c r="AK144" s="54"/>
      <c r="AL144" s="101"/>
      <c r="AM144" s="54"/>
      <c r="AN144" s="65"/>
      <c r="AO144" s="118">
        <v>0</v>
      </c>
      <c r="AP144" s="102">
        <v>3</v>
      </c>
      <c r="AQ144" s="102">
        <v>3</v>
      </c>
      <c r="AR144" s="102">
        <v>0</v>
      </c>
      <c r="AS144" s="101"/>
      <c r="AT144" s="65"/>
      <c r="AU144" s="118">
        <v>3</v>
      </c>
      <c r="AV144" s="101"/>
      <c r="AW144" s="101"/>
      <c r="AX144" s="102">
        <v>3</v>
      </c>
      <c r="AY144" s="102">
        <v>3</v>
      </c>
      <c r="AZ144" s="102">
        <v>2.25</v>
      </c>
      <c r="BA144" s="118">
        <v>2.75</v>
      </c>
      <c r="BB144" s="102">
        <v>3</v>
      </c>
      <c r="BC144" s="102">
        <v>0</v>
      </c>
      <c r="BD144" s="101"/>
      <c r="BE144" s="54"/>
      <c r="BF144" s="81"/>
      <c r="BG144" s="118">
        <v>3</v>
      </c>
    </row>
    <row r="145" spans="1:59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102">
        <v>2</v>
      </c>
      <c r="M145" s="102">
        <v>2</v>
      </c>
      <c r="N145" s="102">
        <v>2</v>
      </c>
      <c r="O145" s="102">
        <v>2</v>
      </c>
      <c r="P145" s="102">
        <v>2</v>
      </c>
      <c r="Q145" s="118">
        <v>2</v>
      </c>
      <c r="R145" s="102">
        <v>2</v>
      </c>
      <c r="S145" s="102">
        <v>2</v>
      </c>
      <c r="T145" s="102"/>
      <c r="U145" s="102">
        <v>2</v>
      </c>
      <c r="V145" s="59"/>
      <c r="W145" s="118">
        <v>2</v>
      </c>
      <c r="X145" s="102">
        <v>2</v>
      </c>
      <c r="Y145" s="102">
        <v>2</v>
      </c>
      <c r="Z145" s="102"/>
      <c r="AA145" s="102"/>
      <c r="AB145" s="59"/>
      <c r="AC145" s="118">
        <v>2</v>
      </c>
      <c r="AD145" s="102">
        <v>2</v>
      </c>
      <c r="AE145" s="102">
        <v>0</v>
      </c>
      <c r="AF145" s="102">
        <v>2</v>
      </c>
      <c r="AG145" s="102"/>
      <c r="AH145" s="59"/>
      <c r="AI145" s="118">
        <v>2</v>
      </c>
      <c r="AJ145" s="58"/>
      <c r="AK145" s="58"/>
      <c r="AL145" s="102"/>
      <c r="AM145" s="58"/>
      <c r="AN145" s="59"/>
      <c r="AO145" s="118">
        <v>0</v>
      </c>
      <c r="AP145" s="102">
        <v>2</v>
      </c>
      <c r="AQ145" s="102">
        <v>2</v>
      </c>
      <c r="AR145" s="102">
        <v>0</v>
      </c>
      <c r="AS145" s="102"/>
      <c r="AT145" s="59"/>
      <c r="AU145" s="118">
        <v>2</v>
      </c>
      <c r="AV145" s="102"/>
      <c r="AW145" s="102"/>
      <c r="AX145" s="102">
        <v>2</v>
      </c>
      <c r="AY145" s="102">
        <v>2</v>
      </c>
      <c r="AZ145" s="102">
        <v>1.5</v>
      </c>
      <c r="BA145" s="118">
        <v>1.8333333333333333</v>
      </c>
      <c r="BB145" s="102">
        <v>2</v>
      </c>
      <c r="BC145" s="102">
        <v>0</v>
      </c>
      <c r="BD145" s="102"/>
      <c r="BE145" s="58"/>
      <c r="BF145" s="76"/>
      <c r="BG145" s="118">
        <v>2</v>
      </c>
    </row>
    <row r="146" spans="1:59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102">
        <v>3</v>
      </c>
      <c r="M146" s="102">
        <v>3</v>
      </c>
      <c r="N146" s="102">
        <v>3</v>
      </c>
      <c r="O146" s="102">
        <v>3</v>
      </c>
      <c r="P146" s="102">
        <v>3</v>
      </c>
      <c r="Q146" s="118">
        <v>3</v>
      </c>
      <c r="R146" s="102">
        <v>3</v>
      </c>
      <c r="S146" s="102">
        <v>3</v>
      </c>
      <c r="T146" s="101"/>
      <c r="U146" s="102">
        <v>3</v>
      </c>
      <c r="V146" s="65"/>
      <c r="W146" s="118">
        <v>3</v>
      </c>
      <c r="X146" s="102">
        <v>3</v>
      </c>
      <c r="Y146" s="102">
        <v>3</v>
      </c>
      <c r="Z146" s="101"/>
      <c r="AA146" s="101"/>
      <c r="AB146" s="65"/>
      <c r="AC146" s="118">
        <v>3</v>
      </c>
      <c r="AD146" s="102">
        <v>3</v>
      </c>
      <c r="AE146" s="102">
        <v>0</v>
      </c>
      <c r="AF146" s="102">
        <v>3</v>
      </c>
      <c r="AG146" s="101"/>
      <c r="AH146" s="65"/>
      <c r="AI146" s="118">
        <v>3</v>
      </c>
      <c r="AJ146" s="54"/>
      <c r="AK146" s="54"/>
      <c r="AL146" s="101"/>
      <c r="AM146" s="54"/>
      <c r="AN146" s="65"/>
      <c r="AO146" s="118">
        <v>0</v>
      </c>
      <c r="AP146" s="102">
        <v>3</v>
      </c>
      <c r="AQ146" s="102">
        <v>3</v>
      </c>
      <c r="AR146" s="102">
        <v>0</v>
      </c>
      <c r="AS146" s="101"/>
      <c r="AT146" s="65"/>
      <c r="AU146" s="118">
        <v>3</v>
      </c>
      <c r="AV146" s="101"/>
      <c r="AW146" s="101"/>
      <c r="AX146" s="102">
        <v>3</v>
      </c>
      <c r="AY146" s="102">
        <v>3</v>
      </c>
      <c r="AZ146" s="102">
        <v>2.25</v>
      </c>
      <c r="BA146" s="118">
        <v>2.75</v>
      </c>
      <c r="BB146" s="102">
        <v>3</v>
      </c>
      <c r="BC146" s="102">
        <v>0</v>
      </c>
      <c r="BD146" s="101"/>
      <c r="BE146" s="54"/>
      <c r="BF146" s="81"/>
      <c r="BG146" s="118">
        <v>3</v>
      </c>
    </row>
    <row r="147" spans="1:59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102" t="s">
        <v>563</v>
      </c>
      <c r="M147" s="102" t="s">
        <v>563</v>
      </c>
      <c r="N147" s="102" t="s">
        <v>563</v>
      </c>
      <c r="O147" s="102" t="s">
        <v>563</v>
      </c>
      <c r="P147" s="102" t="s">
        <v>563</v>
      </c>
      <c r="Q147" s="118" t="s">
        <v>563</v>
      </c>
      <c r="R147" s="102" t="s">
        <v>563</v>
      </c>
      <c r="S147" s="102" t="s">
        <v>563</v>
      </c>
      <c r="T147" s="102"/>
      <c r="U147" s="102" t="s">
        <v>563</v>
      </c>
      <c r="V147" s="59"/>
      <c r="W147" s="118" t="s">
        <v>563</v>
      </c>
      <c r="X147" s="102" t="s">
        <v>563</v>
      </c>
      <c r="Y147" s="102" t="s">
        <v>563</v>
      </c>
      <c r="Z147" s="102"/>
      <c r="AA147" s="102"/>
      <c r="AB147" s="59"/>
      <c r="AC147" s="118" t="s">
        <v>563</v>
      </c>
      <c r="AD147" s="102" t="s">
        <v>563</v>
      </c>
      <c r="AE147" s="102" t="s">
        <v>563</v>
      </c>
      <c r="AF147" s="102" t="s">
        <v>563</v>
      </c>
      <c r="AG147" s="102"/>
      <c r="AH147" s="59"/>
      <c r="AI147" s="118" t="s">
        <v>563</v>
      </c>
      <c r="AJ147" s="58"/>
      <c r="AK147" s="58"/>
      <c r="AL147" s="102"/>
      <c r="AM147" s="58"/>
      <c r="AN147" s="59"/>
      <c r="AO147" s="118">
        <v>0</v>
      </c>
      <c r="AP147" s="102" t="s">
        <v>563</v>
      </c>
      <c r="AQ147" s="102" t="s">
        <v>563</v>
      </c>
      <c r="AR147" s="102" t="s">
        <v>563</v>
      </c>
      <c r="AS147" s="102"/>
      <c r="AT147" s="59"/>
      <c r="AU147" s="118" t="s">
        <v>563</v>
      </c>
      <c r="AV147" s="102"/>
      <c r="AW147" s="102"/>
      <c r="AX147" s="102" t="s">
        <v>563</v>
      </c>
      <c r="AY147" s="102" t="s">
        <v>563</v>
      </c>
      <c r="AZ147" s="102" t="s">
        <v>563</v>
      </c>
      <c r="BA147" s="118" t="s">
        <v>563</v>
      </c>
      <c r="BB147" s="102" t="s">
        <v>563</v>
      </c>
      <c r="BC147" s="102" t="s">
        <v>563</v>
      </c>
      <c r="BD147" s="102"/>
      <c r="BE147" s="58"/>
      <c r="BF147" s="76"/>
      <c r="BG147" s="118" t="s">
        <v>563</v>
      </c>
    </row>
    <row r="148" spans="1:59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102" t="s">
        <v>563</v>
      </c>
      <c r="M148" s="102" t="s">
        <v>563</v>
      </c>
      <c r="N148" s="102" t="s">
        <v>563</v>
      </c>
      <c r="O148" s="102" t="s">
        <v>563</v>
      </c>
      <c r="P148" s="102" t="s">
        <v>563</v>
      </c>
      <c r="Q148" s="118" t="s">
        <v>563</v>
      </c>
      <c r="R148" s="102" t="s">
        <v>563</v>
      </c>
      <c r="S148" s="102" t="s">
        <v>563</v>
      </c>
      <c r="T148" s="101"/>
      <c r="U148" s="102" t="s">
        <v>563</v>
      </c>
      <c r="V148" s="65"/>
      <c r="W148" s="118" t="s">
        <v>563</v>
      </c>
      <c r="X148" s="102" t="s">
        <v>563</v>
      </c>
      <c r="Y148" s="102" t="s">
        <v>563</v>
      </c>
      <c r="Z148" s="101"/>
      <c r="AA148" s="101"/>
      <c r="AB148" s="65"/>
      <c r="AC148" s="118" t="s">
        <v>563</v>
      </c>
      <c r="AD148" s="102" t="s">
        <v>563</v>
      </c>
      <c r="AE148" s="102" t="s">
        <v>563</v>
      </c>
      <c r="AF148" s="102" t="s">
        <v>563</v>
      </c>
      <c r="AG148" s="101"/>
      <c r="AH148" s="65"/>
      <c r="AI148" s="118" t="s">
        <v>563</v>
      </c>
      <c r="AJ148" s="54"/>
      <c r="AK148" s="54"/>
      <c r="AL148" s="101"/>
      <c r="AM148" s="54"/>
      <c r="AN148" s="65"/>
      <c r="AO148" s="118">
        <v>0</v>
      </c>
      <c r="AP148" s="102" t="s">
        <v>563</v>
      </c>
      <c r="AQ148" s="102" t="s">
        <v>563</v>
      </c>
      <c r="AR148" s="102" t="s">
        <v>563</v>
      </c>
      <c r="AS148" s="101"/>
      <c r="AT148" s="65"/>
      <c r="AU148" s="118" t="s">
        <v>563</v>
      </c>
      <c r="AV148" s="101"/>
      <c r="AW148" s="101"/>
      <c r="AX148" s="102" t="s">
        <v>563</v>
      </c>
      <c r="AY148" s="102" t="s">
        <v>563</v>
      </c>
      <c r="AZ148" s="102" t="s">
        <v>563</v>
      </c>
      <c r="BA148" s="118" t="s">
        <v>563</v>
      </c>
      <c r="BB148" s="102" t="s">
        <v>563</v>
      </c>
      <c r="BC148" s="102" t="s">
        <v>563</v>
      </c>
      <c r="BD148" s="101"/>
      <c r="BE148" s="54"/>
      <c r="BF148" s="81"/>
      <c r="BG148" s="118" t="s">
        <v>563</v>
      </c>
    </row>
    <row r="149" spans="1:59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102">
        <v>4</v>
      </c>
      <c r="M149" s="102">
        <v>3</v>
      </c>
      <c r="N149" s="102">
        <v>3</v>
      </c>
      <c r="O149" s="102">
        <v>3</v>
      </c>
      <c r="P149" s="102">
        <v>2</v>
      </c>
      <c r="Q149" s="118">
        <v>3</v>
      </c>
      <c r="R149" s="102">
        <v>3</v>
      </c>
      <c r="S149" s="102">
        <v>3</v>
      </c>
      <c r="T149" s="102"/>
      <c r="U149" s="102">
        <v>3</v>
      </c>
      <c r="V149" s="59"/>
      <c r="W149" s="118">
        <v>3</v>
      </c>
      <c r="X149" s="102">
        <v>2</v>
      </c>
      <c r="Y149" s="102">
        <v>4</v>
      </c>
      <c r="Z149" s="102"/>
      <c r="AA149" s="102"/>
      <c r="AB149" s="59"/>
      <c r="AC149" s="118">
        <v>3</v>
      </c>
      <c r="AD149" s="102">
        <v>2</v>
      </c>
      <c r="AE149" s="102">
        <v>0</v>
      </c>
      <c r="AF149" s="102">
        <v>3</v>
      </c>
      <c r="AG149" s="102"/>
      <c r="AH149" s="59"/>
      <c r="AI149" s="118">
        <v>2.5</v>
      </c>
      <c r="AJ149" s="58"/>
      <c r="AK149" s="58"/>
      <c r="AL149" s="102"/>
      <c r="AM149" s="58"/>
      <c r="AN149" s="59"/>
      <c r="AO149" s="118">
        <v>0</v>
      </c>
      <c r="AP149" s="102">
        <v>1</v>
      </c>
      <c r="AQ149" s="102">
        <v>1</v>
      </c>
      <c r="AR149" s="102">
        <v>0</v>
      </c>
      <c r="AS149" s="102"/>
      <c r="AT149" s="59"/>
      <c r="AU149" s="118">
        <v>1</v>
      </c>
      <c r="AV149" s="102"/>
      <c r="AW149" s="102"/>
      <c r="AX149" s="102">
        <v>1</v>
      </c>
      <c r="AY149" s="102">
        <v>1</v>
      </c>
      <c r="AZ149" s="102" t="s">
        <v>563</v>
      </c>
      <c r="BA149" s="118">
        <v>1</v>
      </c>
      <c r="BB149" s="102">
        <v>4</v>
      </c>
      <c r="BC149" s="102">
        <v>0</v>
      </c>
      <c r="BD149" s="102"/>
      <c r="BE149" s="58"/>
      <c r="BF149" s="76"/>
      <c r="BG149" s="118">
        <v>4</v>
      </c>
    </row>
    <row r="150" spans="1:59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102" t="s">
        <v>563</v>
      </c>
      <c r="M150" s="102" t="s">
        <v>563</v>
      </c>
      <c r="N150" s="102" t="s">
        <v>563</v>
      </c>
      <c r="O150" s="102" t="s">
        <v>563</v>
      </c>
      <c r="P150" s="102" t="s">
        <v>563</v>
      </c>
      <c r="Q150" s="118" t="s">
        <v>563</v>
      </c>
      <c r="R150" s="102" t="s">
        <v>563</v>
      </c>
      <c r="S150" s="102" t="s">
        <v>563</v>
      </c>
      <c r="T150" s="101"/>
      <c r="U150" s="102" t="s">
        <v>563</v>
      </c>
      <c r="V150" s="65"/>
      <c r="W150" s="118" t="s">
        <v>563</v>
      </c>
      <c r="X150" s="102" t="s">
        <v>563</v>
      </c>
      <c r="Y150" s="102" t="s">
        <v>563</v>
      </c>
      <c r="Z150" s="101"/>
      <c r="AA150" s="101"/>
      <c r="AB150" s="65"/>
      <c r="AC150" s="118" t="s">
        <v>563</v>
      </c>
      <c r="AD150" s="102" t="s">
        <v>563</v>
      </c>
      <c r="AE150" s="102" t="s">
        <v>563</v>
      </c>
      <c r="AF150" s="102" t="s">
        <v>563</v>
      </c>
      <c r="AG150" s="101"/>
      <c r="AH150" s="65"/>
      <c r="AI150" s="118" t="s">
        <v>563</v>
      </c>
      <c r="AJ150" s="54"/>
      <c r="AK150" s="54"/>
      <c r="AL150" s="101"/>
      <c r="AM150" s="54"/>
      <c r="AN150" s="65"/>
      <c r="AO150" s="118">
        <v>0</v>
      </c>
      <c r="AP150" s="102" t="s">
        <v>563</v>
      </c>
      <c r="AQ150" s="102" t="s">
        <v>563</v>
      </c>
      <c r="AR150" s="102" t="s">
        <v>563</v>
      </c>
      <c r="AS150" s="101"/>
      <c r="AT150" s="65"/>
      <c r="AU150" s="118" t="s">
        <v>563</v>
      </c>
      <c r="AV150" s="101"/>
      <c r="AW150" s="101"/>
      <c r="AX150" s="102" t="s">
        <v>563</v>
      </c>
      <c r="AY150" s="102" t="s">
        <v>563</v>
      </c>
      <c r="AZ150" s="102" t="s">
        <v>563</v>
      </c>
      <c r="BA150" s="118" t="s">
        <v>563</v>
      </c>
      <c r="BB150" s="102" t="s">
        <v>563</v>
      </c>
      <c r="BC150" s="102" t="s">
        <v>563</v>
      </c>
      <c r="BD150" s="101"/>
      <c r="BE150" s="54"/>
      <c r="BF150" s="81"/>
      <c r="BG150" s="118" t="s">
        <v>563</v>
      </c>
    </row>
    <row r="151" spans="1:59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102">
        <v>1</v>
      </c>
      <c r="M151" s="102">
        <v>1</v>
      </c>
      <c r="N151" s="102">
        <v>1</v>
      </c>
      <c r="O151" s="102">
        <v>1</v>
      </c>
      <c r="P151" s="102">
        <v>1</v>
      </c>
      <c r="Q151" s="118">
        <v>1</v>
      </c>
      <c r="R151" s="102">
        <v>1</v>
      </c>
      <c r="S151" s="102">
        <v>1</v>
      </c>
      <c r="T151" s="102"/>
      <c r="U151" s="102">
        <v>1</v>
      </c>
      <c r="V151" s="59"/>
      <c r="W151" s="118">
        <v>1</v>
      </c>
      <c r="X151" s="102">
        <v>1</v>
      </c>
      <c r="Y151" s="102">
        <v>1</v>
      </c>
      <c r="Z151" s="102"/>
      <c r="AA151" s="102"/>
      <c r="AB151" s="59"/>
      <c r="AC151" s="118">
        <v>1</v>
      </c>
      <c r="AD151" s="102">
        <v>1</v>
      </c>
      <c r="AE151" s="102">
        <v>0</v>
      </c>
      <c r="AF151" s="102">
        <v>1</v>
      </c>
      <c r="AG151" s="102"/>
      <c r="AH151" s="59"/>
      <c r="AI151" s="118">
        <v>1</v>
      </c>
      <c r="AJ151" s="58"/>
      <c r="AK151" s="58"/>
      <c r="AL151" s="102"/>
      <c r="AM151" s="58"/>
      <c r="AN151" s="59"/>
      <c r="AO151" s="118">
        <v>0</v>
      </c>
      <c r="AP151" s="102">
        <v>1</v>
      </c>
      <c r="AQ151" s="102">
        <v>1</v>
      </c>
      <c r="AR151" s="102">
        <v>0</v>
      </c>
      <c r="AS151" s="102"/>
      <c r="AT151" s="59"/>
      <c r="AU151" s="118">
        <v>1</v>
      </c>
      <c r="AV151" s="102"/>
      <c r="AW151" s="102"/>
      <c r="AX151" s="102">
        <v>1</v>
      </c>
      <c r="AY151" s="102">
        <v>1</v>
      </c>
      <c r="AZ151" s="102" t="s">
        <v>563</v>
      </c>
      <c r="BA151" s="118">
        <v>1</v>
      </c>
      <c r="BB151" s="102">
        <v>2</v>
      </c>
      <c r="BC151" s="102">
        <v>0</v>
      </c>
      <c r="BD151" s="102"/>
      <c r="BE151" s="58"/>
      <c r="BF151" s="76"/>
      <c r="BG151" s="118">
        <v>2</v>
      </c>
    </row>
    <row r="152" spans="1:59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102" t="s">
        <v>563</v>
      </c>
      <c r="M152" s="102" t="s">
        <v>563</v>
      </c>
      <c r="N152" s="102" t="s">
        <v>563</v>
      </c>
      <c r="O152" s="102" t="s">
        <v>563</v>
      </c>
      <c r="P152" s="102" t="s">
        <v>563</v>
      </c>
      <c r="Q152" s="118" t="s">
        <v>563</v>
      </c>
      <c r="R152" s="102" t="s">
        <v>563</v>
      </c>
      <c r="S152" s="102" t="s">
        <v>563</v>
      </c>
      <c r="T152" s="101"/>
      <c r="U152" s="102" t="s">
        <v>563</v>
      </c>
      <c r="V152" s="65"/>
      <c r="W152" s="118" t="s">
        <v>563</v>
      </c>
      <c r="X152" s="102" t="s">
        <v>563</v>
      </c>
      <c r="Y152" s="102" t="s">
        <v>563</v>
      </c>
      <c r="Z152" s="101"/>
      <c r="AA152" s="101"/>
      <c r="AB152" s="65"/>
      <c r="AC152" s="118" t="s">
        <v>563</v>
      </c>
      <c r="AD152" s="102" t="s">
        <v>563</v>
      </c>
      <c r="AE152" s="102" t="s">
        <v>563</v>
      </c>
      <c r="AF152" s="102" t="s">
        <v>563</v>
      </c>
      <c r="AG152" s="101"/>
      <c r="AH152" s="65"/>
      <c r="AI152" s="118" t="s">
        <v>563</v>
      </c>
      <c r="AJ152" s="54"/>
      <c r="AK152" s="54"/>
      <c r="AL152" s="101"/>
      <c r="AM152" s="54"/>
      <c r="AN152" s="65"/>
      <c r="AO152" s="118">
        <v>0</v>
      </c>
      <c r="AP152" s="102" t="s">
        <v>563</v>
      </c>
      <c r="AQ152" s="102" t="s">
        <v>563</v>
      </c>
      <c r="AR152" s="102" t="s">
        <v>563</v>
      </c>
      <c r="AS152" s="101"/>
      <c r="AT152" s="65"/>
      <c r="AU152" s="118" t="s">
        <v>563</v>
      </c>
      <c r="AV152" s="101"/>
      <c r="AW152" s="101"/>
      <c r="AX152" s="102" t="s">
        <v>563</v>
      </c>
      <c r="AY152" s="102" t="s">
        <v>563</v>
      </c>
      <c r="AZ152" s="102" t="s">
        <v>563</v>
      </c>
      <c r="BA152" s="118" t="s">
        <v>563</v>
      </c>
      <c r="BB152" s="102" t="s">
        <v>563</v>
      </c>
      <c r="BC152" s="102" t="s">
        <v>563</v>
      </c>
      <c r="BD152" s="101"/>
      <c r="BE152" s="54"/>
      <c r="BF152" s="81"/>
      <c r="BG152" s="118" t="s">
        <v>563</v>
      </c>
    </row>
    <row r="153" spans="1:59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102">
        <v>2</v>
      </c>
      <c r="M153" s="102">
        <v>2</v>
      </c>
      <c r="N153" s="102">
        <v>1</v>
      </c>
      <c r="O153" s="102">
        <v>3</v>
      </c>
      <c r="P153" s="102">
        <v>1</v>
      </c>
      <c r="Q153" s="118">
        <v>1.8</v>
      </c>
      <c r="R153" s="102">
        <v>1</v>
      </c>
      <c r="S153" s="102">
        <v>1</v>
      </c>
      <c r="T153" s="102"/>
      <c r="U153" s="102">
        <v>1</v>
      </c>
      <c r="V153" s="59"/>
      <c r="W153" s="118">
        <v>1</v>
      </c>
      <c r="X153" s="102">
        <v>1</v>
      </c>
      <c r="Y153" s="102">
        <v>2</v>
      </c>
      <c r="Z153" s="102"/>
      <c r="AA153" s="102"/>
      <c r="AB153" s="59"/>
      <c r="AC153" s="118">
        <v>1.5</v>
      </c>
      <c r="AD153" s="102">
        <v>1</v>
      </c>
      <c r="AE153" s="102">
        <v>0</v>
      </c>
      <c r="AF153" s="102">
        <v>1</v>
      </c>
      <c r="AG153" s="102"/>
      <c r="AH153" s="59"/>
      <c r="AI153" s="118">
        <v>1</v>
      </c>
      <c r="AJ153" s="58"/>
      <c r="AK153" s="58"/>
      <c r="AL153" s="102"/>
      <c r="AM153" s="58"/>
      <c r="AN153" s="59"/>
      <c r="AO153" s="118">
        <v>0</v>
      </c>
      <c r="AP153" s="102">
        <v>2</v>
      </c>
      <c r="AQ153" s="102">
        <v>2</v>
      </c>
      <c r="AR153" s="102">
        <v>0</v>
      </c>
      <c r="AS153" s="102"/>
      <c r="AT153" s="59"/>
      <c r="AU153" s="118">
        <v>2</v>
      </c>
      <c r="AV153" s="102"/>
      <c r="AW153" s="102"/>
      <c r="AX153" s="102">
        <v>1</v>
      </c>
      <c r="AY153" s="102">
        <v>1</v>
      </c>
      <c r="AZ153" s="102" t="s">
        <v>563</v>
      </c>
      <c r="BA153" s="118">
        <v>1</v>
      </c>
      <c r="BB153" s="102">
        <v>2</v>
      </c>
      <c r="BC153" s="102">
        <v>0</v>
      </c>
      <c r="BD153" s="102"/>
      <c r="BE153" s="58"/>
      <c r="BF153" s="76"/>
      <c r="BG153" s="118">
        <v>2</v>
      </c>
    </row>
    <row r="154" spans="1:59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102">
        <v>3</v>
      </c>
      <c r="M154" s="102">
        <v>1</v>
      </c>
      <c r="N154" s="102">
        <v>1</v>
      </c>
      <c r="O154" s="102">
        <v>3</v>
      </c>
      <c r="P154" s="102">
        <v>2</v>
      </c>
      <c r="Q154" s="118">
        <v>2</v>
      </c>
      <c r="R154" s="102">
        <v>1</v>
      </c>
      <c r="S154" s="102">
        <v>1</v>
      </c>
      <c r="T154" s="101"/>
      <c r="U154" s="102">
        <v>1</v>
      </c>
      <c r="V154" s="65"/>
      <c r="W154" s="118">
        <v>1</v>
      </c>
      <c r="X154" s="102">
        <v>1</v>
      </c>
      <c r="Y154" s="102">
        <v>1</v>
      </c>
      <c r="Z154" s="101"/>
      <c r="AA154" s="101"/>
      <c r="AB154" s="65"/>
      <c r="AC154" s="118">
        <v>1</v>
      </c>
      <c r="AD154" s="102">
        <v>1</v>
      </c>
      <c r="AE154" s="102">
        <v>0</v>
      </c>
      <c r="AF154" s="102">
        <v>1</v>
      </c>
      <c r="AG154" s="101"/>
      <c r="AH154" s="65"/>
      <c r="AI154" s="118">
        <v>1</v>
      </c>
      <c r="AJ154" s="54"/>
      <c r="AK154" s="54"/>
      <c r="AL154" s="101"/>
      <c r="AM154" s="54"/>
      <c r="AN154" s="65"/>
      <c r="AO154" s="118">
        <v>0</v>
      </c>
      <c r="AP154" s="102">
        <v>1</v>
      </c>
      <c r="AQ154" s="102">
        <v>1</v>
      </c>
      <c r="AR154" s="102">
        <v>0</v>
      </c>
      <c r="AS154" s="101"/>
      <c r="AT154" s="65"/>
      <c r="AU154" s="118">
        <v>1</v>
      </c>
      <c r="AV154" s="101"/>
      <c r="AW154" s="101"/>
      <c r="AX154" s="102">
        <v>1</v>
      </c>
      <c r="AY154" s="102">
        <v>1</v>
      </c>
      <c r="AZ154" s="102" t="s">
        <v>563</v>
      </c>
      <c r="BA154" s="118">
        <v>1</v>
      </c>
      <c r="BB154" s="102">
        <v>2</v>
      </c>
      <c r="BC154" s="102">
        <v>0</v>
      </c>
      <c r="BD154" s="101"/>
      <c r="BE154" s="54"/>
      <c r="BF154" s="81"/>
      <c r="BG154" s="118">
        <v>2</v>
      </c>
    </row>
    <row r="155" spans="1:59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102" t="s">
        <v>563</v>
      </c>
      <c r="M155" s="102" t="s">
        <v>563</v>
      </c>
      <c r="N155" s="102" t="s">
        <v>563</v>
      </c>
      <c r="O155" s="102" t="s">
        <v>563</v>
      </c>
      <c r="P155" s="102" t="s">
        <v>563</v>
      </c>
      <c r="Q155" s="118" t="s">
        <v>563</v>
      </c>
      <c r="R155" s="102" t="s">
        <v>563</v>
      </c>
      <c r="S155" s="102" t="s">
        <v>563</v>
      </c>
      <c r="T155" s="102"/>
      <c r="U155" s="102" t="s">
        <v>563</v>
      </c>
      <c r="V155" s="59"/>
      <c r="W155" s="118" t="s">
        <v>563</v>
      </c>
      <c r="X155" s="102" t="s">
        <v>563</v>
      </c>
      <c r="Y155" s="102" t="s">
        <v>563</v>
      </c>
      <c r="Z155" s="102"/>
      <c r="AA155" s="102"/>
      <c r="AB155" s="59"/>
      <c r="AC155" s="118" t="s">
        <v>563</v>
      </c>
      <c r="AD155" s="102" t="s">
        <v>563</v>
      </c>
      <c r="AE155" s="102" t="s">
        <v>563</v>
      </c>
      <c r="AF155" s="102" t="s">
        <v>563</v>
      </c>
      <c r="AG155" s="102"/>
      <c r="AH155" s="59"/>
      <c r="AI155" s="118" t="s">
        <v>563</v>
      </c>
      <c r="AJ155" s="58"/>
      <c r="AK155" s="58"/>
      <c r="AL155" s="102"/>
      <c r="AM155" s="58"/>
      <c r="AN155" s="59"/>
      <c r="AO155" s="118">
        <v>0</v>
      </c>
      <c r="AP155" s="102" t="s">
        <v>563</v>
      </c>
      <c r="AQ155" s="102" t="s">
        <v>563</v>
      </c>
      <c r="AR155" s="102" t="s">
        <v>563</v>
      </c>
      <c r="AS155" s="102"/>
      <c r="AT155" s="59"/>
      <c r="AU155" s="118" t="s">
        <v>563</v>
      </c>
      <c r="AV155" s="102"/>
      <c r="AW155" s="102"/>
      <c r="AX155" s="102" t="s">
        <v>563</v>
      </c>
      <c r="AY155" s="102" t="s">
        <v>563</v>
      </c>
      <c r="AZ155" s="102" t="s">
        <v>563</v>
      </c>
      <c r="BA155" s="118" t="s">
        <v>563</v>
      </c>
      <c r="BB155" s="102" t="s">
        <v>563</v>
      </c>
      <c r="BC155" s="102" t="s">
        <v>563</v>
      </c>
      <c r="BD155" s="102"/>
      <c r="BE155" s="58"/>
      <c r="BF155" s="76"/>
      <c r="BG155" s="118" t="s">
        <v>563</v>
      </c>
    </row>
    <row r="156" spans="1:59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102">
        <v>3</v>
      </c>
      <c r="M156" s="102">
        <v>3</v>
      </c>
      <c r="N156" s="102">
        <v>3</v>
      </c>
      <c r="O156" s="102">
        <v>1</v>
      </c>
      <c r="P156" s="102">
        <v>3</v>
      </c>
      <c r="Q156" s="118">
        <v>2.6</v>
      </c>
      <c r="R156" s="102">
        <v>2</v>
      </c>
      <c r="S156" s="102">
        <v>2</v>
      </c>
      <c r="T156" s="101"/>
      <c r="U156" s="102">
        <v>2</v>
      </c>
      <c r="V156" s="65"/>
      <c r="W156" s="118">
        <v>2</v>
      </c>
      <c r="X156" s="102">
        <v>2</v>
      </c>
      <c r="Y156" s="102">
        <v>2</v>
      </c>
      <c r="Z156" s="101"/>
      <c r="AA156" s="101"/>
      <c r="AB156" s="65"/>
      <c r="AC156" s="118">
        <v>2</v>
      </c>
      <c r="AD156" s="102">
        <v>1</v>
      </c>
      <c r="AE156" s="102">
        <v>0</v>
      </c>
      <c r="AF156" s="102">
        <v>1</v>
      </c>
      <c r="AG156" s="101"/>
      <c r="AH156" s="65"/>
      <c r="AI156" s="118">
        <v>1</v>
      </c>
      <c r="AJ156" s="54"/>
      <c r="AK156" s="54"/>
      <c r="AL156" s="101"/>
      <c r="AM156" s="54"/>
      <c r="AN156" s="65"/>
      <c r="AO156" s="118">
        <v>0</v>
      </c>
      <c r="AP156" s="102">
        <v>1</v>
      </c>
      <c r="AQ156" s="102">
        <v>1</v>
      </c>
      <c r="AR156" s="102">
        <v>0</v>
      </c>
      <c r="AS156" s="101"/>
      <c r="AT156" s="65"/>
      <c r="AU156" s="118">
        <v>1</v>
      </c>
      <c r="AV156" s="101"/>
      <c r="AW156" s="101"/>
      <c r="AX156" s="102">
        <v>3</v>
      </c>
      <c r="AY156" s="102">
        <v>3</v>
      </c>
      <c r="AZ156" s="102" t="s">
        <v>563</v>
      </c>
      <c r="BA156" s="118">
        <v>3</v>
      </c>
      <c r="BB156" s="102">
        <v>4</v>
      </c>
      <c r="BC156" s="102">
        <v>0</v>
      </c>
      <c r="BD156" s="101"/>
      <c r="BE156" s="54"/>
      <c r="BF156" s="81"/>
      <c r="BG156" s="118">
        <v>4</v>
      </c>
    </row>
    <row r="157" spans="1:59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102">
        <v>2</v>
      </c>
      <c r="M157" s="102">
        <v>3</v>
      </c>
      <c r="N157" s="102">
        <v>2</v>
      </c>
      <c r="O157" s="102">
        <v>3</v>
      </c>
      <c r="P157" s="102">
        <v>3</v>
      </c>
      <c r="Q157" s="118">
        <v>2.6</v>
      </c>
      <c r="R157" s="102">
        <v>3</v>
      </c>
      <c r="S157" s="102">
        <v>2</v>
      </c>
      <c r="T157" s="102"/>
      <c r="U157" s="102">
        <v>3</v>
      </c>
      <c r="V157" s="59"/>
      <c r="W157" s="118">
        <v>2.6666666666666665</v>
      </c>
      <c r="X157" s="102">
        <v>3</v>
      </c>
      <c r="Y157" s="102">
        <v>2</v>
      </c>
      <c r="Z157" s="102"/>
      <c r="AA157" s="102"/>
      <c r="AB157" s="59"/>
      <c r="AC157" s="118">
        <v>2.5</v>
      </c>
      <c r="AD157" s="102">
        <v>3</v>
      </c>
      <c r="AE157" s="102">
        <v>0</v>
      </c>
      <c r="AF157" s="102">
        <v>2</v>
      </c>
      <c r="AG157" s="102"/>
      <c r="AH157" s="59"/>
      <c r="AI157" s="118">
        <v>2.5</v>
      </c>
      <c r="AJ157" s="58"/>
      <c r="AK157" s="58"/>
      <c r="AL157" s="102"/>
      <c r="AM157" s="58"/>
      <c r="AN157" s="59"/>
      <c r="AO157" s="118">
        <v>0</v>
      </c>
      <c r="AP157" s="102">
        <v>3</v>
      </c>
      <c r="AQ157" s="102">
        <v>3</v>
      </c>
      <c r="AR157" s="102">
        <v>0</v>
      </c>
      <c r="AS157" s="102"/>
      <c r="AT157" s="59"/>
      <c r="AU157" s="118">
        <v>3</v>
      </c>
      <c r="AV157" s="102"/>
      <c r="AW157" s="102"/>
      <c r="AX157" s="102">
        <v>3</v>
      </c>
      <c r="AY157" s="102">
        <v>3</v>
      </c>
      <c r="AZ157" s="102">
        <v>2</v>
      </c>
      <c r="BA157" s="118">
        <v>2.6666666666666665</v>
      </c>
      <c r="BB157" s="102">
        <v>2</v>
      </c>
      <c r="BC157" s="102">
        <v>0</v>
      </c>
      <c r="BD157" s="102"/>
      <c r="BE157" s="58"/>
      <c r="BF157" s="76"/>
      <c r="BG157" s="118">
        <v>2</v>
      </c>
    </row>
    <row r="158" spans="1:59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102">
        <v>1</v>
      </c>
      <c r="M158" s="102">
        <v>1</v>
      </c>
      <c r="N158" s="102">
        <v>1</v>
      </c>
      <c r="O158" s="102">
        <v>1</v>
      </c>
      <c r="P158" s="102">
        <v>1</v>
      </c>
      <c r="Q158" s="118">
        <v>1</v>
      </c>
      <c r="R158" s="102">
        <v>1</v>
      </c>
      <c r="S158" s="102">
        <v>1</v>
      </c>
      <c r="T158" s="101"/>
      <c r="U158" s="102">
        <v>1</v>
      </c>
      <c r="V158" s="65"/>
      <c r="W158" s="118">
        <v>1</v>
      </c>
      <c r="X158" s="102">
        <v>1</v>
      </c>
      <c r="Y158" s="102">
        <v>1</v>
      </c>
      <c r="Z158" s="101"/>
      <c r="AA158" s="101"/>
      <c r="AB158" s="65"/>
      <c r="AC158" s="118">
        <v>1</v>
      </c>
      <c r="AD158" s="102">
        <v>1</v>
      </c>
      <c r="AE158" s="102">
        <v>0</v>
      </c>
      <c r="AF158" s="102">
        <v>1</v>
      </c>
      <c r="AG158" s="101"/>
      <c r="AH158" s="65"/>
      <c r="AI158" s="118">
        <v>1</v>
      </c>
      <c r="AJ158" s="54"/>
      <c r="AK158" s="54"/>
      <c r="AL158" s="101"/>
      <c r="AM158" s="54"/>
      <c r="AN158" s="65"/>
      <c r="AO158" s="118">
        <v>0</v>
      </c>
      <c r="AP158" s="102">
        <v>1</v>
      </c>
      <c r="AQ158" s="102">
        <v>1</v>
      </c>
      <c r="AR158" s="102">
        <v>0</v>
      </c>
      <c r="AS158" s="101"/>
      <c r="AT158" s="65"/>
      <c r="AU158" s="118">
        <v>1</v>
      </c>
      <c r="AV158" s="101"/>
      <c r="AW158" s="101"/>
      <c r="AX158" s="102">
        <v>1</v>
      </c>
      <c r="AY158" s="102">
        <v>1</v>
      </c>
      <c r="AZ158" s="102">
        <v>0.75</v>
      </c>
      <c r="BA158" s="118">
        <v>0.91666666666666663</v>
      </c>
      <c r="BB158" s="102">
        <v>1</v>
      </c>
      <c r="BC158" s="102">
        <v>0</v>
      </c>
      <c r="BD158" s="101"/>
      <c r="BE158" s="54"/>
      <c r="BF158" s="81"/>
      <c r="BG158" s="118">
        <v>1</v>
      </c>
    </row>
    <row r="159" spans="1:59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102">
        <v>2</v>
      </c>
      <c r="M159" s="102">
        <v>2</v>
      </c>
      <c r="N159" s="102">
        <v>2</v>
      </c>
      <c r="O159" s="102">
        <v>2</v>
      </c>
      <c r="P159" s="102">
        <v>2</v>
      </c>
      <c r="Q159" s="118">
        <v>2</v>
      </c>
      <c r="R159" s="102">
        <v>2</v>
      </c>
      <c r="S159" s="102">
        <v>2</v>
      </c>
      <c r="T159" s="102"/>
      <c r="U159" s="102">
        <v>2</v>
      </c>
      <c r="V159" s="59"/>
      <c r="W159" s="118">
        <v>2</v>
      </c>
      <c r="X159" s="102">
        <v>2</v>
      </c>
      <c r="Y159" s="102">
        <v>2</v>
      </c>
      <c r="Z159" s="102"/>
      <c r="AA159" s="102"/>
      <c r="AB159" s="59"/>
      <c r="AC159" s="118">
        <v>2</v>
      </c>
      <c r="AD159" s="102">
        <v>2</v>
      </c>
      <c r="AE159" s="102">
        <v>0</v>
      </c>
      <c r="AF159" s="102">
        <v>2</v>
      </c>
      <c r="AG159" s="102"/>
      <c r="AH159" s="59"/>
      <c r="AI159" s="118">
        <v>2</v>
      </c>
      <c r="AJ159" s="58"/>
      <c r="AK159" s="58"/>
      <c r="AL159" s="102"/>
      <c r="AM159" s="58"/>
      <c r="AN159" s="59"/>
      <c r="AO159" s="118">
        <v>0</v>
      </c>
      <c r="AP159" s="102">
        <v>2</v>
      </c>
      <c r="AQ159" s="102">
        <v>2</v>
      </c>
      <c r="AR159" s="102">
        <v>0</v>
      </c>
      <c r="AS159" s="102"/>
      <c r="AT159" s="59"/>
      <c r="AU159" s="118">
        <v>2</v>
      </c>
      <c r="AV159" s="102"/>
      <c r="AW159" s="102"/>
      <c r="AX159" s="102">
        <v>2</v>
      </c>
      <c r="AY159" s="102">
        <v>2</v>
      </c>
      <c r="AZ159" s="102">
        <v>1.5</v>
      </c>
      <c r="BA159" s="118">
        <v>1.8333333333333333</v>
      </c>
      <c r="BB159" s="102">
        <v>2</v>
      </c>
      <c r="BC159" s="102">
        <v>0</v>
      </c>
      <c r="BD159" s="102"/>
      <c r="BE159" s="58"/>
      <c r="BF159" s="76"/>
      <c r="BG159" s="118">
        <v>2</v>
      </c>
    </row>
    <row r="160" spans="1:59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102" t="s">
        <v>563</v>
      </c>
      <c r="M160" s="102" t="s">
        <v>563</v>
      </c>
      <c r="N160" s="102" t="s">
        <v>563</v>
      </c>
      <c r="O160" s="102" t="s">
        <v>563</v>
      </c>
      <c r="P160" s="102" t="s">
        <v>563</v>
      </c>
      <c r="Q160" s="118" t="s">
        <v>563</v>
      </c>
      <c r="R160" s="102" t="s">
        <v>563</v>
      </c>
      <c r="S160" s="102" t="s">
        <v>563</v>
      </c>
      <c r="T160" s="101"/>
      <c r="U160" s="102" t="s">
        <v>563</v>
      </c>
      <c r="V160" s="65"/>
      <c r="W160" s="118" t="s">
        <v>563</v>
      </c>
      <c r="X160" s="102" t="s">
        <v>563</v>
      </c>
      <c r="Y160" s="102" t="s">
        <v>563</v>
      </c>
      <c r="Z160" s="101"/>
      <c r="AA160" s="101"/>
      <c r="AB160" s="65"/>
      <c r="AC160" s="118" t="s">
        <v>563</v>
      </c>
      <c r="AD160" s="102" t="s">
        <v>563</v>
      </c>
      <c r="AE160" s="102" t="s">
        <v>563</v>
      </c>
      <c r="AF160" s="102" t="s">
        <v>563</v>
      </c>
      <c r="AG160" s="101"/>
      <c r="AH160" s="65"/>
      <c r="AI160" s="118" t="s">
        <v>563</v>
      </c>
      <c r="AJ160" s="54"/>
      <c r="AK160" s="54"/>
      <c r="AL160" s="101"/>
      <c r="AM160" s="54"/>
      <c r="AN160" s="65"/>
      <c r="AO160" s="118">
        <v>0</v>
      </c>
      <c r="AP160" s="102" t="s">
        <v>563</v>
      </c>
      <c r="AQ160" s="102" t="s">
        <v>563</v>
      </c>
      <c r="AR160" s="102" t="s">
        <v>563</v>
      </c>
      <c r="AS160" s="101"/>
      <c r="AT160" s="65"/>
      <c r="AU160" s="118" t="s">
        <v>563</v>
      </c>
      <c r="AV160" s="101"/>
      <c r="AW160" s="101"/>
      <c r="AX160" s="102" t="s">
        <v>563</v>
      </c>
      <c r="AY160" s="102" t="s">
        <v>563</v>
      </c>
      <c r="AZ160" s="102" t="s">
        <v>563</v>
      </c>
      <c r="BA160" s="118" t="s">
        <v>563</v>
      </c>
      <c r="BB160" s="102" t="s">
        <v>563</v>
      </c>
      <c r="BC160" s="102" t="s">
        <v>563</v>
      </c>
      <c r="BD160" s="101"/>
      <c r="BE160" s="54"/>
      <c r="BF160" s="81"/>
      <c r="BG160" s="118" t="s">
        <v>563</v>
      </c>
    </row>
    <row r="161" spans="1:59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102">
        <v>2</v>
      </c>
      <c r="M161" s="102">
        <v>2</v>
      </c>
      <c r="N161" s="102">
        <v>2</v>
      </c>
      <c r="O161" s="102">
        <v>2</v>
      </c>
      <c r="P161" s="102">
        <v>2</v>
      </c>
      <c r="Q161" s="118">
        <v>2</v>
      </c>
      <c r="R161" s="102">
        <v>2</v>
      </c>
      <c r="S161" s="102">
        <v>2</v>
      </c>
      <c r="T161" s="102"/>
      <c r="U161" s="102">
        <v>2</v>
      </c>
      <c r="V161" s="59"/>
      <c r="W161" s="118">
        <v>2</v>
      </c>
      <c r="X161" s="102">
        <v>2</v>
      </c>
      <c r="Y161" s="102">
        <v>2</v>
      </c>
      <c r="Z161" s="102"/>
      <c r="AA161" s="102"/>
      <c r="AB161" s="59"/>
      <c r="AC161" s="118">
        <v>2</v>
      </c>
      <c r="AD161" s="102">
        <v>2</v>
      </c>
      <c r="AE161" s="102">
        <v>0</v>
      </c>
      <c r="AF161" s="102">
        <v>2</v>
      </c>
      <c r="AG161" s="102"/>
      <c r="AH161" s="59"/>
      <c r="AI161" s="118">
        <v>2</v>
      </c>
      <c r="AJ161" s="58"/>
      <c r="AK161" s="58"/>
      <c r="AL161" s="102"/>
      <c r="AM161" s="58"/>
      <c r="AN161" s="59"/>
      <c r="AO161" s="118">
        <v>0</v>
      </c>
      <c r="AP161" s="102">
        <v>2</v>
      </c>
      <c r="AQ161" s="102">
        <v>2</v>
      </c>
      <c r="AR161" s="102">
        <v>0</v>
      </c>
      <c r="AS161" s="102"/>
      <c r="AT161" s="59"/>
      <c r="AU161" s="118">
        <v>2</v>
      </c>
      <c r="AV161" s="102"/>
      <c r="AW161" s="102"/>
      <c r="AX161" s="102">
        <v>2</v>
      </c>
      <c r="AY161" s="102">
        <v>2</v>
      </c>
      <c r="AZ161" s="102">
        <v>1.5</v>
      </c>
      <c r="BA161" s="118">
        <v>1.8333333333333333</v>
      </c>
      <c r="BB161" s="102">
        <v>2</v>
      </c>
      <c r="BC161" s="102">
        <v>0</v>
      </c>
      <c r="BD161" s="102"/>
      <c r="BE161" s="58"/>
      <c r="BF161" s="76"/>
      <c r="BG161" s="118">
        <v>2</v>
      </c>
    </row>
    <row r="162" spans="1:59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102">
        <v>3</v>
      </c>
      <c r="M162" s="102">
        <v>2</v>
      </c>
      <c r="N162" s="102">
        <v>2</v>
      </c>
      <c r="O162" s="102">
        <v>1</v>
      </c>
      <c r="P162" s="102">
        <v>1</v>
      </c>
      <c r="Q162" s="118">
        <v>1.8</v>
      </c>
      <c r="R162" s="102">
        <v>1</v>
      </c>
      <c r="S162" s="102">
        <v>1</v>
      </c>
      <c r="T162" s="101"/>
      <c r="U162" s="102">
        <v>1</v>
      </c>
      <c r="V162" s="65"/>
      <c r="W162" s="118">
        <v>1</v>
      </c>
      <c r="X162" s="102">
        <v>1</v>
      </c>
      <c r="Y162" s="102">
        <v>1</v>
      </c>
      <c r="Z162" s="101"/>
      <c r="AA162" s="101"/>
      <c r="AB162" s="65"/>
      <c r="AC162" s="118">
        <v>1</v>
      </c>
      <c r="AD162" s="102">
        <v>1</v>
      </c>
      <c r="AE162" s="102">
        <v>0</v>
      </c>
      <c r="AF162" s="102">
        <v>1</v>
      </c>
      <c r="AG162" s="101"/>
      <c r="AH162" s="65"/>
      <c r="AI162" s="118">
        <v>1</v>
      </c>
      <c r="AJ162" s="54"/>
      <c r="AK162" s="54"/>
      <c r="AL162" s="101"/>
      <c r="AM162" s="54"/>
      <c r="AN162" s="65"/>
      <c r="AO162" s="118">
        <v>0</v>
      </c>
      <c r="AP162" s="102">
        <v>1</v>
      </c>
      <c r="AQ162" s="102">
        <v>1</v>
      </c>
      <c r="AR162" s="102">
        <v>0</v>
      </c>
      <c r="AS162" s="101"/>
      <c r="AT162" s="65"/>
      <c r="AU162" s="118">
        <v>1</v>
      </c>
      <c r="AV162" s="101"/>
      <c r="AW162" s="101"/>
      <c r="AX162" s="102">
        <v>1</v>
      </c>
      <c r="AY162" s="102">
        <v>1</v>
      </c>
      <c r="AZ162" s="102" t="s">
        <v>563</v>
      </c>
      <c r="BA162" s="118">
        <v>1</v>
      </c>
      <c r="BB162" s="102">
        <v>2</v>
      </c>
      <c r="BC162" s="102">
        <v>0</v>
      </c>
      <c r="BD162" s="101"/>
      <c r="BE162" s="54"/>
      <c r="BF162" s="81"/>
      <c r="BG162" s="118">
        <v>2</v>
      </c>
    </row>
    <row r="163" spans="1:59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102" t="s">
        <v>563</v>
      </c>
      <c r="M163" s="102" t="s">
        <v>563</v>
      </c>
      <c r="N163" s="102" t="s">
        <v>563</v>
      </c>
      <c r="O163" s="102" t="s">
        <v>563</v>
      </c>
      <c r="P163" s="102" t="s">
        <v>563</v>
      </c>
      <c r="Q163" s="118" t="s">
        <v>563</v>
      </c>
      <c r="R163" s="102" t="s">
        <v>563</v>
      </c>
      <c r="S163" s="102" t="s">
        <v>563</v>
      </c>
      <c r="T163" s="102"/>
      <c r="U163" s="102" t="s">
        <v>563</v>
      </c>
      <c r="V163" s="59"/>
      <c r="W163" s="118" t="s">
        <v>563</v>
      </c>
      <c r="X163" s="102" t="s">
        <v>563</v>
      </c>
      <c r="Y163" s="102" t="s">
        <v>563</v>
      </c>
      <c r="Z163" s="102"/>
      <c r="AA163" s="102"/>
      <c r="AB163" s="59"/>
      <c r="AC163" s="118" t="s">
        <v>563</v>
      </c>
      <c r="AD163" s="102" t="s">
        <v>563</v>
      </c>
      <c r="AE163" s="102" t="s">
        <v>563</v>
      </c>
      <c r="AF163" s="102" t="s">
        <v>563</v>
      </c>
      <c r="AG163" s="102"/>
      <c r="AH163" s="59"/>
      <c r="AI163" s="118" t="s">
        <v>563</v>
      </c>
      <c r="AJ163" s="58"/>
      <c r="AK163" s="58"/>
      <c r="AL163" s="102"/>
      <c r="AM163" s="58"/>
      <c r="AN163" s="59"/>
      <c r="AO163" s="118">
        <v>0</v>
      </c>
      <c r="AP163" s="102" t="s">
        <v>563</v>
      </c>
      <c r="AQ163" s="102" t="s">
        <v>563</v>
      </c>
      <c r="AR163" s="102" t="s">
        <v>563</v>
      </c>
      <c r="AS163" s="102"/>
      <c r="AT163" s="59"/>
      <c r="AU163" s="118" t="s">
        <v>563</v>
      </c>
      <c r="AV163" s="102"/>
      <c r="AW163" s="102"/>
      <c r="AX163" s="102" t="s">
        <v>563</v>
      </c>
      <c r="AY163" s="102" t="s">
        <v>563</v>
      </c>
      <c r="AZ163" s="102" t="s">
        <v>563</v>
      </c>
      <c r="BA163" s="118" t="s">
        <v>563</v>
      </c>
      <c r="BB163" s="102" t="s">
        <v>563</v>
      </c>
      <c r="BC163" s="102" t="s">
        <v>563</v>
      </c>
      <c r="BD163" s="102"/>
      <c r="BE163" s="58"/>
      <c r="BF163" s="76"/>
      <c r="BG163" s="118" t="s">
        <v>563</v>
      </c>
    </row>
    <row r="164" spans="1:59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102" t="s">
        <v>563</v>
      </c>
      <c r="M164" s="102" t="s">
        <v>563</v>
      </c>
      <c r="N164" s="102" t="s">
        <v>563</v>
      </c>
      <c r="O164" s="102" t="s">
        <v>563</v>
      </c>
      <c r="P164" s="102" t="s">
        <v>563</v>
      </c>
      <c r="Q164" s="118" t="s">
        <v>563</v>
      </c>
      <c r="R164" s="102" t="s">
        <v>563</v>
      </c>
      <c r="S164" s="102" t="s">
        <v>563</v>
      </c>
      <c r="T164" s="101"/>
      <c r="U164" s="102" t="s">
        <v>563</v>
      </c>
      <c r="V164" s="65"/>
      <c r="W164" s="118" t="s">
        <v>563</v>
      </c>
      <c r="X164" s="102" t="s">
        <v>563</v>
      </c>
      <c r="Y164" s="102" t="s">
        <v>563</v>
      </c>
      <c r="Z164" s="101"/>
      <c r="AA164" s="101"/>
      <c r="AB164" s="65"/>
      <c r="AC164" s="118" t="s">
        <v>563</v>
      </c>
      <c r="AD164" s="102" t="s">
        <v>563</v>
      </c>
      <c r="AE164" s="102" t="s">
        <v>563</v>
      </c>
      <c r="AF164" s="102" t="s">
        <v>563</v>
      </c>
      <c r="AG164" s="101"/>
      <c r="AH164" s="65"/>
      <c r="AI164" s="118" t="s">
        <v>563</v>
      </c>
      <c r="AJ164" s="54"/>
      <c r="AK164" s="54"/>
      <c r="AL164" s="101"/>
      <c r="AM164" s="54"/>
      <c r="AN164" s="65"/>
      <c r="AO164" s="118">
        <v>0</v>
      </c>
      <c r="AP164" s="102" t="s">
        <v>563</v>
      </c>
      <c r="AQ164" s="102" t="s">
        <v>563</v>
      </c>
      <c r="AR164" s="102" t="s">
        <v>563</v>
      </c>
      <c r="AS164" s="101"/>
      <c r="AT164" s="65"/>
      <c r="AU164" s="118" t="s">
        <v>563</v>
      </c>
      <c r="AV164" s="101"/>
      <c r="AW164" s="101"/>
      <c r="AX164" s="102" t="s">
        <v>563</v>
      </c>
      <c r="AY164" s="102" t="s">
        <v>563</v>
      </c>
      <c r="AZ164" s="102" t="s">
        <v>563</v>
      </c>
      <c r="BA164" s="118" t="s">
        <v>563</v>
      </c>
      <c r="BB164" s="102" t="s">
        <v>563</v>
      </c>
      <c r="BC164" s="102" t="s">
        <v>563</v>
      </c>
      <c r="BD164" s="101"/>
      <c r="BE164" s="54"/>
      <c r="BF164" s="81"/>
      <c r="BG164" s="118" t="s">
        <v>563</v>
      </c>
    </row>
    <row r="165" spans="1:59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102">
        <v>2</v>
      </c>
      <c r="M165" s="102">
        <v>2</v>
      </c>
      <c r="N165" s="102">
        <v>2</v>
      </c>
      <c r="O165" s="102">
        <v>2</v>
      </c>
      <c r="P165" s="102">
        <v>2</v>
      </c>
      <c r="Q165" s="118">
        <v>2</v>
      </c>
      <c r="R165" s="102">
        <v>2</v>
      </c>
      <c r="S165" s="102">
        <v>2</v>
      </c>
      <c r="T165" s="102"/>
      <c r="U165" s="102">
        <v>2</v>
      </c>
      <c r="V165" s="59"/>
      <c r="W165" s="118">
        <v>2</v>
      </c>
      <c r="X165" s="102">
        <v>2</v>
      </c>
      <c r="Y165" s="102">
        <v>2</v>
      </c>
      <c r="Z165" s="102"/>
      <c r="AA165" s="102"/>
      <c r="AB165" s="59"/>
      <c r="AC165" s="118">
        <v>2</v>
      </c>
      <c r="AD165" s="102">
        <v>2</v>
      </c>
      <c r="AE165" s="102">
        <v>0</v>
      </c>
      <c r="AF165" s="102">
        <v>2</v>
      </c>
      <c r="AG165" s="102"/>
      <c r="AH165" s="59"/>
      <c r="AI165" s="118">
        <v>2</v>
      </c>
      <c r="AJ165" s="58"/>
      <c r="AK165" s="58"/>
      <c r="AL165" s="102"/>
      <c r="AM165" s="58"/>
      <c r="AN165" s="59"/>
      <c r="AO165" s="118">
        <v>0</v>
      </c>
      <c r="AP165" s="102">
        <v>2</v>
      </c>
      <c r="AQ165" s="102">
        <v>2</v>
      </c>
      <c r="AR165" s="102">
        <v>0</v>
      </c>
      <c r="AS165" s="102"/>
      <c r="AT165" s="59"/>
      <c r="AU165" s="118">
        <v>2</v>
      </c>
      <c r="AV165" s="102"/>
      <c r="AW165" s="102"/>
      <c r="AX165" s="102">
        <v>2</v>
      </c>
      <c r="AY165" s="102">
        <v>2</v>
      </c>
      <c r="AZ165" s="102">
        <v>1.5</v>
      </c>
      <c r="BA165" s="118">
        <v>1.8333333333333333</v>
      </c>
      <c r="BB165" s="102">
        <v>2</v>
      </c>
      <c r="BC165" s="102">
        <v>0</v>
      </c>
      <c r="BD165" s="102"/>
      <c r="BE165" s="58"/>
      <c r="BF165" s="76"/>
      <c r="BG165" s="118">
        <v>2</v>
      </c>
    </row>
    <row r="166" spans="1:59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102">
        <v>3</v>
      </c>
      <c r="M166" s="102">
        <v>3</v>
      </c>
      <c r="N166" s="102">
        <v>3</v>
      </c>
      <c r="O166" s="102">
        <v>3</v>
      </c>
      <c r="P166" s="102">
        <v>3</v>
      </c>
      <c r="Q166" s="118">
        <v>3</v>
      </c>
      <c r="R166" s="102">
        <v>4</v>
      </c>
      <c r="S166" s="102">
        <v>3</v>
      </c>
      <c r="T166" s="101"/>
      <c r="U166" s="102">
        <v>4</v>
      </c>
      <c r="V166" s="65"/>
      <c r="W166" s="118">
        <v>3.6666666666666665</v>
      </c>
      <c r="X166" s="102">
        <v>4</v>
      </c>
      <c r="Y166" s="102">
        <v>3</v>
      </c>
      <c r="Z166" s="101"/>
      <c r="AA166" s="101"/>
      <c r="AB166" s="65"/>
      <c r="AC166" s="118">
        <v>3.5</v>
      </c>
      <c r="AD166" s="102">
        <v>4</v>
      </c>
      <c r="AE166" s="102">
        <v>0</v>
      </c>
      <c r="AF166" s="102">
        <v>3</v>
      </c>
      <c r="AG166" s="101"/>
      <c r="AH166" s="65"/>
      <c r="AI166" s="118">
        <v>3.5</v>
      </c>
      <c r="AJ166" s="54"/>
      <c r="AK166" s="54"/>
      <c r="AL166" s="101"/>
      <c r="AM166" s="54"/>
      <c r="AN166" s="65"/>
      <c r="AO166" s="118">
        <v>0</v>
      </c>
      <c r="AP166" s="102">
        <v>3</v>
      </c>
      <c r="AQ166" s="102">
        <v>3</v>
      </c>
      <c r="AR166" s="102">
        <v>0</v>
      </c>
      <c r="AS166" s="101"/>
      <c r="AT166" s="65"/>
      <c r="AU166" s="118">
        <v>3</v>
      </c>
      <c r="AV166" s="101"/>
      <c r="AW166" s="101"/>
      <c r="AX166" s="102">
        <v>3</v>
      </c>
      <c r="AY166" s="102">
        <v>3</v>
      </c>
      <c r="AZ166" s="102">
        <v>2.25</v>
      </c>
      <c r="BA166" s="118">
        <v>2.75</v>
      </c>
      <c r="BB166" s="102">
        <v>3</v>
      </c>
      <c r="BC166" s="102">
        <v>0</v>
      </c>
      <c r="BD166" s="101"/>
      <c r="BE166" s="54"/>
      <c r="BF166" s="81"/>
      <c r="BG166" s="118">
        <v>3</v>
      </c>
    </row>
    <row r="167" spans="1:59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102">
        <v>2</v>
      </c>
      <c r="M167" s="102">
        <v>1</v>
      </c>
      <c r="N167" s="102">
        <v>1</v>
      </c>
      <c r="O167" s="102">
        <v>1</v>
      </c>
      <c r="P167" s="102">
        <v>1</v>
      </c>
      <c r="Q167" s="118">
        <v>1.2</v>
      </c>
      <c r="R167" s="102">
        <v>1</v>
      </c>
      <c r="S167" s="102">
        <v>1</v>
      </c>
      <c r="T167" s="102"/>
      <c r="U167" s="102">
        <v>1</v>
      </c>
      <c r="V167" s="59"/>
      <c r="W167" s="118">
        <v>1</v>
      </c>
      <c r="X167" s="102">
        <v>1</v>
      </c>
      <c r="Y167" s="102">
        <v>1</v>
      </c>
      <c r="Z167" s="102"/>
      <c r="AA167" s="102"/>
      <c r="AB167" s="59"/>
      <c r="AC167" s="118">
        <v>1</v>
      </c>
      <c r="AD167" s="102">
        <v>1</v>
      </c>
      <c r="AE167" s="102">
        <v>0</v>
      </c>
      <c r="AF167" s="102">
        <v>1</v>
      </c>
      <c r="AG167" s="102"/>
      <c r="AH167" s="59"/>
      <c r="AI167" s="118">
        <v>1</v>
      </c>
      <c r="AJ167" s="58"/>
      <c r="AK167" s="58"/>
      <c r="AL167" s="102"/>
      <c r="AM167" s="58"/>
      <c r="AN167" s="59"/>
      <c r="AO167" s="118">
        <v>0</v>
      </c>
      <c r="AP167" s="102">
        <v>1</v>
      </c>
      <c r="AQ167" s="102">
        <v>1</v>
      </c>
      <c r="AR167" s="102">
        <v>0</v>
      </c>
      <c r="AS167" s="102"/>
      <c r="AT167" s="59"/>
      <c r="AU167" s="118">
        <v>1</v>
      </c>
      <c r="AV167" s="102"/>
      <c r="AW167" s="102"/>
      <c r="AX167" s="102">
        <v>1</v>
      </c>
      <c r="AY167" s="102">
        <v>1</v>
      </c>
      <c r="AZ167" s="102" t="s">
        <v>563</v>
      </c>
      <c r="BA167" s="118">
        <v>1</v>
      </c>
      <c r="BB167" s="102">
        <v>3</v>
      </c>
      <c r="BC167" s="102">
        <v>0</v>
      </c>
      <c r="BD167" s="102"/>
      <c r="BE167" s="58"/>
      <c r="BF167" s="76"/>
      <c r="BG167" s="118">
        <v>3</v>
      </c>
    </row>
    <row r="168" spans="1:59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102">
        <v>3</v>
      </c>
      <c r="M168" s="102">
        <v>3</v>
      </c>
      <c r="N168" s="102">
        <v>2</v>
      </c>
      <c r="O168" s="102">
        <v>3</v>
      </c>
      <c r="P168" s="102">
        <v>3</v>
      </c>
      <c r="Q168" s="118">
        <v>2.8</v>
      </c>
      <c r="R168" s="102">
        <v>2</v>
      </c>
      <c r="S168" s="102">
        <v>2</v>
      </c>
      <c r="T168" s="101"/>
      <c r="U168" s="102">
        <v>2</v>
      </c>
      <c r="V168" s="65"/>
      <c r="W168" s="118">
        <v>2</v>
      </c>
      <c r="X168" s="102">
        <v>1</v>
      </c>
      <c r="Y168" s="102">
        <v>1</v>
      </c>
      <c r="Z168" s="101"/>
      <c r="AA168" s="101"/>
      <c r="AB168" s="65"/>
      <c r="AC168" s="118">
        <v>1</v>
      </c>
      <c r="AD168" s="102">
        <v>1</v>
      </c>
      <c r="AE168" s="102">
        <v>0</v>
      </c>
      <c r="AF168" s="102">
        <v>1</v>
      </c>
      <c r="AG168" s="101"/>
      <c r="AH168" s="65"/>
      <c r="AI168" s="118">
        <v>1</v>
      </c>
      <c r="AJ168" s="54"/>
      <c r="AK168" s="54"/>
      <c r="AL168" s="101"/>
      <c r="AM168" s="54"/>
      <c r="AN168" s="65"/>
      <c r="AO168" s="118">
        <v>0</v>
      </c>
      <c r="AP168" s="102">
        <v>1</v>
      </c>
      <c r="AQ168" s="102">
        <v>1</v>
      </c>
      <c r="AR168" s="102">
        <v>0</v>
      </c>
      <c r="AS168" s="101"/>
      <c r="AT168" s="65"/>
      <c r="AU168" s="118">
        <v>1</v>
      </c>
      <c r="AV168" s="101"/>
      <c r="AW168" s="101"/>
      <c r="AX168" s="102">
        <v>1</v>
      </c>
      <c r="AY168" s="102">
        <v>1</v>
      </c>
      <c r="AZ168" s="102" t="s">
        <v>563</v>
      </c>
      <c r="BA168" s="118">
        <v>1</v>
      </c>
      <c r="BB168" s="102">
        <v>4</v>
      </c>
      <c r="BC168" s="102">
        <v>0</v>
      </c>
      <c r="BD168" s="101"/>
      <c r="BE168" s="54"/>
      <c r="BF168" s="81"/>
      <c r="BG168" s="118">
        <v>4</v>
      </c>
    </row>
    <row r="169" spans="1:59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102">
        <v>2</v>
      </c>
      <c r="M169" s="102">
        <v>2</v>
      </c>
      <c r="N169" s="102">
        <v>2</v>
      </c>
      <c r="O169" s="102">
        <v>2</v>
      </c>
      <c r="P169" s="102">
        <v>2</v>
      </c>
      <c r="Q169" s="118">
        <v>2</v>
      </c>
      <c r="R169" s="102">
        <v>3</v>
      </c>
      <c r="S169" s="102">
        <v>2</v>
      </c>
      <c r="T169" s="102"/>
      <c r="U169" s="102">
        <v>3</v>
      </c>
      <c r="V169" s="59"/>
      <c r="W169" s="118">
        <v>2.6666666666666665</v>
      </c>
      <c r="X169" s="102">
        <v>3</v>
      </c>
      <c r="Y169" s="102">
        <v>2</v>
      </c>
      <c r="Z169" s="102"/>
      <c r="AA169" s="102"/>
      <c r="AB169" s="59"/>
      <c r="AC169" s="118">
        <v>2.5</v>
      </c>
      <c r="AD169" s="102">
        <v>3</v>
      </c>
      <c r="AE169" s="102">
        <v>0</v>
      </c>
      <c r="AF169" s="102">
        <v>2</v>
      </c>
      <c r="AG169" s="102"/>
      <c r="AH169" s="59"/>
      <c r="AI169" s="118">
        <v>2.5</v>
      </c>
      <c r="AJ169" s="58"/>
      <c r="AK169" s="58"/>
      <c r="AL169" s="102"/>
      <c r="AM169" s="58"/>
      <c r="AN169" s="59"/>
      <c r="AO169" s="118">
        <v>0</v>
      </c>
      <c r="AP169" s="102">
        <v>2</v>
      </c>
      <c r="AQ169" s="102">
        <v>2</v>
      </c>
      <c r="AR169" s="102">
        <v>0</v>
      </c>
      <c r="AS169" s="102"/>
      <c r="AT169" s="59"/>
      <c r="AU169" s="118">
        <v>2</v>
      </c>
      <c r="AV169" s="102"/>
      <c r="AW169" s="102"/>
      <c r="AX169" s="102">
        <v>2</v>
      </c>
      <c r="AY169" s="102">
        <v>2</v>
      </c>
      <c r="AZ169" s="102">
        <v>1.5</v>
      </c>
      <c r="BA169" s="118">
        <v>1.8333333333333333</v>
      </c>
      <c r="BB169" s="102">
        <v>2</v>
      </c>
      <c r="BC169" s="102">
        <v>0</v>
      </c>
      <c r="BD169" s="102"/>
      <c r="BE169" s="58"/>
      <c r="BF169" s="76"/>
      <c r="BG169" s="118">
        <v>2</v>
      </c>
    </row>
    <row r="170" spans="1:59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102">
        <v>3</v>
      </c>
      <c r="M170" s="102">
        <v>3</v>
      </c>
      <c r="N170" s="102">
        <v>3</v>
      </c>
      <c r="O170" s="102">
        <v>3</v>
      </c>
      <c r="P170" s="102">
        <v>3</v>
      </c>
      <c r="Q170" s="118">
        <v>3</v>
      </c>
      <c r="R170" s="102">
        <v>3</v>
      </c>
      <c r="S170" s="102">
        <v>3</v>
      </c>
      <c r="T170" s="101"/>
      <c r="U170" s="102">
        <v>3</v>
      </c>
      <c r="V170" s="65"/>
      <c r="W170" s="118">
        <v>3</v>
      </c>
      <c r="X170" s="102">
        <v>3</v>
      </c>
      <c r="Y170" s="102">
        <v>3</v>
      </c>
      <c r="Z170" s="101"/>
      <c r="AA170" s="101"/>
      <c r="AB170" s="65"/>
      <c r="AC170" s="118">
        <v>3</v>
      </c>
      <c r="AD170" s="102">
        <v>3</v>
      </c>
      <c r="AE170" s="102">
        <v>0</v>
      </c>
      <c r="AF170" s="102">
        <v>3</v>
      </c>
      <c r="AG170" s="101"/>
      <c r="AH170" s="65"/>
      <c r="AI170" s="118">
        <v>3</v>
      </c>
      <c r="AJ170" s="54"/>
      <c r="AK170" s="54"/>
      <c r="AL170" s="101"/>
      <c r="AM170" s="54"/>
      <c r="AN170" s="65"/>
      <c r="AO170" s="118">
        <v>0</v>
      </c>
      <c r="AP170" s="102">
        <v>3</v>
      </c>
      <c r="AQ170" s="102">
        <v>3</v>
      </c>
      <c r="AR170" s="102">
        <v>0</v>
      </c>
      <c r="AS170" s="101"/>
      <c r="AT170" s="65"/>
      <c r="AU170" s="118">
        <v>3</v>
      </c>
      <c r="AV170" s="101"/>
      <c r="AW170" s="101"/>
      <c r="AX170" s="102">
        <v>3</v>
      </c>
      <c r="AY170" s="102">
        <v>3</v>
      </c>
      <c r="AZ170" s="102">
        <v>2.25</v>
      </c>
      <c r="BA170" s="118">
        <v>2.75</v>
      </c>
      <c r="BB170" s="102">
        <v>3</v>
      </c>
      <c r="BC170" s="102">
        <v>0</v>
      </c>
      <c r="BD170" s="101"/>
      <c r="BE170" s="54"/>
      <c r="BF170" s="81"/>
      <c r="BG170" s="118">
        <v>3</v>
      </c>
    </row>
    <row r="171" spans="1:59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102">
        <v>2</v>
      </c>
      <c r="M171" s="102">
        <v>2</v>
      </c>
      <c r="N171" s="102">
        <v>2</v>
      </c>
      <c r="O171" s="102">
        <v>3</v>
      </c>
      <c r="P171" s="102">
        <v>2</v>
      </c>
      <c r="Q171" s="118">
        <v>2.2000000000000002</v>
      </c>
      <c r="R171" s="102">
        <v>2</v>
      </c>
      <c r="S171" s="102">
        <v>2</v>
      </c>
      <c r="T171" s="102"/>
      <c r="U171" s="102">
        <v>2</v>
      </c>
      <c r="V171" s="59"/>
      <c r="W171" s="118">
        <v>2</v>
      </c>
      <c r="X171" s="102">
        <v>2</v>
      </c>
      <c r="Y171" s="102">
        <v>2</v>
      </c>
      <c r="Z171" s="102"/>
      <c r="AA171" s="102"/>
      <c r="AB171" s="59"/>
      <c r="AC171" s="118">
        <v>2</v>
      </c>
      <c r="AD171" s="102">
        <v>2</v>
      </c>
      <c r="AE171" s="102">
        <v>0</v>
      </c>
      <c r="AF171" s="102">
        <v>2</v>
      </c>
      <c r="AG171" s="102"/>
      <c r="AH171" s="59"/>
      <c r="AI171" s="118">
        <v>2</v>
      </c>
      <c r="AJ171" s="58"/>
      <c r="AK171" s="58"/>
      <c r="AL171" s="102"/>
      <c r="AM171" s="58"/>
      <c r="AN171" s="59"/>
      <c r="AO171" s="118">
        <v>0</v>
      </c>
      <c r="AP171" s="102">
        <v>3</v>
      </c>
      <c r="AQ171" s="102">
        <v>3</v>
      </c>
      <c r="AR171" s="102">
        <v>0</v>
      </c>
      <c r="AS171" s="102"/>
      <c r="AT171" s="59"/>
      <c r="AU171" s="118">
        <v>3</v>
      </c>
      <c r="AV171" s="102"/>
      <c r="AW171" s="102"/>
      <c r="AX171" s="102">
        <v>2</v>
      </c>
      <c r="AY171" s="102">
        <v>2</v>
      </c>
      <c r="AZ171" s="102">
        <v>1.5</v>
      </c>
      <c r="BA171" s="118">
        <v>1.8333333333333333</v>
      </c>
      <c r="BB171" s="102">
        <v>3</v>
      </c>
      <c r="BC171" s="102">
        <v>0</v>
      </c>
      <c r="BD171" s="102"/>
      <c r="BE171" s="58"/>
      <c r="BF171" s="76"/>
      <c r="BG171" s="118">
        <v>3</v>
      </c>
    </row>
    <row r="172" spans="1:59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102">
        <v>2</v>
      </c>
      <c r="M172" s="102">
        <v>2</v>
      </c>
      <c r="N172" s="102">
        <v>2</v>
      </c>
      <c r="O172" s="102">
        <v>3</v>
      </c>
      <c r="P172" s="102">
        <v>2</v>
      </c>
      <c r="Q172" s="118">
        <v>2.2000000000000002</v>
      </c>
      <c r="R172" s="102">
        <v>2</v>
      </c>
      <c r="S172" s="102">
        <v>2</v>
      </c>
      <c r="T172" s="101"/>
      <c r="U172" s="102">
        <v>2</v>
      </c>
      <c r="V172" s="65"/>
      <c r="W172" s="118">
        <v>2</v>
      </c>
      <c r="X172" s="102">
        <v>2</v>
      </c>
      <c r="Y172" s="102">
        <v>2</v>
      </c>
      <c r="Z172" s="101"/>
      <c r="AA172" s="101"/>
      <c r="AB172" s="65"/>
      <c r="AC172" s="118">
        <v>2</v>
      </c>
      <c r="AD172" s="102">
        <v>2</v>
      </c>
      <c r="AE172" s="102">
        <v>0</v>
      </c>
      <c r="AF172" s="102">
        <v>2</v>
      </c>
      <c r="AG172" s="101"/>
      <c r="AH172" s="65"/>
      <c r="AI172" s="118">
        <v>2</v>
      </c>
      <c r="AJ172" s="54"/>
      <c r="AK172" s="54"/>
      <c r="AL172" s="101"/>
      <c r="AM172" s="54"/>
      <c r="AN172" s="65"/>
      <c r="AO172" s="118">
        <v>0</v>
      </c>
      <c r="AP172" s="102">
        <v>2</v>
      </c>
      <c r="AQ172" s="102">
        <v>2</v>
      </c>
      <c r="AR172" s="102">
        <v>0</v>
      </c>
      <c r="AS172" s="101"/>
      <c r="AT172" s="65"/>
      <c r="AU172" s="118">
        <v>2</v>
      </c>
      <c r="AV172" s="101"/>
      <c r="AW172" s="101"/>
      <c r="AX172" s="102">
        <v>2</v>
      </c>
      <c r="AY172" s="102">
        <v>2</v>
      </c>
      <c r="AZ172" s="102">
        <v>1.5</v>
      </c>
      <c r="BA172" s="118">
        <v>1.8333333333333333</v>
      </c>
      <c r="BB172" s="102">
        <v>3</v>
      </c>
      <c r="BC172" s="102">
        <v>0</v>
      </c>
      <c r="BD172" s="101"/>
      <c r="BE172" s="54"/>
      <c r="BF172" s="81"/>
      <c r="BG172" s="118">
        <v>3</v>
      </c>
    </row>
    <row r="173" spans="1:59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102">
        <v>2</v>
      </c>
      <c r="M173" s="102">
        <v>2</v>
      </c>
      <c r="N173" s="102">
        <v>2</v>
      </c>
      <c r="O173" s="102">
        <v>2</v>
      </c>
      <c r="P173" s="102">
        <v>3</v>
      </c>
      <c r="Q173" s="118">
        <v>2.2000000000000002</v>
      </c>
      <c r="R173" s="102">
        <v>3</v>
      </c>
      <c r="S173" s="102">
        <v>2</v>
      </c>
      <c r="T173" s="102"/>
      <c r="U173" s="102">
        <v>3</v>
      </c>
      <c r="V173" s="59"/>
      <c r="W173" s="118">
        <v>2.6666666666666665</v>
      </c>
      <c r="X173" s="102">
        <v>3</v>
      </c>
      <c r="Y173" s="102">
        <v>2</v>
      </c>
      <c r="Z173" s="102"/>
      <c r="AA173" s="102"/>
      <c r="AB173" s="59"/>
      <c r="AC173" s="118">
        <v>2.5</v>
      </c>
      <c r="AD173" s="102">
        <v>3</v>
      </c>
      <c r="AE173" s="102">
        <v>0</v>
      </c>
      <c r="AF173" s="102">
        <v>2</v>
      </c>
      <c r="AG173" s="102"/>
      <c r="AH173" s="59"/>
      <c r="AI173" s="118">
        <v>2.5</v>
      </c>
      <c r="AJ173" s="58"/>
      <c r="AK173" s="58"/>
      <c r="AL173" s="102"/>
      <c r="AM173" s="58"/>
      <c r="AN173" s="59"/>
      <c r="AO173" s="118">
        <v>0</v>
      </c>
      <c r="AP173" s="102">
        <v>2</v>
      </c>
      <c r="AQ173" s="102">
        <v>3</v>
      </c>
      <c r="AR173" s="102">
        <v>0</v>
      </c>
      <c r="AS173" s="102"/>
      <c r="AT173" s="59"/>
      <c r="AU173" s="118">
        <v>2.5</v>
      </c>
      <c r="AV173" s="102"/>
      <c r="AW173" s="102"/>
      <c r="AX173" s="102">
        <v>2</v>
      </c>
      <c r="AY173" s="102">
        <v>3</v>
      </c>
      <c r="AZ173" s="102">
        <v>1.75</v>
      </c>
      <c r="BA173" s="118">
        <v>2.25</v>
      </c>
      <c r="BB173" s="102">
        <v>2</v>
      </c>
      <c r="BC173" s="102">
        <v>0</v>
      </c>
      <c r="BD173" s="102"/>
      <c r="BE173" s="58"/>
      <c r="BF173" s="76"/>
      <c r="BG173" s="118">
        <v>2</v>
      </c>
    </row>
    <row r="174" spans="1:59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102">
        <v>3</v>
      </c>
      <c r="M174" s="102">
        <v>3</v>
      </c>
      <c r="N174" s="102">
        <v>3</v>
      </c>
      <c r="O174" s="102">
        <v>3</v>
      </c>
      <c r="P174" s="102">
        <v>3</v>
      </c>
      <c r="Q174" s="118">
        <v>3</v>
      </c>
      <c r="R174" s="102">
        <v>2</v>
      </c>
      <c r="S174" s="102">
        <v>2</v>
      </c>
      <c r="T174" s="101"/>
      <c r="U174" s="102">
        <v>2</v>
      </c>
      <c r="V174" s="65"/>
      <c r="W174" s="118">
        <v>2</v>
      </c>
      <c r="X174" s="102">
        <v>3</v>
      </c>
      <c r="Y174" s="102">
        <v>2</v>
      </c>
      <c r="Z174" s="101"/>
      <c r="AA174" s="101"/>
      <c r="AB174" s="65"/>
      <c r="AC174" s="118">
        <v>2.5</v>
      </c>
      <c r="AD174" s="102">
        <v>2</v>
      </c>
      <c r="AE174" s="102">
        <v>0</v>
      </c>
      <c r="AF174" s="102">
        <v>2</v>
      </c>
      <c r="AG174" s="101"/>
      <c r="AH174" s="65"/>
      <c r="AI174" s="118">
        <v>2</v>
      </c>
      <c r="AJ174" s="54"/>
      <c r="AK174" s="54"/>
      <c r="AL174" s="101"/>
      <c r="AM174" s="54"/>
      <c r="AN174" s="65"/>
      <c r="AO174" s="118">
        <v>0</v>
      </c>
      <c r="AP174" s="102">
        <v>2</v>
      </c>
      <c r="AQ174" s="102">
        <v>2</v>
      </c>
      <c r="AR174" s="102">
        <v>0</v>
      </c>
      <c r="AS174" s="101"/>
      <c r="AT174" s="65"/>
      <c r="AU174" s="118">
        <v>2</v>
      </c>
      <c r="AV174" s="101"/>
      <c r="AW174" s="101"/>
      <c r="AX174" s="102">
        <v>3</v>
      </c>
      <c r="AY174" s="102">
        <v>3</v>
      </c>
      <c r="AZ174" s="102">
        <v>2</v>
      </c>
      <c r="BA174" s="118">
        <v>2.6666666666666665</v>
      </c>
      <c r="BB174" s="102">
        <v>3</v>
      </c>
      <c r="BC174" s="102">
        <v>0</v>
      </c>
      <c r="BD174" s="101"/>
      <c r="BE174" s="54"/>
      <c r="BF174" s="81"/>
      <c r="BG174" s="118">
        <v>3</v>
      </c>
    </row>
    <row r="175" spans="1:59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102" t="s">
        <v>563</v>
      </c>
      <c r="M175" s="102" t="s">
        <v>563</v>
      </c>
      <c r="N175" s="102" t="s">
        <v>563</v>
      </c>
      <c r="O175" s="102" t="s">
        <v>563</v>
      </c>
      <c r="P175" s="102" t="s">
        <v>563</v>
      </c>
      <c r="Q175" s="118" t="s">
        <v>563</v>
      </c>
      <c r="R175" s="102" t="s">
        <v>563</v>
      </c>
      <c r="S175" s="102" t="s">
        <v>563</v>
      </c>
      <c r="T175" s="102"/>
      <c r="U175" s="102" t="s">
        <v>563</v>
      </c>
      <c r="V175" s="59"/>
      <c r="W175" s="118" t="s">
        <v>563</v>
      </c>
      <c r="X175" s="102" t="s">
        <v>563</v>
      </c>
      <c r="Y175" s="102" t="s">
        <v>563</v>
      </c>
      <c r="Z175" s="102"/>
      <c r="AA175" s="102"/>
      <c r="AB175" s="59"/>
      <c r="AC175" s="118" t="s">
        <v>563</v>
      </c>
      <c r="AD175" s="102" t="s">
        <v>563</v>
      </c>
      <c r="AE175" s="102" t="s">
        <v>563</v>
      </c>
      <c r="AF175" s="102" t="s">
        <v>563</v>
      </c>
      <c r="AG175" s="102"/>
      <c r="AH175" s="59"/>
      <c r="AI175" s="118" t="s">
        <v>563</v>
      </c>
      <c r="AJ175" s="58"/>
      <c r="AK175" s="58"/>
      <c r="AL175" s="102"/>
      <c r="AM175" s="58"/>
      <c r="AN175" s="59"/>
      <c r="AO175" s="118">
        <v>0</v>
      </c>
      <c r="AP175" s="102" t="s">
        <v>563</v>
      </c>
      <c r="AQ175" s="102" t="s">
        <v>563</v>
      </c>
      <c r="AR175" s="102" t="s">
        <v>563</v>
      </c>
      <c r="AS175" s="102"/>
      <c r="AT175" s="59"/>
      <c r="AU175" s="118" t="s">
        <v>563</v>
      </c>
      <c r="AV175" s="102"/>
      <c r="AW175" s="102"/>
      <c r="AX175" s="102" t="s">
        <v>563</v>
      </c>
      <c r="AY175" s="102" t="s">
        <v>563</v>
      </c>
      <c r="AZ175" s="102" t="s">
        <v>563</v>
      </c>
      <c r="BA175" s="118" t="s">
        <v>563</v>
      </c>
      <c r="BB175" s="102" t="s">
        <v>563</v>
      </c>
      <c r="BC175" s="102" t="s">
        <v>563</v>
      </c>
      <c r="BD175" s="102"/>
      <c r="BE175" s="58"/>
      <c r="BF175" s="76"/>
      <c r="BG175" s="118" t="s">
        <v>563</v>
      </c>
    </row>
    <row r="176" spans="1:59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102" t="s">
        <v>563</v>
      </c>
      <c r="M176" s="102" t="s">
        <v>563</v>
      </c>
      <c r="N176" s="102" t="s">
        <v>563</v>
      </c>
      <c r="O176" s="102" t="s">
        <v>563</v>
      </c>
      <c r="P176" s="102" t="s">
        <v>563</v>
      </c>
      <c r="Q176" s="118" t="s">
        <v>563</v>
      </c>
      <c r="R176" s="102" t="s">
        <v>563</v>
      </c>
      <c r="S176" s="102" t="s">
        <v>563</v>
      </c>
      <c r="T176" s="101"/>
      <c r="U176" s="102" t="s">
        <v>563</v>
      </c>
      <c r="V176" s="65"/>
      <c r="W176" s="118" t="s">
        <v>563</v>
      </c>
      <c r="X176" s="102" t="s">
        <v>563</v>
      </c>
      <c r="Y176" s="102" t="s">
        <v>563</v>
      </c>
      <c r="Z176" s="101"/>
      <c r="AA176" s="101"/>
      <c r="AB176" s="65"/>
      <c r="AC176" s="118" t="s">
        <v>563</v>
      </c>
      <c r="AD176" s="102" t="s">
        <v>563</v>
      </c>
      <c r="AE176" s="102" t="s">
        <v>563</v>
      </c>
      <c r="AF176" s="102" t="s">
        <v>563</v>
      </c>
      <c r="AG176" s="101"/>
      <c r="AH176" s="65"/>
      <c r="AI176" s="118" t="s">
        <v>563</v>
      </c>
      <c r="AJ176" s="54"/>
      <c r="AK176" s="54"/>
      <c r="AL176" s="101"/>
      <c r="AM176" s="54"/>
      <c r="AN176" s="65"/>
      <c r="AO176" s="118">
        <v>0</v>
      </c>
      <c r="AP176" s="102" t="s">
        <v>563</v>
      </c>
      <c r="AQ176" s="102" t="s">
        <v>563</v>
      </c>
      <c r="AR176" s="102" t="s">
        <v>563</v>
      </c>
      <c r="AS176" s="101"/>
      <c r="AT176" s="65"/>
      <c r="AU176" s="118" t="s">
        <v>563</v>
      </c>
      <c r="AV176" s="101"/>
      <c r="AW176" s="101"/>
      <c r="AX176" s="102" t="s">
        <v>563</v>
      </c>
      <c r="AY176" s="102" t="s">
        <v>563</v>
      </c>
      <c r="AZ176" s="102" t="s">
        <v>563</v>
      </c>
      <c r="BA176" s="118" t="s">
        <v>563</v>
      </c>
      <c r="BB176" s="102" t="s">
        <v>563</v>
      </c>
      <c r="BC176" s="102" t="s">
        <v>563</v>
      </c>
      <c r="BD176" s="101"/>
      <c r="BE176" s="54"/>
      <c r="BF176" s="81"/>
      <c r="BG176" s="118" t="s">
        <v>563</v>
      </c>
    </row>
    <row r="177" spans="1:59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102">
        <v>1</v>
      </c>
      <c r="M177" s="102">
        <v>1</v>
      </c>
      <c r="N177" s="102">
        <v>1</v>
      </c>
      <c r="O177" s="102">
        <v>3</v>
      </c>
      <c r="P177" s="102">
        <v>1</v>
      </c>
      <c r="Q177" s="118">
        <v>1.4</v>
      </c>
      <c r="R177" s="102">
        <v>1</v>
      </c>
      <c r="S177" s="102">
        <v>1</v>
      </c>
      <c r="T177" s="102"/>
      <c r="U177" s="102">
        <v>1</v>
      </c>
      <c r="V177" s="59"/>
      <c r="W177" s="118">
        <v>1</v>
      </c>
      <c r="X177" s="102">
        <v>1</v>
      </c>
      <c r="Y177" s="102">
        <v>1</v>
      </c>
      <c r="Z177" s="102"/>
      <c r="AA177" s="102"/>
      <c r="AB177" s="59"/>
      <c r="AC177" s="118">
        <v>1</v>
      </c>
      <c r="AD177" s="102">
        <v>1</v>
      </c>
      <c r="AE177" s="102">
        <v>0</v>
      </c>
      <c r="AF177" s="102">
        <v>1</v>
      </c>
      <c r="AG177" s="102"/>
      <c r="AH177" s="59"/>
      <c r="AI177" s="118">
        <v>1</v>
      </c>
      <c r="AJ177" s="58"/>
      <c r="AK177" s="58"/>
      <c r="AL177" s="102"/>
      <c r="AM177" s="58"/>
      <c r="AN177" s="59"/>
      <c r="AO177" s="118">
        <v>0</v>
      </c>
      <c r="AP177" s="102">
        <v>1</v>
      </c>
      <c r="AQ177" s="102">
        <v>1</v>
      </c>
      <c r="AR177" s="102">
        <v>0</v>
      </c>
      <c r="AS177" s="102"/>
      <c r="AT177" s="59"/>
      <c r="AU177" s="118">
        <v>1</v>
      </c>
      <c r="AV177" s="102"/>
      <c r="AW177" s="102"/>
      <c r="AX177" s="102">
        <v>1</v>
      </c>
      <c r="AY177" s="102">
        <v>1</v>
      </c>
      <c r="AZ177" s="102" t="s">
        <v>563</v>
      </c>
      <c r="BA177" s="118">
        <v>1</v>
      </c>
      <c r="BB177" s="102">
        <v>3</v>
      </c>
      <c r="BC177" s="102">
        <v>0</v>
      </c>
      <c r="BD177" s="102"/>
      <c r="BE177" s="58"/>
      <c r="BF177" s="76"/>
      <c r="BG177" s="118">
        <v>3</v>
      </c>
    </row>
    <row r="178" spans="1:59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102" t="s">
        <v>563</v>
      </c>
      <c r="M178" s="102" t="s">
        <v>563</v>
      </c>
      <c r="N178" s="102" t="s">
        <v>563</v>
      </c>
      <c r="O178" s="102" t="s">
        <v>563</v>
      </c>
      <c r="P178" s="102" t="s">
        <v>563</v>
      </c>
      <c r="Q178" s="118" t="s">
        <v>563</v>
      </c>
      <c r="R178" s="102" t="s">
        <v>563</v>
      </c>
      <c r="S178" s="102" t="s">
        <v>563</v>
      </c>
      <c r="T178" s="101"/>
      <c r="U178" s="102" t="s">
        <v>563</v>
      </c>
      <c r="V178" s="65"/>
      <c r="W178" s="118" t="s">
        <v>563</v>
      </c>
      <c r="X178" s="102" t="s">
        <v>563</v>
      </c>
      <c r="Y178" s="102" t="s">
        <v>563</v>
      </c>
      <c r="Z178" s="101"/>
      <c r="AA178" s="101"/>
      <c r="AB178" s="65"/>
      <c r="AC178" s="118" t="s">
        <v>563</v>
      </c>
      <c r="AD178" s="102" t="s">
        <v>563</v>
      </c>
      <c r="AE178" s="102" t="s">
        <v>563</v>
      </c>
      <c r="AF178" s="102" t="s">
        <v>563</v>
      </c>
      <c r="AG178" s="101"/>
      <c r="AH178" s="65"/>
      <c r="AI178" s="118" t="s">
        <v>563</v>
      </c>
      <c r="AJ178" s="54"/>
      <c r="AK178" s="54"/>
      <c r="AL178" s="101"/>
      <c r="AM178" s="54"/>
      <c r="AN178" s="65"/>
      <c r="AO178" s="118">
        <v>0</v>
      </c>
      <c r="AP178" s="102" t="s">
        <v>563</v>
      </c>
      <c r="AQ178" s="102" t="s">
        <v>563</v>
      </c>
      <c r="AR178" s="102" t="s">
        <v>563</v>
      </c>
      <c r="AS178" s="101"/>
      <c r="AT178" s="65"/>
      <c r="AU178" s="118" t="s">
        <v>563</v>
      </c>
      <c r="AV178" s="101"/>
      <c r="AW178" s="101"/>
      <c r="AX178" s="102" t="s">
        <v>563</v>
      </c>
      <c r="AY178" s="102" t="s">
        <v>563</v>
      </c>
      <c r="AZ178" s="102" t="s">
        <v>563</v>
      </c>
      <c r="BA178" s="118" t="s">
        <v>563</v>
      </c>
      <c r="BB178" s="102" t="s">
        <v>563</v>
      </c>
      <c r="BC178" s="102" t="s">
        <v>563</v>
      </c>
      <c r="BD178" s="101"/>
      <c r="BE178" s="54"/>
      <c r="BF178" s="81"/>
      <c r="BG178" s="118" t="s">
        <v>563</v>
      </c>
    </row>
    <row r="179" spans="1:59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102">
        <v>2</v>
      </c>
      <c r="M179" s="102">
        <v>2</v>
      </c>
      <c r="N179" s="102">
        <v>2</v>
      </c>
      <c r="O179" s="102">
        <v>2</v>
      </c>
      <c r="P179" s="102">
        <v>2</v>
      </c>
      <c r="Q179" s="118">
        <v>2</v>
      </c>
      <c r="R179" s="102">
        <v>2</v>
      </c>
      <c r="S179" s="102">
        <v>2</v>
      </c>
      <c r="T179" s="102"/>
      <c r="U179" s="102">
        <v>2</v>
      </c>
      <c r="V179" s="59"/>
      <c r="W179" s="118">
        <v>2</v>
      </c>
      <c r="X179" s="102">
        <v>2</v>
      </c>
      <c r="Y179" s="102">
        <v>2</v>
      </c>
      <c r="Z179" s="102"/>
      <c r="AA179" s="102"/>
      <c r="AB179" s="59"/>
      <c r="AC179" s="118">
        <v>2</v>
      </c>
      <c r="AD179" s="102">
        <v>2</v>
      </c>
      <c r="AE179" s="102">
        <v>0</v>
      </c>
      <c r="AF179" s="102">
        <v>2</v>
      </c>
      <c r="AG179" s="102"/>
      <c r="AH179" s="59"/>
      <c r="AI179" s="118">
        <v>2</v>
      </c>
      <c r="AJ179" s="58"/>
      <c r="AK179" s="58"/>
      <c r="AL179" s="102"/>
      <c r="AM179" s="58"/>
      <c r="AN179" s="59"/>
      <c r="AO179" s="118">
        <v>0</v>
      </c>
      <c r="AP179" s="102">
        <v>2</v>
      </c>
      <c r="AQ179" s="102">
        <v>2</v>
      </c>
      <c r="AR179" s="102">
        <v>0</v>
      </c>
      <c r="AS179" s="102"/>
      <c r="AT179" s="59"/>
      <c r="AU179" s="118">
        <v>2</v>
      </c>
      <c r="AV179" s="102"/>
      <c r="AW179" s="102"/>
      <c r="AX179" s="102">
        <v>2</v>
      </c>
      <c r="AY179" s="102">
        <v>2</v>
      </c>
      <c r="AZ179" s="102">
        <v>1.5</v>
      </c>
      <c r="BA179" s="118">
        <v>1.8333333333333333</v>
      </c>
      <c r="BB179" s="102">
        <v>2</v>
      </c>
      <c r="BC179" s="102">
        <v>0</v>
      </c>
      <c r="BD179" s="102"/>
      <c r="BE179" s="58"/>
      <c r="BF179" s="76"/>
      <c r="BG179" s="118">
        <v>2</v>
      </c>
    </row>
    <row r="180" spans="1:59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102">
        <v>4</v>
      </c>
      <c r="M180" s="102">
        <v>4</v>
      </c>
      <c r="N180" s="102">
        <v>4</v>
      </c>
      <c r="O180" s="102">
        <v>3</v>
      </c>
      <c r="P180" s="102">
        <v>4</v>
      </c>
      <c r="Q180" s="118">
        <v>3.8</v>
      </c>
      <c r="R180" s="102">
        <v>4</v>
      </c>
      <c r="S180" s="102">
        <v>4</v>
      </c>
      <c r="T180" s="101"/>
      <c r="U180" s="102">
        <v>4</v>
      </c>
      <c r="V180" s="65"/>
      <c r="W180" s="118">
        <v>4</v>
      </c>
      <c r="X180" s="102">
        <v>4</v>
      </c>
      <c r="Y180" s="102">
        <v>4</v>
      </c>
      <c r="Z180" s="101"/>
      <c r="AA180" s="101"/>
      <c r="AB180" s="65"/>
      <c r="AC180" s="118">
        <v>4</v>
      </c>
      <c r="AD180" s="102">
        <v>4</v>
      </c>
      <c r="AE180" s="102">
        <v>0</v>
      </c>
      <c r="AF180" s="102">
        <v>1</v>
      </c>
      <c r="AG180" s="101"/>
      <c r="AH180" s="65"/>
      <c r="AI180" s="118">
        <v>2.5</v>
      </c>
      <c r="AJ180" s="54"/>
      <c r="AK180" s="54"/>
      <c r="AL180" s="101"/>
      <c r="AM180" s="54"/>
      <c r="AN180" s="65"/>
      <c r="AO180" s="118">
        <v>0</v>
      </c>
      <c r="AP180" s="102">
        <v>1</v>
      </c>
      <c r="AQ180" s="102">
        <v>1</v>
      </c>
      <c r="AR180" s="102">
        <v>0</v>
      </c>
      <c r="AS180" s="101"/>
      <c r="AT180" s="65"/>
      <c r="AU180" s="118">
        <v>1</v>
      </c>
      <c r="AV180" s="101"/>
      <c r="AW180" s="101"/>
      <c r="AX180" s="102">
        <v>1</v>
      </c>
      <c r="AY180" s="102">
        <v>4</v>
      </c>
      <c r="AZ180" s="102" t="s">
        <v>563</v>
      </c>
      <c r="BA180" s="118">
        <v>2.5</v>
      </c>
      <c r="BB180" s="102">
        <v>4</v>
      </c>
      <c r="BC180" s="102">
        <v>0</v>
      </c>
      <c r="BD180" s="101"/>
      <c r="BE180" s="54"/>
      <c r="BF180" s="81"/>
      <c r="BG180" s="118">
        <v>4</v>
      </c>
    </row>
    <row r="181" spans="1:59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102">
        <v>3</v>
      </c>
      <c r="M181" s="102">
        <v>3</v>
      </c>
      <c r="N181" s="102">
        <v>3</v>
      </c>
      <c r="O181" s="102">
        <v>3</v>
      </c>
      <c r="P181" s="102">
        <v>3</v>
      </c>
      <c r="Q181" s="118">
        <v>3</v>
      </c>
      <c r="R181" s="102">
        <v>3</v>
      </c>
      <c r="S181" s="102">
        <v>3</v>
      </c>
      <c r="T181" s="102"/>
      <c r="U181" s="102">
        <v>3</v>
      </c>
      <c r="V181" s="59"/>
      <c r="W181" s="118">
        <v>3</v>
      </c>
      <c r="X181" s="102">
        <v>3</v>
      </c>
      <c r="Y181" s="102">
        <v>3</v>
      </c>
      <c r="Z181" s="102"/>
      <c r="AA181" s="102"/>
      <c r="AB181" s="59"/>
      <c r="AC181" s="118">
        <v>3</v>
      </c>
      <c r="AD181" s="102">
        <v>3</v>
      </c>
      <c r="AE181" s="102">
        <v>0</v>
      </c>
      <c r="AF181" s="102">
        <v>3</v>
      </c>
      <c r="AG181" s="102"/>
      <c r="AH181" s="59"/>
      <c r="AI181" s="118">
        <v>3</v>
      </c>
      <c r="AJ181" s="58"/>
      <c r="AK181" s="58"/>
      <c r="AL181" s="102"/>
      <c r="AM181" s="58"/>
      <c r="AN181" s="59"/>
      <c r="AO181" s="118">
        <v>0</v>
      </c>
      <c r="AP181" s="102">
        <v>3</v>
      </c>
      <c r="AQ181" s="102">
        <v>3</v>
      </c>
      <c r="AR181" s="102">
        <v>0</v>
      </c>
      <c r="AS181" s="102"/>
      <c r="AT181" s="59"/>
      <c r="AU181" s="118">
        <v>3</v>
      </c>
      <c r="AV181" s="102"/>
      <c r="AW181" s="102"/>
      <c r="AX181" s="102">
        <v>3</v>
      </c>
      <c r="AY181" s="102">
        <v>3</v>
      </c>
      <c r="AZ181" s="102">
        <v>2.25</v>
      </c>
      <c r="BA181" s="118">
        <v>2.75</v>
      </c>
      <c r="BB181" s="102">
        <v>3</v>
      </c>
      <c r="BC181" s="102">
        <v>0</v>
      </c>
      <c r="BD181" s="102"/>
      <c r="BE181" s="58"/>
      <c r="BF181" s="76"/>
      <c r="BG181" s="118">
        <v>3</v>
      </c>
    </row>
    <row r="182" spans="1:59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102">
        <v>3</v>
      </c>
      <c r="M182" s="102">
        <v>3</v>
      </c>
      <c r="N182" s="102">
        <v>3</v>
      </c>
      <c r="O182" s="102">
        <v>3</v>
      </c>
      <c r="P182" s="102">
        <v>3</v>
      </c>
      <c r="Q182" s="118">
        <v>3</v>
      </c>
      <c r="R182" s="102">
        <v>3</v>
      </c>
      <c r="S182" s="102">
        <v>3</v>
      </c>
      <c r="T182" s="101"/>
      <c r="U182" s="102">
        <v>3</v>
      </c>
      <c r="V182" s="65"/>
      <c r="W182" s="118">
        <v>3</v>
      </c>
      <c r="X182" s="102">
        <v>3</v>
      </c>
      <c r="Y182" s="102">
        <v>3</v>
      </c>
      <c r="Z182" s="101"/>
      <c r="AA182" s="101"/>
      <c r="AB182" s="65"/>
      <c r="AC182" s="118">
        <v>3</v>
      </c>
      <c r="AD182" s="102">
        <v>3</v>
      </c>
      <c r="AE182" s="102">
        <v>0</v>
      </c>
      <c r="AF182" s="102">
        <v>3</v>
      </c>
      <c r="AG182" s="101"/>
      <c r="AH182" s="65"/>
      <c r="AI182" s="118">
        <v>3</v>
      </c>
      <c r="AJ182" s="54"/>
      <c r="AK182" s="54"/>
      <c r="AL182" s="101"/>
      <c r="AM182" s="54"/>
      <c r="AN182" s="65"/>
      <c r="AO182" s="118">
        <v>0</v>
      </c>
      <c r="AP182" s="102">
        <v>3</v>
      </c>
      <c r="AQ182" s="102">
        <v>3</v>
      </c>
      <c r="AR182" s="102">
        <v>0</v>
      </c>
      <c r="AS182" s="101"/>
      <c r="AT182" s="65"/>
      <c r="AU182" s="118">
        <v>3</v>
      </c>
      <c r="AV182" s="101"/>
      <c r="AW182" s="101"/>
      <c r="AX182" s="102">
        <v>3</v>
      </c>
      <c r="AY182" s="102">
        <v>3</v>
      </c>
      <c r="AZ182" s="102">
        <v>2.25</v>
      </c>
      <c r="BA182" s="118">
        <v>2.75</v>
      </c>
      <c r="BB182" s="102">
        <v>3</v>
      </c>
      <c r="BC182" s="102">
        <v>0</v>
      </c>
      <c r="BD182" s="101"/>
      <c r="BE182" s="54"/>
      <c r="BF182" s="81"/>
      <c r="BG182" s="118">
        <v>3</v>
      </c>
    </row>
    <row r="183" spans="1:59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102">
        <v>3</v>
      </c>
      <c r="M183" s="102">
        <v>2</v>
      </c>
      <c r="N183" s="102">
        <v>2</v>
      </c>
      <c r="O183" s="102">
        <v>3</v>
      </c>
      <c r="P183" s="102">
        <v>2</v>
      </c>
      <c r="Q183" s="118">
        <v>2.4</v>
      </c>
      <c r="R183" s="102">
        <v>2</v>
      </c>
      <c r="S183" s="102">
        <v>2</v>
      </c>
      <c r="T183" s="102"/>
      <c r="U183" s="102">
        <v>2</v>
      </c>
      <c r="V183" s="59"/>
      <c r="W183" s="118">
        <v>2</v>
      </c>
      <c r="X183" s="102">
        <v>2</v>
      </c>
      <c r="Y183" s="102">
        <v>2</v>
      </c>
      <c r="Z183" s="102"/>
      <c r="AA183" s="102"/>
      <c r="AB183" s="59"/>
      <c r="AC183" s="118">
        <v>2</v>
      </c>
      <c r="AD183" s="102">
        <v>2</v>
      </c>
      <c r="AE183" s="102">
        <v>0</v>
      </c>
      <c r="AF183" s="102">
        <v>2</v>
      </c>
      <c r="AG183" s="102"/>
      <c r="AH183" s="59"/>
      <c r="AI183" s="118">
        <v>2</v>
      </c>
      <c r="AJ183" s="58"/>
      <c r="AK183" s="58"/>
      <c r="AL183" s="102"/>
      <c r="AM183" s="58"/>
      <c r="AN183" s="59"/>
      <c r="AO183" s="118">
        <v>0</v>
      </c>
      <c r="AP183" s="102">
        <v>2</v>
      </c>
      <c r="AQ183" s="102">
        <v>2</v>
      </c>
      <c r="AR183" s="102">
        <v>0</v>
      </c>
      <c r="AS183" s="102"/>
      <c r="AT183" s="59"/>
      <c r="AU183" s="118">
        <v>2</v>
      </c>
      <c r="AV183" s="102"/>
      <c r="AW183" s="102"/>
      <c r="AX183" s="102">
        <v>2</v>
      </c>
      <c r="AY183" s="102">
        <v>2</v>
      </c>
      <c r="AZ183" s="102">
        <v>1.5</v>
      </c>
      <c r="BA183" s="118">
        <v>1.8333333333333333</v>
      </c>
      <c r="BB183" s="102">
        <v>2</v>
      </c>
      <c r="BC183" s="102">
        <v>0</v>
      </c>
      <c r="BD183" s="102"/>
      <c r="BE183" s="58"/>
      <c r="BF183" s="76"/>
      <c r="BG183" s="118">
        <v>2</v>
      </c>
    </row>
    <row r="184" spans="1:59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102">
        <v>4</v>
      </c>
      <c r="M184" s="102">
        <v>4</v>
      </c>
      <c r="N184" s="102">
        <v>4</v>
      </c>
      <c r="O184" s="102">
        <v>3</v>
      </c>
      <c r="P184" s="102">
        <v>4</v>
      </c>
      <c r="Q184" s="118">
        <v>3.8</v>
      </c>
      <c r="R184" s="102">
        <v>4</v>
      </c>
      <c r="S184" s="102">
        <v>4</v>
      </c>
      <c r="T184" s="101"/>
      <c r="U184" s="102">
        <v>4</v>
      </c>
      <c r="V184" s="65"/>
      <c r="W184" s="118">
        <v>4</v>
      </c>
      <c r="X184" s="102">
        <v>4</v>
      </c>
      <c r="Y184" s="102">
        <v>3</v>
      </c>
      <c r="Z184" s="101"/>
      <c r="AA184" s="101"/>
      <c r="AB184" s="65"/>
      <c r="AC184" s="118">
        <v>3.5</v>
      </c>
      <c r="AD184" s="102">
        <v>4</v>
      </c>
      <c r="AE184" s="102">
        <v>0</v>
      </c>
      <c r="AF184" s="102">
        <v>2</v>
      </c>
      <c r="AG184" s="101"/>
      <c r="AH184" s="65"/>
      <c r="AI184" s="118">
        <v>3</v>
      </c>
      <c r="AJ184" s="54"/>
      <c r="AK184" s="54"/>
      <c r="AL184" s="101"/>
      <c r="AM184" s="54"/>
      <c r="AN184" s="65"/>
      <c r="AO184" s="118">
        <v>0</v>
      </c>
      <c r="AP184" s="102">
        <v>1</v>
      </c>
      <c r="AQ184" s="102">
        <v>1</v>
      </c>
      <c r="AR184" s="102">
        <v>0</v>
      </c>
      <c r="AS184" s="101"/>
      <c r="AT184" s="65"/>
      <c r="AU184" s="118">
        <v>1</v>
      </c>
      <c r="AV184" s="101"/>
      <c r="AW184" s="101"/>
      <c r="AX184" s="102">
        <v>1</v>
      </c>
      <c r="AY184" s="102">
        <v>4</v>
      </c>
      <c r="AZ184" s="102" t="s">
        <v>563</v>
      </c>
      <c r="BA184" s="118">
        <v>2.5</v>
      </c>
      <c r="BB184" s="102">
        <v>4</v>
      </c>
      <c r="BC184" s="102">
        <v>0</v>
      </c>
      <c r="BD184" s="101"/>
      <c r="BE184" s="54"/>
      <c r="BF184" s="81"/>
      <c r="BG184" s="118">
        <v>4</v>
      </c>
    </row>
    <row r="185" spans="1:59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102">
        <v>0</v>
      </c>
      <c r="M185" s="102">
        <v>0</v>
      </c>
      <c r="N185" s="102">
        <v>0</v>
      </c>
      <c r="O185" s="102">
        <v>0</v>
      </c>
      <c r="P185" s="102">
        <v>0</v>
      </c>
      <c r="Q185" s="118">
        <v>0</v>
      </c>
      <c r="R185" s="102">
        <v>0</v>
      </c>
      <c r="S185" s="102">
        <v>0</v>
      </c>
      <c r="T185" s="102"/>
      <c r="U185" s="102">
        <v>0</v>
      </c>
      <c r="V185" s="59"/>
      <c r="W185" s="118">
        <v>0</v>
      </c>
      <c r="X185" s="102">
        <v>0</v>
      </c>
      <c r="Y185" s="102">
        <v>0</v>
      </c>
      <c r="Z185" s="102"/>
      <c r="AA185" s="102"/>
      <c r="AB185" s="59"/>
      <c r="AC185" s="118">
        <v>0</v>
      </c>
      <c r="AD185" s="102">
        <v>0</v>
      </c>
      <c r="AE185" s="102">
        <v>0</v>
      </c>
      <c r="AF185" s="102">
        <v>0</v>
      </c>
      <c r="AG185" s="102"/>
      <c r="AH185" s="59"/>
      <c r="AI185" s="118">
        <v>0</v>
      </c>
      <c r="AJ185" s="58"/>
      <c r="AK185" s="58"/>
      <c r="AL185" s="102"/>
      <c r="AM185" s="58"/>
      <c r="AN185" s="59"/>
      <c r="AO185" s="118">
        <v>0</v>
      </c>
      <c r="AP185" s="102">
        <v>0</v>
      </c>
      <c r="AQ185" s="102">
        <v>0</v>
      </c>
      <c r="AR185" s="102">
        <v>0</v>
      </c>
      <c r="AS185" s="102"/>
      <c r="AT185" s="59"/>
      <c r="AU185" s="118">
        <v>0</v>
      </c>
      <c r="AV185" s="102"/>
      <c r="AW185" s="102"/>
      <c r="AX185" s="102">
        <v>0</v>
      </c>
      <c r="AY185" s="102">
        <v>0</v>
      </c>
      <c r="AZ185" s="102">
        <v>0</v>
      </c>
      <c r="BA185" s="118">
        <v>0</v>
      </c>
      <c r="BB185" s="102">
        <v>0</v>
      </c>
      <c r="BC185" s="102">
        <v>0</v>
      </c>
      <c r="BD185" s="102"/>
      <c r="BE185" s="58"/>
      <c r="BF185" s="76"/>
      <c r="BG185" s="118">
        <v>0</v>
      </c>
    </row>
    <row r="186" spans="1:59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102">
        <v>3</v>
      </c>
      <c r="M186" s="102">
        <v>3</v>
      </c>
      <c r="N186" s="102">
        <v>3</v>
      </c>
      <c r="O186" s="102">
        <v>3</v>
      </c>
      <c r="P186" s="102">
        <v>3</v>
      </c>
      <c r="Q186" s="118">
        <v>3</v>
      </c>
      <c r="R186" s="102">
        <v>3</v>
      </c>
      <c r="S186" s="102">
        <v>3</v>
      </c>
      <c r="T186" s="101"/>
      <c r="U186" s="102">
        <v>3</v>
      </c>
      <c r="V186" s="65"/>
      <c r="W186" s="118">
        <v>3</v>
      </c>
      <c r="X186" s="102">
        <v>3</v>
      </c>
      <c r="Y186" s="102">
        <v>3</v>
      </c>
      <c r="Z186" s="101"/>
      <c r="AA186" s="101"/>
      <c r="AB186" s="65"/>
      <c r="AC186" s="118">
        <v>3</v>
      </c>
      <c r="AD186" s="102">
        <v>3</v>
      </c>
      <c r="AE186" s="102">
        <v>0</v>
      </c>
      <c r="AF186" s="102">
        <v>3</v>
      </c>
      <c r="AG186" s="101"/>
      <c r="AH186" s="65"/>
      <c r="AI186" s="118">
        <v>3</v>
      </c>
      <c r="AJ186" s="54"/>
      <c r="AK186" s="54"/>
      <c r="AL186" s="101"/>
      <c r="AM186" s="54"/>
      <c r="AN186" s="65"/>
      <c r="AO186" s="118">
        <v>0</v>
      </c>
      <c r="AP186" s="102">
        <v>3</v>
      </c>
      <c r="AQ186" s="102">
        <v>3</v>
      </c>
      <c r="AR186" s="102">
        <v>0</v>
      </c>
      <c r="AS186" s="101"/>
      <c r="AT186" s="65"/>
      <c r="AU186" s="118">
        <v>3</v>
      </c>
      <c r="AV186" s="101"/>
      <c r="AW186" s="101"/>
      <c r="AX186" s="102">
        <v>3</v>
      </c>
      <c r="AY186" s="102">
        <v>3</v>
      </c>
      <c r="AZ186" s="102">
        <v>2.25</v>
      </c>
      <c r="BA186" s="118">
        <v>2.75</v>
      </c>
      <c r="BB186" s="102">
        <v>3</v>
      </c>
      <c r="BC186" s="102">
        <v>0</v>
      </c>
      <c r="BD186" s="101"/>
      <c r="BE186" s="54"/>
      <c r="BF186" s="81"/>
      <c r="BG186" s="118">
        <v>3</v>
      </c>
    </row>
    <row r="187" spans="1:59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102">
        <v>2</v>
      </c>
      <c r="M187" s="102">
        <v>2</v>
      </c>
      <c r="N187" s="102">
        <v>2</v>
      </c>
      <c r="O187" s="102">
        <v>3</v>
      </c>
      <c r="P187" s="102">
        <v>2</v>
      </c>
      <c r="Q187" s="118">
        <v>2.2000000000000002</v>
      </c>
      <c r="R187" s="102">
        <v>3</v>
      </c>
      <c r="S187" s="102">
        <v>3</v>
      </c>
      <c r="T187" s="102"/>
      <c r="U187" s="102">
        <v>3</v>
      </c>
      <c r="V187" s="59"/>
      <c r="W187" s="118">
        <v>3</v>
      </c>
      <c r="X187" s="102">
        <v>3</v>
      </c>
      <c r="Y187" s="102">
        <v>2</v>
      </c>
      <c r="Z187" s="102"/>
      <c r="AA187" s="102"/>
      <c r="AB187" s="59"/>
      <c r="AC187" s="118">
        <v>2.5</v>
      </c>
      <c r="AD187" s="102">
        <v>3</v>
      </c>
      <c r="AE187" s="102">
        <v>0</v>
      </c>
      <c r="AF187" s="102">
        <v>3</v>
      </c>
      <c r="AG187" s="102"/>
      <c r="AH187" s="59"/>
      <c r="AI187" s="118">
        <v>3</v>
      </c>
      <c r="AJ187" s="58"/>
      <c r="AK187" s="58"/>
      <c r="AL187" s="102"/>
      <c r="AM187" s="58"/>
      <c r="AN187" s="59"/>
      <c r="AO187" s="118">
        <v>0</v>
      </c>
      <c r="AP187" s="102">
        <v>2</v>
      </c>
      <c r="AQ187" s="102">
        <v>2</v>
      </c>
      <c r="AR187" s="102">
        <v>0</v>
      </c>
      <c r="AS187" s="102"/>
      <c r="AT187" s="59"/>
      <c r="AU187" s="118">
        <v>2</v>
      </c>
      <c r="AV187" s="102"/>
      <c r="AW187" s="102"/>
      <c r="AX187" s="102">
        <v>4</v>
      </c>
      <c r="AY187" s="102">
        <v>4</v>
      </c>
      <c r="AZ187" s="102">
        <v>3.25</v>
      </c>
      <c r="BA187" s="118">
        <v>3.75</v>
      </c>
      <c r="BB187" s="102">
        <v>3</v>
      </c>
      <c r="BC187" s="102">
        <v>0</v>
      </c>
      <c r="BD187" s="102"/>
      <c r="BE187" s="58"/>
      <c r="BF187" s="76"/>
      <c r="BG187" s="118">
        <v>3</v>
      </c>
    </row>
    <row r="188" spans="1:59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102">
        <v>3</v>
      </c>
      <c r="M188" s="102">
        <v>2</v>
      </c>
      <c r="N188" s="102">
        <v>2</v>
      </c>
      <c r="O188" s="102">
        <v>3</v>
      </c>
      <c r="P188" s="102">
        <v>2</v>
      </c>
      <c r="Q188" s="118">
        <v>2.4</v>
      </c>
      <c r="R188" s="102">
        <v>4</v>
      </c>
      <c r="S188" s="102">
        <v>3</v>
      </c>
      <c r="T188" s="101"/>
      <c r="U188" s="102">
        <v>4</v>
      </c>
      <c r="V188" s="65"/>
      <c r="W188" s="118">
        <v>3.6666666666666665</v>
      </c>
      <c r="X188" s="102">
        <v>3</v>
      </c>
      <c r="Y188" s="102">
        <v>2</v>
      </c>
      <c r="Z188" s="101"/>
      <c r="AA188" s="101"/>
      <c r="AB188" s="65"/>
      <c r="AC188" s="118">
        <v>2.5</v>
      </c>
      <c r="AD188" s="102">
        <v>3</v>
      </c>
      <c r="AE188" s="102">
        <v>0</v>
      </c>
      <c r="AF188" s="102">
        <v>4</v>
      </c>
      <c r="AG188" s="101"/>
      <c r="AH188" s="65"/>
      <c r="AI188" s="118">
        <v>3.5</v>
      </c>
      <c r="AJ188" s="54"/>
      <c r="AK188" s="54"/>
      <c r="AL188" s="101"/>
      <c r="AM188" s="54"/>
      <c r="AN188" s="65"/>
      <c r="AO188" s="118">
        <v>0</v>
      </c>
      <c r="AP188" s="102">
        <v>3</v>
      </c>
      <c r="AQ188" s="102">
        <v>2</v>
      </c>
      <c r="AR188" s="102">
        <v>0</v>
      </c>
      <c r="AS188" s="101"/>
      <c r="AT188" s="65"/>
      <c r="AU188" s="118">
        <v>2.5</v>
      </c>
      <c r="AV188" s="101"/>
      <c r="AW188" s="101"/>
      <c r="AX188" s="102">
        <v>3</v>
      </c>
      <c r="AY188" s="102">
        <v>3</v>
      </c>
      <c r="AZ188" s="102">
        <v>2.5</v>
      </c>
      <c r="BA188" s="118">
        <v>2.8333333333333335</v>
      </c>
      <c r="BB188" s="102">
        <v>2</v>
      </c>
      <c r="BC188" s="102">
        <v>0</v>
      </c>
      <c r="BD188" s="101"/>
      <c r="BE188" s="54"/>
      <c r="BF188" s="81"/>
      <c r="BG188" s="118">
        <v>2</v>
      </c>
    </row>
    <row r="189" spans="1:59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102">
        <v>2</v>
      </c>
      <c r="M189" s="102">
        <v>2</v>
      </c>
      <c r="N189" s="102">
        <v>2</v>
      </c>
      <c r="O189" s="102">
        <v>3</v>
      </c>
      <c r="P189" s="102">
        <v>2</v>
      </c>
      <c r="Q189" s="118">
        <v>2.2000000000000002</v>
      </c>
      <c r="R189" s="102">
        <v>2</v>
      </c>
      <c r="S189" s="102">
        <v>2</v>
      </c>
      <c r="T189" s="102"/>
      <c r="U189" s="102">
        <v>2</v>
      </c>
      <c r="V189" s="59"/>
      <c r="W189" s="118">
        <v>2</v>
      </c>
      <c r="X189" s="102">
        <v>2</v>
      </c>
      <c r="Y189" s="102">
        <v>2</v>
      </c>
      <c r="Z189" s="102"/>
      <c r="AA189" s="102"/>
      <c r="AB189" s="59"/>
      <c r="AC189" s="118">
        <v>2</v>
      </c>
      <c r="AD189" s="102">
        <v>2</v>
      </c>
      <c r="AE189" s="102">
        <v>0</v>
      </c>
      <c r="AF189" s="102">
        <v>2</v>
      </c>
      <c r="AG189" s="102"/>
      <c r="AH189" s="59"/>
      <c r="AI189" s="118">
        <v>2</v>
      </c>
      <c r="AJ189" s="58"/>
      <c r="AK189" s="58"/>
      <c r="AL189" s="102"/>
      <c r="AM189" s="58"/>
      <c r="AN189" s="59"/>
      <c r="AO189" s="118">
        <v>0</v>
      </c>
      <c r="AP189" s="102">
        <v>2</v>
      </c>
      <c r="AQ189" s="102">
        <v>2</v>
      </c>
      <c r="AR189" s="102">
        <v>0</v>
      </c>
      <c r="AS189" s="102"/>
      <c r="AT189" s="59"/>
      <c r="AU189" s="118">
        <v>2</v>
      </c>
      <c r="AV189" s="102"/>
      <c r="AW189" s="102"/>
      <c r="AX189" s="102">
        <v>2</v>
      </c>
      <c r="AY189" s="102">
        <v>2</v>
      </c>
      <c r="AZ189" s="102">
        <v>1.5</v>
      </c>
      <c r="BA189" s="118">
        <v>1.8333333333333333</v>
      </c>
      <c r="BB189" s="102">
        <v>2</v>
      </c>
      <c r="BC189" s="102">
        <v>0</v>
      </c>
      <c r="BD189" s="102"/>
      <c r="BE189" s="58"/>
      <c r="BF189" s="76"/>
      <c r="BG189" s="118">
        <v>2</v>
      </c>
    </row>
    <row r="190" spans="1:59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102">
        <v>3</v>
      </c>
      <c r="M190" s="102">
        <v>3</v>
      </c>
      <c r="N190" s="102">
        <v>3</v>
      </c>
      <c r="O190" s="102">
        <v>3</v>
      </c>
      <c r="P190" s="102">
        <v>3</v>
      </c>
      <c r="Q190" s="118">
        <v>3</v>
      </c>
      <c r="R190" s="102">
        <v>4</v>
      </c>
      <c r="S190" s="102">
        <v>4</v>
      </c>
      <c r="T190" s="101"/>
      <c r="U190" s="102">
        <v>4</v>
      </c>
      <c r="V190" s="65"/>
      <c r="W190" s="118">
        <v>4</v>
      </c>
      <c r="X190" s="102">
        <v>3</v>
      </c>
      <c r="Y190" s="102">
        <v>3</v>
      </c>
      <c r="Z190" s="101"/>
      <c r="AA190" s="101"/>
      <c r="AB190" s="65"/>
      <c r="AC190" s="118">
        <v>3</v>
      </c>
      <c r="AD190" s="102">
        <v>4</v>
      </c>
      <c r="AE190" s="102">
        <v>0</v>
      </c>
      <c r="AF190" s="102">
        <v>4</v>
      </c>
      <c r="AG190" s="101"/>
      <c r="AH190" s="65"/>
      <c r="AI190" s="118">
        <v>4</v>
      </c>
      <c r="AJ190" s="54"/>
      <c r="AK190" s="54"/>
      <c r="AL190" s="101"/>
      <c r="AM190" s="54"/>
      <c r="AN190" s="65"/>
      <c r="AO190" s="118">
        <v>0</v>
      </c>
      <c r="AP190" s="102">
        <v>1</v>
      </c>
      <c r="AQ190" s="102">
        <v>1</v>
      </c>
      <c r="AR190" s="102">
        <v>0</v>
      </c>
      <c r="AS190" s="101"/>
      <c r="AT190" s="65"/>
      <c r="AU190" s="118">
        <v>1</v>
      </c>
      <c r="AV190" s="101"/>
      <c r="AW190" s="101"/>
      <c r="AX190" s="102">
        <v>4</v>
      </c>
      <c r="AY190" s="102">
        <v>3</v>
      </c>
      <c r="AZ190" s="102" t="s">
        <v>563</v>
      </c>
      <c r="BA190" s="118">
        <v>3.5</v>
      </c>
      <c r="BB190" s="102">
        <v>4</v>
      </c>
      <c r="BC190" s="102">
        <v>0</v>
      </c>
      <c r="BD190" s="101"/>
      <c r="BE190" s="54"/>
      <c r="BF190" s="81"/>
      <c r="BG190" s="118">
        <v>4</v>
      </c>
    </row>
    <row r="191" spans="1:59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102" t="s">
        <v>563</v>
      </c>
      <c r="M191" s="102" t="s">
        <v>563</v>
      </c>
      <c r="N191" s="102" t="s">
        <v>563</v>
      </c>
      <c r="O191" s="102" t="s">
        <v>563</v>
      </c>
      <c r="P191" s="102" t="s">
        <v>563</v>
      </c>
      <c r="Q191" s="118" t="s">
        <v>563</v>
      </c>
      <c r="R191" s="102" t="s">
        <v>563</v>
      </c>
      <c r="S191" s="102" t="s">
        <v>563</v>
      </c>
      <c r="T191" s="102"/>
      <c r="U191" s="102" t="s">
        <v>563</v>
      </c>
      <c r="V191" s="59"/>
      <c r="W191" s="118" t="s">
        <v>563</v>
      </c>
      <c r="X191" s="102" t="s">
        <v>563</v>
      </c>
      <c r="Y191" s="102" t="s">
        <v>563</v>
      </c>
      <c r="Z191" s="102"/>
      <c r="AA191" s="102"/>
      <c r="AB191" s="59"/>
      <c r="AC191" s="118" t="s">
        <v>563</v>
      </c>
      <c r="AD191" s="102" t="s">
        <v>563</v>
      </c>
      <c r="AE191" s="102" t="s">
        <v>563</v>
      </c>
      <c r="AF191" s="102" t="s">
        <v>563</v>
      </c>
      <c r="AG191" s="102"/>
      <c r="AH191" s="59"/>
      <c r="AI191" s="118" t="s">
        <v>563</v>
      </c>
      <c r="AJ191" s="58"/>
      <c r="AK191" s="58"/>
      <c r="AL191" s="102"/>
      <c r="AM191" s="58"/>
      <c r="AN191" s="59"/>
      <c r="AO191" s="118">
        <v>0</v>
      </c>
      <c r="AP191" s="102" t="s">
        <v>563</v>
      </c>
      <c r="AQ191" s="102" t="s">
        <v>563</v>
      </c>
      <c r="AR191" s="102" t="s">
        <v>563</v>
      </c>
      <c r="AS191" s="102"/>
      <c r="AT191" s="59"/>
      <c r="AU191" s="118" t="s">
        <v>563</v>
      </c>
      <c r="AV191" s="102"/>
      <c r="AW191" s="102"/>
      <c r="AX191" s="102" t="s">
        <v>563</v>
      </c>
      <c r="AY191" s="102" t="s">
        <v>563</v>
      </c>
      <c r="AZ191" s="102" t="s">
        <v>563</v>
      </c>
      <c r="BA191" s="118" t="s">
        <v>563</v>
      </c>
      <c r="BB191" s="102" t="s">
        <v>563</v>
      </c>
      <c r="BC191" s="102" t="s">
        <v>563</v>
      </c>
      <c r="BD191" s="102"/>
      <c r="BE191" s="58"/>
      <c r="BF191" s="76"/>
      <c r="BG191" s="118" t="s">
        <v>563</v>
      </c>
    </row>
    <row r="192" spans="1:59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102">
        <v>3</v>
      </c>
      <c r="M192" s="102">
        <v>3</v>
      </c>
      <c r="N192" s="102">
        <v>2</v>
      </c>
      <c r="O192" s="102">
        <v>3</v>
      </c>
      <c r="P192" s="102">
        <v>3</v>
      </c>
      <c r="Q192" s="118">
        <v>2.8</v>
      </c>
      <c r="R192" s="102">
        <v>3</v>
      </c>
      <c r="S192" s="102">
        <v>3</v>
      </c>
      <c r="T192" s="101"/>
      <c r="U192" s="102">
        <v>3</v>
      </c>
      <c r="V192" s="65"/>
      <c r="W192" s="118">
        <v>3</v>
      </c>
      <c r="X192" s="102">
        <v>3</v>
      </c>
      <c r="Y192" s="102">
        <v>2</v>
      </c>
      <c r="Z192" s="101"/>
      <c r="AA192" s="101"/>
      <c r="AB192" s="65"/>
      <c r="AC192" s="118">
        <v>2.5</v>
      </c>
      <c r="AD192" s="102">
        <v>2</v>
      </c>
      <c r="AE192" s="102">
        <v>0</v>
      </c>
      <c r="AF192" s="102">
        <v>2</v>
      </c>
      <c r="AG192" s="101"/>
      <c r="AH192" s="65"/>
      <c r="AI192" s="118">
        <v>2</v>
      </c>
      <c r="AJ192" s="54"/>
      <c r="AK192" s="54"/>
      <c r="AL192" s="101"/>
      <c r="AM192" s="54"/>
      <c r="AN192" s="65"/>
      <c r="AO192" s="118">
        <v>0</v>
      </c>
      <c r="AP192" s="102">
        <v>2</v>
      </c>
      <c r="AQ192" s="102">
        <v>2</v>
      </c>
      <c r="AR192" s="102">
        <v>0</v>
      </c>
      <c r="AS192" s="101"/>
      <c r="AT192" s="65"/>
      <c r="AU192" s="118">
        <v>2</v>
      </c>
      <c r="AV192" s="101"/>
      <c r="AW192" s="101"/>
      <c r="AX192" s="102">
        <v>3</v>
      </c>
      <c r="AY192" s="102">
        <v>3</v>
      </c>
      <c r="AZ192" s="102">
        <v>2</v>
      </c>
      <c r="BA192" s="118">
        <v>2.6666666666666665</v>
      </c>
      <c r="BB192" s="102">
        <v>2</v>
      </c>
      <c r="BC192" s="102">
        <v>0</v>
      </c>
      <c r="BD192" s="101"/>
      <c r="BE192" s="54"/>
      <c r="BF192" s="81"/>
      <c r="BG192" s="118">
        <v>2</v>
      </c>
    </row>
    <row r="193" spans="1:59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102">
        <v>4</v>
      </c>
      <c r="M193" s="102">
        <v>4</v>
      </c>
      <c r="N193" s="102">
        <v>4</v>
      </c>
      <c r="O193" s="102">
        <v>3</v>
      </c>
      <c r="P193" s="102">
        <v>3</v>
      </c>
      <c r="Q193" s="118">
        <v>3.6</v>
      </c>
      <c r="R193" s="102">
        <v>2</v>
      </c>
      <c r="S193" s="102">
        <v>2</v>
      </c>
      <c r="T193" s="102"/>
      <c r="U193" s="102">
        <v>2</v>
      </c>
      <c r="V193" s="59"/>
      <c r="W193" s="118">
        <v>2</v>
      </c>
      <c r="X193" s="102">
        <v>3</v>
      </c>
      <c r="Y193" s="102">
        <v>2</v>
      </c>
      <c r="Z193" s="102"/>
      <c r="AA193" s="102"/>
      <c r="AB193" s="59"/>
      <c r="AC193" s="118">
        <v>2.5</v>
      </c>
      <c r="AD193" s="102">
        <v>2</v>
      </c>
      <c r="AE193" s="102">
        <v>0</v>
      </c>
      <c r="AF193" s="102">
        <v>2</v>
      </c>
      <c r="AG193" s="102"/>
      <c r="AH193" s="59"/>
      <c r="AI193" s="118">
        <v>2</v>
      </c>
      <c r="AJ193" s="58"/>
      <c r="AK193" s="58"/>
      <c r="AL193" s="102"/>
      <c r="AM193" s="58"/>
      <c r="AN193" s="59"/>
      <c r="AO193" s="118">
        <v>0</v>
      </c>
      <c r="AP193" s="102">
        <v>3</v>
      </c>
      <c r="AQ193" s="102">
        <v>3</v>
      </c>
      <c r="AR193" s="102">
        <v>0</v>
      </c>
      <c r="AS193" s="102"/>
      <c r="AT193" s="59"/>
      <c r="AU193" s="118">
        <v>3</v>
      </c>
      <c r="AV193" s="102"/>
      <c r="AW193" s="102"/>
      <c r="AX193" s="102">
        <v>2</v>
      </c>
      <c r="AY193" s="102">
        <v>2</v>
      </c>
      <c r="AZ193" s="102">
        <v>1.5</v>
      </c>
      <c r="BA193" s="118">
        <v>1.8333333333333333</v>
      </c>
      <c r="BB193" s="102">
        <v>5</v>
      </c>
      <c r="BC193" s="102">
        <v>0</v>
      </c>
      <c r="BD193" s="102"/>
      <c r="BE193" s="58"/>
      <c r="BF193" s="76"/>
      <c r="BG193" s="118">
        <v>5</v>
      </c>
    </row>
    <row r="194" spans="1:59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102">
        <v>3</v>
      </c>
      <c r="M194" s="102">
        <v>3</v>
      </c>
      <c r="N194" s="102">
        <v>3</v>
      </c>
      <c r="O194" s="102">
        <v>3</v>
      </c>
      <c r="P194" s="102">
        <v>3</v>
      </c>
      <c r="Q194" s="118">
        <v>3</v>
      </c>
      <c r="R194" s="102">
        <v>3</v>
      </c>
      <c r="S194" s="102">
        <v>3</v>
      </c>
      <c r="T194" s="101"/>
      <c r="U194" s="102">
        <v>3</v>
      </c>
      <c r="V194" s="65"/>
      <c r="W194" s="118">
        <v>3</v>
      </c>
      <c r="X194" s="102">
        <v>2</v>
      </c>
      <c r="Y194" s="102">
        <v>2</v>
      </c>
      <c r="Z194" s="101"/>
      <c r="AA194" s="101"/>
      <c r="AB194" s="65"/>
      <c r="AC194" s="118">
        <v>2</v>
      </c>
      <c r="AD194" s="102">
        <v>3</v>
      </c>
      <c r="AE194" s="102">
        <v>0</v>
      </c>
      <c r="AF194" s="102">
        <v>4</v>
      </c>
      <c r="AG194" s="101"/>
      <c r="AH194" s="65"/>
      <c r="AI194" s="118">
        <v>3.5</v>
      </c>
      <c r="AJ194" s="54"/>
      <c r="AK194" s="54"/>
      <c r="AL194" s="101"/>
      <c r="AM194" s="54"/>
      <c r="AN194" s="65"/>
      <c r="AO194" s="118">
        <v>0</v>
      </c>
      <c r="AP194" s="102">
        <v>2</v>
      </c>
      <c r="AQ194" s="102">
        <v>4</v>
      </c>
      <c r="AR194" s="102">
        <v>0</v>
      </c>
      <c r="AS194" s="101"/>
      <c r="AT194" s="65"/>
      <c r="AU194" s="118">
        <v>3</v>
      </c>
      <c r="AV194" s="101"/>
      <c r="AW194" s="101"/>
      <c r="AX194" s="102">
        <v>3</v>
      </c>
      <c r="AY194" s="102">
        <v>4</v>
      </c>
      <c r="AZ194" s="102">
        <v>2.25</v>
      </c>
      <c r="BA194" s="118">
        <v>3.0833333333333335</v>
      </c>
      <c r="BB194" s="102">
        <v>4</v>
      </c>
      <c r="BC194" s="102">
        <v>0</v>
      </c>
      <c r="BD194" s="101"/>
      <c r="BE194" s="54"/>
      <c r="BF194" s="81"/>
      <c r="BG194" s="118">
        <v>4</v>
      </c>
    </row>
    <row r="195" spans="1:59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102">
        <v>3</v>
      </c>
      <c r="M195" s="102">
        <v>3</v>
      </c>
      <c r="N195" s="102">
        <v>3</v>
      </c>
      <c r="O195" s="102">
        <v>3</v>
      </c>
      <c r="P195" s="102">
        <v>3</v>
      </c>
      <c r="Q195" s="118">
        <v>3</v>
      </c>
      <c r="R195" s="102">
        <v>3</v>
      </c>
      <c r="S195" s="102">
        <v>3</v>
      </c>
      <c r="T195" s="102"/>
      <c r="U195" s="102">
        <v>3</v>
      </c>
      <c r="V195" s="59"/>
      <c r="W195" s="118">
        <v>3</v>
      </c>
      <c r="X195" s="102">
        <v>2</v>
      </c>
      <c r="Y195" s="102">
        <v>2</v>
      </c>
      <c r="Z195" s="102"/>
      <c r="AA195" s="102"/>
      <c r="AB195" s="59"/>
      <c r="AC195" s="118">
        <v>2</v>
      </c>
      <c r="AD195" s="102">
        <v>3</v>
      </c>
      <c r="AE195" s="102">
        <v>0</v>
      </c>
      <c r="AF195" s="102">
        <v>2</v>
      </c>
      <c r="AG195" s="102"/>
      <c r="AH195" s="59"/>
      <c r="AI195" s="118">
        <v>2.5</v>
      </c>
      <c r="AJ195" s="58"/>
      <c r="AK195" s="58"/>
      <c r="AL195" s="102"/>
      <c r="AM195" s="58"/>
      <c r="AN195" s="59"/>
      <c r="AO195" s="118">
        <v>0</v>
      </c>
      <c r="AP195" s="102">
        <v>2</v>
      </c>
      <c r="AQ195" s="102">
        <v>2</v>
      </c>
      <c r="AR195" s="102">
        <v>0</v>
      </c>
      <c r="AS195" s="102"/>
      <c r="AT195" s="59"/>
      <c r="AU195" s="118">
        <v>2</v>
      </c>
      <c r="AV195" s="102"/>
      <c r="AW195" s="102"/>
      <c r="AX195" s="102">
        <v>3</v>
      </c>
      <c r="AY195" s="102">
        <v>4</v>
      </c>
      <c r="AZ195" s="102">
        <v>3</v>
      </c>
      <c r="BA195" s="118">
        <v>3.3333333333333335</v>
      </c>
      <c r="BB195" s="102">
        <v>2</v>
      </c>
      <c r="BC195" s="102">
        <v>0</v>
      </c>
      <c r="BD195" s="102"/>
      <c r="BE195" s="58"/>
      <c r="BF195" s="76"/>
      <c r="BG195" s="118">
        <v>2</v>
      </c>
    </row>
    <row r="196" spans="1:59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102">
        <v>3</v>
      </c>
      <c r="M196" s="102">
        <v>3</v>
      </c>
      <c r="N196" s="102">
        <v>2</v>
      </c>
      <c r="O196" s="102">
        <v>3</v>
      </c>
      <c r="P196" s="102">
        <v>3</v>
      </c>
      <c r="Q196" s="118">
        <v>2.8</v>
      </c>
      <c r="R196" s="102">
        <v>3</v>
      </c>
      <c r="S196" s="102">
        <v>3</v>
      </c>
      <c r="T196" s="101"/>
      <c r="U196" s="102">
        <v>3</v>
      </c>
      <c r="V196" s="65"/>
      <c r="W196" s="118">
        <v>3</v>
      </c>
      <c r="X196" s="102">
        <v>2</v>
      </c>
      <c r="Y196" s="102">
        <v>2</v>
      </c>
      <c r="Z196" s="101"/>
      <c r="AA196" s="101"/>
      <c r="AB196" s="65"/>
      <c r="AC196" s="118">
        <v>2</v>
      </c>
      <c r="AD196" s="102">
        <v>3</v>
      </c>
      <c r="AE196" s="102">
        <v>0</v>
      </c>
      <c r="AF196" s="102">
        <v>3</v>
      </c>
      <c r="AG196" s="101"/>
      <c r="AH196" s="65"/>
      <c r="AI196" s="118">
        <v>3</v>
      </c>
      <c r="AJ196" s="54"/>
      <c r="AK196" s="54"/>
      <c r="AL196" s="101"/>
      <c r="AM196" s="54"/>
      <c r="AN196" s="65"/>
      <c r="AO196" s="118">
        <v>0</v>
      </c>
      <c r="AP196" s="102">
        <v>2</v>
      </c>
      <c r="AQ196" s="102">
        <v>3</v>
      </c>
      <c r="AR196" s="102">
        <v>0</v>
      </c>
      <c r="AS196" s="101"/>
      <c r="AT196" s="65"/>
      <c r="AU196" s="118">
        <v>2.5</v>
      </c>
      <c r="AV196" s="101"/>
      <c r="AW196" s="101"/>
      <c r="AX196" s="102">
        <v>2</v>
      </c>
      <c r="AY196" s="102">
        <v>2</v>
      </c>
      <c r="AZ196" s="102">
        <v>1.5</v>
      </c>
      <c r="BA196" s="118">
        <v>1.8333333333333333</v>
      </c>
      <c r="BB196" s="102">
        <v>4</v>
      </c>
      <c r="BC196" s="102">
        <v>0</v>
      </c>
      <c r="BD196" s="101"/>
      <c r="BE196" s="54"/>
      <c r="BF196" s="81"/>
      <c r="BG196" s="118">
        <v>4</v>
      </c>
    </row>
    <row r="197" spans="1:59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102">
        <v>3</v>
      </c>
      <c r="M197" s="102">
        <v>3</v>
      </c>
      <c r="N197" s="102">
        <v>2</v>
      </c>
      <c r="O197" s="102">
        <v>3</v>
      </c>
      <c r="P197" s="102">
        <v>3</v>
      </c>
      <c r="Q197" s="118">
        <v>2.8</v>
      </c>
      <c r="R197" s="102">
        <v>3</v>
      </c>
      <c r="S197" s="102">
        <v>3</v>
      </c>
      <c r="T197" s="102"/>
      <c r="U197" s="102">
        <v>2</v>
      </c>
      <c r="V197" s="59"/>
      <c r="W197" s="118">
        <v>2.6666666666666665</v>
      </c>
      <c r="X197" s="102">
        <v>2</v>
      </c>
      <c r="Y197" s="102">
        <v>2</v>
      </c>
      <c r="Z197" s="102"/>
      <c r="AA197" s="102"/>
      <c r="AB197" s="59"/>
      <c r="AC197" s="118">
        <v>2</v>
      </c>
      <c r="AD197" s="102">
        <v>3</v>
      </c>
      <c r="AE197" s="102">
        <v>0</v>
      </c>
      <c r="AF197" s="102">
        <v>3</v>
      </c>
      <c r="AG197" s="102"/>
      <c r="AH197" s="59"/>
      <c r="AI197" s="118">
        <v>3</v>
      </c>
      <c r="AJ197" s="58"/>
      <c r="AK197" s="58"/>
      <c r="AL197" s="102"/>
      <c r="AM197" s="58"/>
      <c r="AN197" s="59"/>
      <c r="AO197" s="118">
        <v>0</v>
      </c>
      <c r="AP197" s="102">
        <v>2</v>
      </c>
      <c r="AQ197" s="102">
        <v>2</v>
      </c>
      <c r="AR197" s="102">
        <v>0</v>
      </c>
      <c r="AS197" s="102"/>
      <c r="AT197" s="59"/>
      <c r="AU197" s="118">
        <v>2</v>
      </c>
      <c r="AV197" s="102"/>
      <c r="AW197" s="102"/>
      <c r="AX197" s="102">
        <v>3</v>
      </c>
      <c r="AY197" s="102">
        <v>4</v>
      </c>
      <c r="AZ197" s="102">
        <v>3</v>
      </c>
      <c r="BA197" s="118">
        <v>3.3333333333333335</v>
      </c>
      <c r="BB197" s="102">
        <v>4</v>
      </c>
      <c r="BC197" s="102">
        <v>0</v>
      </c>
      <c r="BD197" s="102"/>
      <c r="BE197" s="58"/>
      <c r="BF197" s="76"/>
      <c r="BG197" s="118">
        <v>4</v>
      </c>
    </row>
    <row r="198" spans="1:59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102">
        <v>2</v>
      </c>
      <c r="M198" s="102">
        <v>2</v>
      </c>
      <c r="N198" s="102">
        <v>2</v>
      </c>
      <c r="O198" s="102">
        <v>3</v>
      </c>
      <c r="P198" s="102">
        <v>2</v>
      </c>
      <c r="Q198" s="118">
        <v>2.2000000000000002</v>
      </c>
      <c r="R198" s="102">
        <v>2</v>
      </c>
      <c r="S198" s="102">
        <v>2</v>
      </c>
      <c r="T198" s="101"/>
      <c r="U198" s="102">
        <v>2</v>
      </c>
      <c r="V198" s="65"/>
      <c r="W198" s="118">
        <v>2</v>
      </c>
      <c r="X198" s="102">
        <v>2</v>
      </c>
      <c r="Y198" s="102">
        <v>2</v>
      </c>
      <c r="Z198" s="101"/>
      <c r="AA198" s="101"/>
      <c r="AB198" s="65"/>
      <c r="AC198" s="118">
        <v>2</v>
      </c>
      <c r="AD198" s="102">
        <v>2</v>
      </c>
      <c r="AE198" s="102">
        <v>0</v>
      </c>
      <c r="AF198" s="102">
        <v>2</v>
      </c>
      <c r="AG198" s="101"/>
      <c r="AH198" s="65"/>
      <c r="AI198" s="118">
        <v>2</v>
      </c>
      <c r="AJ198" s="54"/>
      <c r="AK198" s="54"/>
      <c r="AL198" s="101"/>
      <c r="AM198" s="54"/>
      <c r="AN198" s="65"/>
      <c r="AO198" s="118">
        <v>0</v>
      </c>
      <c r="AP198" s="102">
        <v>2</v>
      </c>
      <c r="AQ198" s="102">
        <v>2</v>
      </c>
      <c r="AR198" s="102">
        <v>0</v>
      </c>
      <c r="AS198" s="101"/>
      <c r="AT198" s="65"/>
      <c r="AU198" s="118">
        <v>2</v>
      </c>
      <c r="AV198" s="101"/>
      <c r="AW198" s="101"/>
      <c r="AX198" s="102">
        <v>2</v>
      </c>
      <c r="AY198" s="102">
        <v>2</v>
      </c>
      <c r="AZ198" s="102">
        <v>1.5</v>
      </c>
      <c r="BA198" s="118">
        <v>1.8333333333333333</v>
      </c>
      <c r="BB198" s="102">
        <v>2</v>
      </c>
      <c r="BC198" s="102">
        <v>0</v>
      </c>
      <c r="BD198" s="101"/>
      <c r="BE198" s="54"/>
      <c r="BF198" s="81"/>
      <c r="BG198" s="118">
        <v>2</v>
      </c>
    </row>
    <row r="199" spans="1:59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102">
        <v>3</v>
      </c>
      <c r="M199" s="102">
        <v>2</v>
      </c>
      <c r="N199" s="102">
        <v>2</v>
      </c>
      <c r="O199" s="102">
        <v>3</v>
      </c>
      <c r="P199" s="102">
        <v>2</v>
      </c>
      <c r="Q199" s="118">
        <v>2.4</v>
      </c>
      <c r="R199" s="102">
        <v>2</v>
      </c>
      <c r="S199" s="102">
        <v>2</v>
      </c>
      <c r="T199" s="102"/>
      <c r="U199" s="102">
        <v>2</v>
      </c>
      <c r="V199" s="59"/>
      <c r="W199" s="118">
        <v>2</v>
      </c>
      <c r="X199" s="102">
        <v>2</v>
      </c>
      <c r="Y199" s="102">
        <v>2</v>
      </c>
      <c r="Z199" s="102"/>
      <c r="AA199" s="102"/>
      <c r="AB199" s="59"/>
      <c r="AC199" s="118">
        <v>2</v>
      </c>
      <c r="AD199" s="102">
        <v>2</v>
      </c>
      <c r="AE199" s="102">
        <v>0</v>
      </c>
      <c r="AF199" s="102">
        <v>2</v>
      </c>
      <c r="AG199" s="102"/>
      <c r="AH199" s="59"/>
      <c r="AI199" s="118">
        <v>2</v>
      </c>
      <c r="AJ199" s="58"/>
      <c r="AK199" s="58"/>
      <c r="AL199" s="102"/>
      <c r="AM199" s="58"/>
      <c r="AN199" s="59"/>
      <c r="AO199" s="118">
        <v>0</v>
      </c>
      <c r="AP199" s="102">
        <v>2</v>
      </c>
      <c r="AQ199" s="102">
        <v>2</v>
      </c>
      <c r="AR199" s="102">
        <v>0</v>
      </c>
      <c r="AS199" s="102"/>
      <c r="AT199" s="59"/>
      <c r="AU199" s="118">
        <v>2</v>
      </c>
      <c r="AV199" s="102"/>
      <c r="AW199" s="102"/>
      <c r="AX199" s="102">
        <v>3</v>
      </c>
      <c r="AY199" s="102">
        <v>4</v>
      </c>
      <c r="AZ199" s="102">
        <v>2.25</v>
      </c>
      <c r="BA199" s="118">
        <v>3.0833333333333335</v>
      </c>
      <c r="BB199" s="102">
        <v>4</v>
      </c>
      <c r="BC199" s="102">
        <v>0</v>
      </c>
      <c r="BD199" s="102"/>
      <c r="BE199" s="58"/>
      <c r="BF199" s="76"/>
      <c r="BG199" s="118">
        <v>4</v>
      </c>
    </row>
    <row r="200" spans="1:59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102">
        <v>3</v>
      </c>
      <c r="M200" s="102">
        <v>3</v>
      </c>
      <c r="N200" s="102">
        <v>3</v>
      </c>
      <c r="O200" s="102">
        <v>3</v>
      </c>
      <c r="P200" s="102">
        <v>3</v>
      </c>
      <c r="Q200" s="118">
        <v>3</v>
      </c>
      <c r="R200" s="102">
        <v>3</v>
      </c>
      <c r="S200" s="102">
        <v>3</v>
      </c>
      <c r="T200" s="101"/>
      <c r="U200" s="102">
        <v>3</v>
      </c>
      <c r="V200" s="65"/>
      <c r="W200" s="118">
        <v>3</v>
      </c>
      <c r="X200" s="102">
        <v>3</v>
      </c>
      <c r="Y200" s="102">
        <v>3</v>
      </c>
      <c r="Z200" s="101"/>
      <c r="AA200" s="101"/>
      <c r="AB200" s="65"/>
      <c r="AC200" s="118">
        <v>3</v>
      </c>
      <c r="AD200" s="102">
        <v>3</v>
      </c>
      <c r="AE200" s="102">
        <v>0</v>
      </c>
      <c r="AF200" s="102">
        <v>3</v>
      </c>
      <c r="AG200" s="101"/>
      <c r="AH200" s="65"/>
      <c r="AI200" s="118">
        <v>3</v>
      </c>
      <c r="AJ200" s="54"/>
      <c r="AK200" s="54"/>
      <c r="AL200" s="101"/>
      <c r="AM200" s="54"/>
      <c r="AN200" s="65"/>
      <c r="AO200" s="118">
        <v>0</v>
      </c>
      <c r="AP200" s="102">
        <v>0</v>
      </c>
      <c r="AQ200" s="102">
        <v>0</v>
      </c>
      <c r="AR200" s="102">
        <v>0</v>
      </c>
      <c r="AS200" s="101"/>
      <c r="AT200" s="65"/>
      <c r="AU200" s="118">
        <v>0</v>
      </c>
      <c r="AV200" s="101"/>
      <c r="AW200" s="101"/>
      <c r="AX200" s="102">
        <v>0</v>
      </c>
      <c r="AY200" s="102">
        <v>0</v>
      </c>
      <c r="AZ200" s="102">
        <v>0</v>
      </c>
      <c r="BA200" s="118">
        <v>0</v>
      </c>
      <c r="BB200" s="102">
        <v>3</v>
      </c>
      <c r="BC200" s="102">
        <v>0</v>
      </c>
      <c r="BD200" s="101"/>
      <c r="BE200" s="54"/>
      <c r="BF200" s="81"/>
      <c r="BG200" s="118">
        <v>3</v>
      </c>
    </row>
    <row r="201" spans="1:59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102">
        <v>2</v>
      </c>
      <c r="M201" s="102">
        <v>2</v>
      </c>
      <c r="N201" s="102">
        <v>2</v>
      </c>
      <c r="O201" s="102">
        <v>3</v>
      </c>
      <c r="P201" s="102">
        <v>2</v>
      </c>
      <c r="Q201" s="118">
        <v>2.2000000000000002</v>
      </c>
      <c r="R201" s="102">
        <v>2</v>
      </c>
      <c r="S201" s="102">
        <v>2</v>
      </c>
      <c r="T201" s="102"/>
      <c r="U201" s="102">
        <v>2</v>
      </c>
      <c r="V201" s="59"/>
      <c r="W201" s="118">
        <v>2</v>
      </c>
      <c r="X201" s="102">
        <v>2</v>
      </c>
      <c r="Y201" s="102">
        <v>2</v>
      </c>
      <c r="Z201" s="102"/>
      <c r="AA201" s="102"/>
      <c r="AB201" s="59"/>
      <c r="AC201" s="118">
        <v>2</v>
      </c>
      <c r="AD201" s="102">
        <v>2</v>
      </c>
      <c r="AE201" s="102">
        <v>0</v>
      </c>
      <c r="AF201" s="102">
        <v>2</v>
      </c>
      <c r="AG201" s="102"/>
      <c r="AH201" s="59"/>
      <c r="AI201" s="118">
        <v>2</v>
      </c>
      <c r="AJ201" s="58"/>
      <c r="AK201" s="58"/>
      <c r="AL201" s="102"/>
      <c r="AM201" s="58"/>
      <c r="AN201" s="59"/>
      <c r="AO201" s="118">
        <v>0</v>
      </c>
      <c r="AP201" s="102">
        <v>2</v>
      </c>
      <c r="AQ201" s="102">
        <v>2</v>
      </c>
      <c r="AR201" s="102">
        <v>0</v>
      </c>
      <c r="AS201" s="102"/>
      <c r="AT201" s="59"/>
      <c r="AU201" s="118">
        <v>2</v>
      </c>
      <c r="AV201" s="102"/>
      <c r="AW201" s="102"/>
      <c r="AX201" s="102">
        <v>2</v>
      </c>
      <c r="AY201" s="102">
        <v>2</v>
      </c>
      <c r="AZ201" s="102">
        <v>1.5</v>
      </c>
      <c r="BA201" s="118">
        <v>1.8333333333333333</v>
      </c>
      <c r="BB201" s="102">
        <v>2</v>
      </c>
      <c r="BC201" s="102">
        <v>0</v>
      </c>
      <c r="BD201" s="102"/>
      <c r="BE201" s="58"/>
      <c r="BF201" s="76"/>
      <c r="BG201" s="118">
        <v>2</v>
      </c>
    </row>
    <row r="202" spans="1:59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102">
        <v>3</v>
      </c>
      <c r="M202" s="102">
        <v>3</v>
      </c>
      <c r="N202" s="102">
        <v>2</v>
      </c>
      <c r="O202" s="102">
        <v>3</v>
      </c>
      <c r="P202" s="102">
        <v>3</v>
      </c>
      <c r="Q202" s="118">
        <v>2.8</v>
      </c>
      <c r="R202" s="102">
        <v>2</v>
      </c>
      <c r="S202" s="102">
        <v>2</v>
      </c>
      <c r="T202" s="101"/>
      <c r="U202" s="102">
        <v>2</v>
      </c>
      <c r="V202" s="65"/>
      <c r="W202" s="118">
        <v>2</v>
      </c>
      <c r="X202" s="102">
        <v>2</v>
      </c>
      <c r="Y202" s="102">
        <v>2</v>
      </c>
      <c r="Z202" s="101"/>
      <c r="AA202" s="101"/>
      <c r="AB202" s="65"/>
      <c r="AC202" s="118">
        <v>2</v>
      </c>
      <c r="AD202" s="102">
        <v>2</v>
      </c>
      <c r="AE202" s="102">
        <v>0</v>
      </c>
      <c r="AF202" s="102">
        <v>2</v>
      </c>
      <c r="AG202" s="101"/>
      <c r="AH202" s="65"/>
      <c r="AI202" s="118">
        <v>2</v>
      </c>
      <c r="AJ202" s="54"/>
      <c r="AK202" s="54"/>
      <c r="AL202" s="101"/>
      <c r="AM202" s="54"/>
      <c r="AN202" s="65"/>
      <c r="AO202" s="118">
        <v>0</v>
      </c>
      <c r="AP202" s="102">
        <v>2</v>
      </c>
      <c r="AQ202" s="102">
        <v>2</v>
      </c>
      <c r="AR202" s="102">
        <v>0</v>
      </c>
      <c r="AS202" s="101"/>
      <c r="AT202" s="65"/>
      <c r="AU202" s="118">
        <v>2</v>
      </c>
      <c r="AV202" s="101"/>
      <c r="AW202" s="101"/>
      <c r="AX202" s="102">
        <v>2</v>
      </c>
      <c r="AY202" s="102">
        <v>2</v>
      </c>
      <c r="AZ202" s="102">
        <v>1.5</v>
      </c>
      <c r="BA202" s="118">
        <v>1.8333333333333333</v>
      </c>
      <c r="BB202" s="102">
        <v>4</v>
      </c>
      <c r="BC202" s="102">
        <v>0</v>
      </c>
      <c r="BD202" s="101"/>
      <c r="BE202" s="54"/>
      <c r="BF202" s="81"/>
      <c r="BG202" s="118">
        <v>4</v>
      </c>
    </row>
    <row r="203" spans="1:59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102">
        <v>2</v>
      </c>
      <c r="M203" s="102">
        <v>3</v>
      </c>
      <c r="N203" s="102">
        <v>2</v>
      </c>
      <c r="O203" s="102">
        <v>4</v>
      </c>
      <c r="P203" s="102">
        <v>4</v>
      </c>
      <c r="Q203" s="118">
        <v>3</v>
      </c>
      <c r="R203" s="102">
        <v>2</v>
      </c>
      <c r="S203" s="102">
        <v>2</v>
      </c>
      <c r="T203" s="102"/>
      <c r="U203" s="102">
        <v>2</v>
      </c>
      <c r="V203" s="59"/>
      <c r="W203" s="118">
        <v>2</v>
      </c>
      <c r="X203" s="102">
        <v>2</v>
      </c>
      <c r="Y203" s="102">
        <v>2</v>
      </c>
      <c r="Z203" s="102"/>
      <c r="AA203" s="102"/>
      <c r="AB203" s="59"/>
      <c r="AC203" s="118">
        <v>2</v>
      </c>
      <c r="AD203" s="102">
        <v>2</v>
      </c>
      <c r="AE203" s="102">
        <v>0</v>
      </c>
      <c r="AF203" s="102">
        <v>2</v>
      </c>
      <c r="AG203" s="102"/>
      <c r="AH203" s="59"/>
      <c r="AI203" s="118">
        <v>2</v>
      </c>
      <c r="AJ203" s="58"/>
      <c r="AK203" s="58"/>
      <c r="AL203" s="102"/>
      <c r="AM203" s="58"/>
      <c r="AN203" s="59"/>
      <c r="AO203" s="118">
        <v>0</v>
      </c>
      <c r="AP203" s="102">
        <v>2</v>
      </c>
      <c r="AQ203" s="102">
        <v>2</v>
      </c>
      <c r="AR203" s="102">
        <v>0</v>
      </c>
      <c r="AS203" s="102"/>
      <c r="AT203" s="59"/>
      <c r="AU203" s="118">
        <v>2</v>
      </c>
      <c r="AV203" s="102"/>
      <c r="AW203" s="102"/>
      <c r="AX203" s="102">
        <v>2</v>
      </c>
      <c r="AY203" s="102">
        <v>2</v>
      </c>
      <c r="AZ203" s="102">
        <v>1.5</v>
      </c>
      <c r="BA203" s="118">
        <v>1.8333333333333333</v>
      </c>
      <c r="BB203" s="102">
        <v>4</v>
      </c>
      <c r="BC203" s="102">
        <v>0</v>
      </c>
      <c r="BD203" s="102"/>
      <c r="BE203" s="58"/>
      <c r="BF203" s="76"/>
      <c r="BG203" s="118">
        <v>4</v>
      </c>
    </row>
    <row r="204" spans="1:59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102">
        <v>3</v>
      </c>
      <c r="M204" s="102">
        <v>2</v>
      </c>
      <c r="N204" s="102">
        <v>2</v>
      </c>
      <c r="O204" s="102">
        <v>3</v>
      </c>
      <c r="P204" s="102">
        <v>2</v>
      </c>
      <c r="Q204" s="118">
        <v>2.4</v>
      </c>
      <c r="R204" s="102">
        <v>2</v>
      </c>
      <c r="S204" s="102">
        <v>2</v>
      </c>
      <c r="T204" s="101"/>
      <c r="U204" s="102">
        <v>2</v>
      </c>
      <c r="V204" s="65"/>
      <c r="W204" s="118">
        <v>2</v>
      </c>
      <c r="X204" s="102">
        <v>2</v>
      </c>
      <c r="Y204" s="102">
        <v>2</v>
      </c>
      <c r="Z204" s="101"/>
      <c r="AA204" s="101"/>
      <c r="AB204" s="65"/>
      <c r="AC204" s="118">
        <v>2</v>
      </c>
      <c r="AD204" s="102">
        <v>2</v>
      </c>
      <c r="AE204" s="102">
        <v>0</v>
      </c>
      <c r="AF204" s="102">
        <v>2</v>
      </c>
      <c r="AG204" s="101"/>
      <c r="AH204" s="65"/>
      <c r="AI204" s="118">
        <v>2</v>
      </c>
      <c r="AJ204" s="54"/>
      <c r="AK204" s="54"/>
      <c r="AL204" s="101"/>
      <c r="AM204" s="54"/>
      <c r="AN204" s="65"/>
      <c r="AO204" s="118">
        <v>0</v>
      </c>
      <c r="AP204" s="102">
        <v>2</v>
      </c>
      <c r="AQ204" s="102">
        <v>2</v>
      </c>
      <c r="AR204" s="102">
        <v>0</v>
      </c>
      <c r="AS204" s="101"/>
      <c r="AT204" s="65"/>
      <c r="AU204" s="118">
        <v>2</v>
      </c>
      <c r="AV204" s="101"/>
      <c r="AW204" s="101"/>
      <c r="AX204" s="102">
        <v>2</v>
      </c>
      <c r="AY204" s="102">
        <v>2</v>
      </c>
      <c r="AZ204" s="102">
        <v>1.5</v>
      </c>
      <c r="BA204" s="118">
        <v>1.8333333333333333</v>
      </c>
      <c r="BB204" s="102">
        <v>4</v>
      </c>
      <c r="BC204" s="102">
        <v>0</v>
      </c>
      <c r="BD204" s="101"/>
      <c r="BE204" s="54"/>
      <c r="BF204" s="81"/>
      <c r="BG204" s="118">
        <v>4</v>
      </c>
    </row>
    <row r="205" spans="1:59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102">
        <v>3</v>
      </c>
      <c r="M205" s="102">
        <v>4</v>
      </c>
      <c r="N205" s="102">
        <v>3</v>
      </c>
      <c r="O205" s="102">
        <v>3</v>
      </c>
      <c r="P205" s="102">
        <v>3</v>
      </c>
      <c r="Q205" s="118">
        <v>3.2</v>
      </c>
      <c r="R205" s="102">
        <v>3</v>
      </c>
      <c r="S205" s="102">
        <v>3</v>
      </c>
      <c r="T205" s="102"/>
      <c r="U205" s="102">
        <v>3</v>
      </c>
      <c r="V205" s="59"/>
      <c r="W205" s="118">
        <v>3</v>
      </c>
      <c r="X205" s="102">
        <v>3</v>
      </c>
      <c r="Y205" s="102">
        <v>3</v>
      </c>
      <c r="Z205" s="102"/>
      <c r="AA205" s="102"/>
      <c r="AB205" s="59"/>
      <c r="AC205" s="118">
        <v>3</v>
      </c>
      <c r="AD205" s="102">
        <v>2</v>
      </c>
      <c r="AE205" s="102">
        <v>0</v>
      </c>
      <c r="AF205" s="102">
        <v>3</v>
      </c>
      <c r="AG205" s="102"/>
      <c r="AH205" s="59"/>
      <c r="AI205" s="118">
        <v>2.5</v>
      </c>
      <c r="AJ205" s="58"/>
      <c r="AK205" s="58"/>
      <c r="AL205" s="102"/>
      <c r="AM205" s="58"/>
      <c r="AN205" s="59"/>
      <c r="AO205" s="118">
        <v>0</v>
      </c>
      <c r="AP205" s="102">
        <v>2</v>
      </c>
      <c r="AQ205" s="102">
        <v>2</v>
      </c>
      <c r="AR205" s="102">
        <v>0</v>
      </c>
      <c r="AS205" s="102"/>
      <c r="AT205" s="59"/>
      <c r="AU205" s="118">
        <v>2</v>
      </c>
      <c r="AV205" s="102"/>
      <c r="AW205" s="102"/>
      <c r="AX205" s="102">
        <v>3</v>
      </c>
      <c r="AY205" s="102">
        <v>3</v>
      </c>
      <c r="AZ205" s="102">
        <v>2.75</v>
      </c>
      <c r="BA205" s="118">
        <v>2.9166666666666665</v>
      </c>
      <c r="BB205" s="102">
        <v>4</v>
      </c>
      <c r="BC205" s="102">
        <v>0</v>
      </c>
      <c r="BD205" s="102"/>
      <c r="BE205" s="58"/>
      <c r="BF205" s="76"/>
      <c r="BG205" s="118">
        <v>4</v>
      </c>
    </row>
    <row r="206" spans="1:59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102">
        <v>2</v>
      </c>
      <c r="M206" s="102">
        <v>2</v>
      </c>
      <c r="N206" s="102">
        <v>2</v>
      </c>
      <c r="O206" s="102">
        <v>3</v>
      </c>
      <c r="P206" s="102">
        <v>2</v>
      </c>
      <c r="Q206" s="118">
        <v>2.2000000000000002</v>
      </c>
      <c r="R206" s="102">
        <v>2</v>
      </c>
      <c r="S206" s="102">
        <v>2</v>
      </c>
      <c r="T206" s="101"/>
      <c r="U206" s="102">
        <v>2</v>
      </c>
      <c r="V206" s="65"/>
      <c r="W206" s="118">
        <v>2</v>
      </c>
      <c r="X206" s="102">
        <v>2</v>
      </c>
      <c r="Y206" s="102">
        <v>2</v>
      </c>
      <c r="Z206" s="101"/>
      <c r="AA206" s="101"/>
      <c r="AB206" s="65"/>
      <c r="AC206" s="118">
        <v>2</v>
      </c>
      <c r="AD206" s="102">
        <v>2</v>
      </c>
      <c r="AE206" s="102">
        <v>0</v>
      </c>
      <c r="AF206" s="102">
        <v>2</v>
      </c>
      <c r="AG206" s="101"/>
      <c r="AH206" s="65"/>
      <c r="AI206" s="118">
        <v>2</v>
      </c>
      <c r="AJ206" s="54"/>
      <c r="AK206" s="54"/>
      <c r="AL206" s="101"/>
      <c r="AM206" s="54"/>
      <c r="AN206" s="65"/>
      <c r="AO206" s="118">
        <v>0</v>
      </c>
      <c r="AP206" s="102">
        <v>2</v>
      </c>
      <c r="AQ206" s="102">
        <v>2</v>
      </c>
      <c r="AR206" s="102">
        <v>0</v>
      </c>
      <c r="AS206" s="101"/>
      <c r="AT206" s="65"/>
      <c r="AU206" s="118">
        <v>2</v>
      </c>
      <c r="AV206" s="101"/>
      <c r="AW206" s="101"/>
      <c r="AX206" s="102">
        <v>2</v>
      </c>
      <c r="AY206" s="102">
        <v>2</v>
      </c>
      <c r="AZ206" s="102">
        <v>1.5</v>
      </c>
      <c r="BA206" s="118">
        <v>1.8333333333333333</v>
      </c>
      <c r="BB206" s="102">
        <v>3</v>
      </c>
      <c r="BC206" s="102">
        <v>0</v>
      </c>
      <c r="BD206" s="101"/>
      <c r="BE206" s="54"/>
      <c r="BF206" s="81"/>
      <c r="BG206" s="118">
        <v>3</v>
      </c>
    </row>
    <row r="207" spans="1:59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102">
        <v>2</v>
      </c>
      <c r="M207" s="102">
        <v>2</v>
      </c>
      <c r="N207" s="102">
        <v>2</v>
      </c>
      <c r="O207" s="102">
        <v>4</v>
      </c>
      <c r="P207" s="102">
        <v>4</v>
      </c>
      <c r="Q207" s="118">
        <v>2.8</v>
      </c>
      <c r="R207" s="102">
        <v>2</v>
      </c>
      <c r="S207" s="102">
        <v>2</v>
      </c>
      <c r="T207" s="102"/>
      <c r="U207" s="102">
        <v>2</v>
      </c>
      <c r="V207" s="59"/>
      <c r="W207" s="118">
        <v>2</v>
      </c>
      <c r="X207" s="102">
        <v>2</v>
      </c>
      <c r="Y207" s="102">
        <v>2</v>
      </c>
      <c r="Z207" s="102"/>
      <c r="AA207" s="102"/>
      <c r="AB207" s="59"/>
      <c r="AC207" s="118">
        <v>2</v>
      </c>
      <c r="AD207" s="102">
        <v>2</v>
      </c>
      <c r="AE207" s="102">
        <v>0</v>
      </c>
      <c r="AF207" s="102">
        <v>2</v>
      </c>
      <c r="AG207" s="102"/>
      <c r="AH207" s="59"/>
      <c r="AI207" s="118">
        <v>2</v>
      </c>
      <c r="AJ207" s="58"/>
      <c r="AK207" s="58"/>
      <c r="AL207" s="102"/>
      <c r="AM207" s="58"/>
      <c r="AN207" s="59"/>
      <c r="AO207" s="118">
        <v>0</v>
      </c>
      <c r="AP207" s="102">
        <v>2</v>
      </c>
      <c r="AQ207" s="102">
        <v>2</v>
      </c>
      <c r="AR207" s="102">
        <v>0</v>
      </c>
      <c r="AS207" s="102"/>
      <c r="AT207" s="59"/>
      <c r="AU207" s="118">
        <v>2</v>
      </c>
      <c r="AV207" s="102"/>
      <c r="AW207" s="102"/>
      <c r="AX207" s="102">
        <v>2</v>
      </c>
      <c r="AY207" s="102">
        <v>2</v>
      </c>
      <c r="AZ207" s="102">
        <v>1.5</v>
      </c>
      <c r="BA207" s="118">
        <v>1.8333333333333333</v>
      </c>
      <c r="BB207" s="102">
        <v>2</v>
      </c>
      <c r="BC207" s="102">
        <v>0</v>
      </c>
      <c r="BD207" s="102"/>
      <c r="BE207" s="58"/>
      <c r="BF207" s="76"/>
      <c r="BG207" s="118">
        <v>2</v>
      </c>
    </row>
    <row r="208" spans="1:59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102">
        <v>3</v>
      </c>
      <c r="M208" s="102">
        <v>3</v>
      </c>
      <c r="N208" s="102">
        <v>2</v>
      </c>
      <c r="O208" s="102">
        <v>3</v>
      </c>
      <c r="P208" s="102">
        <v>2</v>
      </c>
      <c r="Q208" s="118">
        <v>2.6</v>
      </c>
      <c r="R208" s="102">
        <v>2</v>
      </c>
      <c r="S208" s="102">
        <v>2</v>
      </c>
      <c r="T208" s="101"/>
      <c r="U208" s="102">
        <v>2</v>
      </c>
      <c r="V208" s="65"/>
      <c r="W208" s="118">
        <v>2</v>
      </c>
      <c r="X208" s="102">
        <v>2</v>
      </c>
      <c r="Y208" s="102">
        <v>2</v>
      </c>
      <c r="Z208" s="101"/>
      <c r="AA208" s="101"/>
      <c r="AB208" s="65"/>
      <c r="AC208" s="118">
        <v>2</v>
      </c>
      <c r="AD208" s="102">
        <v>2</v>
      </c>
      <c r="AE208" s="102">
        <v>0</v>
      </c>
      <c r="AF208" s="102">
        <v>2</v>
      </c>
      <c r="AG208" s="101"/>
      <c r="AH208" s="65"/>
      <c r="AI208" s="118">
        <v>2</v>
      </c>
      <c r="AJ208" s="54"/>
      <c r="AK208" s="54"/>
      <c r="AL208" s="101"/>
      <c r="AM208" s="54"/>
      <c r="AN208" s="65"/>
      <c r="AO208" s="118">
        <v>0</v>
      </c>
      <c r="AP208" s="102">
        <v>2</v>
      </c>
      <c r="AQ208" s="102">
        <v>2</v>
      </c>
      <c r="AR208" s="102">
        <v>0</v>
      </c>
      <c r="AS208" s="101"/>
      <c r="AT208" s="65"/>
      <c r="AU208" s="118">
        <v>2</v>
      </c>
      <c r="AV208" s="101"/>
      <c r="AW208" s="101"/>
      <c r="AX208" s="102">
        <v>2</v>
      </c>
      <c r="AY208" s="102">
        <v>2</v>
      </c>
      <c r="AZ208" s="102">
        <v>1.5</v>
      </c>
      <c r="BA208" s="118">
        <v>1.8333333333333333</v>
      </c>
      <c r="BB208" s="102">
        <v>4</v>
      </c>
      <c r="BC208" s="102">
        <v>0</v>
      </c>
      <c r="BD208" s="101"/>
      <c r="BE208" s="54"/>
      <c r="BF208" s="81"/>
      <c r="BG208" s="118">
        <v>4</v>
      </c>
    </row>
    <row r="209" spans="1:59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102">
        <v>4</v>
      </c>
      <c r="M209" s="102">
        <v>4</v>
      </c>
      <c r="N209" s="102">
        <v>4</v>
      </c>
      <c r="O209" s="102">
        <v>3</v>
      </c>
      <c r="P209" s="102">
        <v>4</v>
      </c>
      <c r="Q209" s="118">
        <v>3.8</v>
      </c>
      <c r="R209" s="102">
        <v>4</v>
      </c>
      <c r="S209" s="102">
        <v>4</v>
      </c>
      <c r="T209" s="102"/>
      <c r="U209" s="102">
        <v>4</v>
      </c>
      <c r="V209" s="59"/>
      <c r="W209" s="118">
        <v>4</v>
      </c>
      <c r="X209" s="102">
        <v>4</v>
      </c>
      <c r="Y209" s="102">
        <v>4</v>
      </c>
      <c r="Z209" s="102"/>
      <c r="AA209" s="102"/>
      <c r="AB209" s="59"/>
      <c r="AC209" s="118">
        <v>4</v>
      </c>
      <c r="AD209" s="102">
        <v>4</v>
      </c>
      <c r="AE209" s="102">
        <v>0</v>
      </c>
      <c r="AF209" s="102">
        <v>2</v>
      </c>
      <c r="AG209" s="102"/>
      <c r="AH209" s="59"/>
      <c r="AI209" s="118">
        <v>3</v>
      </c>
      <c r="AJ209" s="58"/>
      <c r="AK209" s="58"/>
      <c r="AL209" s="102"/>
      <c r="AM209" s="58"/>
      <c r="AN209" s="59"/>
      <c r="AO209" s="118">
        <v>0</v>
      </c>
      <c r="AP209" s="102">
        <v>2</v>
      </c>
      <c r="AQ209" s="102">
        <v>2</v>
      </c>
      <c r="AR209" s="102">
        <v>0</v>
      </c>
      <c r="AS209" s="102"/>
      <c r="AT209" s="59"/>
      <c r="AU209" s="118">
        <v>2</v>
      </c>
      <c r="AV209" s="102"/>
      <c r="AW209" s="102"/>
      <c r="AX209" s="102">
        <v>2</v>
      </c>
      <c r="AY209" s="102">
        <v>4</v>
      </c>
      <c r="AZ209" s="102">
        <v>2</v>
      </c>
      <c r="BA209" s="118">
        <v>2.6666666666666665</v>
      </c>
      <c r="BB209" s="102">
        <v>4</v>
      </c>
      <c r="BC209" s="102">
        <v>0</v>
      </c>
      <c r="BD209" s="102"/>
      <c r="BE209" s="58"/>
      <c r="BF209" s="76"/>
      <c r="BG209" s="118">
        <v>4</v>
      </c>
    </row>
    <row r="210" spans="1:59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102">
        <v>2</v>
      </c>
      <c r="M210" s="102">
        <v>4</v>
      </c>
      <c r="N210" s="102">
        <v>3</v>
      </c>
      <c r="O210" s="102">
        <v>3</v>
      </c>
      <c r="P210" s="102">
        <v>2</v>
      </c>
      <c r="Q210" s="118">
        <v>2.8</v>
      </c>
      <c r="R210" s="102">
        <v>3</v>
      </c>
      <c r="S210" s="102">
        <v>3</v>
      </c>
      <c r="T210" s="101"/>
      <c r="U210" s="102">
        <v>3</v>
      </c>
      <c r="V210" s="65"/>
      <c r="W210" s="118">
        <v>3</v>
      </c>
      <c r="X210" s="102">
        <v>3</v>
      </c>
      <c r="Y210" s="102">
        <v>2</v>
      </c>
      <c r="Z210" s="101"/>
      <c r="AA210" s="101"/>
      <c r="AB210" s="65"/>
      <c r="AC210" s="118">
        <v>2.5</v>
      </c>
      <c r="AD210" s="102">
        <v>1</v>
      </c>
      <c r="AE210" s="102">
        <v>0</v>
      </c>
      <c r="AF210" s="102">
        <v>1</v>
      </c>
      <c r="AG210" s="101"/>
      <c r="AH210" s="65"/>
      <c r="AI210" s="118">
        <v>1</v>
      </c>
      <c r="AJ210" s="54"/>
      <c r="AK210" s="54"/>
      <c r="AL210" s="101"/>
      <c r="AM210" s="54"/>
      <c r="AN210" s="65"/>
      <c r="AO210" s="118">
        <v>0</v>
      </c>
      <c r="AP210" s="102">
        <v>1</v>
      </c>
      <c r="AQ210" s="102">
        <v>1</v>
      </c>
      <c r="AR210" s="102">
        <v>0</v>
      </c>
      <c r="AS210" s="101"/>
      <c r="AT210" s="65"/>
      <c r="AU210" s="118">
        <v>1</v>
      </c>
      <c r="AV210" s="101"/>
      <c r="AW210" s="101"/>
      <c r="AX210" s="102">
        <v>1</v>
      </c>
      <c r="AY210" s="102">
        <v>1</v>
      </c>
      <c r="AZ210" s="102" t="s">
        <v>563</v>
      </c>
      <c r="BA210" s="118">
        <v>1</v>
      </c>
      <c r="BB210" s="102">
        <v>3</v>
      </c>
      <c r="BC210" s="102">
        <v>0</v>
      </c>
      <c r="BD210" s="101"/>
      <c r="BE210" s="54"/>
      <c r="BF210" s="81"/>
      <c r="BG210" s="118">
        <v>3</v>
      </c>
    </row>
    <row r="211" spans="1:59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102">
        <v>4</v>
      </c>
      <c r="M211" s="102">
        <v>4</v>
      </c>
      <c r="N211" s="102">
        <v>4</v>
      </c>
      <c r="O211" s="102">
        <v>3</v>
      </c>
      <c r="P211" s="102">
        <v>4</v>
      </c>
      <c r="Q211" s="118">
        <v>3.8</v>
      </c>
      <c r="R211" s="102">
        <v>4</v>
      </c>
      <c r="S211" s="102">
        <v>4</v>
      </c>
      <c r="T211" s="102"/>
      <c r="U211" s="102">
        <v>4</v>
      </c>
      <c r="V211" s="59"/>
      <c r="W211" s="118">
        <v>4</v>
      </c>
      <c r="X211" s="102">
        <v>4</v>
      </c>
      <c r="Y211" s="102">
        <v>3</v>
      </c>
      <c r="Z211" s="102"/>
      <c r="AA211" s="102"/>
      <c r="AB211" s="59"/>
      <c r="AC211" s="118">
        <v>3.5</v>
      </c>
      <c r="AD211" s="102">
        <v>4</v>
      </c>
      <c r="AE211" s="102">
        <v>0</v>
      </c>
      <c r="AF211" s="102">
        <v>2</v>
      </c>
      <c r="AG211" s="102"/>
      <c r="AH211" s="59"/>
      <c r="AI211" s="118">
        <v>3</v>
      </c>
      <c r="AJ211" s="58"/>
      <c r="AK211" s="58"/>
      <c r="AL211" s="102"/>
      <c r="AM211" s="58"/>
      <c r="AN211" s="59"/>
      <c r="AO211" s="118">
        <v>0</v>
      </c>
      <c r="AP211" s="102">
        <v>2</v>
      </c>
      <c r="AQ211" s="102">
        <v>2</v>
      </c>
      <c r="AR211" s="102">
        <v>0</v>
      </c>
      <c r="AS211" s="102"/>
      <c r="AT211" s="59"/>
      <c r="AU211" s="118">
        <v>2</v>
      </c>
      <c r="AV211" s="102"/>
      <c r="AW211" s="102"/>
      <c r="AX211" s="102">
        <v>2</v>
      </c>
      <c r="AY211" s="102">
        <v>4</v>
      </c>
      <c r="AZ211" s="102">
        <v>2</v>
      </c>
      <c r="BA211" s="118">
        <v>2.6666666666666665</v>
      </c>
      <c r="BB211" s="102">
        <v>4</v>
      </c>
      <c r="BC211" s="102">
        <v>0</v>
      </c>
      <c r="BD211" s="102"/>
      <c r="BE211" s="58"/>
      <c r="BF211" s="76"/>
      <c r="BG211" s="118">
        <v>4</v>
      </c>
    </row>
    <row r="212" spans="1:59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102">
        <v>2</v>
      </c>
      <c r="M212" s="102">
        <v>2</v>
      </c>
      <c r="N212" s="102">
        <v>2</v>
      </c>
      <c r="O212" s="102">
        <v>4</v>
      </c>
      <c r="P212" s="102">
        <v>2</v>
      </c>
      <c r="Q212" s="118">
        <v>2.4</v>
      </c>
      <c r="R212" s="102">
        <v>2</v>
      </c>
      <c r="S212" s="102">
        <v>2</v>
      </c>
      <c r="T212" s="101"/>
      <c r="U212" s="102">
        <v>2</v>
      </c>
      <c r="V212" s="65"/>
      <c r="W212" s="118">
        <v>2</v>
      </c>
      <c r="X212" s="102">
        <v>2</v>
      </c>
      <c r="Y212" s="102">
        <v>2</v>
      </c>
      <c r="Z212" s="101"/>
      <c r="AA212" s="101"/>
      <c r="AB212" s="65"/>
      <c r="AC212" s="118">
        <v>2</v>
      </c>
      <c r="AD212" s="102">
        <v>2</v>
      </c>
      <c r="AE212" s="102">
        <v>0</v>
      </c>
      <c r="AF212" s="102">
        <v>2</v>
      </c>
      <c r="AG212" s="101"/>
      <c r="AH212" s="65"/>
      <c r="AI212" s="118">
        <v>2</v>
      </c>
      <c r="AJ212" s="54"/>
      <c r="AK212" s="54"/>
      <c r="AL212" s="101"/>
      <c r="AM212" s="54"/>
      <c r="AN212" s="65"/>
      <c r="AO212" s="118">
        <v>0</v>
      </c>
      <c r="AP212" s="102">
        <v>2</v>
      </c>
      <c r="AQ212" s="102">
        <v>2</v>
      </c>
      <c r="AR212" s="102">
        <v>0</v>
      </c>
      <c r="AS212" s="101"/>
      <c r="AT212" s="65"/>
      <c r="AU212" s="118">
        <v>2</v>
      </c>
      <c r="AV212" s="101"/>
      <c r="AW212" s="101"/>
      <c r="AX212" s="102">
        <v>2</v>
      </c>
      <c r="AY212" s="102">
        <v>2</v>
      </c>
      <c r="AZ212" s="102">
        <v>1.5</v>
      </c>
      <c r="BA212" s="118">
        <v>1.8333333333333333</v>
      </c>
      <c r="BB212" s="102">
        <v>3</v>
      </c>
      <c r="BC212" s="102">
        <v>0</v>
      </c>
      <c r="BD212" s="101"/>
      <c r="BE212" s="54"/>
      <c r="BF212" s="81"/>
      <c r="BG212" s="118">
        <v>3</v>
      </c>
    </row>
    <row r="213" spans="1:59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102">
        <v>2</v>
      </c>
      <c r="M213" s="102">
        <v>2</v>
      </c>
      <c r="N213" s="102">
        <v>2</v>
      </c>
      <c r="O213" s="102">
        <v>2</v>
      </c>
      <c r="P213" s="102">
        <v>2</v>
      </c>
      <c r="Q213" s="118">
        <v>2</v>
      </c>
      <c r="R213" s="102">
        <v>2</v>
      </c>
      <c r="S213" s="102">
        <v>2</v>
      </c>
      <c r="T213" s="102"/>
      <c r="U213" s="102">
        <v>2</v>
      </c>
      <c r="V213" s="59"/>
      <c r="W213" s="118">
        <v>2</v>
      </c>
      <c r="X213" s="102">
        <v>2</v>
      </c>
      <c r="Y213" s="102">
        <v>2</v>
      </c>
      <c r="Z213" s="102"/>
      <c r="AA213" s="102"/>
      <c r="AB213" s="59"/>
      <c r="AC213" s="118">
        <v>2</v>
      </c>
      <c r="AD213" s="102">
        <v>2</v>
      </c>
      <c r="AE213" s="102">
        <v>0</v>
      </c>
      <c r="AF213" s="102">
        <v>2</v>
      </c>
      <c r="AG213" s="102"/>
      <c r="AH213" s="59"/>
      <c r="AI213" s="118">
        <v>2</v>
      </c>
      <c r="AJ213" s="58"/>
      <c r="AK213" s="58"/>
      <c r="AL213" s="102"/>
      <c r="AM213" s="58"/>
      <c r="AN213" s="59"/>
      <c r="AO213" s="118">
        <v>0</v>
      </c>
      <c r="AP213" s="102">
        <v>2</v>
      </c>
      <c r="AQ213" s="102">
        <v>2</v>
      </c>
      <c r="AR213" s="102">
        <v>0</v>
      </c>
      <c r="AS213" s="102"/>
      <c r="AT213" s="59"/>
      <c r="AU213" s="118">
        <v>2</v>
      </c>
      <c r="AV213" s="102"/>
      <c r="AW213" s="102"/>
      <c r="AX213" s="102">
        <v>2</v>
      </c>
      <c r="AY213" s="102">
        <v>2</v>
      </c>
      <c r="AZ213" s="102">
        <v>1.5</v>
      </c>
      <c r="BA213" s="118">
        <v>1.8333333333333333</v>
      </c>
      <c r="BB213" s="102">
        <v>2</v>
      </c>
      <c r="BC213" s="102">
        <v>0</v>
      </c>
      <c r="BD213" s="102"/>
      <c r="BE213" s="58"/>
      <c r="BF213" s="76"/>
      <c r="BG213" s="118">
        <v>2</v>
      </c>
    </row>
    <row r="214" spans="1:59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102">
        <v>2</v>
      </c>
      <c r="M214" s="102">
        <v>2</v>
      </c>
      <c r="N214" s="102">
        <v>2</v>
      </c>
      <c r="O214" s="102">
        <v>3</v>
      </c>
      <c r="P214" s="102">
        <v>2</v>
      </c>
      <c r="Q214" s="118">
        <v>2.2000000000000002</v>
      </c>
      <c r="R214" s="102">
        <v>3</v>
      </c>
      <c r="S214" s="102">
        <v>3</v>
      </c>
      <c r="T214" s="101"/>
      <c r="U214" s="102">
        <v>3</v>
      </c>
      <c r="V214" s="65"/>
      <c r="W214" s="118">
        <v>3</v>
      </c>
      <c r="X214" s="102">
        <v>3</v>
      </c>
      <c r="Y214" s="102">
        <v>3</v>
      </c>
      <c r="Z214" s="101"/>
      <c r="AA214" s="101"/>
      <c r="AB214" s="65"/>
      <c r="AC214" s="118">
        <v>3</v>
      </c>
      <c r="AD214" s="102">
        <v>4</v>
      </c>
      <c r="AE214" s="102">
        <v>0</v>
      </c>
      <c r="AF214" s="102">
        <v>4</v>
      </c>
      <c r="AG214" s="101"/>
      <c r="AH214" s="65"/>
      <c r="AI214" s="118">
        <v>4</v>
      </c>
      <c r="AJ214" s="54"/>
      <c r="AK214" s="54"/>
      <c r="AL214" s="101"/>
      <c r="AM214" s="54"/>
      <c r="AN214" s="65"/>
      <c r="AO214" s="118">
        <v>0</v>
      </c>
      <c r="AP214" s="102">
        <v>2</v>
      </c>
      <c r="AQ214" s="102">
        <v>2</v>
      </c>
      <c r="AR214" s="102">
        <v>0</v>
      </c>
      <c r="AS214" s="101"/>
      <c r="AT214" s="65"/>
      <c r="AU214" s="118">
        <v>2</v>
      </c>
      <c r="AV214" s="101"/>
      <c r="AW214" s="101"/>
      <c r="AX214" s="102">
        <v>4</v>
      </c>
      <c r="AY214" s="102">
        <v>3</v>
      </c>
      <c r="AZ214" s="102">
        <v>3</v>
      </c>
      <c r="BA214" s="118">
        <v>3.3333333333333335</v>
      </c>
      <c r="BB214" s="102">
        <v>4</v>
      </c>
      <c r="BC214" s="102">
        <v>0</v>
      </c>
      <c r="BD214" s="101"/>
      <c r="BE214" s="54"/>
      <c r="BF214" s="81"/>
      <c r="BG214" s="118">
        <v>4</v>
      </c>
    </row>
    <row r="215" spans="1:59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102">
        <v>3</v>
      </c>
      <c r="M215" s="102">
        <v>3</v>
      </c>
      <c r="N215" s="102">
        <v>3</v>
      </c>
      <c r="O215" s="102">
        <v>3</v>
      </c>
      <c r="P215" s="102">
        <v>3</v>
      </c>
      <c r="Q215" s="118">
        <v>3</v>
      </c>
      <c r="R215" s="102">
        <v>4</v>
      </c>
      <c r="S215" s="102">
        <v>4</v>
      </c>
      <c r="T215" s="102"/>
      <c r="U215" s="102">
        <v>4</v>
      </c>
      <c r="V215" s="59"/>
      <c r="W215" s="118">
        <v>4</v>
      </c>
      <c r="X215" s="102">
        <v>3</v>
      </c>
      <c r="Y215" s="102">
        <v>3</v>
      </c>
      <c r="Z215" s="102"/>
      <c r="AA215" s="102"/>
      <c r="AB215" s="59"/>
      <c r="AC215" s="118">
        <v>3</v>
      </c>
      <c r="AD215" s="102">
        <v>4</v>
      </c>
      <c r="AE215" s="102">
        <v>0</v>
      </c>
      <c r="AF215" s="102">
        <v>4</v>
      </c>
      <c r="AG215" s="102"/>
      <c r="AH215" s="59"/>
      <c r="AI215" s="118">
        <v>4</v>
      </c>
      <c r="AJ215" s="58"/>
      <c r="AK215" s="58"/>
      <c r="AL215" s="102"/>
      <c r="AM215" s="58"/>
      <c r="AN215" s="59"/>
      <c r="AO215" s="118">
        <v>0</v>
      </c>
      <c r="AP215" s="102">
        <v>2</v>
      </c>
      <c r="AQ215" s="102">
        <v>2</v>
      </c>
      <c r="AR215" s="102">
        <v>0</v>
      </c>
      <c r="AS215" s="102"/>
      <c r="AT215" s="59"/>
      <c r="AU215" s="118">
        <v>2</v>
      </c>
      <c r="AV215" s="102"/>
      <c r="AW215" s="102"/>
      <c r="AX215" s="102">
        <v>4</v>
      </c>
      <c r="AY215" s="102">
        <v>3</v>
      </c>
      <c r="AZ215" s="102">
        <v>3</v>
      </c>
      <c r="BA215" s="118">
        <v>3.3333333333333335</v>
      </c>
      <c r="BB215" s="102">
        <v>4</v>
      </c>
      <c r="BC215" s="102">
        <v>0</v>
      </c>
      <c r="BD215" s="102"/>
      <c r="BE215" s="58"/>
      <c r="BF215" s="76"/>
      <c r="BG215" s="118">
        <v>4</v>
      </c>
    </row>
    <row r="216" spans="1:59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102">
        <v>3</v>
      </c>
      <c r="M216" s="102">
        <v>3</v>
      </c>
      <c r="N216" s="102">
        <v>2</v>
      </c>
      <c r="O216" s="102">
        <v>2</v>
      </c>
      <c r="P216" s="102">
        <v>3</v>
      </c>
      <c r="Q216" s="118">
        <v>2.6</v>
      </c>
      <c r="R216" s="102">
        <v>2</v>
      </c>
      <c r="S216" s="102">
        <v>2</v>
      </c>
      <c r="T216" s="101"/>
      <c r="U216" s="102">
        <v>2</v>
      </c>
      <c r="V216" s="65"/>
      <c r="W216" s="118">
        <v>2</v>
      </c>
      <c r="X216" s="102">
        <v>2</v>
      </c>
      <c r="Y216" s="102">
        <v>2</v>
      </c>
      <c r="Z216" s="101"/>
      <c r="AA216" s="101"/>
      <c r="AB216" s="65"/>
      <c r="AC216" s="118">
        <v>2</v>
      </c>
      <c r="AD216" s="102">
        <v>2</v>
      </c>
      <c r="AE216" s="102">
        <v>0</v>
      </c>
      <c r="AF216" s="102">
        <v>2</v>
      </c>
      <c r="AG216" s="101"/>
      <c r="AH216" s="65"/>
      <c r="AI216" s="118">
        <v>2</v>
      </c>
      <c r="AJ216" s="54"/>
      <c r="AK216" s="54"/>
      <c r="AL216" s="101"/>
      <c r="AM216" s="54"/>
      <c r="AN216" s="65"/>
      <c r="AO216" s="118">
        <v>0</v>
      </c>
      <c r="AP216" s="102">
        <v>2</v>
      </c>
      <c r="AQ216" s="102">
        <v>2</v>
      </c>
      <c r="AR216" s="102">
        <v>0</v>
      </c>
      <c r="AS216" s="101"/>
      <c r="AT216" s="65"/>
      <c r="AU216" s="118">
        <v>2</v>
      </c>
      <c r="AV216" s="101"/>
      <c r="AW216" s="101"/>
      <c r="AX216" s="102">
        <v>3</v>
      </c>
      <c r="AY216" s="102">
        <v>3</v>
      </c>
      <c r="AZ216" s="102">
        <v>2</v>
      </c>
      <c r="BA216" s="118">
        <v>2.6666666666666665</v>
      </c>
      <c r="BB216" s="102">
        <v>4</v>
      </c>
      <c r="BC216" s="102">
        <v>0</v>
      </c>
      <c r="BD216" s="101"/>
      <c r="BE216" s="54"/>
      <c r="BF216" s="81"/>
      <c r="BG216" s="118">
        <v>4</v>
      </c>
    </row>
    <row r="217" spans="1:59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102">
        <v>3</v>
      </c>
      <c r="M217" s="102">
        <v>2</v>
      </c>
      <c r="N217" s="102">
        <v>2</v>
      </c>
      <c r="O217" s="102">
        <v>2</v>
      </c>
      <c r="P217" s="102">
        <v>3</v>
      </c>
      <c r="Q217" s="118">
        <v>2.4</v>
      </c>
      <c r="R217" s="102">
        <v>2</v>
      </c>
      <c r="S217" s="102">
        <v>2</v>
      </c>
      <c r="T217" s="102"/>
      <c r="U217" s="102">
        <v>2</v>
      </c>
      <c r="V217" s="59"/>
      <c r="W217" s="118">
        <v>2</v>
      </c>
      <c r="X217" s="102">
        <v>2</v>
      </c>
      <c r="Y217" s="102">
        <v>2</v>
      </c>
      <c r="Z217" s="102"/>
      <c r="AA217" s="102"/>
      <c r="AB217" s="59"/>
      <c r="AC217" s="118">
        <v>2</v>
      </c>
      <c r="AD217" s="102">
        <v>2</v>
      </c>
      <c r="AE217" s="102">
        <v>0</v>
      </c>
      <c r="AF217" s="102">
        <v>2</v>
      </c>
      <c r="AG217" s="102"/>
      <c r="AH217" s="59"/>
      <c r="AI217" s="118">
        <v>2</v>
      </c>
      <c r="AJ217" s="58"/>
      <c r="AK217" s="58"/>
      <c r="AL217" s="102"/>
      <c r="AM217" s="58"/>
      <c r="AN217" s="59"/>
      <c r="AO217" s="118">
        <v>0</v>
      </c>
      <c r="AP217" s="102">
        <v>2</v>
      </c>
      <c r="AQ217" s="102">
        <v>2</v>
      </c>
      <c r="AR217" s="102">
        <v>0</v>
      </c>
      <c r="AS217" s="102"/>
      <c r="AT217" s="59"/>
      <c r="AU217" s="118">
        <v>2</v>
      </c>
      <c r="AV217" s="102"/>
      <c r="AW217" s="102"/>
      <c r="AX217" s="102">
        <v>2</v>
      </c>
      <c r="AY217" s="102">
        <v>2</v>
      </c>
      <c r="AZ217" s="102">
        <v>1.5</v>
      </c>
      <c r="BA217" s="118">
        <v>1.8333333333333333</v>
      </c>
      <c r="BB217" s="102">
        <v>2</v>
      </c>
      <c r="BC217" s="102">
        <v>0</v>
      </c>
      <c r="BD217" s="102"/>
      <c r="BE217" s="58"/>
      <c r="BF217" s="76"/>
      <c r="BG217" s="118">
        <v>2</v>
      </c>
    </row>
    <row r="218" spans="1:59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102">
        <v>2</v>
      </c>
      <c r="M218" s="102">
        <v>2</v>
      </c>
      <c r="N218" s="102">
        <v>2</v>
      </c>
      <c r="O218" s="102">
        <v>2</v>
      </c>
      <c r="P218" s="102">
        <v>2</v>
      </c>
      <c r="Q218" s="118">
        <v>2</v>
      </c>
      <c r="R218" s="102">
        <v>2</v>
      </c>
      <c r="S218" s="102">
        <v>2</v>
      </c>
      <c r="T218" s="101"/>
      <c r="U218" s="102">
        <v>2</v>
      </c>
      <c r="V218" s="65"/>
      <c r="W218" s="118">
        <v>2</v>
      </c>
      <c r="X218" s="102">
        <v>2</v>
      </c>
      <c r="Y218" s="102">
        <v>2</v>
      </c>
      <c r="Z218" s="101"/>
      <c r="AA218" s="101"/>
      <c r="AB218" s="65"/>
      <c r="AC218" s="118">
        <v>2</v>
      </c>
      <c r="AD218" s="102">
        <v>2</v>
      </c>
      <c r="AE218" s="102">
        <v>0</v>
      </c>
      <c r="AF218" s="102">
        <v>2</v>
      </c>
      <c r="AG218" s="101"/>
      <c r="AH218" s="65"/>
      <c r="AI218" s="118">
        <v>2</v>
      </c>
      <c r="AJ218" s="54"/>
      <c r="AK218" s="54"/>
      <c r="AL218" s="101"/>
      <c r="AM218" s="54"/>
      <c r="AN218" s="65"/>
      <c r="AO218" s="118">
        <v>0</v>
      </c>
      <c r="AP218" s="102">
        <v>2</v>
      </c>
      <c r="AQ218" s="102">
        <v>2</v>
      </c>
      <c r="AR218" s="102">
        <v>0</v>
      </c>
      <c r="AS218" s="101"/>
      <c r="AT218" s="65"/>
      <c r="AU218" s="118">
        <v>2</v>
      </c>
      <c r="AV218" s="101"/>
      <c r="AW218" s="101"/>
      <c r="AX218" s="102">
        <v>2</v>
      </c>
      <c r="AY218" s="102">
        <v>2</v>
      </c>
      <c r="AZ218" s="102">
        <v>1.5</v>
      </c>
      <c r="BA218" s="118">
        <v>1.8333333333333333</v>
      </c>
      <c r="BB218" s="102">
        <v>2</v>
      </c>
      <c r="BC218" s="102">
        <v>0</v>
      </c>
      <c r="BD218" s="101"/>
      <c r="BE218" s="54"/>
      <c r="BF218" s="81"/>
      <c r="BG218" s="118">
        <v>2</v>
      </c>
    </row>
    <row r="219" spans="1:59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102">
        <v>3</v>
      </c>
      <c r="M219" s="102">
        <v>2</v>
      </c>
      <c r="N219" s="102">
        <v>2</v>
      </c>
      <c r="O219" s="102">
        <v>2</v>
      </c>
      <c r="P219" s="102">
        <v>2</v>
      </c>
      <c r="Q219" s="118">
        <v>2.2000000000000002</v>
      </c>
      <c r="R219" s="102">
        <v>2</v>
      </c>
      <c r="S219" s="102">
        <v>2</v>
      </c>
      <c r="T219" s="102"/>
      <c r="U219" s="102">
        <v>2</v>
      </c>
      <c r="V219" s="59"/>
      <c r="W219" s="118">
        <v>2</v>
      </c>
      <c r="X219" s="102">
        <v>2</v>
      </c>
      <c r="Y219" s="102">
        <v>2</v>
      </c>
      <c r="Z219" s="102"/>
      <c r="AA219" s="102"/>
      <c r="AB219" s="59"/>
      <c r="AC219" s="118">
        <v>2</v>
      </c>
      <c r="AD219" s="102">
        <v>2</v>
      </c>
      <c r="AE219" s="102">
        <v>0</v>
      </c>
      <c r="AF219" s="102">
        <v>2</v>
      </c>
      <c r="AG219" s="102"/>
      <c r="AH219" s="59"/>
      <c r="AI219" s="118">
        <v>2</v>
      </c>
      <c r="AJ219" s="58"/>
      <c r="AK219" s="58"/>
      <c r="AL219" s="102"/>
      <c r="AM219" s="58"/>
      <c r="AN219" s="59"/>
      <c r="AO219" s="118">
        <v>0</v>
      </c>
      <c r="AP219" s="102">
        <v>2</v>
      </c>
      <c r="AQ219" s="102">
        <v>2</v>
      </c>
      <c r="AR219" s="102">
        <v>0</v>
      </c>
      <c r="AS219" s="102"/>
      <c r="AT219" s="59"/>
      <c r="AU219" s="118">
        <v>2</v>
      </c>
      <c r="AV219" s="102"/>
      <c r="AW219" s="102"/>
      <c r="AX219" s="102">
        <v>2</v>
      </c>
      <c r="AY219" s="102">
        <v>2</v>
      </c>
      <c r="AZ219" s="102">
        <v>1.5</v>
      </c>
      <c r="BA219" s="118">
        <v>1.8333333333333333</v>
      </c>
      <c r="BB219" s="102">
        <v>2</v>
      </c>
      <c r="BC219" s="102">
        <v>0</v>
      </c>
      <c r="BD219" s="102"/>
      <c r="BE219" s="58"/>
      <c r="BF219" s="76"/>
      <c r="BG219" s="118">
        <v>2</v>
      </c>
    </row>
    <row r="220" spans="1:59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102">
        <v>3</v>
      </c>
      <c r="M220" s="102">
        <v>3</v>
      </c>
      <c r="N220" s="102">
        <v>3</v>
      </c>
      <c r="O220" s="102">
        <v>2</v>
      </c>
      <c r="P220" s="102">
        <v>3</v>
      </c>
      <c r="Q220" s="118">
        <v>2.8</v>
      </c>
      <c r="R220" s="102">
        <v>2</v>
      </c>
      <c r="S220" s="102">
        <v>2</v>
      </c>
      <c r="T220" s="101"/>
      <c r="U220" s="102">
        <v>2</v>
      </c>
      <c r="V220" s="65"/>
      <c r="W220" s="118">
        <v>2</v>
      </c>
      <c r="X220" s="102">
        <v>2</v>
      </c>
      <c r="Y220" s="102">
        <v>2</v>
      </c>
      <c r="Z220" s="101"/>
      <c r="AA220" s="101"/>
      <c r="AB220" s="65"/>
      <c r="AC220" s="118">
        <v>2</v>
      </c>
      <c r="AD220" s="102">
        <v>2</v>
      </c>
      <c r="AE220" s="102">
        <v>0</v>
      </c>
      <c r="AF220" s="102">
        <v>2</v>
      </c>
      <c r="AG220" s="101"/>
      <c r="AH220" s="65"/>
      <c r="AI220" s="118">
        <v>2</v>
      </c>
      <c r="AJ220" s="54"/>
      <c r="AK220" s="54"/>
      <c r="AL220" s="101"/>
      <c r="AM220" s="54"/>
      <c r="AN220" s="65"/>
      <c r="AO220" s="118">
        <v>0</v>
      </c>
      <c r="AP220" s="102">
        <v>2</v>
      </c>
      <c r="AQ220" s="102">
        <v>2</v>
      </c>
      <c r="AR220" s="102">
        <v>0</v>
      </c>
      <c r="AS220" s="101"/>
      <c r="AT220" s="65"/>
      <c r="AU220" s="118">
        <v>2</v>
      </c>
      <c r="AV220" s="101"/>
      <c r="AW220" s="101"/>
      <c r="AX220" s="102">
        <v>3</v>
      </c>
      <c r="AY220" s="102">
        <v>3</v>
      </c>
      <c r="AZ220" s="102">
        <v>2</v>
      </c>
      <c r="BA220" s="118">
        <v>2.6666666666666665</v>
      </c>
      <c r="BB220" s="102">
        <v>4</v>
      </c>
      <c r="BC220" s="102">
        <v>0</v>
      </c>
      <c r="BD220" s="101"/>
      <c r="BE220" s="54"/>
      <c r="BF220" s="81"/>
      <c r="BG220" s="118">
        <v>4</v>
      </c>
    </row>
    <row r="221" spans="1:59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102">
        <v>2</v>
      </c>
      <c r="M221" s="102">
        <v>2</v>
      </c>
      <c r="N221" s="102">
        <v>2</v>
      </c>
      <c r="O221" s="102">
        <v>3</v>
      </c>
      <c r="P221" s="102">
        <v>2</v>
      </c>
      <c r="Q221" s="118">
        <v>2.2000000000000002</v>
      </c>
      <c r="R221" s="102">
        <v>2</v>
      </c>
      <c r="S221" s="102">
        <v>2</v>
      </c>
      <c r="T221" s="102"/>
      <c r="U221" s="102">
        <v>2</v>
      </c>
      <c r="V221" s="59"/>
      <c r="W221" s="118">
        <v>2</v>
      </c>
      <c r="X221" s="102">
        <v>2</v>
      </c>
      <c r="Y221" s="102">
        <v>2</v>
      </c>
      <c r="Z221" s="102"/>
      <c r="AA221" s="102"/>
      <c r="AB221" s="59"/>
      <c r="AC221" s="118">
        <v>2</v>
      </c>
      <c r="AD221" s="102">
        <v>2</v>
      </c>
      <c r="AE221" s="102">
        <v>0</v>
      </c>
      <c r="AF221" s="102">
        <v>2</v>
      </c>
      <c r="AG221" s="102"/>
      <c r="AH221" s="59"/>
      <c r="AI221" s="118">
        <v>2</v>
      </c>
      <c r="AJ221" s="58"/>
      <c r="AK221" s="58"/>
      <c r="AL221" s="102"/>
      <c r="AM221" s="58"/>
      <c r="AN221" s="59"/>
      <c r="AO221" s="118">
        <v>0</v>
      </c>
      <c r="AP221" s="102">
        <v>2</v>
      </c>
      <c r="AQ221" s="102">
        <v>2</v>
      </c>
      <c r="AR221" s="102">
        <v>0</v>
      </c>
      <c r="AS221" s="102"/>
      <c r="AT221" s="59"/>
      <c r="AU221" s="118">
        <v>2</v>
      </c>
      <c r="AV221" s="102"/>
      <c r="AW221" s="102"/>
      <c r="AX221" s="102">
        <v>2</v>
      </c>
      <c r="AY221" s="102">
        <v>2</v>
      </c>
      <c r="AZ221" s="102">
        <v>1.5</v>
      </c>
      <c r="BA221" s="118">
        <v>1.8333333333333333</v>
      </c>
      <c r="BB221" s="102">
        <v>4</v>
      </c>
      <c r="BC221" s="102">
        <v>0</v>
      </c>
      <c r="BD221" s="102"/>
      <c r="BE221" s="58"/>
      <c r="BF221" s="76"/>
      <c r="BG221" s="118">
        <v>4</v>
      </c>
    </row>
    <row r="222" spans="1:59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102">
        <v>2</v>
      </c>
      <c r="M222" s="102">
        <v>2</v>
      </c>
      <c r="N222" s="102">
        <v>2</v>
      </c>
      <c r="O222" s="102">
        <v>3</v>
      </c>
      <c r="P222" s="102">
        <v>2</v>
      </c>
      <c r="Q222" s="118">
        <v>2.2000000000000002</v>
      </c>
      <c r="R222" s="102">
        <v>2</v>
      </c>
      <c r="S222" s="102">
        <v>2</v>
      </c>
      <c r="T222" s="101"/>
      <c r="U222" s="102">
        <v>2</v>
      </c>
      <c r="V222" s="65"/>
      <c r="W222" s="118">
        <v>2</v>
      </c>
      <c r="X222" s="102">
        <v>2</v>
      </c>
      <c r="Y222" s="102">
        <v>2</v>
      </c>
      <c r="Z222" s="101"/>
      <c r="AA222" s="101"/>
      <c r="AB222" s="65"/>
      <c r="AC222" s="118">
        <v>2</v>
      </c>
      <c r="AD222" s="102">
        <v>2</v>
      </c>
      <c r="AE222" s="102">
        <v>0</v>
      </c>
      <c r="AF222" s="102">
        <v>2</v>
      </c>
      <c r="AG222" s="101"/>
      <c r="AH222" s="65"/>
      <c r="AI222" s="118">
        <v>2</v>
      </c>
      <c r="AJ222" s="54"/>
      <c r="AK222" s="54"/>
      <c r="AL222" s="101"/>
      <c r="AM222" s="54"/>
      <c r="AN222" s="65"/>
      <c r="AO222" s="118">
        <v>0</v>
      </c>
      <c r="AP222" s="102">
        <v>2</v>
      </c>
      <c r="AQ222" s="102">
        <v>2</v>
      </c>
      <c r="AR222" s="102">
        <v>0</v>
      </c>
      <c r="AS222" s="101"/>
      <c r="AT222" s="65"/>
      <c r="AU222" s="118">
        <v>2</v>
      </c>
      <c r="AV222" s="101"/>
      <c r="AW222" s="101"/>
      <c r="AX222" s="102">
        <v>2</v>
      </c>
      <c r="AY222" s="102">
        <v>2</v>
      </c>
      <c r="AZ222" s="102">
        <v>1.5</v>
      </c>
      <c r="BA222" s="118">
        <v>1.8333333333333333</v>
      </c>
      <c r="BB222" s="102">
        <v>2</v>
      </c>
      <c r="BC222" s="102">
        <v>0</v>
      </c>
      <c r="BD222" s="101"/>
      <c r="BE222" s="54"/>
      <c r="BF222" s="81"/>
      <c r="BG222" s="118">
        <v>2</v>
      </c>
    </row>
    <row r="223" spans="1:59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102">
        <v>3</v>
      </c>
      <c r="M223" s="102">
        <v>3</v>
      </c>
      <c r="N223" s="102">
        <v>2</v>
      </c>
      <c r="O223" s="102">
        <v>3</v>
      </c>
      <c r="P223" s="102">
        <v>3</v>
      </c>
      <c r="Q223" s="118">
        <v>2.8</v>
      </c>
      <c r="R223" s="102">
        <v>2</v>
      </c>
      <c r="S223" s="102">
        <v>2</v>
      </c>
      <c r="T223" s="102"/>
      <c r="U223" s="102">
        <v>2</v>
      </c>
      <c r="V223" s="59"/>
      <c r="W223" s="118">
        <v>2</v>
      </c>
      <c r="X223" s="102">
        <v>2</v>
      </c>
      <c r="Y223" s="102">
        <v>2</v>
      </c>
      <c r="Z223" s="102"/>
      <c r="AA223" s="102"/>
      <c r="AB223" s="59"/>
      <c r="AC223" s="118">
        <v>2</v>
      </c>
      <c r="AD223" s="102">
        <v>2</v>
      </c>
      <c r="AE223" s="102">
        <v>0</v>
      </c>
      <c r="AF223" s="102">
        <v>2</v>
      </c>
      <c r="AG223" s="102"/>
      <c r="AH223" s="59"/>
      <c r="AI223" s="118">
        <v>2</v>
      </c>
      <c r="AJ223" s="58"/>
      <c r="AK223" s="58"/>
      <c r="AL223" s="102"/>
      <c r="AM223" s="58"/>
      <c r="AN223" s="59"/>
      <c r="AO223" s="118">
        <v>0</v>
      </c>
      <c r="AP223" s="102">
        <v>2</v>
      </c>
      <c r="AQ223" s="102">
        <v>2</v>
      </c>
      <c r="AR223" s="102">
        <v>0</v>
      </c>
      <c r="AS223" s="102"/>
      <c r="AT223" s="59"/>
      <c r="AU223" s="118">
        <v>2</v>
      </c>
      <c r="AV223" s="102"/>
      <c r="AW223" s="102"/>
      <c r="AX223" s="102">
        <v>2</v>
      </c>
      <c r="AY223" s="102">
        <v>2</v>
      </c>
      <c r="AZ223" s="102">
        <v>1.5</v>
      </c>
      <c r="BA223" s="118">
        <v>1.8333333333333333</v>
      </c>
      <c r="BB223" s="102">
        <v>4</v>
      </c>
      <c r="BC223" s="102">
        <v>0</v>
      </c>
      <c r="BD223" s="102"/>
      <c r="BE223" s="58"/>
      <c r="BF223" s="76"/>
      <c r="BG223" s="118">
        <v>4</v>
      </c>
    </row>
    <row r="224" spans="1:59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102" t="s">
        <v>563</v>
      </c>
      <c r="M224" s="102" t="s">
        <v>563</v>
      </c>
      <c r="N224" s="102" t="s">
        <v>563</v>
      </c>
      <c r="O224" s="102" t="s">
        <v>563</v>
      </c>
      <c r="P224" s="102" t="s">
        <v>563</v>
      </c>
      <c r="Q224" s="118" t="s">
        <v>563</v>
      </c>
      <c r="R224" s="102" t="s">
        <v>563</v>
      </c>
      <c r="S224" s="102" t="s">
        <v>563</v>
      </c>
      <c r="T224" s="101"/>
      <c r="U224" s="102" t="s">
        <v>563</v>
      </c>
      <c r="V224" s="65"/>
      <c r="W224" s="118" t="s">
        <v>563</v>
      </c>
      <c r="X224" s="102" t="s">
        <v>563</v>
      </c>
      <c r="Y224" s="102" t="s">
        <v>563</v>
      </c>
      <c r="Z224" s="101"/>
      <c r="AA224" s="101"/>
      <c r="AB224" s="65"/>
      <c r="AC224" s="118" t="s">
        <v>563</v>
      </c>
      <c r="AD224" s="102" t="s">
        <v>563</v>
      </c>
      <c r="AE224" s="102" t="s">
        <v>563</v>
      </c>
      <c r="AF224" s="102" t="s">
        <v>563</v>
      </c>
      <c r="AG224" s="101"/>
      <c r="AH224" s="65"/>
      <c r="AI224" s="118" t="s">
        <v>563</v>
      </c>
      <c r="AJ224" s="54"/>
      <c r="AK224" s="54"/>
      <c r="AL224" s="101"/>
      <c r="AM224" s="54"/>
      <c r="AN224" s="65"/>
      <c r="AO224" s="118">
        <v>0</v>
      </c>
      <c r="AP224" s="102" t="s">
        <v>563</v>
      </c>
      <c r="AQ224" s="102" t="s">
        <v>563</v>
      </c>
      <c r="AR224" s="102" t="s">
        <v>563</v>
      </c>
      <c r="AS224" s="101"/>
      <c r="AT224" s="65"/>
      <c r="AU224" s="118" t="s">
        <v>563</v>
      </c>
      <c r="AV224" s="101"/>
      <c r="AW224" s="101"/>
      <c r="AX224" s="102" t="s">
        <v>563</v>
      </c>
      <c r="AY224" s="102" t="s">
        <v>563</v>
      </c>
      <c r="AZ224" s="102" t="s">
        <v>563</v>
      </c>
      <c r="BA224" s="118" t="s">
        <v>563</v>
      </c>
      <c r="BB224" s="102" t="s">
        <v>563</v>
      </c>
      <c r="BC224" s="102" t="s">
        <v>563</v>
      </c>
      <c r="BD224" s="101"/>
      <c r="BE224" s="54"/>
      <c r="BF224" s="81"/>
      <c r="BG224" s="118" t="s">
        <v>563</v>
      </c>
    </row>
    <row r="225" spans="1:59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102" t="s">
        <v>563</v>
      </c>
      <c r="M225" s="102" t="s">
        <v>563</v>
      </c>
      <c r="N225" s="102" t="s">
        <v>563</v>
      </c>
      <c r="O225" s="102" t="s">
        <v>563</v>
      </c>
      <c r="P225" s="102" t="s">
        <v>563</v>
      </c>
      <c r="Q225" s="118" t="s">
        <v>563</v>
      </c>
      <c r="R225" s="102" t="s">
        <v>563</v>
      </c>
      <c r="S225" s="102" t="s">
        <v>563</v>
      </c>
      <c r="T225" s="102"/>
      <c r="U225" s="102" t="s">
        <v>563</v>
      </c>
      <c r="V225" s="59"/>
      <c r="W225" s="118" t="s">
        <v>563</v>
      </c>
      <c r="X225" s="102" t="s">
        <v>563</v>
      </c>
      <c r="Y225" s="102" t="s">
        <v>563</v>
      </c>
      <c r="Z225" s="102"/>
      <c r="AA225" s="102"/>
      <c r="AB225" s="59"/>
      <c r="AC225" s="118" t="s">
        <v>563</v>
      </c>
      <c r="AD225" s="102" t="s">
        <v>563</v>
      </c>
      <c r="AE225" s="102" t="s">
        <v>563</v>
      </c>
      <c r="AF225" s="102" t="s">
        <v>563</v>
      </c>
      <c r="AG225" s="102"/>
      <c r="AH225" s="59"/>
      <c r="AI225" s="118" t="s">
        <v>563</v>
      </c>
      <c r="AJ225" s="58"/>
      <c r="AK225" s="58"/>
      <c r="AL225" s="102"/>
      <c r="AM225" s="58"/>
      <c r="AN225" s="59"/>
      <c r="AO225" s="118">
        <v>0</v>
      </c>
      <c r="AP225" s="102" t="s">
        <v>563</v>
      </c>
      <c r="AQ225" s="102" t="s">
        <v>563</v>
      </c>
      <c r="AR225" s="102" t="s">
        <v>563</v>
      </c>
      <c r="AS225" s="102"/>
      <c r="AT225" s="59"/>
      <c r="AU225" s="118" t="s">
        <v>563</v>
      </c>
      <c r="AV225" s="102"/>
      <c r="AW225" s="102"/>
      <c r="AX225" s="102" t="s">
        <v>563</v>
      </c>
      <c r="AY225" s="102" t="s">
        <v>563</v>
      </c>
      <c r="AZ225" s="102" t="s">
        <v>563</v>
      </c>
      <c r="BA225" s="118" t="s">
        <v>563</v>
      </c>
      <c r="BB225" s="102" t="s">
        <v>563</v>
      </c>
      <c r="BC225" s="102" t="s">
        <v>563</v>
      </c>
      <c r="BD225" s="102"/>
      <c r="BE225" s="58"/>
      <c r="BF225" s="76"/>
      <c r="BG225" s="118" t="s">
        <v>563</v>
      </c>
    </row>
    <row r="226" spans="1:59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102" t="s">
        <v>563</v>
      </c>
      <c r="M226" s="102" t="s">
        <v>563</v>
      </c>
      <c r="N226" s="102" t="s">
        <v>563</v>
      </c>
      <c r="O226" s="102" t="s">
        <v>563</v>
      </c>
      <c r="P226" s="102" t="s">
        <v>563</v>
      </c>
      <c r="Q226" s="118" t="s">
        <v>563</v>
      </c>
      <c r="R226" s="102" t="s">
        <v>563</v>
      </c>
      <c r="S226" s="102" t="s">
        <v>563</v>
      </c>
      <c r="T226" s="101"/>
      <c r="U226" s="102" t="s">
        <v>563</v>
      </c>
      <c r="V226" s="65"/>
      <c r="W226" s="118" t="s">
        <v>563</v>
      </c>
      <c r="X226" s="102" t="s">
        <v>563</v>
      </c>
      <c r="Y226" s="102" t="s">
        <v>563</v>
      </c>
      <c r="Z226" s="101"/>
      <c r="AA226" s="101"/>
      <c r="AB226" s="65"/>
      <c r="AC226" s="118" t="s">
        <v>563</v>
      </c>
      <c r="AD226" s="102" t="s">
        <v>563</v>
      </c>
      <c r="AE226" s="102" t="s">
        <v>563</v>
      </c>
      <c r="AF226" s="102" t="s">
        <v>563</v>
      </c>
      <c r="AG226" s="101"/>
      <c r="AH226" s="65"/>
      <c r="AI226" s="118" t="s">
        <v>563</v>
      </c>
      <c r="AJ226" s="54"/>
      <c r="AK226" s="54"/>
      <c r="AL226" s="101"/>
      <c r="AM226" s="54"/>
      <c r="AN226" s="65"/>
      <c r="AO226" s="118">
        <v>0</v>
      </c>
      <c r="AP226" s="102" t="s">
        <v>563</v>
      </c>
      <c r="AQ226" s="102" t="s">
        <v>563</v>
      </c>
      <c r="AR226" s="102" t="s">
        <v>563</v>
      </c>
      <c r="AS226" s="101"/>
      <c r="AT226" s="65"/>
      <c r="AU226" s="118" t="s">
        <v>563</v>
      </c>
      <c r="AV226" s="101"/>
      <c r="AW226" s="101"/>
      <c r="AX226" s="102" t="s">
        <v>563</v>
      </c>
      <c r="AY226" s="102" t="s">
        <v>563</v>
      </c>
      <c r="AZ226" s="102" t="s">
        <v>563</v>
      </c>
      <c r="BA226" s="118" t="s">
        <v>563</v>
      </c>
      <c r="BB226" s="102" t="s">
        <v>563</v>
      </c>
      <c r="BC226" s="102" t="s">
        <v>563</v>
      </c>
      <c r="BD226" s="101"/>
      <c r="BE226" s="54"/>
      <c r="BF226" s="81"/>
      <c r="BG226" s="118" t="s">
        <v>563</v>
      </c>
    </row>
    <row r="227" spans="1:59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102" t="s">
        <v>563</v>
      </c>
      <c r="M227" s="102" t="s">
        <v>563</v>
      </c>
      <c r="N227" s="102" t="s">
        <v>563</v>
      </c>
      <c r="O227" s="102" t="s">
        <v>563</v>
      </c>
      <c r="P227" s="102" t="s">
        <v>563</v>
      </c>
      <c r="Q227" s="118" t="s">
        <v>563</v>
      </c>
      <c r="R227" s="102" t="s">
        <v>563</v>
      </c>
      <c r="S227" s="102" t="s">
        <v>563</v>
      </c>
      <c r="T227" s="102"/>
      <c r="U227" s="102" t="s">
        <v>563</v>
      </c>
      <c r="V227" s="59"/>
      <c r="W227" s="118" t="s">
        <v>563</v>
      </c>
      <c r="X227" s="102" t="s">
        <v>563</v>
      </c>
      <c r="Y227" s="102" t="s">
        <v>563</v>
      </c>
      <c r="Z227" s="102"/>
      <c r="AA227" s="102"/>
      <c r="AB227" s="59"/>
      <c r="AC227" s="118" t="s">
        <v>563</v>
      </c>
      <c r="AD227" s="102" t="s">
        <v>563</v>
      </c>
      <c r="AE227" s="102" t="s">
        <v>563</v>
      </c>
      <c r="AF227" s="102" t="s">
        <v>563</v>
      </c>
      <c r="AG227" s="102"/>
      <c r="AH227" s="59"/>
      <c r="AI227" s="118" t="s">
        <v>563</v>
      </c>
      <c r="AJ227" s="58"/>
      <c r="AK227" s="58"/>
      <c r="AL227" s="102"/>
      <c r="AM227" s="58"/>
      <c r="AN227" s="59"/>
      <c r="AO227" s="118">
        <v>0</v>
      </c>
      <c r="AP227" s="102" t="s">
        <v>563</v>
      </c>
      <c r="AQ227" s="102" t="s">
        <v>563</v>
      </c>
      <c r="AR227" s="102" t="s">
        <v>563</v>
      </c>
      <c r="AS227" s="102"/>
      <c r="AT227" s="59"/>
      <c r="AU227" s="118" t="s">
        <v>563</v>
      </c>
      <c r="AV227" s="102"/>
      <c r="AW227" s="102"/>
      <c r="AX227" s="102" t="s">
        <v>563</v>
      </c>
      <c r="AY227" s="102" t="s">
        <v>563</v>
      </c>
      <c r="AZ227" s="102" t="s">
        <v>563</v>
      </c>
      <c r="BA227" s="118" t="s">
        <v>563</v>
      </c>
      <c r="BB227" s="102" t="s">
        <v>563</v>
      </c>
      <c r="BC227" s="102" t="s">
        <v>563</v>
      </c>
      <c r="BD227" s="102"/>
      <c r="BE227" s="58"/>
      <c r="BF227" s="76"/>
      <c r="BG227" s="118" t="s">
        <v>563</v>
      </c>
    </row>
    <row r="228" spans="1:59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102" t="s">
        <v>563</v>
      </c>
      <c r="M228" s="102" t="s">
        <v>563</v>
      </c>
      <c r="N228" s="102" t="s">
        <v>563</v>
      </c>
      <c r="O228" s="102" t="s">
        <v>563</v>
      </c>
      <c r="P228" s="102" t="s">
        <v>563</v>
      </c>
      <c r="Q228" s="118" t="s">
        <v>563</v>
      </c>
      <c r="R228" s="102" t="s">
        <v>563</v>
      </c>
      <c r="S228" s="102" t="s">
        <v>563</v>
      </c>
      <c r="T228" s="101"/>
      <c r="U228" s="102" t="s">
        <v>563</v>
      </c>
      <c r="V228" s="65"/>
      <c r="W228" s="118" t="s">
        <v>563</v>
      </c>
      <c r="X228" s="102" t="s">
        <v>563</v>
      </c>
      <c r="Y228" s="102" t="s">
        <v>563</v>
      </c>
      <c r="Z228" s="101"/>
      <c r="AA228" s="101"/>
      <c r="AB228" s="65"/>
      <c r="AC228" s="118" t="s">
        <v>563</v>
      </c>
      <c r="AD228" s="102" t="s">
        <v>563</v>
      </c>
      <c r="AE228" s="102" t="s">
        <v>563</v>
      </c>
      <c r="AF228" s="102" t="s">
        <v>563</v>
      </c>
      <c r="AG228" s="101"/>
      <c r="AH228" s="65"/>
      <c r="AI228" s="118" t="s">
        <v>563</v>
      </c>
      <c r="AJ228" s="54"/>
      <c r="AK228" s="54"/>
      <c r="AL228" s="101"/>
      <c r="AM228" s="54"/>
      <c r="AN228" s="65"/>
      <c r="AO228" s="118">
        <v>0</v>
      </c>
      <c r="AP228" s="102" t="s">
        <v>563</v>
      </c>
      <c r="AQ228" s="102" t="s">
        <v>563</v>
      </c>
      <c r="AR228" s="102" t="s">
        <v>563</v>
      </c>
      <c r="AS228" s="101"/>
      <c r="AT228" s="65"/>
      <c r="AU228" s="118" t="s">
        <v>563</v>
      </c>
      <c r="AV228" s="101"/>
      <c r="AW228" s="101"/>
      <c r="AX228" s="102" t="s">
        <v>563</v>
      </c>
      <c r="AY228" s="102" t="s">
        <v>563</v>
      </c>
      <c r="AZ228" s="102" t="s">
        <v>563</v>
      </c>
      <c r="BA228" s="118" t="s">
        <v>563</v>
      </c>
      <c r="BB228" s="102" t="s">
        <v>563</v>
      </c>
      <c r="BC228" s="102" t="s">
        <v>563</v>
      </c>
      <c r="BD228" s="101"/>
      <c r="BE228" s="54"/>
      <c r="BF228" s="81"/>
      <c r="BG228" s="118" t="s">
        <v>563</v>
      </c>
    </row>
    <row r="229" spans="1:59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102">
        <v>2</v>
      </c>
      <c r="M229" s="102">
        <v>2</v>
      </c>
      <c r="N229" s="102">
        <v>2</v>
      </c>
      <c r="O229" s="102">
        <v>3</v>
      </c>
      <c r="P229" s="102">
        <v>2</v>
      </c>
      <c r="Q229" s="118">
        <v>2.2000000000000002</v>
      </c>
      <c r="R229" s="102">
        <v>3</v>
      </c>
      <c r="S229" s="102">
        <v>4</v>
      </c>
      <c r="T229" s="102"/>
      <c r="U229" s="102">
        <v>4</v>
      </c>
      <c r="V229" s="59"/>
      <c r="W229" s="118">
        <v>3.6666666666666665</v>
      </c>
      <c r="X229" s="102">
        <v>3</v>
      </c>
      <c r="Y229" s="102">
        <v>2</v>
      </c>
      <c r="Z229" s="102"/>
      <c r="AA229" s="102"/>
      <c r="AB229" s="59"/>
      <c r="AC229" s="118">
        <v>2.5</v>
      </c>
      <c r="AD229" s="102">
        <v>3</v>
      </c>
      <c r="AE229" s="102">
        <v>0</v>
      </c>
      <c r="AF229" s="102">
        <v>3</v>
      </c>
      <c r="AG229" s="102"/>
      <c r="AH229" s="59"/>
      <c r="AI229" s="118">
        <v>3</v>
      </c>
      <c r="AJ229" s="58"/>
      <c r="AK229" s="58"/>
      <c r="AL229" s="102"/>
      <c r="AM229" s="58"/>
      <c r="AN229" s="59"/>
      <c r="AO229" s="118">
        <v>0</v>
      </c>
      <c r="AP229" s="102">
        <v>4</v>
      </c>
      <c r="AQ229" s="102">
        <v>4</v>
      </c>
      <c r="AR229" s="102">
        <v>0</v>
      </c>
      <c r="AS229" s="102"/>
      <c r="AT229" s="59"/>
      <c r="AU229" s="118">
        <v>4</v>
      </c>
      <c r="AV229" s="102"/>
      <c r="AW229" s="102"/>
      <c r="AX229" s="102">
        <v>3</v>
      </c>
      <c r="AY229" s="102">
        <v>3</v>
      </c>
      <c r="AZ229" s="102">
        <v>2</v>
      </c>
      <c r="BA229" s="118">
        <v>2.6666666666666665</v>
      </c>
      <c r="BB229" s="102">
        <v>3</v>
      </c>
      <c r="BC229" s="102">
        <v>0</v>
      </c>
      <c r="BD229" s="102"/>
      <c r="BE229" s="58"/>
      <c r="BF229" s="76"/>
      <c r="BG229" s="118">
        <v>3</v>
      </c>
    </row>
    <row r="230" spans="1:59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102" t="s">
        <v>563</v>
      </c>
      <c r="M230" s="102" t="s">
        <v>563</v>
      </c>
      <c r="N230" s="102" t="s">
        <v>563</v>
      </c>
      <c r="O230" s="102" t="s">
        <v>563</v>
      </c>
      <c r="P230" s="102" t="s">
        <v>563</v>
      </c>
      <c r="Q230" s="118" t="s">
        <v>563</v>
      </c>
      <c r="R230" s="102" t="s">
        <v>563</v>
      </c>
      <c r="S230" s="102" t="s">
        <v>563</v>
      </c>
      <c r="T230" s="101"/>
      <c r="U230" s="102" t="s">
        <v>563</v>
      </c>
      <c r="V230" s="65"/>
      <c r="W230" s="118" t="s">
        <v>563</v>
      </c>
      <c r="X230" s="102" t="s">
        <v>563</v>
      </c>
      <c r="Y230" s="102" t="s">
        <v>563</v>
      </c>
      <c r="Z230" s="101"/>
      <c r="AA230" s="101"/>
      <c r="AB230" s="65"/>
      <c r="AC230" s="118" t="s">
        <v>563</v>
      </c>
      <c r="AD230" s="102" t="s">
        <v>563</v>
      </c>
      <c r="AE230" s="102" t="s">
        <v>563</v>
      </c>
      <c r="AF230" s="102" t="s">
        <v>563</v>
      </c>
      <c r="AG230" s="101"/>
      <c r="AH230" s="65"/>
      <c r="AI230" s="118" t="s">
        <v>563</v>
      </c>
      <c r="AJ230" s="54"/>
      <c r="AK230" s="54"/>
      <c r="AL230" s="101"/>
      <c r="AM230" s="54"/>
      <c r="AN230" s="65"/>
      <c r="AO230" s="118">
        <v>0</v>
      </c>
      <c r="AP230" s="102" t="s">
        <v>563</v>
      </c>
      <c r="AQ230" s="102" t="s">
        <v>563</v>
      </c>
      <c r="AR230" s="102" t="s">
        <v>563</v>
      </c>
      <c r="AS230" s="101"/>
      <c r="AT230" s="65"/>
      <c r="AU230" s="118" t="s">
        <v>563</v>
      </c>
      <c r="AV230" s="101"/>
      <c r="AW230" s="101"/>
      <c r="AX230" s="102" t="s">
        <v>563</v>
      </c>
      <c r="AY230" s="102" t="s">
        <v>563</v>
      </c>
      <c r="AZ230" s="102" t="s">
        <v>563</v>
      </c>
      <c r="BA230" s="118" t="s">
        <v>563</v>
      </c>
      <c r="BB230" s="102" t="s">
        <v>563</v>
      </c>
      <c r="BC230" s="102" t="s">
        <v>563</v>
      </c>
      <c r="BD230" s="101"/>
      <c r="BE230" s="54"/>
      <c r="BF230" s="81"/>
      <c r="BG230" s="118" t="s">
        <v>563</v>
      </c>
    </row>
  </sheetData>
  <mergeCells count="23">
    <mergeCell ref="F1:J1"/>
    <mergeCell ref="K1:K2"/>
    <mergeCell ref="A1:A2"/>
    <mergeCell ref="B1:B2"/>
    <mergeCell ref="C1:C2"/>
    <mergeCell ref="D1:D2"/>
    <mergeCell ref="E1:E2"/>
    <mergeCell ref="AO1:AO2"/>
    <mergeCell ref="L1:P1"/>
    <mergeCell ref="Q1:Q2"/>
    <mergeCell ref="R1:V1"/>
    <mergeCell ref="W1:W2"/>
    <mergeCell ref="X1:AB1"/>
    <mergeCell ref="AC1:AC2"/>
    <mergeCell ref="AD1:AH1"/>
    <mergeCell ref="AI1:AI2"/>
    <mergeCell ref="AJ1:AN1"/>
    <mergeCell ref="BG1:BG2"/>
    <mergeCell ref="AP1:AT1"/>
    <mergeCell ref="AU1:AU2"/>
    <mergeCell ref="AV1:AZ1"/>
    <mergeCell ref="BA1:BA2"/>
    <mergeCell ref="BB1:BF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B136A-3906-4A2B-B76C-BF1649CB1F77}">
  <dimension ref="A1:BG230"/>
  <sheetViews>
    <sheetView workbookViewId="0">
      <selection activeCell="F3" sqref="F3:BG230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customWidth="1"/>
    <col min="9" max="10" width="12.21875" customWidth="1"/>
    <col min="11" max="11" width="12.77734375" style="117" customWidth="1"/>
    <col min="12" max="12" width="13" style="106" customWidth="1"/>
    <col min="13" max="58" width="12.21875" style="106" customWidth="1"/>
    <col min="59" max="59" width="12.21875" customWidth="1"/>
  </cols>
  <sheetData>
    <row r="1" spans="1:59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45"/>
      <c r="J1" s="145"/>
      <c r="K1" s="146" t="s">
        <v>27</v>
      </c>
      <c r="L1" s="145" t="s">
        <v>495</v>
      </c>
      <c r="M1" s="145"/>
      <c r="N1" s="145"/>
      <c r="O1" s="145"/>
      <c r="P1" s="145"/>
      <c r="Q1" s="143" t="s">
        <v>27</v>
      </c>
      <c r="R1" s="145" t="s">
        <v>496</v>
      </c>
      <c r="S1" s="145"/>
      <c r="T1" s="145"/>
      <c r="U1" s="145"/>
      <c r="V1" s="145"/>
      <c r="W1" s="143" t="s">
        <v>27</v>
      </c>
      <c r="X1" s="145" t="s">
        <v>497</v>
      </c>
      <c r="Y1" s="145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  <c r="BB1" s="145" t="s">
        <v>630</v>
      </c>
      <c r="BC1" s="145"/>
      <c r="BD1" s="145"/>
      <c r="BE1" s="145"/>
      <c r="BF1" s="145"/>
      <c r="BG1" s="143" t="s">
        <v>27</v>
      </c>
    </row>
    <row r="2" spans="1:59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  <c r="BB2" s="93" t="s">
        <v>623</v>
      </c>
      <c r="BC2" s="93" t="s">
        <v>631</v>
      </c>
      <c r="BD2" s="93" t="s">
        <v>632</v>
      </c>
      <c r="BE2" s="93" t="s">
        <v>633</v>
      </c>
      <c r="BF2" s="93" t="s">
        <v>634</v>
      </c>
      <c r="BG2" s="144"/>
    </row>
    <row r="3" spans="1:59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102">
        <v>4</v>
      </c>
      <c r="M3" s="102">
        <v>4</v>
      </c>
      <c r="N3" s="102">
        <v>3</v>
      </c>
      <c r="O3" s="102">
        <v>3</v>
      </c>
      <c r="P3" s="102">
        <v>4</v>
      </c>
      <c r="Q3" s="118">
        <v>3.6</v>
      </c>
      <c r="R3" s="102">
        <v>0</v>
      </c>
      <c r="S3" s="102">
        <v>0</v>
      </c>
      <c r="T3" s="59"/>
      <c r="U3" s="102">
        <v>0</v>
      </c>
      <c r="V3" s="59"/>
      <c r="W3" s="118">
        <v>0</v>
      </c>
      <c r="X3" s="102">
        <v>0</v>
      </c>
      <c r="Y3" s="102">
        <v>0</v>
      </c>
      <c r="Z3" s="59"/>
      <c r="AA3" s="59"/>
      <c r="AB3" s="59"/>
      <c r="AC3" s="118">
        <v>0</v>
      </c>
      <c r="AD3" s="102">
        <v>0</v>
      </c>
      <c r="AE3" s="102">
        <v>0</v>
      </c>
      <c r="AF3" s="102">
        <v>0</v>
      </c>
      <c r="AG3" s="59"/>
      <c r="AH3" s="59"/>
      <c r="AI3" s="118">
        <v>0</v>
      </c>
      <c r="AJ3" s="58"/>
      <c r="AK3" s="58"/>
      <c r="AL3" s="59"/>
      <c r="AM3" s="58"/>
      <c r="AN3" s="59"/>
      <c r="AO3" s="118">
        <v>0</v>
      </c>
      <c r="AP3" s="102">
        <v>0</v>
      </c>
      <c r="AQ3" s="102">
        <v>0</v>
      </c>
      <c r="AR3" s="102">
        <v>0</v>
      </c>
      <c r="AS3" s="59"/>
      <c r="AT3" s="59"/>
      <c r="AU3" s="118">
        <v>0</v>
      </c>
      <c r="AV3" s="59"/>
      <c r="AW3" s="59"/>
      <c r="AX3" s="102">
        <v>0</v>
      </c>
      <c r="AY3" s="102">
        <v>0</v>
      </c>
      <c r="AZ3" s="102">
        <v>0</v>
      </c>
      <c r="BA3" s="118">
        <v>0</v>
      </c>
      <c r="BB3" s="102">
        <v>0</v>
      </c>
      <c r="BC3" s="102">
        <v>0</v>
      </c>
      <c r="BD3" s="59"/>
      <c r="BE3" s="58"/>
      <c r="BF3" s="76"/>
      <c r="BG3" s="118">
        <v>0</v>
      </c>
    </row>
    <row r="4" spans="1:59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102">
        <v>4</v>
      </c>
      <c r="M4" s="102">
        <v>4</v>
      </c>
      <c r="N4" s="102">
        <v>3</v>
      </c>
      <c r="O4" s="102">
        <v>3</v>
      </c>
      <c r="P4" s="102">
        <v>4</v>
      </c>
      <c r="Q4" s="118">
        <v>3.6</v>
      </c>
      <c r="R4" s="102">
        <v>0</v>
      </c>
      <c r="S4" s="102">
        <v>0</v>
      </c>
      <c r="T4" s="101"/>
      <c r="U4" s="102">
        <v>0</v>
      </c>
      <c r="V4" s="65"/>
      <c r="W4" s="118">
        <v>0</v>
      </c>
      <c r="X4" s="102">
        <v>0</v>
      </c>
      <c r="Y4" s="102">
        <v>0</v>
      </c>
      <c r="Z4" s="101"/>
      <c r="AA4" s="101"/>
      <c r="AB4" s="65"/>
      <c r="AC4" s="118">
        <v>0</v>
      </c>
      <c r="AD4" s="102">
        <v>0</v>
      </c>
      <c r="AE4" s="102">
        <v>0</v>
      </c>
      <c r="AF4" s="102">
        <v>0</v>
      </c>
      <c r="AG4" s="101"/>
      <c r="AH4" s="65"/>
      <c r="AI4" s="118">
        <v>0</v>
      </c>
      <c r="AJ4" s="54"/>
      <c r="AK4" s="54"/>
      <c r="AL4" s="101"/>
      <c r="AM4" s="54"/>
      <c r="AN4" s="65"/>
      <c r="AO4" s="118">
        <v>0</v>
      </c>
      <c r="AP4" s="102">
        <v>0</v>
      </c>
      <c r="AQ4" s="102">
        <v>0</v>
      </c>
      <c r="AR4" s="102">
        <v>0</v>
      </c>
      <c r="AS4" s="101"/>
      <c r="AT4" s="65"/>
      <c r="AU4" s="118">
        <v>0</v>
      </c>
      <c r="AV4" s="101"/>
      <c r="AW4" s="101"/>
      <c r="AX4" s="102">
        <v>0</v>
      </c>
      <c r="AY4" s="102">
        <v>0</v>
      </c>
      <c r="AZ4" s="102">
        <v>0</v>
      </c>
      <c r="BA4" s="118">
        <v>0</v>
      </c>
      <c r="BB4" s="102">
        <v>0</v>
      </c>
      <c r="BC4" s="102">
        <v>0</v>
      </c>
      <c r="BD4" s="101"/>
      <c r="BE4" s="54"/>
      <c r="BF4" s="81"/>
      <c r="BG4" s="118">
        <v>0</v>
      </c>
    </row>
    <row r="5" spans="1:59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102">
        <v>0</v>
      </c>
      <c r="M5" s="102">
        <v>0</v>
      </c>
      <c r="N5" s="102">
        <v>0</v>
      </c>
      <c r="O5" s="102">
        <v>3</v>
      </c>
      <c r="P5" s="102">
        <v>0</v>
      </c>
      <c r="Q5" s="118">
        <v>0.6</v>
      </c>
      <c r="R5" s="102">
        <v>0</v>
      </c>
      <c r="S5" s="102">
        <v>0</v>
      </c>
      <c r="T5" s="102"/>
      <c r="U5" s="102">
        <v>0</v>
      </c>
      <c r="V5" s="59"/>
      <c r="W5" s="118">
        <v>0</v>
      </c>
      <c r="X5" s="102">
        <v>0</v>
      </c>
      <c r="Y5" s="102">
        <v>0</v>
      </c>
      <c r="Z5" s="102"/>
      <c r="AA5" s="102"/>
      <c r="AB5" s="59"/>
      <c r="AC5" s="118">
        <v>0</v>
      </c>
      <c r="AD5" s="102">
        <v>0</v>
      </c>
      <c r="AE5" s="102">
        <v>0</v>
      </c>
      <c r="AF5" s="102">
        <v>0</v>
      </c>
      <c r="AG5" s="102"/>
      <c r="AH5" s="59"/>
      <c r="AI5" s="118">
        <v>0</v>
      </c>
      <c r="AJ5" s="58"/>
      <c r="AK5" s="58"/>
      <c r="AL5" s="102"/>
      <c r="AM5" s="58"/>
      <c r="AN5" s="59"/>
      <c r="AO5" s="118">
        <v>0</v>
      </c>
      <c r="AP5" s="102">
        <v>0</v>
      </c>
      <c r="AQ5" s="102">
        <v>0</v>
      </c>
      <c r="AR5" s="102">
        <v>0</v>
      </c>
      <c r="AS5" s="102"/>
      <c r="AT5" s="59"/>
      <c r="AU5" s="118">
        <v>0</v>
      </c>
      <c r="AV5" s="102"/>
      <c r="AW5" s="102"/>
      <c r="AX5" s="102">
        <v>0</v>
      </c>
      <c r="AY5" s="102">
        <v>0</v>
      </c>
      <c r="AZ5" s="102">
        <v>0</v>
      </c>
      <c r="BA5" s="118">
        <v>0</v>
      </c>
      <c r="BB5" s="102">
        <v>0</v>
      </c>
      <c r="BC5" s="102">
        <v>0</v>
      </c>
      <c r="BD5" s="102"/>
      <c r="BE5" s="58"/>
      <c r="BF5" s="76"/>
      <c r="BG5" s="118">
        <v>0</v>
      </c>
    </row>
    <row r="6" spans="1:59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102">
        <v>3</v>
      </c>
      <c r="M6" s="102">
        <v>3</v>
      </c>
      <c r="N6" s="102">
        <v>2</v>
      </c>
      <c r="O6" s="102">
        <v>3</v>
      </c>
      <c r="P6" s="102">
        <v>2</v>
      </c>
      <c r="Q6" s="118">
        <v>2.6</v>
      </c>
      <c r="R6" s="102">
        <v>0</v>
      </c>
      <c r="S6" s="102">
        <v>0</v>
      </c>
      <c r="T6" s="101"/>
      <c r="U6" s="102">
        <v>0</v>
      </c>
      <c r="V6" s="65"/>
      <c r="W6" s="118">
        <v>0</v>
      </c>
      <c r="X6" s="102">
        <v>0</v>
      </c>
      <c r="Y6" s="102">
        <v>0</v>
      </c>
      <c r="Z6" s="101"/>
      <c r="AA6" s="101"/>
      <c r="AB6" s="65"/>
      <c r="AC6" s="118">
        <v>0</v>
      </c>
      <c r="AD6" s="102">
        <v>0</v>
      </c>
      <c r="AE6" s="102">
        <v>0</v>
      </c>
      <c r="AF6" s="102">
        <v>0</v>
      </c>
      <c r="AG6" s="101"/>
      <c r="AH6" s="65"/>
      <c r="AI6" s="118">
        <v>0</v>
      </c>
      <c r="AJ6" s="54"/>
      <c r="AK6" s="54"/>
      <c r="AL6" s="101"/>
      <c r="AM6" s="54"/>
      <c r="AN6" s="65"/>
      <c r="AO6" s="118">
        <v>0</v>
      </c>
      <c r="AP6" s="102">
        <v>0</v>
      </c>
      <c r="AQ6" s="102">
        <v>0</v>
      </c>
      <c r="AR6" s="102">
        <v>0</v>
      </c>
      <c r="AS6" s="101"/>
      <c r="AT6" s="65"/>
      <c r="AU6" s="118">
        <v>0</v>
      </c>
      <c r="AV6" s="101"/>
      <c r="AW6" s="101"/>
      <c r="AX6" s="102">
        <v>0</v>
      </c>
      <c r="AY6" s="102">
        <v>0</v>
      </c>
      <c r="AZ6" s="102">
        <v>0</v>
      </c>
      <c r="BA6" s="118">
        <v>0</v>
      </c>
      <c r="BB6" s="102">
        <v>0</v>
      </c>
      <c r="BC6" s="102">
        <v>0</v>
      </c>
      <c r="BD6" s="101"/>
      <c r="BE6" s="54"/>
      <c r="BF6" s="81"/>
      <c r="BG6" s="118">
        <v>0</v>
      </c>
    </row>
    <row r="7" spans="1:59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102">
        <v>2</v>
      </c>
      <c r="M7" s="102">
        <v>2</v>
      </c>
      <c r="N7" s="102">
        <v>2</v>
      </c>
      <c r="O7" s="102">
        <v>3</v>
      </c>
      <c r="P7" s="102">
        <v>2</v>
      </c>
      <c r="Q7" s="118">
        <v>2.2000000000000002</v>
      </c>
      <c r="R7" s="102">
        <v>2</v>
      </c>
      <c r="S7" s="102">
        <v>2</v>
      </c>
      <c r="T7" s="102"/>
      <c r="U7" s="102">
        <v>2</v>
      </c>
      <c r="V7" s="59"/>
      <c r="W7" s="118">
        <v>2</v>
      </c>
      <c r="X7" s="102">
        <v>0</v>
      </c>
      <c r="Y7" s="102">
        <v>2</v>
      </c>
      <c r="Z7" s="102"/>
      <c r="AA7" s="102"/>
      <c r="AB7" s="59"/>
      <c r="AC7" s="118">
        <v>1</v>
      </c>
      <c r="AD7" s="102">
        <v>2</v>
      </c>
      <c r="AE7" s="102">
        <v>0</v>
      </c>
      <c r="AF7" s="102">
        <v>2</v>
      </c>
      <c r="AG7" s="102"/>
      <c r="AH7" s="59"/>
      <c r="AI7" s="118">
        <v>1.3333333333333333</v>
      </c>
      <c r="AJ7" s="58"/>
      <c r="AK7" s="58"/>
      <c r="AL7" s="102"/>
      <c r="AM7" s="58"/>
      <c r="AN7" s="59"/>
      <c r="AO7" s="118">
        <v>0</v>
      </c>
      <c r="AP7" s="102">
        <v>2</v>
      </c>
      <c r="AQ7" s="102">
        <v>2</v>
      </c>
      <c r="AR7" s="102">
        <v>2</v>
      </c>
      <c r="AS7" s="102"/>
      <c r="AT7" s="59"/>
      <c r="AU7" s="118">
        <v>2</v>
      </c>
      <c r="AV7" s="102"/>
      <c r="AW7" s="102"/>
      <c r="AX7" s="102">
        <v>2</v>
      </c>
      <c r="AY7" s="102">
        <v>2</v>
      </c>
      <c r="AZ7" s="102">
        <v>2</v>
      </c>
      <c r="BA7" s="118">
        <v>2</v>
      </c>
      <c r="BB7" s="102">
        <v>2</v>
      </c>
      <c r="BC7" s="102">
        <v>2</v>
      </c>
      <c r="BD7" s="102"/>
      <c r="BE7" s="58"/>
      <c r="BF7" s="76"/>
      <c r="BG7" s="118">
        <v>2</v>
      </c>
    </row>
    <row r="8" spans="1:59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102">
        <v>0</v>
      </c>
      <c r="M8" s="102">
        <v>0</v>
      </c>
      <c r="N8" s="102">
        <v>0</v>
      </c>
      <c r="O8" s="102">
        <v>3</v>
      </c>
      <c r="P8" s="102">
        <v>0</v>
      </c>
      <c r="Q8" s="118">
        <v>0.6</v>
      </c>
      <c r="R8" s="102">
        <v>0</v>
      </c>
      <c r="S8" s="102">
        <v>0</v>
      </c>
      <c r="T8" s="101"/>
      <c r="U8" s="102">
        <v>0</v>
      </c>
      <c r="V8" s="65"/>
      <c r="W8" s="118">
        <v>0</v>
      </c>
      <c r="X8" s="102">
        <v>0</v>
      </c>
      <c r="Y8" s="102">
        <v>0</v>
      </c>
      <c r="Z8" s="101"/>
      <c r="AA8" s="101"/>
      <c r="AB8" s="65"/>
      <c r="AC8" s="118">
        <v>0</v>
      </c>
      <c r="AD8" s="102">
        <v>0</v>
      </c>
      <c r="AE8" s="102">
        <v>0</v>
      </c>
      <c r="AF8" s="102">
        <v>0</v>
      </c>
      <c r="AG8" s="101"/>
      <c r="AH8" s="65"/>
      <c r="AI8" s="118">
        <v>0</v>
      </c>
      <c r="AJ8" s="54"/>
      <c r="AK8" s="54"/>
      <c r="AL8" s="101"/>
      <c r="AM8" s="54"/>
      <c r="AN8" s="65"/>
      <c r="AO8" s="118">
        <v>0</v>
      </c>
      <c r="AP8" s="102">
        <v>0</v>
      </c>
      <c r="AQ8" s="102">
        <v>0</v>
      </c>
      <c r="AR8" s="102">
        <v>0</v>
      </c>
      <c r="AS8" s="101"/>
      <c r="AT8" s="65"/>
      <c r="AU8" s="118">
        <v>0</v>
      </c>
      <c r="AV8" s="101"/>
      <c r="AW8" s="101"/>
      <c r="AX8" s="102">
        <v>0</v>
      </c>
      <c r="AY8" s="102">
        <v>0</v>
      </c>
      <c r="AZ8" s="102">
        <v>0</v>
      </c>
      <c r="BA8" s="118">
        <v>0</v>
      </c>
      <c r="BB8" s="102">
        <v>0</v>
      </c>
      <c r="BC8" s="102">
        <v>0</v>
      </c>
      <c r="BD8" s="101"/>
      <c r="BE8" s="54"/>
      <c r="BF8" s="81"/>
      <c r="BG8" s="118">
        <v>0</v>
      </c>
    </row>
    <row r="9" spans="1:59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102">
        <v>2</v>
      </c>
      <c r="M9" s="102">
        <v>2</v>
      </c>
      <c r="N9" s="102">
        <v>2</v>
      </c>
      <c r="O9" s="102">
        <v>3</v>
      </c>
      <c r="P9" s="102">
        <v>2</v>
      </c>
      <c r="Q9" s="118">
        <v>2.2000000000000002</v>
      </c>
      <c r="R9" s="102">
        <v>0</v>
      </c>
      <c r="S9" s="102">
        <v>0</v>
      </c>
      <c r="T9" s="102"/>
      <c r="U9" s="102">
        <v>0</v>
      </c>
      <c r="V9" s="59"/>
      <c r="W9" s="118">
        <v>0</v>
      </c>
      <c r="X9" s="102">
        <v>0</v>
      </c>
      <c r="Y9" s="102">
        <v>0</v>
      </c>
      <c r="Z9" s="102"/>
      <c r="AA9" s="102"/>
      <c r="AB9" s="59"/>
      <c r="AC9" s="118">
        <v>0</v>
      </c>
      <c r="AD9" s="102">
        <v>0</v>
      </c>
      <c r="AE9" s="102">
        <v>0</v>
      </c>
      <c r="AF9" s="102">
        <v>0</v>
      </c>
      <c r="AG9" s="102"/>
      <c r="AH9" s="59"/>
      <c r="AI9" s="118">
        <v>0</v>
      </c>
      <c r="AJ9" s="58"/>
      <c r="AK9" s="58"/>
      <c r="AL9" s="102"/>
      <c r="AM9" s="58"/>
      <c r="AN9" s="59"/>
      <c r="AO9" s="118">
        <v>0</v>
      </c>
      <c r="AP9" s="102">
        <v>0</v>
      </c>
      <c r="AQ9" s="102">
        <v>0</v>
      </c>
      <c r="AR9" s="102">
        <v>0</v>
      </c>
      <c r="AS9" s="102"/>
      <c r="AT9" s="59"/>
      <c r="AU9" s="118">
        <v>0</v>
      </c>
      <c r="AV9" s="102"/>
      <c r="AW9" s="102"/>
      <c r="AX9" s="102">
        <v>0</v>
      </c>
      <c r="AY9" s="102">
        <v>0</v>
      </c>
      <c r="AZ9" s="102">
        <v>0</v>
      </c>
      <c r="BA9" s="118">
        <v>0</v>
      </c>
      <c r="BB9" s="102">
        <v>0</v>
      </c>
      <c r="BC9" s="102">
        <v>0</v>
      </c>
      <c r="BD9" s="102"/>
      <c r="BE9" s="58"/>
      <c r="BF9" s="76"/>
      <c r="BG9" s="118">
        <v>0</v>
      </c>
    </row>
    <row r="10" spans="1:59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102">
        <v>2</v>
      </c>
      <c r="M10" s="102">
        <v>2</v>
      </c>
      <c r="N10" s="102">
        <v>2</v>
      </c>
      <c r="O10" s="102">
        <v>3</v>
      </c>
      <c r="P10" s="102">
        <v>2</v>
      </c>
      <c r="Q10" s="118">
        <v>2.2000000000000002</v>
      </c>
      <c r="R10" s="102">
        <v>2</v>
      </c>
      <c r="S10" s="102">
        <v>2</v>
      </c>
      <c r="T10" s="101"/>
      <c r="U10" s="102">
        <v>2</v>
      </c>
      <c r="V10" s="65"/>
      <c r="W10" s="118">
        <v>2</v>
      </c>
      <c r="X10" s="102">
        <v>0</v>
      </c>
      <c r="Y10" s="102">
        <v>2</v>
      </c>
      <c r="Z10" s="101"/>
      <c r="AA10" s="101"/>
      <c r="AB10" s="65"/>
      <c r="AC10" s="118">
        <v>1</v>
      </c>
      <c r="AD10" s="102">
        <v>2</v>
      </c>
      <c r="AE10" s="102">
        <v>0</v>
      </c>
      <c r="AF10" s="102">
        <v>2</v>
      </c>
      <c r="AG10" s="101"/>
      <c r="AH10" s="65"/>
      <c r="AI10" s="118">
        <v>1.3333333333333333</v>
      </c>
      <c r="AJ10" s="54"/>
      <c r="AK10" s="54"/>
      <c r="AL10" s="101"/>
      <c r="AM10" s="54"/>
      <c r="AN10" s="65"/>
      <c r="AO10" s="118">
        <v>0</v>
      </c>
      <c r="AP10" s="102">
        <v>2</v>
      </c>
      <c r="AQ10" s="102">
        <v>2</v>
      </c>
      <c r="AR10" s="102">
        <v>2</v>
      </c>
      <c r="AS10" s="101"/>
      <c r="AT10" s="65"/>
      <c r="AU10" s="118">
        <v>2</v>
      </c>
      <c r="AV10" s="101"/>
      <c r="AW10" s="101"/>
      <c r="AX10" s="102">
        <v>2</v>
      </c>
      <c r="AY10" s="102">
        <v>2</v>
      </c>
      <c r="AZ10" s="102">
        <v>2</v>
      </c>
      <c r="BA10" s="118">
        <v>2</v>
      </c>
      <c r="BB10" s="102">
        <v>2</v>
      </c>
      <c r="BC10" s="102">
        <v>2</v>
      </c>
      <c r="BD10" s="101"/>
      <c r="BE10" s="54"/>
      <c r="BF10" s="81"/>
      <c r="BG10" s="118">
        <v>2</v>
      </c>
    </row>
    <row r="11" spans="1:59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102">
        <v>2</v>
      </c>
      <c r="M11" s="102">
        <v>3</v>
      </c>
      <c r="N11" s="102">
        <v>3</v>
      </c>
      <c r="O11" s="102">
        <v>3</v>
      </c>
      <c r="P11" s="102">
        <v>2</v>
      </c>
      <c r="Q11" s="118">
        <v>2.6</v>
      </c>
      <c r="R11" s="102">
        <v>0</v>
      </c>
      <c r="S11" s="102">
        <v>0</v>
      </c>
      <c r="T11" s="102"/>
      <c r="U11" s="102">
        <v>0</v>
      </c>
      <c r="V11" s="59"/>
      <c r="W11" s="118">
        <v>0</v>
      </c>
      <c r="X11" s="102">
        <v>0</v>
      </c>
      <c r="Y11" s="102">
        <v>0</v>
      </c>
      <c r="Z11" s="102"/>
      <c r="AA11" s="102"/>
      <c r="AB11" s="59"/>
      <c r="AC11" s="118">
        <v>0</v>
      </c>
      <c r="AD11" s="102">
        <v>0</v>
      </c>
      <c r="AE11" s="102">
        <v>0</v>
      </c>
      <c r="AF11" s="102">
        <v>0</v>
      </c>
      <c r="AG11" s="102"/>
      <c r="AH11" s="59"/>
      <c r="AI11" s="118">
        <v>0</v>
      </c>
      <c r="AJ11" s="58"/>
      <c r="AK11" s="58"/>
      <c r="AL11" s="102"/>
      <c r="AM11" s="58"/>
      <c r="AN11" s="59"/>
      <c r="AO11" s="118">
        <v>0</v>
      </c>
      <c r="AP11" s="102">
        <v>0</v>
      </c>
      <c r="AQ11" s="102">
        <v>0</v>
      </c>
      <c r="AR11" s="102">
        <v>0</v>
      </c>
      <c r="AS11" s="102"/>
      <c r="AT11" s="59"/>
      <c r="AU11" s="118">
        <v>0</v>
      </c>
      <c r="AV11" s="102"/>
      <c r="AW11" s="102"/>
      <c r="AX11" s="102">
        <v>0</v>
      </c>
      <c r="AY11" s="102">
        <v>0</v>
      </c>
      <c r="AZ11" s="102">
        <v>0</v>
      </c>
      <c r="BA11" s="118">
        <v>0</v>
      </c>
      <c r="BB11" s="102">
        <v>0</v>
      </c>
      <c r="BC11" s="102">
        <v>0</v>
      </c>
      <c r="BD11" s="102"/>
      <c r="BE11" s="58"/>
      <c r="BF11" s="76"/>
      <c r="BG11" s="118">
        <v>0</v>
      </c>
    </row>
    <row r="12" spans="1:59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102">
        <v>0</v>
      </c>
      <c r="M12" s="102">
        <v>0</v>
      </c>
      <c r="N12" s="102">
        <v>0</v>
      </c>
      <c r="O12" s="102">
        <v>3</v>
      </c>
      <c r="P12" s="102">
        <v>0</v>
      </c>
      <c r="Q12" s="118">
        <v>0.6</v>
      </c>
      <c r="R12" s="102">
        <v>0</v>
      </c>
      <c r="S12" s="102">
        <v>0</v>
      </c>
      <c r="T12" s="101"/>
      <c r="U12" s="102">
        <v>0</v>
      </c>
      <c r="V12" s="65"/>
      <c r="W12" s="118">
        <v>0</v>
      </c>
      <c r="X12" s="102">
        <v>0</v>
      </c>
      <c r="Y12" s="102">
        <v>0</v>
      </c>
      <c r="Z12" s="101"/>
      <c r="AA12" s="101"/>
      <c r="AB12" s="65"/>
      <c r="AC12" s="118">
        <v>0</v>
      </c>
      <c r="AD12" s="102">
        <v>0</v>
      </c>
      <c r="AE12" s="102">
        <v>0</v>
      </c>
      <c r="AF12" s="102">
        <v>0</v>
      </c>
      <c r="AG12" s="101"/>
      <c r="AH12" s="65"/>
      <c r="AI12" s="118">
        <v>0</v>
      </c>
      <c r="AJ12" s="54"/>
      <c r="AK12" s="54"/>
      <c r="AL12" s="101"/>
      <c r="AM12" s="54"/>
      <c r="AN12" s="65"/>
      <c r="AO12" s="118">
        <v>0</v>
      </c>
      <c r="AP12" s="102">
        <v>0</v>
      </c>
      <c r="AQ12" s="102">
        <v>0</v>
      </c>
      <c r="AR12" s="102">
        <v>0</v>
      </c>
      <c r="AS12" s="101"/>
      <c r="AT12" s="65"/>
      <c r="AU12" s="118">
        <v>0</v>
      </c>
      <c r="AV12" s="101"/>
      <c r="AW12" s="101"/>
      <c r="AX12" s="102">
        <v>0</v>
      </c>
      <c r="AY12" s="102">
        <v>0</v>
      </c>
      <c r="AZ12" s="102">
        <v>0</v>
      </c>
      <c r="BA12" s="118">
        <v>0</v>
      </c>
      <c r="BB12" s="102">
        <v>0</v>
      </c>
      <c r="BC12" s="102">
        <v>0</v>
      </c>
      <c r="BD12" s="101"/>
      <c r="BE12" s="54"/>
      <c r="BF12" s="81"/>
      <c r="BG12" s="118">
        <v>0</v>
      </c>
    </row>
    <row r="13" spans="1:59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102">
        <v>2</v>
      </c>
      <c r="M13" s="102">
        <v>2</v>
      </c>
      <c r="N13" s="102">
        <v>2</v>
      </c>
      <c r="O13" s="102">
        <v>2</v>
      </c>
      <c r="P13" s="102">
        <v>2</v>
      </c>
      <c r="Q13" s="118">
        <v>2</v>
      </c>
      <c r="R13" s="102">
        <v>2</v>
      </c>
      <c r="S13" s="102">
        <v>2</v>
      </c>
      <c r="T13" s="102"/>
      <c r="U13" s="102">
        <v>2</v>
      </c>
      <c r="V13" s="59"/>
      <c r="W13" s="118">
        <v>2</v>
      </c>
      <c r="X13" s="102">
        <v>0</v>
      </c>
      <c r="Y13" s="102">
        <v>2</v>
      </c>
      <c r="Z13" s="102"/>
      <c r="AA13" s="102"/>
      <c r="AB13" s="59"/>
      <c r="AC13" s="118">
        <v>1</v>
      </c>
      <c r="AD13" s="102">
        <v>2</v>
      </c>
      <c r="AE13" s="102">
        <v>2</v>
      </c>
      <c r="AF13" s="102">
        <v>2</v>
      </c>
      <c r="AG13" s="102"/>
      <c r="AH13" s="59"/>
      <c r="AI13" s="118">
        <v>2</v>
      </c>
      <c r="AJ13" s="58"/>
      <c r="AK13" s="58"/>
      <c r="AL13" s="102"/>
      <c r="AM13" s="58"/>
      <c r="AN13" s="59"/>
      <c r="AO13" s="118">
        <v>0</v>
      </c>
      <c r="AP13" s="102">
        <v>2</v>
      </c>
      <c r="AQ13" s="102">
        <v>2</v>
      </c>
      <c r="AR13" s="102">
        <v>2</v>
      </c>
      <c r="AS13" s="102"/>
      <c r="AT13" s="59"/>
      <c r="AU13" s="118">
        <v>2</v>
      </c>
      <c r="AV13" s="102"/>
      <c r="AW13" s="102"/>
      <c r="AX13" s="102">
        <v>0</v>
      </c>
      <c r="AY13" s="102">
        <v>0</v>
      </c>
      <c r="AZ13" s="102">
        <v>0</v>
      </c>
      <c r="BA13" s="118">
        <v>0</v>
      </c>
      <c r="BB13" s="102">
        <v>0</v>
      </c>
      <c r="BC13" s="102">
        <v>0</v>
      </c>
      <c r="BD13" s="102"/>
      <c r="BE13" s="58"/>
      <c r="BF13" s="76"/>
      <c r="BG13" s="118">
        <v>0</v>
      </c>
    </row>
    <row r="14" spans="1:59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102">
        <v>0</v>
      </c>
      <c r="M14" s="102">
        <v>0</v>
      </c>
      <c r="N14" s="102">
        <v>0</v>
      </c>
      <c r="O14" s="102">
        <v>0</v>
      </c>
      <c r="P14" s="102">
        <v>0</v>
      </c>
      <c r="Q14" s="118">
        <v>0</v>
      </c>
      <c r="R14" s="102">
        <v>0</v>
      </c>
      <c r="S14" s="102">
        <v>0</v>
      </c>
      <c r="T14" s="101"/>
      <c r="U14" s="102">
        <v>0</v>
      </c>
      <c r="V14" s="65"/>
      <c r="W14" s="118">
        <v>0</v>
      </c>
      <c r="X14" s="102">
        <v>0</v>
      </c>
      <c r="Y14" s="102">
        <v>3</v>
      </c>
      <c r="Z14" s="101"/>
      <c r="AA14" s="101"/>
      <c r="AB14" s="65"/>
      <c r="AC14" s="118">
        <v>1.5</v>
      </c>
      <c r="AD14" s="102">
        <v>0</v>
      </c>
      <c r="AE14" s="102">
        <v>0</v>
      </c>
      <c r="AF14" s="102">
        <v>0</v>
      </c>
      <c r="AG14" s="101"/>
      <c r="AH14" s="65"/>
      <c r="AI14" s="118">
        <v>0</v>
      </c>
      <c r="AJ14" s="54"/>
      <c r="AK14" s="54"/>
      <c r="AL14" s="101"/>
      <c r="AM14" s="54"/>
      <c r="AN14" s="65"/>
      <c r="AO14" s="118">
        <v>0</v>
      </c>
      <c r="AP14" s="102">
        <v>0</v>
      </c>
      <c r="AQ14" s="102">
        <v>0</v>
      </c>
      <c r="AR14" s="102">
        <v>0</v>
      </c>
      <c r="AS14" s="101"/>
      <c r="AT14" s="65"/>
      <c r="AU14" s="118">
        <v>0</v>
      </c>
      <c r="AV14" s="101"/>
      <c r="AW14" s="101"/>
      <c r="AX14" s="102">
        <v>0</v>
      </c>
      <c r="AY14" s="102">
        <v>0</v>
      </c>
      <c r="AZ14" s="102">
        <v>0</v>
      </c>
      <c r="BA14" s="118">
        <v>0</v>
      </c>
      <c r="BB14" s="102">
        <v>0</v>
      </c>
      <c r="BC14" s="102">
        <v>0</v>
      </c>
      <c r="BD14" s="101"/>
      <c r="BE14" s="54"/>
      <c r="BF14" s="81"/>
      <c r="BG14" s="118">
        <v>0</v>
      </c>
    </row>
    <row r="15" spans="1:59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102">
        <v>2</v>
      </c>
      <c r="M15" s="102">
        <v>2</v>
      </c>
      <c r="N15" s="102">
        <v>1</v>
      </c>
      <c r="O15" s="102">
        <v>3</v>
      </c>
      <c r="P15" s="102">
        <v>2</v>
      </c>
      <c r="Q15" s="118">
        <v>2</v>
      </c>
      <c r="R15" s="102">
        <v>0</v>
      </c>
      <c r="S15" s="102">
        <v>0</v>
      </c>
      <c r="T15" s="102"/>
      <c r="U15" s="102">
        <v>0</v>
      </c>
      <c r="V15" s="59"/>
      <c r="W15" s="118">
        <v>0</v>
      </c>
      <c r="X15" s="102">
        <v>0</v>
      </c>
      <c r="Y15" s="102">
        <v>0</v>
      </c>
      <c r="Z15" s="102"/>
      <c r="AA15" s="102"/>
      <c r="AB15" s="59"/>
      <c r="AC15" s="118">
        <v>0</v>
      </c>
      <c r="AD15" s="102">
        <v>0</v>
      </c>
      <c r="AE15" s="102">
        <v>0</v>
      </c>
      <c r="AF15" s="102">
        <v>0</v>
      </c>
      <c r="AG15" s="102"/>
      <c r="AH15" s="59"/>
      <c r="AI15" s="118">
        <v>0</v>
      </c>
      <c r="AJ15" s="58"/>
      <c r="AK15" s="58"/>
      <c r="AL15" s="102"/>
      <c r="AM15" s="58"/>
      <c r="AN15" s="59"/>
      <c r="AO15" s="118">
        <v>0</v>
      </c>
      <c r="AP15" s="102">
        <v>0</v>
      </c>
      <c r="AQ15" s="102">
        <v>0</v>
      </c>
      <c r="AR15" s="102">
        <v>0</v>
      </c>
      <c r="AS15" s="102"/>
      <c r="AT15" s="59"/>
      <c r="AU15" s="118">
        <v>0</v>
      </c>
      <c r="AV15" s="102"/>
      <c r="AW15" s="102"/>
      <c r="AX15" s="102">
        <v>0</v>
      </c>
      <c r="AY15" s="102">
        <v>0</v>
      </c>
      <c r="AZ15" s="102">
        <v>0</v>
      </c>
      <c r="BA15" s="118">
        <v>0</v>
      </c>
      <c r="BB15" s="102">
        <v>0</v>
      </c>
      <c r="BC15" s="102">
        <v>0</v>
      </c>
      <c r="BD15" s="102"/>
      <c r="BE15" s="58"/>
      <c r="BF15" s="76"/>
      <c r="BG15" s="118">
        <v>0</v>
      </c>
    </row>
    <row r="16" spans="1:59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102">
        <v>3</v>
      </c>
      <c r="M16" s="102">
        <v>3</v>
      </c>
      <c r="N16" s="102">
        <v>3</v>
      </c>
      <c r="O16" s="102">
        <v>3</v>
      </c>
      <c r="P16" s="102">
        <v>3</v>
      </c>
      <c r="Q16" s="118">
        <v>3</v>
      </c>
      <c r="R16" s="102">
        <v>3</v>
      </c>
      <c r="S16" s="102">
        <v>3</v>
      </c>
      <c r="T16" s="101"/>
      <c r="U16" s="102">
        <v>3</v>
      </c>
      <c r="V16" s="65"/>
      <c r="W16" s="118">
        <v>3</v>
      </c>
      <c r="X16" s="102">
        <v>0</v>
      </c>
      <c r="Y16" s="102">
        <v>2</v>
      </c>
      <c r="Z16" s="101"/>
      <c r="AA16" s="101"/>
      <c r="AB16" s="65"/>
      <c r="AC16" s="118">
        <v>1</v>
      </c>
      <c r="AD16" s="102">
        <v>3</v>
      </c>
      <c r="AE16" s="102">
        <v>3</v>
      </c>
      <c r="AF16" s="102">
        <v>3</v>
      </c>
      <c r="AG16" s="101"/>
      <c r="AH16" s="65"/>
      <c r="AI16" s="118">
        <v>3</v>
      </c>
      <c r="AJ16" s="54"/>
      <c r="AK16" s="54"/>
      <c r="AL16" s="101"/>
      <c r="AM16" s="54"/>
      <c r="AN16" s="65"/>
      <c r="AO16" s="118">
        <v>0</v>
      </c>
      <c r="AP16" s="102">
        <v>3</v>
      </c>
      <c r="AQ16" s="102">
        <v>3</v>
      </c>
      <c r="AR16" s="102">
        <v>3</v>
      </c>
      <c r="AS16" s="101"/>
      <c r="AT16" s="65"/>
      <c r="AU16" s="118">
        <v>3</v>
      </c>
      <c r="AV16" s="101"/>
      <c r="AW16" s="101"/>
      <c r="AX16" s="102">
        <v>0</v>
      </c>
      <c r="AY16" s="102">
        <v>0</v>
      </c>
      <c r="AZ16" s="102">
        <v>0</v>
      </c>
      <c r="BA16" s="118">
        <v>0</v>
      </c>
      <c r="BB16" s="102">
        <v>0</v>
      </c>
      <c r="BC16" s="102">
        <v>0</v>
      </c>
      <c r="BD16" s="101"/>
      <c r="BE16" s="54"/>
      <c r="BF16" s="81"/>
      <c r="BG16" s="118">
        <v>0</v>
      </c>
    </row>
    <row r="17" spans="1:59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102">
        <v>3</v>
      </c>
      <c r="M17" s="102">
        <v>3</v>
      </c>
      <c r="N17" s="102">
        <v>2</v>
      </c>
      <c r="O17" s="102">
        <v>3</v>
      </c>
      <c r="P17" s="102">
        <v>2</v>
      </c>
      <c r="Q17" s="118">
        <v>2.6</v>
      </c>
      <c r="R17" s="102">
        <v>2</v>
      </c>
      <c r="S17" s="102">
        <v>2</v>
      </c>
      <c r="T17" s="102"/>
      <c r="U17" s="102">
        <v>2</v>
      </c>
      <c r="V17" s="59"/>
      <c r="W17" s="118">
        <v>2</v>
      </c>
      <c r="X17" s="102">
        <v>0</v>
      </c>
      <c r="Y17" s="102">
        <v>2</v>
      </c>
      <c r="Z17" s="102"/>
      <c r="AA17" s="102"/>
      <c r="AB17" s="59"/>
      <c r="AC17" s="118">
        <v>1</v>
      </c>
      <c r="AD17" s="102">
        <v>2</v>
      </c>
      <c r="AE17" s="102">
        <v>0</v>
      </c>
      <c r="AF17" s="102">
        <v>2</v>
      </c>
      <c r="AG17" s="102"/>
      <c r="AH17" s="59"/>
      <c r="AI17" s="118">
        <v>1.3333333333333333</v>
      </c>
      <c r="AJ17" s="58"/>
      <c r="AK17" s="58"/>
      <c r="AL17" s="102"/>
      <c r="AM17" s="58"/>
      <c r="AN17" s="59"/>
      <c r="AO17" s="118">
        <v>0</v>
      </c>
      <c r="AP17" s="102">
        <v>2</v>
      </c>
      <c r="AQ17" s="102">
        <v>2</v>
      </c>
      <c r="AR17" s="102">
        <v>2</v>
      </c>
      <c r="AS17" s="102"/>
      <c r="AT17" s="59"/>
      <c r="AU17" s="118">
        <v>2</v>
      </c>
      <c r="AV17" s="102"/>
      <c r="AW17" s="102"/>
      <c r="AX17" s="102">
        <v>2</v>
      </c>
      <c r="AY17" s="102">
        <v>2</v>
      </c>
      <c r="AZ17" s="102">
        <v>2</v>
      </c>
      <c r="BA17" s="118">
        <v>2</v>
      </c>
      <c r="BB17" s="102">
        <v>2</v>
      </c>
      <c r="BC17" s="102">
        <v>2</v>
      </c>
      <c r="BD17" s="102"/>
      <c r="BE17" s="58"/>
      <c r="BF17" s="76"/>
      <c r="BG17" s="118">
        <v>2</v>
      </c>
    </row>
    <row r="18" spans="1:59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102">
        <v>2</v>
      </c>
      <c r="M18" s="102">
        <v>2</v>
      </c>
      <c r="N18" s="102">
        <v>1</v>
      </c>
      <c r="O18" s="102">
        <v>3</v>
      </c>
      <c r="P18" s="102">
        <v>2</v>
      </c>
      <c r="Q18" s="118">
        <v>2</v>
      </c>
      <c r="R18" s="102">
        <v>0</v>
      </c>
      <c r="S18" s="102">
        <v>0</v>
      </c>
      <c r="T18" s="101"/>
      <c r="U18" s="102">
        <v>0</v>
      </c>
      <c r="V18" s="65"/>
      <c r="W18" s="118">
        <v>0</v>
      </c>
      <c r="X18" s="102">
        <v>0</v>
      </c>
      <c r="Y18" s="102">
        <v>0</v>
      </c>
      <c r="Z18" s="101"/>
      <c r="AA18" s="101"/>
      <c r="AB18" s="65"/>
      <c r="AC18" s="118">
        <v>0</v>
      </c>
      <c r="AD18" s="102">
        <v>0</v>
      </c>
      <c r="AE18" s="102">
        <v>0</v>
      </c>
      <c r="AF18" s="102">
        <v>0</v>
      </c>
      <c r="AG18" s="101"/>
      <c r="AH18" s="65"/>
      <c r="AI18" s="118">
        <v>0</v>
      </c>
      <c r="AJ18" s="54"/>
      <c r="AK18" s="54"/>
      <c r="AL18" s="101"/>
      <c r="AM18" s="54"/>
      <c r="AN18" s="65"/>
      <c r="AO18" s="118">
        <v>0</v>
      </c>
      <c r="AP18" s="102">
        <v>0</v>
      </c>
      <c r="AQ18" s="102">
        <v>0</v>
      </c>
      <c r="AR18" s="102">
        <v>0</v>
      </c>
      <c r="AS18" s="101"/>
      <c r="AT18" s="65"/>
      <c r="AU18" s="118">
        <v>0</v>
      </c>
      <c r="AV18" s="101"/>
      <c r="AW18" s="101"/>
      <c r="AX18" s="102">
        <v>0</v>
      </c>
      <c r="AY18" s="102">
        <v>0</v>
      </c>
      <c r="AZ18" s="102">
        <v>0</v>
      </c>
      <c r="BA18" s="118">
        <v>0</v>
      </c>
      <c r="BB18" s="102">
        <v>0</v>
      </c>
      <c r="BC18" s="102">
        <v>0</v>
      </c>
      <c r="BD18" s="101"/>
      <c r="BE18" s="54"/>
      <c r="BF18" s="81"/>
      <c r="BG18" s="118">
        <v>0</v>
      </c>
    </row>
    <row r="19" spans="1:59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102">
        <v>2</v>
      </c>
      <c r="M19" s="102">
        <v>2</v>
      </c>
      <c r="N19" s="102">
        <v>2</v>
      </c>
      <c r="O19" s="102">
        <v>3</v>
      </c>
      <c r="P19" s="102">
        <v>2</v>
      </c>
      <c r="Q19" s="118">
        <v>2.2000000000000002</v>
      </c>
      <c r="R19" s="102">
        <v>2</v>
      </c>
      <c r="S19" s="102">
        <v>2</v>
      </c>
      <c r="T19" s="102"/>
      <c r="U19" s="102">
        <v>2</v>
      </c>
      <c r="V19" s="59"/>
      <c r="W19" s="118">
        <v>2</v>
      </c>
      <c r="X19" s="102">
        <v>0</v>
      </c>
      <c r="Y19" s="102">
        <v>2</v>
      </c>
      <c r="Z19" s="102"/>
      <c r="AA19" s="102"/>
      <c r="AB19" s="59"/>
      <c r="AC19" s="118">
        <v>1</v>
      </c>
      <c r="AD19" s="102">
        <v>2</v>
      </c>
      <c r="AE19" s="102">
        <v>0</v>
      </c>
      <c r="AF19" s="102">
        <v>2</v>
      </c>
      <c r="AG19" s="102"/>
      <c r="AH19" s="59"/>
      <c r="AI19" s="118">
        <v>1.3333333333333333</v>
      </c>
      <c r="AJ19" s="58"/>
      <c r="AK19" s="58"/>
      <c r="AL19" s="102"/>
      <c r="AM19" s="58"/>
      <c r="AN19" s="59"/>
      <c r="AO19" s="118">
        <v>0</v>
      </c>
      <c r="AP19" s="102">
        <v>2</v>
      </c>
      <c r="AQ19" s="102">
        <v>2</v>
      </c>
      <c r="AR19" s="102">
        <v>2</v>
      </c>
      <c r="AS19" s="102"/>
      <c r="AT19" s="59"/>
      <c r="AU19" s="118">
        <v>2</v>
      </c>
      <c r="AV19" s="102"/>
      <c r="AW19" s="102"/>
      <c r="AX19" s="102">
        <v>2</v>
      </c>
      <c r="AY19" s="102">
        <v>2</v>
      </c>
      <c r="AZ19" s="102">
        <v>2</v>
      </c>
      <c r="BA19" s="118">
        <v>2</v>
      </c>
      <c r="BB19" s="102">
        <v>2</v>
      </c>
      <c r="BC19" s="102">
        <v>2</v>
      </c>
      <c r="BD19" s="102"/>
      <c r="BE19" s="58"/>
      <c r="BF19" s="76"/>
      <c r="BG19" s="118">
        <v>2</v>
      </c>
    </row>
    <row r="20" spans="1:59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102">
        <v>3</v>
      </c>
      <c r="M20" s="102">
        <v>3</v>
      </c>
      <c r="N20" s="102">
        <v>3</v>
      </c>
      <c r="O20" s="102">
        <v>3</v>
      </c>
      <c r="P20" s="102">
        <v>3</v>
      </c>
      <c r="Q20" s="118">
        <v>3</v>
      </c>
      <c r="R20" s="102">
        <v>0</v>
      </c>
      <c r="S20" s="102">
        <v>0</v>
      </c>
      <c r="T20" s="101"/>
      <c r="U20" s="102">
        <v>0</v>
      </c>
      <c r="V20" s="65"/>
      <c r="W20" s="118">
        <v>0</v>
      </c>
      <c r="X20" s="102">
        <v>0</v>
      </c>
      <c r="Y20" s="102">
        <v>0</v>
      </c>
      <c r="Z20" s="101"/>
      <c r="AA20" s="101"/>
      <c r="AB20" s="65"/>
      <c r="AC20" s="118">
        <v>0</v>
      </c>
      <c r="AD20" s="102">
        <v>0</v>
      </c>
      <c r="AE20" s="102">
        <v>0</v>
      </c>
      <c r="AF20" s="102">
        <v>0</v>
      </c>
      <c r="AG20" s="101"/>
      <c r="AH20" s="65"/>
      <c r="AI20" s="118">
        <v>0</v>
      </c>
      <c r="AJ20" s="54"/>
      <c r="AK20" s="54"/>
      <c r="AL20" s="101"/>
      <c r="AM20" s="54"/>
      <c r="AN20" s="65"/>
      <c r="AO20" s="118">
        <v>0</v>
      </c>
      <c r="AP20" s="102">
        <v>0</v>
      </c>
      <c r="AQ20" s="102">
        <v>0</v>
      </c>
      <c r="AR20" s="102">
        <v>0</v>
      </c>
      <c r="AS20" s="101"/>
      <c r="AT20" s="65"/>
      <c r="AU20" s="118">
        <v>0</v>
      </c>
      <c r="AV20" s="101"/>
      <c r="AW20" s="101"/>
      <c r="AX20" s="102">
        <v>0</v>
      </c>
      <c r="AY20" s="102">
        <v>0</v>
      </c>
      <c r="AZ20" s="102">
        <v>0</v>
      </c>
      <c r="BA20" s="118">
        <v>0</v>
      </c>
      <c r="BB20" s="102">
        <v>0</v>
      </c>
      <c r="BC20" s="102">
        <v>0</v>
      </c>
      <c r="BD20" s="101"/>
      <c r="BE20" s="54"/>
      <c r="BF20" s="81"/>
      <c r="BG20" s="118">
        <v>0</v>
      </c>
    </row>
    <row r="21" spans="1:59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102">
        <v>3</v>
      </c>
      <c r="M21" s="102">
        <v>3</v>
      </c>
      <c r="N21" s="102">
        <v>3</v>
      </c>
      <c r="O21" s="102">
        <v>3</v>
      </c>
      <c r="P21" s="102">
        <v>3</v>
      </c>
      <c r="Q21" s="118">
        <v>3</v>
      </c>
      <c r="R21" s="102">
        <v>0</v>
      </c>
      <c r="S21" s="102">
        <v>0</v>
      </c>
      <c r="T21" s="102"/>
      <c r="U21" s="102">
        <v>0</v>
      </c>
      <c r="V21" s="59"/>
      <c r="W21" s="118">
        <v>0</v>
      </c>
      <c r="X21" s="102">
        <v>0</v>
      </c>
      <c r="Y21" s="102">
        <v>0</v>
      </c>
      <c r="Z21" s="102"/>
      <c r="AA21" s="102"/>
      <c r="AB21" s="59"/>
      <c r="AC21" s="118">
        <v>0</v>
      </c>
      <c r="AD21" s="102">
        <v>0</v>
      </c>
      <c r="AE21" s="102">
        <v>0</v>
      </c>
      <c r="AF21" s="102">
        <v>0</v>
      </c>
      <c r="AG21" s="102"/>
      <c r="AH21" s="59"/>
      <c r="AI21" s="118">
        <v>0</v>
      </c>
      <c r="AJ21" s="58"/>
      <c r="AK21" s="58"/>
      <c r="AL21" s="102"/>
      <c r="AM21" s="58"/>
      <c r="AN21" s="59"/>
      <c r="AO21" s="118">
        <v>0</v>
      </c>
      <c r="AP21" s="102">
        <v>0</v>
      </c>
      <c r="AQ21" s="102">
        <v>0</v>
      </c>
      <c r="AR21" s="102">
        <v>0</v>
      </c>
      <c r="AS21" s="102"/>
      <c r="AT21" s="59"/>
      <c r="AU21" s="118">
        <v>0</v>
      </c>
      <c r="AV21" s="102"/>
      <c r="AW21" s="102"/>
      <c r="AX21" s="102">
        <v>0</v>
      </c>
      <c r="AY21" s="102">
        <v>0</v>
      </c>
      <c r="AZ21" s="102">
        <v>0</v>
      </c>
      <c r="BA21" s="118">
        <v>0</v>
      </c>
      <c r="BB21" s="102">
        <v>0</v>
      </c>
      <c r="BC21" s="102">
        <v>0</v>
      </c>
      <c r="BD21" s="102"/>
      <c r="BE21" s="58"/>
      <c r="BF21" s="76"/>
      <c r="BG21" s="118">
        <v>0</v>
      </c>
    </row>
    <row r="22" spans="1:59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102">
        <v>3</v>
      </c>
      <c r="M22" s="102">
        <v>3</v>
      </c>
      <c r="N22" s="102">
        <v>3</v>
      </c>
      <c r="O22" s="102">
        <v>3</v>
      </c>
      <c r="P22" s="102">
        <v>3</v>
      </c>
      <c r="Q22" s="118">
        <v>3</v>
      </c>
      <c r="R22" s="102">
        <v>3</v>
      </c>
      <c r="S22" s="102">
        <v>3</v>
      </c>
      <c r="T22" s="101"/>
      <c r="U22" s="102">
        <v>3</v>
      </c>
      <c r="V22" s="65"/>
      <c r="W22" s="118">
        <v>3</v>
      </c>
      <c r="X22" s="102">
        <v>0</v>
      </c>
      <c r="Y22" s="102">
        <v>3</v>
      </c>
      <c r="Z22" s="101"/>
      <c r="AA22" s="101"/>
      <c r="AB22" s="65"/>
      <c r="AC22" s="118">
        <v>1.5</v>
      </c>
      <c r="AD22" s="102">
        <v>3</v>
      </c>
      <c r="AE22" s="102">
        <v>3</v>
      </c>
      <c r="AF22" s="102">
        <v>3</v>
      </c>
      <c r="AG22" s="101"/>
      <c r="AH22" s="65"/>
      <c r="AI22" s="118">
        <v>3</v>
      </c>
      <c r="AJ22" s="54"/>
      <c r="AK22" s="54"/>
      <c r="AL22" s="101"/>
      <c r="AM22" s="54"/>
      <c r="AN22" s="65"/>
      <c r="AO22" s="118">
        <v>0</v>
      </c>
      <c r="AP22" s="102">
        <v>3</v>
      </c>
      <c r="AQ22" s="102">
        <v>3</v>
      </c>
      <c r="AR22" s="102">
        <v>3</v>
      </c>
      <c r="AS22" s="101"/>
      <c r="AT22" s="65"/>
      <c r="AU22" s="118">
        <v>3</v>
      </c>
      <c r="AV22" s="101"/>
      <c r="AW22" s="101"/>
      <c r="AX22" s="102">
        <v>0</v>
      </c>
      <c r="AY22" s="102">
        <v>0</v>
      </c>
      <c r="AZ22" s="102">
        <v>0</v>
      </c>
      <c r="BA22" s="118">
        <v>0</v>
      </c>
      <c r="BB22" s="102">
        <v>0</v>
      </c>
      <c r="BC22" s="102">
        <v>0</v>
      </c>
      <c r="BD22" s="101"/>
      <c r="BE22" s="54"/>
      <c r="BF22" s="81"/>
      <c r="BG22" s="118">
        <v>0</v>
      </c>
    </row>
    <row r="23" spans="1:59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102" t="s">
        <v>563</v>
      </c>
      <c r="M23" s="102" t="s">
        <v>563</v>
      </c>
      <c r="N23" s="102" t="s">
        <v>563</v>
      </c>
      <c r="O23" s="102" t="s">
        <v>563</v>
      </c>
      <c r="P23" s="102" t="s">
        <v>563</v>
      </c>
      <c r="Q23" s="118" t="s">
        <v>563</v>
      </c>
      <c r="R23" s="102" t="s">
        <v>563</v>
      </c>
      <c r="S23" s="102" t="s">
        <v>563</v>
      </c>
      <c r="T23" s="102"/>
      <c r="U23" s="102" t="s">
        <v>563</v>
      </c>
      <c r="V23" s="59"/>
      <c r="W23" s="118" t="s">
        <v>563</v>
      </c>
      <c r="X23" s="102">
        <v>0</v>
      </c>
      <c r="Y23" s="102" t="s">
        <v>563</v>
      </c>
      <c r="Z23" s="102"/>
      <c r="AA23" s="102"/>
      <c r="AB23" s="59"/>
      <c r="AC23" s="118">
        <v>0</v>
      </c>
      <c r="AD23" s="102" t="s">
        <v>563</v>
      </c>
      <c r="AE23" s="102" t="s">
        <v>563</v>
      </c>
      <c r="AF23" s="102" t="s">
        <v>563</v>
      </c>
      <c r="AG23" s="102"/>
      <c r="AH23" s="59"/>
      <c r="AI23" s="118" t="s">
        <v>563</v>
      </c>
      <c r="AJ23" s="58"/>
      <c r="AK23" s="58"/>
      <c r="AL23" s="102"/>
      <c r="AM23" s="58"/>
      <c r="AN23" s="59"/>
      <c r="AO23" s="118">
        <v>0</v>
      </c>
      <c r="AP23" s="102" t="s">
        <v>563</v>
      </c>
      <c r="AQ23" s="102" t="s">
        <v>563</v>
      </c>
      <c r="AR23" s="102" t="s">
        <v>563</v>
      </c>
      <c r="AS23" s="102"/>
      <c r="AT23" s="59"/>
      <c r="AU23" s="118" t="s">
        <v>563</v>
      </c>
      <c r="AV23" s="102"/>
      <c r="AW23" s="102"/>
      <c r="AX23" s="102" t="s">
        <v>563</v>
      </c>
      <c r="AY23" s="102" t="s">
        <v>563</v>
      </c>
      <c r="AZ23" s="102" t="s">
        <v>563</v>
      </c>
      <c r="BA23" s="118" t="s">
        <v>563</v>
      </c>
      <c r="BB23" s="102" t="s">
        <v>563</v>
      </c>
      <c r="BC23" s="102" t="s">
        <v>563</v>
      </c>
      <c r="BD23" s="102"/>
      <c r="BE23" s="58"/>
      <c r="BF23" s="76"/>
      <c r="BG23" s="118" t="s">
        <v>563</v>
      </c>
    </row>
    <row r="24" spans="1:59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102">
        <v>0</v>
      </c>
      <c r="M24" s="102">
        <v>0</v>
      </c>
      <c r="N24" s="102">
        <v>0</v>
      </c>
      <c r="O24" s="102">
        <v>3</v>
      </c>
      <c r="P24" s="102">
        <v>0</v>
      </c>
      <c r="Q24" s="118">
        <v>0.6</v>
      </c>
      <c r="R24" s="102">
        <v>0</v>
      </c>
      <c r="S24" s="102">
        <v>0</v>
      </c>
      <c r="T24" s="101"/>
      <c r="U24" s="102">
        <v>0</v>
      </c>
      <c r="V24" s="65"/>
      <c r="W24" s="118">
        <v>0</v>
      </c>
      <c r="X24" s="102">
        <v>0</v>
      </c>
      <c r="Y24" s="102">
        <v>0</v>
      </c>
      <c r="Z24" s="101"/>
      <c r="AA24" s="101"/>
      <c r="AB24" s="65"/>
      <c r="AC24" s="118">
        <v>0</v>
      </c>
      <c r="AD24" s="102">
        <v>0</v>
      </c>
      <c r="AE24" s="102">
        <v>0</v>
      </c>
      <c r="AF24" s="102">
        <v>0</v>
      </c>
      <c r="AG24" s="101"/>
      <c r="AH24" s="65"/>
      <c r="AI24" s="118">
        <v>0</v>
      </c>
      <c r="AJ24" s="54"/>
      <c r="AK24" s="54"/>
      <c r="AL24" s="101"/>
      <c r="AM24" s="54"/>
      <c r="AN24" s="65"/>
      <c r="AO24" s="118">
        <v>0</v>
      </c>
      <c r="AP24" s="102">
        <v>0</v>
      </c>
      <c r="AQ24" s="102">
        <v>0</v>
      </c>
      <c r="AR24" s="102">
        <v>0</v>
      </c>
      <c r="AS24" s="101"/>
      <c r="AT24" s="65"/>
      <c r="AU24" s="118">
        <v>0</v>
      </c>
      <c r="AV24" s="101"/>
      <c r="AW24" s="101"/>
      <c r="AX24" s="102">
        <v>0</v>
      </c>
      <c r="AY24" s="102">
        <v>0</v>
      </c>
      <c r="AZ24" s="102">
        <v>0</v>
      </c>
      <c r="BA24" s="118">
        <v>0</v>
      </c>
      <c r="BB24" s="102">
        <v>0</v>
      </c>
      <c r="BC24" s="102">
        <v>0</v>
      </c>
      <c r="BD24" s="101"/>
      <c r="BE24" s="54"/>
      <c r="BF24" s="81"/>
      <c r="BG24" s="118">
        <v>0</v>
      </c>
    </row>
    <row r="25" spans="1:59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102">
        <v>0</v>
      </c>
      <c r="M25" s="102">
        <v>0</v>
      </c>
      <c r="N25" s="102">
        <v>0</v>
      </c>
      <c r="O25" s="102">
        <v>0</v>
      </c>
      <c r="P25" s="102">
        <v>0</v>
      </c>
      <c r="Q25" s="118">
        <v>0</v>
      </c>
      <c r="R25" s="102">
        <v>2</v>
      </c>
      <c r="S25" s="102">
        <v>2</v>
      </c>
      <c r="T25" s="102"/>
      <c r="U25" s="102">
        <v>2</v>
      </c>
      <c r="V25" s="59"/>
      <c r="W25" s="118">
        <v>2</v>
      </c>
      <c r="X25" s="102">
        <v>0</v>
      </c>
      <c r="Y25" s="102">
        <v>2</v>
      </c>
      <c r="Z25" s="102"/>
      <c r="AA25" s="102"/>
      <c r="AB25" s="59"/>
      <c r="AC25" s="118">
        <v>1</v>
      </c>
      <c r="AD25" s="102">
        <v>2</v>
      </c>
      <c r="AE25" s="102">
        <v>2</v>
      </c>
      <c r="AF25" s="102">
        <v>2</v>
      </c>
      <c r="AG25" s="102"/>
      <c r="AH25" s="59"/>
      <c r="AI25" s="118">
        <v>2</v>
      </c>
      <c r="AJ25" s="58"/>
      <c r="AK25" s="58"/>
      <c r="AL25" s="102"/>
      <c r="AM25" s="58"/>
      <c r="AN25" s="59"/>
      <c r="AO25" s="118">
        <v>0</v>
      </c>
      <c r="AP25" s="102">
        <v>2</v>
      </c>
      <c r="AQ25" s="102">
        <v>2</v>
      </c>
      <c r="AR25" s="102">
        <v>2</v>
      </c>
      <c r="AS25" s="102"/>
      <c r="AT25" s="59"/>
      <c r="AU25" s="118">
        <v>2</v>
      </c>
      <c r="AV25" s="102"/>
      <c r="AW25" s="102"/>
      <c r="AX25" s="102">
        <v>0</v>
      </c>
      <c r="AY25" s="102">
        <v>0</v>
      </c>
      <c r="AZ25" s="102">
        <v>0</v>
      </c>
      <c r="BA25" s="118">
        <v>0</v>
      </c>
      <c r="BB25" s="102">
        <v>0</v>
      </c>
      <c r="BC25" s="102">
        <v>0</v>
      </c>
      <c r="BD25" s="102"/>
      <c r="BE25" s="58"/>
      <c r="BF25" s="76"/>
      <c r="BG25" s="118">
        <v>0</v>
      </c>
    </row>
    <row r="26" spans="1:59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102">
        <v>3</v>
      </c>
      <c r="M26" s="102">
        <v>3</v>
      </c>
      <c r="N26" s="102">
        <v>3</v>
      </c>
      <c r="O26" s="102">
        <v>3</v>
      </c>
      <c r="P26" s="102">
        <v>3</v>
      </c>
      <c r="Q26" s="118">
        <v>3</v>
      </c>
      <c r="R26" s="102">
        <v>0</v>
      </c>
      <c r="S26" s="102">
        <v>0</v>
      </c>
      <c r="T26" s="101"/>
      <c r="U26" s="102">
        <v>0</v>
      </c>
      <c r="V26" s="65"/>
      <c r="W26" s="118">
        <v>0</v>
      </c>
      <c r="X26" s="102">
        <v>0</v>
      </c>
      <c r="Y26" s="102">
        <v>0</v>
      </c>
      <c r="Z26" s="101"/>
      <c r="AA26" s="101"/>
      <c r="AB26" s="65"/>
      <c r="AC26" s="118">
        <v>0</v>
      </c>
      <c r="AD26" s="102">
        <v>0</v>
      </c>
      <c r="AE26" s="102">
        <v>0</v>
      </c>
      <c r="AF26" s="102">
        <v>0</v>
      </c>
      <c r="AG26" s="101"/>
      <c r="AH26" s="65"/>
      <c r="AI26" s="118">
        <v>0</v>
      </c>
      <c r="AJ26" s="54"/>
      <c r="AK26" s="54"/>
      <c r="AL26" s="101"/>
      <c r="AM26" s="54"/>
      <c r="AN26" s="65"/>
      <c r="AO26" s="118">
        <v>0</v>
      </c>
      <c r="AP26" s="102">
        <v>0</v>
      </c>
      <c r="AQ26" s="102">
        <v>0</v>
      </c>
      <c r="AR26" s="102">
        <v>0</v>
      </c>
      <c r="AS26" s="101"/>
      <c r="AT26" s="65"/>
      <c r="AU26" s="118">
        <v>0</v>
      </c>
      <c r="AV26" s="101"/>
      <c r="AW26" s="101"/>
      <c r="AX26" s="102">
        <v>0</v>
      </c>
      <c r="AY26" s="102">
        <v>0</v>
      </c>
      <c r="AZ26" s="102">
        <v>0</v>
      </c>
      <c r="BA26" s="118">
        <v>0</v>
      </c>
      <c r="BB26" s="102">
        <v>0</v>
      </c>
      <c r="BC26" s="102">
        <v>0</v>
      </c>
      <c r="BD26" s="101"/>
      <c r="BE26" s="54"/>
      <c r="BF26" s="81"/>
      <c r="BG26" s="118">
        <v>0</v>
      </c>
    </row>
    <row r="27" spans="1:59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102">
        <v>2</v>
      </c>
      <c r="M27" s="102">
        <v>2</v>
      </c>
      <c r="N27" s="102">
        <v>2</v>
      </c>
      <c r="O27" s="102">
        <v>2</v>
      </c>
      <c r="P27" s="102">
        <v>2</v>
      </c>
      <c r="Q27" s="118">
        <v>2</v>
      </c>
      <c r="R27" s="102">
        <v>2</v>
      </c>
      <c r="S27" s="102">
        <v>2</v>
      </c>
      <c r="T27" s="102"/>
      <c r="U27" s="102">
        <v>0</v>
      </c>
      <c r="V27" s="59"/>
      <c r="W27" s="118">
        <v>1.3333333333333333</v>
      </c>
      <c r="X27" s="102">
        <v>0</v>
      </c>
      <c r="Y27" s="102">
        <v>3</v>
      </c>
      <c r="Z27" s="102"/>
      <c r="AA27" s="102"/>
      <c r="AB27" s="59"/>
      <c r="AC27" s="118">
        <v>1.5</v>
      </c>
      <c r="AD27" s="102">
        <v>2</v>
      </c>
      <c r="AE27" s="102">
        <v>2</v>
      </c>
      <c r="AF27" s="102">
        <v>2</v>
      </c>
      <c r="AG27" s="102"/>
      <c r="AH27" s="59"/>
      <c r="AI27" s="118">
        <v>2</v>
      </c>
      <c r="AJ27" s="58"/>
      <c r="AK27" s="58"/>
      <c r="AL27" s="102"/>
      <c r="AM27" s="58"/>
      <c r="AN27" s="59"/>
      <c r="AO27" s="118">
        <v>0</v>
      </c>
      <c r="AP27" s="102">
        <v>2</v>
      </c>
      <c r="AQ27" s="102">
        <v>2</v>
      </c>
      <c r="AR27" s="102">
        <v>2</v>
      </c>
      <c r="AS27" s="102"/>
      <c r="AT27" s="59"/>
      <c r="AU27" s="118">
        <v>2</v>
      </c>
      <c r="AV27" s="102"/>
      <c r="AW27" s="102"/>
      <c r="AX27" s="102">
        <v>0</v>
      </c>
      <c r="AY27" s="102">
        <v>0</v>
      </c>
      <c r="AZ27" s="102">
        <v>0</v>
      </c>
      <c r="BA27" s="118">
        <v>0</v>
      </c>
      <c r="BB27" s="102">
        <v>0</v>
      </c>
      <c r="BC27" s="102">
        <v>0</v>
      </c>
      <c r="BD27" s="102"/>
      <c r="BE27" s="58"/>
      <c r="BF27" s="76"/>
      <c r="BG27" s="118">
        <v>0</v>
      </c>
    </row>
    <row r="28" spans="1:59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102">
        <v>2</v>
      </c>
      <c r="M28" s="102">
        <v>2</v>
      </c>
      <c r="N28" s="102">
        <v>2</v>
      </c>
      <c r="O28" s="102">
        <v>3</v>
      </c>
      <c r="P28" s="102">
        <v>2</v>
      </c>
      <c r="Q28" s="118">
        <v>2.2000000000000002</v>
      </c>
      <c r="R28" s="102">
        <v>2</v>
      </c>
      <c r="S28" s="102">
        <v>2</v>
      </c>
      <c r="T28" s="101"/>
      <c r="U28" s="102">
        <v>2</v>
      </c>
      <c r="V28" s="65"/>
      <c r="W28" s="118">
        <v>2</v>
      </c>
      <c r="X28" s="102">
        <v>0</v>
      </c>
      <c r="Y28" s="102">
        <v>2</v>
      </c>
      <c r="Z28" s="101"/>
      <c r="AA28" s="101"/>
      <c r="AB28" s="65"/>
      <c r="AC28" s="118">
        <v>1</v>
      </c>
      <c r="AD28" s="102">
        <v>2</v>
      </c>
      <c r="AE28" s="102">
        <v>0</v>
      </c>
      <c r="AF28" s="102">
        <v>2</v>
      </c>
      <c r="AG28" s="101"/>
      <c r="AH28" s="65"/>
      <c r="AI28" s="118">
        <v>1.3333333333333333</v>
      </c>
      <c r="AJ28" s="54"/>
      <c r="AK28" s="54"/>
      <c r="AL28" s="101"/>
      <c r="AM28" s="54"/>
      <c r="AN28" s="65"/>
      <c r="AO28" s="118">
        <v>0</v>
      </c>
      <c r="AP28" s="102">
        <v>2</v>
      </c>
      <c r="AQ28" s="102">
        <v>2</v>
      </c>
      <c r="AR28" s="102">
        <v>2</v>
      </c>
      <c r="AS28" s="101"/>
      <c r="AT28" s="65"/>
      <c r="AU28" s="118">
        <v>2</v>
      </c>
      <c r="AV28" s="101"/>
      <c r="AW28" s="101"/>
      <c r="AX28" s="102">
        <v>2</v>
      </c>
      <c r="AY28" s="102">
        <v>2</v>
      </c>
      <c r="AZ28" s="102">
        <v>2</v>
      </c>
      <c r="BA28" s="118">
        <v>2</v>
      </c>
      <c r="BB28" s="102">
        <v>2</v>
      </c>
      <c r="BC28" s="102">
        <v>2</v>
      </c>
      <c r="BD28" s="101"/>
      <c r="BE28" s="54"/>
      <c r="BF28" s="81"/>
      <c r="BG28" s="118">
        <v>2</v>
      </c>
    </row>
    <row r="29" spans="1:59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102" t="s">
        <v>563</v>
      </c>
      <c r="M29" s="102" t="s">
        <v>563</v>
      </c>
      <c r="N29" s="102" t="s">
        <v>563</v>
      </c>
      <c r="O29" s="102" t="s">
        <v>563</v>
      </c>
      <c r="P29" s="102" t="s">
        <v>563</v>
      </c>
      <c r="Q29" s="118" t="s">
        <v>563</v>
      </c>
      <c r="R29" s="102" t="s">
        <v>563</v>
      </c>
      <c r="S29" s="102" t="s">
        <v>563</v>
      </c>
      <c r="T29" s="102"/>
      <c r="U29" s="102" t="s">
        <v>563</v>
      </c>
      <c r="V29" s="59"/>
      <c r="W29" s="118" t="s">
        <v>563</v>
      </c>
      <c r="X29" s="102">
        <v>0</v>
      </c>
      <c r="Y29" s="102" t="s">
        <v>563</v>
      </c>
      <c r="Z29" s="102"/>
      <c r="AA29" s="102"/>
      <c r="AB29" s="59"/>
      <c r="AC29" s="118">
        <v>0</v>
      </c>
      <c r="AD29" s="102" t="s">
        <v>563</v>
      </c>
      <c r="AE29" s="102" t="s">
        <v>563</v>
      </c>
      <c r="AF29" s="102" t="s">
        <v>563</v>
      </c>
      <c r="AG29" s="102"/>
      <c r="AH29" s="59"/>
      <c r="AI29" s="118" t="s">
        <v>563</v>
      </c>
      <c r="AJ29" s="58"/>
      <c r="AK29" s="58"/>
      <c r="AL29" s="102"/>
      <c r="AM29" s="58"/>
      <c r="AN29" s="59"/>
      <c r="AO29" s="118">
        <v>0</v>
      </c>
      <c r="AP29" s="102" t="s">
        <v>563</v>
      </c>
      <c r="AQ29" s="102" t="s">
        <v>563</v>
      </c>
      <c r="AR29" s="102" t="s">
        <v>563</v>
      </c>
      <c r="AS29" s="102"/>
      <c r="AT29" s="59"/>
      <c r="AU29" s="118" t="s">
        <v>563</v>
      </c>
      <c r="AV29" s="102"/>
      <c r="AW29" s="102"/>
      <c r="AX29" s="102" t="s">
        <v>563</v>
      </c>
      <c r="AY29" s="102" t="s">
        <v>563</v>
      </c>
      <c r="AZ29" s="102" t="s">
        <v>563</v>
      </c>
      <c r="BA29" s="118" t="s">
        <v>563</v>
      </c>
      <c r="BB29" s="102" t="s">
        <v>563</v>
      </c>
      <c r="BC29" s="102" t="s">
        <v>563</v>
      </c>
      <c r="BD29" s="102"/>
      <c r="BE29" s="58"/>
      <c r="BF29" s="76"/>
      <c r="BG29" s="118" t="s">
        <v>563</v>
      </c>
    </row>
    <row r="30" spans="1:59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102">
        <v>1</v>
      </c>
      <c r="M30" s="102">
        <v>1</v>
      </c>
      <c r="N30" s="102">
        <v>1</v>
      </c>
      <c r="O30" s="102">
        <v>3</v>
      </c>
      <c r="P30" s="102">
        <v>1</v>
      </c>
      <c r="Q30" s="118">
        <v>1.4</v>
      </c>
      <c r="R30" s="102">
        <v>0</v>
      </c>
      <c r="S30" s="102">
        <v>0</v>
      </c>
      <c r="T30" s="101"/>
      <c r="U30" s="102">
        <v>0</v>
      </c>
      <c r="V30" s="65"/>
      <c r="W30" s="118">
        <v>0</v>
      </c>
      <c r="X30" s="102">
        <v>0</v>
      </c>
      <c r="Y30" s="102">
        <v>0</v>
      </c>
      <c r="Z30" s="101"/>
      <c r="AA30" s="101"/>
      <c r="AB30" s="65"/>
      <c r="AC30" s="118">
        <v>0</v>
      </c>
      <c r="AD30" s="102">
        <v>0</v>
      </c>
      <c r="AE30" s="102">
        <v>0</v>
      </c>
      <c r="AF30" s="102">
        <v>0</v>
      </c>
      <c r="AG30" s="101"/>
      <c r="AH30" s="65"/>
      <c r="AI30" s="118">
        <v>0</v>
      </c>
      <c r="AJ30" s="54"/>
      <c r="AK30" s="54"/>
      <c r="AL30" s="101"/>
      <c r="AM30" s="54"/>
      <c r="AN30" s="65"/>
      <c r="AO30" s="118">
        <v>0</v>
      </c>
      <c r="AP30" s="102">
        <v>0</v>
      </c>
      <c r="AQ30" s="102">
        <v>0</v>
      </c>
      <c r="AR30" s="102">
        <v>0</v>
      </c>
      <c r="AS30" s="101"/>
      <c r="AT30" s="65"/>
      <c r="AU30" s="118">
        <v>0</v>
      </c>
      <c r="AV30" s="101"/>
      <c r="AW30" s="101"/>
      <c r="AX30" s="102">
        <v>0</v>
      </c>
      <c r="AY30" s="102">
        <v>0</v>
      </c>
      <c r="AZ30" s="102">
        <v>0</v>
      </c>
      <c r="BA30" s="118">
        <v>0</v>
      </c>
      <c r="BB30" s="102">
        <v>0</v>
      </c>
      <c r="BC30" s="102">
        <v>0</v>
      </c>
      <c r="BD30" s="101"/>
      <c r="BE30" s="54"/>
      <c r="BF30" s="81"/>
      <c r="BG30" s="118">
        <v>0</v>
      </c>
    </row>
    <row r="31" spans="1:59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102" t="s">
        <v>563</v>
      </c>
      <c r="M31" s="102" t="s">
        <v>563</v>
      </c>
      <c r="N31" s="102" t="s">
        <v>563</v>
      </c>
      <c r="O31" s="102" t="s">
        <v>563</v>
      </c>
      <c r="P31" s="102" t="s">
        <v>563</v>
      </c>
      <c r="Q31" s="118" t="s">
        <v>563</v>
      </c>
      <c r="R31" s="102" t="s">
        <v>563</v>
      </c>
      <c r="S31" s="102" t="s">
        <v>563</v>
      </c>
      <c r="T31" s="102"/>
      <c r="U31" s="102" t="s">
        <v>563</v>
      </c>
      <c r="V31" s="59"/>
      <c r="W31" s="118" t="s">
        <v>563</v>
      </c>
      <c r="X31" s="102">
        <v>0</v>
      </c>
      <c r="Y31" s="102" t="s">
        <v>563</v>
      </c>
      <c r="Z31" s="102"/>
      <c r="AA31" s="102"/>
      <c r="AB31" s="59"/>
      <c r="AC31" s="118">
        <v>0</v>
      </c>
      <c r="AD31" s="102" t="s">
        <v>563</v>
      </c>
      <c r="AE31" s="102" t="s">
        <v>563</v>
      </c>
      <c r="AF31" s="102" t="s">
        <v>563</v>
      </c>
      <c r="AG31" s="102"/>
      <c r="AH31" s="59"/>
      <c r="AI31" s="118" t="s">
        <v>563</v>
      </c>
      <c r="AJ31" s="58"/>
      <c r="AK31" s="58"/>
      <c r="AL31" s="102"/>
      <c r="AM31" s="58"/>
      <c r="AN31" s="59"/>
      <c r="AO31" s="118">
        <v>0</v>
      </c>
      <c r="AP31" s="102" t="s">
        <v>563</v>
      </c>
      <c r="AQ31" s="102" t="s">
        <v>563</v>
      </c>
      <c r="AR31" s="102" t="s">
        <v>563</v>
      </c>
      <c r="AS31" s="102"/>
      <c r="AT31" s="59"/>
      <c r="AU31" s="118" t="s">
        <v>563</v>
      </c>
      <c r="AV31" s="102"/>
      <c r="AW31" s="102"/>
      <c r="AX31" s="102" t="s">
        <v>563</v>
      </c>
      <c r="AY31" s="102" t="s">
        <v>563</v>
      </c>
      <c r="AZ31" s="102" t="s">
        <v>563</v>
      </c>
      <c r="BA31" s="118" t="s">
        <v>563</v>
      </c>
      <c r="BB31" s="102" t="s">
        <v>563</v>
      </c>
      <c r="BC31" s="102" t="s">
        <v>563</v>
      </c>
      <c r="BD31" s="102"/>
      <c r="BE31" s="58"/>
      <c r="BF31" s="76"/>
      <c r="BG31" s="118" t="s">
        <v>563</v>
      </c>
    </row>
    <row r="32" spans="1:59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102">
        <v>1</v>
      </c>
      <c r="M32" s="102">
        <v>1</v>
      </c>
      <c r="N32" s="102">
        <v>1</v>
      </c>
      <c r="O32" s="102">
        <v>3</v>
      </c>
      <c r="P32" s="102">
        <v>1</v>
      </c>
      <c r="Q32" s="118">
        <v>1.4</v>
      </c>
      <c r="R32" s="102">
        <v>0</v>
      </c>
      <c r="S32" s="102">
        <v>0</v>
      </c>
      <c r="T32" s="101"/>
      <c r="U32" s="102">
        <v>0</v>
      </c>
      <c r="V32" s="65"/>
      <c r="W32" s="118">
        <v>0</v>
      </c>
      <c r="X32" s="102">
        <v>0</v>
      </c>
      <c r="Y32" s="102">
        <v>0</v>
      </c>
      <c r="Z32" s="101"/>
      <c r="AA32" s="101"/>
      <c r="AB32" s="65"/>
      <c r="AC32" s="118">
        <v>0</v>
      </c>
      <c r="AD32" s="102">
        <v>0</v>
      </c>
      <c r="AE32" s="102">
        <v>0</v>
      </c>
      <c r="AF32" s="102">
        <v>0</v>
      </c>
      <c r="AG32" s="101"/>
      <c r="AH32" s="65"/>
      <c r="AI32" s="118">
        <v>0</v>
      </c>
      <c r="AJ32" s="54"/>
      <c r="AK32" s="54"/>
      <c r="AL32" s="101"/>
      <c r="AM32" s="54"/>
      <c r="AN32" s="65"/>
      <c r="AO32" s="118">
        <v>0</v>
      </c>
      <c r="AP32" s="102">
        <v>0</v>
      </c>
      <c r="AQ32" s="102">
        <v>0</v>
      </c>
      <c r="AR32" s="102">
        <v>0</v>
      </c>
      <c r="AS32" s="101"/>
      <c r="AT32" s="65"/>
      <c r="AU32" s="118">
        <v>0</v>
      </c>
      <c r="AV32" s="101"/>
      <c r="AW32" s="101"/>
      <c r="AX32" s="102">
        <v>0</v>
      </c>
      <c r="AY32" s="102">
        <v>0</v>
      </c>
      <c r="AZ32" s="102">
        <v>0</v>
      </c>
      <c r="BA32" s="118">
        <v>0</v>
      </c>
      <c r="BB32" s="102">
        <v>0</v>
      </c>
      <c r="BC32" s="102">
        <v>0</v>
      </c>
      <c r="BD32" s="101"/>
      <c r="BE32" s="54"/>
      <c r="BF32" s="81"/>
      <c r="BG32" s="118">
        <v>0</v>
      </c>
    </row>
    <row r="33" spans="1:59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102">
        <v>0</v>
      </c>
      <c r="M33" s="102">
        <v>0</v>
      </c>
      <c r="N33" s="102">
        <v>0</v>
      </c>
      <c r="O33" s="102">
        <v>3</v>
      </c>
      <c r="P33" s="102">
        <v>0</v>
      </c>
      <c r="Q33" s="118">
        <v>0.6</v>
      </c>
      <c r="R33" s="102">
        <v>0</v>
      </c>
      <c r="S33" s="102">
        <v>0</v>
      </c>
      <c r="T33" s="102"/>
      <c r="U33" s="102">
        <v>0</v>
      </c>
      <c r="V33" s="59"/>
      <c r="W33" s="118">
        <v>0</v>
      </c>
      <c r="X33" s="102">
        <v>0</v>
      </c>
      <c r="Y33" s="102">
        <v>0</v>
      </c>
      <c r="Z33" s="102"/>
      <c r="AA33" s="102"/>
      <c r="AB33" s="59"/>
      <c r="AC33" s="118">
        <v>0</v>
      </c>
      <c r="AD33" s="102">
        <v>0</v>
      </c>
      <c r="AE33" s="102">
        <v>0</v>
      </c>
      <c r="AF33" s="102">
        <v>0</v>
      </c>
      <c r="AG33" s="102"/>
      <c r="AH33" s="59"/>
      <c r="AI33" s="118">
        <v>0</v>
      </c>
      <c r="AJ33" s="58"/>
      <c r="AK33" s="58"/>
      <c r="AL33" s="102"/>
      <c r="AM33" s="58"/>
      <c r="AN33" s="59"/>
      <c r="AO33" s="118">
        <v>0</v>
      </c>
      <c r="AP33" s="102">
        <v>0</v>
      </c>
      <c r="AQ33" s="102">
        <v>0</v>
      </c>
      <c r="AR33" s="102">
        <v>0</v>
      </c>
      <c r="AS33" s="102"/>
      <c r="AT33" s="59"/>
      <c r="AU33" s="118">
        <v>0</v>
      </c>
      <c r="AV33" s="102"/>
      <c r="AW33" s="102"/>
      <c r="AX33" s="102">
        <v>0</v>
      </c>
      <c r="AY33" s="102">
        <v>0</v>
      </c>
      <c r="AZ33" s="102">
        <v>0</v>
      </c>
      <c r="BA33" s="118">
        <v>0</v>
      </c>
      <c r="BB33" s="102">
        <v>0</v>
      </c>
      <c r="BC33" s="102">
        <v>0</v>
      </c>
      <c r="BD33" s="102"/>
      <c r="BE33" s="58"/>
      <c r="BF33" s="76"/>
      <c r="BG33" s="118">
        <v>0</v>
      </c>
    </row>
    <row r="34" spans="1:59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102">
        <v>2</v>
      </c>
      <c r="M34" s="102">
        <v>2</v>
      </c>
      <c r="N34" s="102">
        <v>2</v>
      </c>
      <c r="O34" s="102">
        <v>2</v>
      </c>
      <c r="P34" s="102">
        <v>2</v>
      </c>
      <c r="Q34" s="118">
        <v>2</v>
      </c>
      <c r="R34" s="102">
        <v>0</v>
      </c>
      <c r="S34" s="102">
        <v>0</v>
      </c>
      <c r="T34" s="101"/>
      <c r="U34" s="102">
        <v>2</v>
      </c>
      <c r="V34" s="65"/>
      <c r="W34" s="118">
        <v>0.66666666666666663</v>
      </c>
      <c r="X34" s="102">
        <v>0</v>
      </c>
      <c r="Y34" s="102">
        <v>2</v>
      </c>
      <c r="Z34" s="101"/>
      <c r="AA34" s="101"/>
      <c r="AB34" s="65"/>
      <c r="AC34" s="118">
        <v>1</v>
      </c>
      <c r="AD34" s="102">
        <v>0</v>
      </c>
      <c r="AE34" s="102">
        <v>0</v>
      </c>
      <c r="AF34" s="102">
        <v>0</v>
      </c>
      <c r="AG34" s="101"/>
      <c r="AH34" s="65"/>
      <c r="AI34" s="118">
        <v>0</v>
      </c>
      <c r="AJ34" s="54"/>
      <c r="AK34" s="54"/>
      <c r="AL34" s="101"/>
      <c r="AM34" s="54"/>
      <c r="AN34" s="65"/>
      <c r="AO34" s="118">
        <v>0</v>
      </c>
      <c r="AP34" s="102">
        <v>0</v>
      </c>
      <c r="AQ34" s="102">
        <v>0</v>
      </c>
      <c r="AR34" s="102">
        <v>0</v>
      </c>
      <c r="AS34" s="101"/>
      <c r="AT34" s="65"/>
      <c r="AU34" s="118">
        <v>0</v>
      </c>
      <c r="AV34" s="101"/>
      <c r="AW34" s="101"/>
      <c r="AX34" s="102">
        <v>0</v>
      </c>
      <c r="AY34" s="102">
        <v>0</v>
      </c>
      <c r="AZ34" s="102">
        <v>0</v>
      </c>
      <c r="BA34" s="118">
        <v>0</v>
      </c>
      <c r="BB34" s="102">
        <v>0</v>
      </c>
      <c r="BC34" s="102">
        <v>0</v>
      </c>
      <c r="BD34" s="101"/>
      <c r="BE34" s="54"/>
      <c r="BF34" s="81"/>
      <c r="BG34" s="118">
        <v>0</v>
      </c>
    </row>
    <row r="35" spans="1:59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102">
        <v>2</v>
      </c>
      <c r="M35" s="102">
        <v>2</v>
      </c>
      <c r="N35" s="102">
        <v>2</v>
      </c>
      <c r="O35" s="102">
        <v>2</v>
      </c>
      <c r="P35" s="102">
        <v>2</v>
      </c>
      <c r="Q35" s="118">
        <v>2</v>
      </c>
      <c r="R35" s="102">
        <v>3</v>
      </c>
      <c r="S35" s="102">
        <v>3</v>
      </c>
      <c r="T35" s="102"/>
      <c r="U35" s="102">
        <v>3</v>
      </c>
      <c r="V35" s="59"/>
      <c r="W35" s="118">
        <v>3</v>
      </c>
      <c r="X35" s="102">
        <v>0</v>
      </c>
      <c r="Y35" s="102">
        <v>4</v>
      </c>
      <c r="Z35" s="102"/>
      <c r="AA35" s="102"/>
      <c r="AB35" s="59"/>
      <c r="AC35" s="118">
        <v>2</v>
      </c>
      <c r="AD35" s="102">
        <v>3</v>
      </c>
      <c r="AE35" s="102">
        <v>3</v>
      </c>
      <c r="AF35" s="102">
        <v>3</v>
      </c>
      <c r="AG35" s="102"/>
      <c r="AH35" s="59"/>
      <c r="AI35" s="118">
        <v>3</v>
      </c>
      <c r="AJ35" s="58"/>
      <c r="AK35" s="58"/>
      <c r="AL35" s="102"/>
      <c r="AM35" s="58"/>
      <c r="AN35" s="59"/>
      <c r="AO35" s="118">
        <v>0</v>
      </c>
      <c r="AP35" s="102">
        <v>3</v>
      </c>
      <c r="AQ35" s="102">
        <v>3</v>
      </c>
      <c r="AR35" s="102">
        <v>3</v>
      </c>
      <c r="AS35" s="102"/>
      <c r="AT35" s="59"/>
      <c r="AU35" s="118">
        <v>3</v>
      </c>
      <c r="AV35" s="102"/>
      <c r="AW35" s="102"/>
      <c r="AX35" s="102">
        <v>0</v>
      </c>
      <c r="AY35" s="102">
        <v>0</v>
      </c>
      <c r="AZ35" s="102">
        <v>0</v>
      </c>
      <c r="BA35" s="118">
        <v>0</v>
      </c>
      <c r="BB35" s="102">
        <v>0</v>
      </c>
      <c r="BC35" s="102">
        <v>0</v>
      </c>
      <c r="BD35" s="102"/>
      <c r="BE35" s="58"/>
      <c r="BF35" s="76"/>
      <c r="BG35" s="118">
        <v>0</v>
      </c>
    </row>
    <row r="36" spans="1:59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102">
        <v>0</v>
      </c>
      <c r="M36" s="102">
        <v>0</v>
      </c>
      <c r="N36" s="102">
        <v>0</v>
      </c>
      <c r="O36" s="102">
        <v>3</v>
      </c>
      <c r="P36" s="102">
        <v>0</v>
      </c>
      <c r="Q36" s="118">
        <v>0.6</v>
      </c>
      <c r="R36" s="102">
        <v>0</v>
      </c>
      <c r="S36" s="102">
        <v>0</v>
      </c>
      <c r="T36" s="101"/>
      <c r="U36" s="102">
        <v>0</v>
      </c>
      <c r="V36" s="65"/>
      <c r="W36" s="118">
        <v>0</v>
      </c>
      <c r="X36" s="102">
        <v>0</v>
      </c>
      <c r="Y36" s="102">
        <v>0</v>
      </c>
      <c r="Z36" s="101"/>
      <c r="AA36" s="101"/>
      <c r="AB36" s="65"/>
      <c r="AC36" s="118">
        <v>0</v>
      </c>
      <c r="AD36" s="102">
        <v>0</v>
      </c>
      <c r="AE36" s="102">
        <v>0</v>
      </c>
      <c r="AF36" s="102">
        <v>0</v>
      </c>
      <c r="AG36" s="101"/>
      <c r="AH36" s="65"/>
      <c r="AI36" s="118">
        <v>0</v>
      </c>
      <c r="AJ36" s="54"/>
      <c r="AK36" s="54"/>
      <c r="AL36" s="101"/>
      <c r="AM36" s="54"/>
      <c r="AN36" s="65"/>
      <c r="AO36" s="118">
        <v>0</v>
      </c>
      <c r="AP36" s="102">
        <v>0</v>
      </c>
      <c r="AQ36" s="102">
        <v>0</v>
      </c>
      <c r="AR36" s="102">
        <v>0</v>
      </c>
      <c r="AS36" s="101"/>
      <c r="AT36" s="65"/>
      <c r="AU36" s="118">
        <v>0</v>
      </c>
      <c r="AV36" s="101"/>
      <c r="AW36" s="101"/>
      <c r="AX36" s="102">
        <v>0</v>
      </c>
      <c r="AY36" s="102">
        <v>0</v>
      </c>
      <c r="AZ36" s="102">
        <v>0</v>
      </c>
      <c r="BA36" s="118">
        <v>0</v>
      </c>
      <c r="BB36" s="102">
        <v>0</v>
      </c>
      <c r="BC36" s="102">
        <v>0</v>
      </c>
      <c r="BD36" s="101"/>
      <c r="BE36" s="54"/>
      <c r="BF36" s="81"/>
      <c r="BG36" s="118">
        <v>0</v>
      </c>
    </row>
    <row r="37" spans="1:59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102" t="s">
        <v>563</v>
      </c>
      <c r="M37" s="102" t="s">
        <v>563</v>
      </c>
      <c r="N37" s="102" t="s">
        <v>563</v>
      </c>
      <c r="O37" s="102" t="s">
        <v>563</v>
      </c>
      <c r="P37" s="102" t="s">
        <v>563</v>
      </c>
      <c r="Q37" s="118" t="s">
        <v>563</v>
      </c>
      <c r="R37" s="102" t="s">
        <v>563</v>
      </c>
      <c r="S37" s="102" t="s">
        <v>563</v>
      </c>
      <c r="T37" s="102"/>
      <c r="U37" s="102" t="s">
        <v>563</v>
      </c>
      <c r="V37" s="59"/>
      <c r="W37" s="118" t="s">
        <v>563</v>
      </c>
      <c r="X37" s="102">
        <v>0</v>
      </c>
      <c r="Y37" s="102" t="s">
        <v>563</v>
      </c>
      <c r="Z37" s="102"/>
      <c r="AA37" s="102"/>
      <c r="AB37" s="59"/>
      <c r="AC37" s="118">
        <v>0</v>
      </c>
      <c r="AD37" s="102" t="s">
        <v>563</v>
      </c>
      <c r="AE37" s="102" t="s">
        <v>563</v>
      </c>
      <c r="AF37" s="102" t="s">
        <v>563</v>
      </c>
      <c r="AG37" s="102"/>
      <c r="AH37" s="59"/>
      <c r="AI37" s="118" t="s">
        <v>563</v>
      </c>
      <c r="AJ37" s="58"/>
      <c r="AK37" s="58"/>
      <c r="AL37" s="102"/>
      <c r="AM37" s="58"/>
      <c r="AN37" s="59"/>
      <c r="AO37" s="118">
        <v>0</v>
      </c>
      <c r="AP37" s="102" t="s">
        <v>563</v>
      </c>
      <c r="AQ37" s="102" t="s">
        <v>563</v>
      </c>
      <c r="AR37" s="102" t="s">
        <v>563</v>
      </c>
      <c r="AS37" s="102"/>
      <c r="AT37" s="59"/>
      <c r="AU37" s="118" t="s">
        <v>563</v>
      </c>
      <c r="AV37" s="102"/>
      <c r="AW37" s="102"/>
      <c r="AX37" s="102" t="s">
        <v>563</v>
      </c>
      <c r="AY37" s="102" t="s">
        <v>563</v>
      </c>
      <c r="AZ37" s="102" t="s">
        <v>563</v>
      </c>
      <c r="BA37" s="118" t="s">
        <v>563</v>
      </c>
      <c r="BB37" s="102" t="s">
        <v>563</v>
      </c>
      <c r="BC37" s="102" t="s">
        <v>563</v>
      </c>
      <c r="BD37" s="102"/>
      <c r="BE37" s="58"/>
      <c r="BF37" s="76"/>
      <c r="BG37" s="118" t="s">
        <v>563</v>
      </c>
    </row>
    <row r="38" spans="1:59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102">
        <v>2</v>
      </c>
      <c r="M38" s="102">
        <v>2</v>
      </c>
      <c r="N38" s="102">
        <v>2</v>
      </c>
      <c r="O38" s="102">
        <v>3</v>
      </c>
      <c r="P38" s="102">
        <v>2</v>
      </c>
      <c r="Q38" s="118">
        <v>2.2000000000000002</v>
      </c>
      <c r="R38" s="102">
        <v>0</v>
      </c>
      <c r="S38" s="102">
        <v>0</v>
      </c>
      <c r="T38" s="101"/>
      <c r="U38" s="102">
        <v>0</v>
      </c>
      <c r="V38" s="65"/>
      <c r="W38" s="118">
        <v>0</v>
      </c>
      <c r="X38" s="102">
        <v>0</v>
      </c>
      <c r="Y38" s="102">
        <v>0</v>
      </c>
      <c r="Z38" s="101"/>
      <c r="AA38" s="101"/>
      <c r="AB38" s="65"/>
      <c r="AC38" s="118">
        <v>0</v>
      </c>
      <c r="AD38" s="102">
        <v>0</v>
      </c>
      <c r="AE38" s="102">
        <v>0</v>
      </c>
      <c r="AF38" s="102">
        <v>0</v>
      </c>
      <c r="AG38" s="101"/>
      <c r="AH38" s="65"/>
      <c r="AI38" s="118">
        <v>0</v>
      </c>
      <c r="AJ38" s="54"/>
      <c r="AK38" s="54"/>
      <c r="AL38" s="101"/>
      <c r="AM38" s="54"/>
      <c r="AN38" s="65"/>
      <c r="AO38" s="118">
        <v>0</v>
      </c>
      <c r="AP38" s="102">
        <v>0</v>
      </c>
      <c r="AQ38" s="102">
        <v>0</v>
      </c>
      <c r="AR38" s="102">
        <v>0</v>
      </c>
      <c r="AS38" s="101"/>
      <c r="AT38" s="65"/>
      <c r="AU38" s="118">
        <v>0</v>
      </c>
      <c r="AV38" s="101"/>
      <c r="AW38" s="101"/>
      <c r="AX38" s="102">
        <v>0</v>
      </c>
      <c r="AY38" s="102">
        <v>0</v>
      </c>
      <c r="AZ38" s="102">
        <v>0</v>
      </c>
      <c r="BA38" s="118">
        <v>0</v>
      </c>
      <c r="BB38" s="102">
        <v>0</v>
      </c>
      <c r="BC38" s="102">
        <v>0</v>
      </c>
      <c r="BD38" s="101"/>
      <c r="BE38" s="54"/>
      <c r="BF38" s="81"/>
      <c r="BG38" s="118">
        <v>0</v>
      </c>
    </row>
    <row r="39" spans="1:59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102">
        <v>2</v>
      </c>
      <c r="M39" s="102">
        <v>2</v>
      </c>
      <c r="N39" s="102">
        <v>2</v>
      </c>
      <c r="O39" s="102">
        <v>3</v>
      </c>
      <c r="P39" s="102">
        <v>2</v>
      </c>
      <c r="Q39" s="118">
        <v>2.2000000000000002</v>
      </c>
      <c r="R39" s="102">
        <v>2</v>
      </c>
      <c r="S39" s="102">
        <v>2</v>
      </c>
      <c r="T39" s="102"/>
      <c r="U39" s="102">
        <v>2</v>
      </c>
      <c r="V39" s="59"/>
      <c r="W39" s="118">
        <v>2</v>
      </c>
      <c r="X39" s="102">
        <v>0</v>
      </c>
      <c r="Y39" s="102">
        <v>2</v>
      </c>
      <c r="Z39" s="102"/>
      <c r="AA39" s="102"/>
      <c r="AB39" s="59"/>
      <c r="AC39" s="118">
        <v>1</v>
      </c>
      <c r="AD39" s="102">
        <v>2</v>
      </c>
      <c r="AE39" s="102">
        <v>0</v>
      </c>
      <c r="AF39" s="102">
        <v>2</v>
      </c>
      <c r="AG39" s="102"/>
      <c r="AH39" s="59"/>
      <c r="AI39" s="118">
        <v>1.3333333333333333</v>
      </c>
      <c r="AJ39" s="58"/>
      <c r="AK39" s="58"/>
      <c r="AL39" s="102"/>
      <c r="AM39" s="58"/>
      <c r="AN39" s="59"/>
      <c r="AO39" s="118">
        <v>0</v>
      </c>
      <c r="AP39" s="102">
        <v>2</v>
      </c>
      <c r="AQ39" s="102">
        <v>2</v>
      </c>
      <c r="AR39" s="102">
        <v>2</v>
      </c>
      <c r="AS39" s="102"/>
      <c r="AT39" s="59"/>
      <c r="AU39" s="118">
        <v>2</v>
      </c>
      <c r="AV39" s="102"/>
      <c r="AW39" s="102"/>
      <c r="AX39" s="102">
        <v>2</v>
      </c>
      <c r="AY39" s="102">
        <v>2</v>
      </c>
      <c r="AZ39" s="102">
        <v>2</v>
      </c>
      <c r="BA39" s="118">
        <v>2</v>
      </c>
      <c r="BB39" s="102">
        <v>2</v>
      </c>
      <c r="BC39" s="102">
        <v>2</v>
      </c>
      <c r="BD39" s="102"/>
      <c r="BE39" s="58"/>
      <c r="BF39" s="76"/>
      <c r="BG39" s="118">
        <v>2</v>
      </c>
    </row>
    <row r="40" spans="1:59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102" t="s">
        <v>563</v>
      </c>
      <c r="M40" s="102" t="s">
        <v>563</v>
      </c>
      <c r="N40" s="102" t="s">
        <v>563</v>
      </c>
      <c r="O40" s="102" t="s">
        <v>563</v>
      </c>
      <c r="P40" s="102" t="s">
        <v>563</v>
      </c>
      <c r="Q40" s="118" t="s">
        <v>563</v>
      </c>
      <c r="R40" s="102" t="s">
        <v>563</v>
      </c>
      <c r="S40" s="102" t="s">
        <v>563</v>
      </c>
      <c r="T40" s="101"/>
      <c r="U40" s="102" t="s">
        <v>563</v>
      </c>
      <c r="V40" s="65"/>
      <c r="W40" s="118" t="s">
        <v>563</v>
      </c>
      <c r="X40" s="102">
        <v>0</v>
      </c>
      <c r="Y40" s="102" t="s">
        <v>563</v>
      </c>
      <c r="Z40" s="101"/>
      <c r="AA40" s="101"/>
      <c r="AB40" s="65"/>
      <c r="AC40" s="118">
        <v>0</v>
      </c>
      <c r="AD40" s="102" t="s">
        <v>563</v>
      </c>
      <c r="AE40" s="102" t="s">
        <v>563</v>
      </c>
      <c r="AF40" s="102" t="s">
        <v>563</v>
      </c>
      <c r="AG40" s="101"/>
      <c r="AH40" s="65"/>
      <c r="AI40" s="118" t="s">
        <v>563</v>
      </c>
      <c r="AJ40" s="54"/>
      <c r="AK40" s="54"/>
      <c r="AL40" s="101"/>
      <c r="AM40" s="54"/>
      <c r="AN40" s="65"/>
      <c r="AO40" s="118">
        <v>0</v>
      </c>
      <c r="AP40" s="102" t="s">
        <v>563</v>
      </c>
      <c r="AQ40" s="102" t="s">
        <v>563</v>
      </c>
      <c r="AR40" s="102" t="s">
        <v>563</v>
      </c>
      <c r="AS40" s="101"/>
      <c r="AT40" s="65"/>
      <c r="AU40" s="118" t="s">
        <v>563</v>
      </c>
      <c r="AV40" s="101"/>
      <c r="AW40" s="101"/>
      <c r="AX40" s="102" t="s">
        <v>563</v>
      </c>
      <c r="AY40" s="102" t="s">
        <v>563</v>
      </c>
      <c r="AZ40" s="102" t="s">
        <v>563</v>
      </c>
      <c r="BA40" s="118" t="s">
        <v>563</v>
      </c>
      <c r="BB40" s="102" t="s">
        <v>563</v>
      </c>
      <c r="BC40" s="102" t="s">
        <v>563</v>
      </c>
      <c r="BD40" s="101"/>
      <c r="BE40" s="54"/>
      <c r="BF40" s="81"/>
      <c r="BG40" s="118" t="s">
        <v>563</v>
      </c>
    </row>
    <row r="41" spans="1:59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102" t="s">
        <v>563</v>
      </c>
      <c r="M41" s="102" t="s">
        <v>563</v>
      </c>
      <c r="N41" s="102" t="s">
        <v>563</v>
      </c>
      <c r="O41" s="102" t="s">
        <v>563</v>
      </c>
      <c r="P41" s="102" t="s">
        <v>563</v>
      </c>
      <c r="Q41" s="118" t="s">
        <v>563</v>
      </c>
      <c r="R41" s="102" t="s">
        <v>563</v>
      </c>
      <c r="S41" s="102" t="s">
        <v>563</v>
      </c>
      <c r="T41" s="102"/>
      <c r="U41" s="102" t="s">
        <v>563</v>
      </c>
      <c r="V41" s="59"/>
      <c r="W41" s="118" t="s">
        <v>563</v>
      </c>
      <c r="X41" s="102">
        <v>0</v>
      </c>
      <c r="Y41" s="102" t="s">
        <v>563</v>
      </c>
      <c r="Z41" s="102"/>
      <c r="AA41" s="102"/>
      <c r="AB41" s="59"/>
      <c r="AC41" s="118">
        <v>0</v>
      </c>
      <c r="AD41" s="102" t="s">
        <v>563</v>
      </c>
      <c r="AE41" s="102" t="s">
        <v>563</v>
      </c>
      <c r="AF41" s="102" t="s">
        <v>563</v>
      </c>
      <c r="AG41" s="102"/>
      <c r="AH41" s="59"/>
      <c r="AI41" s="118" t="s">
        <v>563</v>
      </c>
      <c r="AJ41" s="58"/>
      <c r="AK41" s="58"/>
      <c r="AL41" s="102"/>
      <c r="AM41" s="58"/>
      <c r="AN41" s="59"/>
      <c r="AO41" s="118">
        <v>0</v>
      </c>
      <c r="AP41" s="102" t="s">
        <v>563</v>
      </c>
      <c r="AQ41" s="102" t="s">
        <v>563</v>
      </c>
      <c r="AR41" s="102" t="s">
        <v>563</v>
      </c>
      <c r="AS41" s="102"/>
      <c r="AT41" s="59"/>
      <c r="AU41" s="118" t="s">
        <v>563</v>
      </c>
      <c r="AV41" s="102"/>
      <c r="AW41" s="102"/>
      <c r="AX41" s="102" t="s">
        <v>563</v>
      </c>
      <c r="AY41" s="102" t="s">
        <v>563</v>
      </c>
      <c r="AZ41" s="102" t="s">
        <v>563</v>
      </c>
      <c r="BA41" s="118" t="s">
        <v>563</v>
      </c>
      <c r="BB41" s="102" t="s">
        <v>563</v>
      </c>
      <c r="BC41" s="102" t="s">
        <v>563</v>
      </c>
      <c r="BD41" s="102"/>
      <c r="BE41" s="58"/>
      <c r="BF41" s="76"/>
      <c r="BG41" s="118" t="s">
        <v>563</v>
      </c>
    </row>
    <row r="42" spans="1:59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102">
        <v>2</v>
      </c>
      <c r="M42" s="102">
        <v>2</v>
      </c>
      <c r="N42" s="102">
        <v>2</v>
      </c>
      <c r="O42" s="102">
        <v>3</v>
      </c>
      <c r="P42" s="102">
        <v>2</v>
      </c>
      <c r="Q42" s="118">
        <v>2.2000000000000002</v>
      </c>
      <c r="R42" s="102">
        <v>0</v>
      </c>
      <c r="S42" s="102">
        <v>0</v>
      </c>
      <c r="T42" s="101"/>
      <c r="U42" s="102">
        <v>0</v>
      </c>
      <c r="V42" s="65"/>
      <c r="W42" s="118">
        <v>0</v>
      </c>
      <c r="X42" s="102">
        <v>0</v>
      </c>
      <c r="Y42" s="102">
        <v>0</v>
      </c>
      <c r="Z42" s="101"/>
      <c r="AA42" s="101"/>
      <c r="AB42" s="65"/>
      <c r="AC42" s="118">
        <v>0</v>
      </c>
      <c r="AD42" s="102">
        <v>0</v>
      </c>
      <c r="AE42" s="102">
        <v>0</v>
      </c>
      <c r="AF42" s="102">
        <v>0</v>
      </c>
      <c r="AG42" s="101"/>
      <c r="AH42" s="65"/>
      <c r="AI42" s="118">
        <v>0</v>
      </c>
      <c r="AJ42" s="54"/>
      <c r="AK42" s="54"/>
      <c r="AL42" s="101"/>
      <c r="AM42" s="54"/>
      <c r="AN42" s="65"/>
      <c r="AO42" s="118">
        <v>0</v>
      </c>
      <c r="AP42" s="102">
        <v>0</v>
      </c>
      <c r="AQ42" s="102">
        <v>0</v>
      </c>
      <c r="AR42" s="102">
        <v>0</v>
      </c>
      <c r="AS42" s="101"/>
      <c r="AT42" s="65"/>
      <c r="AU42" s="118">
        <v>0</v>
      </c>
      <c r="AV42" s="101"/>
      <c r="AW42" s="101"/>
      <c r="AX42" s="102">
        <v>0</v>
      </c>
      <c r="AY42" s="102">
        <v>0</v>
      </c>
      <c r="AZ42" s="102">
        <v>0</v>
      </c>
      <c r="BA42" s="118">
        <v>0</v>
      </c>
      <c r="BB42" s="102">
        <v>0</v>
      </c>
      <c r="BC42" s="102">
        <v>0</v>
      </c>
      <c r="BD42" s="101"/>
      <c r="BE42" s="54"/>
      <c r="BF42" s="81"/>
      <c r="BG42" s="118">
        <v>0</v>
      </c>
    </row>
    <row r="43" spans="1:59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102" t="s">
        <v>563</v>
      </c>
      <c r="M43" s="102" t="s">
        <v>563</v>
      </c>
      <c r="N43" s="102" t="s">
        <v>563</v>
      </c>
      <c r="O43" s="102" t="s">
        <v>563</v>
      </c>
      <c r="P43" s="102" t="s">
        <v>563</v>
      </c>
      <c r="Q43" s="118" t="s">
        <v>563</v>
      </c>
      <c r="R43" s="102" t="s">
        <v>563</v>
      </c>
      <c r="S43" s="102" t="s">
        <v>563</v>
      </c>
      <c r="T43" s="102"/>
      <c r="U43" s="102" t="s">
        <v>563</v>
      </c>
      <c r="V43" s="59"/>
      <c r="W43" s="118" t="s">
        <v>563</v>
      </c>
      <c r="X43" s="102">
        <v>0</v>
      </c>
      <c r="Y43" s="102" t="s">
        <v>563</v>
      </c>
      <c r="Z43" s="102"/>
      <c r="AA43" s="102"/>
      <c r="AB43" s="59"/>
      <c r="AC43" s="118">
        <v>0</v>
      </c>
      <c r="AD43" s="102" t="s">
        <v>563</v>
      </c>
      <c r="AE43" s="102" t="s">
        <v>563</v>
      </c>
      <c r="AF43" s="102" t="s">
        <v>563</v>
      </c>
      <c r="AG43" s="102"/>
      <c r="AH43" s="59"/>
      <c r="AI43" s="118" t="s">
        <v>563</v>
      </c>
      <c r="AJ43" s="58"/>
      <c r="AK43" s="58"/>
      <c r="AL43" s="102"/>
      <c r="AM43" s="58"/>
      <c r="AN43" s="59"/>
      <c r="AO43" s="118">
        <v>0</v>
      </c>
      <c r="AP43" s="102" t="s">
        <v>563</v>
      </c>
      <c r="AQ43" s="102" t="s">
        <v>563</v>
      </c>
      <c r="AR43" s="102" t="s">
        <v>563</v>
      </c>
      <c r="AS43" s="102"/>
      <c r="AT43" s="59"/>
      <c r="AU43" s="118" t="s">
        <v>563</v>
      </c>
      <c r="AV43" s="102"/>
      <c r="AW43" s="102"/>
      <c r="AX43" s="102" t="s">
        <v>563</v>
      </c>
      <c r="AY43" s="102" t="s">
        <v>563</v>
      </c>
      <c r="AZ43" s="102" t="s">
        <v>563</v>
      </c>
      <c r="BA43" s="118" t="s">
        <v>563</v>
      </c>
      <c r="BB43" s="102" t="s">
        <v>563</v>
      </c>
      <c r="BC43" s="102" t="s">
        <v>563</v>
      </c>
      <c r="BD43" s="102"/>
      <c r="BE43" s="58"/>
      <c r="BF43" s="76"/>
      <c r="BG43" s="118" t="s">
        <v>563</v>
      </c>
    </row>
    <row r="44" spans="1:59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18">
        <v>0</v>
      </c>
      <c r="R44" s="102">
        <v>2</v>
      </c>
      <c r="S44" s="102">
        <v>2</v>
      </c>
      <c r="T44" s="101"/>
      <c r="U44" s="102">
        <v>0</v>
      </c>
      <c r="V44" s="65"/>
      <c r="W44" s="118">
        <v>1.3333333333333333</v>
      </c>
      <c r="X44" s="102">
        <v>0</v>
      </c>
      <c r="Y44" s="102">
        <v>3</v>
      </c>
      <c r="Z44" s="101"/>
      <c r="AA44" s="101"/>
      <c r="AB44" s="65"/>
      <c r="AC44" s="118">
        <v>1.5</v>
      </c>
      <c r="AD44" s="102">
        <v>2</v>
      </c>
      <c r="AE44" s="102">
        <v>2</v>
      </c>
      <c r="AF44" s="102">
        <v>2</v>
      </c>
      <c r="AG44" s="101"/>
      <c r="AH44" s="65"/>
      <c r="AI44" s="118">
        <v>2</v>
      </c>
      <c r="AJ44" s="54"/>
      <c r="AK44" s="54"/>
      <c r="AL44" s="101"/>
      <c r="AM44" s="54"/>
      <c r="AN44" s="65"/>
      <c r="AO44" s="118">
        <v>0</v>
      </c>
      <c r="AP44" s="102">
        <v>0</v>
      </c>
      <c r="AQ44" s="102">
        <v>0</v>
      </c>
      <c r="AR44" s="102">
        <v>0</v>
      </c>
      <c r="AS44" s="101"/>
      <c r="AT44" s="65"/>
      <c r="AU44" s="118">
        <v>0</v>
      </c>
      <c r="AV44" s="101"/>
      <c r="AW44" s="101"/>
      <c r="AX44" s="102">
        <v>0</v>
      </c>
      <c r="AY44" s="102">
        <v>0</v>
      </c>
      <c r="AZ44" s="102">
        <v>0</v>
      </c>
      <c r="BA44" s="118">
        <v>0</v>
      </c>
      <c r="BB44" s="102">
        <v>0</v>
      </c>
      <c r="BC44" s="102">
        <v>0</v>
      </c>
      <c r="BD44" s="101"/>
      <c r="BE44" s="54"/>
      <c r="BF44" s="81"/>
      <c r="BG44" s="118">
        <v>0</v>
      </c>
    </row>
    <row r="45" spans="1:59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102">
        <v>2</v>
      </c>
      <c r="M45" s="102">
        <v>3</v>
      </c>
      <c r="N45" s="102">
        <v>2</v>
      </c>
      <c r="O45" s="102">
        <v>3</v>
      </c>
      <c r="P45" s="102">
        <v>1</v>
      </c>
      <c r="Q45" s="118">
        <v>2.2000000000000002</v>
      </c>
      <c r="R45" s="102">
        <v>0</v>
      </c>
      <c r="S45" s="102">
        <v>0</v>
      </c>
      <c r="T45" s="102"/>
      <c r="U45" s="102">
        <v>0</v>
      </c>
      <c r="V45" s="59"/>
      <c r="W45" s="118">
        <v>0</v>
      </c>
      <c r="X45" s="102">
        <v>0</v>
      </c>
      <c r="Y45" s="102">
        <v>0</v>
      </c>
      <c r="Z45" s="102"/>
      <c r="AA45" s="102"/>
      <c r="AB45" s="59"/>
      <c r="AC45" s="118">
        <v>0</v>
      </c>
      <c r="AD45" s="102">
        <v>0</v>
      </c>
      <c r="AE45" s="102">
        <v>0</v>
      </c>
      <c r="AF45" s="102">
        <v>0</v>
      </c>
      <c r="AG45" s="102"/>
      <c r="AH45" s="59"/>
      <c r="AI45" s="118">
        <v>0</v>
      </c>
      <c r="AJ45" s="58"/>
      <c r="AK45" s="58"/>
      <c r="AL45" s="102"/>
      <c r="AM45" s="58"/>
      <c r="AN45" s="59"/>
      <c r="AO45" s="118">
        <v>0</v>
      </c>
      <c r="AP45" s="102">
        <v>0</v>
      </c>
      <c r="AQ45" s="102">
        <v>0</v>
      </c>
      <c r="AR45" s="102">
        <v>0</v>
      </c>
      <c r="AS45" s="102"/>
      <c r="AT45" s="59"/>
      <c r="AU45" s="118">
        <v>0</v>
      </c>
      <c r="AV45" s="102"/>
      <c r="AW45" s="102"/>
      <c r="AX45" s="102">
        <v>0</v>
      </c>
      <c r="AY45" s="102">
        <v>0</v>
      </c>
      <c r="AZ45" s="102">
        <v>0</v>
      </c>
      <c r="BA45" s="118">
        <v>0</v>
      </c>
      <c r="BB45" s="102">
        <v>0</v>
      </c>
      <c r="BC45" s="102">
        <v>0</v>
      </c>
      <c r="BD45" s="102"/>
      <c r="BE45" s="58"/>
      <c r="BF45" s="76"/>
      <c r="BG45" s="118">
        <v>0</v>
      </c>
    </row>
    <row r="46" spans="1:59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102">
        <v>0</v>
      </c>
      <c r="M46" s="102">
        <v>0</v>
      </c>
      <c r="N46" s="102">
        <v>0</v>
      </c>
      <c r="O46" s="102">
        <v>3</v>
      </c>
      <c r="P46" s="102">
        <v>0</v>
      </c>
      <c r="Q46" s="118">
        <v>0.6</v>
      </c>
      <c r="R46" s="102">
        <v>0</v>
      </c>
      <c r="S46" s="102">
        <v>0</v>
      </c>
      <c r="T46" s="101"/>
      <c r="U46" s="102">
        <v>0</v>
      </c>
      <c r="V46" s="65"/>
      <c r="W46" s="118">
        <v>0</v>
      </c>
      <c r="X46" s="102">
        <v>0</v>
      </c>
      <c r="Y46" s="102">
        <v>0</v>
      </c>
      <c r="Z46" s="101"/>
      <c r="AA46" s="101"/>
      <c r="AB46" s="65"/>
      <c r="AC46" s="118">
        <v>0</v>
      </c>
      <c r="AD46" s="102">
        <v>0</v>
      </c>
      <c r="AE46" s="102">
        <v>0</v>
      </c>
      <c r="AF46" s="102">
        <v>0</v>
      </c>
      <c r="AG46" s="101"/>
      <c r="AH46" s="65"/>
      <c r="AI46" s="118">
        <v>0</v>
      </c>
      <c r="AJ46" s="54"/>
      <c r="AK46" s="54"/>
      <c r="AL46" s="101"/>
      <c r="AM46" s="54"/>
      <c r="AN46" s="65"/>
      <c r="AO46" s="118">
        <v>0</v>
      </c>
      <c r="AP46" s="102">
        <v>0</v>
      </c>
      <c r="AQ46" s="102">
        <v>0</v>
      </c>
      <c r="AR46" s="102">
        <v>0</v>
      </c>
      <c r="AS46" s="101"/>
      <c r="AT46" s="65"/>
      <c r="AU46" s="118">
        <v>0</v>
      </c>
      <c r="AV46" s="101"/>
      <c r="AW46" s="101"/>
      <c r="AX46" s="102">
        <v>0</v>
      </c>
      <c r="AY46" s="102">
        <v>0</v>
      </c>
      <c r="AZ46" s="102">
        <v>0</v>
      </c>
      <c r="BA46" s="118">
        <v>0</v>
      </c>
      <c r="BB46" s="102">
        <v>0</v>
      </c>
      <c r="BC46" s="102">
        <v>0</v>
      </c>
      <c r="BD46" s="101"/>
      <c r="BE46" s="54"/>
      <c r="BF46" s="81"/>
      <c r="BG46" s="118">
        <v>0</v>
      </c>
    </row>
    <row r="47" spans="1:59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102" t="s">
        <v>563</v>
      </c>
      <c r="M47" s="102" t="s">
        <v>563</v>
      </c>
      <c r="N47" s="102" t="s">
        <v>563</v>
      </c>
      <c r="O47" s="102" t="s">
        <v>563</v>
      </c>
      <c r="P47" s="102" t="s">
        <v>563</v>
      </c>
      <c r="Q47" s="118" t="s">
        <v>563</v>
      </c>
      <c r="R47" s="102" t="s">
        <v>563</v>
      </c>
      <c r="S47" s="102" t="s">
        <v>563</v>
      </c>
      <c r="T47" s="102"/>
      <c r="U47" s="102" t="s">
        <v>563</v>
      </c>
      <c r="V47" s="59"/>
      <c r="W47" s="118" t="s">
        <v>563</v>
      </c>
      <c r="X47" s="102">
        <v>0</v>
      </c>
      <c r="Y47" s="102" t="s">
        <v>563</v>
      </c>
      <c r="Z47" s="102"/>
      <c r="AA47" s="102"/>
      <c r="AB47" s="59"/>
      <c r="AC47" s="118">
        <v>0</v>
      </c>
      <c r="AD47" s="102" t="s">
        <v>563</v>
      </c>
      <c r="AE47" s="102" t="s">
        <v>563</v>
      </c>
      <c r="AF47" s="102" t="s">
        <v>563</v>
      </c>
      <c r="AG47" s="102"/>
      <c r="AH47" s="59"/>
      <c r="AI47" s="118" t="s">
        <v>563</v>
      </c>
      <c r="AJ47" s="58"/>
      <c r="AK47" s="58"/>
      <c r="AL47" s="102"/>
      <c r="AM47" s="58"/>
      <c r="AN47" s="59"/>
      <c r="AO47" s="118">
        <v>0</v>
      </c>
      <c r="AP47" s="102" t="s">
        <v>563</v>
      </c>
      <c r="AQ47" s="102" t="s">
        <v>563</v>
      </c>
      <c r="AR47" s="102" t="s">
        <v>563</v>
      </c>
      <c r="AS47" s="102"/>
      <c r="AT47" s="59"/>
      <c r="AU47" s="118" t="s">
        <v>563</v>
      </c>
      <c r="AV47" s="102"/>
      <c r="AW47" s="102"/>
      <c r="AX47" s="102" t="s">
        <v>563</v>
      </c>
      <c r="AY47" s="102" t="s">
        <v>563</v>
      </c>
      <c r="AZ47" s="102" t="s">
        <v>563</v>
      </c>
      <c r="BA47" s="118" t="s">
        <v>563</v>
      </c>
      <c r="BB47" s="102" t="s">
        <v>563</v>
      </c>
      <c r="BC47" s="102" t="s">
        <v>563</v>
      </c>
      <c r="BD47" s="102"/>
      <c r="BE47" s="58"/>
      <c r="BF47" s="76"/>
      <c r="BG47" s="118" t="s">
        <v>563</v>
      </c>
    </row>
    <row r="48" spans="1:59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102">
        <v>3</v>
      </c>
      <c r="M48" s="102">
        <v>3</v>
      </c>
      <c r="N48" s="102">
        <v>3</v>
      </c>
      <c r="O48" s="102">
        <v>3</v>
      </c>
      <c r="P48" s="102">
        <v>3</v>
      </c>
      <c r="Q48" s="118">
        <v>3</v>
      </c>
      <c r="R48" s="102">
        <v>2</v>
      </c>
      <c r="S48" s="102">
        <v>2</v>
      </c>
      <c r="T48" s="101"/>
      <c r="U48" s="102">
        <v>2</v>
      </c>
      <c r="V48" s="65"/>
      <c r="W48" s="118">
        <v>2</v>
      </c>
      <c r="X48" s="102">
        <v>0</v>
      </c>
      <c r="Y48" s="102">
        <v>2</v>
      </c>
      <c r="Z48" s="101"/>
      <c r="AA48" s="101"/>
      <c r="AB48" s="65"/>
      <c r="AC48" s="118">
        <v>1</v>
      </c>
      <c r="AD48" s="102">
        <v>2</v>
      </c>
      <c r="AE48" s="102">
        <v>0</v>
      </c>
      <c r="AF48" s="102">
        <v>2</v>
      </c>
      <c r="AG48" s="101"/>
      <c r="AH48" s="65"/>
      <c r="AI48" s="118">
        <v>1.3333333333333333</v>
      </c>
      <c r="AJ48" s="54"/>
      <c r="AK48" s="54"/>
      <c r="AL48" s="101"/>
      <c r="AM48" s="54"/>
      <c r="AN48" s="65"/>
      <c r="AO48" s="118">
        <v>0</v>
      </c>
      <c r="AP48" s="102">
        <v>2</v>
      </c>
      <c r="AQ48" s="102">
        <v>2</v>
      </c>
      <c r="AR48" s="102">
        <v>2</v>
      </c>
      <c r="AS48" s="101"/>
      <c r="AT48" s="65"/>
      <c r="AU48" s="118">
        <v>2</v>
      </c>
      <c r="AV48" s="101"/>
      <c r="AW48" s="101"/>
      <c r="AX48" s="102">
        <v>2</v>
      </c>
      <c r="AY48" s="102">
        <v>2</v>
      </c>
      <c r="AZ48" s="102">
        <v>2</v>
      </c>
      <c r="BA48" s="118">
        <v>2</v>
      </c>
      <c r="BB48" s="102">
        <v>2</v>
      </c>
      <c r="BC48" s="102">
        <v>2</v>
      </c>
      <c r="BD48" s="101"/>
      <c r="BE48" s="54"/>
      <c r="BF48" s="81"/>
      <c r="BG48" s="118">
        <v>2</v>
      </c>
    </row>
    <row r="49" spans="1:59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102">
        <v>0</v>
      </c>
      <c r="M49" s="102">
        <v>0</v>
      </c>
      <c r="N49" s="102">
        <v>0</v>
      </c>
      <c r="O49" s="102">
        <v>3</v>
      </c>
      <c r="P49" s="102">
        <v>0</v>
      </c>
      <c r="Q49" s="118">
        <v>0.6</v>
      </c>
      <c r="R49" s="102">
        <v>0</v>
      </c>
      <c r="S49" s="102">
        <v>0</v>
      </c>
      <c r="T49" s="102"/>
      <c r="U49" s="102">
        <v>0</v>
      </c>
      <c r="V49" s="59"/>
      <c r="W49" s="118">
        <v>0</v>
      </c>
      <c r="X49" s="102">
        <v>0</v>
      </c>
      <c r="Y49" s="102">
        <v>0</v>
      </c>
      <c r="Z49" s="102"/>
      <c r="AA49" s="102"/>
      <c r="AB49" s="59"/>
      <c r="AC49" s="118">
        <v>0</v>
      </c>
      <c r="AD49" s="102">
        <v>0</v>
      </c>
      <c r="AE49" s="102">
        <v>0</v>
      </c>
      <c r="AF49" s="102">
        <v>0</v>
      </c>
      <c r="AG49" s="102"/>
      <c r="AH49" s="59"/>
      <c r="AI49" s="118">
        <v>0</v>
      </c>
      <c r="AJ49" s="58"/>
      <c r="AK49" s="58"/>
      <c r="AL49" s="102"/>
      <c r="AM49" s="58"/>
      <c r="AN49" s="59"/>
      <c r="AO49" s="118">
        <v>0</v>
      </c>
      <c r="AP49" s="102">
        <v>0</v>
      </c>
      <c r="AQ49" s="102">
        <v>0</v>
      </c>
      <c r="AR49" s="102">
        <v>0</v>
      </c>
      <c r="AS49" s="102"/>
      <c r="AT49" s="59"/>
      <c r="AU49" s="118">
        <v>0</v>
      </c>
      <c r="AV49" s="102"/>
      <c r="AW49" s="102"/>
      <c r="AX49" s="102">
        <v>0</v>
      </c>
      <c r="AY49" s="102">
        <v>0</v>
      </c>
      <c r="AZ49" s="102">
        <v>0</v>
      </c>
      <c r="BA49" s="118">
        <v>0</v>
      </c>
      <c r="BB49" s="102">
        <v>0</v>
      </c>
      <c r="BC49" s="102">
        <v>0</v>
      </c>
      <c r="BD49" s="102"/>
      <c r="BE49" s="58"/>
      <c r="BF49" s="76"/>
      <c r="BG49" s="118">
        <v>0</v>
      </c>
    </row>
    <row r="50" spans="1:59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102" t="s">
        <v>563</v>
      </c>
      <c r="M50" s="102" t="s">
        <v>563</v>
      </c>
      <c r="N50" s="102" t="s">
        <v>563</v>
      </c>
      <c r="O50" s="102" t="s">
        <v>563</v>
      </c>
      <c r="P50" s="102" t="s">
        <v>563</v>
      </c>
      <c r="Q50" s="118" t="s">
        <v>563</v>
      </c>
      <c r="R50" s="102" t="s">
        <v>563</v>
      </c>
      <c r="S50" s="102" t="s">
        <v>563</v>
      </c>
      <c r="T50" s="101"/>
      <c r="U50" s="102" t="s">
        <v>563</v>
      </c>
      <c r="V50" s="65"/>
      <c r="W50" s="118" t="s">
        <v>563</v>
      </c>
      <c r="X50" s="102">
        <v>0</v>
      </c>
      <c r="Y50" s="102" t="s">
        <v>563</v>
      </c>
      <c r="Z50" s="101"/>
      <c r="AA50" s="101"/>
      <c r="AB50" s="65"/>
      <c r="AC50" s="118">
        <v>0</v>
      </c>
      <c r="AD50" s="102" t="s">
        <v>563</v>
      </c>
      <c r="AE50" s="102" t="s">
        <v>563</v>
      </c>
      <c r="AF50" s="102" t="s">
        <v>563</v>
      </c>
      <c r="AG50" s="101"/>
      <c r="AH50" s="65"/>
      <c r="AI50" s="118" t="s">
        <v>563</v>
      </c>
      <c r="AJ50" s="54"/>
      <c r="AK50" s="54"/>
      <c r="AL50" s="101"/>
      <c r="AM50" s="54"/>
      <c r="AN50" s="65"/>
      <c r="AO50" s="118">
        <v>0</v>
      </c>
      <c r="AP50" s="102" t="s">
        <v>563</v>
      </c>
      <c r="AQ50" s="102" t="s">
        <v>563</v>
      </c>
      <c r="AR50" s="102" t="s">
        <v>563</v>
      </c>
      <c r="AS50" s="101"/>
      <c r="AT50" s="65"/>
      <c r="AU50" s="118" t="s">
        <v>563</v>
      </c>
      <c r="AV50" s="101"/>
      <c r="AW50" s="101"/>
      <c r="AX50" s="102" t="s">
        <v>563</v>
      </c>
      <c r="AY50" s="102" t="s">
        <v>563</v>
      </c>
      <c r="AZ50" s="102" t="s">
        <v>563</v>
      </c>
      <c r="BA50" s="118" t="s">
        <v>563</v>
      </c>
      <c r="BB50" s="102" t="s">
        <v>563</v>
      </c>
      <c r="BC50" s="102" t="s">
        <v>563</v>
      </c>
      <c r="BD50" s="101"/>
      <c r="BE50" s="54"/>
      <c r="BF50" s="81"/>
      <c r="BG50" s="118" t="s">
        <v>563</v>
      </c>
    </row>
    <row r="51" spans="1:59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102">
        <v>3</v>
      </c>
      <c r="M51" s="102">
        <v>3</v>
      </c>
      <c r="N51" s="102">
        <v>3</v>
      </c>
      <c r="O51" s="102">
        <v>3</v>
      </c>
      <c r="P51" s="102">
        <v>3</v>
      </c>
      <c r="Q51" s="118">
        <v>3</v>
      </c>
      <c r="R51" s="102">
        <v>2</v>
      </c>
      <c r="S51" s="102">
        <v>2</v>
      </c>
      <c r="T51" s="102"/>
      <c r="U51" s="102">
        <v>2</v>
      </c>
      <c r="V51" s="59"/>
      <c r="W51" s="118">
        <v>2</v>
      </c>
      <c r="X51" s="102">
        <v>0</v>
      </c>
      <c r="Y51" s="102">
        <v>2</v>
      </c>
      <c r="Z51" s="102"/>
      <c r="AA51" s="102"/>
      <c r="AB51" s="59"/>
      <c r="AC51" s="118">
        <v>1</v>
      </c>
      <c r="AD51" s="102">
        <v>2</v>
      </c>
      <c r="AE51" s="102">
        <v>0</v>
      </c>
      <c r="AF51" s="102">
        <v>2</v>
      </c>
      <c r="AG51" s="102"/>
      <c r="AH51" s="59"/>
      <c r="AI51" s="118">
        <v>1.3333333333333333</v>
      </c>
      <c r="AJ51" s="58"/>
      <c r="AK51" s="58"/>
      <c r="AL51" s="102"/>
      <c r="AM51" s="58"/>
      <c r="AN51" s="59"/>
      <c r="AO51" s="118">
        <v>0</v>
      </c>
      <c r="AP51" s="102">
        <v>2</v>
      </c>
      <c r="AQ51" s="102">
        <v>2</v>
      </c>
      <c r="AR51" s="102">
        <v>2</v>
      </c>
      <c r="AS51" s="102"/>
      <c r="AT51" s="59"/>
      <c r="AU51" s="118">
        <v>2</v>
      </c>
      <c r="AV51" s="102"/>
      <c r="AW51" s="102"/>
      <c r="AX51" s="102">
        <v>2</v>
      </c>
      <c r="AY51" s="102">
        <v>2</v>
      </c>
      <c r="AZ51" s="102">
        <v>2</v>
      </c>
      <c r="BA51" s="118">
        <v>2</v>
      </c>
      <c r="BB51" s="102">
        <v>2</v>
      </c>
      <c r="BC51" s="102">
        <v>2</v>
      </c>
      <c r="BD51" s="102"/>
      <c r="BE51" s="58"/>
      <c r="BF51" s="76"/>
      <c r="BG51" s="118">
        <v>2</v>
      </c>
    </row>
    <row r="52" spans="1:59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102">
        <v>0</v>
      </c>
      <c r="M52" s="102">
        <v>0</v>
      </c>
      <c r="N52" s="102">
        <v>0</v>
      </c>
      <c r="O52" s="102">
        <v>3</v>
      </c>
      <c r="P52" s="102">
        <v>0</v>
      </c>
      <c r="Q52" s="118">
        <v>0.6</v>
      </c>
      <c r="R52" s="102">
        <v>0</v>
      </c>
      <c r="S52" s="102">
        <v>0</v>
      </c>
      <c r="T52" s="101"/>
      <c r="U52" s="102">
        <v>0</v>
      </c>
      <c r="V52" s="65"/>
      <c r="W52" s="118">
        <v>0</v>
      </c>
      <c r="X52" s="102">
        <v>0</v>
      </c>
      <c r="Y52" s="102">
        <v>0</v>
      </c>
      <c r="Z52" s="101"/>
      <c r="AA52" s="101"/>
      <c r="AB52" s="65"/>
      <c r="AC52" s="118">
        <v>0</v>
      </c>
      <c r="AD52" s="102">
        <v>0</v>
      </c>
      <c r="AE52" s="102">
        <v>0</v>
      </c>
      <c r="AF52" s="102">
        <v>0</v>
      </c>
      <c r="AG52" s="101"/>
      <c r="AH52" s="65"/>
      <c r="AI52" s="118">
        <v>0</v>
      </c>
      <c r="AJ52" s="54"/>
      <c r="AK52" s="54"/>
      <c r="AL52" s="101"/>
      <c r="AM52" s="54"/>
      <c r="AN52" s="65"/>
      <c r="AO52" s="118">
        <v>0</v>
      </c>
      <c r="AP52" s="102">
        <v>0</v>
      </c>
      <c r="AQ52" s="102">
        <v>0</v>
      </c>
      <c r="AR52" s="102">
        <v>0</v>
      </c>
      <c r="AS52" s="101"/>
      <c r="AT52" s="65"/>
      <c r="AU52" s="118">
        <v>0</v>
      </c>
      <c r="AV52" s="101"/>
      <c r="AW52" s="101"/>
      <c r="AX52" s="102">
        <v>0</v>
      </c>
      <c r="AY52" s="102">
        <v>0</v>
      </c>
      <c r="AZ52" s="102">
        <v>0</v>
      </c>
      <c r="BA52" s="118">
        <v>0</v>
      </c>
      <c r="BB52" s="102">
        <v>0</v>
      </c>
      <c r="BC52" s="102">
        <v>0</v>
      </c>
      <c r="BD52" s="101"/>
      <c r="BE52" s="54"/>
      <c r="BF52" s="81"/>
      <c r="BG52" s="118">
        <v>0</v>
      </c>
    </row>
    <row r="53" spans="1:59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102">
        <v>3</v>
      </c>
      <c r="M53" s="102">
        <v>3</v>
      </c>
      <c r="N53" s="102">
        <v>3</v>
      </c>
      <c r="O53" s="102">
        <v>3</v>
      </c>
      <c r="P53" s="102">
        <v>3</v>
      </c>
      <c r="Q53" s="118">
        <v>3</v>
      </c>
      <c r="R53" s="102">
        <v>3</v>
      </c>
      <c r="S53" s="102">
        <v>3</v>
      </c>
      <c r="T53" s="102"/>
      <c r="U53" s="102">
        <v>2</v>
      </c>
      <c r="V53" s="59"/>
      <c r="W53" s="118">
        <v>2.6666666666666665</v>
      </c>
      <c r="X53" s="102">
        <v>0</v>
      </c>
      <c r="Y53" s="102">
        <v>2</v>
      </c>
      <c r="Z53" s="102"/>
      <c r="AA53" s="102"/>
      <c r="AB53" s="59"/>
      <c r="AC53" s="118">
        <v>1</v>
      </c>
      <c r="AD53" s="102">
        <v>3</v>
      </c>
      <c r="AE53" s="102">
        <v>3</v>
      </c>
      <c r="AF53" s="102">
        <v>3</v>
      </c>
      <c r="AG53" s="102"/>
      <c r="AH53" s="59"/>
      <c r="AI53" s="118">
        <v>3</v>
      </c>
      <c r="AJ53" s="58"/>
      <c r="AK53" s="58"/>
      <c r="AL53" s="102"/>
      <c r="AM53" s="58"/>
      <c r="AN53" s="59"/>
      <c r="AO53" s="118">
        <v>0</v>
      </c>
      <c r="AP53" s="102">
        <v>2</v>
      </c>
      <c r="AQ53" s="102">
        <v>2</v>
      </c>
      <c r="AR53" s="102">
        <v>2</v>
      </c>
      <c r="AS53" s="102"/>
      <c r="AT53" s="59"/>
      <c r="AU53" s="118">
        <v>2</v>
      </c>
      <c r="AV53" s="102"/>
      <c r="AW53" s="102"/>
      <c r="AX53" s="102">
        <v>0</v>
      </c>
      <c r="AY53" s="102">
        <v>0</v>
      </c>
      <c r="AZ53" s="102">
        <v>0</v>
      </c>
      <c r="BA53" s="118">
        <v>0</v>
      </c>
      <c r="BB53" s="102">
        <v>0</v>
      </c>
      <c r="BC53" s="102">
        <v>0</v>
      </c>
      <c r="BD53" s="102"/>
      <c r="BE53" s="58"/>
      <c r="BF53" s="76"/>
      <c r="BG53" s="118">
        <v>0</v>
      </c>
    </row>
    <row r="54" spans="1:59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102" t="s">
        <v>563</v>
      </c>
      <c r="M54" s="102" t="s">
        <v>563</v>
      </c>
      <c r="N54" s="102" t="s">
        <v>563</v>
      </c>
      <c r="O54" s="102" t="s">
        <v>563</v>
      </c>
      <c r="P54" s="102" t="s">
        <v>563</v>
      </c>
      <c r="Q54" s="118" t="s">
        <v>563</v>
      </c>
      <c r="R54" s="102" t="s">
        <v>563</v>
      </c>
      <c r="S54" s="102" t="s">
        <v>563</v>
      </c>
      <c r="T54" s="101"/>
      <c r="U54" s="102" t="s">
        <v>563</v>
      </c>
      <c r="V54" s="65"/>
      <c r="W54" s="118" t="s">
        <v>563</v>
      </c>
      <c r="X54" s="102">
        <v>0</v>
      </c>
      <c r="Y54" s="102" t="s">
        <v>563</v>
      </c>
      <c r="Z54" s="101"/>
      <c r="AA54" s="101"/>
      <c r="AB54" s="65"/>
      <c r="AC54" s="118">
        <v>0</v>
      </c>
      <c r="AD54" s="102" t="s">
        <v>563</v>
      </c>
      <c r="AE54" s="102" t="s">
        <v>563</v>
      </c>
      <c r="AF54" s="102" t="s">
        <v>563</v>
      </c>
      <c r="AG54" s="101"/>
      <c r="AH54" s="65"/>
      <c r="AI54" s="118" t="s">
        <v>563</v>
      </c>
      <c r="AJ54" s="54"/>
      <c r="AK54" s="54"/>
      <c r="AL54" s="101"/>
      <c r="AM54" s="54"/>
      <c r="AN54" s="65"/>
      <c r="AO54" s="118">
        <v>0</v>
      </c>
      <c r="AP54" s="102" t="s">
        <v>563</v>
      </c>
      <c r="AQ54" s="102" t="s">
        <v>563</v>
      </c>
      <c r="AR54" s="102" t="s">
        <v>563</v>
      </c>
      <c r="AS54" s="101"/>
      <c r="AT54" s="65"/>
      <c r="AU54" s="118" t="s">
        <v>563</v>
      </c>
      <c r="AV54" s="101"/>
      <c r="AW54" s="101"/>
      <c r="AX54" s="102" t="s">
        <v>563</v>
      </c>
      <c r="AY54" s="102" t="s">
        <v>563</v>
      </c>
      <c r="AZ54" s="102" t="s">
        <v>563</v>
      </c>
      <c r="BA54" s="118" t="s">
        <v>563</v>
      </c>
      <c r="BB54" s="102" t="s">
        <v>563</v>
      </c>
      <c r="BC54" s="102" t="s">
        <v>563</v>
      </c>
      <c r="BD54" s="101"/>
      <c r="BE54" s="54"/>
      <c r="BF54" s="81"/>
      <c r="BG54" s="118" t="s">
        <v>563</v>
      </c>
    </row>
    <row r="55" spans="1:59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102">
        <v>3</v>
      </c>
      <c r="M55" s="102">
        <v>3</v>
      </c>
      <c r="N55" s="102">
        <v>3</v>
      </c>
      <c r="O55" s="102">
        <v>3</v>
      </c>
      <c r="P55" s="102">
        <v>3</v>
      </c>
      <c r="Q55" s="118">
        <v>3</v>
      </c>
      <c r="R55" s="102">
        <v>3</v>
      </c>
      <c r="S55" s="102">
        <v>3</v>
      </c>
      <c r="T55" s="102"/>
      <c r="U55" s="102">
        <v>2</v>
      </c>
      <c r="V55" s="59"/>
      <c r="W55" s="118">
        <v>2.6666666666666665</v>
      </c>
      <c r="X55" s="102">
        <v>0</v>
      </c>
      <c r="Y55" s="102">
        <v>2</v>
      </c>
      <c r="Z55" s="102"/>
      <c r="AA55" s="102"/>
      <c r="AB55" s="59"/>
      <c r="AC55" s="118">
        <v>1</v>
      </c>
      <c r="AD55" s="102">
        <v>3</v>
      </c>
      <c r="AE55" s="102">
        <v>3</v>
      </c>
      <c r="AF55" s="102">
        <v>3</v>
      </c>
      <c r="AG55" s="102"/>
      <c r="AH55" s="59"/>
      <c r="AI55" s="118">
        <v>3</v>
      </c>
      <c r="AJ55" s="58"/>
      <c r="AK55" s="58"/>
      <c r="AL55" s="102"/>
      <c r="AM55" s="58"/>
      <c r="AN55" s="59"/>
      <c r="AO55" s="118">
        <v>0</v>
      </c>
      <c r="AP55" s="102">
        <v>3</v>
      </c>
      <c r="AQ55" s="102">
        <v>2</v>
      </c>
      <c r="AR55" s="102">
        <v>3</v>
      </c>
      <c r="AS55" s="102"/>
      <c r="AT55" s="59"/>
      <c r="AU55" s="118">
        <v>2.6666666666666665</v>
      </c>
      <c r="AV55" s="102"/>
      <c r="AW55" s="102"/>
      <c r="AX55" s="102">
        <v>0</v>
      </c>
      <c r="AY55" s="102">
        <v>0</v>
      </c>
      <c r="AZ55" s="102">
        <v>0</v>
      </c>
      <c r="BA55" s="118">
        <v>0</v>
      </c>
      <c r="BB55" s="102">
        <v>0</v>
      </c>
      <c r="BC55" s="102">
        <v>0</v>
      </c>
      <c r="BD55" s="102"/>
      <c r="BE55" s="58"/>
      <c r="BF55" s="76"/>
      <c r="BG55" s="118">
        <v>0</v>
      </c>
    </row>
    <row r="56" spans="1:59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102" t="s">
        <v>563</v>
      </c>
      <c r="M56" s="102" t="s">
        <v>563</v>
      </c>
      <c r="N56" s="102" t="s">
        <v>563</v>
      </c>
      <c r="O56" s="102" t="s">
        <v>563</v>
      </c>
      <c r="P56" s="102" t="s">
        <v>563</v>
      </c>
      <c r="Q56" s="118" t="s">
        <v>563</v>
      </c>
      <c r="R56" s="102" t="s">
        <v>563</v>
      </c>
      <c r="S56" s="102" t="s">
        <v>563</v>
      </c>
      <c r="T56" s="101"/>
      <c r="U56" s="102" t="s">
        <v>563</v>
      </c>
      <c r="V56" s="65"/>
      <c r="W56" s="118" t="s">
        <v>563</v>
      </c>
      <c r="X56" s="102">
        <v>0</v>
      </c>
      <c r="Y56" s="102" t="s">
        <v>563</v>
      </c>
      <c r="Z56" s="101"/>
      <c r="AA56" s="101"/>
      <c r="AB56" s="65"/>
      <c r="AC56" s="118">
        <v>0</v>
      </c>
      <c r="AD56" s="102" t="s">
        <v>563</v>
      </c>
      <c r="AE56" s="102" t="s">
        <v>563</v>
      </c>
      <c r="AF56" s="102" t="s">
        <v>563</v>
      </c>
      <c r="AG56" s="101"/>
      <c r="AH56" s="65"/>
      <c r="AI56" s="118" t="s">
        <v>563</v>
      </c>
      <c r="AJ56" s="54"/>
      <c r="AK56" s="54"/>
      <c r="AL56" s="101"/>
      <c r="AM56" s="54"/>
      <c r="AN56" s="65"/>
      <c r="AO56" s="118">
        <v>0</v>
      </c>
      <c r="AP56" s="102" t="s">
        <v>563</v>
      </c>
      <c r="AQ56" s="102" t="s">
        <v>563</v>
      </c>
      <c r="AR56" s="102" t="s">
        <v>563</v>
      </c>
      <c r="AS56" s="101"/>
      <c r="AT56" s="65"/>
      <c r="AU56" s="118" t="s">
        <v>563</v>
      </c>
      <c r="AV56" s="101"/>
      <c r="AW56" s="101"/>
      <c r="AX56" s="102" t="s">
        <v>563</v>
      </c>
      <c r="AY56" s="102" t="s">
        <v>563</v>
      </c>
      <c r="AZ56" s="102" t="s">
        <v>563</v>
      </c>
      <c r="BA56" s="118" t="s">
        <v>563</v>
      </c>
      <c r="BB56" s="102" t="s">
        <v>563</v>
      </c>
      <c r="BC56" s="102" t="s">
        <v>563</v>
      </c>
      <c r="BD56" s="101"/>
      <c r="BE56" s="54"/>
      <c r="BF56" s="81"/>
      <c r="BG56" s="118" t="s">
        <v>563</v>
      </c>
    </row>
    <row r="57" spans="1:59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102">
        <v>3</v>
      </c>
      <c r="M57" s="102">
        <v>3</v>
      </c>
      <c r="N57" s="102">
        <v>3</v>
      </c>
      <c r="O57" s="102">
        <v>3</v>
      </c>
      <c r="P57" s="102">
        <v>3</v>
      </c>
      <c r="Q57" s="118">
        <v>3</v>
      </c>
      <c r="R57" s="102">
        <v>2</v>
      </c>
      <c r="S57" s="102">
        <v>2</v>
      </c>
      <c r="T57" s="102"/>
      <c r="U57" s="102">
        <v>3</v>
      </c>
      <c r="V57" s="59"/>
      <c r="W57" s="118">
        <v>2.3333333333333335</v>
      </c>
      <c r="X57" s="102">
        <v>0</v>
      </c>
      <c r="Y57" s="102">
        <v>3</v>
      </c>
      <c r="Z57" s="102"/>
      <c r="AA57" s="102"/>
      <c r="AB57" s="59"/>
      <c r="AC57" s="118">
        <v>1.5</v>
      </c>
      <c r="AD57" s="102">
        <v>2</v>
      </c>
      <c r="AE57" s="102">
        <v>2</v>
      </c>
      <c r="AF57" s="102">
        <v>2</v>
      </c>
      <c r="AG57" s="102"/>
      <c r="AH57" s="59"/>
      <c r="AI57" s="118">
        <v>2</v>
      </c>
      <c r="AJ57" s="58"/>
      <c r="AK57" s="58"/>
      <c r="AL57" s="102"/>
      <c r="AM57" s="58"/>
      <c r="AN57" s="59"/>
      <c r="AO57" s="118">
        <v>0</v>
      </c>
      <c r="AP57" s="102">
        <v>3</v>
      </c>
      <c r="AQ57" s="102">
        <v>3</v>
      </c>
      <c r="AR57" s="102">
        <v>3</v>
      </c>
      <c r="AS57" s="102"/>
      <c r="AT57" s="59"/>
      <c r="AU57" s="118">
        <v>3</v>
      </c>
      <c r="AV57" s="102"/>
      <c r="AW57" s="102"/>
      <c r="AX57" s="102">
        <v>0</v>
      </c>
      <c r="AY57" s="102">
        <v>0</v>
      </c>
      <c r="AZ57" s="102">
        <v>0</v>
      </c>
      <c r="BA57" s="118">
        <v>0</v>
      </c>
      <c r="BB57" s="102">
        <v>0</v>
      </c>
      <c r="BC57" s="102">
        <v>0</v>
      </c>
      <c r="BD57" s="102"/>
      <c r="BE57" s="58"/>
      <c r="BF57" s="76"/>
      <c r="BG57" s="118">
        <v>0</v>
      </c>
    </row>
    <row r="58" spans="1:59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102">
        <v>3</v>
      </c>
      <c r="M58" s="102">
        <v>4</v>
      </c>
      <c r="N58" s="102">
        <v>2</v>
      </c>
      <c r="O58" s="102">
        <v>3</v>
      </c>
      <c r="P58" s="102">
        <v>2</v>
      </c>
      <c r="Q58" s="118">
        <v>2.8</v>
      </c>
      <c r="R58" s="102">
        <v>0</v>
      </c>
      <c r="S58" s="102">
        <v>0</v>
      </c>
      <c r="T58" s="101"/>
      <c r="U58" s="102">
        <v>0</v>
      </c>
      <c r="V58" s="65"/>
      <c r="W58" s="118">
        <v>0</v>
      </c>
      <c r="X58" s="102">
        <v>0</v>
      </c>
      <c r="Y58" s="102">
        <v>0</v>
      </c>
      <c r="Z58" s="101"/>
      <c r="AA58" s="101"/>
      <c r="AB58" s="65"/>
      <c r="AC58" s="118">
        <v>0</v>
      </c>
      <c r="AD58" s="102">
        <v>0</v>
      </c>
      <c r="AE58" s="102">
        <v>0</v>
      </c>
      <c r="AF58" s="102">
        <v>0</v>
      </c>
      <c r="AG58" s="101"/>
      <c r="AH58" s="65"/>
      <c r="AI58" s="118">
        <v>0</v>
      </c>
      <c r="AJ58" s="54"/>
      <c r="AK58" s="54"/>
      <c r="AL58" s="101"/>
      <c r="AM58" s="54"/>
      <c r="AN58" s="65"/>
      <c r="AO58" s="118">
        <v>0</v>
      </c>
      <c r="AP58" s="102">
        <v>0</v>
      </c>
      <c r="AQ58" s="102">
        <v>0</v>
      </c>
      <c r="AR58" s="102">
        <v>0</v>
      </c>
      <c r="AS58" s="101"/>
      <c r="AT58" s="65"/>
      <c r="AU58" s="118">
        <v>0</v>
      </c>
      <c r="AV58" s="101"/>
      <c r="AW58" s="101"/>
      <c r="AX58" s="102">
        <v>0</v>
      </c>
      <c r="AY58" s="102">
        <v>0</v>
      </c>
      <c r="AZ58" s="102">
        <v>0</v>
      </c>
      <c r="BA58" s="118">
        <v>0</v>
      </c>
      <c r="BB58" s="102">
        <v>0</v>
      </c>
      <c r="BC58" s="102">
        <v>0</v>
      </c>
      <c r="BD58" s="101"/>
      <c r="BE58" s="54"/>
      <c r="BF58" s="81"/>
      <c r="BG58" s="118">
        <v>0</v>
      </c>
    </row>
    <row r="59" spans="1:59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102" t="s">
        <v>563</v>
      </c>
      <c r="M59" s="102" t="s">
        <v>563</v>
      </c>
      <c r="N59" s="102" t="s">
        <v>563</v>
      </c>
      <c r="O59" s="102" t="s">
        <v>563</v>
      </c>
      <c r="P59" s="102" t="s">
        <v>563</v>
      </c>
      <c r="Q59" s="118" t="s">
        <v>563</v>
      </c>
      <c r="R59" s="102" t="s">
        <v>563</v>
      </c>
      <c r="S59" s="102" t="s">
        <v>563</v>
      </c>
      <c r="T59" s="102"/>
      <c r="U59" s="102" t="s">
        <v>563</v>
      </c>
      <c r="V59" s="59"/>
      <c r="W59" s="118" t="s">
        <v>563</v>
      </c>
      <c r="X59" s="102">
        <v>0</v>
      </c>
      <c r="Y59" s="102" t="s">
        <v>563</v>
      </c>
      <c r="Z59" s="102"/>
      <c r="AA59" s="102"/>
      <c r="AB59" s="59"/>
      <c r="AC59" s="118">
        <v>0</v>
      </c>
      <c r="AD59" s="102" t="s">
        <v>563</v>
      </c>
      <c r="AE59" s="102" t="s">
        <v>563</v>
      </c>
      <c r="AF59" s="102" t="s">
        <v>563</v>
      </c>
      <c r="AG59" s="102"/>
      <c r="AH59" s="59"/>
      <c r="AI59" s="118" t="s">
        <v>563</v>
      </c>
      <c r="AJ59" s="58"/>
      <c r="AK59" s="58"/>
      <c r="AL59" s="102"/>
      <c r="AM59" s="58"/>
      <c r="AN59" s="59"/>
      <c r="AO59" s="118">
        <v>0</v>
      </c>
      <c r="AP59" s="102" t="s">
        <v>563</v>
      </c>
      <c r="AQ59" s="102" t="s">
        <v>563</v>
      </c>
      <c r="AR59" s="102" t="s">
        <v>563</v>
      </c>
      <c r="AS59" s="102"/>
      <c r="AT59" s="59"/>
      <c r="AU59" s="118" t="s">
        <v>563</v>
      </c>
      <c r="AV59" s="102"/>
      <c r="AW59" s="102"/>
      <c r="AX59" s="102" t="s">
        <v>563</v>
      </c>
      <c r="AY59" s="102" t="s">
        <v>563</v>
      </c>
      <c r="AZ59" s="102" t="s">
        <v>563</v>
      </c>
      <c r="BA59" s="118" t="s">
        <v>563</v>
      </c>
      <c r="BB59" s="102" t="s">
        <v>563</v>
      </c>
      <c r="BC59" s="102" t="s">
        <v>563</v>
      </c>
      <c r="BD59" s="102"/>
      <c r="BE59" s="58"/>
      <c r="BF59" s="76"/>
      <c r="BG59" s="118" t="s">
        <v>563</v>
      </c>
    </row>
    <row r="60" spans="1:59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102">
        <v>1</v>
      </c>
      <c r="M60" s="102">
        <v>1</v>
      </c>
      <c r="N60" s="102">
        <v>1</v>
      </c>
      <c r="O60" s="102">
        <v>3</v>
      </c>
      <c r="P60" s="102">
        <v>1</v>
      </c>
      <c r="Q60" s="118">
        <v>1.4</v>
      </c>
      <c r="R60" s="102">
        <v>2</v>
      </c>
      <c r="S60" s="102">
        <v>2</v>
      </c>
      <c r="T60" s="101"/>
      <c r="U60" s="102">
        <v>2</v>
      </c>
      <c r="V60" s="65"/>
      <c r="W60" s="118">
        <v>2</v>
      </c>
      <c r="X60" s="102">
        <v>0</v>
      </c>
      <c r="Y60" s="102">
        <v>2</v>
      </c>
      <c r="Z60" s="101"/>
      <c r="AA60" s="101"/>
      <c r="AB60" s="65"/>
      <c r="AC60" s="118">
        <v>1</v>
      </c>
      <c r="AD60" s="102">
        <v>2</v>
      </c>
      <c r="AE60" s="102">
        <v>0</v>
      </c>
      <c r="AF60" s="102">
        <v>2</v>
      </c>
      <c r="AG60" s="101"/>
      <c r="AH60" s="65"/>
      <c r="AI60" s="118">
        <v>1.3333333333333333</v>
      </c>
      <c r="AJ60" s="54"/>
      <c r="AK60" s="54"/>
      <c r="AL60" s="101"/>
      <c r="AM60" s="54"/>
      <c r="AN60" s="65"/>
      <c r="AO60" s="118">
        <v>0</v>
      </c>
      <c r="AP60" s="102">
        <v>2</v>
      </c>
      <c r="AQ60" s="102">
        <v>2</v>
      </c>
      <c r="AR60" s="102">
        <v>2</v>
      </c>
      <c r="AS60" s="101"/>
      <c r="AT60" s="65"/>
      <c r="AU60" s="118">
        <v>2</v>
      </c>
      <c r="AV60" s="101"/>
      <c r="AW60" s="101"/>
      <c r="AX60" s="102">
        <v>2</v>
      </c>
      <c r="AY60" s="102">
        <v>2</v>
      </c>
      <c r="AZ60" s="102">
        <v>2</v>
      </c>
      <c r="BA60" s="118">
        <v>2</v>
      </c>
      <c r="BB60" s="102">
        <v>2</v>
      </c>
      <c r="BC60" s="102">
        <v>2</v>
      </c>
      <c r="BD60" s="101"/>
      <c r="BE60" s="54"/>
      <c r="BF60" s="81"/>
      <c r="BG60" s="118">
        <v>2</v>
      </c>
    </row>
    <row r="61" spans="1:59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102">
        <v>1</v>
      </c>
      <c r="M61" s="102">
        <v>1</v>
      </c>
      <c r="N61" s="102">
        <v>1</v>
      </c>
      <c r="O61" s="102">
        <v>3</v>
      </c>
      <c r="P61" s="102">
        <v>1</v>
      </c>
      <c r="Q61" s="118">
        <v>1.4</v>
      </c>
      <c r="R61" s="102">
        <v>0</v>
      </c>
      <c r="S61" s="102">
        <v>0</v>
      </c>
      <c r="T61" s="102"/>
      <c r="U61" s="102">
        <v>0</v>
      </c>
      <c r="V61" s="59"/>
      <c r="W61" s="118">
        <v>0</v>
      </c>
      <c r="X61" s="102">
        <v>0</v>
      </c>
      <c r="Y61" s="102">
        <v>0</v>
      </c>
      <c r="Z61" s="102"/>
      <c r="AA61" s="102"/>
      <c r="AB61" s="59"/>
      <c r="AC61" s="118">
        <v>0</v>
      </c>
      <c r="AD61" s="102">
        <v>0</v>
      </c>
      <c r="AE61" s="102">
        <v>0</v>
      </c>
      <c r="AF61" s="102">
        <v>0</v>
      </c>
      <c r="AG61" s="102"/>
      <c r="AH61" s="59"/>
      <c r="AI61" s="118">
        <v>0</v>
      </c>
      <c r="AJ61" s="58"/>
      <c r="AK61" s="58"/>
      <c r="AL61" s="102"/>
      <c r="AM61" s="58"/>
      <c r="AN61" s="59"/>
      <c r="AO61" s="118">
        <v>0</v>
      </c>
      <c r="AP61" s="102">
        <v>0</v>
      </c>
      <c r="AQ61" s="102">
        <v>0</v>
      </c>
      <c r="AR61" s="102">
        <v>0</v>
      </c>
      <c r="AS61" s="102"/>
      <c r="AT61" s="59"/>
      <c r="AU61" s="118">
        <v>0</v>
      </c>
      <c r="AV61" s="102"/>
      <c r="AW61" s="102"/>
      <c r="AX61" s="102">
        <v>0</v>
      </c>
      <c r="AY61" s="102">
        <v>0</v>
      </c>
      <c r="AZ61" s="102">
        <v>0</v>
      </c>
      <c r="BA61" s="118">
        <v>0</v>
      </c>
      <c r="BB61" s="102">
        <v>0</v>
      </c>
      <c r="BC61" s="102">
        <v>0</v>
      </c>
      <c r="BD61" s="102"/>
      <c r="BE61" s="58"/>
      <c r="BF61" s="76"/>
      <c r="BG61" s="118">
        <v>0</v>
      </c>
    </row>
    <row r="62" spans="1:59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102">
        <v>2</v>
      </c>
      <c r="M62" s="102">
        <v>3</v>
      </c>
      <c r="N62" s="102">
        <v>2</v>
      </c>
      <c r="O62" s="102">
        <v>3</v>
      </c>
      <c r="P62" s="102">
        <v>2</v>
      </c>
      <c r="Q62" s="118">
        <v>2.4</v>
      </c>
      <c r="R62" s="102">
        <v>0</v>
      </c>
      <c r="S62" s="102">
        <v>0</v>
      </c>
      <c r="T62" s="101"/>
      <c r="U62" s="102">
        <v>0</v>
      </c>
      <c r="V62" s="65"/>
      <c r="W62" s="118">
        <v>0</v>
      </c>
      <c r="X62" s="102">
        <v>0</v>
      </c>
      <c r="Y62" s="102">
        <v>0</v>
      </c>
      <c r="Z62" s="101"/>
      <c r="AA62" s="101"/>
      <c r="AB62" s="65"/>
      <c r="AC62" s="118">
        <v>0</v>
      </c>
      <c r="AD62" s="102">
        <v>0</v>
      </c>
      <c r="AE62" s="102">
        <v>0</v>
      </c>
      <c r="AF62" s="102">
        <v>0</v>
      </c>
      <c r="AG62" s="101"/>
      <c r="AH62" s="65"/>
      <c r="AI62" s="118">
        <v>0</v>
      </c>
      <c r="AJ62" s="54"/>
      <c r="AK62" s="54"/>
      <c r="AL62" s="101"/>
      <c r="AM62" s="54"/>
      <c r="AN62" s="65"/>
      <c r="AO62" s="118">
        <v>0</v>
      </c>
      <c r="AP62" s="102">
        <v>0</v>
      </c>
      <c r="AQ62" s="102">
        <v>0</v>
      </c>
      <c r="AR62" s="102">
        <v>0</v>
      </c>
      <c r="AS62" s="101"/>
      <c r="AT62" s="65"/>
      <c r="AU62" s="118">
        <v>0</v>
      </c>
      <c r="AV62" s="101"/>
      <c r="AW62" s="101"/>
      <c r="AX62" s="102">
        <v>0</v>
      </c>
      <c r="AY62" s="102">
        <v>0</v>
      </c>
      <c r="AZ62" s="102">
        <v>0</v>
      </c>
      <c r="BA62" s="118">
        <v>0</v>
      </c>
      <c r="BB62" s="102">
        <v>0</v>
      </c>
      <c r="BC62" s="102">
        <v>0</v>
      </c>
      <c r="BD62" s="101"/>
      <c r="BE62" s="54"/>
      <c r="BF62" s="81"/>
      <c r="BG62" s="118">
        <v>0</v>
      </c>
    </row>
    <row r="63" spans="1:59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102">
        <v>2</v>
      </c>
      <c r="M63" s="102">
        <v>2</v>
      </c>
      <c r="N63" s="102">
        <v>2</v>
      </c>
      <c r="O63" s="102">
        <v>3</v>
      </c>
      <c r="P63" s="102">
        <v>2</v>
      </c>
      <c r="Q63" s="118">
        <v>2.2000000000000002</v>
      </c>
      <c r="R63" s="102">
        <v>0</v>
      </c>
      <c r="S63" s="102">
        <v>0</v>
      </c>
      <c r="T63" s="102"/>
      <c r="U63" s="102">
        <v>0</v>
      </c>
      <c r="V63" s="59"/>
      <c r="W63" s="118">
        <v>0</v>
      </c>
      <c r="X63" s="102">
        <v>0</v>
      </c>
      <c r="Y63" s="102">
        <v>0</v>
      </c>
      <c r="Z63" s="102"/>
      <c r="AA63" s="102"/>
      <c r="AB63" s="59"/>
      <c r="AC63" s="118">
        <v>0</v>
      </c>
      <c r="AD63" s="102">
        <v>0</v>
      </c>
      <c r="AE63" s="102">
        <v>0</v>
      </c>
      <c r="AF63" s="102">
        <v>0</v>
      </c>
      <c r="AG63" s="102"/>
      <c r="AH63" s="59"/>
      <c r="AI63" s="118">
        <v>0</v>
      </c>
      <c r="AJ63" s="58"/>
      <c r="AK63" s="58"/>
      <c r="AL63" s="102"/>
      <c r="AM63" s="58"/>
      <c r="AN63" s="59"/>
      <c r="AO63" s="118">
        <v>0</v>
      </c>
      <c r="AP63" s="102">
        <v>0</v>
      </c>
      <c r="AQ63" s="102">
        <v>0</v>
      </c>
      <c r="AR63" s="102">
        <v>0</v>
      </c>
      <c r="AS63" s="102"/>
      <c r="AT63" s="59"/>
      <c r="AU63" s="118">
        <v>0</v>
      </c>
      <c r="AV63" s="102"/>
      <c r="AW63" s="102"/>
      <c r="AX63" s="102">
        <v>0</v>
      </c>
      <c r="AY63" s="102">
        <v>0</v>
      </c>
      <c r="AZ63" s="102">
        <v>0</v>
      </c>
      <c r="BA63" s="118">
        <v>0</v>
      </c>
      <c r="BB63" s="102">
        <v>0</v>
      </c>
      <c r="BC63" s="102">
        <v>0</v>
      </c>
      <c r="BD63" s="102"/>
      <c r="BE63" s="58"/>
      <c r="BF63" s="76"/>
      <c r="BG63" s="118">
        <v>0</v>
      </c>
    </row>
    <row r="64" spans="1:59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102" t="s">
        <v>563</v>
      </c>
      <c r="M64" s="102" t="s">
        <v>563</v>
      </c>
      <c r="N64" s="102" t="s">
        <v>563</v>
      </c>
      <c r="O64" s="102" t="s">
        <v>563</v>
      </c>
      <c r="P64" s="102" t="s">
        <v>563</v>
      </c>
      <c r="Q64" s="118" t="s">
        <v>563</v>
      </c>
      <c r="R64" s="102" t="s">
        <v>563</v>
      </c>
      <c r="S64" s="102" t="s">
        <v>563</v>
      </c>
      <c r="T64" s="101"/>
      <c r="U64" s="102" t="s">
        <v>563</v>
      </c>
      <c r="V64" s="65"/>
      <c r="W64" s="118" t="s">
        <v>563</v>
      </c>
      <c r="X64" s="102">
        <v>0</v>
      </c>
      <c r="Y64" s="102" t="s">
        <v>563</v>
      </c>
      <c r="Z64" s="101"/>
      <c r="AA64" s="101"/>
      <c r="AB64" s="65"/>
      <c r="AC64" s="118">
        <v>0</v>
      </c>
      <c r="AD64" s="102" t="s">
        <v>563</v>
      </c>
      <c r="AE64" s="102" t="s">
        <v>563</v>
      </c>
      <c r="AF64" s="102" t="s">
        <v>563</v>
      </c>
      <c r="AG64" s="101"/>
      <c r="AH64" s="65"/>
      <c r="AI64" s="118" t="s">
        <v>563</v>
      </c>
      <c r="AJ64" s="54"/>
      <c r="AK64" s="54"/>
      <c r="AL64" s="101"/>
      <c r="AM64" s="54"/>
      <c r="AN64" s="65"/>
      <c r="AO64" s="118">
        <v>0</v>
      </c>
      <c r="AP64" s="102" t="s">
        <v>563</v>
      </c>
      <c r="AQ64" s="102" t="s">
        <v>563</v>
      </c>
      <c r="AR64" s="102" t="s">
        <v>563</v>
      </c>
      <c r="AS64" s="101"/>
      <c r="AT64" s="65"/>
      <c r="AU64" s="118" t="s">
        <v>563</v>
      </c>
      <c r="AV64" s="101"/>
      <c r="AW64" s="101"/>
      <c r="AX64" s="102" t="s">
        <v>563</v>
      </c>
      <c r="AY64" s="102" t="s">
        <v>563</v>
      </c>
      <c r="AZ64" s="102" t="s">
        <v>563</v>
      </c>
      <c r="BA64" s="118" t="s">
        <v>563</v>
      </c>
      <c r="BB64" s="102" t="s">
        <v>563</v>
      </c>
      <c r="BC64" s="102" t="s">
        <v>563</v>
      </c>
      <c r="BD64" s="101"/>
      <c r="BE64" s="54"/>
      <c r="BF64" s="81"/>
      <c r="BG64" s="118" t="s">
        <v>563</v>
      </c>
    </row>
    <row r="65" spans="1:59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102">
        <v>0</v>
      </c>
      <c r="M65" s="102">
        <v>0</v>
      </c>
      <c r="N65" s="102">
        <v>0</v>
      </c>
      <c r="O65" s="102">
        <v>3</v>
      </c>
      <c r="P65" s="102">
        <v>0</v>
      </c>
      <c r="Q65" s="118">
        <v>0.6</v>
      </c>
      <c r="R65" s="102">
        <v>0</v>
      </c>
      <c r="S65" s="102">
        <v>0</v>
      </c>
      <c r="T65" s="102"/>
      <c r="U65" s="102">
        <v>0</v>
      </c>
      <c r="V65" s="59"/>
      <c r="W65" s="118">
        <v>0</v>
      </c>
      <c r="X65" s="102">
        <v>0</v>
      </c>
      <c r="Y65" s="102">
        <v>0</v>
      </c>
      <c r="Z65" s="102"/>
      <c r="AA65" s="102"/>
      <c r="AB65" s="59"/>
      <c r="AC65" s="118">
        <v>0</v>
      </c>
      <c r="AD65" s="102">
        <v>0</v>
      </c>
      <c r="AE65" s="102">
        <v>0</v>
      </c>
      <c r="AF65" s="102">
        <v>0</v>
      </c>
      <c r="AG65" s="102"/>
      <c r="AH65" s="59"/>
      <c r="AI65" s="118">
        <v>0</v>
      </c>
      <c r="AJ65" s="58"/>
      <c r="AK65" s="58"/>
      <c r="AL65" s="102"/>
      <c r="AM65" s="58"/>
      <c r="AN65" s="59"/>
      <c r="AO65" s="118">
        <v>0</v>
      </c>
      <c r="AP65" s="102">
        <v>0</v>
      </c>
      <c r="AQ65" s="102">
        <v>0</v>
      </c>
      <c r="AR65" s="102">
        <v>0</v>
      </c>
      <c r="AS65" s="102"/>
      <c r="AT65" s="59"/>
      <c r="AU65" s="118">
        <v>0</v>
      </c>
      <c r="AV65" s="102"/>
      <c r="AW65" s="102"/>
      <c r="AX65" s="102">
        <v>0</v>
      </c>
      <c r="AY65" s="102">
        <v>0</v>
      </c>
      <c r="AZ65" s="102">
        <v>0</v>
      </c>
      <c r="BA65" s="118">
        <v>0</v>
      </c>
      <c r="BB65" s="102">
        <v>0</v>
      </c>
      <c r="BC65" s="102">
        <v>0</v>
      </c>
      <c r="BD65" s="102"/>
      <c r="BE65" s="58"/>
      <c r="BF65" s="76"/>
      <c r="BG65" s="118">
        <v>0</v>
      </c>
    </row>
    <row r="66" spans="1:59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102" t="s">
        <v>563</v>
      </c>
      <c r="M66" s="102" t="s">
        <v>563</v>
      </c>
      <c r="N66" s="102" t="s">
        <v>563</v>
      </c>
      <c r="O66" s="102" t="s">
        <v>563</v>
      </c>
      <c r="P66" s="102" t="s">
        <v>563</v>
      </c>
      <c r="Q66" s="118" t="s">
        <v>563</v>
      </c>
      <c r="R66" s="102" t="s">
        <v>563</v>
      </c>
      <c r="S66" s="102" t="s">
        <v>563</v>
      </c>
      <c r="T66" s="101"/>
      <c r="U66" s="102" t="s">
        <v>563</v>
      </c>
      <c r="V66" s="65"/>
      <c r="W66" s="118" t="s">
        <v>563</v>
      </c>
      <c r="X66" s="102">
        <v>0</v>
      </c>
      <c r="Y66" s="102" t="s">
        <v>563</v>
      </c>
      <c r="Z66" s="101"/>
      <c r="AA66" s="101"/>
      <c r="AB66" s="65"/>
      <c r="AC66" s="118">
        <v>0</v>
      </c>
      <c r="AD66" s="102" t="s">
        <v>563</v>
      </c>
      <c r="AE66" s="102" t="s">
        <v>563</v>
      </c>
      <c r="AF66" s="102" t="s">
        <v>563</v>
      </c>
      <c r="AG66" s="101"/>
      <c r="AH66" s="65"/>
      <c r="AI66" s="118" t="s">
        <v>563</v>
      </c>
      <c r="AJ66" s="54"/>
      <c r="AK66" s="54"/>
      <c r="AL66" s="101"/>
      <c r="AM66" s="54"/>
      <c r="AN66" s="65"/>
      <c r="AO66" s="118">
        <v>0</v>
      </c>
      <c r="AP66" s="102" t="s">
        <v>563</v>
      </c>
      <c r="AQ66" s="102" t="s">
        <v>563</v>
      </c>
      <c r="AR66" s="102" t="s">
        <v>563</v>
      </c>
      <c r="AS66" s="101"/>
      <c r="AT66" s="65"/>
      <c r="AU66" s="118" t="s">
        <v>563</v>
      </c>
      <c r="AV66" s="101"/>
      <c r="AW66" s="101"/>
      <c r="AX66" s="102" t="s">
        <v>563</v>
      </c>
      <c r="AY66" s="102" t="s">
        <v>563</v>
      </c>
      <c r="AZ66" s="102" t="s">
        <v>563</v>
      </c>
      <c r="BA66" s="118" t="s">
        <v>563</v>
      </c>
      <c r="BB66" s="102" t="s">
        <v>563</v>
      </c>
      <c r="BC66" s="102" t="s">
        <v>563</v>
      </c>
      <c r="BD66" s="101"/>
      <c r="BE66" s="54"/>
      <c r="BF66" s="81"/>
      <c r="BG66" s="118" t="s">
        <v>563</v>
      </c>
    </row>
    <row r="67" spans="1:59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102">
        <v>3</v>
      </c>
      <c r="M67" s="102">
        <v>3</v>
      </c>
      <c r="N67" s="102">
        <v>3</v>
      </c>
      <c r="O67" s="102">
        <v>3</v>
      </c>
      <c r="P67" s="102">
        <v>2</v>
      </c>
      <c r="Q67" s="118">
        <v>2.8</v>
      </c>
      <c r="R67" s="102">
        <v>0</v>
      </c>
      <c r="S67" s="102">
        <v>0</v>
      </c>
      <c r="T67" s="102"/>
      <c r="U67" s="102">
        <v>0</v>
      </c>
      <c r="V67" s="59"/>
      <c r="W67" s="118">
        <v>0</v>
      </c>
      <c r="X67" s="102">
        <v>0</v>
      </c>
      <c r="Y67" s="102">
        <v>0</v>
      </c>
      <c r="Z67" s="102"/>
      <c r="AA67" s="102"/>
      <c r="AB67" s="59"/>
      <c r="AC67" s="118">
        <v>0</v>
      </c>
      <c r="AD67" s="102">
        <v>0</v>
      </c>
      <c r="AE67" s="102">
        <v>0</v>
      </c>
      <c r="AF67" s="102">
        <v>0</v>
      </c>
      <c r="AG67" s="102"/>
      <c r="AH67" s="59"/>
      <c r="AI67" s="118">
        <v>0</v>
      </c>
      <c r="AJ67" s="58"/>
      <c r="AK67" s="58"/>
      <c r="AL67" s="102"/>
      <c r="AM67" s="58"/>
      <c r="AN67" s="59"/>
      <c r="AO67" s="118">
        <v>0</v>
      </c>
      <c r="AP67" s="102">
        <v>0</v>
      </c>
      <c r="AQ67" s="102">
        <v>0</v>
      </c>
      <c r="AR67" s="102">
        <v>0</v>
      </c>
      <c r="AS67" s="102"/>
      <c r="AT67" s="59"/>
      <c r="AU67" s="118">
        <v>0</v>
      </c>
      <c r="AV67" s="102"/>
      <c r="AW67" s="102"/>
      <c r="AX67" s="102">
        <v>0</v>
      </c>
      <c r="AY67" s="102">
        <v>0</v>
      </c>
      <c r="AZ67" s="102">
        <v>0</v>
      </c>
      <c r="BA67" s="118">
        <v>0</v>
      </c>
      <c r="BB67" s="102">
        <v>0</v>
      </c>
      <c r="BC67" s="102">
        <v>0</v>
      </c>
      <c r="BD67" s="102"/>
      <c r="BE67" s="58"/>
      <c r="BF67" s="76"/>
      <c r="BG67" s="118">
        <v>0</v>
      </c>
    </row>
    <row r="68" spans="1:59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102" t="s">
        <v>563</v>
      </c>
      <c r="M68" s="102" t="s">
        <v>563</v>
      </c>
      <c r="N68" s="102" t="s">
        <v>563</v>
      </c>
      <c r="O68" s="102" t="s">
        <v>563</v>
      </c>
      <c r="P68" s="102" t="s">
        <v>563</v>
      </c>
      <c r="Q68" s="118" t="s">
        <v>563</v>
      </c>
      <c r="R68" s="102" t="s">
        <v>563</v>
      </c>
      <c r="S68" s="102" t="s">
        <v>563</v>
      </c>
      <c r="T68" s="101"/>
      <c r="U68" s="102" t="s">
        <v>563</v>
      </c>
      <c r="V68" s="65"/>
      <c r="W68" s="118" t="s">
        <v>563</v>
      </c>
      <c r="X68" s="102">
        <v>0</v>
      </c>
      <c r="Y68" s="102" t="s">
        <v>563</v>
      </c>
      <c r="Z68" s="101"/>
      <c r="AA68" s="101"/>
      <c r="AB68" s="65"/>
      <c r="AC68" s="118">
        <v>0</v>
      </c>
      <c r="AD68" s="102" t="s">
        <v>563</v>
      </c>
      <c r="AE68" s="102" t="s">
        <v>563</v>
      </c>
      <c r="AF68" s="102" t="s">
        <v>563</v>
      </c>
      <c r="AG68" s="101"/>
      <c r="AH68" s="65"/>
      <c r="AI68" s="118" t="s">
        <v>563</v>
      </c>
      <c r="AJ68" s="54"/>
      <c r="AK68" s="54"/>
      <c r="AL68" s="101"/>
      <c r="AM68" s="54"/>
      <c r="AN68" s="65"/>
      <c r="AO68" s="118">
        <v>0</v>
      </c>
      <c r="AP68" s="102" t="s">
        <v>563</v>
      </c>
      <c r="AQ68" s="102" t="s">
        <v>563</v>
      </c>
      <c r="AR68" s="102" t="s">
        <v>563</v>
      </c>
      <c r="AS68" s="101"/>
      <c r="AT68" s="65"/>
      <c r="AU68" s="118" t="s">
        <v>563</v>
      </c>
      <c r="AV68" s="101"/>
      <c r="AW68" s="101"/>
      <c r="AX68" s="102" t="s">
        <v>563</v>
      </c>
      <c r="AY68" s="102" t="s">
        <v>563</v>
      </c>
      <c r="AZ68" s="102" t="s">
        <v>563</v>
      </c>
      <c r="BA68" s="118" t="s">
        <v>563</v>
      </c>
      <c r="BB68" s="102" t="s">
        <v>563</v>
      </c>
      <c r="BC68" s="102" t="s">
        <v>563</v>
      </c>
      <c r="BD68" s="101"/>
      <c r="BE68" s="54"/>
      <c r="BF68" s="81"/>
      <c r="BG68" s="118" t="s">
        <v>563</v>
      </c>
    </row>
    <row r="69" spans="1:59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102">
        <v>2</v>
      </c>
      <c r="M69" s="102">
        <v>2</v>
      </c>
      <c r="N69" s="102">
        <v>2</v>
      </c>
      <c r="O69" s="102">
        <v>2</v>
      </c>
      <c r="P69" s="102">
        <v>2</v>
      </c>
      <c r="Q69" s="118">
        <v>2</v>
      </c>
      <c r="R69" s="102">
        <v>0</v>
      </c>
      <c r="S69" s="102">
        <v>0</v>
      </c>
      <c r="T69" s="102"/>
      <c r="U69" s="102">
        <v>0</v>
      </c>
      <c r="V69" s="59"/>
      <c r="W69" s="118">
        <v>0</v>
      </c>
      <c r="X69" s="102">
        <v>0</v>
      </c>
      <c r="Y69" s="102">
        <v>0</v>
      </c>
      <c r="Z69" s="102"/>
      <c r="AA69" s="102"/>
      <c r="AB69" s="59"/>
      <c r="AC69" s="118">
        <v>0</v>
      </c>
      <c r="AD69" s="102">
        <v>0</v>
      </c>
      <c r="AE69" s="102">
        <v>0</v>
      </c>
      <c r="AF69" s="102">
        <v>0</v>
      </c>
      <c r="AG69" s="102"/>
      <c r="AH69" s="59"/>
      <c r="AI69" s="118">
        <v>0</v>
      </c>
      <c r="AJ69" s="58"/>
      <c r="AK69" s="58"/>
      <c r="AL69" s="102"/>
      <c r="AM69" s="58"/>
      <c r="AN69" s="59"/>
      <c r="AO69" s="118">
        <v>0</v>
      </c>
      <c r="AP69" s="102">
        <v>0</v>
      </c>
      <c r="AQ69" s="102">
        <v>0</v>
      </c>
      <c r="AR69" s="102">
        <v>0</v>
      </c>
      <c r="AS69" s="102"/>
      <c r="AT69" s="59"/>
      <c r="AU69" s="118">
        <v>0</v>
      </c>
      <c r="AV69" s="102"/>
      <c r="AW69" s="102"/>
      <c r="AX69" s="102">
        <v>0</v>
      </c>
      <c r="AY69" s="102">
        <v>0</v>
      </c>
      <c r="AZ69" s="102">
        <v>0</v>
      </c>
      <c r="BA69" s="118">
        <v>0</v>
      </c>
      <c r="BB69" s="102">
        <v>0</v>
      </c>
      <c r="BC69" s="102">
        <v>0</v>
      </c>
      <c r="BD69" s="102"/>
      <c r="BE69" s="58"/>
      <c r="BF69" s="76"/>
      <c r="BG69" s="118">
        <v>0</v>
      </c>
    </row>
    <row r="70" spans="1:59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102" t="s">
        <v>563</v>
      </c>
      <c r="M70" s="102" t="s">
        <v>563</v>
      </c>
      <c r="N70" s="102" t="s">
        <v>563</v>
      </c>
      <c r="O70" s="102" t="s">
        <v>563</v>
      </c>
      <c r="P70" s="102" t="s">
        <v>563</v>
      </c>
      <c r="Q70" s="118" t="s">
        <v>563</v>
      </c>
      <c r="R70" s="102" t="s">
        <v>563</v>
      </c>
      <c r="S70" s="102" t="s">
        <v>563</v>
      </c>
      <c r="T70" s="101"/>
      <c r="U70" s="102" t="s">
        <v>563</v>
      </c>
      <c r="V70" s="65"/>
      <c r="W70" s="118" t="s">
        <v>563</v>
      </c>
      <c r="X70" s="102">
        <v>0</v>
      </c>
      <c r="Y70" s="102" t="s">
        <v>563</v>
      </c>
      <c r="Z70" s="101"/>
      <c r="AA70" s="101"/>
      <c r="AB70" s="65"/>
      <c r="AC70" s="118">
        <v>0</v>
      </c>
      <c r="AD70" s="102" t="s">
        <v>563</v>
      </c>
      <c r="AE70" s="102" t="s">
        <v>563</v>
      </c>
      <c r="AF70" s="102" t="s">
        <v>563</v>
      </c>
      <c r="AG70" s="101"/>
      <c r="AH70" s="65"/>
      <c r="AI70" s="118" t="s">
        <v>563</v>
      </c>
      <c r="AJ70" s="54"/>
      <c r="AK70" s="54"/>
      <c r="AL70" s="101"/>
      <c r="AM70" s="54"/>
      <c r="AN70" s="65"/>
      <c r="AO70" s="118">
        <v>0</v>
      </c>
      <c r="AP70" s="102" t="s">
        <v>563</v>
      </c>
      <c r="AQ70" s="102" t="s">
        <v>563</v>
      </c>
      <c r="AR70" s="102" t="s">
        <v>563</v>
      </c>
      <c r="AS70" s="101"/>
      <c r="AT70" s="65"/>
      <c r="AU70" s="118" t="s">
        <v>563</v>
      </c>
      <c r="AV70" s="101"/>
      <c r="AW70" s="101"/>
      <c r="AX70" s="102" t="s">
        <v>563</v>
      </c>
      <c r="AY70" s="102" t="s">
        <v>563</v>
      </c>
      <c r="AZ70" s="102" t="s">
        <v>563</v>
      </c>
      <c r="BA70" s="118" t="s">
        <v>563</v>
      </c>
      <c r="BB70" s="102" t="s">
        <v>563</v>
      </c>
      <c r="BC70" s="102" t="s">
        <v>563</v>
      </c>
      <c r="BD70" s="101"/>
      <c r="BE70" s="54"/>
      <c r="BF70" s="81"/>
      <c r="BG70" s="118" t="s">
        <v>563</v>
      </c>
    </row>
    <row r="71" spans="1:59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102">
        <v>0</v>
      </c>
      <c r="M71" s="102">
        <v>0</v>
      </c>
      <c r="N71" s="102">
        <v>0</v>
      </c>
      <c r="O71" s="102">
        <v>3</v>
      </c>
      <c r="P71" s="102">
        <v>0</v>
      </c>
      <c r="Q71" s="118">
        <v>0.6</v>
      </c>
      <c r="R71" s="102">
        <v>0</v>
      </c>
      <c r="S71" s="102">
        <v>0</v>
      </c>
      <c r="T71" s="102"/>
      <c r="U71" s="102">
        <v>0</v>
      </c>
      <c r="V71" s="59"/>
      <c r="W71" s="118">
        <v>0</v>
      </c>
      <c r="X71" s="102">
        <v>0</v>
      </c>
      <c r="Y71" s="102">
        <v>0</v>
      </c>
      <c r="Z71" s="102"/>
      <c r="AA71" s="102"/>
      <c r="AB71" s="59"/>
      <c r="AC71" s="118">
        <v>0</v>
      </c>
      <c r="AD71" s="102">
        <v>0</v>
      </c>
      <c r="AE71" s="102">
        <v>0</v>
      </c>
      <c r="AF71" s="102">
        <v>0</v>
      </c>
      <c r="AG71" s="102"/>
      <c r="AH71" s="59"/>
      <c r="AI71" s="118">
        <v>0</v>
      </c>
      <c r="AJ71" s="58"/>
      <c r="AK71" s="58"/>
      <c r="AL71" s="102"/>
      <c r="AM71" s="58"/>
      <c r="AN71" s="59"/>
      <c r="AO71" s="118">
        <v>0</v>
      </c>
      <c r="AP71" s="102">
        <v>0</v>
      </c>
      <c r="AQ71" s="102">
        <v>0</v>
      </c>
      <c r="AR71" s="102">
        <v>0</v>
      </c>
      <c r="AS71" s="102"/>
      <c r="AT71" s="59"/>
      <c r="AU71" s="118">
        <v>0</v>
      </c>
      <c r="AV71" s="102"/>
      <c r="AW71" s="102"/>
      <c r="AX71" s="102">
        <v>0</v>
      </c>
      <c r="AY71" s="102">
        <v>0</v>
      </c>
      <c r="AZ71" s="102">
        <v>0</v>
      </c>
      <c r="BA71" s="118">
        <v>0</v>
      </c>
      <c r="BB71" s="102">
        <v>0</v>
      </c>
      <c r="BC71" s="102">
        <v>0</v>
      </c>
      <c r="BD71" s="102"/>
      <c r="BE71" s="58"/>
      <c r="BF71" s="76"/>
      <c r="BG71" s="118">
        <v>0</v>
      </c>
    </row>
    <row r="72" spans="1:59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102" t="s">
        <v>563</v>
      </c>
      <c r="M72" s="102" t="s">
        <v>563</v>
      </c>
      <c r="N72" s="102" t="s">
        <v>563</v>
      </c>
      <c r="O72" s="102" t="s">
        <v>563</v>
      </c>
      <c r="P72" s="102" t="s">
        <v>563</v>
      </c>
      <c r="Q72" s="118" t="s">
        <v>563</v>
      </c>
      <c r="R72" s="102" t="s">
        <v>563</v>
      </c>
      <c r="S72" s="102" t="s">
        <v>563</v>
      </c>
      <c r="T72" s="101"/>
      <c r="U72" s="102" t="s">
        <v>563</v>
      </c>
      <c r="V72" s="65"/>
      <c r="W72" s="118" t="s">
        <v>563</v>
      </c>
      <c r="X72" s="102">
        <v>0</v>
      </c>
      <c r="Y72" s="102" t="s">
        <v>563</v>
      </c>
      <c r="Z72" s="101"/>
      <c r="AA72" s="101"/>
      <c r="AB72" s="65"/>
      <c r="AC72" s="118">
        <v>0</v>
      </c>
      <c r="AD72" s="102" t="s">
        <v>563</v>
      </c>
      <c r="AE72" s="102" t="s">
        <v>563</v>
      </c>
      <c r="AF72" s="102" t="s">
        <v>563</v>
      </c>
      <c r="AG72" s="101"/>
      <c r="AH72" s="65"/>
      <c r="AI72" s="118" t="s">
        <v>563</v>
      </c>
      <c r="AJ72" s="54"/>
      <c r="AK72" s="54"/>
      <c r="AL72" s="101"/>
      <c r="AM72" s="54"/>
      <c r="AN72" s="65"/>
      <c r="AO72" s="118">
        <v>0</v>
      </c>
      <c r="AP72" s="102" t="s">
        <v>563</v>
      </c>
      <c r="AQ72" s="102" t="s">
        <v>563</v>
      </c>
      <c r="AR72" s="102" t="s">
        <v>563</v>
      </c>
      <c r="AS72" s="101"/>
      <c r="AT72" s="65"/>
      <c r="AU72" s="118" t="s">
        <v>563</v>
      </c>
      <c r="AV72" s="101"/>
      <c r="AW72" s="101"/>
      <c r="AX72" s="102" t="s">
        <v>563</v>
      </c>
      <c r="AY72" s="102" t="s">
        <v>563</v>
      </c>
      <c r="AZ72" s="102" t="s">
        <v>563</v>
      </c>
      <c r="BA72" s="118" t="s">
        <v>563</v>
      </c>
      <c r="BB72" s="102" t="s">
        <v>563</v>
      </c>
      <c r="BC72" s="102" t="s">
        <v>563</v>
      </c>
      <c r="BD72" s="101"/>
      <c r="BE72" s="54"/>
      <c r="BF72" s="81"/>
      <c r="BG72" s="118" t="s">
        <v>563</v>
      </c>
    </row>
    <row r="73" spans="1:59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102">
        <v>0</v>
      </c>
      <c r="M73" s="102">
        <v>0</v>
      </c>
      <c r="N73" s="102">
        <v>0</v>
      </c>
      <c r="O73" s="102">
        <v>3</v>
      </c>
      <c r="P73" s="102">
        <v>0</v>
      </c>
      <c r="Q73" s="118">
        <v>0.6</v>
      </c>
      <c r="R73" s="102">
        <v>0</v>
      </c>
      <c r="S73" s="102">
        <v>0</v>
      </c>
      <c r="T73" s="102"/>
      <c r="U73" s="102">
        <v>0</v>
      </c>
      <c r="V73" s="59"/>
      <c r="W73" s="118">
        <v>0</v>
      </c>
      <c r="X73" s="102">
        <v>0</v>
      </c>
      <c r="Y73" s="102">
        <v>0</v>
      </c>
      <c r="Z73" s="102"/>
      <c r="AA73" s="102"/>
      <c r="AB73" s="59"/>
      <c r="AC73" s="118">
        <v>0</v>
      </c>
      <c r="AD73" s="102">
        <v>0</v>
      </c>
      <c r="AE73" s="102">
        <v>0</v>
      </c>
      <c r="AF73" s="102">
        <v>0</v>
      </c>
      <c r="AG73" s="102"/>
      <c r="AH73" s="59"/>
      <c r="AI73" s="118">
        <v>0</v>
      </c>
      <c r="AJ73" s="58"/>
      <c r="AK73" s="58"/>
      <c r="AL73" s="102"/>
      <c r="AM73" s="58"/>
      <c r="AN73" s="59"/>
      <c r="AO73" s="118">
        <v>0</v>
      </c>
      <c r="AP73" s="102">
        <v>0</v>
      </c>
      <c r="AQ73" s="102">
        <v>0</v>
      </c>
      <c r="AR73" s="102">
        <v>0</v>
      </c>
      <c r="AS73" s="102"/>
      <c r="AT73" s="59"/>
      <c r="AU73" s="118">
        <v>0</v>
      </c>
      <c r="AV73" s="102"/>
      <c r="AW73" s="102"/>
      <c r="AX73" s="102">
        <v>0</v>
      </c>
      <c r="AY73" s="102">
        <v>0</v>
      </c>
      <c r="AZ73" s="102">
        <v>0</v>
      </c>
      <c r="BA73" s="118">
        <v>0</v>
      </c>
      <c r="BB73" s="102">
        <v>0</v>
      </c>
      <c r="BC73" s="102">
        <v>0</v>
      </c>
      <c r="BD73" s="102"/>
      <c r="BE73" s="58"/>
      <c r="BF73" s="76"/>
      <c r="BG73" s="118">
        <v>0</v>
      </c>
    </row>
    <row r="74" spans="1:59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102">
        <v>2</v>
      </c>
      <c r="M74" s="102">
        <v>2</v>
      </c>
      <c r="N74" s="102">
        <v>2</v>
      </c>
      <c r="O74" s="102">
        <v>2</v>
      </c>
      <c r="P74" s="102">
        <v>2</v>
      </c>
      <c r="Q74" s="118">
        <v>2</v>
      </c>
      <c r="R74" s="102">
        <v>3</v>
      </c>
      <c r="S74" s="102">
        <v>3</v>
      </c>
      <c r="T74" s="101"/>
      <c r="U74" s="102">
        <v>3</v>
      </c>
      <c r="V74" s="65"/>
      <c r="W74" s="118">
        <v>3</v>
      </c>
      <c r="X74" s="102">
        <v>0</v>
      </c>
      <c r="Y74" s="102">
        <v>2</v>
      </c>
      <c r="Z74" s="101"/>
      <c r="AA74" s="101"/>
      <c r="AB74" s="65"/>
      <c r="AC74" s="118">
        <v>1</v>
      </c>
      <c r="AD74" s="102">
        <v>3</v>
      </c>
      <c r="AE74" s="102">
        <v>2</v>
      </c>
      <c r="AF74" s="102">
        <v>3</v>
      </c>
      <c r="AG74" s="101"/>
      <c r="AH74" s="65"/>
      <c r="AI74" s="118">
        <v>2.6666666666666665</v>
      </c>
      <c r="AJ74" s="54"/>
      <c r="AK74" s="54"/>
      <c r="AL74" s="101"/>
      <c r="AM74" s="54"/>
      <c r="AN74" s="65"/>
      <c r="AO74" s="118">
        <v>0</v>
      </c>
      <c r="AP74" s="102">
        <v>3</v>
      </c>
      <c r="AQ74" s="102">
        <v>3</v>
      </c>
      <c r="AR74" s="102">
        <v>3</v>
      </c>
      <c r="AS74" s="101"/>
      <c r="AT74" s="65"/>
      <c r="AU74" s="118">
        <v>3</v>
      </c>
      <c r="AV74" s="101"/>
      <c r="AW74" s="101"/>
      <c r="AX74" s="102">
        <v>0</v>
      </c>
      <c r="AY74" s="102">
        <v>0</v>
      </c>
      <c r="AZ74" s="102">
        <v>0</v>
      </c>
      <c r="BA74" s="118">
        <v>0</v>
      </c>
      <c r="BB74" s="102">
        <v>0</v>
      </c>
      <c r="BC74" s="102">
        <v>0</v>
      </c>
      <c r="BD74" s="101"/>
      <c r="BE74" s="54"/>
      <c r="BF74" s="81"/>
      <c r="BG74" s="118">
        <v>0</v>
      </c>
    </row>
    <row r="75" spans="1:59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102" t="s">
        <v>563</v>
      </c>
      <c r="M75" s="102" t="s">
        <v>563</v>
      </c>
      <c r="N75" s="102" t="s">
        <v>563</v>
      </c>
      <c r="O75" s="102" t="s">
        <v>563</v>
      </c>
      <c r="P75" s="102" t="s">
        <v>563</v>
      </c>
      <c r="Q75" s="118" t="s">
        <v>563</v>
      </c>
      <c r="R75" s="102" t="s">
        <v>563</v>
      </c>
      <c r="S75" s="102" t="s">
        <v>563</v>
      </c>
      <c r="T75" s="102"/>
      <c r="U75" s="102" t="s">
        <v>563</v>
      </c>
      <c r="V75" s="59"/>
      <c r="W75" s="118" t="s">
        <v>563</v>
      </c>
      <c r="X75" s="102">
        <v>0</v>
      </c>
      <c r="Y75" s="102" t="s">
        <v>563</v>
      </c>
      <c r="Z75" s="102"/>
      <c r="AA75" s="102"/>
      <c r="AB75" s="59"/>
      <c r="AC75" s="118">
        <v>0</v>
      </c>
      <c r="AD75" s="102" t="s">
        <v>563</v>
      </c>
      <c r="AE75" s="102" t="s">
        <v>563</v>
      </c>
      <c r="AF75" s="102" t="s">
        <v>563</v>
      </c>
      <c r="AG75" s="102"/>
      <c r="AH75" s="59"/>
      <c r="AI75" s="118" t="s">
        <v>563</v>
      </c>
      <c r="AJ75" s="58"/>
      <c r="AK75" s="58"/>
      <c r="AL75" s="102"/>
      <c r="AM75" s="58"/>
      <c r="AN75" s="59"/>
      <c r="AO75" s="118">
        <v>0</v>
      </c>
      <c r="AP75" s="102" t="s">
        <v>563</v>
      </c>
      <c r="AQ75" s="102" t="s">
        <v>563</v>
      </c>
      <c r="AR75" s="102" t="s">
        <v>563</v>
      </c>
      <c r="AS75" s="102"/>
      <c r="AT75" s="59"/>
      <c r="AU75" s="118" t="s">
        <v>563</v>
      </c>
      <c r="AV75" s="102"/>
      <c r="AW75" s="102"/>
      <c r="AX75" s="102" t="s">
        <v>563</v>
      </c>
      <c r="AY75" s="102" t="s">
        <v>563</v>
      </c>
      <c r="AZ75" s="102" t="s">
        <v>563</v>
      </c>
      <c r="BA75" s="118" t="s">
        <v>563</v>
      </c>
      <c r="BB75" s="102" t="s">
        <v>563</v>
      </c>
      <c r="BC75" s="102" t="s">
        <v>563</v>
      </c>
      <c r="BD75" s="102"/>
      <c r="BE75" s="58"/>
      <c r="BF75" s="76"/>
      <c r="BG75" s="118" t="s">
        <v>563</v>
      </c>
    </row>
    <row r="76" spans="1:59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102">
        <v>2</v>
      </c>
      <c r="M76" s="102">
        <v>2</v>
      </c>
      <c r="N76" s="102">
        <v>2</v>
      </c>
      <c r="O76" s="102">
        <v>3</v>
      </c>
      <c r="P76" s="102">
        <v>2</v>
      </c>
      <c r="Q76" s="118">
        <v>2.2000000000000002</v>
      </c>
      <c r="R76" s="102">
        <v>2</v>
      </c>
      <c r="S76" s="102">
        <v>2</v>
      </c>
      <c r="T76" s="101"/>
      <c r="U76" s="102">
        <v>2</v>
      </c>
      <c r="V76" s="65"/>
      <c r="W76" s="118">
        <v>2</v>
      </c>
      <c r="X76" s="102">
        <v>0</v>
      </c>
      <c r="Y76" s="102">
        <v>2</v>
      </c>
      <c r="Z76" s="101"/>
      <c r="AA76" s="101"/>
      <c r="AB76" s="65"/>
      <c r="AC76" s="118">
        <v>1</v>
      </c>
      <c r="AD76" s="102">
        <v>2</v>
      </c>
      <c r="AE76" s="102">
        <v>0</v>
      </c>
      <c r="AF76" s="102">
        <v>2</v>
      </c>
      <c r="AG76" s="101"/>
      <c r="AH76" s="65"/>
      <c r="AI76" s="118">
        <v>1.3333333333333333</v>
      </c>
      <c r="AJ76" s="54"/>
      <c r="AK76" s="54"/>
      <c r="AL76" s="101"/>
      <c r="AM76" s="54"/>
      <c r="AN76" s="65"/>
      <c r="AO76" s="118">
        <v>0</v>
      </c>
      <c r="AP76" s="102">
        <v>2</v>
      </c>
      <c r="AQ76" s="102">
        <v>2</v>
      </c>
      <c r="AR76" s="102">
        <v>2</v>
      </c>
      <c r="AS76" s="101"/>
      <c r="AT76" s="65"/>
      <c r="AU76" s="118">
        <v>2</v>
      </c>
      <c r="AV76" s="101"/>
      <c r="AW76" s="101"/>
      <c r="AX76" s="102">
        <v>2</v>
      </c>
      <c r="AY76" s="102">
        <v>2</v>
      </c>
      <c r="AZ76" s="102">
        <v>2</v>
      </c>
      <c r="BA76" s="118">
        <v>2</v>
      </c>
      <c r="BB76" s="102">
        <v>2</v>
      </c>
      <c r="BC76" s="102">
        <v>2</v>
      </c>
      <c r="BD76" s="101"/>
      <c r="BE76" s="54"/>
      <c r="BF76" s="81"/>
      <c r="BG76" s="118">
        <v>2</v>
      </c>
    </row>
    <row r="77" spans="1:59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102" t="s">
        <v>563</v>
      </c>
      <c r="M77" s="102" t="s">
        <v>563</v>
      </c>
      <c r="N77" s="102" t="s">
        <v>563</v>
      </c>
      <c r="O77" s="102" t="s">
        <v>563</v>
      </c>
      <c r="P77" s="102" t="s">
        <v>563</v>
      </c>
      <c r="Q77" s="118" t="s">
        <v>563</v>
      </c>
      <c r="R77" s="102" t="s">
        <v>563</v>
      </c>
      <c r="S77" s="102" t="s">
        <v>563</v>
      </c>
      <c r="T77" s="102"/>
      <c r="U77" s="102" t="s">
        <v>563</v>
      </c>
      <c r="V77" s="59"/>
      <c r="W77" s="118" t="s">
        <v>563</v>
      </c>
      <c r="X77" s="102">
        <v>0</v>
      </c>
      <c r="Y77" s="102" t="s">
        <v>563</v>
      </c>
      <c r="Z77" s="102"/>
      <c r="AA77" s="102"/>
      <c r="AB77" s="59"/>
      <c r="AC77" s="118">
        <v>0</v>
      </c>
      <c r="AD77" s="102" t="s">
        <v>563</v>
      </c>
      <c r="AE77" s="102" t="s">
        <v>563</v>
      </c>
      <c r="AF77" s="102" t="s">
        <v>563</v>
      </c>
      <c r="AG77" s="102"/>
      <c r="AH77" s="59"/>
      <c r="AI77" s="118" t="s">
        <v>563</v>
      </c>
      <c r="AJ77" s="58"/>
      <c r="AK77" s="58"/>
      <c r="AL77" s="102"/>
      <c r="AM77" s="58"/>
      <c r="AN77" s="59"/>
      <c r="AO77" s="118">
        <v>0</v>
      </c>
      <c r="AP77" s="102" t="s">
        <v>563</v>
      </c>
      <c r="AQ77" s="102" t="s">
        <v>563</v>
      </c>
      <c r="AR77" s="102" t="s">
        <v>563</v>
      </c>
      <c r="AS77" s="102"/>
      <c r="AT77" s="59"/>
      <c r="AU77" s="118" t="s">
        <v>563</v>
      </c>
      <c r="AV77" s="102"/>
      <c r="AW77" s="102"/>
      <c r="AX77" s="102" t="s">
        <v>563</v>
      </c>
      <c r="AY77" s="102" t="s">
        <v>563</v>
      </c>
      <c r="AZ77" s="102" t="s">
        <v>563</v>
      </c>
      <c r="BA77" s="118" t="s">
        <v>563</v>
      </c>
      <c r="BB77" s="102" t="s">
        <v>563</v>
      </c>
      <c r="BC77" s="102" t="s">
        <v>563</v>
      </c>
      <c r="BD77" s="102"/>
      <c r="BE77" s="58"/>
      <c r="BF77" s="76"/>
      <c r="BG77" s="118" t="s">
        <v>563</v>
      </c>
    </row>
    <row r="78" spans="1:59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102">
        <v>2</v>
      </c>
      <c r="M78" s="102">
        <v>2</v>
      </c>
      <c r="N78" s="102">
        <v>2</v>
      </c>
      <c r="O78" s="102">
        <v>3</v>
      </c>
      <c r="P78" s="102">
        <v>2</v>
      </c>
      <c r="Q78" s="118">
        <v>2.2000000000000002</v>
      </c>
      <c r="R78" s="102">
        <v>2</v>
      </c>
      <c r="S78" s="102">
        <v>2</v>
      </c>
      <c r="T78" s="101"/>
      <c r="U78" s="102">
        <v>2</v>
      </c>
      <c r="V78" s="65"/>
      <c r="W78" s="118">
        <v>2</v>
      </c>
      <c r="X78" s="102">
        <v>0</v>
      </c>
      <c r="Y78" s="102">
        <v>2</v>
      </c>
      <c r="Z78" s="101"/>
      <c r="AA78" s="101"/>
      <c r="AB78" s="65"/>
      <c r="AC78" s="118">
        <v>1</v>
      </c>
      <c r="AD78" s="102">
        <v>2</v>
      </c>
      <c r="AE78" s="102">
        <v>0</v>
      </c>
      <c r="AF78" s="102">
        <v>2</v>
      </c>
      <c r="AG78" s="101"/>
      <c r="AH78" s="65"/>
      <c r="AI78" s="118">
        <v>1.3333333333333333</v>
      </c>
      <c r="AJ78" s="54"/>
      <c r="AK78" s="54"/>
      <c r="AL78" s="101"/>
      <c r="AM78" s="54"/>
      <c r="AN78" s="65"/>
      <c r="AO78" s="118">
        <v>0</v>
      </c>
      <c r="AP78" s="102">
        <v>2</v>
      </c>
      <c r="AQ78" s="102">
        <v>2</v>
      </c>
      <c r="AR78" s="102">
        <v>2</v>
      </c>
      <c r="AS78" s="101"/>
      <c r="AT78" s="65"/>
      <c r="AU78" s="118">
        <v>2</v>
      </c>
      <c r="AV78" s="101"/>
      <c r="AW78" s="101"/>
      <c r="AX78" s="102">
        <v>2</v>
      </c>
      <c r="AY78" s="102">
        <v>2</v>
      </c>
      <c r="AZ78" s="102">
        <v>2</v>
      </c>
      <c r="BA78" s="118">
        <v>2</v>
      </c>
      <c r="BB78" s="102">
        <v>2</v>
      </c>
      <c r="BC78" s="102">
        <v>2</v>
      </c>
      <c r="BD78" s="101"/>
      <c r="BE78" s="54"/>
      <c r="BF78" s="81"/>
      <c r="BG78" s="118">
        <v>2</v>
      </c>
    </row>
    <row r="79" spans="1:59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102">
        <v>2</v>
      </c>
      <c r="M79" s="102">
        <v>3</v>
      </c>
      <c r="N79" s="102">
        <v>2</v>
      </c>
      <c r="O79" s="102">
        <v>3</v>
      </c>
      <c r="P79" s="102">
        <v>1</v>
      </c>
      <c r="Q79" s="118">
        <v>2.2000000000000002</v>
      </c>
      <c r="R79" s="102">
        <v>2</v>
      </c>
      <c r="S79" s="102">
        <v>2</v>
      </c>
      <c r="T79" s="102"/>
      <c r="U79" s="102">
        <v>2</v>
      </c>
      <c r="V79" s="59"/>
      <c r="W79" s="118">
        <v>2</v>
      </c>
      <c r="X79" s="102">
        <v>0</v>
      </c>
      <c r="Y79" s="102">
        <v>2</v>
      </c>
      <c r="Z79" s="102"/>
      <c r="AA79" s="102"/>
      <c r="AB79" s="59"/>
      <c r="AC79" s="118">
        <v>1</v>
      </c>
      <c r="AD79" s="102">
        <v>2</v>
      </c>
      <c r="AE79" s="102">
        <v>0</v>
      </c>
      <c r="AF79" s="102">
        <v>2</v>
      </c>
      <c r="AG79" s="102"/>
      <c r="AH79" s="59"/>
      <c r="AI79" s="118">
        <v>1.3333333333333333</v>
      </c>
      <c r="AJ79" s="58"/>
      <c r="AK79" s="58"/>
      <c r="AL79" s="102"/>
      <c r="AM79" s="58"/>
      <c r="AN79" s="59"/>
      <c r="AO79" s="118">
        <v>0</v>
      </c>
      <c r="AP79" s="102">
        <v>2</v>
      </c>
      <c r="AQ79" s="102">
        <v>2</v>
      </c>
      <c r="AR79" s="102">
        <v>2</v>
      </c>
      <c r="AS79" s="102"/>
      <c r="AT79" s="59"/>
      <c r="AU79" s="118">
        <v>2</v>
      </c>
      <c r="AV79" s="102"/>
      <c r="AW79" s="102"/>
      <c r="AX79" s="102">
        <v>2</v>
      </c>
      <c r="AY79" s="102">
        <v>2</v>
      </c>
      <c r="AZ79" s="102">
        <v>2</v>
      </c>
      <c r="BA79" s="118">
        <v>2</v>
      </c>
      <c r="BB79" s="102">
        <v>2</v>
      </c>
      <c r="BC79" s="102">
        <v>2</v>
      </c>
      <c r="BD79" s="102"/>
      <c r="BE79" s="58"/>
      <c r="BF79" s="76"/>
      <c r="BG79" s="118">
        <v>2</v>
      </c>
    </row>
    <row r="80" spans="1:59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102" t="s">
        <v>563</v>
      </c>
      <c r="M80" s="102" t="s">
        <v>563</v>
      </c>
      <c r="N80" s="102" t="s">
        <v>563</v>
      </c>
      <c r="O80" s="102" t="s">
        <v>563</v>
      </c>
      <c r="P80" s="102" t="s">
        <v>563</v>
      </c>
      <c r="Q80" s="118" t="s">
        <v>563</v>
      </c>
      <c r="R80" s="102" t="s">
        <v>563</v>
      </c>
      <c r="S80" s="102" t="s">
        <v>563</v>
      </c>
      <c r="T80" s="101"/>
      <c r="U80" s="102" t="s">
        <v>563</v>
      </c>
      <c r="V80" s="65"/>
      <c r="W80" s="118" t="s">
        <v>563</v>
      </c>
      <c r="X80" s="102">
        <v>0</v>
      </c>
      <c r="Y80" s="102" t="s">
        <v>563</v>
      </c>
      <c r="Z80" s="101"/>
      <c r="AA80" s="101"/>
      <c r="AB80" s="65"/>
      <c r="AC80" s="118">
        <v>0</v>
      </c>
      <c r="AD80" s="102" t="s">
        <v>563</v>
      </c>
      <c r="AE80" s="102" t="s">
        <v>563</v>
      </c>
      <c r="AF80" s="102" t="s">
        <v>563</v>
      </c>
      <c r="AG80" s="101"/>
      <c r="AH80" s="65"/>
      <c r="AI80" s="118" t="s">
        <v>563</v>
      </c>
      <c r="AJ80" s="54"/>
      <c r="AK80" s="54"/>
      <c r="AL80" s="101"/>
      <c r="AM80" s="54"/>
      <c r="AN80" s="65"/>
      <c r="AO80" s="118">
        <v>0</v>
      </c>
      <c r="AP80" s="102" t="s">
        <v>563</v>
      </c>
      <c r="AQ80" s="102" t="s">
        <v>563</v>
      </c>
      <c r="AR80" s="102" t="s">
        <v>563</v>
      </c>
      <c r="AS80" s="101"/>
      <c r="AT80" s="65"/>
      <c r="AU80" s="118" t="s">
        <v>563</v>
      </c>
      <c r="AV80" s="101"/>
      <c r="AW80" s="101"/>
      <c r="AX80" s="102" t="s">
        <v>563</v>
      </c>
      <c r="AY80" s="102" t="s">
        <v>563</v>
      </c>
      <c r="AZ80" s="102" t="s">
        <v>563</v>
      </c>
      <c r="BA80" s="118" t="s">
        <v>563</v>
      </c>
      <c r="BB80" s="102" t="s">
        <v>563</v>
      </c>
      <c r="BC80" s="102" t="s">
        <v>563</v>
      </c>
      <c r="BD80" s="101"/>
      <c r="BE80" s="54"/>
      <c r="BF80" s="81"/>
      <c r="BG80" s="118" t="s">
        <v>563</v>
      </c>
    </row>
    <row r="81" spans="1:59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102" t="s">
        <v>563</v>
      </c>
      <c r="M81" s="102" t="s">
        <v>563</v>
      </c>
      <c r="N81" s="102" t="s">
        <v>563</v>
      </c>
      <c r="O81" s="102" t="s">
        <v>563</v>
      </c>
      <c r="P81" s="102" t="s">
        <v>563</v>
      </c>
      <c r="Q81" s="118" t="s">
        <v>563</v>
      </c>
      <c r="R81" s="102" t="s">
        <v>563</v>
      </c>
      <c r="S81" s="102" t="s">
        <v>563</v>
      </c>
      <c r="T81" s="102"/>
      <c r="U81" s="102" t="s">
        <v>563</v>
      </c>
      <c r="V81" s="59"/>
      <c r="W81" s="118" t="s">
        <v>563</v>
      </c>
      <c r="X81" s="102">
        <v>0</v>
      </c>
      <c r="Y81" s="102" t="s">
        <v>563</v>
      </c>
      <c r="Z81" s="102"/>
      <c r="AA81" s="102"/>
      <c r="AB81" s="59"/>
      <c r="AC81" s="118">
        <v>0</v>
      </c>
      <c r="AD81" s="102" t="s">
        <v>563</v>
      </c>
      <c r="AE81" s="102" t="s">
        <v>563</v>
      </c>
      <c r="AF81" s="102" t="s">
        <v>563</v>
      </c>
      <c r="AG81" s="102"/>
      <c r="AH81" s="59"/>
      <c r="AI81" s="118" t="s">
        <v>563</v>
      </c>
      <c r="AJ81" s="58"/>
      <c r="AK81" s="58"/>
      <c r="AL81" s="102"/>
      <c r="AM81" s="58"/>
      <c r="AN81" s="59"/>
      <c r="AO81" s="118">
        <v>0</v>
      </c>
      <c r="AP81" s="102" t="s">
        <v>563</v>
      </c>
      <c r="AQ81" s="102" t="s">
        <v>563</v>
      </c>
      <c r="AR81" s="102" t="s">
        <v>563</v>
      </c>
      <c r="AS81" s="102"/>
      <c r="AT81" s="59"/>
      <c r="AU81" s="118" t="s">
        <v>563</v>
      </c>
      <c r="AV81" s="102"/>
      <c r="AW81" s="102"/>
      <c r="AX81" s="102" t="s">
        <v>563</v>
      </c>
      <c r="AY81" s="102" t="s">
        <v>563</v>
      </c>
      <c r="AZ81" s="102" t="s">
        <v>563</v>
      </c>
      <c r="BA81" s="118" t="s">
        <v>563</v>
      </c>
      <c r="BB81" s="102" t="s">
        <v>563</v>
      </c>
      <c r="BC81" s="102" t="s">
        <v>563</v>
      </c>
      <c r="BD81" s="102"/>
      <c r="BE81" s="58"/>
      <c r="BF81" s="76"/>
      <c r="BG81" s="118" t="s">
        <v>563</v>
      </c>
    </row>
    <row r="82" spans="1:59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102" t="s">
        <v>563</v>
      </c>
      <c r="M82" s="102" t="s">
        <v>563</v>
      </c>
      <c r="N82" s="102" t="s">
        <v>563</v>
      </c>
      <c r="O82" s="102" t="s">
        <v>563</v>
      </c>
      <c r="P82" s="102" t="s">
        <v>563</v>
      </c>
      <c r="Q82" s="118" t="s">
        <v>563</v>
      </c>
      <c r="R82" s="102" t="s">
        <v>563</v>
      </c>
      <c r="S82" s="102" t="s">
        <v>563</v>
      </c>
      <c r="T82" s="101"/>
      <c r="U82" s="102" t="s">
        <v>563</v>
      </c>
      <c r="V82" s="65"/>
      <c r="W82" s="118" t="s">
        <v>563</v>
      </c>
      <c r="X82" s="102">
        <v>0</v>
      </c>
      <c r="Y82" s="102" t="s">
        <v>563</v>
      </c>
      <c r="Z82" s="101"/>
      <c r="AA82" s="101"/>
      <c r="AB82" s="65"/>
      <c r="AC82" s="118">
        <v>0</v>
      </c>
      <c r="AD82" s="102" t="s">
        <v>563</v>
      </c>
      <c r="AE82" s="102" t="s">
        <v>563</v>
      </c>
      <c r="AF82" s="102" t="s">
        <v>563</v>
      </c>
      <c r="AG82" s="101"/>
      <c r="AH82" s="65"/>
      <c r="AI82" s="118" t="s">
        <v>563</v>
      </c>
      <c r="AJ82" s="54"/>
      <c r="AK82" s="54"/>
      <c r="AL82" s="101"/>
      <c r="AM82" s="54"/>
      <c r="AN82" s="65"/>
      <c r="AO82" s="118">
        <v>0</v>
      </c>
      <c r="AP82" s="102" t="s">
        <v>563</v>
      </c>
      <c r="AQ82" s="102" t="s">
        <v>563</v>
      </c>
      <c r="AR82" s="102" t="s">
        <v>563</v>
      </c>
      <c r="AS82" s="101"/>
      <c r="AT82" s="65"/>
      <c r="AU82" s="118" t="s">
        <v>563</v>
      </c>
      <c r="AV82" s="101"/>
      <c r="AW82" s="101"/>
      <c r="AX82" s="102" t="s">
        <v>563</v>
      </c>
      <c r="AY82" s="102" t="s">
        <v>563</v>
      </c>
      <c r="AZ82" s="102" t="s">
        <v>563</v>
      </c>
      <c r="BA82" s="118" t="s">
        <v>563</v>
      </c>
      <c r="BB82" s="102" t="s">
        <v>563</v>
      </c>
      <c r="BC82" s="102" t="s">
        <v>563</v>
      </c>
      <c r="BD82" s="101"/>
      <c r="BE82" s="54"/>
      <c r="BF82" s="81"/>
      <c r="BG82" s="118" t="s">
        <v>563</v>
      </c>
    </row>
    <row r="83" spans="1:59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102">
        <v>2</v>
      </c>
      <c r="M83" s="102">
        <v>2</v>
      </c>
      <c r="N83" s="102">
        <v>2</v>
      </c>
      <c r="O83" s="102">
        <v>3</v>
      </c>
      <c r="P83" s="102">
        <v>2</v>
      </c>
      <c r="Q83" s="118">
        <v>2.2000000000000002</v>
      </c>
      <c r="R83" s="102">
        <v>2</v>
      </c>
      <c r="S83" s="102">
        <v>2</v>
      </c>
      <c r="T83" s="102"/>
      <c r="U83" s="102">
        <v>2</v>
      </c>
      <c r="V83" s="59"/>
      <c r="W83" s="118">
        <v>2</v>
      </c>
      <c r="X83" s="102">
        <v>0</v>
      </c>
      <c r="Y83" s="102">
        <v>2</v>
      </c>
      <c r="Z83" s="102"/>
      <c r="AA83" s="102"/>
      <c r="AB83" s="59"/>
      <c r="AC83" s="118">
        <v>1</v>
      </c>
      <c r="AD83" s="102">
        <v>2</v>
      </c>
      <c r="AE83" s="102">
        <v>0</v>
      </c>
      <c r="AF83" s="102">
        <v>2</v>
      </c>
      <c r="AG83" s="102"/>
      <c r="AH83" s="59"/>
      <c r="AI83" s="118">
        <v>1.3333333333333333</v>
      </c>
      <c r="AJ83" s="58"/>
      <c r="AK83" s="58"/>
      <c r="AL83" s="102"/>
      <c r="AM83" s="58"/>
      <c r="AN83" s="59"/>
      <c r="AO83" s="118">
        <v>0</v>
      </c>
      <c r="AP83" s="102">
        <v>2</v>
      </c>
      <c r="AQ83" s="102">
        <v>2</v>
      </c>
      <c r="AR83" s="102">
        <v>2</v>
      </c>
      <c r="AS83" s="102"/>
      <c r="AT83" s="59"/>
      <c r="AU83" s="118">
        <v>2</v>
      </c>
      <c r="AV83" s="102"/>
      <c r="AW83" s="102"/>
      <c r="AX83" s="102">
        <v>2</v>
      </c>
      <c r="AY83" s="102">
        <v>2</v>
      </c>
      <c r="AZ83" s="102">
        <v>2</v>
      </c>
      <c r="BA83" s="118">
        <v>2</v>
      </c>
      <c r="BB83" s="102">
        <v>2</v>
      </c>
      <c r="BC83" s="102">
        <v>2</v>
      </c>
      <c r="BD83" s="102"/>
      <c r="BE83" s="58"/>
      <c r="BF83" s="76"/>
      <c r="BG83" s="118">
        <v>2</v>
      </c>
    </row>
    <row r="84" spans="1:59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102">
        <v>3</v>
      </c>
      <c r="M84" s="102">
        <v>3</v>
      </c>
      <c r="N84" s="102">
        <v>3</v>
      </c>
      <c r="O84" s="102">
        <v>3</v>
      </c>
      <c r="P84" s="102">
        <v>3</v>
      </c>
      <c r="Q84" s="118">
        <v>3</v>
      </c>
      <c r="R84" s="102">
        <v>0</v>
      </c>
      <c r="S84" s="102">
        <v>0</v>
      </c>
      <c r="T84" s="101"/>
      <c r="U84" s="102">
        <v>0</v>
      </c>
      <c r="V84" s="65"/>
      <c r="W84" s="118">
        <v>0</v>
      </c>
      <c r="X84" s="102">
        <v>0</v>
      </c>
      <c r="Y84" s="102">
        <v>0</v>
      </c>
      <c r="Z84" s="101"/>
      <c r="AA84" s="101"/>
      <c r="AB84" s="65"/>
      <c r="AC84" s="118">
        <v>0</v>
      </c>
      <c r="AD84" s="102">
        <v>0</v>
      </c>
      <c r="AE84" s="102">
        <v>0</v>
      </c>
      <c r="AF84" s="102">
        <v>0</v>
      </c>
      <c r="AG84" s="101"/>
      <c r="AH84" s="65"/>
      <c r="AI84" s="118">
        <v>0</v>
      </c>
      <c r="AJ84" s="54"/>
      <c r="AK84" s="54"/>
      <c r="AL84" s="101"/>
      <c r="AM84" s="54"/>
      <c r="AN84" s="65"/>
      <c r="AO84" s="118">
        <v>0</v>
      </c>
      <c r="AP84" s="102">
        <v>0</v>
      </c>
      <c r="AQ84" s="102">
        <v>0</v>
      </c>
      <c r="AR84" s="102">
        <v>0</v>
      </c>
      <c r="AS84" s="101"/>
      <c r="AT84" s="65"/>
      <c r="AU84" s="118">
        <v>0</v>
      </c>
      <c r="AV84" s="101"/>
      <c r="AW84" s="101"/>
      <c r="AX84" s="102">
        <v>0</v>
      </c>
      <c r="AY84" s="102">
        <v>0</v>
      </c>
      <c r="AZ84" s="102">
        <v>0</v>
      </c>
      <c r="BA84" s="118">
        <v>0</v>
      </c>
      <c r="BB84" s="102">
        <v>0</v>
      </c>
      <c r="BC84" s="102">
        <v>0</v>
      </c>
      <c r="BD84" s="101"/>
      <c r="BE84" s="54"/>
      <c r="BF84" s="81"/>
      <c r="BG84" s="118">
        <v>0</v>
      </c>
    </row>
    <row r="85" spans="1:59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102">
        <v>2</v>
      </c>
      <c r="M85" s="102">
        <v>2</v>
      </c>
      <c r="N85" s="102">
        <v>2</v>
      </c>
      <c r="O85" s="102">
        <v>3</v>
      </c>
      <c r="P85" s="102">
        <v>2</v>
      </c>
      <c r="Q85" s="118">
        <v>2.2000000000000002</v>
      </c>
      <c r="R85" s="102">
        <v>0</v>
      </c>
      <c r="S85" s="102">
        <v>0</v>
      </c>
      <c r="T85" s="102"/>
      <c r="U85" s="102">
        <v>0</v>
      </c>
      <c r="V85" s="59"/>
      <c r="W85" s="118">
        <v>0</v>
      </c>
      <c r="X85" s="102">
        <v>0</v>
      </c>
      <c r="Y85" s="102">
        <v>0</v>
      </c>
      <c r="Z85" s="102"/>
      <c r="AA85" s="102"/>
      <c r="AB85" s="59"/>
      <c r="AC85" s="118">
        <v>0</v>
      </c>
      <c r="AD85" s="102">
        <v>0</v>
      </c>
      <c r="AE85" s="102">
        <v>0</v>
      </c>
      <c r="AF85" s="102">
        <v>0</v>
      </c>
      <c r="AG85" s="102"/>
      <c r="AH85" s="59"/>
      <c r="AI85" s="118">
        <v>0</v>
      </c>
      <c r="AJ85" s="58"/>
      <c r="AK85" s="58"/>
      <c r="AL85" s="102"/>
      <c r="AM85" s="58"/>
      <c r="AN85" s="59"/>
      <c r="AO85" s="118">
        <v>0</v>
      </c>
      <c r="AP85" s="102">
        <v>0</v>
      </c>
      <c r="AQ85" s="102">
        <v>0</v>
      </c>
      <c r="AR85" s="102">
        <v>0</v>
      </c>
      <c r="AS85" s="102"/>
      <c r="AT85" s="59"/>
      <c r="AU85" s="118">
        <v>0</v>
      </c>
      <c r="AV85" s="102"/>
      <c r="AW85" s="102"/>
      <c r="AX85" s="102">
        <v>0</v>
      </c>
      <c r="AY85" s="102">
        <v>0</v>
      </c>
      <c r="AZ85" s="102">
        <v>0</v>
      </c>
      <c r="BA85" s="118">
        <v>0</v>
      </c>
      <c r="BB85" s="102">
        <v>0</v>
      </c>
      <c r="BC85" s="102">
        <v>0</v>
      </c>
      <c r="BD85" s="102"/>
      <c r="BE85" s="58"/>
      <c r="BF85" s="76"/>
      <c r="BG85" s="118">
        <v>0</v>
      </c>
    </row>
    <row r="86" spans="1:59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102" t="s">
        <v>563</v>
      </c>
      <c r="M86" s="102" t="s">
        <v>563</v>
      </c>
      <c r="N86" s="102" t="s">
        <v>563</v>
      </c>
      <c r="O86" s="102" t="s">
        <v>563</v>
      </c>
      <c r="P86" s="102" t="s">
        <v>563</v>
      </c>
      <c r="Q86" s="118" t="s">
        <v>563</v>
      </c>
      <c r="R86" s="102" t="s">
        <v>563</v>
      </c>
      <c r="S86" s="102" t="s">
        <v>563</v>
      </c>
      <c r="T86" s="101"/>
      <c r="U86" s="102" t="s">
        <v>563</v>
      </c>
      <c r="V86" s="65"/>
      <c r="W86" s="118" t="s">
        <v>563</v>
      </c>
      <c r="X86" s="102">
        <v>0</v>
      </c>
      <c r="Y86" s="102" t="s">
        <v>563</v>
      </c>
      <c r="Z86" s="101"/>
      <c r="AA86" s="101"/>
      <c r="AB86" s="65"/>
      <c r="AC86" s="118">
        <v>0</v>
      </c>
      <c r="AD86" s="102" t="s">
        <v>563</v>
      </c>
      <c r="AE86" s="102" t="s">
        <v>563</v>
      </c>
      <c r="AF86" s="102" t="s">
        <v>563</v>
      </c>
      <c r="AG86" s="101"/>
      <c r="AH86" s="65"/>
      <c r="AI86" s="118" t="s">
        <v>563</v>
      </c>
      <c r="AJ86" s="54"/>
      <c r="AK86" s="54"/>
      <c r="AL86" s="101"/>
      <c r="AM86" s="54"/>
      <c r="AN86" s="65"/>
      <c r="AO86" s="118">
        <v>0</v>
      </c>
      <c r="AP86" s="102" t="s">
        <v>563</v>
      </c>
      <c r="AQ86" s="102" t="s">
        <v>563</v>
      </c>
      <c r="AR86" s="102" t="s">
        <v>563</v>
      </c>
      <c r="AS86" s="101"/>
      <c r="AT86" s="65"/>
      <c r="AU86" s="118" t="s">
        <v>563</v>
      </c>
      <c r="AV86" s="101"/>
      <c r="AW86" s="101"/>
      <c r="AX86" s="102" t="s">
        <v>563</v>
      </c>
      <c r="AY86" s="102" t="s">
        <v>563</v>
      </c>
      <c r="AZ86" s="102" t="s">
        <v>563</v>
      </c>
      <c r="BA86" s="118" t="s">
        <v>563</v>
      </c>
      <c r="BB86" s="102" t="s">
        <v>563</v>
      </c>
      <c r="BC86" s="102" t="s">
        <v>563</v>
      </c>
      <c r="BD86" s="101"/>
      <c r="BE86" s="54"/>
      <c r="BF86" s="81"/>
      <c r="BG86" s="118" t="s">
        <v>563</v>
      </c>
    </row>
    <row r="87" spans="1:59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102">
        <v>0</v>
      </c>
      <c r="M87" s="102">
        <v>0</v>
      </c>
      <c r="N87" s="102">
        <v>0</v>
      </c>
      <c r="O87" s="102">
        <v>3</v>
      </c>
      <c r="P87" s="102">
        <v>0</v>
      </c>
      <c r="Q87" s="118">
        <v>0.6</v>
      </c>
      <c r="R87" s="102">
        <v>0</v>
      </c>
      <c r="S87" s="102">
        <v>0</v>
      </c>
      <c r="T87" s="102"/>
      <c r="U87" s="102">
        <v>0</v>
      </c>
      <c r="V87" s="59"/>
      <c r="W87" s="118">
        <v>0</v>
      </c>
      <c r="X87" s="102">
        <v>0</v>
      </c>
      <c r="Y87" s="102">
        <v>0</v>
      </c>
      <c r="Z87" s="102"/>
      <c r="AA87" s="102"/>
      <c r="AB87" s="59"/>
      <c r="AC87" s="118">
        <v>0</v>
      </c>
      <c r="AD87" s="102">
        <v>0</v>
      </c>
      <c r="AE87" s="102">
        <v>0</v>
      </c>
      <c r="AF87" s="102">
        <v>0</v>
      </c>
      <c r="AG87" s="102"/>
      <c r="AH87" s="59"/>
      <c r="AI87" s="118">
        <v>0</v>
      </c>
      <c r="AJ87" s="58"/>
      <c r="AK87" s="58"/>
      <c r="AL87" s="102"/>
      <c r="AM87" s="58"/>
      <c r="AN87" s="59"/>
      <c r="AO87" s="118">
        <v>0</v>
      </c>
      <c r="AP87" s="102">
        <v>0</v>
      </c>
      <c r="AQ87" s="102">
        <v>0</v>
      </c>
      <c r="AR87" s="102">
        <v>0</v>
      </c>
      <c r="AS87" s="102"/>
      <c r="AT87" s="59"/>
      <c r="AU87" s="118">
        <v>0</v>
      </c>
      <c r="AV87" s="102"/>
      <c r="AW87" s="102"/>
      <c r="AX87" s="102">
        <v>0</v>
      </c>
      <c r="AY87" s="102">
        <v>0</v>
      </c>
      <c r="AZ87" s="102">
        <v>0</v>
      </c>
      <c r="BA87" s="118">
        <v>0</v>
      </c>
      <c r="BB87" s="102">
        <v>0</v>
      </c>
      <c r="BC87" s="102">
        <v>0</v>
      </c>
      <c r="BD87" s="102"/>
      <c r="BE87" s="58"/>
      <c r="BF87" s="76"/>
      <c r="BG87" s="118">
        <v>0</v>
      </c>
    </row>
    <row r="88" spans="1:59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102" t="s">
        <v>563</v>
      </c>
      <c r="M88" s="102" t="s">
        <v>563</v>
      </c>
      <c r="N88" s="102" t="s">
        <v>563</v>
      </c>
      <c r="O88" s="102" t="s">
        <v>563</v>
      </c>
      <c r="P88" s="102" t="s">
        <v>563</v>
      </c>
      <c r="Q88" s="118" t="s">
        <v>563</v>
      </c>
      <c r="R88" s="102" t="s">
        <v>563</v>
      </c>
      <c r="S88" s="102" t="s">
        <v>563</v>
      </c>
      <c r="T88" s="101"/>
      <c r="U88" s="102" t="s">
        <v>563</v>
      </c>
      <c r="V88" s="65"/>
      <c r="W88" s="118" t="s">
        <v>563</v>
      </c>
      <c r="X88" s="102">
        <v>0</v>
      </c>
      <c r="Y88" s="102" t="s">
        <v>563</v>
      </c>
      <c r="Z88" s="101"/>
      <c r="AA88" s="101"/>
      <c r="AB88" s="65"/>
      <c r="AC88" s="118">
        <v>0</v>
      </c>
      <c r="AD88" s="102" t="s">
        <v>563</v>
      </c>
      <c r="AE88" s="102" t="s">
        <v>563</v>
      </c>
      <c r="AF88" s="102" t="s">
        <v>563</v>
      </c>
      <c r="AG88" s="101"/>
      <c r="AH88" s="65"/>
      <c r="AI88" s="118" t="s">
        <v>563</v>
      </c>
      <c r="AJ88" s="54"/>
      <c r="AK88" s="54"/>
      <c r="AL88" s="101"/>
      <c r="AM88" s="54"/>
      <c r="AN88" s="65"/>
      <c r="AO88" s="118">
        <v>0</v>
      </c>
      <c r="AP88" s="102" t="s">
        <v>563</v>
      </c>
      <c r="AQ88" s="102" t="s">
        <v>563</v>
      </c>
      <c r="AR88" s="102" t="s">
        <v>563</v>
      </c>
      <c r="AS88" s="101"/>
      <c r="AT88" s="65"/>
      <c r="AU88" s="118" t="s">
        <v>563</v>
      </c>
      <c r="AV88" s="101"/>
      <c r="AW88" s="101"/>
      <c r="AX88" s="102" t="s">
        <v>563</v>
      </c>
      <c r="AY88" s="102" t="s">
        <v>563</v>
      </c>
      <c r="AZ88" s="102" t="s">
        <v>563</v>
      </c>
      <c r="BA88" s="118" t="s">
        <v>563</v>
      </c>
      <c r="BB88" s="102" t="s">
        <v>563</v>
      </c>
      <c r="BC88" s="102" t="s">
        <v>563</v>
      </c>
      <c r="BD88" s="101"/>
      <c r="BE88" s="54"/>
      <c r="BF88" s="81"/>
      <c r="BG88" s="118" t="s">
        <v>563</v>
      </c>
    </row>
    <row r="89" spans="1:59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102">
        <v>2</v>
      </c>
      <c r="M89" s="102">
        <v>3</v>
      </c>
      <c r="N89" s="102">
        <v>2</v>
      </c>
      <c r="O89" s="102">
        <v>3</v>
      </c>
      <c r="P89" s="102">
        <v>2</v>
      </c>
      <c r="Q89" s="118">
        <v>2.4</v>
      </c>
      <c r="R89" s="102">
        <v>2</v>
      </c>
      <c r="S89" s="102">
        <v>2</v>
      </c>
      <c r="T89" s="102"/>
      <c r="U89" s="102">
        <v>2</v>
      </c>
      <c r="V89" s="59"/>
      <c r="W89" s="118">
        <v>2</v>
      </c>
      <c r="X89" s="102">
        <v>0</v>
      </c>
      <c r="Y89" s="102">
        <v>2</v>
      </c>
      <c r="Z89" s="102"/>
      <c r="AA89" s="102"/>
      <c r="AB89" s="59"/>
      <c r="AC89" s="118">
        <v>1</v>
      </c>
      <c r="AD89" s="102">
        <v>2</v>
      </c>
      <c r="AE89" s="102">
        <v>0</v>
      </c>
      <c r="AF89" s="102">
        <v>2</v>
      </c>
      <c r="AG89" s="102"/>
      <c r="AH89" s="59"/>
      <c r="AI89" s="118">
        <v>1.3333333333333333</v>
      </c>
      <c r="AJ89" s="58"/>
      <c r="AK89" s="58"/>
      <c r="AL89" s="102"/>
      <c r="AM89" s="58"/>
      <c r="AN89" s="59"/>
      <c r="AO89" s="118">
        <v>0</v>
      </c>
      <c r="AP89" s="102">
        <v>2</v>
      </c>
      <c r="AQ89" s="102">
        <v>2</v>
      </c>
      <c r="AR89" s="102">
        <v>2</v>
      </c>
      <c r="AS89" s="102"/>
      <c r="AT89" s="59"/>
      <c r="AU89" s="118">
        <v>2</v>
      </c>
      <c r="AV89" s="102"/>
      <c r="AW89" s="102"/>
      <c r="AX89" s="102">
        <v>2</v>
      </c>
      <c r="AY89" s="102">
        <v>2</v>
      </c>
      <c r="AZ89" s="102">
        <v>2</v>
      </c>
      <c r="BA89" s="118">
        <v>2</v>
      </c>
      <c r="BB89" s="102">
        <v>2</v>
      </c>
      <c r="BC89" s="102">
        <v>2</v>
      </c>
      <c r="BD89" s="102"/>
      <c r="BE89" s="58"/>
      <c r="BF89" s="76"/>
      <c r="BG89" s="118">
        <v>2</v>
      </c>
    </row>
    <row r="90" spans="1:59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102">
        <v>0</v>
      </c>
      <c r="M90" s="102">
        <v>0</v>
      </c>
      <c r="N90" s="102">
        <v>0</v>
      </c>
      <c r="O90" s="102">
        <v>3</v>
      </c>
      <c r="P90" s="102">
        <v>0</v>
      </c>
      <c r="Q90" s="118">
        <v>0.6</v>
      </c>
      <c r="R90" s="102">
        <v>0</v>
      </c>
      <c r="S90" s="102">
        <v>0</v>
      </c>
      <c r="T90" s="101"/>
      <c r="U90" s="102">
        <v>0</v>
      </c>
      <c r="V90" s="65"/>
      <c r="W90" s="118">
        <v>0</v>
      </c>
      <c r="X90" s="102">
        <v>0</v>
      </c>
      <c r="Y90" s="102">
        <v>0</v>
      </c>
      <c r="Z90" s="101"/>
      <c r="AA90" s="101"/>
      <c r="AB90" s="65"/>
      <c r="AC90" s="118">
        <v>0</v>
      </c>
      <c r="AD90" s="102">
        <v>0</v>
      </c>
      <c r="AE90" s="102">
        <v>0</v>
      </c>
      <c r="AF90" s="102">
        <v>0</v>
      </c>
      <c r="AG90" s="101"/>
      <c r="AH90" s="65"/>
      <c r="AI90" s="118">
        <v>0</v>
      </c>
      <c r="AJ90" s="54"/>
      <c r="AK90" s="54"/>
      <c r="AL90" s="101"/>
      <c r="AM90" s="54"/>
      <c r="AN90" s="65"/>
      <c r="AO90" s="118">
        <v>0</v>
      </c>
      <c r="AP90" s="102">
        <v>0</v>
      </c>
      <c r="AQ90" s="102">
        <v>0</v>
      </c>
      <c r="AR90" s="102">
        <v>0</v>
      </c>
      <c r="AS90" s="101"/>
      <c r="AT90" s="65"/>
      <c r="AU90" s="118">
        <v>0</v>
      </c>
      <c r="AV90" s="101"/>
      <c r="AW90" s="101"/>
      <c r="AX90" s="102">
        <v>0</v>
      </c>
      <c r="AY90" s="102">
        <v>0</v>
      </c>
      <c r="AZ90" s="102">
        <v>0</v>
      </c>
      <c r="BA90" s="118">
        <v>0</v>
      </c>
      <c r="BB90" s="102">
        <v>0</v>
      </c>
      <c r="BC90" s="102">
        <v>0</v>
      </c>
      <c r="BD90" s="101"/>
      <c r="BE90" s="54"/>
      <c r="BF90" s="81"/>
      <c r="BG90" s="118">
        <v>0</v>
      </c>
    </row>
    <row r="91" spans="1:59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102">
        <v>0</v>
      </c>
      <c r="M91" s="102">
        <v>0</v>
      </c>
      <c r="N91" s="102">
        <v>0</v>
      </c>
      <c r="O91" s="102">
        <v>3</v>
      </c>
      <c r="P91" s="102">
        <v>0</v>
      </c>
      <c r="Q91" s="118">
        <v>0.6</v>
      </c>
      <c r="R91" s="102">
        <v>0</v>
      </c>
      <c r="S91" s="102">
        <v>0</v>
      </c>
      <c r="T91" s="102"/>
      <c r="U91" s="102">
        <v>0</v>
      </c>
      <c r="V91" s="59"/>
      <c r="W91" s="118">
        <v>0</v>
      </c>
      <c r="X91" s="102">
        <v>0</v>
      </c>
      <c r="Y91" s="102">
        <v>0</v>
      </c>
      <c r="Z91" s="102"/>
      <c r="AA91" s="102"/>
      <c r="AB91" s="59"/>
      <c r="AC91" s="118">
        <v>0</v>
      </c>
      <c r="AD91" s="102">
        <v>0</v>
      </c>
      <c r="AE91" s="102">
        <v>0</v>
      </c>
      <c r="AF91" s="102">
        <v>0</v>
      </c>
      <c r="AG91" s="102"/>
      <c r="AH91" s="59"/>
      <c r="AI91" s="118">
        <v>0</v>
      </c>
      <c r="AJ91" s="58"/>
      <c r="AK91" s="58"/>
      <c r="AL91" s="102"/>
      <c r="AM91" s="58"/>
      <c r="AN91" s="59"/>
      <c r="AO91" s="118">
        <v>0</v>
      </c>
      <c r="AP91" s="102">
        <v>0</v>
      </c>
      <c r="AQ91" s="102">
        <v>0</v>
      </c>
      <c r="AR91" s="102">
        <v>0</v>
      </c>
      <c r="AS91" s="102"/>
      <c r="AT91" s="59"/>
      <c r="AU91" s="118">
        <v>0</v>
      </c>
      <c r="AV91" s="102"/>
      <c r="AW91" s="102"/>
      <c r="AX91" s="102">
        <v>0</v>
      </c>
      <c r="AY91" s="102">
        <v>0</v>
      </c>
      <c r="AZ91" s="102">
        <v>0</v>
      </c>
      <c r="BA91" s="118">
        <v>0</v>
      </c>
      <c r="BB91" s="102">
        <v>0</v>
      </c>
      <c r="BC91" s="102">
        <v>0</v>
      </c>
      <c r="BD91" s="102"/>
      <c r="BE91" s="58"/>
      <c r="BF91" s="76"/>
      <c r="BG91" s="118">
        <v>0</v>
      </c>
    </row>
    <row r="92" spans="1:59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102">
        <v>1</v>
      </c>
      <c r="M92" s="102">
        <v>1</v>
      </c>
      <c r="N92" s="102">
        <v>1</v>
      </c>
      <c r="O92" s="102">
        <v>3</v>
      </c>
      <c r="P92" s="102">
        <v>1</v>
      </c>
      <c r="Q92" s="118">
        <v>1.4</v>
      </c>
      <c r="R92" s="102">
        <v>0</v>
      </c>
      <c r="S92" s="102">
        <v>0</v>
      </c>
      <c r="T92" s="101"/>
      <c r="U92" s="102">
        <v>0</v>
      </c>
      <c r="V92" s="65"/>
      <c r="W92" s="118">
        <v>0</v>
      </c>
      <c r="X92" s="102">
        <v>0</v>
      </c>
      <c r="Y92" s="102">
        <v>0</v>
      </c>
      <c r="Z92" s="101"/>
      <c r="AA92" s="101"/>
      <c r="AB92" s="65"/>
      <c r="AC92" s="118">
        <v>0</v>
      </c>
      <c r="AD92" s="102">
        <v>0</v>
      </c>
      <c r="AE92" s="102">
        <v>0</v>
      </c>
      <c r="AF92" s="102">
        <v>0</v>
      </c>
      <c r="AG92" s="101"/>
      <c r="AH92" s="65"/>
      <c r="AI92" s="118">
        <v>0</v>
      </c>
      <c r="AJ92" s="54"/>
      <c r="AK92" s="54"/>
      <c r="AL92" s="101"/>
      <c r="AM92" s="54"/>
      <c r="AN92" s="65"/>
      <c r="AO92" s="118">
        <v>0</v>
      </c>
      <c r="AP92" s="102">
        <v>0</v>
      </c>
      <c r="AQ92" s="102">
        <v>0</v>
      </c>
      <c r="AR92" s="102">
        <v>0</v>
      </c>
      <c r="AS92" s="101"/>
      <c r="AT92" s="65"/>
      <c r="AU92" s="118">
        <v>0</v>
      </c>
      <c r="AV92" s="101"/>
      <c r="AW92" s="101"/>
      <c r="AX92" s="102">
        <v>0</v>
      </c>
      <c r="AY92" s="102">
        <v>0</v>
      </c>
      <c r="AZ92" s="102">
        <v>0</v>
      </c>
      <c r="BA92" s="118">
        <v>0</v>
      </c>
      <c r="BB92" s="102">
        <v>0</v>
      </c>
      <c r="BC92" s="102">
        <v>0</v>
      </c>
      <c r="BD92" s="101"/>
      <c r="BE92" s="54"/>
      <c r="BF92" s="81"/>
      <c r="BG92" s="118">
        <v>0</v>
      </c>
    </row>
    <row r="93" spans="1:59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102">
        <v>0</v>
      </c>
      <c r="M93" s="102">
        <v>0</v>
      </c>
      <c r="N93" s="102">
        <v>0</v>
      </c>
      <c r="O93" s="102">
        <v>3</v>
      </c>
      <c r="P93" s="102">
        <v>0</v>
      </c>
      <c r="Q93" s="118">
        <v>0.6</v>
      </c>
      <c r="R93" s="102">
        <v>0</v>
      </c>
      <c r="S93" s="102">
        <v>0</v>
      </c>
      <c r="T93" s="102"/>
      <c r="U93" s="102">
        <v>0</v>
      </c>
      <c r="V93" s="59"/>
      <c r="W93" s="118">
        <v>0</v>
      </c>
      <c r="X93" s="102">
        <v>0</v>
      </c>
      <c r="Y93" s="102">
        <v>0</v>
      </c>
      <c r="Z93" s="102"/>
      <c r="AA93" s="102"/>
      <c r="AB93" s="59"/>
      <c r="AC93" s="118">
        <v>0</v>
      </c>
      <c r="AD93" s="102">
        <v>0</v>
      </c>
      <c r="AE93" s="102">
        <v>0</v>
      </c>
      <c r="AF93" s="102">
        <v>0</v>
      </c>
      <c r="AG93" s="102"/>
      <c r="AH93" s="59"/>
      <c r="AI93" s="118">
        <v>0</v>
      </c>
      <c r="AJ93" s="58"/>
      <c r="AK93" s="58"/>
      <c r="AL93" s="102"/>
      <c r="AM93" s="58"/>
      <c r="AN93" s="59"/>
      <c r="AO93" s="118">
        <v>0</v>
      </c>
      <c r="AP93" s="102">
        <v>0</v>
      </c>
      <c r="AQ93" s="102">
        <v>0</v>
      </c>
      <c r="AR93" s="102">
        <v>0</v>
      </c>
      <c r="AS93" s="102"/>
      <c r="AT93" s="59"/>
      <c r="AU93" s="118">
        <v>0</v>
      </c>
      <c r="AV93" s="102"/>
      <c r="AW93" s="102"/>
      <c r="AX93" s="102">
        <v>0</v>
      </c>
      <c r="AY93" s="102">
        <v>0</v>
      </c>
      <c r="AZ93" s="102">
        <v>0</v>
      </c>
      <c r="BA93" s="118">
        <v>0</v>
      </c>
      <c r="BB93" s="102">
        <v>0</v>
      </c>
      <c r="BC93" s="102">
        <v>0</v>
      </c>
      <c r="BD93" s="102"/>
      <c r="BE93" s="58"/>
      <c r="BF93" s="76"/>
      <c r="BG93" s="118">
        <v>0</v>
      </c>
    </row>
    <row r="94" spans="1:59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102">
        <v>3</v>
      </c>
      <c r="M94" s="102">
        <v>3</v>
      </c>
      <c r="N94" s="102">
        <v>3</v>
      </c>
      <c r="O94" s="102">
        <v>3</v>
      </c>
      <c r="P94" s="102">
        <v>3</v>
      </c>
      <c r="Q94" s="118">
        <v>3</v>
      </c>
      <c r="R94" s="102">
        <v>3</v>
      </c>
      <c r="S94" s="102">
        <v>3</v>
      </c>
      <c r="T94" s="101"/>
      <c r="U94" s="102">
        <v>3</v>
      </c>
      <c r="V94" s="65"/>
      <c r="W94" s="118">
        <v>3</v>
      </c>
      <c r="X94" s="102">
        <v>0</v>
      </c>
      <c r="Y94" s="102">
        <v>3</v>
      </c>
      <c r="Z94" s="101"/>
      <c r="AA94" s="101"/>
      <c r="AB94" s="65"/>
      <c r="AC94" s="118">
        <v>1.5</v>
      </c>
      <c r="AD94" s="102">
        <v>3</v>
      </c>
      <c r="AE94" s="102">
        <v>2</v>
      </c>
      <c r="AF94" s="102">
        <v>3</v>
      </c>
      <c r="AG94" s="101"/>
      <c r="AH94" s="65"/>
      <c r="AI94" s="118">
        <v>2.6666666666666665</v>
      </c>
      <c r="AJ94" s="54"/>
      <c r="AK94" s="54"/>
      <c r="AL94" s="101"/>
      <c r="AM94" s="54"/>
      <c r="AN94" s="65"/>
      <c r="AO94" s="118">
        <v>0</v>
      </c>
      <c r="AP94" s="102">
        <v>3</v>
      </c>
      <c r="AQ94" s="102">
        <v>3</v>
      </c>
      <c r="AR94" s="102">
        <v>3</v>
      </c>
      <c r="AS94" s="101"/>
      <c r="AT94" s="65"/>
      <c r="AU94" s="118">
        <v>3</v>
      </c>
      <c r="AV94" s="101"/>
      <c r="AW94" s="101"/>
      <c r="AX94" s="102">
        <v>0</v>
      </c>
      <c r="AY94" s="102">
        <v>0</v>
      </c>
      <c r="AZ94" s="102">
        <v>0</v>
      </c>
      <c r="BA94" s="118">
        <v>0</v>
      </c>
      <c r="BB94" s="102">
        <v>0</v>
      </c>
      <c r="BC94" s="102">
        <v>0</v>
      </c>
      <c r="BD94" s="101"/>
      <c r="BE94" s="54"/>
      <c r="BF94" s="81"/>
      <c r="BG94" s="118">
        <v>0</v>
      </c>
    </row>
    <row r="95" spans="1:59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102" t="s">
        <v>563</v>
      </c>
      <c r="M95" s="102" t="s">
        <v>563</v>
      </c>
      <c r="N95" s="102" t="s">
        <v>563</v>
      </c>
      <c r="O95" s="102" t="s">
        <v>563</v>
      </c>
      <c r="P95" s="102" t="s">
        <v>563</v>
      </c>
      <c r="Q95" s="118" t="s">
        <v>563</v>
      </c>
      <c r="R95" s="102" t="s">
        <v>563</v>
      </c>
      <c r="S95" s="102" t="s">
        <v>563</v>
      </c>
      <c r="T95" s="102"/>
      <c r="U95" s="102" t="s">
        <v>563</v>
      </c>
      <c r="V95" s="59"/>
      <c r="W95" s="118" t="s">
        <v>563</v>
      </c>
      <c r="X95" s="102">
        <v>0</v>
      </c>
      <c r="Y95" s="102" t="s">
        <v>563</v>
      </c>
      <c r="Z95" s="102"/>
      <c r="AA95" s="102"/>
      <c r="AB95" s="59"/>
      <c r="AC95" s="118">
        <v>0</v>
      </c>
      <c r="AD95" s="102" t="s">
        <v>563</v>
      </c>
      <c r="AE95" s="102" t="s">
        <v>563</v>
      </c>
      <c r="AF95" s="102" t="s">
        <v>563</v>
      </c>
      <c r="AG95" s="102"/>
      <c r="AH95" s="59"/>
      <c r="AI95" s="118" t="s">
        <v>563</v>
      </c>
      <c r="AJ95" s="58"/>
      <c r="AK95" s="58"/>
      <c r="AL95" s="102"/>
      <c r="AM95" s="58"/>
      <c r="AN95" s="59"/>
      <c r="AO95" s="118">
        <v>0</v>
      </c>
      <c r="AP95" s="102" t="s">
        <v>563</v>
      </c>
      <c r="AQ95" s="102" t="s">
        <v>563</v>
      </c>
      <c r="AR95" s="102" t="s">
        <v>563</v>
      </c>
      <c r="AS95" s="102"/>
      <c r="AT95" s="59"/>
      <c r="AU95" s="118" t="s">
        <v>563</v>
      </c>
      <c r="AV95" s="102"/>
      <c r="AW95" s="102"/>
      <c r="AX95" s="102" t="s">
        <v>563</v>
      </c>
      <c r="AY95" s="102" t="s">
        <v>563</v>
      </c>
      <c r="AZ95" s="102" t="s">
        <v>563</v>
      </c>
      <c r="BA95" s="118" t="s">
        <v>563</v>
      </c>
      <c r="BB95" s="102" t="s">
        <v>563</v>
      </c>
      <c r="BC95" s="102" t="s">
        <v>563</v>
      </c>
      <c r="BD95" s="102"/>
      <c r="BE95" s="58"/>
      <c r="BF95" s="76"/>
      <c r="BG95" s="118" t="s">
        <v>563</v>
      </c>
    </row>
    <row r="96" spans="1:59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102">
        <v>2</v>
      </c>
      <c r="M96" s="102">
        <v>2</v>
      </c>
      <c r="N96" s="102">
        <v>3</v>
      </c>
      <c r="O96" s="102">
        <v>3</v>
      </c>
      <c r="P96" s="102">
        <v>1</v>
      </c>
      <c r="Q96" s="118">
        <v>2.2000000000000002</v>
      </c>
      <c r="R96" s="102">
        <v>0</v>
      </c>
      <c r="S96" s="102">
        <v>0</v>
      </c>
      <c r="T96" s="101"/>
      <c r="U96" s="102">
        <v>0</v>
      </c>
      <c r="V96" s="65"/>
      <c r="W96" s="118">
        <v>0</v>
      </c>
      <c r="X96" s="102">
        <v>0</v>
      </c>
      <c r="Y96" s="102">
        <v>0</v>
      </c>
      <c r="Z96" s="101"/>
      <c r="AA96" s="101"/>
      <c r="AB96" s="65"/>
      <c r="AC96" s="118">
        <v>0</v>
      </c>
      <c r="AD96" s="102">
        <v>0</v>
      </c>
      <c r="AE96" s="102">
        <v>0</v>
      </c>
      <c r="AF96" s="102">
        <v>0</v>
      </c>
      <c r="AG96" s="101"/>
      <c r="AH96" s="65"/>
      <c r="AI96" s="118">
        <v>0</v>
      </c>
      <c r="AJ96" s="54"/>
      <c r="AK96" s="54"/>
      <c r="AL96" s="101"/>
      <c r="AM96" s="54"/>
      <c r="AN96" s="65"/>
      <c r="AO96" s="118">
        <v>0</v>
      </c>
      <c r="AP96" s="102">
        <v>0</v>
      </c>
      <c r="AQ96" s="102">
        <v>0</v>
      </c>
      <c r="AR96" s="102">
        <v>0</v>
      </c>
      <c r="AS96" s="101"/>
      <c r="AT96" s="65"/>
      <c r="AU96" s="118">
        <v>0</v>
      </c>
      <c r="AV96" s="101"/>
      <c r="AW96" s="101"/>
      <c r="AX96" s="102">
        <v>0</v>
      </c>
      <c r="AY96" s="102">
        <v>0</v>
      </c>
      <c r="AZ96" s="102">
        <v>0</v>
      </c>
      <c r="BA96" s="118">
        <v>0</v>
      </c>
      <c r="BB96" s="102">
        <v>0</v>
      </c>
      <c r="BC96" s="102">
        <v>0</v>
      </c>
      <c r="BD96" s="101"/>
      <c r="BE96" s="54"/>
      <c r="BF96" s="81"/>
      <c r="BG96" s="118">
        <v>0</v>
      </c>
    </row>
    <row r="97" spans="1:59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102" t="s">
        <v>563</v>
      </c>
      <c r="M97" s="102" t="s">
        <v>563</v>
      </c>
      <c r="N97" s="102" t="s">
        <v>563</v>
      </c>
      <c r="O97" s="102" t="s">
        <v>563</v>
      </c>
      <c r="P97" s="102" t="s">
        <v>563</v>
      </c>
      <c r="Q97" s="118" t="s">
        <v>563</v>
      </c>
      <c r="R97" s="102" t="s">
        <v>563</v>
      </c>
      <c r="S97" s="102" t="s">
        <v>563</v>
      </c>
      <c r="T97" s="102"/>
      <c r="U97" s="102" t="s">
        <v>563</v>
      </c>
      <c r="V97" s="59"/>
      <c r="W97" s="118" t="s">
        <v>563</v>
      </c>
      <c r="X97" s="102">
        <v>0</v>
      </c>
      <c r="Y97" s="102" t="s">
        <v>563</v>
      </c>
      <c r="Z97" s="102"/>
      <c r="AA97" s="102"/>
      <c r="AB97" s="59"/>
      <c r="AC97" s="118">
        <v>0</v>
      </c>
      <c r="AD97" s="102" t="s">
        <v>563</v>
      </c>
      <c r="AE97" s="102" t="s">
        <v>563</v>
      </c>
      <c r="AF97" s="102" t="s">
        <v>563</v>
      </c>
      <c r="AG97" s="102"/>
      <c r="AH97" s="59"/>
      <c r="AI97" s="118" t="s">
        <v>563</v>
      </c>
      <c r="AJ97" s="58"/>
      <c r="AK97" s="58"/>
      <c r="AL97" s="102"/>
      <c r="AM97" s="58"/>
      <c r="AN97" s="59"/>
      <c r="AO97" s="118">
        <v>0</v>
      </c>
      <c r="AP97" s="102" t="s">
        <v>563</v>
      </c>
      <c r="AQ97" s="102" t="s">
        <v>563</v>
      </c>
      <c r="AR97" s="102" t="s">
        <v>563</v>
      </c>
      <c r="AS97" s="102"/>
      <c r="AT97" s="59"/>
      <c r="AU97" s="118" t="s">
        <v>563</v>
      </c>
      <c r="AV97" s="102"/>
      <c r="AW97" s="102"/>
      <c r="AX97" s="102" t="s">
        <v>563</v>
      </c>
      <c r="AY97" s="102" t="s">
        <v>563</v>
      </c>
      <c r="AZ97" s="102" t="s">
        <v>563</v>
      </c>
      <c r="BA97" s="118" t="s">
        <v>563</v>
      </c>
      <c r="BB97" s="102" t="s">
        <v>563</v>
      </c>
      <c r="BC97" s="102" t="s">
        <v>563</v>
      </c>
      <c r="BD97" s="102"/>
      <c r="BE97" s="58"/>
      <c r="BF97" s="76"/>
      <c r="BG97" s="118" t="s">
        <v>563</v>
      </c>
    </row>
    <row r="98" spans="1:59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102" t="s">
        <v>563</v>
      </c>
      <c r="M98" s="102" t="s">
        <v>563</v>
      </c>
      <c r="N98" s="102" t="s">
        <v>563</v>
      </c>
      <c r="O98" s="102" t="s">
        <v>563</v>
      </c>
      <c r="P98" s="102" t="s">
        <v>563</v>
      </c>
      <c r="Q98" s="118" t="s">
        <v>563</v>
      </c>
      <c r="R98" s="102" t="s">
        <v>563</v>
      </c>
      <c r="S98" s="102" t="s">
        <v>563</v>
      </c>
      <c r="T98" s="101"/>
      <c r="U98" s="102" t="s">
        <v>563</v>
      </c>
      <c r="V98" s="65"/>
      <c r="W98" s="118" t="s">
        <v>563</v>
      </c>
      <c r="X98" s="102">
        <v>0</v>
      </c>
      <c r="Y98" s="102" t="s">
        <v>563</v>
      </c>
      <c r="Z98" s="101"/>
      <c r="AA98" s="101"/>
      <c r="AB98" s="65"/>
      <c r="AC98" s="118">
        <v>0</v>
      </c>
      <c r="AD98" s="102" t="s">
        <v>563</v>
      </c>
      <c r="AE98" s="102" t="s">
        <v>563</v>
      </c>
      <c r="AF98" s="102" t="s">
        <v>563</v>
      </c>
      <c r="AG98" s="101"/>
      <c r="AH98" s="65"/>
      <c r="AI98" s="118" t="s">
        <v>563</v>
      </c>
      <c r="AJ98" s="54"/>
      <c r="AK98" s="54"/>
      <c r="AL98" s="101"/>
      <c r="AM98" s="54"/>
      <c r="AN98" s="65"/>
      <c r="AO98" s="118">
        <v>0</v>
      </c>
      <c r="AP98" s="102" t="s">
        <v>563</v>
      </c>
      <c r="AQ98" s="102" t="s">
        <v>563</v>
      </c>
      <c r="AR98" s="102" t="s">
        <v>563</v>
      </c>
      <c r="AS98" s="101"/>
      <c r="AT98" s="65"/>
      <c r="AU98" s="118" t="s">
        <v>563</v>
      </c>
      <c r="AV98" s="101"/>
      <c r="AW98" s="101"/>
      <c r="AX98" s="102" t="s">
        <v>563</v>
      </c>
      <c r="AY98" s="102" t="s">
        <v>563</v>
      </c>
      <c r="AZ98" s="102" t="s">
        <v>563</v>
      </c>
      <c r="BA98" s="118" t="s">
        <v>563</v>
      </c>
      <c r="BB98" s="102" t="s">
        <v>563</v>
      </c>
      <c r="BC98" s="102" t="s">
        <v>563</v>
      </c>
      <c r="BD98" s="101"/>
      <c r="BE98" s="54"/>
      <c r="BF98" s="81"/>
      <c r="BG98" s="118" t="s">
        <v>563</v>
      </c>
    </row>
    <row r="99" spans="1:59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102">
        <v>3</v>
      </c>
      <c r="M99" s="102">
        <v>3</v>
      </c>
      <c r="N99" s="102">
        <v>3</v>
      </c>
      <c r="O99" s="102">
        <v>3</v>
      </c>
      <c r="P99" s="102">
        <v>3</v>
      </c>
      <c r="Q99" s="118">
        <v>3</v>
      </c>
      <c r="R99" s="102">
        <v>2</v>
      </c>
      <c r="S99" s="102">
        <v>2</v>
      </c>
      <c r="T99" s="102"/>
      <c r="U99" s="102">
        <v>2</v>
      </c>
      <c r="V99" s="59"/>
      <c r="W99" s="118">
        <v>2</v>
      </c>
      <c r="X99" s="102">
        <v>0</v>
      </c>
      <c r="Y99" s="102">
        <v>4</v>
      </c>
      <c r="Z99" s="102"/>
      <c r="AA99" s="102"/>
      <c r="AB99" s="59"/>
      <c r="AC99" s="118">
        <v>2</v>
      </c>
      <c r="AD99" s="102">
        <v>2</v>
      </c>
      <c r="AE99" s="102">
        <v>2</v>
      </c>
      <c r="AF99" s="102">
        <v>2</v>
      </c>
      <c r="AG99" s="102"/>
      <c r="AH99" s="59"/>
      <c r="AI99" s="118">
        <v>2</v>
      </c>
      <c r="AJ99" s="58"/>
      <c r="AK99" s="58"/>
      <c r="AL99" s="102"/>
      <c r="AM99" s="58"/>
      <c r="AN99" s="59"/>
      <c r="AO99" s="118">
        <v>0</v>
      </c>
      <c r="AP99" s="102">
        <v>2</v>
      </c>
      <c r="AQ99" s="102">
        <v>3</v>
      </c>
      <c r="AR99" s="102">
        <v>2</v>
      </c>
      <c r="AS99" s="102"/>
      <c r="AT99" s="59"/>
      <c r="AU99" s="118">
        <v>2.3333333333333335</v>
      </c>
      <c r="AV99" s="102"/>
      <c r="AW99" s="102"/>
      <c r="AX99" s="102">
        <v>0</v>
      </c>
      <c r="AY99" s="102">
        <v>0</v>
      </c>
      <c r="AZ99" s="102">
        <v>0</v>
      </c>
      <c r="BA99" s="118">
        <v>0</v>
      </c>
      <c r="BB99" s="102">
        <v>0</v>
      </c>
      <c r="BC99" s="102">
        <v>0</v>
      </c>
      <c r="BD99" s="102"/>
      <c r="BE99" s="58"/>
      <c r="BF99" s="76"/>
      <c r="BG99" s="118">
        <v>0</v>
      </c>
    </row>
    <row r="100" spans="1:59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102" t="s">
        <v>563</v>
      </c>
      <c r="M100" s="102" t="s">
        <v>563</v>
      </c>
      <c r="N100" s="102" t="s">
        <v>563</v>
      </c>
      <c r="O100" s="102" t="s">
        <v>563</v>
      </c>
      <c r="P100" s="102" t="s">
        <v>563</v>
      </c>
      <c r="Q100" s="118" t="s">
        <v>563</v>
      </c>
      <c r="R100" s="102" t="s">
        <v>563</v>
      </c>
      <c r="S100" s="102" t="s">
        <v>563</v>
      </c>
      <c r="T100" s="101"/>
      <c r="U100" s="102" t="s">
        <v>563</v>
      </c>
      <c r="V100" s="65"/>
      <c r="W100" s="118" t="s">
        <v>563</v>
      </c>
      <c r="X100" s="102">
        <v>0</v>
      </c>
      <c r="Y100" s="102" t="s">
        <v>563</v>
      </c>
      <c r="Z100" s="101"/>
      <c r="AA100" s="101"/>
      <c r="AB100" s="65"/>
      <c r="AC100" s="118">
        <v>0</v>
      </c>
      <c r="AD100" s="102" t="s">
        <v>563</v>
      </c>
      <c r="AE100" s="102" t="s">
        <v>563</v>
      </c>
      <c r="AF100" s="102" t="s">
        <v>563</v>
      </c>
      <c r="AG100" s="101"/>
      <c r="AH100" s="65"/>
      <c r="AI100" s="118" t="s">
        <v>563</v>
      </c>
      <c r="AJ100" s="54"/>
      <c r="AK100" s="54"/>
      <c r="AL100" s="101"/>
      <c r="AM100" s="54"/>
      <c r="AN100" s="65"/>
      <c r="AO100" s="118">
        <v>0</v>
      </c>
      <c r="AP100" s="102" t="s">
        <v>563</v>
      </c>
      <c r="AQ100" s="102" t="s">
        <v>563</v>
      </c>
      <c r="AR100" s="102" t="s">
        <v>563</v>
      </c>
      <c r="AS100" s="101"/>
      <c r="AT100" s="65"/>
      <c r="AU100" s="118" t="s">
        <v>563</v>
      </c>
      <c r="AV100" s="101"/>
      <c r="AW100" s="101"/>
      <c r="AX100" s="102" t="s">
        <v>563</v>
      </c>
      <c r="AY100" s="102" t="s">
        <v>563</v>
      </c>
      <c r="AZ100" s="102" t="s">
        <v>563</v>
      </c>
      <c r="BA100" s="118" t="s">
        <v>563</v>
      </c>
      <c r="BB100" s="102" t="s">
        <v>563</v>
      </c>
      <c r="BC100" s="102" t="s">
        <v>563</v>
      </c>
      <c r="BD100" s="101"/>
      <c r="BE100" s="54"/>
      <c r="BF100" s="81"/>
      <c r="BG100" s="118" t="s">
        <v>563</v>
      </c>
    </row>
    <row r="101" spans="1:59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102">
        <v>0</v>
      </c>
      <c r="M101" s="102">
        <v>0</v>
      </c>
      <c r="N101" s="102">
        <v>0</v>
      </c>
      <c r="O101" s="102">
        <v>0</v>
      </c>
      <c r="P101" s="102">
        <v>0</v>
      </c>
      <c r="Q101" s="118">
        <v>0</v>
      </c>
      <c r="R101" s="102">
        <v>0</v>
      </c>
      <c r="S101" s="102">
        <v>0</v>
      </c>
      <c r="T101" s="102"/>
      <c r="U101" s="102">
        <v>0</v>
      </c>
      <c r="V101" s="59"/>
      <c r="W101" s="118">
        <v>0</v>
      </c>
      <c r="X101" s="102">
        <v>0</v>
      </c>
      <c r="Y101" s="102">
        <v>0</v>
      </c>
      <c r="Z101" s="102"/>
      <c r="AA101" s="102"/>
      <c r="AB101" s="59"/>
      <c r="AC101" s="118">
        <v>0</v>
      </c>
      <c r="AD101" s="102">
        <v>0</v>
      </c>
      <c r="AE101" s="102">
        <v>0</v>
      </c>
      <c r="AF101" s="102">
        <v>0</v>
      </c>
      <c r="AG101" s="102"/>
      <c r="AH101" s="59"/>
      <c r="AI101" s="118">
        <v>0</v>
      </c>
      <c r="AJ101" s="58"/>
      <c r="AK101" s="58"/>
      <c r="AL101" s="102"/>
      <c r="AM101" s="58"/>
      <c r="AN101" s="59"/>
      <c r="AO101" s="118">
        <v>0</v>
      </c>
      <c r="AP101" s="102">
        <v>0</v>
      </c>
      <c r="AQ101" s="102">
        <v>0</v>
      </c>
      <c r="AR101" s="102">
        <v>0</v>
      </c>
      <c r="AS101" s="102"/>
      <c r="AT101" s="59"/>
      <c r="AU101" s="118">
        <v>0</v>
      </c>
      <c r="AV101" s="102"/>
      <c r="AW101" s="102"/>
      <c r="AX101" s="102">
        <v>0</v>
      </c>
      <c r="AY101" s="102">
        <v>0</v>
      </c>
      <c r="AZ101" s="102">
        <v>0</v>
      </c>
      <c r="BA101" s="118">
        <v>0</v>
      </c>
      <c r="BB101" s="102">
        <v>0</v>
      </c>
      <c r="BC101" s="102">
        <v>0</v>
      </c>
      <c r="BD101" s="102"/>
      <c r="BE101" s="58"/>
      <c r="BF101" s="76"/>
      <c r="BG101" s="118">
        <v>0</v>
      </c>
    </row>
    <row r="102" spans="1:59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102">
        <v>0</v>
      </c>
      <c r="M102" s="102">
        <v>0</v>
      </c>
      <c r="N102" s="102">
        <v>0</v>
      </c>
      <c r="O102" s="102">
        <v>3</v>
      </c>
      <c r="P102" s="102">
        <v>0</v>
      </c>
      <c r="Q102" s="118">
        <v>0.6</v>
      </c>
      <c r="R102" s="102">
        <v>0</v>
      </c>
      <c r="S102" s="102">
        <v>0</v>
      </c>
      <c r="T102" s="101"/>
      <c r="U102" s="102">
        <v>0</v>
      </c>
      <c r="V102" s="65"/>
      <c r="W102" s="118">
        <v>0</v>
      </c>
      <c r="X102" s="102">
        <v>0</v>
      </c>
      <c r="Y102" s="102">
        <v>0</v>
      </c>
      <c r="Z102" s="101"/>
      <c r="AA102" s="101"/>
      <c r="AB102" s="65"/>
      <c r="AC102" s="118">
        <v>0</v>
      </c>
      <c r="AD102" s="102">
        <v>0</v>
      </c>
      <c r="AE102" s="102">
        <v>0</v>
      </c>
      <c r="AF102" s="102">
        <v>0</v>
      </c>
      <c r="AG102" s="101"/>
      <c r="AH102" s="65"/>
      <c r="AI102" s="118">
        <v>0</v>
      </c>
      <c r="AJ102" s="54"/>
      <c r="AK102" s="54"/>
      <c r="AL102" s="101"/>
      <c r="AM102" s="54"/>
      <c r="AN102" s="65"/>
      <c r="AO102" s="118">
        <v>0</v>
      </c>
      <c r="AP102" s="102">
        <v>0</v>
      </c>
      <c r="AQ102" s="102">
        <v>0</v>
      </c>
      <c r="AR102" s="102">
        <v>0</v>
      </c>
      <c r="AS102" s="101"/>
      <c r="AT102" s="65"/>
      <c r="AU102" s="118">
        <v>0</v>
      </c>
      <c r="AV102" s="101"/>
      <c r="AW102" s="101"/>
      <c r="AX102" s="102">
        <v>0</v>
      </c>
      <c r="AY102" s="102">
        <v>0</v>
      </c>
      <c r="AZ102" s="102">
        <v>0</v>
      </c>
      <c r="BA102" s="118">
        <v>0</v>
      </c>
      <c r="BB102" s="102">
        <v>0</v>
      </c>
      <c r="BC102" s="102">
        <v>0</v>
      </c>
      <c r="BD102" s="101"/>
      <c r="BE102" s="54"/>
      <c r="BF102" s="81"/>
      <c r="BG102" s="118">
        <v>0</v>
      </c>
    </row>
    <row r="103" spans="1:59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102">
        <v>3</v>
      </c>
      <c r="M103" s="102">
        <v>3</v>
      </c>
      <c r="N103" s="102">
        <v>3</v>
      </c>
      <c r="O103" s="102">
        <v>3</v>
      </c>
      <c r="P103" s="102">
        <v>2</v>
      </c>
      <c r="Q103" s="118">
        <v>2.8</v>
      </c>
      <c r="R103" s="102">
        <v>2</v>
      </c>
      <c r="S103" s="102">
        <v>2</v>
      </c>
      <c r="T103" s="102"/>
      <c r="U103" s="102">
        <v>2</v>
      </c>
      <c r="V103" s="59"/>
      <c r="W103" s="118">
        <v>2</v>
      </c>
      <c r="X103" s="102">
        <v>0</v>
      </c>
      <c r="Y103" s="102">
        <v>2</v>
      </c>
      <c r="Z103" s="102"/>
      <c r="AA103" s="102"/>
      <c r="AB103" s="59"/>
      <c r="AC103" s="118">
        <v>1</v>
      </c>
      <c r="AD103" s="102">
        <v>2</v>
      </c>
      <c r="AE103" s="102">
        <v>0</v>
      </c>
      <c r="AF103" s="102">
        <v>2</v>
      </c>
      <c r="AG103" s="102"/>
      <c r="AH103" s="59"/>
      <c r="AI103" s="118">
        <v>1.3333333333333333</v>
      </c>
      <c r="AJ103" s="58"/>
      <c r="AK103" s="58"/>
      <c r="AL103" s="102"/>
      <c r="AM103" s="58"/>
      <c r="AN103" s="59"/>
      <c r="AO103" s="118">
        <v>0</v>
      </c>
      <c r="AP103" s="102">
        <v>2</v>
      </c>
      <c r="AQ103" s="102">
        <v>2</v>
      </c>
      <c r="AR103" s="102">
        <v>2</v>
      </c>
      <c r="AS103" s="102"/>
      <c r="AT103" s="59"/>
      <c r="AU103" s="118">
        <v>2</v>
      </c>
      <c r="AV103" s="102"/>
      <c r="AW103" s="102"/>
      <c r="AX103" s="102">
        <v>2</v>
      </c>
      <c r="AY103" s="102">
        <v>2</v>
      </c>
      <c r="AZ103" s="102">
        <v>2</v>
      </c>
      <c r="BA103" s="118">
        <v>2</v>
      </c>
      <c r="BB103" s="102">
        <v>2</v>
      </c>
      <c r="BC103" s="102">
        <v>2</v>
      </c>
      <c r="BD103" s="102"/>
      <c r="BE103" s="58"/>
      <c r="BF103" s="76"/>
      <c r="BG103" s="118">
        <v>2</v>
      </c>
    </row>
    <row r="104" spans="1:59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102" t="s">
        <v>563</v>
      </c>
      <c r="M104" s="102" t="s">
        <v>563</v>
      </c>
      <c r="N104" s="102" t="s">
        <v>563</v>
      </c>
      <c r="O104" s="102" t="s">
        <v>563</v>
      </c>
      <c r="P104" s="102" t="s">
        <v>563</v>
      </c>
      <c r="Q104" s="118" t="s">
        <v>563</v>
      </c>
      <c r="R104" s="102" t="s">
        <v>563</v>
      </c>
      <c r="S104" s="102" t="s">
        <v>563</v>
      </c>
      <c r="T104" s="101"/>
      <c r="U104" s="102" t="s">
        <v>563</v>
      </c>
      <c r="V104" s="65"/>
      <c r="W104" s="118" t="s">
        <v>563</v>
      </c>
      <c r="X104" s="102">
        <v>0</v>
      </c>
      <c r="Y104" s="102" t="s">
        <v>563</v>
      </c>
      <c r="Z104" s="101"/>
      <c r="AA104" s="101"/>
      <c r="AB104" s="65"/>
      <c r="AC104" s="118">
        <v>0</v>
      </c>
      <c r="AD104" s="102" t="s">
        <v>563</v>
      </c>
      <c r="AE104" s="102" t="s">
        <v>563</v>
      </c>
      <c r="AF104" s="102" t="s">
        <v>563</v>
      </c>
      <c r="AG104" s="101"/>
      <c r="AH104" s="65"/>
      <c r="AI104" s="118" t="s">
        <v>563</v>
      </c>
      <c r="AJ104" s="54"/>
      <c r="AK104" s="54"/>
      <c r="AL104" s="101"/>
      <c r="AM104" s="54"/>
      <c r="AN104" s="65"/>
      <c r="AO104" s="118">
        <v>0</v>
      </c>
      <c r="AP104" s="102" t="s">
        <v>563</v>
      </c>
      <c r="AQ104" s="102" t="s">
        <v>563</v>
      </c>
      <c r="AR104" s="102" t="s">
        <v>563</v>
      </c>
      <c r="AS104" s="101"/>
      <c r="AT104" s="65"/>
      <c r="AU104" s="118" t="s">
        <v>563</v>
      </c>
      <c r="AV104" s="101"/>
      <c r="AW104" s="101"/>
      <c r="AX104" s="102" t="s">
        <v>563</v>
      </c>
      <c r="AY104" s="102" t="s">
        <v>563</v>
      </c>
      <c r="AZ104" s="102" t="s">
        <v>563</v>
      </c>
      <c r="BA104" s="118" t="s">
        <v>563</v>
      </c>
      <c r="BB104" s="102" t="s">
        <v>563</v>
      </c>
      <c r="BC104" s="102" t="s">
        <v>563</v>
      </c>
      <c r="BD104" s="101"/>
      <c r="BE104" s="54"/>
      <c r="BF104" s="81"/>
      <c r="BG104" s="118" t="s">
        <v>563</v>
      </c>
    </row>
    <row r="105" spans="1:59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102">
        <v>2</v>
      </c>
      <c r="M105" s="102">
        <v>2</v>
      </c>
      <c r="N105" s="102">
        <v>2</v>
      </c>
      <c r="O105" s="102">
        <v>3</v>
      </c>
      <c r="P105" s="102">
        <v>2</v>
      </c>
      <c r="Q105" s="118">
        <v>2.2000000000000002</v>
      </c>
      <c r="R105" s="102">
        <v>0</v>
      </c>
      <c r="S105" s="102">
        <v>0</v>
      </c>
      <c r="T105" s="102"/>
      <c r="U105" s="102">
        <v>0</v>
      </c>
      <c r="V105" s="59"/>
      <c r="W105" s="118">
        <v>0</v>
      </c>
      <c r="X105" s="102">
        <v>0</v>
      </c>
      <c r="Y105" s="102">
        <v>0</v>
      </c>
      <c r="Z105" s="102"/>
      <c r="AA105" s="102"/>
      <c r="AB105" s="59"/>
      <c r="AC105" s="118">
        <v>0</v>
      </c>
      <c r="AD105" s="102">
        <v>0</v>
      </c>
      <c r="AE105" s="102">
        <v>0</v>
      </c>
      <c r="AF105" s="102">
        <v>0</v>
      </c>
      <c r="AG105" s="102"/>
      <c r="AH105" s="59"/>
      <c r="AI105" s="118">
        <v>0</v>
      </c>
      <c r="AJ105" s="58"/>
      <c r="AK105" s="58"/>
      <c r="AL105" s="102"/>
      <c r="AM105" s="58"/>
      <c r="AN105" s="59"/>
      <c r="AO105" s="118">
        <v>0</v>
      </c>
      <c r="AP105" s="102">
        <v>0</v>
      </c>
      <c r="AQ105" s="102">
        <v>0</v>
      </c>
      <c r="AR105" s="102">
        <v>0</v>
      </c>
      <c r="AS105" s="102"/>
      <c r="AT105" s="59"/>
      <c r="AU105" s="118">
        <v>0</v>
      </c>
      <c r="AV105" s="102"/>
      <c r="AW105" s="102"/>
      <c r="AX105" s="102">
        <v>0</v>
      </c>
      <c r="AY105" s="102">
        <v>0</v>
      </c>
      <c r="AZ105" s="102">
        <v>0</v>
      </c>
      <c r="BA105" s="118">
        <v>0</v>
      </c>
      <c r="BB105" s="102">
        <v>0</v>
      </c>
      <c r="BC105" s="102">
        <v>0</v>
      </c>
      <c r="BD105" s="102"/>
      <c r="BE105" s="58"/>
      <c r="BF105" s="76"/>
      <c r="BG105" s="118">
        <v>0</v>
      </c>
    </row>
    <row r="106" spans="1:59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102">
        <v>4</v>
      </c>
      <c r="M106" s="102">
        <v>4</v>
      </c>
      <c r="N106" s="102">
        <v>4</v>
      </c>
      <c r="O106" s="102">
        <v>3</v>
      </c>
      <c r="P106" s="102">
        <v>4</v>
      </c>
      <c r="Q106" s="118">
        <v>3.8</v>
      </c>
      <c r="R106" s="102">
        <v>0</v>
      </c>
      <c r="S106" s="102">
        <v>0</v>
      </c>
      <c r="T106" s="101"/>
      <c r="U106" s="102">
        <v>0</v>
      </c>
      <c r="V106" s="65"/>
      <c r="W106" s="118">
        <v>0</v>
      </c>
      <c r="X106" s="102">
        <v>0</v>
      </c>
      <c r="Y106" s="102">
        <v>0</v>
      </c>
      <c r="Z106" s="101"/>
      <c r="AA106" s="101"/>
      <c r="AB106" s="65"/>
      <c r="AC106" s="118">
        <v>0</v>
      </c>
      <c r="AD106" s="102">
        <v>0</v>
      </c>
      <c r="AE106" s="102">
        <v>0</v>
      </c>
      <c r="AF106" s="102">
        <v>0</v>
      </c>
      <c r="AG106" s="101"/>
      <c r="AH106" s="65"/>
      <c r="AI106" s="118">
        <v>0</v>
      </c>
      <c r="AJ106" s="54"/>
      <c r="AK106" s="54"/>
      <c r="AL106" s="101"/>
      <c r="AM106" s="54"/>
      <c r="AN106" s="65"/>
      <c r="AO106" s="118">
        <v>0</v>
      </c>
      <c r="AP106" s="102">
        <v>0</v>
      </c>
      <c r="AQ106" s="102">
        <v>0</v>
      </c>
      <c r="AR106" s="102">
        <v>0</v>
      </c>
      <c r="AS106" s="101"/>
      <c r="AT106" s="65"/>
      <c r="AU106" s="118">
        <v>0</v>
      </c>
      <c r="AV106" s="101"/>
      <c r="AW106" s="101"/>
      <c r="AX106" s="102">
        <v>0</v>
      </c>
      <c r="AY106" s="102">
        <v>0</v>
      </c>
      <c r="AZ106" s="102">
        <v>0</v>
      </c>
      <c r="BA106" s="118">
        <v>0</v>
      </c>
      <c r="BB106" s="102">
        <v>0</v>
      </c>
      <c r="BC106" s="102">
        <v>0</v>
      </c>
      <c r="BD106" s="101"/>
      <c r="BE106" s="54"/>
      <c r="BF106" s="81"/>
      <c r="BG106" s="118">
        <v>0</v>
      </c>
    </row>
    <row r="107" spans="1:59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102">
        <v>2</v>
      </c>
      <c r="M107" s="102">
        <v>4</v>
      </c>
      <c r="N107" s="102">
        <v>3</v>
      </c>
      <c r="O107" s="102">
        <v>3</v>
      </c>
      <c r="P107" s="102">
        <v>2</v>
      </c>
      <c r="Q107" s="118">
        <v>2.8</v>
      </c>
      <c r="R107" s="102">
        <v>0</v>
      </c>
      <c r="S107" s="102">
        <v>0</v>
      </c>
      <c r="T107" s="102"/>
      <c r="U107" s="102">
        <v>0</v>
      </c>
      <c r="V107" s="59"/>
      <c r="W107" s="118">
        <v>0</v>
      </c>
      <c r="X107" s="102">
        <v>0</v>
      </c>
      <c r="Y107" s="102">
        <v>0</v>
      </c>
      <c r="Z107" s="102"/>
      <c r="AA107" s="102"/>
      <c r="AB107" s="59"/>
      <c r="AC107" s="118">
        <v>0</v>
      </c>
      <c r="AD107" s="102">
        <v>0</v>
      </c>
      <c r="AE107" s="102">
        <v>0</v>
      </c>
      <c r="AF107" s="102">
        <v>0</v>
      </c>
      <c r="AG107" s="102"/>
      <c r="AH107" s="59"/>
      <c r="AI107" s="118">
        <v>0</v>
      </c>
      <c r="AJ107" s="58"/>
      <c r="AK107" s="58"/>
      <c r="AL107" s="102"/>
      <c r="AM107" s="58"/>
      <c r="AN107" s="59"/>
      <c r="AO107" s="118">
        <v>0</v>
      </c>
      <c r="AP107" s="102">
        <v>0</v>
      </c>
      <c r="AQ107" s="102">
        <v>0</v>
      </c>
      <c r="AR107" s="102">
        <v>0</v>
      </c>
      <c r="AS107" s="102"/>
      <c r="AT107" s="59"/>
      <c r="AU107" s="118">
        <v>0</v>
      </c>
      <c r="AV107" s="102"/>
      <c r="AW107" s="102"/>
      <c r="AX107" s="102">
        <v>0</v>
      </c>
      <c r="AY107" s="102">
        <v>0</v>
      </c>
      <c r="AZ107" s="102">
        <v>0</v>
      </c>
      <c r="BA107" s="118">
        <v>0</v>
      </c>
      <c r="BB107" s="102">
        <v>0</v>
      </c>
      <c r="BC107" s="102">
        <v>0</v>
      </c>
      <c r="BD107" s="102"/>
      <c r="BE107" s="58"/>
      <c r="BF107" s="76"/>
      <c r="BG107" s="118">
        <v>0</v>
      </c>
    </row>
    <row r="108" spans="1:59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102">
        <v>2</v>
      </c>
      <c r="M108" s="102">
        <v>2</v>
      </c>
      <c r="N108" s="102">
        <v>2</v>
      </c>
      <c r="O108" s="102">
        <v>3</v>
      </c>
      <c r="P108" s="102">
        <v>2</v>
      </c>
      <c r="Q108" s="118">
        <v>2.2000000000000002</v>
      </c>
      <c r="R108" s="102">
        <v>2</v>
      </c>
      <c r="S108" s="102">
        <v>2</v>
      </c>
      <c r="T108" s="101"/>
      <c r="U108" s="102">
        <v>2</v>
      </c>
      <c r="V108" s="65"/>
      <c r="W108" s="118">
        <v>2</v>
      </c>
      <c r="X108" s="102">
        <v>0</v>
      </c>
      <c r="Y108" s="102">
        <v>2</v>
      </c>
      <c r="Z108" s="101"/>
      <c r="AA108" s="101"/>
      <c r="AB108" s="65"/>
      <c r="AC108" s="118">
        <v>1</v>
      </c>
      <c r="AD108" s="102">
        <v>2</v>
      </c>
      <c r="AE108" s="102">
        <v>0</v>
      </c>
      <c r="AF108" s="102">
        <v>2</v>
      </c>
      <c r="AG108" s="101"/>
      <c r="AH108" s="65"/>
      <c r="AI108" s="118">
        <v>1.3333333333333333</v>
      </c>
      <c r="AJ108" s="54"/>
      <c r="AK108" s="54"/>
      <c r="AL108" s="101"/>
      <c r="AM108" s="54"/>
      <c r="AN108" s="65"/>
      <c r="AO108" s="118">
        <v>0</v>
      </c>
      <c r="AP108" s="102">
        <v>2</v>
      </c>
      <c r="AQ108" s="102">
        <v>2</v>
      </c>
      <c r="AR108" s="102">
        <v>2</v>
      </c>
      <c r="AS108" s="101"/>
      <c r="AT108" s="65"/>
      <c r="AU108" s="118">
        <v>2</v>
      </c>
      <c r="AV108" s="101"/>
      <c r="AW108" s="101"/>
      <c r="AX108" s="102">
        <v>2</v>
      </c>
      <c r="AY108" s="102">
        <v>2</v>
      </c>
      <c r="AZ108" s="102">
        <v>2</v>
      </c>
      <c r="BA108" s="118">
        <v>2</v>
      </c>
      <c r="BB108" s="102">
        <v>2</v>
      </c>
      <c r="BC108" s="102">
        <v>2</v>
      </c>
      <c r="BD108" s="101"/>
      <c r="BE108" s="54"/>
      <c r="BF108" s="81"/>
      <c r="BG108" s="118">
        <v>2</v>
      </c>
    </row>
    <row r="109" spans="1:59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102">
        <v>2</v>
      </c>
      <c r="M109" s="102">
        <v>2</v>
      </c>
      <c r="N109" s="102">
        <v>2</v>
      </c>
      <c r="O109" s="102">
        <v>2</v>
      </c>
      <c r="P109" s="102">
        <v>2</v>
      </c>
      <c r="Q109" s="118">
        <v>2</v>
      </c>
      <c r="R109" s="102">
        <v>2</v>
      </c>
      <c r="S109" s="102">
        <v>2</v>
      </c>
      <c r="T109" s="102"/>
      <c r="U109" s="102">
        <v>2</v>
      </c>
      <c r="V109" s="59"/>
      <c r="W109" s="118">
        <v>2</v>
      </c>
      <c r="X109" s="102">
        <v>0</v>
      </c>
      <c r="Y109" s="102">
        <v>2</v>
      </c>
      <c r="Z109" s="102"/>
      <c r="AA109" s="102"/>
      <c r="AB109" s="59"/>
      <c r="AC109" s="118">
        <v>1</v>
      </c>
      <c r="AD109" s="102">
        <v>2</v>
      </c>
      <c r="AE109" s="102">
        <v>0</v>
      </c>
      <c r="AF109" s="102">
        <v>2</v>
      </c>
      <c r="AG109" s="102"/>
      <c r="AH109" s="59"/>
      <c r="AI109" s="118">
        <v>1.3333333333333333</v>
      </c>
      <c r="AJ109" s="58"/>
      <c r="AK109" s="58"/>
      <c r="AL109" s="102"/>
      <c r="AM109" s="58"/>
      <c r="AN109" s="59"/>
      <c r="AO109" s="118">
        <v>0</v>
      </c>
      <c r="AP109" s="102">
        <v>2</v>
      </c>
      <c r="AQ109" s="102">
        <v>2</v>
      </c>
      <c r="AR109" s="102">
        <v>2</v>
      </c>
      <c r="AS109" s="102"/>
      <c r="AT109" s="59"/>
      <c r="AU109" s="118">
        <v>2</v>
      </c>
      <c r="AV109" s="102"/>
      <c r="AW109" s="102"/>
      <c r="AX109" s="102">
        <v>2</v>
      </c>
      <c r="AY109" s="102">
        <v>2</v>
      </c>
      <c r="AZ109" s="102">
        <v>2</v>
      </c>
      <c r="BA109" s="118">
        <v>2</v>
      </c>
      <c r="BB109" s="102">
        <v>2</v>
      </c>
      <c r="BC109" s="102">
        <v>2</v>
      </c>
      <c r="BD109" s="102"/>
      <c r="BE109" s="58"/>
      <c r="BF109" s="76"/>
      <c r="BG109" s="118">
        <v>2</v>
      </c>
    </row>
    <row r="110" spans="1:59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102" t="s">
        <v>563</v>
      </c>
      <c r="M110" s="102" t="s">
        <v>563</v>
      </c>
      <c r="N110" s="102" t="s">
        <v>563</v>
      </c>
      <c r="O110" s="102" t="s">
        <v>563</v>
      </c>
      <c r="P110" s="102" t="s">
        <v>563</v>
      </c>
      <c r="Q110" s="118" t="s">
        <v>563</v>
      </c>
      <c r="R110" s="102" t="s">
        <v>563</v>
      </c>
      <c r="S110" s="102" t="s">
        <v>563</v>
      </c>
      <c r="T110" s="101"/>
      <c r="U110" s="102" t="s">
        <v>563</v>
      </c>
      <c r="V110" s="65"/>
      <c r="W110" s="118" t="s">
        <v>563</v>
      </c>
      <c r="X110" s="102">
        <v>0</v>
      </c>
      <c r="Y110" s="102" t="s">
        <v>563</v>
      </c>
      <c r="Z110" s="101"/>
      <c r="AA110" s="101"/>
      <c r="AB110" s="65"/>
      <c r="AC110" s="118">
        <v>0</v>
      </c>
      <c r="AD110" s="102" t="s">
        <v>563</v>
      </c>
      <c r="AE110" s="102" t="s">
        <v>563</v>
      </c>
      <c r="AF110" s="102" t="s">
        <v>563</v>
      </c>
      <c r="AG110" s="101"/>
      <c r="AH110" s="65"/>
      <c r="AI110" s="118" t="s">
        <v>563</v>
      </c>
      <c r="AJ110" s="54"/>
      <c r="AK110" s="54"/>
      <c r="AL110" s="101"/>
      <c r="AM110" s="54"/>
      <c r="AN110" s="65"/>
      <c r="AO110" s="118">
        <v>0</v>
      </c>
      <c r="AP110" s="102" t="s">
        <v>563</v>
      </c>
      <c r="AQ110" s="102" t="s">
        <v>563</v>
      </c>
      <c r="AR110" s="102" t="s">
        <v>563</v>
      </c>
      <c r="AS110" s="101"/>
      <c r="AT110" s="65"/>
      <c r="AU110" s="118" t="s">
        <v>563</v>
      </c>
      <c r="AV110" s="101"/>
      <c r="AW110" s="101"/>
      <c r="AX110" s="102" t="s">
        <v>563</v>
      </c>
      <c r="AY110" s="102" t="s">
        <v>563</v>
      </c>
      <c r="AZ110" s="102" t="s">
        <v>563</v>
      </c>
      <c r="BA110" s="118" t="s">
        <v>563</v>
      </c>
      <c r="BB110" s="102" t="s">
        <v>563</v>
      </c>
      <c r="BC110" s="102" t="s">
        <v>563</v>
      </c>
      <c r="BD110" s="101"/>
      <c r="BE110" s="54"/>
      <c r="BF110" s="81"/>
      <c r="BG110" s="118" t="s">
        <v>563</v>
      </c>
    </row>
    <row r="111" spans="1:59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102" t="s">
        <v>563</v>
      </c>
      <c r="M111" s="102" t="s">
        <v>563</v>
      </c>
      <c r="N111" s="102" t="s">
        <v>563</v>
      </c>
      <c r="O111" s="102" t="s">
        <v>563</v>
      </c>
      <c r="P111" s="102" t="s">
        <v>563</v>
      </c>
      <c r="Q111" s="118" t="s">
        <v>563</v>
      </c>
      <c r="R111" s="102" t="s">
        <v>563</v>
      </c>
      <c r="S111" s="102" t="s">
        <v>563</v>
      </c>
      <c r="T111" s="102"/>
      <c r="U111" s="102" t="s">
        <v>563</v>
      </c>
      <c r="V111" s="59"/>
      <c r="W111" s="118" t="s">
        <v>563</v>
      </c>
      <c r="X111" s="102">
        <v>0</v>
      </c>
      <c r="Y111" s="102" t="s">
        <v>563</v>
      </c>
      <c r="Z111" s="102"/>
      <c r="AA111" s="102"/>
      <c r="AB111" s="59"/>
      <c r="AC111" s="118">
        <v>0</v>
      </c>
      <c r="AD111" s="102" t="s">
        <v>563</v>
      </c>
      <c r="AE111" s="102" t="s">
        <v>563</v>
      </c>
      <c r="AF111" s="102" t="s">
        <v>563</v>
      </c>
      <c r="AG111" s="102"/>
      <c r="AH111" s="59"/>
      <c r="AI111" s="118" t="s">
        <v>563</v>
      </c>
      <c r="AJ111" s="58"/>
      <c r="AK111" s="58"/>
      <c r="AL111" s="102"/>
      <c r="AM111" s="58"/>
      <c r="AN111" s="59"/>
      <c r="AO111" s="118">
        <v>0</v>
      </c>
      <c r="AP111" s="102" t="s">
        <v>563</v>
      </c>
      <c r="AQ111" s="102" t="s">
        <v>563</v>
      </c>
      <c r="AR111" s="102" t="s">
        <v>563</v>
      </c>
      <c r="AS111" s="102"/>
      <c r="AT111" s="59"/>
      <c r="AU111" s="118" t="s">
        <v>563</v>
      </c>
      <c r="AV111" s="102"/>
      <c r="AW111" s="102"/>
      <c r="AX111" s="102" t="s">
        <v>563</v>
      </c>
      <c r="AY111" s="102" t="s">
        <v>563</v>
      </c>
      <c r="AZ111" s="102" t="s">
        <v>563</v>
      </c>
      <c r="BA111" s="118" t="s">
        <v>563</v>
      </c>
      <c r="BB111" s="102" t="s">
        <v>563</v>
      </c>
      <c r="BC111" s="102" t="s">
        <v>563</v>
      </c>
      <c r="BD111" s="102"/>
      <c r="BE111" s="58"/>
      <c r="BF111" s="76"/>
      <c r="BG111" s="118" t="s">
        <v>563</v>
      </c>
    </row>
    <row r="112" spans="1:59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102">
        <v>3</v>
      </c>
      <c r="M112" s="102">
        <v>3</v>
      </c>
      <c r="N112" s="102">
        <v>3</v>
      </c>
      <c r="O112" s="102">
        <v>3</v>
      </c>
      <c r="P112" s="102">
        <v>3</v>
      </c>
      <c r="Q112" s="118">
        <v>3</v>
      </c>
      <c r="R112" s="102">
        <v>2</v>
      </c>
      <c r="S112" s="102">
        <v>2</v>
      </c>
      <c r="T112" s="101"/>
      <c r="U112" s="102">
        <v>3</v>
      </c>
      <c r="V112" s="65"/>
      <c r="W112" s="118">
        <v>2.3333333333333335</v>
      </c>
      <c r="X112" s="102">
        <v>0</v>
      </c>
      <c r="Y112" s="102">
        <v>2</v>
      </c>
      <c r="Z112" s="101"/>
      <c r="AA112" s="101"/>
      <c r="AB112" s="65"/>
      <c r="AC112" s="118">
        <v>1</v>
      </c>
      <c r="AD112" s="102">
        <v>3</v>
      </c>
      <c r="AE112" s="102">
        <v>2</v>
      </c>
      <c r="AF112" s="102">
        <v>3</v>
      </c>
      <c r="AG112" s="101"/>
      <c r="AH112" s="65"/>
      <c r="AI112" s="118">
        <v>2.6666666666666665</v>
      </c>
      <c r="AJ112" s="54"/>
      <c r="AK112" s="54"/>
      <c r="AL112" s="101"/>
      <c r="AM112" s="54"/>
      <c r="AN112" s="65"/>
      <c r="AO112" s="118">
        <v>0</v>
      </c>
      <c r="AP112" s="102">
        <v>2</v>
      </c>
      <c r="AQ112" s="102">
        <v>3</v>
      </c>
      <c r="AR112" s="102">
        <v>3</v>
      </c>
      <c r="AS112" s="101"/>
      <c r="AT112" s="65"/>
      <c r="AU112" s="118">
        <v>2.6666666666666665</v>
      </c>
      <c r="AV112" s="101"/>
      <c r="AW112" s="101"/>
      <c r="AX112" s="102">
        <v>0</v>
      </c>
      <c r="AY112" s="102">
        <v>0</v>
      </c>
      <c r="AZ112" s="102">
        <v>0</v>
      </c>
      <c r="BA112" s="118">
        <v>0</v>
      </c>
      <c r="BB112" s="102">
        <v>0</v>
      </c>
      <c r="BC112" s="102">
        <v>0</v>
      </c>
      <c r="BD112" s="101"/>
      <c r="BE112" s="54"/>
      <c r="BF112" s="81"/>
      <c r="BG112" s="118">
        <v>0</v>
      </c>
    </row>
    <row r="113" spans="1:59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102" t="s">
        <v>563</v>
      </c>
      <c r="M113" s="102" t="s">
        <v>563</v>
      </c>
      <c r="N113" s="102" t="s">
        <v>563</v>
      </c>
      <c r="O113" s="102" t="s">
        <v>563</v>
      </c>
      <c r="P113" s="102" t="s">
        <v>563</v>
      </c>
      <c r="Q113" s="118" t="s">
        <v>563</v>
      </c>
      <c r="R113" s="102" t="s">
        <v>563</v>
      </c>
      <c r="S113" s="102" t="s">
        <v>563</v>
      </c>
      <c r="T113" s="102"/>
      <c r="U113" s="102" t="s">
        <v>563</v>
      </c>
      <c r="V113" s="59"/>
      <c r="W113" s="118" t="s">
        <v>563</v>
      </c>
      <c r="X113" s="102">
        <v>0</v>
      </c>
      <c r="Y113" s="102" t="s">
        <v>563</v>
      </c>
      <c r="Z113" s="102"/>
      <c r="AA113" s="102"/>
      <c r="AB113" s="59"/>
      <c r="AC113" s="118">
        <v>0</v>
      </c>
      <c r="AD113" s="102" t="s">
        <v>563</v>
      </c>
      <c r="AE113" s="102" t="s">
        <v>563</v>
      </c>
      <c r="AF113" s="102" t="s">
        <v>563</v>
      </c>
      <c r="AG113" s="102"/>
      <c r="AH113" s="59"/>
      <c r="AI113" s="118" t="s">
        <v>563</v>
      </c>
      <c r="AJ113" s="58"/>
      <c r="AK113" s="58"/>
      <c r="AL113" s="102"/>
      <c r="AM113" s="58"/>
      <c r="AN113" s="59"/>
      <c r="AO113" s="118">
        <v>0</v>
      </c>
      <c r="AP113" s="102" t="s">
        <v>563</v>
      </c>
      <c r="AQ113" s="102" t="s">
        <v>563</v>
      </c>
      <c r="AR113" s="102" t="s">
        <v>563</v>
      </c>
      <c r="AS113" s="102"/>
      <c r="AT113" s="59"/>
      <c r="AU113" s="118" t="s">
        <v>563</v>
      </c>
      <c r="AV113" s="102"/>
      <c r="AW113" s="102"/>
      <c r="AX113" s="102" t="s">
        <v>563</v>
      </c>
      <c r="AY113" s="102" t="s">
        <v>563</v>
      </c>
      <c r="AZ113" s="102" t="s">
        <v>563</v>
      </c>
      <c r="BA113" s="118" t="s">
        <v>563</v>
      </c>
      <c r="BB113" s="102" t="s">
        <v>563</v>
      </c>
      <c r="BC113" s="102" t="s">
        <v>563</v>
      </c>
      <c r="BD113" s="102"/>
      <c r="BE113" s="58"/>
      <c r="BF113" s="76"/>
      <c r="BG113" s="118" t="s">
        <v>563</v>
      </c>
    </row>
    <row r="114" spans="1:59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102">
        <v>3</v>
      </c>
      <c r="M114" s="102">
        <v>2</v>
      </c>
      <c r="N114" s="102">
        <v>2</v>
      </c>
      <c r="O114" s="102">
        <v>3</v>
      </c>
      <c r="P114" s="102">
        <v>3</v>
      </c>
      <c r="Q114" s="118">
        <v>2.6</v>
      </c>
      <c r="R114" s="102">
        <v>0</v>
      </c>
      <c r="S114" s="102">
        <v>0</v>
      </c>
      <c r="T114" s="101"/>
      <c r="U114" s="102">
        <v>0</v>
      </c>
      <c r="V114" s="65"/>
      <c r="W114" s="118">
        <v>0</v>
      </c>
      <c r="X114" s="102">
        <v>0</v>
      </c>
      <c r="Y114" s="102">
        <v>0</v>
      </c>
      <c r="Z114" s="101"/>
      <c r="AA114" s="101"/>
      <c r="AB114" s="65"/>
      <c r="AC114" s="118">
        <v>0</v>
      </c>
      <c r="AD114" s="102">
        <v>0</v>
      </c>
      <c r="AE114" s="102">
        <v>0</v>
      </c>
      <c r="AF114" s="102">
        <v>0</v>
      </c>
      <c r="AG114" s="101"/>
      <c r="AH114" s="65"/>
      <c r="AI114" s="118">
        <v>0</v>
      </c>
      <c r="AJ114" s="54"/>
      <c r="AK114" s="54"/>
      <c r="AL114" s="101"/>
      <c r="AM114" s="54"/>
      <c r="AN114" s="65"/>
      <c r="AO114" s="118">
        <v>0</v>
      </c>
      <c r="AP114" s="102">
        <v>0</v>
      </c>
      <c r="AQ114" s="102">
        <v>0</v>
      </c>
      <c r="AR114" s="102">
        <v>0</v>
      </c>
      <c r="AS114" s="101"/>
      <c r="AT114" s="65"/>
      <c r="AU114" s="118">
        <v>0</v>
      </c>
      <c r="AV114" s="101"/>
      <c r="AW114" s="101"/>
      <c r="AX114" s="102">
        <v>0</v>
      </c>
      <c r="AY114" s="102">
        <v>0</v>
      </c>
      <c r="AZ114" s="102">
        <v>0</v>
      </c>
      <c r="BA114" s="118">
        <v>0</v>
      </c>
      <c r="BB114" s="102">
        <v>0</v>
      </c>
      <c r="BC114" s="102">
        <v>0</v>
      </c>
      <c r="BD114" s="101"/>
      <c r="BE114" s="54"/>
      <c r="BF114" s="81"/>
      <c r="BG114" s="118">
        <v>0</v>
      </c>
    </row>
    <row r="115" spans="1:59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102">
        <v>2</v>
      </c>
      <c r="M115" s="102">
        <v>2</v>
      </c>
      <c r="N115" s="102">
        <v>2</v>
      </c>
      <c r="O115" s="102">
        <v>2</v>
      </c>
      <c r="P115" s="102">
        <v>2</v>
      </c>
      <c r="Q115" s="118">
        <v>2</v>
      </c>
      <c r="R115" s="102">
        <v>3</v>
      </c>
      <c r="S115" s="102">
        <v>3</v>
      </c>
      <c r="T115" s="102"/>
      <c r="U115" s="102">
        <v>2</v>
      </c>
      <c r="V115" s="59"/>
      <c r="W115" s="118">
        <v>2.6666666666666665</v>
      </c>
      <c r="X115" s="102">
        <v>0</v>
      </c>
      <c r="Y115" s="102">
        <v>3</v>
      </c>
      <c r="Z115" s="102"/>
      <c r="AA115" s="102"/>
      <c r="AB115" s="59"/>
      <c r="AC115" s="118">
        <v>1.5</v>
      </c>
      <c r="AD115" s="102">
        <v>3</v>
      </c>
      <c r="AE115" s="102">
        <v>3</v>
      </c>
      <c r="AF115" s="102">
        <v>3</v>
      </c>
      <c r="AG115" s="102"/>
      <c r="AH115" s="59"/>
      <c r="AI115" s="118">
        <v>3</v>
      </c>
      <c r="AJ115" s="58"/>
      <c r="AK115" s="58"/>
      <c r="AL115" s="102"/>
      <c r="AM115" s="58"/>
      <c r="AN115" s="59"/>
      <c r="AO115" s="118">
        <v>0</v>
      </c>
      <c r="AP115" s="102">
        <v>2</v>
      </c>
      <c r="AQ115" s="102">
        <v>3</v>
      </c>
      <c r="AR115" s="102">
        <v>3</v>
      </c>
      <c r="AS115" s="102"/>
      <c r="AT115" s="59"/>
      <c r="AU115" s="118">
        <v>2.6666666666666665</v>
      </c>
      <c r="AV115" s="102"/>
      <c r="AW115" s="102"/>
      <c r="AX115" s="102">
        <v>0</v>
      </c>
      <c r="AY115" s="102">
        <v>0</v>
      </c>
      <c r="AZ115" s="102">
        <v>0</v>
      </c>
      <c r="BA115" s="118">
        <v>0</v>
      </c>
      <c r="BB115" s="102">
        <v>0</v>
      </c>
      <c r="BC115" s="102">
        <v>0</v>
      </c>
      <c r="BD115" s="102"/>
      <c r="BE115" s="58"/>
      <c r="BF115" s="76"/>
      <c r="BG115" s="118">
        <v>0</v>
      </c>
    </row>
    <row r="116" spans="1:59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102" t="s">
        <v>563</v>
      </c>
      <c r="M116" s="102" t="s">
        <v>563</v>
      </c>
      <c r="N116" s="102" t="s">
        <v>563</v>
      </c>
      <c r="O116" s="102" t="s">
        <v>563</v>
      </c>
      <c r="P116" s="102" t="s">
        <v>563</v>
      </c>
      <c r="Q116" s="118" t="s">
        <v>563</v>
      </c>
      <c r="R116" s="102" t="s">
        <v>563</v>
      </c>
      <c r="S116" s="102" t="s">
        <v>563</v>
      </c>
      <c r="T116" s="101"/>
      <c r="U116" s="102" t="s">
        <v>563</v>
      </c>
      <c r="V116" s="65"/>
      <c r="W116" s="118" t="s">
        <v>563</v>
      </c>
      <c r="X116" s="102">
        <v>0</v>
      </c>
      <c r="Y116" s="102" t="s">
        <v>563</v>
      </c>
      <c r="Z116" s="101"/>
      <c r="AA116" s="101"/>
      <c r="AB116" s="65"/>
      <c r="AC116" s="118">
        <v>0</v>
      </c>
      <c r="AD116" s="102" t="s">
        <v>563</v>
      </c>
      <c r="AE116" s="102" t="s">
        <v>563</v>
      </c>
      <c r="AF116" s="102" t="s">
        <v>563</v>
      </c>
      <c r="AG116" s="101"/>
      <c r="AH116" s="65"/>
      <c r="AI116" s="118" t="s">
        <v>563</v>
      </c>
      <c r="AJ116" s="54"/>
      <c r="AK116" s="54"/>
      <c r="AL116" s="101"/>
      <c r="AM116" s="54"/>
      <c r="AN116" s="65"/>
      <c r="AO116" s="118">
        <v>0</v>
      </c>
      <c r="AP116" s="102" t="s">
        <v>563</v>
      </c>
      <c r="AQ116" s="102" t="s">
        <v>563</v>
      </c>
      <c r="AR116" s="102" t="s">
        <v>563</v>
      </c>
      <c r="AS116" s="101"/>
      <c r="AT116" s="65"/>
      <c r="AU116" s="118" t="s">
        <v>563</v>
      </c>
      <c r="AV116" s="101"/>
      <c r="AW116" s="101"/>
      <c r="AX116" s="102" t="s">
        <v>563</v>
      </c>
      <c r="AY116" s="102" t="s">
        <v>563</v>
      </c>
      <c r="AZ116" s="102" t="s">
        <v>563</v>
      </c>
      <c r="BA116" s="118" t="s">
        <v>563</v>
      </c>
      <c r="BB116" s="102" t="s">
        <v>563</v>
      </c>
      <c r="BC116" s="102" t="s">
        <v>563</v>
      </c>
      <c r="BD116" s="101"/>
      <c r="BE116" s="54"/>
      <c r="BF116" s="81"/>
      <c r="BG116" s="118" t="s">
        <v>563</v>
      </c>
    </row>
    <row r="117" spans="1:59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102" t="s">
        <v>563</v>
      </c>
      <c r="M117" s="102" t="s">
        <v>563</v>
      </c>
      <c r="N117" s="102" t="s">
        <v>563</v>
      </c>
      <c r="O117" s="102" t="s">
        <v>563</v>
      </c>
      <c r="P117" s="102" t="s">
        <v>563</v>
      </c>
      <c r="Q117" s="118" t="s">
        <v>563</v>
      </c>
      <c r="R117" s="102" t="s">
        <v>563</v>
      </c>
      <c r="S117" s="102" t="s">
        <v>563</v>
      </c>
      <c r="T117" s="102"/>
      <c r="U117" s="102" t="s">
        <v>563</v>
      </c>
      <c r="V117" s="59"/>
      <c r="W117" s="118" t="s">
        <v>563</v>
      </c>
      <c r="X117" s="102">
        <v>0</v>
      </c>
      <c r="Y117" s="102" t="s">
        <v>563</v>
      </c>
      <c r="Z117" s="102"/>
      <c r="AA117" s="102"/>
      <c r="AB117" s="59"/>
      <c r="AC117" s="118">
        <v>0</v>
      </c>
      <c r="AD117" s="102" t="s">
        <v>563</v>
      </c>
      <c r="AE117" s="102" t="s">
        <v>563</v>
      </c>
      <c r="AF117" s="102" t="s">
        <v>563</v>
      </c>
      <c r="AG117" s="102"/>
      <c r="AH117" s="59"/>
      <c r="AI117" s="118" t="s">
        <v>563</v>
      </c>
      <c r="AJ117" s="58"/>
      <c r="AK117" s="58"/>
      <c r="AL117" s="102"/>
      <c r="AM117" s="58"/>
      <c r="AN117" s="59"/>
      <c r="AO117" s="118">
        <v>0</v>
      </c>
      <c r="AP117" s="102" t="s">
        <v>563</v>
      </c>
      <c r="AQ117" s="102" t="s">
        <v>563</v>
      </c>
      <c r="AR117" s="102" t="s">
        <v>563</v>
      </c>
      <c r="AS117" s="102"/>
      <c r="AT117" s="59"/>
      <c r="AU117" s="118" t="s">
        <v>563</v>
      </c>
      <c r="AV117" s="102"/>
      <c r="AW117" s="102"/>
      <c r="AX117" s="102" t="s">
        <v>563</v>
      </c>
      <c r="AY117" s="102" t="s">
        <v>563</v>
      </c>
      <c r="AZ117" s="102" t="s">
        <v>563</v>
      </c>
      <c r="BA117" s="118" t="s">
        <v>563</v>
      </c>
      <c r="BB117" s="102" t="s">
        <v>563</v>
      </c>
      <c r="BC117" s="102" t="s">
        <v>563</v>
      </c>
      <c r="BD117" s="102"/>
      <c r="BE117" s="58"/>
      <c r="BF117" s="76"/>
      <c r="BG117" s="118" t="s">
        <v>563</v>
      </c>
    </row>
    <row r="118" spans="1:59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102" t="s">
        <v>563</v>
      </c>
      <c r="M118" s="102" t="s">
        <v>563</v>
      </c>
      <c r="N118" s="102" t="s">
        <v>563</v>
      </c>
      <c r="O118" s="102" t="s">
        <v>563</v>
      </c>
      <c r="P118" s="102" t="s">
        <v>563</v>
      </c>
      <c r="Q118" s="118" t="s">
        <v>563</v>
      </c>
      <c r="R118" s="102" t="s">
        <v>563</v>
      </c>
      <c r="S118" s="102" t="s">
        <v>563</v>
      </c>
      <c r="T118" s="101"/>
      <c r="U118" s="102" t="s">
        <v>563</v>
      </c>
      <c r="V118" s="65"/>
      <c r="W118" s="118" t="s">
        <v>563</v>
      </c>
      <c r="X118" s="102">
        <v>0</v>
      </c>
      <c r="Y118" s="102" t="s">
        <v>563</v>
      </c>
      <c r="Z118" s="101"/>
      <c r="AA118" s="101"/>
      <c r="AB118" s="65"/>
      <c r="AC118" s="118">
        <v>0</v>
      </c>
      <c r="AD118" s="102" t="s">
        <v>563</v>
      </c>
      <c r="AE118" s="102" t="s">
        <v>563</v>
      </c>
      <c r="AF118" s="102" t="s">
        <v>563</v>
      </c>
      <c r="AG118" s="101"/>
      <c r="AH118" s="65"/>
      <c r="AI118" s="118" t="s">
        <v>563</v>
      </c>
      <c r="AJ118" s="54"/>
      <c r="AK118" s="54"/>
      <c r="AL118" s="101"/>
      <c r="AM118" s="54"/>
      <c r="AN118" s="65"/>
      <c r="AO118" s="118">
        <v>0</v>
      </c>
      <c r="AP118" s="102" t="s">
        <v>563</v>
      </c>
      <c r="AQ118" s="102" t="s">
        <v>563</v>
      </c>
      <c r="AR118" s="102" t="s">
        <v>563</v>
      </c>
      <c r="AS118" s="101"/>
      <c r="AT118" s="65"/>
      <c r="AU118" s="118" t="s">
        <v>563</v>
      </c>
      <c r="AV118" s="101"/>
      <c r="AW118" s="101"/>
      <c r="AX118" s="102" t="s">
        <v>563</v>
      </c>
      <c r="AY118" s="102" t="s">
        <v>563</v>
      </c>
      <c r="AZ118" s="102" t="s">
        <v>563</v>
      </c>
      <c r="BA118" s="118" t="s">
        <v>563</v>
      </c>
      <c r="BB118" s="102" t="s">
        <v>563</v>
      </c>
      <c r="BC118" s="102" t="s">
        <v>563</v>
      </c>
      <c r="BD118" s="101"/>
      <c r="BE118" s="54"/>
      <c r="BF118" s="81"/>
      <c r="BG118" s="118" t="s">
        <v>563</v>
      </c>
    </row>
    <row r="119" spans="1:59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102" t="s">
        <v>563</v>
      </c>
      <c r="M119" s="102" t="s">
        <v>563</v>
      </c>
      <c r="N119" s="102" t="s">
        <v>563</v>
      </c>
      <c r="O119" s="102" t="s">
        <v>563</v>
      </c>
      <c r="P119" s="102" t="s">
        <v>563</v>
      </c>
      <c r="Q119" s="118" t="s">
        <v>563</v>
      </c>
      <c r="R119" s="102" t="s">
        <v>563</v>
      </c>
      <c r="S119" s="102" t="s">
        <v>563</v>
      </c>
      <c r="T119" s="102"/>
      <c r="U119" s="102" t="s">
        <v>563</v>
      </c>
      <c r="V119" s="59"/>
      <c r="W119" s="118" t="s">
        <v>563</v>
      </c>
      <c r="X119" s="102">
        <v>0</v>
      </c>
      <c r="Y119" s="102" t="s">
        <v>563</v>
      </c>
      <c r="Z119" s="102"/>
      <c r="AA119" s="102"/>
      <c r="AB119" s="59"/>
      <c r="AC119" s="118">
        <v>0</v>
      </c>
      <c r="AD119" s="102" t="s">
        <v>563</v>
      </c>
      <c r="AE119" s="102" t="s">
        <v>563</v>
      </c>
      <c r="AF119" s="102" t="s">
        <v>563</v>
      </c>
      <c r="AG119" s="102"/>
      <c r="AH119" s="59"/>
      <c r="AI119" s="118" t="s">
        <v>563</v>
      </c>
      <c r="AJ119" s="58"/>
      <c r="AK119" s="58"/>
      <c r="AL119" s="102"/>
      <c r="AM119" s="58"/>
      <c r="AN119" s="59"/>
      <c r="AO119" s="118">
        <v>0</v>
      </c>
      <c r="AP119" s="102" t="s">
        <v>563</v>
      </c>
      <c r="AQ119" s="102" t="s">
        <v>563</v>
      </c>
      <c r="AR119" s="102" t="s">
        <v>563</v>
      </c>
      <c r="AS119" s="102"/>
      <c r="AT119" s="59"/>
      <c r="AU119" s="118" t="s">
        <v>563</v>
      </c>
      <c r="AV119" s="102"/>
      <c r="AW119" s="102"/>
      <c r="AX119" s="102" t="s">
        <v>563</v>
      </c>
      <c r="AY119" s="102" t="s">
        <v>563</v>
      </c>
      <c r="AZ119" s="102" t="s">
        <v>563</v>
      </c>
      <c r="BA119" s="118" t="s">
        <v>563</v>
      </c>
      <c r="BB119" s="102" t="s">
        <v>563</v>
      </c>
      <c r="BC119" s="102" t="s">
        <v>563</v>
      </c>
      <c r="BD119" s="102"/>
      <c r="BE119" s="58"/>
      <c r="BF119" s="76"/>
      <c r="BG119" s="118" t="s">
        <v>563</v>
      </c>
    </row>
    <row r="120" spans="1:59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102" t="s">
        <v>563</v>
      </c>
      <c r="M120" s="102" t="s">
        <v>563</v>
      </c>
      <c r="N120" s="102" t="s">
        <v>563</v>
      </c>
      <c r="O120" s="102" t="s">
        <v>563</v>
      </c>
      <c r="P120" s="102" t="s">
        <v>563</v>
      </c>
      <c r="Q120" s="118" t="s">
        <v>563</v>
      </c>
      <c r="R120" s="102" t="s">
        <v>563</v>
      </c>
      <c r="S120" s="102" t="s">
        <v>563</v>
      </c>
      <c r="T120" s="101"/>
      <c r="U120" s="102" t="s">
        <v>563</v>
      </c>
      <c r="V120" s="65"/>
      <c r="W120" s="118" t="s">
        <v>563</v>
      </c>
      <c r="X120" s="102">
        <v>0</v>
      </c>
      <c r="Y120" s="102" t="s">
        <v>563</v>
      </c>
      <c r="Z120" s="101"/>
      <c r="AA120" s="101"/>
      <c r="AB120" s="65"/>
      <c r="AC120" s="118">
        <v>0</v>
      </c>
      <c r="AD120" s="102" t="s">
        <v>563</v>
      </c>
      <c r="AE120" s="102" t="s">
        <v>563</v>
      </c>
      <c r="AF120" s="102" t="s">
        <v>563</v>
      </c>
      <c r="AG120" s="101"/>
      <c r="AH120" s="65"/>
      <c r="AI120" s="118" t="s">
        <v>563</v>
      </c>
      <c r="AJ120" s="54"/>
      <c r="AK120" s="54"/>
      <c r="AL120" s="101"/>
      <c r="AM120" s="54"/>
      <c r="AN120" s="65"/>
      <c r="AO120" s="118">
        <v>0</v>
      </c>
      <c r="AP120" s="102" t="s">
        <v>563</v>
      </c>
      <c r="AQ120" s="102" t="s">
        <v>563</v>
      </c>
      <c r="AR120" s="102" t="s">
        <v>563</v>
      </c>
      <c r="AS120" s="101"/>
      <c r="AT120" s="65"/>
      <c r="AU120" s="118" t="s">
        <v>563</v>
      </c>
      <c r="AV120" s="101"/>
      <c r="AW120" s="101"/>
      <c r="AX120" s="102" t="s">
        <v>563</v>
      </c>
      <c r="AY120" s="102" t="s">
        <v>563</v>
      </c>
      <c r="AZ120" s="102" t="s">
        <v>563</v>
      </c>
      <c r="BA120" s="118" t="s">
        <v>563</v>
      </c>
      <c r="BB120" s="102" t="s">
        <v>563</v>
      </c>
      <c r="BC120" s="102" t="s">
        <v>563</v>
      </c>
      <c r="BD120" s="101"/>
      <c r="BE120" s="54"/>
      <c r="BF120" s="81"/>
      <c r="BG120" s="118" t="s">
        <v>563</v>
      </c>
    </row>
    <row r="121" spans="1:59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102">
        <v>2</v>
      </c>
      <c r="M121" s="102">
        <v>2</v>
      </c>
      <c r="N121" s="102">
        <v>2</v>
      </c>
      <c r="O121" s="102">
        <v>2</v>
      </c>
      <c r="P121" s="102">
        <v>2</v>
      </c>
      <c r="Q121" s="118">
        <v>2</v>
      </c>
      <c r="R121" s="102">
        <v>2</v>
      </c>
      <c r="S121" s="102">
        <v>2</v>
      </c>
      <c r="T121" s="102"/>
      <c r="U121" s="102">
        <v>2</v>
      </c>
      <c r="V121" s="59"/>
      <c r="W121" s="118">
        <v>2</v>
      </c>
      <c r="X121" s="102">
        <v>0</v>
      </c>
      <c r="Y121" s="102">
        <v>2</v>
      </c>
      <c r="Z121" s="102"/>
      <c r="AA121" s="102"/>
      <c r="AB121" s="59"/>
      <c r="AC121" s="118">
        <v>1</v>
      </c>
      <c r="AD121" s="102">
        <v>2</v>
      </c>
      <c r="AE121" s="102">
        <v>0</v>
      </c>
      <c r="AF121" s="102">
        <v>2</v>
      </c>
      <c r="AG121" s="102"/>
      <c r="AH121" s="59"/>
      <c r="AI121" s="118">
        <v>1.3333333333333333</v>
      </c>
      <c r="AJ121" s="58"/>
      <c r="AK121" s="58"/>
      <c r="AL121" s="102"/>
      <c r="AM121" s="58"/>
      <c r="AN121" s="59"/>
      <c r="AO121" s="118">
        <v>0</v>
      </c>
      <c r="AP121" s="102">
        <v>2</v>
      </c>
      <c r="AQ121" s="102">
        <v>2</v>
      </c>
      <c r="AR121" s="102">
        <v>2</v>
      </c>
      <c r="AS121" s="102"/>
      <c r="AT121" s="59"/>
      <c r="AU121" s="118">
        <v>2</v>
      </c>
      <c r="AV121" s="102"/>
      <c r="AW121" s="102"/>
      <c r="AX121" s="102">
        <v>2</v>
      </c>
      <c r="AY121" s="102">
        <v>2</v>
      </c>
      <c r="AZ121" s="102">
        <v>2</v>
      </c>
      <c r="BA121" s="118">
        <v>2</v>
      </c>
      <c r="BB121" s="102">
        <v>2</v>
      </c>
      <c r="BC121" s="102">
        <v>2</v>
      </c>
      <c r="BD121" s="102"/>
      <c r="BE121" s="58"/>
      <c r="BF121" s="76"/>
      <c r="BG121" s="118">
        <v>2</v>
      </c>
    </row>
    <row r="122" spans="1:59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102">
        <v>1</v>
      </c>
      <c r="M122" s="102">
        <v>1</v>
      </c>
      <c r="N122" s="102">
        <v>1</v>
      </c>
      <c r="O122" s="102">
        <v>3</v>
      </c>
      <c r="P122" s="102">
        <v>1</v>
      </c>
      <c r="Q122" s="118">
        <v>1.4</v>
      </c>
      <c r="R122" s="102">
        <v>0</v>
      </c>
      <c r="S122" s="102">
        <v>0</v>
      </c>
      <c r="T122" s="101"/>
      <c r="U122" s="102">
        <v>0</v>
      </c>
      <c r="V122" s="65"/>
      <c r="W122" s="118">
        <v>0</v>
      </c>
      <c r="X122" s="102">
        <v>0</v>
      </c>
      <c r="Y122" s="102">
        <v>0</v>
      </c>
      <c r="Z122" s="101"/>
      <c r="AA122" s="101"/>
      <c r="AB122" s="65"/>
      <c r="AC122" s="118">
        <v>0</v>
      </c>
      <c r="AD122" s="102">
        <v>0</v>
      </c>
      <c r="AE122" s="102">
        <v>0</v>
      </c>
      <c r="AF122" s="102">
        <v>0</v>
      </c>
      <c r="AG122" s="101"/>
      <c r="AH122" s="65"/>
      <c r="AI122" s="118">
        <v>0</v>
      </c>
      <c r="AJ122" s="54"/>
      <c r="AK122" s="54"/>
      <c r="AL122" s="101"/>
      <c r="AM122" s="54"/>
      <c r="AN122" s="65"/>
      <c r="AO122" s="118">
        <v>0</v>
      </c>
      <c r="AP122" s="102">
        <v>0</v>
      </c>
      <c r="AQ122" s="102">
        <v>0</v>
      </c>
      <c r="AR122" s="102">
        <v>0</v>
      </c>
      <c r="AS122" s="101"/>
      <c r="AT122" s="65"/>
      <c r="AU122" s="118">
        <v>0</v>
      </c>
      <c r="AV122" s="101"/>
      <c r="AW122" s="101"/>
      <c r="AX122" s="102">
        <v>0</v>
      </c>
      <c r="AY122" s="102">
        <v>0</v>
      </c>
      <c r="AZ122" s="102">
        <v>0</v>
      </c>
      <c r="BA122" s="118">
        <v>0</v>
      </c>
      <c r="BB122" s="102">
        <v>0</v>
      </c>
      <c r="BC122" s="102">
        <v>0</v>
      </c>
      <c r="BD122" s="101"/>
      <c r="BE122" s="54"/>
      <c r="BF122" s="81"/>
      <c r="BG122" s="118">
        <v>0</v>
      </c>
    </row>
    <row r="123" spans="1:59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102" t="s">
        <v>563</v>
      </c>
      <c r="M123" s="102" t="s">
        <v>563</v>
      </c>
      <c r="N123" s="102" t="s">
        <v>563</v>
      </c>
      <c r="O123" s="102" t="s">
        <v>563</v>
      </c>
      <c r="P123" s="102" t="s">
        <v>563</v>
      </c>
      <c r="Q123" s="118" t="s">
        <v>563</v>
      </c>
      <c r="R123" s="102" t="s">
        <v>563</v>
      </c>
      <c r="S123" s="102" t="s">
        <v>563</v>
      </c>
      <c r="T123" s="102"/>
      <c r="U123" s="102" t="s">
        <v>563</v>
      </c>
      <c r="V123" s="59"/>
      <c r="W123" s="118" t="s">
        <v>563</v>
      </c>
      <c r="X123" s="102">
        <v>0</v>
      </c>
      <c r="Y123" s="102" t="s">
        <v>563</v>
      </c>
      <c r="Z123" s="102"/>
      <c r="AA123" s="102"/>
      <c r="AB123" s="59"/>
      <c r="AC123" s="118">
        <v>0</v>
      </c>
      <c r="AD123" s="102" t="s">
        <v>563</v>
      </c>
      <c r="AE123" s="102" t="s">
        <v>563</v>
      </c>
      <c r="AF123" s="102" t="s">
        <v>563</v>
      </c>
      <c r="AG123" s="102"/>
      <c r="AH123" s="59"/>
      <c r="AI123" s="118" t="s">
        <v>563</v>
      </c>
      <c r="AJ123" s="58"/>
      <c r="AK123" s="58"/>
      <c r="AL123" s="102"/>
      <c r="AM123" s="58"/>
      <c r="AN123" s="59"/>
      <c r="AO123" s="118">
        <v>0</v>
      </c>
      <c r="AP123" s="102" t="s">
        <v>563</v>
      </c>
      <c r="AQ123" s="102" t="s">
        <v>563</v>
      </c>
      <c r="AR123" s="102" t="s">
        <v>563</v>
      </c>
      <c r="AS123" s="102"/>
      <c r="AT123" s="59"/>
      <c r="AU123" s="118" t="s">
        <v>563</v>
      </c>
      <c r="AV123" s="102"/>
      <c r="AW123" s="102"/>
      <c r="AX123" s="102" t="s">
        <v>563</v>
      </c>
      <c r="AY123" s="102" t="s">
        <v>563</v>
      </c>
      <c r="AZ123" s="102" t="s">
        <v>563</v>
      </c>
      <c r="BA123" s="118" t="s">
        <v>563</v>
      </c>
      <c r="BB123" s="102" t="s">
        <v>563</v>
      </c>
      <c r="BC123" s="102" t="s">
        <v>563</v>
      </c>
      <c r="BD123" s="102"/>
      <c r="BE123" s="58"/>
      <c r="BF123" s="76"/>
      <c r="BG123" s="118" t="s">
        <v>563</v>
      </c>
    </row>
    <row r="124" spans="1:59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102">
        <v>2</v>
      </c>
      <c r="M124" s="102">
        <v>2</v>
      </c>
      <c r="N124" s="102">
        <v>2</v>
      </c>
      <c r="O124" s="102">
        <v>2</v>
      </c>
      <c r="P124" s="102">
        <v>2</v>
      </c>
      <c r="Q124" s="118">
        <v>2</v>
      </c>
      <c r="R124" s="102">
        <v>2</v>
      </c>
      <c r="S124" s="102">
        <v>2</v>
      </c>
      <c r="T124" s="101"/>
      <c r="U124" s="102">
        <v>2</v>
      </c>
      <c r="V124" s="65"/>
      <c r="W124" s="118">
        <v>2</v>
      </c>
      <c r="X124" s="102">
        <v>0</v>
      </c>
      <c r="Y124" s="102">
        <v>2</v>
      </c>
      <c r="Z124" s="101"/>
      <c r="AA124" s="101"/>
      <c r="AB124" s="65"/>
      <c r="AC124" s="118">
        <v>1</v>
      </c>
      <c r="AD124" s="102">
        <v>2</v>
      </c>
      <c r="AE124" s="102">
        <v>0</v>
      </c>
      <c r="AF124" s="102">
        <v>2</v>
      </c>
      <c r="AG124" s="101"/>
      <c r="AH124" s="65"/>
      <c r="AI124" s="118">
        <v>1.3333333333333333</v>
      </c>
      <c r="AJ124" s="54"/>
      <c r="AK124" s="54"/>
      <c r="AL124" s="101"/>
      <c r="AM124" s="54"/>
      <c r="AN124" s="65"/>
      <c r="AO124" s="118">
        <v>0</v>
      </c>
      <c r="AP124" s="102">
        <v>2</v>
      </c>
      <c r="AQ124" s="102">
        <v>2</v>
      </c>
      <c r="AR124" s="102">
        <v>2</v>
      </c>
      <c r="AS124" s="101"/>
      <c r="AT124" s="65"/>
      <c r="AU124" s="118">
        <v>2</v>
      </c>
      <c r="AV124" s="101"/>
      <c r="AW124" s="101"/>
      <c r="AX124" s="102">
        <v>2</v>
      </c>
      <c r="AY124" s="102">
        <v>2</v>
      </c>
      <c r="AZ124" s="102">
        <v>2</v>
      </c>
      <c r="BA124" s="118">
        <v>2</v>
      </c>
      <c r="BB124" s="102">
        <v>2</v>
      </c>
      <c r="BC124" s="102">
        <v>2</v>
      </c>
      <c r="BD124" s="101"/>
      <c r="BE124" s="54"/>
      <c r="BF124" s="81"/>
      <c r="BG124" s="118">
        <v>2</v>
      </c>
    </row>
    <row r="125" spans="1:59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102" t="s">
        <v>563</v>
      </c>
      <c r="M125" s="102" t="s">
        <v>563</v>
      </c>
      <c r="N125" s="102" t="s">
        <v>563</v>
      </c>
      <c r="O125" s="102" t="s">
        <v>563</v>
      </c>
      <c r="P125" s="102" t="s">
        <v>563</v>
      </c>
      <c r="Q125" s="118" t="s">
        <v>563</v>
      </c>
      <c r="R125" s="102" t="s">
        <v>563</v>
      </c>
      <c r="S125" s="102" t="s">
        <v>563</v>
      </c>
      <c r="T125" s="102"/>
      <c r="U125" s="102" t="s">
        <v>563</v>
      </c>
      <c r="V125" s="59"/>
      <c r="W125" s="118" t="s">
        <v>563</v>
      </c>
      <c r="X125" s="102">
        <v>0</v>
      </c>
      <c r="Y125" s="102" t="s">
        <v>563</v>
      </c>
      <c r="Z125" s="102"/>
      <c r="AA125" s="102"/>
      <c r="AB125" s="59"/>
      <c r="AC125" s="118">
        <v>0</v>
      </c>
      <c r="AD125" s="102" t="s">
        <v>563</v>
      </c>
      <c r="AE125" s="102" t="s">
        <v>563</v>
      </c>
      <c r="AF125" s="102" t="s">
        <v>563</v>
      </c>
      <c r="AG125" s="102"/>
      <c r="AH125" s="59"/>
      <c r="AI125" s="118" t="s">
        <v>563</v>
      </c>
      <c r="AJ125" s="58"/>
      <c r="AK125" s="58"/>
      <c r="AL125" s="102"/>
      <c r="AM125" s="58"/>
      <c r="AN125" s="59"/>
      <c r="AO125" s="118">
        <v>0</v>
      </c>
      <c r="AP125" s="102" t="s">
        <v>563</v>
      </c>
      <c r="AQ125" s="102" t="s">
        <v>563</v>
      </c>
      <c r="AR125" s="102" t="s">
        <v>563</v>
      </c>
      <c r="AS125" s="102"/>
      <c r="AT125" s="59"/>
      <c r="AU125" s="118" t="s">
        <v>563</v>
      </c>
      <c r="AV125" s="102"/>
      <c r="AW125" s="102"/>
      <c r="AX125" s="102" t="s">
        <v>563</v>
      </c>
      <c r="AY125" s="102" t="s">
        <v>563</v>
      </c>
      <c r="AZ125" s="102" t="s">
        <v>563</v>
      </c>
      <c r="BA125" s="118" t="s">
        <v>563</v>
      </c>
      <c r="BB125" s="102" t="s">
        <v>563</v>
      </c>
      <c r="BC125" s="102" t="s">
        <v>563</v>
      </c>
      <c r="BD125" s="102"/>
      <c r="BE125" s="58"/>
      <c r="BF125" s="76"/>
      <c r="BG125" s="118" t="s">
        <v>563</v>
      </c>
    </row>
    <row r="126" spans="1:59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102">
        <v>3</v>
      </c>
      <c r="M126" s="102">
        <v>2</v>
      </c>
      <c r="N126" s="102">
        <v>2</v>
      </c>
      <c r="O126" s="102">
        <v>3</v>
      </c>
      <c r="P126" s="102">
        <v>2</v>
      </c>
      <c r="Q126" s="118">
        <v>2.4</v>
      </c>
      <c r="R126" s="102">
        <v>0</v>
      </c>
      <c r="S126" s="102">
        <v>0</v>
      </c>
      <c r="T126" s="101"/>
      <c r="U126" s="102">
        <v>0</v>
      </c>
      <c r="V126" s="65"/>
      <c r="W126" s="118">
        <v>0</v>
      </c>
      <c r="X126" s="102">
        <v>0</v>
      </c>
      <c r="Y126" s="102">
        <v>0</v>
      </c>
      <c r="Z126" s="101"/>
      <c r="AA126" s="101"/>
      <c r="AB126" s="65"/>
      <c r="AC126" s="118">
        <v>0</v>
      </c>
      <c r="AD126" s="102">
        <v>0</v>
      </c>
      <c r="AE126" s="102">
        <v>0</v>
      </c>
      <c r="AF126" s="102">
        <v>0</v>
      </c>
      <c r="AG126" s="101"/>
      <c r="AH126" s="65"/>
      <c r="AI126" s="118">
        <v>0</v>
      </c>
      <c r="AJ126" s="54"/>
      <c r="AK126" s="54"/>
      <c r="AL126" s="101"/>
      <c r="AM126" s="54"/>
      <c r="AN126" s="65"/>
      <c r="AO126" s="118">
        <v>0</v>
      </c>
      <c r="AP126" s="102">
        <v>0</v>
      </c>
      <c r="AQ126" s="102">
        <v>0</v>
      </c>
      <c r="AR126" s="102">
        <v>0</v>
      </c>
      <c r="AS126" s="101"/>
      <c r="AT126" s="65"/>
      <c r="AU126" s="118">
        <v>0</v>
      </c>
      <c r="AV126" s="101"/>
      <c r="AW126" s="101"/>
      <c r="AX126" s="102">
        <v>0</v>
      </c>
      <c r="AY126" s="102">
        <v>0</v>
      </c>
      <c r="AZ126" s="102">
        <v>0</v>
      </c>
      <c r="BA126" s="118">
        <v>0</v>
      </c>
      <c r="BB126" s="102">
        <v>0</v>
      </c>
      <c r="BC126" s="102">
        <v>0</v>
      </c>
      <c r="BD126" s="101"/>
      <c r="BE126" s="54"/>
      <c r="BF126" s="81"/>
      <c r="BG126" s="118">
        <v>0</v>
      </c>
    </row>
    <row r="127" spans="1:59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102">
        <v>3</v>
      </c>
      <c r="M127" s="102">
        <v>3</v>
      </c>
      <c r="N127" s="102">
        <v>3</v>
      </c>
      <c r="O127" s="102">
        <v>3</v>
      </c>
      <c r="P127" s="102">
        <v>3</v>
      </c>
      <c r="Q127" s="118">
        <v>3</v>
      </c>
      <c r="R127" s="102">
        <v>3</v>
      </c>
      <c r="S127" s="102">
        <v>3</v>
      </c>
      <c r="T127" s="102"/>
      <c r="U127" s="102">
        <v>3</v>
      </c>
      <c r="V127" s="59"/>
      <c r="W127" s="118">
        <v>3</v>
      </c>
      <c r="X127" s="102">
        <v>0</v>
      </c>
      <c r="Y127" s="102">
        <v>4</v>
      </c>
      <c r="Z127" s="102"/>
      <c r="AA127" s="102"/>
      <c r="AB127" s="59"/>
      <c r="AC127" s="118">
        <v>2</v>
      </c>
      <c r="AD127" s="102">
        <v>3</v>
      </c>
      <c r="AE127" s="102">
        <v>3</v>
      </c>
      <c r="AF127" s="102">
        <v>3</v>
      </c>
      <c r="AG127" s="102"/>
      <c r="AH127" s="59"/>
      <c r="AI127" s="118">
        <v>3</v>
      </c>
      <c r="AJ127" s="58"/>
      <c r="AK127" s="58"/>
      <c r="AL127" s="102"/>
      <c r="AM127" s="58"/>
      <c r="AN127" s="59"/>
      <c r="AO127" s="118">
        <v>0</v>
      </c>
      <c r="AP127" s="102">
        <v>3</v>
      </c>
      <c r="AQ127" s="102">
        <v>3</v>
      </c>
      <c r="AR127" s="102">
        <v>3</v>
      </c>
      <c r="AS127" s="102"/>
      <c r="AT127" s="59"/>
      <c r="AU127" s="118">
        <v>3</v>
      </c>
      <c r="AV127" s="102"/>
      <c r="AW127" s="102"/>
      <c r="AX127" s="102">
        <v>0</v>
      </c>
      <c r="AY127" s="102">
        <v>0</v>
      </c>
      <c r="AZ127" s="102">
        <v>0</v>
      </c>
      <c r="BA127" s="118">
        <v>0</v>
      </c>
      <c r="BB127" s="102">
        <v>0</v>
      </c>
      <c r="BC127" s="102">
        <v>0</v>
      </c>
      <c r="BD127" s="102"/>
      <c r="BE127" s="58"/>
      <c r="BF127" s="76"/>
      <c r="BG127" s="118">
        <v>0</v>
      </c>
    </row>
    <row r="128" spans="1:59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102" t="s">
        <v>563</v>
      </c>
      <c r="M128" s="102" t="s">
        <v>563</v>
      </c>
      <c r="N128" s="102" t="s">
        <v>563</v>
      </c>
      <c r="O128" s="102" t="s">
        <v>563</v>
      </c>
      <c r="P128" s="102" t="s">
        <v>563</v>
      </c>
      <c r="Q128" s="118" t="s">
        <v>563</v>
      </c>
      <c r="R128" s="102" t="s">
        <v>563</v>
      </c>
      <c r="S128" s="102" t="s">
        <v>563</v>
      </c>
      <c r="T128" s="101"/>
      <c r="U128" s="102" t="s">
        <v>563</v>
      </c>
      <c r="V128" s="65"/>
      <c r="W128" s="118" t="s">
        <v>563</v>
      </c>
      <c r="X128" s="102">
        <v>0</v>
      </c>
      <c r="Y128" s="102" t="s">
        <v>563</v>
      </c>
      <c r="Z128" s="101"/>
      <c r="AA128" s="101"/>
      <c r="AB128" s="65"/>
      <c r="AC128" s="118">
        <v>0</v>
      </c>
      <c r="AD128" s="102" t="s">
        <v>563</v>
      </c>
      <c r="AE128" s="102" t="s">
        <v>563</v>
      </c>
      <c r="AF128" s="102" t="s">
        <v>563</v>
      </c>
      <c r="AG128" s="101"/>
      <c r="AH128" s="65"/>
      <c r="AI128" s="118" t="s">
        <v>563</v>
      </c>
      <c r="AJ128" s="54"/>
      <c r="AK128" s="54"/>
      <c r="AL128" s="101"/>
      <c r="AM128" s="54"/>
      <c r="AN128" s="65"/>
      <c r="AO128" s="118">
        <v>0</v>
      </c>
      <c r="AP128" s="102" t="s">
        <v>563</v>
      </c>
      <c r="AQ128" s="102" t="s">
        <v>563</v>
      </c>
      <c r="AR128" s="102" t="s">
        <v>563</v>
      </c>
      <c r="AS128" s="101"/>
      <c r="AT128" s="65"/>
      <c r="AU128" s="118" t="s">
        <v>563</v>
      </c>
      <c r="AV128" s="101"/>
      <c r="AW128" s="101"/>
      <c r="AX128" s="102" t="s">
        <v>563</v>
      </c>
      <c r="AY128" s="102" t="s">
        <v>563</v>
      </c>
      <c r="AZ128" s="102" t="s">
        <v>563</v>
      </c>
      <c r="BA128" s="118" t="s">
        <v>563</v>
      </c>
      <c r="BB128" s="102" t="s">
        <v>563</v>
      </c>
      <c r="BC128" s="102" t="s">
        <v>563</v>
      </c>
      <c r="BD128" s="101"/>
      <c r="BE128" s="54"/>
      <c r="BF128" s="81"/>
      <c r="BG128" s="118" t="s">
        <v>563</v>
      </c>
    </row>
    <row r="129" spans="1:59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102" t="s">
        <v>563</v>
      </c>
      <c r="M129" s="102" t="s">
        <v>563</v>
      </c>
      <c r="N129" s="102" t="s">
        <v>563</v>
      </c>
      <c r="O129" s="102" t="s">
        <v>563</v>
      </c>
      <c r="P129" s="102" t="s">
        <v>563</v>
      </c>
      <c r="Q129" s="118" t="s">
        <v>563</v>
      </c>
      <c r="R129" s="102" t="s">
        <v>563</v>
      </c>
      <c r="S129" s="102" t="s">
        <v>563</v>
      </c>
      <c r="T129" s="102"/>
      <c r="U129" s="102" t="s">
        <v>563</v>
      </c>
      <c r="V129" s="59"/>
      <c r="W129" s="118" t="s">
        <v>563</v>
      </c>
      <c r="X129" s="102">
        <v>0</v>
      </c>
      <c r="Y129" s="102" t="s">
        <v>563</v>
      </c>
      <c r="Z129" s="102"/>
      <c r="AA129" s="102"/>
      <c r="AB129" s="59"/>
      <c r="AC129" s="118">
        <v>0</v>
      </c>
      <c r="AD129" s="102" t="s">
        <v>563</v>
      </c>
      <c r="AE129" s="102" t="s">
        <v>563</v>
      </c>
      <c r="AF129" s="102" t="s">
        <v>563</v>
      </c>
      <c r="AG129" s="102"/>
      <c r="AH129" s="59"/>
      <c r="AI129" s="118" t="s">
        <v>563</v>
      </c>
      <c r="AJ129" s="58"/>
      <c r="AK129" s="58"/>
      <c r="AL129" s="102"/>
      <c r="AM129" s="58"/>
      <c r="AN129" s="59"/>
      <c r="AO129" s="118">
        <v>0</v>
      </c>
      <c r="AP129" s="102" t="s">
        <v>563</v>
      </c>
      <c r="AQ129" s="102" t="s">
        <v>563</v>
      </c>
      <c r="AR129" s="102" t="s">
        <v>563</v>
      </c>
      <c r="AS129" s="102"/>
      <c r="AT129" s="59"/>
      <c r="AU129" s="118" t="s">
        <v>563</v>
      </c>
      <c r="AV129" s="102"/>
      <c r="AW129" s="102"/>
      <c r="AX129" s="102" t="s">
        <v>563</v>
      </c>
      <c r="AY129" s="102" t="s">
        <v>563</v>
      </c>
      <c r="AZ129" s="102" t="s">
        <v>563</v>
      </c>
      <c r="BA129" s="118" t="s">
        <v>563</v>
      </c>
      <c r="BB129" s="102" t="s">
        <v>563</v>
      </c>
      <c r="BC129" s="102" t="s">
        <v>563</v>
      </c>
      <c r="BD129" s="102"/>
      <c r="BE129" s="58"/>
      <c r="BF129" s="76"/>
      <c r="BG129" s="118" t="s">
        <v>563</v>
      </c>
    </row>
    <row r="130" spans="1:59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102" t="s">
        <v>563</v>
      </c>
      <c r="M130" s="102" t="s">
        <v>563</v>
      </c>
      <c r="N130" s="102" t="s">
        <v>563</v>
      </c>
      <c r="O130" s="102" t="s">
        <v>563</v>
      </c>
      <c r="P130" s="102" t="s">
        <v>563</v>
      </c>
      <c r="Q130" s="118" t="s">
        <v>563</v>
      </c>
      <c r="R130" s="102" t="s">
        <v>563</v>
      </c>
      <c r="S130" s="102" t="s">
        <v>563</v>
      </c>
      <c r="T130" s="101"/>
      <c r="U130" s="102" t="s">
        <v>563</v>
      </c>
      <c r="V130" s="65"/>
      <c r="W130" s="118" t="s">
        <v>563</v>
      </c>
      <c r="X130" s="102">
        <v>0</v>
      </c>
      <c r="Y130" s="102" t="s">
        <v>563</v>
      </c>
      <c r="Z130" s="101"/>
      <c r="AA130" s="101"/>
      <c r="AB130" s="65"/>
      <c r="AC130" s="118">
        <v>0</v>
      </c>
      <c r="AD130" s="102" t="s">
        <v>563</v>
      </c>
      <c r="AE130" s="102" t="s">
        <v>563</v>
      </c>
      <c r="AF130" s="102" t="s">
        <v>563</v>
      </c>
      <c r="AG130" s="101"/>
      <c r="AH130" s="65"/>
      <c r="AI130" s="118" t="s">
        <v>563</v>
      </c>
      <c r="AJ130" s="54"/>
      <c r="AK130" s="54"/>
      <c r="AL130" s="101"/>
      <c r="AM130" s="54"/>
      <c r="AN130" s="65"/>
      <c r="AO130" s="118">
        <v>0</v>
      </c>
      <c r="AP130" s="102" t="s">
        <v>563</v>
      </c>
      <c r="AQ130" s="102" t="s">
        <v>563</v>
      </c>
      <c r="AR130" s="102" t="s">
        <v>563</v>
      </c>
      <c r="AS130" s="101"/>
      <c r="AT130" s="65"/>
      <c r="AU130" s="118" t="s">
        <v>563</v>
      </c>
      <c r="AV130" s="101"/>
      <c r="AW130" s="101"/>
      <c r="AX130" s="102" t="s">
        <v>563</v>
      </c>
      <c r="AY130" s="102" t="s">
        <v>563</v>
      </c>
      <c r="AZ130" s="102" t="s">
        <v>563</v>
      </c>
      <c r="BA130" s="118" t="s">
        <v>563</v>
      </c>
      <c r="BB130" s="102" t="s">
        <v>563</v>
      </c>
      <c r="BC130" s="102" t="s">
        <v>563</v>
      </c>
      <c r="BD130" s="101"/>
      <c r="BE130" s="54"/>
      <c r="BF130" s="81"/>
      <c r="BG130" s="118" t="s">
        <v>563</v>
      </c>
    </row>
    <row r="131" spans="1:59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102" t="s">
        <v>563</v>
      </c>
      <c r="M131" s="102" t="s">
        <v>563</v>
      </c>
      <c r="N131" s="102" t="s">
        <v>563</v>
      </c>
      <c r="O131" s="102" t="s">
        <v>563</v>
      </c>
      <c r="P131" s="102" t="s">
        <v>563</v>
      </c>
      <c r="Q131" s="118" t="s">
        <v>563</v>
      </c>
      <c r="R131" s="102" t="s">
        <v>563</v>
      </c>
      <c r="S131" s="102" t="s">
        <v>563</v>
      </c>
      <c r="T131" s="102"/>
      <c r="U131" s="102" t="s">
        <v>563</v>
      </c>
      <c r="V131" s="59"/>
      <c r="W131" s="118" t="s">
        <v>563</v>
      </c>
      <c r="X131" s="102">
        <v>0</v>
      </c>
      <c r="Y131" s="102" t="s">
        <v>563</v>
      </c>
      <c r="Z131" s="102"/>
      <c r="AA131" s="102"/>
      <c r="AB131" s="59"/>
      <c r="AC131" s="118">
        <v>0</v>
      </c>
      <c r="AD131" s="102" t="s">
        <v>563</v>
      </c>
      <c r="AE131" s="102" t="s">
        <v>563</v>
      </c>
      <c r="AF131" s="102" t="s">
        <v>563</v>
      </c>
      <c r="AG131" s="102"/>
      <c r="AH131" s="59"/>
      <c r="AI131" s="118" t="s">
        <v>563</v>
      </c>
      <c r="AJ131" s="58"/>
      <c r="AK131" s="58"/>
      <c r="AL131" s="102"/>
      <c r="AM131" s="58"/>
      <c r="AN131" s="59"/>
      <c r="AO131" s="118">
        <v>0</v>
      </c>
      <c r="AP131" s="102" t="s">
        <v>563</v>
      </c>
      <c r="AQ131" s="102" t="s">
        <v>563</v>
      </c>
      <c r="AR131" s="102" t="s">
        <v>563</v>
      </c>
      <c r="AS131" s="102"/>
      <c r="AT131" s="59"/>
      <c r="AU131" s="118" t="s">
        <v>563</v>
      </c>
      <c r="AV131" s="102"/>
      <c r="AW131" s="102"/>
      <c r="AX131" s="102" t="s">
        <v>563</v>
      </c>
      <c r="AY131" s="102" t="s">
        <v>563</v>
      </c>
      <c r="AZ131" s="102" t="s">
        <v>563</v>
      </c>
      <c r="BA131" s="118" t="s">
        <v>563</v>
      </c>
      <c r="BB131" s="102" t="s">
        <v>563</v>
      </c>
      <c r="BC131" s="102" t="s">
        <v>563</v>
      </c>
      <c r="BD131" s="102"/>
      <c r="BE131" s="58"/>
      <c r="BF131" s="76"/>
      <c r="BG131" s="118" t="s">
        <v>563</v>
      </c>
    </row>
    <row r="132" spans="1:59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102">
        <v>3</v>
      </c>
      <c r="M132" s="102">
        <v>3</v>
      </c>
      <c r="N132" s="102">
        <v>3</v>
      </c>
      <c r="O132" s="102">
        <v>3</v>
      </c>
      <c r="P132" s="102">
        <v>3</v>
      </c>
      <c r="Q132" s="118">
        <v>3</v>
      </c>
      <c r="R132" s="102">
        <v>0</v>
      </c>
      <c r="S132" s="102">
        <v>0</v>
      </c>
      <c r="T132" s="101"/>
      <c r="U132" s="102">
        <v>0</v>
      </c>
      <c r="V132" s="65"/>
      <c r="W132" s="118">
        <v>0</v>
      </c>
      <c r="X132" s="102">
        <v>0</v>
      </c>
      <c r="Y132" s="102">
        <v>0</v>
      </c>
      <c r="Z132" s="101"/>
      <c r="AA132" s="101"/>
      <c r="AB132" s="65"/>
      <c r="AC132" s="118">
        <v>0</v>
      </c>
      <c r="AD132" s="102">
        <v>0</v>
      </c>
      <c r="AE132" s="102">
        <v>0</v>
      </c>
      <c r="AF132" s="102">
        <v>0</v>
      </c>
      <c r="AG132" s="101"/>
      <c r="AH132" s="65"/>
      <c r="AI132" s="118">
        <v>0</v>
      </c>
      <c r="AJ132" s="54"/>
      <c r="AK132" s="54"/>
      <c r="AL132" s="101"/>
      <c r="AM132" s="54"/>
      <c r="AN132" s="65"/>
      <c r="AO132" s="118">
        <v>0</v>
      </c>
      <c r="AP132" s="102">
        <v>0</v>
      </c>
      <c r="AQ132" s="102">
        <v>0</v>
      </c>
      <c r="AR132" s="102">
        <v>0</v>
      </c>
      <c r="AS132" s="101"/>
      <c r="AT132" s="65"/>
      <c r="AU132" s="118">
        <v>0</v>
      </c>
      <c r="AV132" s="101"/>
      <c r="AW132" s="101"/>
      <c r="AX132" s="102">
        <v>0</v>
      </c>
      <c r="AY132" s="102">
        <v>0</v>
      </c>
      <c r="AZ132" s="102">
        <v>0</v>
      </c>
      <c r="BA132" s="118">
        <v>0</v>
      </c>
      <c r="BB132" s="102">
        <v>0</v>
      </c>
      <c r="BC132" s="102">
        <v>0</v>
      </c>
      <c r="BD132" s="101"/>
      <c r="BE132" s="54"/>
      <c r="BF132" s="81"/>
      <c r="BG132" s="118">
        <v>0</v>
      </c>
    </row>
    <row r="133" spans="1:59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102">
        <v>3</v>
      </c>
      <c r="M133" s="102">
        <v>3</v>
      </c>
      <c r="N133" s="102">
        <v>3</v>
      </c>
      <c r="O133" s="102">
        <v>3</v>
      </c>
      <c r="P133" s="102">
        <v>3</v>
      </c>
      <c r="Q133" s="118">
        <v>3</v>
      </c>
      <c r="R133" s="102">
        <v>3</v>
      </c>
      <c r="S133" s="102">
        <v>3</v>
      </c>
      <c r="T133" s="102"/>
      <c r="U133" s="102">
        <v>3</v>
      </c>
      <c r="V133" s="59"/>
      <c r="W133" s="118">
        <v>3</v>
      </c>
      <c r="X133" s="102">
        <v>0</v>
      </c>
      <c r="Y133" s="102">
        <v>4</v>
      </c>
      <c r="Z133" s="102"/>
      <c r="AA133" s="102"/>
      <c r="AB133" s="59"/>
      <c r="AC133" s="118">
        <v>2</v>
      </c>
      <c r="AD133" s="102">
        <v>3</v>
      </c>
      <c r="AE133" s="102">
        <v>4</v>
      </c>
      <c r="AF133" s="102">
        <v>3</v>
      </c>
      <c r="AG133" s="102"/>
      <c r="AH133" s="59"/>
      <c r="AI133" s="118">
        <v>3.3333333333333335</v>
      </c>
      <c r="AJ133" s="58"/>
      <c r="AK133" s="58"/>
      <c r="AL133" s="102"/>
      <c r="AM133" s="58"/>
      <c r="AN133" s="59"/>
      <c r="AO133" s="118">
        <v>0</v>
      </c>
      <c r="AP133" s="102">
        <v>3</v>
      </c>
      <c r="AQ133" s="102">
        <v>4</v>
      </c>
      <c r="AR133" s="102">
        <v>3</v>
      </c>
      <c r="AS133" s="102"/>
      <c r="AT133" s="59"/>
      <c r="AU133" s="118">
        <v>3.3333333333333335</v>
      </c>
      <c r="AV133" s="102"/>
      <c r="AW133" s="102"/>
      <c r="AX133" s="102">
        <v>0</v>
      </c>
      <c r="AY133" s="102">
        <v>0</v>
      </c>
      <c r="AZ133" s="102">
        <v>0</v>
      </c>
      <c r="BA133" s="118">
        <v>0</v>
      </c>
      <c r="BB133" s="102">
        <v>0</v>
      </c>
      <c r="BC133" s="102">
        <v>0</v>
      </c>
      <c r="BD133" s="102"/>
      <c r="BE133" s="58"/>
      <c r="BF133" s="76"/>
      <c r="BG133" s="118">
        <v>0</v>
      </c>
    </row>
    <row r="134" spans="1:59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102">
        <v>3</v>
      </c>
      <c r="M134" s="102">
        <v>2</v>
      </c>
      <c r="N134" s="102">
        <v>3</v>
      </c>
      <c r="O134" s="102">
        <v>3</v>
      </c>
      <c r="P134" s="102">
        <v>3</v>
      </c>
      <c r="Q134" s="118">
        <v>2.8</v>
      </c>
      <c r="R134" s="102">
        <v>0</v>
      </c>
      <c r="S134" s="102">
        <v>0</v>
      </c>
      <c r="T134" s="101"/>
      <c r="U134" s="102">
        <v>0</v>
      </c>
      <c r="V134" s="65"/>
      <c r="W134" s="118">
        <v>0</v>
      </c>
      <c r="X134" s="102">
        <v>0</v>
      </c>
      <c r="Y134" s="102">
        <v>0</v>
      </c>
      <c r="Z134" s="101"/>
      <c r="AA134" s="101"/>
      <c r="AB134" s="65"/>
      <c r="AC134" s="118">
        <v>0</v>
      </c>
      <c r="AD134" s="102">
        <v>0</v>
      </c>
      <c r="AE134" s="102">
        <v>0</v>
      </c>
      <c r="AF134" s="102">
        <v>0</v>
      </c>
      <c r="AG134" s="101"/>
      <c r="AH134" s="65"/>
      <c r="AI134" s="118">
        <v>0</v>
      </c>
      <c r="AJ134" s="54"/>
      <c r="AK134" s="54"/>
      <c r="AL134" s="101"/>
      <c r="AM134" s="54"/>
      <c r="AN134" s="65"/>
      <c r="AO134" s="118">
        <v>0</v>
      </c>
      <c r="AP134" s="102">
        <v>0</v>
      </c>
      <c r="AQ134" s="102">
        <v>0</v>
      </c>
      <c r="AR134" s="102">
        <v>0</v>
      </c>
      <c r="AS134" s="101"/>
      <c r="AT134" s="65"/>
      <c r="AU134" s="118">
        <v>0</v>
      </c>
      <c r="AV134" s="101"/>
      <c r="AW134" s="101"/>
      <c r="AX134" s="102">
        <v>0</v>
      </c>
      <c r="AY134" s="102">
        <v>0</v>
      </c>
      <c r="AZ134" s="102">
        <v>0</v>
      </c>
      <c r="BA134" s="118">
        <v>0</v>
      </c>
      <c r="BB134" s="102">
        <v>0</v>
      </c>
      <c r="BC134" s="102">
        <v>0</v>
      </c>
      <c r="BD134" s="101"/>
      <c r="BE134" s="54"/>
      <c r="BF134" s="81"/>
      <c r="BG134" s="118">
        <v>0</v>
      </c>
    </row>
    <row r="135" spans="1:59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102">
        <v>0</v>
      </c>
      <c r="M135" s="102">
        <v>0</v>
      </c>
      <c r="N135" s="102">
        <v>0</v>
      </c>
      <c r="O135" s="102">
        <v>3</v>
      </c>
      <c r="P135" s="102">
        <v>0</v>
      </c>
      <c r="Q135" s="118">
        <v>0.6</v>
      </c>
      <c r="R135" s="102">
        <v>0</v>
      </c>
      <c r="S135" s="102">
        <v>0</v>
      </c>
      <c r="T135" s="102"/>
      <c r="U135" s="102">
        <v>0</v>
      </c>
      <c r="V135" s="59"/>
      <c r="W135" s="118">
        <v>0</v>
      </c>
      <c r="X135" s="102">
        <v>0</v>
      </c>
      <c r="Y135" s="102">
        <v>0</v>
      </c>
      <c r="Z135" s="102"/>
      <c r="AA135" s="102"/>
      <c r="AB135" s="59"/>
      <c r="AC135" s="118">
        <v>0</v>
      </c>
      <c r="AD135" s="102">
        <v>0</v>
      </c>
      <c r="AE135" s="102">
        <v>0</v>
      </c>
      <c r="AF135" s="102">
        <v>0</v>
      </c>
      <c r="AG135" s="102"/>
      <c r="AH135" s="59"/>
      <c r="AI135" s="118">
        <v>0</v>
      </c>
      <c r="AJ135" s="58"/>
      <c r="AK135" s="58"/>
      <c r="AL135" s="102"/>
      <c r="AM135" s="58"/>
      <c r="AN135" s="59"/>
      <c r="AO135" s="118">
        <v>0</v>
      </c>
      <c r="AP135" s="102">
        <v>0</v>
      </c>
      <c r="AQ135" s="102">
        <v>0</v>
      </c>
      <c r="AR135" s="102">
        <v>0</v>
      </c>
      <c r="AS135" s="102"/>
      <c r="AT135" s="59"/>
      <c r="AU135" s="118">
        <v>0</v>
      </c>
      <c r="AV135" s="102"/>
      <c r="AW135" s="102"/>
      <c r="AX135" s="102">
        <v>0</v>
      </c>
      <c r="AY135" s="102">
        <v>0</v>
      </c>
      <c r="AZ135" s="102">
        <v>0</v>
      </c>
      <c r="BA135" s="118">
        <v>0</v>
      </c>
      <c r="BB135" s="102">
        <v>0</v>
      </c>
      <c r="BC135" s="102">
        <v>0</v>
      </c>
      <c r="BD135" s="102"/>
      <c r="BE135" s="58"/>
      <c r="BF135" s="76"/>
      <c r="BG135" s="118">
        <v>0</v>
      </c>
    </row>
    <row r="136" spans="1:59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102">
        <v>0</v>
      </c>
      <c r="M136" s="102">
        <v>0</v>
      </c>
      <c r="N136" s="102">
        <v>0</v>
      </c>
      <c r="O136" s="102">
        <v>0</v>
      </c>
      <c r="P136" s="102">
        <v>0</v>
      </c>
      <c r="Q136" s="118">
        <v>0</v>
      </c>
      <c r="R136" s="102">
        <v>0</v>
      </c>
      <c r="S136" s="102">
        <v>0</v>
      </c>
      <c r="T136" s="101"/>
      <c r="U136" s="102">
        <v>0</v>
      </c>
      <c r="V136" s="65"/>
      <c r="W136" s="118">
        <v>0</v>
      </c>
      <c r="X136" s="102">
        <v>0</v>
      </c>
      <c r="Y136" s="102">
        <v>0</v>
      </c>
      <c r="Z136" s="101"/>
      <c r="AA136" s="101"/>
      <c r="AB136" s="65"/>
      <c r="AC136" s="118">
        <v>0</v>
      </c>
      <c r="AD136" s="102">
        <v>2</v>
      </c>
      <c r="AE136" s="102">
        <v>3</v>
      </c>
      <c r="AF136" s="102">
        <v>3</v>
      </c>
      <c r="AG136" s="101"/>
      <c r="AH136" s="65"/>
      <c r="AI136" s="118">
        <v>2.6666666666666665</v>
      </c>
      <c r="AJ136" s="54"/>
      <c r="AK136" s="54"/>
      <c r="AL136" s="101"/>
      <c r="AM136" s="54"/>
      <c r="AN136" s="65"/>
      <c r="AO136" s="118">
        <v>0</v>
      </c>
      <c r="AP136" s="102">
        <v>2</v>
      </c>
      <c r="AQ136" s="102">
        <v>3</v>
      </c>
      <c r="AR136" s="102">
        <v>3</v>
      </c>
      <c r="AS136" s="101"/>
      <c r="AT136" s="65"/>
      <c r="AU136" s="118">
        <v>2.6666666666666665</v>
      </c>
      <c r="AV136" s="101"/>
      <c r="AW136" s="101"/>
      <c r="AX136" s="102">
        <v>0</v>
      </c>
      <c r="AY136" s="102">
        <v>0</v>
      </c>
      <c r="AZ136" s="102">
        <v>0</v>
      </c>
      <c r="BA136" s="118">
        <v>0</v>
      </c>
      <c r="BB136" s="102">
        <v>0</v>
      </c>
      <c r="BC136" s="102">
        <v>0</v>
      </c>
      <c r="BD136" s="101"/>
      <c r="BE136" s="54"/>
      <c r="BF136" s="81"/>
      <c r="BG136" s="118">
        <v>0</v>
      </c>
    </row>
    <row r="137" spans="1:59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102">
        <v>2</v>
      </c>
      <c r="M137" s="102">
        <v>2</v>
      </c>
      <c r="N137" s="102">
        <v>2</v>
      </c>
      <c r="O137" s="102">
        <v>2</v>
      </c>
      <c r="P137" s="102">
        <v>2</v>
      </c>
      <c r="Q137" s="118">
        <v>2</v>
      </c>
      <c r="R137" s="102">
        <v>2</v>
      </c>
      <c r="S137" s="102">
        <v>2</v>
      </c>
      <c r="T137" s="102"/>
      <c r="U137" s="102">
        <v>2</v>
      </c>
      <c r="V137" s="59"/>
      <c r="W137" s="118">
        <v>2</v>
      </c>
      <c r="X137" s="102">
        <v>0</v>
      </c>
      <c r="Y137" s="102">
        <v>2</v>
      </c>
      <c r="Z137" s="102"/>
      <c r="AA137" s="102"/>
      <c r="AB137" s="59"/>
      <c r="AC137" s="118">
        <v>1</v>
      </c>
      <c r="AD137" s="102">
        <v>2</v>
      </c>
      <c r="AE137" s="102">
        <v>0</v>
      </c>
      <c r="AF137" s="102">
        <v>2</v>
      </c>
      <c r="AG137" s="102"/>
      <c r="AH137" s="59"/>
      <c r="AI137" s="118">
        <v>1.3333333333333333</v>
      </c>
      <c r="AJ137" s="58"/>
      <c r="AK137" s="58"/>
      <c r="AL137" s="102"/>
      <c r="AM137" s="58"/>
      <c r="AN137" s="59"/>
      <c r="AO137" s="118">
        <v>0</v>
      </c>
      <c r="AP137" s="102">
        <v>2</v>
      </c>
      <c r="AQ137" s="102">
        <v>2</v>
      </c>
      <c r="AR137" s="102">
        <v>2</v>
      </c>
      <c r="AS137" s="102"/>
      <c r="AT137" s="59"/>
      <c r="AU137" s="118">
        <v>2</v>
      </c>
      <c r="AV137" s="102"/>
      <c r="AW137" s="102"/>
      <c r="AX137" s="102">
        <v>2</v>
      </c>
      <c r="AY137" s="102">
        <v>2</v>
      </c>
      <c r="AZ137" s="102">
        <v>2</v>
      </c>
      <c r="BA137" s="118">
        <v>2</v>
      </c>
      <c r="BB137" s="102">
        <v>2</v>
      </c>
      <c r="BC137" s="102">
        <v>2</v>
      </c>
      <c r="BD137" s="102"/>
      <c r="BE137" s="58"/>
      <c r="BF137" s="76"/>
      <c r="BG137" s="118">
        <v>2</v>
      </c>
    </row>
    <row r="138" spans="1:59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102" t="s">
        <v>563</v>
      </c>
      <c r="M138" s="102" t="s">
        <v>563</v>
      </c>
      <c r="N138" s="102" t="s">
        <v>563</v>
      </c>
      <c r="O138" s="102" t="s">
        <v>563</v>
      </c>
      <c r="P138" s="102" t="s">
        <v>563</v>
      </c>
      <c r="Q138" s="118" t="s">
        <v>563</v>
      </c>
      <c r="R138" s="102" t="s">
        <v>563</v>
      </c>
      <c r="S138" s="102" t="s">
        <v>563</v>
      </c>
      <c r="T138" s="101"/>
      <c r="U138" s="102" t="s">
        <v>563</v>
      </c>
      <c r="V138" s="65"/>
      <c r="W138" s="118" t="s">
        <v>563</v>
      </c>
      <c r="X138" s="102">
        <v>0</v>
      </c>
      <c r="Y138" s="102" t="s">
        <v>563</v>
      </c>
      <c r="Z138" s="101"/>
      <c r="AA138" s="101"/>
      <c r="AB138" s="65"/>
      <c r="AC138" s="118">
        <v>0</v>
      </c>
      <c r="AD138" s="102" t="s">
        <v>563</v>
      </c>
      <c r="AE138" s="102" t="s">
        <v>563</v>
      </c>
      <c r="AF138" s="102" t="s">
        <v>563</v>
      </c>
      <c r="AG138" s="101"/>
      <c r="AH138" s="65"/>
      <c r="AI138" s="118" t="s">
        <v>563</v>
      </c>
      <c r="AJ138" s="54"/>
      <c r="AK138" s="54"/>
      <c r="AL138" s="101"/>
      <c r="AM138" s="54"/>
      <c r="AN138" s="65"/>
      <c r="AO138" s="118">
        <v>0</v>
      </c>
      <c r="AP138" s="102" t="s">
        <v>563</v>
      </c>
      <c r="AQ138" s="102" t="s">
        <v>563</v>
      </c>
      <c r="AR138" s="102" t="s">
        <v>563</v>
      </c>
      <c r="AS138" s="101"/>
      <c r="AT138" s="65"/>
      <c r="AU138" s="118" t="s">
        <v>563</v>
      </c>
      <c r="AV138" s="101"/>
      <c r="AW138" s="101"/>
      <c r="AX138" s="102" t="s">
        <v>563</v>
      </c>
      <c r="AY138" s="102" t="s">
        <v>563</v>
      </c>
      <c r="AZ138" s="102" t="s">
        <v>563</v>
      </c>
      <c r="BA138" s="118" t="s">
        <v>563</v>
      </c>
      <c r="BB138" s="102" t="s">
        <v>563</v>
      </c>
      <c r="BC138" s="102" t="s">
        <v>563</v>
      </c>
      <c r="BD138" s="101"/>
      <c r="BE138" s="54"/>
      <c r="BF138" s="81"/>
      <c r="BG138" s="118" t="s">
        <v>563</v>
      </c>
    </row>
    <row r="139" spans="1:59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102" t="s">
        <v>563</v>
      </c>
      <c r="M139" s="102" t="s">
        <v>563</v>
      </c>
      <c r="N139" s="102" t="s">
        <v>563</v>
      </c>
      <c r="O139" s="102" t="s">
        <v>563</v>
      </c>
      <c r="P139" s="102" t="s">
        <v>563</v>
      </c>
      <c r="Q139" s="118" t="s">
        <v>563</v>
      </c>
      <c r="R139" s="102" t="s">
        <v>563</v>
      </c>
      <c r="S139" s="102" t="s">
        <v>563</v>
      </c>
      <c r="T139" s="102"/>
      <c r="U139" s="102" t="s">
        <v>563</v>
      </c>
      <c r="V139" s="59"/>
      <c r="W139" s="118" t="s">
        <v>563</v>
      </c>
      <c r="X139" s="102">
        <v>0</v>
      </c>
      <c r="Y139" s="102" t="s">
        <v>563</v>
      </c>
      <c r="Z139" s="102"/>
      <c r="AA139" s="102"/>
      <c r="AB139" s="59"/>
      <c r="AC139" s="118">
        <v>0</v>
      </c>
      <c r="AD139" s="102" t="s">
        <v>563</v>
      </c>
      <c r="AE139" s="102" t="s">
        <v>563</v>
      </c>
      <c r="AF139" s="102" t="s">
        <v>563</v>
      </c>
      <c r="AG139" s="102"/>
      <c r="AH139" s="59"/>
      <c r="AI139" s="118" t="s">
        <v>563</v>
      </c>
      <c r="AJ139" s="58"/>
      <c r="AK139" s="58"/>
      <c r="AL139" s="102"/>
      <c r="AM139" s="58"/>
      <c r="AN139" s="59"/>
      <c r="AO139" s="118">
        <v>0</v>
      </c>
      <c r="AP139" s="102" t="s">
        <v>563</v>
      </c>
      <c r="AQ139" s="102" t="s">
        <v>563</v>
      </c>
      <c r="AR139" s="102" t="s">
        <v>563</v>
      </c>
      <c r="AS139" s="102"/>
      <c r="AT139" s="59"/>
      <c r="AU139" s="118" t="s">
        <v>563</v>
      </c>
      <c r="AV139" s="102"/>
      <c r="AW139" s="102"/>
      <c r="AX139" s="102" t="s">
        <v>563</v>
      </c>
      <c r="AY139" s="102" t="s">
        <v>563</v>
      </c>
      <c r="AZ139" s="102" t="s">
        <v>563</v>
      </c>
      <c r="BA139" s="118" t="s">
        <v>563</v>
      </c>
      <c r="BB139" s="102" t="s">
        <v>563</v>
      </c>
      <c r="BC139" s="102" t="s">
        <v>563</v>
      </c>
      <c r="BD139" s="102"/>
      <c r="BE139" s="58"/>
      <c r="BF139" s="76"/>
      <c r="BG139" s="118" t="s">
        <v>563</v>
      </c>
    </row>
    <row r="140" spans="1:59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102" t="s">
        <v>563</v>
      </c>
      <c r="M140" s="102" t="s">
        <v>563</v>
      </c>
      <c r="N140" s="102" t="s">
        <v>563</v>
      </c>
      <c r="O140" s="102" t="s">
        <v>563</v>
      </c>
      <c r="P140" s="102" t="s">
        <v>563</v>
      </c>
      <c r="Q140" s="118" t="s">
        <v>563</v>
      </c>
      <c r="R140" s="102" t="s">
        <v>563</v>
      </c>
      <c r="S140" s="102" t="s">
        <v>563</v>
      </c>
      <c r="T140" s="101"/>
      <c r="U140" s="102" t="s">
        <v>563</v>
      </c>
      <c r="V140" s="65"/>
      <c r="W140" s="118" t="s">
        <v>563</v>
      </c>
      <c r="X140" s="102">
        <v>0</v>
      </c>
      <c r="Y140" s="102" t="s">
        <v>563</v>
      </c>
      <c r="Z140" s="101"/>
      <c r="AA140" s="101"/>
      <c r="AB140" s="65"/>
      <c r="AC140" s="118">
        <v>0</v>
      </c>
      <c r="AD140" s="102" t="s">
        <v>563</v>
      </c>
      <c r="AE140" s="102" t="s">
        <v>563</v>
      </c>
      <c r="AF140" s="102" t="s">
        <v>563</v>
      </c>
      <c r="AG140" s="101"/>
      <c r="AH140" s="65"/>
      <c r="AI140" s="118" t="s">
        <v>563</v>
      </c>
      <c r="AJ140" s="54"/>
      <c r="AK140" s="54"/>
      <c r="AL140" s="101"/>
      <c r="AM140" s="54"/>
      <c r="AN140" s="65"/>
      <c r="AO140" s="118">
        <v>0</v>
      </c>
      <c r="AP140" s="102" t="s">
        <v>563</v>
      </c>
      <c r="AQ140" s="102" t="s">
        <v>563</v>
      </c>
      <c r="AR140" s="102" t="s">
        <v>563</v>
      </c>
      <c r="AS140" s="101"/>
      <c r="AT140" s="65"/>
      <c r="AU140" s="118" t="s">
        <v>563</v>
      </c>
      <c r="AV140" s="101"/>
      <c r="AW140" s="101"/>
      <c r="AX140" s="102" t="s">
        <v>563</v>
      </c>
      <c r="AY140" s="102" t="s">
        <v>563</v>
      </c>
      <c r="AZ140" s="102" t="s">
        <v>563</v>
      </c>
      <c r="BA140" s="118" t="s">
        <v>563</v>
      </c>
      <c r="BB140" s="102" t="s">
        <v>563</v>
      </c>
      <c r="BC140" s="102" t="s">
        <v>563</v>
      </c>
      <c r="BD140" s="101"/>
      <c r="BE140" s="54"/>
      <c r="BF140" s="81"/>
      <c r="BG140" s="118" t="s">
        <v>563</v>
      </c>
    </row>
    <row r="141" spans="1:59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102">
        <v>0</v>
      </c>
      <c r="M141" s="102">
        <v>0</v>
      </c>
      <c r="N141" s="102">
        <v>0</v>
      </c>
      <c r="O141" s="102">
        <v>3</v>
      </c>
      <c r="P141" s="102">
        <v>0</v>
      </c>
      <c r="Q141" s="118">
        <v>0.6</v>
      </c>
      <c r="R141" s="102">
        <v>0</v>
      </c>
      <c r="S141" s="102">
        <v>0</v>
      </c>
      <c r="T141" s="102"/>
      <c r="U141" s="102">
        <v>0</v>
      </c>
      <c r="V141" s="59"/>
      <c r="W141" s="118">
        <v>0</v>
      </c>
      <c r="X141" s="102">
        <v>0</v>
      </c>
      <c r="Y141" s="102">
        <v>0</v>
      </c>
      <c r="Z141" s="102"/>
      <c r="AA141" s="102"/>
      <c r="AB141" s="59"/>
      <c r="AC141" s="118">
        <v>0</v>
      </c>
      <c r="AD141" s="102">
        <v>0</v>
      </c>
      <c r="AE141" s="102">
        <v>0</v>
      </c>
      <c r="AF141" s="102">
        <v>0</v>
      </c>
      <c r="AG141" s="102"/>
      <c r="AH141" s="59"/>
      <c r="AI141" s="118">
        <v>0</v>
      </c>
      <c r="AJ141" s="58"/>
      <c r="AK141" s="58"/>
      <c r="AL141" s="102"/>
      <c r="AM141" s="58"/>
      <c r="AN141" s="59"/>
      <c r="AO141" s="118">
        <v>0</v>
      </c>
      <c r="AP141" s="102">
        <v>0</v>
      </c>
      <c r="AQ141" s="102">
        <v>0</v>
      </c>
      <c r="AR141" s="102">
        <v>0</v>
      </c>
      <c r="AS141" s="102"/>
      <c r="AT141" s="59"/>
      <c r="AU141" s="118">
        <v>0</v>
      </c>
      <c r="AV141" s="102"/>
      <c r="AW141" s="102"/>
      <c r="AX141" s="102">
        <v>0</v>
      </c>
      <c r="AY141" s="102">
        <v>0</v>
      </c>
      <c r="AZ141" s="102">
        <v>0</v>
      </c>
      <c r="BA141" s="118">
        <v>0</v>
      </c>
      <c r="BB141" s="102">
        <v>0</v>
      </c>
      <c r="BC141" s="102">
        <v>0</v>
      </c>
      <c r="BD141" s="102"/>
      <c r="BE141" s="58"/>
      <c r="BF141" s="76"/>
      <c r="BG141" s="118">
        <v>0</v>
      </c>
    </row>
    <row r="142" spans="1:59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102" t="s">
        <v>563</v>
      </c>
      <c r="M142" s="102" t="s">
        <v>563</v>
      </c>
      <c r="N142" s="102" t="s">
        <v>563</v>
      </c>
      <c r="O142" s="102" t="s">
        <v>563</v>
      </c>
      <c r="P142" s="102" t="s">
        <v>563</v>
      </c>
      <c r="Q142" s="118" t="s">
        <v>563</v>
      </c>
      <c r="R142" s="102" t="s">
        <v>563</v>
      </c>
      <c r="S142" s="102" t="s">
        <v>563</v>
      </c>
      <c r="T142" s="101"/>
      <c r="U142" s="102" t="s">
        <v>563</v>
      </c>
      <c r="V142" s="65"/>
      <c r="W142" s="118" t="s">
        <v>563</v>
      </c>
      <c r="X142" s="102">
        <v>0</v>
      </c>
      <c r="Y142" s="102" t="s">
        <v>563</v>
      </c>
      <c r="Z142" s="101"/>
      <c r="AA142" s="101"/>
      <c r="AB142" s="65"/>
      <c r="AC142" s="118">
        <v>0</v>
      </c>
      <c r="AD142" s="102" t="s">
        <v>563</v>
      </c>
      <c r="AE142" s="102" t="s">
        <v>563</v>
      </c>
      <c r="AF142" s="102" t="s">
        <v>563</v>
      </c>
      <c r="AG142" s="101"/>
      <c r="AH142" s="65"/>
      <c r="AI142" s="118" t="s">
        <v>563</v>
      </c>
      <c r="AJ142" s="54"/>
      <c r="AK142" s="54"/>
      <c r="AL142" s="101"/>
      <c r="AM142" s="54"/>
      <c r="AN142" s="65"/>
      <c r="AO142" s="118">
        <v>0</v>
      </c>
      <c r="AP142" s="102" t="s">
        <v>563</v>
      </c>
      <c r="AQ142" s="102" t="s">
        <v>563</v>
      </c>
      <c r="AR142" s="102" t="s">
        <v>563</v>
      </c>
      <c r="AS142" s="101"/>
      <c r="AT142" s="65"/>
      <c r="AU142" s="118" t="s">
        <v>563</v>
      </c>
      <c r="AV142" s="101"/>
      <c r="AW142" s="101"/>
      <c r="AX142" s="102" t="s">
        <v>563</v>
      </c>
      <c r="AY142" s="102" t="s">
        <v>563</v>
      </c>
      <c r="AZ142" s="102" t="s">
        <v>563</v>
      </c>
      <c r="BA142" s="118" t="s">
        <v>563</v>
      </c>
      <c r="BB142" s="102" t="s">
        <v>563</v>
      </c>
      <c r="BC142" s="102" t="s">
        <v>563</v>
      </c>
      <c r="BD142" s="101"/>
      <c r="BE142" s="54"/>
      <c r="BF142" s="81"/>
      <c r="BG142" s="118" t="s">
        <v>563</v>
      </c>
    </row>
    <row r="143" spans="1:59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102">
        <v>3</v>
      </c>
      <c r="M143" s="102">
        <v>3</v>
      </c>
      <c r="N143" s="102">
        <v>3</v>
      </c>
      <c r="O143" s="102">
        <v>3</v>
      </c>
      <c r="P143" s="102">
        <v>3</v>
      </c>
      <c r="Q143" s="118">
        <v>3</v>
      </c>
      <c r="R143" s="102">
        <v>4</v>
      </c>
      <c r="S143" s="102">
        <v>4</v>
      </c>
      <c r="T143" s="102"/>
      <c r="U143" s="102">
        <v>3</v>
      </c>
      <c r="V143" s="59"/>
      <c r="W143" s="118">
        <v>3.6666666666666665</v>
      </c>
      <c r="X143" s="102">
        <v>0</v>
      </c>
      <c r="Y143" s="102">
        <v>3</v>
      </c>
      <c r="Z143" s="102"/>
      <c r="AA143" s="102"/>
      <c r="AB143" s="59"/>
      <c r="AC143" s="118">
        <v>1.5</v>
      </c>
      <c r="AD143" s="102">
        <v>3</v>
      </c>
      <c r="AE143" s="102">
        <v>2</v>
      </c>
      <c r="AF143" s="102">
        <v>3</v>
      </c>
      <c r="AG143" s="102"/>
      <c r="AH143" s="59"/>
      <c r="AI143" s="118">
        <v>2.6666666666666665</v>
      </c>
      <c r="AJ143" s="58"/>
      <c r="AK143" s="58"/>
      <c r="AL143" s="102"/>
      <c r="AM143" s="58"/>
      <c r="AN143" s="59"/>
      <c r="AO143" s="118">
        <v>0</v>
      </c>
      <c r="AP143" s="102">
        <v>3</v>
      </c>
      <c r="AQ143" s="102">
        <v>4</v>
      </c>
      <c r="AR143" s="102">
        <v>3</v>
      </c>
      <c r="AS143" s="102"/>
      <c r="AT143" s="59"/>
      <c r="AU143" s="118">
        <v>3.3333333333333335</v>
      </c>
      <c r="AV143" s="102"/>
      <c r="AW143" s="102"/>
      <c r="AX143" s="102">
        <v>0</v>
      </c>
      <c r="AY143" s="102">
        <v>0</v>
      </c>
      <c r="AZ143" s="102">
        <v>0</v>
      </c>
      <c r="BA143" s="118">
        <v>0</v>
      </c>
      <c r="BB143" s="102">
        <v>0</v>
      </c>
      <c r="BC143" s="102">
        <v>0</v>
      </c>
      <c r="BD143" s="102"/>
      <c r="BE143" s="58"/>
      <c r="BF143" s="76"/>
      <c r="BG143" s="118">
        <v>0</v>
      </c>
    </row>
    <row r="144" spans="1:59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102" t="s">
        <v>563</v>
      </c>
      <c r="M144" s="102" t="s">
        <v>563</v>
      </c>
      <c r="N144" s="102" t="s">
        <v>563</v>
      </c>
      <c r="O144" s="102" t="s">
        <v>563</v>
      </c>
      <c r="P144" s="102" t="s">
        <v>563</v>
      </c>
      <c r="Q144" s="118" t="s">
        <v>563</v>
      </c>
      <c r="R144" s="102" t="s">
        <v>563</v>
      </c>
      <c r="S144" s="102" t="s">
        <v>563</v>
      </c>
      <c r="T144" s="101"/>
      <c r="U144" s="102" t="s">
        <v>563</v>
      </c>
      <c r="V144" s="65"/>
      <c r="W144" s="118" t="s">
        <v>563</v>
      </c>
      <c r="X144" s="102">
        <v>0</v>
      </c>
      <c r="Y144" s="102" t="s">
        <v>563</v>
      </c>
      <c r="Z144" s="101"/>
      <c r="AA144" s="101"/>
      <c r="AB144" s="65"/>
      <c r="AC144" s="118">
        <v>0</v>
      </c>
      <c r="AD144" s="102" t="s">
        <v>563</v>
      </c>
      <c r="AE144" s="102" t="s">
        <v>563</v>
      </c>
      <c r="AF144" s="102" t="s">
        <v>563</v>
      </c>
      <c r="AG144" s="101"/>
      <c r="AH144" s="65"/>
      <c r="AI144" s="118" t="s">
        <v>563</v>
      </c>
      <c r="AJ144" s="54"/>
      <c r="AK144" s="54"/>
      <c r="AL144" s="101"/>
      <c r="AM144" s="54"/>
      <c r="AN144" s="65"/>
      <c r="AO144" s="118">
        <v>0</v>
      </c>
      <c r="AP144" s="102" t="s">
        <v>563</v>
      </c>
      <c r="AQ144" s="102" t="s">
        <v>563</v>
      </c>
      <c r="AR144" s="102" t="s">
        <v>563</v>
      </c>
      <c r="AS144" s="101"/>
      <c r="AT144" s="65"/>
      <c r="AU144" s="118" t="s">
        <v>563</v>
      </c>
      <c r="AV144" s="101"/>
      <c r="AW144" s="101"/>
      <c r="AX144" s="102" t="s">
        <v>563</v>
      </c>
      <c r="AY144" s="102" t="s">
        <v>563</v>
      </c>
      <c r="AZ144" s="102" t="s">
        <v>563</v>
      </c>
      <c r="BA144" s="118" t="s">
        <v>563</v>
      </c>
      <c r="BB144" s="102" t="s">
        <v>563</v>
      </c>
      <c r="BC144" s="102" t="s">
        <v>563</v>
      </c>
      <c r="BD144" s="101"/>
      <c r="BE144" s="54"/>
      <c r="BF144" s="81"/>
      <c r="BG144" s="118" t="s">
        <v>563</v>
      </c>
    </row>
    <row r="145" spans="1:59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102" t="s">
        <v>563</v>
      </c>
      <c r="M145" s="102" t="s">
        <v>563</v>
      </c>
      <c r="N145" s="102" t="s">
        <v>563</v>
      </c>
      <c r="O145" s="102" t="s">
        <v>563</v>
      </c>
      <c r="P145" s="102" t="s">
        <v>563</v>
      </c>
      <c r="Q145" s="118" t="s">
        <v>563</v>
      </c>
      <c r="R145" s="102" t="s">
        <v>563</v>
      </c>
      <c r="S145" s="102" t="s">
        <v>563</v>
      </c>
      <c r="T145" s="102"/>
      <c r="U145" s="102" t="s">
        <v>563</v>
      </c>
      <c r="V145" s="59"/>
      <c r="W145" s="118" t="s">
        <v>563</v>
      </c>
      <c r="X145" s="102">
        <v>0</v>
      </c>
      <c r="Y145" s="102" t="s">
        <v>563</v>
      </c>
      <c r="Z145" s="102"/>
      <c r="AA145" s="102"/>
      <c r="AB145" s="59"/>
      <c r="AC145" s="118">
        <v>0</v>
      </c>
      <c r="AD145" s="102" t="s">
        <v>563</v>
      </c>
      <c r="AE145" s="102" t="s">
        <v>563</v>
      </c>
      <c r="AF145" s="102" t="s">
        <v>563</v>
      </c>
      <c r="AG145" s="102"/>
      <c r="AH145" s="59"/>
      <c r="AI145" s="118" t="s">
        <v>563</v>
      </c>
      <c r="AJ145" s="58"/>
      <c r="AK145" s="58"/>
      <c r="AL145" s="102"/>
      <c r="AM145" s="58"/>
      <c r="AN145" s="59"/>
      <c r="AO145" s="118">
        <v>0</v>
      </c>
      <c r="AP145" s="102" t="s">
        <v>563</v>
      </c>
      <c r="AQ145" s="102" t="s">
        <v>563</v>
      </c>
      <c r="AR145" s="102" t="s">
        <v>563</v>
      </c>
      <c r="AS145" s="102"/>
      <c r="AT145" s="59"/>
      <c r="AU145" s="118" t="s">
        <v>563</v>
      </c>
      <c r="AV145" s="102"/>
      <c r="AW145" s="102"/>
      <c r="AX145" s="102" t="s">
        <v>563</v>
      </c>
      <c r="AY145" s="102" t="s">
        <v>563</v>
      </c>
      <c r="AZ145" s="102" t="s">
        <v>563</v>
      </c>
      <c r="BA145" s="118" t="s">
        <v>563</v>
      </c>
      <c r="BB145" s="102" t="s">
        <v>563</v>
      </c>
      <c r="BC145" s="102" t="s">
        <v>563</v>
      </c>
      <c r="BD145" s="102"/>
      <c r="BE145" s="58"/>
      <c r="BF145" s="76"/>
      <c r="BG145" s="118" t="s">
        <v>563</v>
      </c>
    </row>
    <row r="146" spans="1:59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102">
        <v>3</v>
      </c>
      <c r="M146" s="102">
        <v>3</v>
      </c>
      <c r="N146" s="102">
        <v>3</v>
      </c>
      <c r="O146" s="102">
        <v>3</v>
      </c>
      <c r="P146" s="102">
        <v>3</v>
      </c>
      <c r="Q146" s="118">
        <v>3</v>
      </c>
      <c r="R146" s="102">
        <v>3</v>
      </c>
      <c r="S146" s="102">
        <v>3</v>
      </c>
      <c r="T146" s="101"/>
      <c r="U146" s="102">
        <v>2</v>
      </c>
      <c r="V146" s="65"/>
      <c r="W146" s="118">
        <v>2.6666666666666665</v>
      </c>
      <c r="X146" s="102">
        <v>0</v>
      </c>
      <c r="Y146" s="102">
        <v>3</v>
      </c>
      <c r="Z146" s="101"/>
      <c r="AA146" s="101"/>
      <c r="AB146" s="65"/>
      <c r="AC146" s="118">
        <v>1.5</v>
      </c>
      <c r="AD146" s="102">
        <v>3</v>
      </c>
      <c r="AE146" s="102">
        <v>3</v>
      </c>
      <c r="AF146" s="102">
        <v>3</v>
      </c>
      <c r="AG146" s="101"/>
      <c r="AH146" s="65"/>
      <c r="AI146" s="118">
        <v>3</v>
      </c>
      <c r="AJ146" s="54"/>
      <c r="AK146" s="54"/>
      <c r="AL146" s="101"/>
      <c r="AM146" s="54"/>
      <c r="AN146" s="65"/>
      <c r="AO146" s="118">
        <v>0</v>
      </c>
      <c r="AP146" s="102">
        <v>3</v>
      </c>
      <c r="AQ146" s="102">
        <v>3</v>
      </c>
      <c r="AR146" s="102">
        <v>3</v>
      </c>
      <c r="AS146" s="101"/>
      <c r="AT146" s="65"/>
      <c r="AU146" s="118">
        <v>3</v>
      </c>
      <c r="AV146" s="101"/>
      <c r="AW146" s="101"/>
      <c r="AX146" s="102">
        <v>0</v>
      </c>
      <c r="AY146" s="102">
        <v>0</v>
      </c>
      <c r="AZ146" s="102">
        <v>0</v>
      </c>
      <c r="BA146" s="118">
        <v>0</v>
      </c>
      <c r="BB146" s="102">
        <v>0</v>
      </c>
      <c r="BC146" s="102">
        <v>0</v>
      </c>
      <c r="BD146" s="101"/>
      <c r="BE146" s="54"/>
      <c r="BF146" s="81"/>
      <c r="BG146" s="118">
        <v>0</v>
      </c>
    </row>
    <row r="147" spans="1:59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102">
        <v>2</v>
      </c>
      <c r="M147" s="102">
        <v>2</v>
      </c>
      <c r="N147" s="102">
        <v>2</v>
      </c>
      <c r="O147" s="102">
        <v>2</v>
      </c>
      <c r="P147" s="102">
        <v>2</v>
      </c>
      <c r="Q147" s="118">
        <v>2</v>
      </c>
      <c r="R147" s="102">
        <v>2</v>
      </c>
      <c r="S147" s="102">
        <v>2</v>
      </c>
      <c r="T147" s="102"/>
      <c r="U147" s="102">
        <v>2</v>
      </c>
      <c r="V147" s="59"/>
      <c r="W147" s="118">
        <v>2</v>
      </c>
      <c r="X147" s="102">
        <v>0</v>
      </c>
      <c r="Y147" s="102">
        <v>2</v>
      </c>
      <c r="Z147" s="102"/>
      <c r="AA147" s="102"/>
      <c r="AB147" s="59"/>
      <c r="AC147" s="118">
        <v>1</v>
      </c>
      <c r="AD147" s="102">
        <v>2</v>
      </c>
      <c r="AE147" s="102">
        <v>0</v>
      </c>
      <c r="AF147" s="102">
        <v>2</v>
      </c>
      <c r="AG147" s="102"/>
      <c r="AH147" s="59"/>
      <c r="AI147" s="118">
        <v>1.3333333333333333</v>
      </c>
      <c r="AJ147" s="58"/>
      <c r="AK147" s="58"/>
      <c r="AL147" s="102"/>
      <c r="AM147" s="58"/>
      <c r="AN147" s="59"/>
      <c r="AO147" s="118">
        <v>0</v>
      </c>
      <c r="AP147" s="102">
        <v>2</v>
      </c>
      <c r="AQ147" s="102">
        <v>2</v>
      </c>
      <c r="AR147" s="102">
        <v>2</v>
      </c>
      <c r="AS147" s="102"/>
      <c r="AT147" s="59"/>
      <c r="AU147" s="118">
        <v>2</v>
      </c>
      <c r="AV147" s="102"/>
      <c r="AW147" s="102"/>
      <c r="AX147" s="102">
        <v>2</v>
      </c>
      <c r="AY147" s="102">
        <v>2</v>
      </c>
      <c r="AZ147" s="102">
        <v>2</v>
      </c>
      <c r="BA147" s="118">
        <v>2</v>
      </c>
      <c r="BB147" s="102">
        <v>2</v>
      </c>
      <c r="BC147" s="102">
        <v>2</v>
      </c>
      <c r="BD147" s="102"/>
      <c r="BE147" s="58"/>
      <c r="BF147" s="76"/>
      <c r="BG147" s="118">
        <v>2</v>
      </c>
    </row>
    <row r="148" spans="1:59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102">
        <v>2</v>
      </c>
      <c r="M148" s="102">
        <v>2</v>
      </c>
      <c r="N148" s="102">
        <v>2</v>
      </c>
      <c r="O148" s="102">
        <v>2</v>
      </c>
      <c r="P148" s="102">
        <v>2</v>
      </c>
      <c r="Q148" s="118">
        <v>2</v>
      </c>
      <c r="R148" s="102">
        <v>2</v>
      </c>
      <c r="S148" s="102">
        <v>2</v>
      </c>
      <c r="T148" s="101"/>
      <c r="U148" s="102">
        <v>2</v>
      </c>
      <c r="V148" s="65"/>
      <c r="W148" s="118">
        <v>2</v>
      </c>
      <c r="X148" s="102">
        <v>0</v>
      </c>
      <c r="Y148" s="102">
        <v>2</v>
      </c>
      <c r="Z148" s="101"/>
      <c r="AA148" s="101"/>
      <c r="AB148" s="65"/>
      <c r="AC148" s="118">
        <v>1</v>
      </c>
      <c r="AD148" s="102">
        <v>2</v>
      </c>
      <c r="AE148" s="102">
        <v>0</v>
      </c>
      <c r="AF148" s="102">
        <v>2</v>
      </c>
      <c r="AG148" s="101"/>
      <c r="AH148" s="65"/>
      <c r="AI148" s="118">
        <v>1.3333333333333333</v>
      </c>
      <c r="AJ148" s="54"/>
      <c r="AK148" s="54"/>
      <c r="AL148" s="101"/>
      <c r="AM148" s="54"/>
      <c r="AN148" s="65"/>
      <c r="AO148" s="118">
        <v>0</v>
      </c>
      <c r="AP148" s="102">
        <v>2</v>
      </c>
      <c r="AQ148" s="102">
        <v>2</v>
      </c>
      <c r="AR148" s="102">
        <v>2</v>
      </c>
      <c r="AS148" s="101"/>
      <c r="AT148" s="65"/>
      <c r="AU148" s="118">
        <v>2</v>
      </c>
      <c r="AV148" s="101"/>
      <c r="AW148" s="101"/>
      <c r="AX148" s="102">
        <v>2</v>
      </c>
      <c r="AY148" s="102">
        <v>2</v>
      </c>
      <c r="AZ148" s="102">
        <v>2</v>
      </c>
      <c r="BA148" s="118">
        <v>2</v>
      </c>
      <c r="BB148" s="102">
        <v>2</v>
      </c>
      <c r="BC148" s="102">
        <v>2</v>
      </c>
      <c r="BD148" s="101"/>
      <c r="BE148" s="54"/>
      <c r="BF148" s="81"/>
      <c r="BG148" s="118">
        <v>2</v>
      </c>
    </row>
    <row r="149" spans="1:59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102">
        <v>0</v>
      </c>
      <c r="M149" s="102">
        <v>0</v>
      </c>
      <c r="N149" s="102">
        <v>0</v>
      </c>
      <c r="O149" s="102">
        <v>3</v>
      </c>
      <c r="P149" s="102">
        <v>0</v>
      </c>
      <c r="Q149" s="118">
        <v>0.6</v>
      </c>
      <c r="R149" s="102">
        <v>0</v>
      </c>
      <c r="S149" s="102">
        <v>0</v>
      </c>
      <c r="T149" s="102"/>
      <c r="U149" s="102">
        <v>0</v>
      </c>
      <c r="V149" s="59"/>
      <c r="W149" s="118">
        <v>0</v>
      </c>
      <c r="X149" s="102">
        <v>0</v>
      </c>
      <c r="Y149" s="102">
        <v>0</v>
      </c>
      <c r="Z149" s="102"/>
      <c r="AA149" s="102"/>
      <c r="AB149" s="59"/>
      <c r="AC149" s="118">
        <v>0</v>
      </c>
      <c r="AD149" s="102">
        <v>0</v>
      </c>
      <c r="AE149" s="102">
        <v>0</v>
      </c>
      <c r="AF149" s="102">
        <v>0</v>
      </c>
      <c r="AG149" s="102"/>
      <c r="AH149" s="59"/>
      <c r="AI149" s="118">
        <v>0</v>
      </c>
      <c r="AJ149" s="58"/>
      <c r="AK149" s="58"/>
      <c r="AL149" s="102"/>
      <c r="AM149" s="58"/>
      <c r="AN149" s="59"/>
      <c r="AO149" s="118">
        <v>0</v>
      </c>
      <c r="AP149" s="102">
        <v>0</v>
      </c>
      <c r="AQ149" s="102">
        <v>0</v>
      </c>
      <c r="AR149" s="102">
        <v>0</v>
      </c>
      <c r="AS149" s="102"/>
      <c r="AT149" s="59"/>
      <c r="AU149" s="118">
        <v>0</v>
      </c>
      <c r="AV149" s="102"/>
      <c r="AW149" s="102"/>
      <c r="AX149" s="102">
        <v>0</v>
      </c>
      <c r="AY149" s="102">
        <v>0</v>
      </c>
      <c r="AZ149" s="102">
        <v>0</v>
      </c>
      <c r="BA149" s="118">
        <v>0</v>
      </c>
      <c r="BB149" s="102">
        <v>0</v>
      </c>
      <c r="BC149" s="102">
        <v>0</v>
      </c>
      <c r="BD149" s="102"/>
      <c r="BE149" s="58"/>
      <c r="BF149" s="76"/>
      <c r="BG149" s="118">
        <v>0</v>
      </c>
    </row>
    <row r="150" spans="1:59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102" t="s">
        <v>563</v>
      </c>
      <c r="M150" s="102" t="s">
        <v>563</v>
      </c>
      <c r="N150" s="102" t="s">
        <v>563</v>
      </c>
      <c r="O150" s="102" t="s">
        <v>563</v>
      </c>
      <c r="P150" s="102" t="s">
        <v>563</v>
      </c>
      <c r="Q150" s="118" t="s">
        <v>563</v>
      </c>
      <c r="R150" s="102" t="s">
        <v>563</v>
      </c>
      <c r="S150" s="102" t="s">
        <v>563</v>
      </c>
      <c r="T150" s="101"/>
      <c r="U150" s="102" t="s">
        <v>563</v>
      </c>
      <c r="V150" s="65"/>
      <c r="W150" s="118" t="s">
        <v>563</v>
      </c>
      <c r="X150" s="102">
        <v>0</v>
      </c>
      <c r="Y150" s="102" t="s">
        <v>563</v>
      </c>
      <c r="Z150" s="101"/>
      <c r="AA150" s="101"/>
      <c r="AB150" s="65"/>
      <c r="AC150" s="118">
        <v>0</v>
      </c>
      <c r="AD150" s="102" t="s">
        <v>563</v>
      </c>
      <c r="AE150" s="102" t="s">
        <v>563</v>
      </c>
      <c r="AF150" s="102" t="s">
        <v>563</v>
      </c>
      <c r="AG150" s="101"/>
      <c r="AH150" s="65"/>
      <c r="AI150" s="118" t="s">
        <v>563</v>
      </c>
      <c r="AJ150" s="54"/>
      <c r="AK150" s="54"/>
      <c r="AL150" s="101"/>
      <c r="AM150" s="54"/>
      <c r="AN150" s="65"/>
      <c r="AO150" s="118">
        <v>0</v>
      </c>
      <c r="AP150" s="102" t="s">
        <v>563</v>
      </c>
      <c r="AQ150" s="102" t="s">
        <v>563</v>
      </c>
      <c r="AR150" s="102" t="s">
        <v>563</v>
      </c>
      <c r="AS150" s="101"/>
      <c r="AT150" s="65"/>
      <c r="AU150" s="118" t="s">
        <v>563</v>
      </c>
      <c r="AV150" s="101"/>
      <c r="AW150" s="101"/>
      <c r="AX150" s="102" t="s">
        <v>563</v>
      </c>
      <c r="AY150" s="102" t="s">
        <v>563</v>
      </c>
      <c r="AZ150" s="102" t="s">
        <v>563</v>
      </c>
      <c r="BA150" s="118" t="s">
        <v>563</v>
      </c>
      <c r="BB150" s="102" t="s">
        <v>563</v>
      </c>
      <c r="BC150" s="102" t="s">
        <v>563</v>
      </c>
      <c r="BD150" s="101"/>
      <c r="BE150" s="54"/>
      <c r="BF150" s="81"/>
      <c r="BG150" s="118" t="s">
        <v>563</v>
      </c>
    </row>
    <row r="151" spans="1:59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102">
        <v>1</v>
      </c>
      <c r="M151" s="102">
        <v>2</v>
      </c>
      <c r="N151" s="102">
        <v>1</v>
      </c>
      <c r="O151" s="102">
        <v>3</v>
      </c>
      <c r="P151" s="102">
        <v>1</v>
      </c>
      <c r="Q151" s="118">
        <v>1.6</v>
      </c>
      <c r="R151" s="102">
        <v>0</v>
      </c>
      <c r="S151" s="102">
        <v>0</v>
      </c>
      <c r="T151" s="102"/>
      <c r="U151" s="102">
        <v>0</v>
      </c>
      <c r="V151" s="59"/>
      <c r="W151" s="118">
        <v>0</v>
      </c>
      <c r="X151" s="102">
        <v>0</v>
      </c>
      <c r="Y151" s="102">
        <v>0</v>
      </c>
      <c r="Z151" s="102"/>
      <c r="AA151" s="102"/>
      <c r="AB151" s="59"/>
      <c r="AC151" s="118">
        <v>0</v>
      </c>
      <c r="AD151" s="102">
        <v>0</v>
      </c>
      <c r="AE151" s="102">
        <v>0</v>
      </c>
      <c r="AF151" s="102">
        <v>0</v>
      </c>
      <c r="AG151" s="102"/>
      <c r="AH151" s="59"/>
      <c r="AI151" s="118">
        <v>0</v>
      </c>
      <c r="AJ151" s="58"/>
      <c r="AK151" s="58"/>
      <c r="AL151" s="102"/>
      <c r="AM151" s="58"/>
      <c r="AN151" s="59"/>
      <c r="AO151" s="118">
        <v>0</v>
      </c>
      <c r="AP151" s="102">
        <v>0</v>
      </c>
      <c r="AQ151" s="102">
        <v>0</v>
      </c>
      <c r="AR151" s="102">
        <v>0</v>
      </c>
      <c r="AS151" s="102"/>
      <c r="AT151" s="59"/>
      <c r="AU151" s="118">
        <v>0</v>
      </c>
      <c r="AV151" s="102"/>
      <c r="AW151" s="102"/>
      <c r="AX151" s="102">
        <v>0</v>
      </c>
      <c r="AY151" s="102">
        <v>0</v>
      </c>
      <c r="AZ151" s="102">
        <v>0</v>
      </c>
      <c r="BA151" s="118">
        <v>0</v>
      </c>
      <c r="BB151" s="102">
        <v>0</v>
      </c>
      <c r="BC151" s="102">
        <v>0</v>
      </c>
      <c r="BD151" s="102"/>
      <c r="BE151" s="58"/>
      <c r="BF151" s="76"/>
      <c r="BG151" s="118">
        <v>0</v>
      </c>
    </row>
    <row r="152" spans="1:59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102" t="s">
        <v>563</v>
      </c>
      <c r="M152" s="102" t="s">
        <v>563</v>
      </c>
      <c r="N152" s="102" t="s">
        <v>563</v>
      </c>
      <c r="O152" s="102" t="s">
        <v>563</v>
      </c>
      <c r="P152" s="102" t="s">
        <v>563</v>
      </c>
      <c r="Q152" s="118" t="s">
        <v>563</v>
      </c>
      <c r="R152" s="102" t="s">
        <v>563</v>
      </c>
      <c r="S152" s="102" t="s">
        <v>563</v>
      </c>
      <c r="T152" s="101"/>
      <c r="U152" s="102" t="s">
        <v>563</v>
      </c>
      <c r="V152" s="65"/>
      <c r="W152" s="118" t="s">
        <v>563</v>
      </c>
      <c r="X152" s="102">
        <v>0</v>
      </c>
      <c r="Y152" s="102" t="s">
        <v>563</v>
      </c>
      <c r="Z152" s="101"/>
      <c r="AA152" s="101"/>
      <c r="AB152" s="65"/>
      <c r="AC152" s="118">
        <v>0</v>
      </c>
      <c r="AD152" s="102" t="s">
        <v>563</v>
      </c>
      <c r="AE152" s="102" t="s">
        <v>563</v>
      </c>
      <c r="AF152" s="102" t="s">
        <v>563</v>
      </c>
      <c r="AG152" s="101"/>
      <c r="AH152" s="65"/>
      <c r="AI152" s="118" t="s">
        <v>563</v>
      </c>
      <c r="AJ152" s="54"/>
      <c r="AK152" s="54"/>
      <c r="AL152" s="101"/>
      <c r="AM152" s="54"/>
      <c r="AN152" s="65"/>
      <c r="AO152" s="118">
        <v>0</v>
      </c>
      <c r="AP152" s="102" t="s">
        <v>563</v>
      </c>
      <c r="AQ152" s="102" t="s">
        <v>563</v>
      </c>
      <c r="AR152" s="102" t="s">
        <v>563</v>
      </c>
      <c r="AS152" s="101"/>
      <c r="AT152" s="65"/>
      <c r="AU152" s="118" t="s">
        <v>563</v>
      </c>
      <c r="AV152" s="101"/>
      <c r="AW152" s="101"/>
      <c r="AX152" s="102" t="s">
        <v>563</v>
      </c>
      <c r="AY152" s="102" t="s">
        <v>563</v>
      </c>
      <c r="AZ152" s="102" t="s">
        <v>563</v>
      </c>
      <c r="BA152" s="118" t="s">
        <v>563</v>
      </c>
      <c r="BB152" s="102" t="s">
        <v>563</v>
      </c>
      <c r="BC152" s="102" t="s">
        <v>563</v>
      </c>
      <c r="BD152" s="101"/>
      <c r="BE152" s="54"/>
      <c r="BF152" s="81"/>
      <c r="BG152" s="118" t="s">
        <v>563</v>
      </c>
    </row>
    <row r="153" spans="1:59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102">
        <v>3</v>
      </c>
      <c r="M153" s="102">
        <v>3</v>
      </c>
      <c r="N153" s="102">
        <v>3</v>
      </c>
      <c r="O153" s="102">
        <v>3</v>
      </c>
      <c r="P153" s="102">
        <v>3</v>
      </c>
      <c r="Q153" s="118">
        <v>3</v>
      </c>
      <c r="R153" s="102">
        <v>0</v>
      </c>
      <c r="S153" s="102">
        <v>0</v>
      </c>
      <c r="T153" s="102"/>
      <c r="U153" s="102">
        <v>0</v>
      </c>
      <c r="V153" s="59"/>
      <c r="W153" s="118">
        <v>0</v>
      </c>
      <c r="X153" s="102">
        <v>0</v>
      </c>
      <c r="Y153" s="102">
        <v>0</v>
      </c>
      <c r="Z153" s="102"/>
      <c r="AA153" s="102"/>
      <c r="AB153" s="59"/>
      <c r="AC153" s="118">
        <v>0</v>
      </c>
      <c r="AD153" s="102">
        <v>0</v>
      </c>
      <c r="AE153" s="102">
        <v>0</v>
      </c>
      <c r="AF153" s="102">
        <v>0</v>
      </c>
      <c r="AG153" s="102"/>
      <c r="AH153" s="59"/>
      <c r="AI153" s="118">
        <v>0</v>
      </c>
      <c r="AJ153" s="58"/>
      <c r="AK153" s="58"/>
      <c r="AL153" s="102"/>
      <c r="AM153" s="58"/>
      <c r="AN153" s="59"/>
      <c r="AO153" s="118">
        <v>0</v>
      </c>
      <c r="AP153" s="102">
        <v>0</v>
      </c>
      <c r="AQ153" s="102">
        <v>0</v>
      </c>
      <c r="AR153" s="102">
        <v>0</v>
      </c>
      <c r="AS153" s="102"/>
      <c r="AT153" s="59"/>
      <c r="AU153" s="118">
        <v>0</v>
      </c>
      <c r="AV153" s="102"/>
      <c r="AW153" s="102"/>
      <c r="AX153" s="102">
        <v>0</v>
      </c>
      <c r="AY153" s="102">
        <v>0</v>
      </c>
      <c r="AZ153" s="102">
        <v>0</v>
      </c>
      <c r="BA153" s="118">
        <v>0</v>
      </c>
      <c r="BB153" s="102">
        <v>0</v>
      </c>
      <c r="BC153" s="102">
        <v>0</v>
      </c>
      <c r="BD153" s="102"/>
      <c r="BE153" s="58"/>
      <c r="BF153" s="76"/>
      <c r="BG153" s="118">
        <v>0</v>
      </c>
    </row>
    <row r="154" spans="1:59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102">
        <v>3</v>
      </c>
      <c r="M154" s="102">
        <v>2</v>
      </c>
      <c r="N154" s="102">
        <v>2</v>
      </c>
      <c r="O154" s="102">
        <v>3</v>
      </c>
      <c r="P154" s="102">
        <v>3</v>
      </c>
      <c r="Q154" s="118">
        <v>2.6</v>
      </c>
      <c r="R154" s="102">
        <v>0</v>
      </c>
      <c r="S154" s="102">
        <v>0</v>
      </c>
      <c r="T154" s="101"/>
      <c r="U154" s="102">
        <v>0</v>
      </c>
      <c r="V154" s="65"/>
      <c r="W154" s="118">
        <v>0</v>
      </c>
      <c r="X154" s="102">
        <v>0</v>
      </c>
      <c r="Y154" s="102">
        <v>0</v>
      </c>
      <c r="Z154" s="101"/>
      <c r="AA154" s="101"/>
      <c r="AB154" s="65"/>
      <c r="AC154" s="118">
        <v>0</v>
      </c>
      <c r="AD154" s="102">
        <v>0</v>
      </c>
      <c r="AE154" s="102">
        <v>0</v>
      </c>
      <c r="AF154" s="102">
        <v>0</v>
      </c>
      <c r="AG154" s="101"/>
      <c r="AH154" s="65"/>
      <c r="AI154" s="118">
        <v>0</v>
      </c>
      <c r="AJ154" s="54"/>
      <c r="AK154" s="54"/>
      <c r="AL154" s="101"/>
      <c r="AM154" s="54"/>
      <c r="AN154" s="65"/>
      <c r="AO154" s="118">
        <v>0</v>
      </c>
      <c r="AP154" s="102">
        <v>0</v>
      </c>
      <c r="AQ154" s="102">
        <v>0</v>
      </c>
      <c r="AR154" s="102">
        <v>0</v>
      </c>
      <c r="AS154" s="101"/>
      <c r="AT154" s="65"/>
      <c r="AU154" s="118">
        <v>0</v>
      </c>
      <c r="AV154" s="101"/>
      <c r="AW154" s="101"/>
      <c r="AX154" s="102">
        <v>0</v>
      </c>
      <c r="AY154" s="102">
        <v>0</v>
      </c>
      <c r="AZ154" s="102">
        <v>0</v>
      </c>
      <c r="BA154" s="118">
        <v>0</v>
      </c>
      <c r="BB154" s="102">
        <v>0</v>
      </c>
      <c r="BC154" s="102">
        <v>0</v>
      </c>
      <c r="BD154" s="101"/>
      <c r="BE154" s="54"/>
      <c r="BF154" s="81"/>
      <c r="BG154" s="118">
        <v>0</v>
      </c>
    </row>
    <row r="155" spans="1:59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102">
        <v>2</v>
      </c>
      <c r="M155" s="102">
        <v>2</v>
      </c>
      <c r="N155" s="102">
        <v>2</v>
      </c>
      <c r="O155" s="102">
        <v>2</v>
      </c>
      <c r="P155" s="102">
        <v>2</v>
      </c>
      <c r="Q155" s="118">
        <v>2</v>
      </c>
      <c r="R155" s="102">
        <v>2</v>
      </c>
      <c r="S155" s="102">
        <v>2</v>
      </c>
      <c r="T155" s="102"/>
      <c r="U155" s="102">
        <v>2</v>
      </c>
      <c r="V155" s="59"/>
      <c r="W155" s="118">
        <v>2</v>
      </c>
      <c r="X155" s="102">
        <v>0</v>
      </c>
      <c r="Y155" s="102">
        <v>2</v>
      </c>
      <c r="Z155" s="102"/>
      <c r="AA155" s="102"/>
      <c r="AB155" s="59"/>
      <c r="AC155" s="118">
        <v>1</v>
      </c>
      <c r="AD155" s="102">
        <v>2</v>
      </c>
      <c r="AE155" s="102">
        <v>0</v>
      </c>
      <c r="AF155" s="102">
        <v>2</v>
      </c>
      <c r="AG155" s="102"/>
      <c r="AH155" s="59"/>
      <c r="AI155" s="118">
        <v>1.3333333333333333</v>
      </c>
      <c r="AJ155" s="58"/>
      <c r="AK155" s="58"/>
      <c r="AL155" s="102"/>
      <c r="AM155" s="58"/>
      <c r="AN155" s="59"/>
      <c r="AO155" s="118">
        <v>0</v>
      </c>
      <c r="AP155" s="102">
        <v>2</v>
      </c>
      <c r="AQ155" s="102">
        <v>2</v>
      </c>
      <c r="AR155" s="102">
        <v>2</v>
      </c>
      <c r="AS155" s="102"/>
      <c r="AT155" s="59"/>
      <c r="AU155" s="118">
        <v>2</v>
      </c>
      <c r="AV155" s="102"/>
      <c r="AW155" s="102"/>
      <c r="AX155" s="102">
        <v>2</v>
      </c>
      <c r="AY155" s="102">
        <v>2</v>
      </c>
      <c r="AZ155" s="102">
        <v>2</v>
      </c>
      <c r="BA155" s="118">
        <v>2</v>
      </c>
      <c r="BB155" s="102">
        <v>2</v>
      </c>
      <c r="BC155" s="102">
        <v>2</v>
      </c>
      <c r="BD155" s="102"/>
      <c r="BE155" s="58"/>
      <c r="BF155" s="76"/>
      <c r="BG155" s="118">
        <v>2</v>
      </c>
    </row>
    <row r="156" spans="1:59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102">
        <v>0</v>
      </c>
      <c r="M156" s="102">
        <v>0</v>
      </c>
      <c r="N156" s="102">
        <v>0</v>
      </c>
      <c r="O156" s="102">
        <v>3</v>
      </c>
      <c r="P156" s="102">
        <v>0</v>
      </c>
      <c r="Q156" s="118">
        <v>0.6</v>
      </c>
      <c r="R156" s="102">
        <v>0</v>
      </c>
      <c r="S156" s="102">
        <v>0</v>
      </c>
      <c r="T156" s="101"/>
      <c r="U156" s="102">
        <v>0</v>
      </c>
      <c r="V156" s="65"/>
      <c r="W156" s="118">
        <v>0</v>
      </c>
      <c r="X156" s="102">
        <v>0</v>
      </c>
      <c r="Y156" s="102">
        <v>0</v>
      </c>
      <c r="Z156" s="101"/>
      <c r="AA156" s="101"/>
      <c r="AB156" s="65"/>
      <c r="AC156" s="118">
        <v>0</v>
      </c>
      <c r="AD156" s="102">
        <v>0</v>
      </c>
      <c r="AE156" s="102">
        <v>0</v>
      </c>
      <c r="AF156" s="102">
        <v>0</v>
      </c>
      <c r="AG156" s="101"/>
      <c r="AH156" s="65"/>
      <c r="AI156" s="118">
        <v>0</v>
      </c>
      <c r="AJ156" s="54"/>
      <c r="AK156" s="54"/>
      <c r="AL156" s="101"/>
      <c r="AM156" s="54"/>
      <c r="AN156" s="65"/>
      <c r="AO156" s="118">
        <v>0</v>
      </c>
      <c r="AP156" s="102">
        <v>0</v>
      </c>
      <c r="AQ156" s="102">
        <v>0</v>
      </c>
      <c r="AR156" s="102">
        <v>0</v>
      </c>
      <c r="AS156" s="101"/>
      <c r="AT156" s="65"/>
      <c r="AU156" s="118">
        <v>0</v>
      </c>
      <c r="AV156" s="101"/>
      <c r="AW156" s="101"/>
      <c r="AX156" s="102">
        <v>0</v>
      </c>
      <c r="AY156" s="102">
        <v>0</v>
      </c>
      <c r="AZ156" s="102">
        <v>0</v>
      </c>
      <c r="BA156" s="118">
        <v>0</v>
      </c>
      <c r="BB156" s="102">
        <v>0</v>
      </c>
      <c r="BC156" s="102">
        <v>0</v>
      </c>
      <c r="BD156" s="101"/>
      <c r="BE156" s="54"/>
      <c r="BF156" s="81"/>
      <c r="BG156" s="118">
        <v>0</v>
      </c>
    </row>
    <row r="157" spans="1:59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102" t="s">
        <v>563</v>
      </c>
      <c r="M157" s="102" t="s">
        <v>563</v>
      </c>
      <c r="N157" s="102" t="s">
        <v>563</v>
      </c>
      <c r="O157" s="102" t="s">
        <v>563</v>
      </c>
      <c r="P157" s="102" t="s">
        <v>563</v>
      </c>
      <c r="Q157" s="118" t="s">
        <v>563</v>
      </c>
      <c r="R157" s="102" t="s">
        <v>563</v>
      </c>
      <c r="S157" s="102" t="s">
        <v>563</v>
      </c>
      <c r="T157" s="102"/>
      <c r="U157" s="102" t="s">
        <v>563</v>
      </c>
      <c r="V157" s="59"/>
      <c r="W157" s="118" t="s">
        <v>563</v>
      </c>
      <c r="X157" s="102">
        <v>0</v>
      </c>
      <c r="Y157" s="102" t="s">
        <v>563</v>
      </c>
      <c r="Z157" s="102"/>
      <c r="AA157" s="102"/>
      <c r="AB157" s="59"/>
      <c r="AC157" s="118">
        <v>0</v>
      </c>
      <c r="AD157" s="102" t="s">
        <v>563</v>
      </c>
      <c r="AE157" s="102" t="s">
        <v>563</v>
      </c>
      <c r="AF157" s="102" t="s">
        <v>563</v>
      </c>
      <c r="AG157" s="102"/>
      <c r="AH157" s="59"/>
      <c r="AI157" s="118" t="s">
        <v>563</v>
      </c>
      <c r="AJ157" s="58"/>
      <c r="AK157" s="58"/>
      <c r="AL157" s="102"/>
      <c r="AM157" s="58"/>
      <c r="AN157" s="59"/>
      <c r="AO157" s="118">
        <v>0</v>
      </c>
      <c r="AP157" s="102" t="s">
        <v>563</v>
      </c>
      <c r="AQ157" s="102" t="s">
        <v>563</v>
      </c>
      <c r="AR157" s="102" t="s">
        <v>563</v>
      </c>
      <c r="AS157" s="102"/>
      <c r="AT157" s="59"/>
      <c r="AU157" s="118" t="s">
        <v>563</v>
      </c>
      <c r="AV157" s="102"/>
      <c r="AW157" s="102"/>
      <c r="AX157" s="102" t="s">
        <v>563</v>
      </c>
      <c r="AY157" s="102" t="s">
        <v>563</v>
      </c>
      <c r="AZ157" s="102" t="s">
        <v>563</v>
      </c>
      <c r="BA157" s="118" t="s">
        <v>563</v>
      </c>
      <c r="BB157" s="102" t="s">
        <v>563</v>
      </c>
      <c r="BC157" s="102" t="s">
        <v>563</v>
      </c>
      <c r="BD157" s="102"/>
      <c r="BE157" s="58"/>
      <c r="BF157" s="76"/>
      <c r="BG157" s="118" t="s">
        <v>563</v>
      </c>
    </row>
    <row r="158" spans="1:59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102" t="s">
        <v>563</v>
      </c>
      <c r="M158" s="102" t="s">
        <v>563</v>
      </c>
      <c r="N158" s="102" t="s">
        <v>563</v>
      </c>
      <c r="O158" s="102" t="s">
        <v>563</v>
      </c>
      <c r="P158" s="102" t="s">
        <v>563</v>
      </c>
      <c r="Q158" s="118" t="s">
        <v>563</v>
      </c>
      <c r="R158" s="102" t="s">
        <v>563</v>
      </c>
      <c r="S158" s="102" t="s">
        <v>563</v>
      </c>
      <c r="T158" s="101"/>
      <c r="U158" s="102" t="s">
        <v>563</v>
      </c>
      <c r="V158" s="65"/>
      <c r="W158" s="118" t="s">
        <v>563</v>
      </c>
      <c r="X158" s="102">
        <v>0</v>
      </c>
      <c r="Y158" s="102" t="s">
        <v>563</v>
      </c>
      <c r="Z158" s="101"/>
      <c r="AA158" s="101"/>
      <c r="AB158" s="65"/>
      <c r="AC158" s="118">
        <v>0</v>
      </c>
      <c r="AD158" s="102" t="s">
        <v>563</v>
      </c>
      <c r="AE158" s="102" t="s">
        <v>563</v>
      </c>
      <c r="AF158" s="102" t="s">
        <v>563</v>
      </c>
      <c r="AG158" s="101"/>
      <c r="AH158" s="65"/>
      <c r="AI158" s="118" t="s">
        <v>563</v>
      </c>
      <c r="AJ158" s="54"/>
      <c r="AK158" s="54"/>
      <c r="AL158" s="101"/>
      <c r="AM158" s="54"/>
      <c r="AN158" s="65"/>
      <c r="AO158" s="118">
        <v>0</v>
      </c>
      <c r="AP158" s="102" t="s">
        <v>563</v>
      </c>
      <c r="AQ158" s="102" t="s">
        <v>563</v>
      </c>
      <c r="AR158" s="102" t="s">
        <v>563</v>
      </c>
      <c r="AS158" s="101"/>
      <c r="AT158" s="65"/>
      <c r="AU158" s="118" t="s">
        <v>563</v>
      </c>
      <c r="AV158" s="101"/>
      <c r="AW158" s="101"/>
      <c r="AX158" s="102" t="s">
        <v>563</v>
      </c>
      <c r="AY158" s="102" t="s">
        <v>563</v>
      </c>
      <c r="AZ158" s="102" t="s">
        <v>563</v>
      </c>
      <c r="BA158" s="118" t="s">
        <v>563</v>
      </c>
      <c r="BB158" s="102" t="s">
        <v>563</v>
      </c>
      <c r="BC158" s="102" t="s">
        <v>563</v>
      </c>
      <c r="BD158" s="101"/>
      <c r="BE158" s="54"/>
      <c r="BF158" s="81"/>
      <c r="BG158" s="118" t="s">
        <v>563</v>
      </c>
    </row>
    <row r="159" spans="1:59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102" t="s">
        <v>563</v>
      </c>
      <c r="M159" s="102" t="s">
        <v>563</v>
      </c>
      <c r="N159" s="102" t="s">
        <v>563</v>
      </c>
      <c r="O159" s="102" t="s">
        <v>563</v>
      </c>
      <c r="P159" s="102" t="s">
        <v>563</v>
      </c>
      <c r="Q159" s="118" t="s">
        <v>563</v>
      </c>
      <c r="R159" s="102" t="s">
        <v>563</v>
      </c>
      <c r="S159" s="102" t="s">
        <v>563</v>
      </c>
      <c r="T159" s="102"/>
      <c r="U159" s="102" t="s">
        <v>563</v>
      </c>
      <c r="V159" s="59"/>
      <c r="W159" s="118" t="s">
        <v>563</v>
      </c>
      <c r="X159" s="102">
        <v>0</v>
      </c>
      <c r="Y159" s="102" t="s">
        <v>563</v>
      </c>
      <c r="Z159" s="102"/>
      <c r="AA159" s="102"/>
      <c r="AB159" s="59"/>
      <c r="AC159" s="118">
        <v>0</v>
      </c>
      <c r="AD159" s="102" t="s">
        <v>563</v>
      </c>
      <c r="AE159" s="102" t="s">
        <v>563</v>
      </c>
      <c r="AF159" s="102" t="s">
        <v>563</v>
      </c>
      <c r="AG159" s="102"/>
      <c r="AH159" s="59"/>
      <c r="AI159" s="118" t="s">
        <v>563</v>
      </c>
      <c r="AJ159" s="58"/>
      <c r="AK159" s="58"/>
      <c r="AL159" s="102"/>
      <c r="AM159" s="58"/>
      <c r="AN159" s="59"/>
      <c r="AO159" s="118">
        <v>0</v>
      </c>
      <c r="AP159" s="102" t="s">
        <v>563</v>
      </c>
      <c r="AQ159" s="102" t="s">
        <v>563</v>
      </c>
      <c r="AR159" s="102" t="s">
        <v>563</v>
      </c>
      <c r="AS159" s="102"/>
      <c r="AT159" s="59"/>
      <c r="AU159" s="118" t="s">
        <v>563</v>
      </c>
      <c r="AV159" s="102"/>
      <c r="AW159" s="102"/>
      <c r="AX159" s="102" t="s">
        <v>563</v>
      </c>
      <c r="AY159" s="102" t="s">
        <v>563</v>
      </c>
      <c r="AZ159" s="102" t="s">
        <v>563</v>
      </c>
      <c r="BA159" s="118" t="s">
        <v>563</v>
      </c>
      <c r="BB159" s="102" t="s">
        <v>563</v>
      </c>
      <c r="BC159" s="102" t="s">
        <v>563</v>
      </c>
      <c r="BD159" s="102"/>
      <c r="BE159" s="58"/>
      <c r="BF159" s="76"/>
      <c r="BG159" s="118" t="s">
        <v>563</v>
      </c>
    </row>
    <row r="160" spans="1:59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102" t="s">
        <v>563</v>
      </c>
      <c r="M160" s="102" t="s">
        <v>563</v>
      </c>
      <c r="N160" s="102" t="s">
        <v>563</v>
      </c>
      <c r="O160" s="102" t="s">
        <v>563</v>
      </c>
      <c r="P160" s="102" t="s">
        <v>563</v>
      </c>
      <c r="Q160" s="118" t="s">
        <v>563</v>
      </c>
      <c r="R160" s="102" t="s">
        <v>563</v>
      </c>
      <c r="S160" s="102" t="s">
        <v>563</v>
      </c>
      <c r="T160" s="101"/>
      <c r="U160" s="102" t="s">
        <v>563</v>
      </c>
      <c r="V160" s="65"/>
      <c r="W160" s="118" t="s">
        <v>563</v>
      </c>
      <c r="X160" s="102">
        <v>0</v>
      </c>
      <c r="Y160" s="102" t="s">
        <v>563</v>
      </c>
      <c r="Z160" s="101"/>
      <c r="AA160" s="101"/>
      <c r="AB160" s="65"/>
      <c r="AC160" s="118">
        <v>0</v>
      </c>
      <c r="AD160" s="102" t="s">
        <v>563</v>
      </c>
      <c r="AE160" s="102" t="s">
        <v>563</v>
      </c>
      <c r="AF160" s="102" t="s">
        <v>563</v>
      </c>
      <c r="AG160" s="101"/>
      <c r="AH160" s="65"/>
      <c r="AI160" s="118" t="s">
        <v>563</v>
      </c>
      <c r="AJ160" s="54"/>
      <c r="AK160" s="54"/>
      <c r="AL160" s="101"/>
      <c r="AM160" s="54"/>
      <c r="AN160" s="65"/>
      <c r="AO160" s="118">
        <v>0</v>
      </c>
      <c r="AP160" s="102" t="s">
        <v>563</v>
      </c>
      <c r="AQ160" s="102" t="s">
        <v>563</v>
      </c>
      <c r="AR160" s="102" t="s">
        <v>563</v>
      </c>
      <c r="AS160" s="101"/>
      <c r="AT160" s="65"/>
      <c r="AU160" s="118" t="s">
        <v>563</v>
      </c>
      <c r="AV160" s="101"/>
      <c r="AW160" s="101"/>
      <c r="AX160" s="102" t="s">
        <v>563</v>
      </c>
      <c r="AY160" s="102" t="s">
        <v>563</v>
      </c>
      <c r="AZ160" s="102" t="s">
        <v>563</v>
      </c>
      <c r="BA160" s="118" t="s">
        <v>563</v>
      </c>
      <c r="BB160" s="102" t="s">
        <v>563</v>
      </c>
      <c r="BC160" s="102" t="s">
        <v>563</v>
      </c>
      <c r="BD160" s="101"/>
      <c r="BE160" s="54"/>
      <c r="BF160" s="81"/>
      <c r="BG160" s="118" t="s">
        <v>563</v>
      </c>
    </row>
    <row r="161" spans="1:59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102" t="s">
        <v>563</v>
      </c>
      <c r="M161" s="102" t="s">
        <v>563</v>
      </c>
      <c r="N161" s="102" t="s">
        <v>563</v>
      </c>
      <c r="O161" s="102" t="s">
        <v>563</v>
      </c>
      <c r="P161" s="102" t="s">
        <v>563</v>
      </c>
      <c r="Q161" s="118" t="s">
        <v>563</v>
      </c>
      <c r="R161" s="102" t="s">
        <v>563</v>
      </c>
      <c r="S161" s="102" t="s">
        <v>563</v>
      </c>
      <c r="T161" s="102"/>
      <c r="U161" s="102" t="s">
        <v>563</v>
      </c>
      <c r="V161" s="59"/>
      <c r="W161" s="118" t="s">
        <v>563</v>
      </c>
      <c r="X161" s="102">
        <v>0</v>
      </c>
      <c r="Y161" s="102" t="s">
        <v>563</v>
      </c>
      <c r="Z161" s="102"/>
      <c r="AA161" s="102"/>
      <c r="AB161" s="59"/>
      <c r="AC161" s="118">
        <v>0</v>
      </c>
      <c r="AD161" s="102" t="s">
        <v>563</v>
      </c>
      <c r="AE161" s="102" t="s">
        <v>563</v>
      </c>
      <c r="AF161" s="102" t="s">
        <v>563</v>
      </c>
      <c r="AG161" s="102"/>
      <c r="AH161" s="59"/>
      <c r="AI161" s="118" t="s">
        <v>563</v>
      </c>
      <c r="AJ161" s="58"/>
      <c r="AK161" s="58"/>
      <c r="AL161" s="102"/>
      <c r="AM161" s="58"/>
      <c r="AN161" s="59"/>
      <c r="AO161" s="118">
        <v>0</v>
      </c>
      <c r="AP161" s="102" t="s">
        <v>563</v>
      </c>
      <c r="AQ161" s="102" t="s">
        <v>563</v>
      </c>
      <c r="AR161" s="102" t="s">
        <v>563</v>
      </c>
      <c r="AS161" s="102"/>
      <c r="AT161" s="59"/>
      <c r="AU161" s="118" t="s">
        <v>563</v>
      </c>
      <c r="AV161" s="102"/>
      <c r="AW161" s="102"/>
      <c r="AX161" s="102" t="s">
        <v>563</v>
      </c>
      <c r="AY161" s="102" t="s">
        <v>563</v>
      </c>
      <c r="AZ161" s="102" t="s">
        <v>563</v>
      </c>
      <c r="BA161" s="118" t="s">
        <v>563</v>
      </c>
      <c r="BB161" s="102" t="s">
        <v>563</v>
      </c>
      <c r="BC161" s="102" t="s">
        <v>563</v>
      </c>
      <c r="BD161" s="102"/>
      <c r="BE161" s="58"/>
      <c r="BF161" s="76"/>
      <c r="BG161" s="118" t="s">
        <v>563</v>
      </c>
    </row>
    <row r="162" spans="1:59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102">
        <v>2</v>
      </c>
      <c r="M162" s="102">
        <v>2</v>
      </c>
      <c r="N162" s="102">
        <v>2</v>
      </c>
      <c r="O162" s="102">
        <v>3</v>
      </c>
      <c r="P162" s="102">
        <v>2</v>
      </c>
      <c r="Q162" s="118">
        <v>2.2000000000000002</v>
      </c>
      <c r="R162" s="102">
        <v>0</v>
      </c>
      <c r="S162" s="102">
        <v>0</v>
      </c>
      <c r="T162" s="101"/>
      <c r="U162" s="102">
        <v>0</v>
      </c>
      <c r="V162" s="65"/>
      <c r="W162" s="118">
        <v>0</v>
      </c>
      <c r="X162" s="102">
        <v>0</v>
      </c>
      <c r="Y162" s="102">
        <v>0</v>
      </c>
      <c r="Z162" s="101"/>
      <c r="AA162" s="101"/>
      <c r="AB162" s="65"/>
      <c r="AC162" s="118">
        <v>0</v>
      </c>
      <c r="AD162" s="102">
        <v>0</v>
      </c>
      <c r="AE162" s="102">
        <v>0</v>
      </c>
      <c r="AF162" s="102">
        <v>0</v>
      </c>
      <c r="AG162" s="101"/>
      <c r="AH162" s="65"/>
      <c r="AI162" s="118">
        <v>0</v>
      </c>
      <c r="AJ162" s="54"/>
      <c r="AK162" s="54"/>
      <c r="AL162" s="101"/>
      <c r="AM162" s="54"/>
      <c r="AN162" s="65"/>
      <c r="AO162" s="118">
        <v>0</v>
      </c>
      <c r="AP162" s="102">
        <v>0</v>
      </c>
      <c r="AQ162" s="102">
        <v>0</v>
      </c>
      <c r="AR162" s="102">
        <v>0</v>
      </c>
      <c r="AS162" s="101"/>
      <c r="AT162" s="65"/>
      <c r="AU162" s="118">
        <v>0</v>
      </c>
      <c r="AV162" s="101"/>
      <c r="AW162" s="101"/>
      <c r="AX162" s="102">
        <v>0</v>
      </c>
      <c r="AY162" s="102">
        <v>0</v>
      </c>
      <c r="AZ162" s="102">
        <v>0</v>
      </c>
      <c r="BA162" s="118">
        <v>0</v>
      </c>
      <c r="BB162" s="102">
        <v>0</v>
      </c>
      <c r="BC162" s="102">
        <v>0</v>
      </c>
      <c r="BD162" s="101"/>
      <c r="BE162" s="54"/>
      <c r="BF162" s="81"/>
      <c r="BG162" s="118">
        <v>0</v>
      </c>
    </row>
    <row r="163" spans="1:59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102" t="s">
        <v>563</v>
      </c>
      <c r="M163" s="102" t="s">
        <v>563</v>
      </c>
      <c r="N163" s="102" t="s">
        <v>563</v>
      </c>
      <c r="O163" s="102" t="s">
        <v>563</v>
      </c>
      <c r="P163" s="102" t="s">
        <v>563</v>
      </c>
      <c r="Q163" s="118" t="s">
        <v>563</v>
      </c>
      <c r="R163" s="102" t="s">
        <v>563</v>
      </c>
      <c r="S163" s="102" t="s">
        <v>563</v>
      </c>
      <c r="T163" s="102"/>
      <c r="U163" s="102" t="s">
        <v>563</v>
      </c>
      <c r="V163" s="59"/>
      <c r="W163" s="118" t="s">
        <v>563</v>
      </c>
      <c r="X163" s="102">
        <v>0</v>
      </c>
      <c r="Y163" s="102" t="s">
        <v>563</v>
      </c>
      <c r="Z163" s="102"/>
      <c r="AA163" s="102"/>
      <c r="AB163" s="59"/>
      <c r="AC163" s="118">
        <v>0</v>
      </c>
      <c r="AD163" s="102" t="s">
        <v>563</v>
      </c>
      <c r="AE163" s="102" t="s">
        <v>563</v>
      </c>
      <c r="AF163" s="102" t="s">
        <v>563</v>
      </c>
      <c r="AG163" s="102"/>
      <c r="AH163" s="59"/>
      <c r="AI163" s="118" t="s">
        <v>563</v>
      </c>
      <c r="AJ163" s="58"/>
      <c r="AK163" s="58"/>
      <c r="AL163" s="102"/>
      <c r="AM163" s="58"/>
      <c r="AN163" s="59"/>
      <c r="AO163" s="118">
        <v>0</v>
      </c>
      <c r="AP163" s="102" t="s">
        <v>563</v>
      </c>
      <c r="AQ163" s="102" t="s">
        <v>563</v>
      </c>
      <c r="AR163" s="102" t="s">
        <v>563</v>
      </c>
      <c r="AS163" s="102"/>
      <c r="AT163" s="59"/>
      <c r="AU163" s="118" t="s">
        <v>563</v>
      </c>
      <c r="AV163" s="102"/>
      <c r="AW163" s="102"/>
      <c r="AX163" s="102" t="s">
        <v>563</v>
      </c>
      <c r="AY163" s="102" t="s">
        <v>563</v>
      </c>
      <c r="AZ163" s="102" t="s">
        <v>563</v>
      </c>
      <c r="BA163" s="118" t="s">
        <v>563</v>
      </c>
      <c r="BB163" s="102" t="s">
        <v>563</v>
      </c>
      <c r="BC163" s="102" t="s">
        <v>563</v>
      </c>
      <c r="BD163" s="102"/>
      <c r="BE163" s="58"/>
      <c r="BF163" s="76"/>
      <c r="BG163" s="118" t="s">
        <v>563</v>
      </c>
    </row>
    <row r="164" spans="1:59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102">
        <v>2</v>
      </c>
      <c r="M164" s="102">
        <v>2</v>
      </c>
      <c r="N164" s="102">
        <v>2</v>
      </c>
      <c r="O164" s="102">
        <v>3</v>
      </c>
      <c r="P164" s="102">
        <v>2</v>
      </c>
      <c r="Q164" s="118">
        <v>2.2000000000000002</v>
      </c>
      <c r="R164" s="102">
        <v>2</v>
      </c>
      <c r="S164" s="102">
        <v>2</v>
      </c>
      <c r="T164" s="101"/>
      <c r="U164" s="102">
        <v>2</v>
      </c>
      <c r="V164" s="65"/>
      <c r="W164" s="118">
        <v>2</v>
      </c>
      <c r="X164" s="102">
        <v>0</v>
      </c>
      <c r="Y164" s="102">
        <v>2</v>
      </c>
      <c r="Z164" s="101"/>
      <c r="AA164" s="101"/>
      <c r="AB164" s="65"/>
      <c r="AC164" s="118">
        <v>1</v>
      </c>
      <c r="AD164" s="102">
        <v>2</v>
      </c>
      <c r="AE164" s="102">
        <v>0</v>
      </c>
      <c r="AF164" s="102">
        <v>2</v>
      </c>
      <c r="AG164" s="101"/>
      <c r="AH164" s="65"/>
      <c r="AI164" s="118">
        <v>1.3333333333333333</v>
      </c>
      <c r="AJ164" s="54"/>
      <c r="AK164" s="54"/>
      <c r="AL164" s="101"/>
      <c r="AM164" s="54"/>
      <c r="AN164" s="65"/>
      <c r="AO164" s="118">
        <v>0</v>
      </c>
      <c r="AP164" s="102">
        <v>2</v>
      </c>
      <c r="AQ164" s="102">
        <v>2</v>
      </c>
      <c r="AR164" s="102">
        <v>2</v>
      </c>
      <c r="AS164" s="101"/>
      <c r="AT164" s="65"/>
      <c r="AU164" s="118">
        <v>2</v>
      </c>
      <c r="AV164" s="101"/>
      <c r="AW164" s="101"/>
      <c r="AX164" s="102">
        <v>2</v>
      </c>
      <c r="AY164" s="102">
        <v>2</v>
      </c>
      <c r="AZ164" s="102">
        <v>2</v>
      </c>
      <c r="BA164" s="118">
        <v>2</v>
      </c>
      <c r="BB164" s="102">
        <v>2</v>
      </c>
      <c r="BC164" s="102">
        <v>2</v>
      </c>
      <c r="BD164" s="101"/>
      <c r="BE164" s="54"/>
      <c r="BF164" s="81"/>
      <c r="BG164" s="118">
        <v>2</v>
      </c>
    </row>
    <row r="165" spans="1:59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102" t="s">
        <v>563</v>
      </c>
      <c r="M165" s="102" t="s">
        <v>563</v>
      </c>
      <c r="N165" s="102" t="s">
        <v>563</v>
      </c>
      <c r="O165" s="102" t="s">
        <v>563</v>
      </c>
      <c r="P165" s="102" t="s">
        <v>563</v>
      </c>
      <c r="Q165" s="118" t="s">
        <v>563</v>
      </c>
      <c r="R165" s="102" t="s">
        <v>563</v>
      </c>
      <c r="S165" s="102" t="s">
        <v>563</v>
      </c>
      <c r="T165" s="102"/>
      <c r="U165" s="102" t="s">
        <v>563</v>
      </c>
      <c r="V165" s="59"/>
      <c r="W165" s="118" t="s">
        <v>563</v>
      </c>
      <c r="X165" s="102">
        <v>0</v>
      </c>
      <c r="Y165" s="102" t="s">
        <v>563</v>
      </c>
      <c r="Z165" s="102"/>
      <c r="AA165" s="102"/>
      <c r="AB165" s="59"/>
      <c r="AC165" s="118">
        <v>0</v>
      </c>
      <c r="AD165" s="102" t="s">
        <v>563</v>
      </c>
      <c r="AE165" s="102" t="s">
        <v>563</v>
      </c>
      <c r="AF165" s="102" t="s">
        <v>563</v>
      </c>
      <c r="AG165" s="102"/>
      <c r="AH165" s="59"/>
      <c r="AI165" s="118" t="s">
        <v>563</v>
      </c>
      <c r="AJ165" s="58"/>
      <c r="AK165" s="58"/>
      <c r="AL165" s="102"/>
      <c r="AM165" s="58"/>
      <c r="AN165" s="59"/>
      <c r="AO165" s="118">
        <v>0</v>
      </c>
      <c r="AP165" s="102" t="s">
        <v>563</v>
      </c>
      <c r="AQ165" s="102" t="s">
        <v>563</v>
      </c>
      <c r="AR165" s="102" t="s">
        <v>563</v>
      </c>
      <c r="AS165" s="102"/>
      <c r="AT165" s="59"/>
      <c r="AU165" s="118" t="s">
        <v>563</v>
      </c>
      <c r="AV165" s="102"/>
      <c r="AW165" s="102"/>
      <c r="AX165" s="102" t="s">
        <v>563</v>
      </c>
      <c r="AY165" s="102" t="s">
        <v>563</v>
      </c>
      <c r="AZ165" s="102" t="s">
        <v>563</v>
      </c>
      <c r="BA165" s="118" t="s">
        <v>563</v>
      </c>
      <c r="BB165" s="102" t="s">
        <v>563</v>
      </c>
      <c r="BC165" s="102" t="s">
        <v>563</v>
      </c>
      <c r="BD165" s="102"/>
      <c r="BE165" s="58"/>
      <c r="BF165" s="76"/>
      <c r="BG165" s="118" t="s">
        <v>563</v>
      </c>
    </row>
    <row r="166" spans="1:59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102">
        <v>3</v>
      </c>
      <c r="M166" s="102">
        <v>3</v>
      </c>
      <c r="N166" s="102">
        <v>3</v>
      </c>
      <c r="O166" s="102">
        <v>3</v>
      </c>
      <c r="P166" s="102">
        <v>3</v>
      </c>
      <c r="Q166" s="118">
        <v>3</v>
      </c>
      <c r="R166" s="102">
        <v>3</v>
      </c>
      <c r="S166" s="102">
        <v>3</v>
      </c>
      <c r="T166" s="101"/>
      <c r="U166" s="102">
        <v>3</v>
      </c>
      <c r="V166" s="65"/>
      <c r="W166" s="118">
        <v>3</v>
      </c>
      <c r="X166" s="102">
        <v>0</v>
      </c>
      <c r="Y166" s="102">
        <v>3</v>
      </c>
      <c r="Z166" s="101"/>
      <c r="AA166" s="101"/>
      <c r="AB166" s="65"/>
      <c r="AC166" s="118">
        <v>1.5</v>
      </c>
      <c r="AD166" s="102">
        <v>3</v>
      </c>
      <c r="AE166" s="102">
        <v>4</v>
      </c>
      <c r="AF166" s="102">
        <v>3</v>
      </c>
      <c r="AG166" s="101"/>
      <c r="AH166" s="65"/>
      <c r="AI166" s="118">
        <v>3.3333333333333335</v>
      </c>
      <c r="AJ166" s="54"/>
      <c r="AK166" s="54"/>
      <c r="AL166" s="101"/>
      <c r="AM166" s="54"/>
      <c r="AN166" s="65"/>
      <c r="AO166" s="118">
        <v>0</v>
      </c>
      <c r="AP166" s="102">
        <v>3</v>
      </c>
      <c r="AQ166" s="102">
        <v>2</v>
      </c>
      <c r="AR166" s="102">
        <v>3</v>
      </c>
      <c r="AS166" s="101"/>
      <c r="AT166" s="65"/>
      <c r="AU166" s="118">
        <v>2.6666666666666665</v>
      </c>
      <c r="AV166" s="101"/>
      <c r="AW166" s="101"/>
      <c r="AX166" s="102">
        <v>0</v>
      </c>
      <c r="AY166" s="102">
        <v>0</v>
      </c>
      <c r="AZ166" s="102">
        <v>0</v>
      </c>
      <c r="BA166" s="118">
        <v>0</v>
      </c>
      <c r="BB166" s="102">
        <v>0</v>
      </c>
      <c r="BC166" s="102">
        <v>0</v>
      </c>
      <c r="BD166" s="101"/>
      <c r="BE166" s="54"/>
      <c r="BF166" s="81"/>
      <c r="BG166" s="118">
        <v>0</v>
      </c>
    </row>
    <row r="167" spans="1:59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102">
        <v>2</v>
      </c>
      <c r="M167" s="102">
        <v>2</v>
      </c>
      <c r="N167" s="102">
        <v>2</v>
      </c>
      <c r="O167" s="102">
        <v>3</v>
      </c>
      <c r="P167" s="102">
        <v>2</v>
      </c>
      <c r="Q167" s="118">
        <v>2.2000000000000002</v>
      </c>
      <c r="R167" s="102">
        <v>0</v>
      </c>
      <c r="S167" s="102">
        <v>0</v>
      </c>
      <c r="T167" s="102"/>
      <c r="U167" s="102">
        <v>0</v>
      </c>
      <c r="V167" s="59"/>
      <c r="W167" s="118">
        <v>0</v>
      </c>
      <c r="X167" s="102">
        <v>0</v>
      </c>
      <c r="Y167" s="102">
        <v>0</v>
      </c>
      <c r="Z167" s="102"/>
      <c r="AA167" s="102"/>
      <c r="AB167" s="59"/>
      <c r="AC167" s="118">
        <v>0</v>
      </c>
      <c r="AD167" s="102">
        <v>0</v>
      </c>
      <c r="AE167" s="102">
        <v>0</v>
      </c>
      <c r="AF167" s="102">
        <v>0</v>
      </c>
      <c r="AG167" s="102"/>
      <c r="AH167" s="59"/>
      <c r="AI167" s="118">
        <v>0</v>
      </c>
      <c r="AJ167" s="58"/>
      <c r="AK167" s="58"/>
      <c r="AL167" s="102"/>
      <c r="AM167" s="58"/>
      <c r="AN167" s="59"/>
      <c r="AO167" s="118">
        <v>0</v>
      </c>
      <c r="AP167" s="102">
        <v>0</v>
      </c>
      <c r="AQ167" s="102">
        <v>0</v>
      </c>
      <c r="AR167" s="102">
        <v>0</v>
      </c>
      <c r="AS167" s="102"/>
      <c r="AT167" s="59"/>
      <c r="AU167" s="118">
        <v>0</v>
      </c>
      <c r="AV167" s="102"/>
      <c r="AW167" s="102"/>
      <c r="AX167" s="102">
        <v>0</v>
      </c>
      <c r="AY167" s="102">
        <v>0</v>
      </c>
      <c r="AZ167" s="102">
        <v>0</v>
      </c>
      <c r="BA167" s="118">
        <v>0</v>
      </c>
      <c r="BB167" s="102">
        <v>0</v>
      </c>
      <c r="BC167" s="102">
        <v>0</v>
      </c>
      <c r="BD167" s="102"/>
      <c r="BE167" s="58"/>
      <c r="BF167" s="76"/>
      <c r="BG167" s="118">
        <v>0</v>
      </c>
    </row>
    <row r="168" spans="1:59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102">
        <v>1</v>
      </c>
      <c r="M168" s="102">
        <v>1</v>
      </c>
      <c r="N168" s="102">
        <v>1</v>
      </c>
      <c r="O168" s="102">
        <v>3</v>
      </c>
      <c r="P168" s="102">
        <v>1</v>
      </c>
      <c r="Q168" s="118">
        <v>1.4</v>
      </c>
      <c r="R168" s="102">
        <v>0</v>
      </c>
      <c r="S168" s="102">
        <v>0</v>
      </c>
      <c r="T168" s="101"/>
      <c r="U168" s="102">
        <v>0</v>
      </c>
      <c r="V168" s="65"/>
      <c r="W168" s="118">
        <v>0</v>
      </c>
      <c r="X168" s="102">
        <v>0</v>
      </c>
      <c r="Y168" s="102">
        <v>0</v>
      </c>
      <c r="Z168" s="101"/>
      <c r="AA168" s="101"/>
      <c r="AB168" s="65"/>
      <c r="AC168" s="118">
        <v>0</v>
      </c>
      <c r="AD168" s="102">
        <v>0</v>
      </c>
      <c r="AE168" s="102">
        <v>0</v>
      </c>
      <c r="AF168" s="102">
        <v>0</v>
      </c>
      <c r="AG168" s="101"/>
      <c r="AH168" s="65"/>
      <c r="AI168" s="118">
        <v>0</v>
      </c>
      <c r="AJ168" s="54"/>
      <c r="AK168" s="54"/>
      <c r="AL168" s="101"/>
      <c r="AM168" s="54"/>
      <c r="AN168" s="65"/>
      <c r="AO168" s="118">
        <v>0</v>
      </c>
      <c r="AP168" s="102">
        <v>0</v>
      </c>
      <c r="AQ168" s="102">
        <v>0</v>
      </c>
      <c r="AR168" s="102">
        <v>0</v>
      </c>
      <c r="AS168" s="101"/>
      <c r="AT168" s="65"/>
      <c r="AU168" s="118">
        <v>0</v>
      </c>
      <c r="AV168" s="101"/>
      <c r="AW168" s="101"/>
      <c r="AX168" s="102">
        <v>0</v>
      </c>
      <c r="AY168" s="102">
        <v>0</v>
      </c>
      <c r="AZ168" s="102">
        <v>0</v>
      </c>
      <c r="BA168" s="118">
        <v>0</v>
      </c>
      <c r="BB168" s="102">
        <v>0</v>
      </c>
      <c r="BC168" s="102">
        <v>0</v>
      </c>
      <c r="BD168" s="101"/>
      <c r="BE168" s="54"/>
      <c r="BF168" s="81"/>
      <c r="BG168" s="118">
        <v>0</v>
      </c>
    </row>
    <row r="169" spans="1:59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102" t="s">
        <v>563</v>
      </c>
      <c r="M169" s="102" t="s">
        <v>563</v>
      </c>
      <c r="N169" s="102" t="s">
        <v>563</v>
      </c>
      <c r="O169" s="102" t="s">
        <v>563</v>
      </c>
      <c r="P169" s="102" t="s">
        <v>563</v>
      </c>
      <c r="Q169" s="118" t="s">
        <v>563</v>
      </c>
      <c r="R169" s="102" t="s">
        <v>563</v>
      </c>
      <c r="S169" s="102" t="s">
        <v>563</v>
      </c>
      <c r="T169" s="102"/>
      <c r="U169" s="102" t="s">
        <v>563</v>
      </c>
      <c r="V169" s="59"/>
      <c r="W169" s="118" t="s">
        <v>563</v>
      </c>
      <c r="X169" s="102">
        <v>0</v>
      </c>
      <c r="Y169" s="102" t="s">
        <v>563</v>
      </c>
      <c r="Z169" s="102"/>
      <c r="AA169" s="102"/>
      <c r="AB169" s="59"/>
      <c r="AC169" s="118">
        <v>0</v>
      </c>
      <c r="AD169" s="102" t="s">
        <v>563</v>
      </c>
      <c r="AE169" s="102" t="s">
        <v>563</v>
      </c>
      <c r="AF169" s="102" t="s">
        <v>563</v>
      </c>
      <c r="AG169" s="102"/>
      <c r="AH169" s="59"/>
      <c r="AI169" s="118" t="s">
        <v>563</v>
      </c>
      <c r="AJ169" s="58"/>
      <c r="AK169" s="58"/>
      <c r="AL169" s="102"/>
      <c r="AM169" s="58"/>
      <c r="AN169" s="59"/>
      <c r="AO169" s="118">
        <v>0</v>
      </c>
      <c r="AP169" s="102" t="s">
        <v>563</v>
      </c>
      <c r="AQ169" s="102" t="s">
        <v>563</v>
      </c>
      <c r="AR169" s="102" t="s">
        <v>563</v>
      </c>
      <c r="AS169" s="102"/>
      <c r="AT169" s="59"/>
      <c r="AU169" s="118" t="s">
        <v>563</v>
      </c>
      <c r="AV169" s="102"/>
      <c r="AW169" s="102"/>
      <c r="AX169" s="102" t="s">
        <v>563</v>
      </c>
      <c r="AY169" s="102" t="s">
        <v>563</v>
      </c>
      <c r="AZ169" s="102" t="s">
        <v>563</v>
      </c>
      <c r="BA169" s="118" t="s">
        <v>563</v>
      </c>
      <c r="BB169" s="102" t="s">
        <v>563</v>
      </c>
      <c r="BC169" s="102" t="s">
        <v>563</v>
      </c>
      <c r="BD169" s="102"/>
      <c r="BE169" s="58"/>
      <c r="BF169" s="76"/>
      <c r="BG169" s="118" t="s">
        <v>563</v>
      </c>
    </row>
    <row r="170" spans="1:59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102" t="s">
        <v>563</v>
      </c>
      <c r="M170" s="102" t="s">
        <v>563</v>
      </c>
      <c r="N170" s="102" t="s">
        <v>563</v>
      </c>
      <c r="O170" s="102" t="s">
        <v>563</v>
      </c>
      <c r="P170" s="102" t="s">
        <v>563</v>
      </c>
      <c r="Q170" s="118" t="s">
        <v>563</v>
      </c>
      <c r="R170" s="102" t="s">
        <v>563</v>
      </c>
      <c r="S170" s="102" t="s">
        <v>563</v>
      </c>
      <c r="T170" s="101"/>
      <c r="U170" s="102" t="s">
        <v>563</v>
      </c>
      <c r="V170" s="65"/>
      <c r="W170" s="118" t="s">
        <v>563</v>
      </c>
      <c r="X170" s="102">
        <v>0</v>
      </c>
      <c r="Y170" s="102" t="s">
        <v>563</v>
      </c>
      <c r="Z170" s="101"/>
      <c r="AA170" s="101"/>
      <c r="AB170" s="65"/>
      <c r="AC170" s="118">
        <v>0</v>
      </c>
      <c r="AD170" s="102" t="s">
        <v>563</v>
      </c>
      <c r="AE170" s="102" t="s">
        <v>563</v>
      </c>
      <c r="AF170" s="102" t="s">
        <v>563</v>
      </c>
      <c r="AG170" s="101"/>
      <c r="AH170" s="65"/>
      <c r="AI170" s="118" t="s">
        <v>563</v>
      </c>
      <c r="AJ170" s="54"/>
      <c r="AK170" s="54"/>
      <c r="AL170" s="101"/>
      <c r="AM170" s="54"/>
      <c r="AN170" s="65"/>
      <c r="AO170" s="118">
        <v>0</v>
      </c>
      <c r="AP170" s="102" t="s">
        <v>563</v>
      </c>
      <c r="AQ170" s="102" t="s">
        <v>563</v>
      </c>
      <c r="AR170" s="102" t="s">
        <v>563</v>
      </c>
      <c r="AS170" s="101"/>
      <c r="AT170" s="65"/>
      <c r="AU170" s="118" t="s">
        <v>563</v>
      </c>
      <c r="AV170" s="101"/>
      <c r="AW170" s="101"/>
      <c r="AX170" s="102" t="s">
        <v>563</v>
      </c>
      <c r="AY170" s="102" t="s">
        <v>563</v>
      </c>
      <c r="AZ170" s="102" t="s">
        <v>563</v>
      </c>
      <c r="BA170" s="118" t="s">
        <v>563</v>
      </c>
      <c r="BB170" s="102" t="s">
        <v>563</v>
      </c>
      <c r="BC170" s="102" t="s">
        <v>563</v>
      </c>
      <c r="BD170" s="101"/>
      <c r="BE170" s="54"/>
      <c r="BF170" s="81"/>
      <c r="BG170" s="118" t="s">
        <v>563</v>
      </c>
    </row>
    <row r="171" spans="1:59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102" t="s">
        <v>563</v>
      </c>
      <c r="M171" s="102" t="s">
        <v>563</v>
      </c>
      <c r="N171" s="102" t="s">
        <v>563</v>
      </c>
      <c r="O171" s="102" t="s">
        <v>563</v>
      </c>
      <c r="P171" s="102" t="s">
        <v>563</v>
      </c>
      <c r="Q171" s="118" t="s">
        <v>563</v>
      </c>
      <c r="R171" s="102" t="s">
        <v>563</v>
      </c>
      <c r="S171" s="102" t="s">
        <v>563</v>
      </c>
      <c r="T171" s="102"/>
      <c r="U171" s="102" t="s">
        <v>563</v>
      </c>
      <c r="V171" s="59"/>
      <c r="W171" s="118" t="s">
        <v>563</v>
      </c>
      <c r="X171" s="102">
        <v>0</v>
      </c>
      <c r="Y171" s="102" t="s">
        <v>563</v>
      </c>
      <c r="Z171" s="102"/>
      <c r="AA171" s="102"/>
      <c r="AB171" s="59"/>
      <c r="AC171" s="118">
        <v>0</v>
      </c>
      <c r="AD171" s="102" t="s">
        <v>563</v>
      </c>
      <c r="AE171" s="102" t="s">
        <v>563</v>
      </c>
      <c r="AF171" s="102" t="s">
        <v>563</v>
      </c>
      <c r="AG171" s="102"/>
      <c r="AH171" s="59"/>
      <c r="AI171" s="118" t="s">
        <v>563</v>
      </c>
      <c r="AJ171" s="58"/>
      <c r="AK171" s="58"/>
      <c r="AL171" s="102"/>
      <c r="AM171" s="58"/>
      <c r="AN171" s="59"/>
      <c r="AO171" s="118">
        <v>0</v>
      </c>
      <c r="AP171" s="102" t="s">
        <v>563</v>
      </c>
      <c r="AQ171" s="102" t="s">
        <v>563</v>
      </c>
      <c r="AR171" s="102" t="s">
        <v>563</v>
      </c>
      <c r="AS171" s="102"/>
      <c r="AT171" s="59"/>
      <c r="AU171" s="118" t="s">
        <v>563</v>
      </c>
      <c r="AV171" s="102"/>
      <c r="AW171" s="102"/>
      <c r="AX171" s="102" t="s">
        <v>563</v>
      </c>
      <c r="AY171" s="102" t="s">
        <v>563</v>
      </c>
      <c r="AZ171" s="102" t="s">
        <v>563</v>
      </c>
      <c r="BA171" s="118" t="s">
        <v>563</v>
      </c>
      <c r="BB171" s="102" t="s">
        <v>563</v>
      </c>
      <c r="BC171" s="102" t="s">
        <v>563</v>
      </c>
      <c r="BD171" s="102"/>
      <c r="BE171" s="58"/>
      <c r="BF171" s="76"/>
      <c r="BG171" s="118" t="s">
        <v>563</v>
      </c>
    </row>
    <row r="172" spans="1:59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102" t="s">
        <v>563</v>
      </c>
      <c r="M172" s="102" t="s">
        <v>563</v>
      </c>
      <c r="N172" s="102" t="s">
        <v>563</v>
      </c>
      <c r="O172" s="102" t="s">
        <v>563</v>
      </c>
      <c r="P172" s="102" t="s">
        <v>563</v>
      </c>
      <c r="Q172" s="118" t="s">
        <v>563</v>
      </c>
      <c r="R172" s="102" t="s">
        <v>563</v>
      </c>
      <c r="S172" s="102" t="s">
        <v>563</v>
      </c>
      <c r="T172" s="101"/>
      <c r="U172" s="102" t="s">
        <v>563</v>
      </c>
      <c r="V172" s="65"/>
      <c r="W172" s="118" t="s">
        <v>563</v>
      </c>
      <c r="X172" s="102">
        <v>0</v>
      </c>
      <c r="Y172" s="102" t="s">
        <v>563</v>
      </c>
      <c r="Z172" s="101"/>
      <c r="AA172" s="101"/>
      <c r="AB172" s="65"/>
      <c r="AC172" s="118">
        <v>0</v>
      </c>
      <c r="AD172" s="102" t="s">
        <v>563</v>
      </c>
      <c r="AE172" s="102" t="s">
        <v>563</v>
      </c>
      <c r="AF172" s="102" t="s">
        <v>563</v>
      </c>
      <c r="AG172" s="101"/>
      <c r="AH172" s="65"/>
      <c r="AI172" s="118" t="s">
        <v>563</v>
      </c>
      <c r="AJ172" s="54"/>
      <c r="AK172" s="54"/>
      <c r="AL172" s="101"/>
      <c r="AM172" s="54"/>
      <c r="AN172" s="65"/>
      <c r="AO172" s="118">
        <v>0</v>
      </c>
      <c r="AP172" s="102" t="s">
        <v>563</v>
      </c>
      <c r="AQ172" s="102" t="s">
        <v>563</v>
      </c>
      <c r="AR172" s="102" t="s">
        <v>563</v>
      </c>
      <c r="AS172" s="101"/>
      <c r="AT172" s="65"/>
      <c r="AU172" s="118" t="s">
        <v>563</v>
      </c>
      <c r="AV172" s="101"/>
      <c r="AW172" s="101"/>
      <c r="AX172" s="102" t="s">
        <v>563</v>
      </c>
      <c r="AY172" s="102" t="s">
        <v>563</v>
      </c>
      <c r="AZ172" s="102" t="s">
        <v>563</v>
      </c>
      <c r="BA172" s="118" t="s">
        <v>563</v>
      </c>
      <c r="BB172" s="102" t="s">
        <v>563</v>
      </c>
      <c r="BC172" s="102" t="s">
        <v>563</v>
      </c>
      <c r="BD172" s="101"/>
      <c r="BE172" s="54"/>
      <c r="BF172" s="81"/>
      <c r="BG172" s="118" t="s">
        <v>563</v>
      </c>
    </row>
    <row r="173" spans="1:59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102">
        <v>2</v>
      </c>
      <c r="M173" s="102">
        <v>2</v>
      </c>
      <c r="N173" s="102">
        <v>2</v>
      </c>
      <c r="O173" s="102">
        <v>2</v>
      </c>
      <c r="P173" s="102">
        <v>2</v>
      </c>
      <c r="Q173" s="118">
        <v>2</v>
      </c>
      <c r="R173" s="102">
        <v>3</v>
      </c>
      <c r="S173" s="102">
        <v>3</v>
      </c>
      <c r="T173" s="102"/>
      <c r="U173" s="102">
        <v>3</v>
      </c>
      <c r="V173" s="59"/>
      <c r="W173" s="118">
        <v>3</v>
      </c>
      <c r="X173" s="102">
        <v>0</v>
      </c>
      <c r="Y173" s="102">
        <v>2</v>
      </c>
      <c r="Z173" s="102"/>
      <c r="AA173" s="102"/>
      <c r="AB173" s="59"/>
      <c r="AC173" s="118">
        <v>1</v>
      </c>
      <c r="AD173" s="102">
        <v>3</v>
      </c>
      <c r="AE173" s="102">
        <v>3</v>
      </c>
      <c r="AF173" s="102">
        <v>3</v>
      </c>
      <c r="AG173" s="102"/>
      <c r="AH173" s="59"/>
      <c r="AI173" s="118">
        <v>3</v>
      </c>
      <c r="AJ173" s="58"/>
      <c r="AK173" s="58"/>
      <c r="AL173" s="102"/>
      <c r="AM173" s="58"/>
      <c r="AN173" s="59"/>
      <c r="AO173" s="118">
        <v>0</v>
      </c>
      <c r="AP173" s="102">
        <v>3</v>
      </c>
      <c r="AQ173" s="102">
        <v>2</v>
      </c>
      <c r="AR173" s="102">
        <v>3</v>
      </c>
      <c r="AS173" s="102"/>
      <c r="AT173" s="59"/>
      <c r="AU173" s="118">
        <v>2.6666666666666665</v>
      </c>
      <c r="AV173" s="102"/>
      <c r="AW173" s="102"/>
      <c r="AX173" s="102">
        <v>0</v>
      </c>
      <c r="AY173" s="102">
        <v>0</v>
      </c>
      <c r="AZ173" s="102">
        <v>0</v>
      </c>
      <c r="BA173" s="118">
        <v>0</v>
      </c>
      <c r="BB173" s="102">
        <v>0</v>
      </c>
      <c r="BC173" s="102">
        <v>0</v>
      </c>
      <c r="BD173" s="102"/>
      <c r="BE173" s="58"/>
      <c r="BF173" s="76"/>
      <c r="BG173" s="118">
        <v>0</v>
      </c>
    </row>
    <row r="174" spans="1:59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102" t="s">
        <v>563</v>
      </c>
      <c r="M174" s="102" t="s">
        <v>563</v>
      </c>
      <c r="N174" s="102" t="s">
        <v>563</v>
      </c>
      <c r="O174" s="102" t="s">
        <v>563</v>
      </c>
      <c r="P174" s="102" t="s">
        <v>563</v>
      </c>
      <c r="Q174" s="118" t="s">
        <v>563</v>
      </c>
      <c r="R174" s="102" t="s">
        <v>563</v>
      </c>
      <c r="S174" s="102" t="s">
        <v>563</v>
      </c>
      <c r="T174" s="101"/>
      <c r="U174" s="102" t="s">
        <v>563</v>
      </c>
      <c r="V174" s="65"/>
      <c r="W174" s="118" t="s">
        <v>563</v>
      </c>
      <c r="X174" s="102">
        <v>0</v>
      </c>
      <c r="Y174" s="102" t="s">
        <v>563</v>
      </c>
      <c r="Z174" s="101"/>
      <c r="AA174" s="101"/>
      <c r="AB174" s="65"/>
      <c r="AC174" s="118">
        <v>0</v>
      </c>
      <c r="AD174" s="102" t="s">
        <v>563</v>
      </c>
      <c r="AE174" s="102" t="s">
        <v>563</v>
      </c>
      <c r="AF174" s="102" t="s">
        <v>563</v>
      </c>
      <c r="AG174" s="101"/>
      <c r="AH174" s="65"/>
      <c r="AI174" s="118" t="s">
        <v>563</v>
      </c>
      <c r="AJ174" s="54"/>
      <c r="AK174" s="54"/>
      <c r="AL174" s="101"/>
      <c r="AM174" s="54"/>
      <c r="AN174" s="65"/>
      <c r="AO174" s="118">
        <v>0</v>
      </c>
      <c r="AP174" s="102" t="s">
        <v>563</v>
      </c>
      <c r="AQ174" s="102" t="s">
        <v>563</v>
      </c>
      <c r="AR174" s="102" t="s">
        <v>563</v>
      </c>
      <c r="AS174" s="101"/>
      <c r="AT174" s="65"/>
      <c r="AU174" s="118" t="s">
        <v>563</v>
      </c>
      <c r="AV174" s="101"/>
      <c r="AW174" s="101"/>
      <c r="AX174" s="102" t="s">
        <v>563</v>
      </c>
      <c r="AY174" s="102" t="s">
        <v>563</v>
      </c>
      <c r="AZ174" s="102" t="s">
        <v>563</v>
      </c>
      <c r="BA174" s="118" t="s">
        <v>563</v>
      </c>
      <c r="BB174" s="102" t="s">
        <v>563</v>
      </c>
      <c r="BC174" s="102" t="s">
        <v>563</v>
      </c>
      <c r="BD174" s="101"/>
      <c r="BE174" s="54"/>
      <c r="BF174" s="81"/>
      <c r="BG174" s="118" t="s">
        <v>563</v>
      </c>
    </row>
    <row r="175" spans="1:59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102" t="s">
        <v>563</v>
      </c>
      <c r="M175" s="102" t="s">
        <v>563</v>
      </c>
      <c r="N175" s="102" t="s">
        <v>563</v>
      </c>
      <c r="O175" s="102" t="s">
        <v>563</v>
      </c>
      <c r="P175" s="102" t="s">
        <v>563</v>
      </c>
      <c r="Q175" s="118" t="s">
        <v>563</v>
      </c>
      <c r="R175" s="102" t="s">
        <v>563</v>
      </c>
      <c r="S175" s="102" t="s">
        <v>563</v>
      </c>
      <c r="T175" s="102"/>
      <c r="U175" s="102" t="s">
        <v>563</v>
      </c>
      <c r="V175" s="59"/>
      <c r="W175" s="118" t="s">
        <v>563</v>
      </c>
      <c r="X175" s="102">
        <v>0</v>
      </c>
      <c r="Y175" s="102" t="s">
        <v>563</v>
      </c>
      <c r="Z175" s="102"/>
      <c r="AA175" s="102"/>
      <c r="AB175" s="59"/>
      <c r="AC175" s="118">
        <v>0</v>
      </c>
      <c r="AD175" s="102" t="s">
        <v>563</v>
      </c>
      <c r="AE175" s="102" t="s">
        <v>563</v>
      </c>
      <c r="AF175" s="102" t="s">
        <v>563</v>
      </c>
      <c r="AG175" s="102"/>
      <c r="AH175" s="59"/>
      <c r="AI175" s="118" t="s">
        <v>563</v>
      </c>
      <c r="AJ175" s="58"/>
      <c r="AK175" s="58"/>
      <c r="AL175" s="102"/>
      <c r="AM175" s="58"/>
      <c r="AN175" s="59"/>
      <c r="AO175" s="118">
        <v>0</v>
      </c>
      <c r="AP175" s="102" t="s">
        <v>563</v>
      </c>
      <c r="AQ175" s="102" t="s">
        <v>563</v>
      </c>
      <c r="AR175" s="102" t="s">
        <v>563</v>
      </c>
      <c r="AS175" s="102"/>
      <c r="AT175" s="59"/>
      <c r="AU175" s="118" t="s">
        <v>563</v>
      </c>
      <c r="AV175" s="102"/>
      <c r="AW175" s="102"/>
      <c r="AX175" s="102" t="s">
        <v>563</v>
      </c>
      <c r="AY175" s="102" t="s">
        <v>563</v>
      </c>
      <c r="AZ175" s="102" t="s">
        <v>563</v>
      </c>
      <c r="BA175" s="118" t="s">
        <v>563</v>
      </c>
      <c r="BB175" s="102" t="s">
        <v>563</v>
      </c>
      <c r="BC175" s="102" t="s">
        <v>563</v>
      </c>
      <c r="BD175" s="102"/>
      <c r="BE175" s="58"/>
      <c r="BF175" s="76"/>
      <c r="BG175" s="118" t="s">
        <v>563</v>
      </c>
    </row>
    <row r="176" spans="1:59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102" t="s">
        <v>563</v>
      </c>
      <c r="M176" s="102" t="s">
        <v>563</v>
      </c>
      <c r="N176" s="102" t="s">
        <v>563</v>
      </c>
      <c r="O176" s="102" t="s">
        <v>563</v>
      </c>
      <c r="P176" s="102" t="s">
        <v>563</v>
      </c>
      <c r="Q176" s="118" t="s">
        <v>563</v>
      </c>
      <c r="R176" s="102" t="s">
        <v>563</v>
      </c>
      <c r="S176" s="102" t="s">
        <v>563</v>
      </c>
      <c r="T176" s="101"/>
      <c r="U176" s="102" t="s">
        <v>563</v>
      </c>
      <c r="V176" s="65"/>
      <c r="W176" s="118" t="s">
        <v>563</v>
      </c>
      <c r="X176" s="102">
        <v>0</v>
      </c>
      <c r="Y176" s="102" t="s">
        <v>563</v>
      </c>
      <c r="Z176" s="101"/>
      <c r="AA176" s="101"/>
      <c r="AB176" s="65"/>
      <c r="AC176" s="118">
        <v>0</v>
      </c>
      <c r="AD176" s="102" t="s">
        <v>563</v>
      </c>
      <c r="AE176" s="102" t="s">
        <v>563</v>
      </c>
      <c r="AF176" s="102" t="s">
        <v>563</v>
      </c>
      <c r="AG176" s="101"/>
      <c r="AH176" s="65"/>
      <c r="AI176" s="118" t="s">
        <v>563</v>
      </c>
      <c r="AJ176" s="54"/>
      <c r="AK176" s="54"/>
      <c r="AL176" s="101"/>
      <c r="AM176" s="54"/>
      <c r="AN176" s="65"/>
      <c r="AO176" s="118">
        <v>0</v>
      </c>
      <c r="AP176" s="102" t="s">
        <v>563</v>
      </c>
      <c r="AQ176" s="102" t="s">
        <v>563</v>
      </c>
      <c r="AR176" s="102" t="s">
        <v>563</v>
      </c>
      <c r="AS176" s="101"/>
      <c r="AT176" s="65"/>
      <c r="AU176" s="118" t="s">
        <v>563</v>
      </c>
      <c r="AV176" s="101"/>
      <c r="AW176" s="101"/>
      <c r="AX176" s="102" t="s">
        <v>563</v>
      </c>
      <c r="AY176" s="102" t="s">
        <v>563</v>
      </c>
      <c r="AZ176" s="102" t="s">
        <v>563</v>
      </c>
      <c r="BA176" s="118" t="s">
        <v>563</v>
      </c>
      <c r="BB176" s="102" t="s">
        <v>563</v>
      </c>
      <c r="BC176" s="102" t="s">
        <v>563</v>
      </c>
      <c r="BD176" s="101"/>
      <c r="BE176" s="54"/>
      <c r="BF176" s="81"/>
      <c r="BG176" s="118" t="s">
        <v>563</v>
      </c>
    </row>
    <row r="177" spans="1:59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102">
        <v>0</v>
      </c>
      <c r="M177" s="102">
        <v>0</v>
      </c>
      <c r="N177" s="102">
        <v>0</v>
      </c>
      <c r="O177" s="102">
        <v>0</v>
      </c>
      <c r="P177" s="102">
        <v>0</v>
      </c>
      <c r="Q177" s="118">
        <v>0</v>
      </c>
      <c r="R177" s="102">
        <v>0</v>
      </c>
      <c r="S177" s="102">
        <v>0</v>
      </c>
      <c r="T177" s="102"/>
      <c r="U177" s="102">
        <v>0</v>
      </c>
      <c r="V177" s="59"/>
      <c r="W177" s="118">
        <v>0</v>
      </c>
      <c r="X177" s="102">
        <v>0</v>
      </c>
      <c r="Y177" s="102">
        <v>0</v>
      </c>
      <c r="Z177" s="102"/>
      <c r="AA177" s="102"/>
      <c r="AB177" s="59"/>
      <c r="AC177" s="118">
        <v>0</v>
      </c>
      <c r="AD177" s="102">
        <v>0</v>
      </c>
      <c r="AE177" s="102">
        <v>0</v>
      </c>
      <c r="AF177" s="102">
        <v>0</v>
      </c>
      <c r="AG177" s="102"/>
      <c r="AH177" s="59"/>
      <c r="AI177" s="118">
        <v>0</v>
      </c>
      <c r="AJ177" s="58"/>
      <c r="AK177" s="58"/>
      <c r="AL177" s="102"/>
      <c r="AM177" s="58"/>
      <c r="AN177" s="59"/>
      <c r="AO177" s="118">
        <v>0</v>
      </c>
      <c r="AP177" s="102">
        <v>0</v>
      </c>
      <c r="AQ177" s="102">
        <v>0</v>
      </c>
      <c r="AR177" s="102">
        <v>0</v>
      </c>
      <c r="AS177" s="102"/>
      <c r="AT177" s="59"/>
      <c r="AU177" s="118">
        <v>0</v>
      </c>
      <c r="AV177" s="102"/>
      <c r="AW177" s="102"/>
      <c r="AX177" s="102">
        <v>0</v>
      </c>
      <c r="AY177" s="102">
        <v>0</v>
      </c>
      <c r="AZ177" s="102">
        <v>0</v>
      </c>
      <c r="BA177" s="118">
        <v>0</v>
      </c>
      <c r="BB177" s="102">
        <v>0</v>
      </c>
      <c r="BC177" s="102">
        <v>0</v>
      </c>
      <c r="BD177" s="102"/>
      <c r="BE177" s="58"/>
      <c r="BF177" s="76"/>
      <c r="BG177" s="118">
        <v>0</v>
      </c>
    </row>
    <row r="178" spans="1:59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102">
        <v>0</v>
      </c>
      <c r="M178" s="102">
        <v>0</v>
      </c>
      <c r="N178" s="102">
        <v>0</v>
      </c>
      <c r="O178" s="102">
        <v>0</v>
      </c>
      <c r="P178" s="102">
        <v>0</v>
      </c>
      <c r="Q178" s="118">
        <v>0</v>
      </c>
      <c r="R178" s="102">
        <v>0</v>
      </c>
      <c r="S178" s="102">
        <v>0</v>
      </c>
      <c r="T178" s="101"/>
      <c r="U178" s="102">
        <v>0</v>
      </c>
      <c r="V178" s="65"/>
      <c r="W178" s="118">
        <v>0</v>
      </c>
      <c r="X178" s="102">
        <v>0</v>
      </c>
      <c r="Y178" s="102">
        <v>0</v>
      </c>
      <c r="Z178" s="101"/>
      <c r="AA178" s="101"/>
      <c r="AB178" s="65"/>
      <c r="AC178" s="118">
        <v>0</v>
      </c>
      <c r="AD178" s="102">
        <v>0</v>
      </c>
      <c r="AE178" s="102">
        <v>0</v>
      </c>
      <c r="AF178" s="102">
        <v>0</v>
      </c>
      <c r="AG178" s="101"/>
      <c r="AH178" s="65"/>
      <c r="AI178" s="118">
        <v>0</v>
      </c>
      <c r="AJ178" s="54"/>
      <c r="AK178" s="54"/>
      <c r="AL178" s="101"/>
      <c r="AM178" s="54"/>
      <c r="AN178" s="65"/>
      <c r="AO178" s="118">
        <v>0</v>
      </c>
      <c r="AP178" s="102">
        <v>0</v>
      </c>
      <c r="AQ178" s="102">
        <v>0</v>
      </c>
      <c r="AR178" s="102">
        <v>0</v>
      </c>
      <c r="AS178" s="101"/>
      <c r="AT178" s="65"/>
      <c r="AU178" s="118">
        <v>0</v>
      </c>
      <c r="AV178" s="101"/>
      <c r="AW178" s="101"/>
      <c r="AX178" s="102">
        <v>0</v>
      </c>
      <c r="AY178" s="102">
        <v>0</v>
      </c>
      <c r="AZ178" s="102">
        <v>0</v>
      </c>
      <c r="BA178" s="118">
        <v>0</v>
      </c>
      <c r="BB178" s="102">
        <v>0</v>
      </c>
      <c r="BC178" s="102">
        <v>0</v>
      </c>
      <c r="BD178" s="101"/>
      <c r="BE178" s="54"/>
      <c r="BF178" s="81"/>
      <c r="BG178" s="118">
        <v>0</v>
      </c>
    </row>
    <row r="179" spans="1:59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102">
        <v>2</v>
      </c>
      <c r="M179" s="102">
        <v>2</v>
      </c>
      <c r="N179" s="102">
        <v>2</v>
      </c>
      <c r="O179" s="102">
        <v>2</v>
      </c>
      <c r="P179" s="102">
        <v>2</v>
      </c>
      <c r="Q179" s="118">
        <v>2</v>
      </c>
      <c r="R179" s="102">
        <v>3</v>
      </c>
      <c r="S179" s="102">
        <v>3</v>
      </c>
      <c r="T179" s="102"/>
      <c r="U179" s="102">
        <v>3</v>
      </c>
      <c r="V179" s="59"/>
      <c r="W179" s="118">
        <v>3</v>
      </c>
      <c r="X179" s="102">
        <v>0</v>
      </c>
      <c r="Y179" s="102">
        <v>2</v>
      </c>
      <c r="Z179" s="102"/>
      <c r="AA179" s="102"/>
      <c r="AB179" s="59"/>
      <c r="AC179" s="118">
        <v>1</v>
      </c>
      <c r="AD179" s="102">
        <v>2</v>
      </c>
      <c r="AE179" s="102">
        <v>3</v>
      </c>
      <c r="AF179" s="102">
        <v>2</v>
      </c>
      <c r="AG179" s="102"/>
      <c r="AH179" s="59"/>
      <c r="AI179" s="118">
        <v>2.3333333333333335</v>
      </c>
      <c r="AJ179" s="58"/>
      <c r="AK179" s="58"/>
      <c r="AL179" s="102"/>
      <c r="AM179" s="58"/>
      <c r="AN179" s="59"/>
      <c r="AO179" s="118">
        <v>0</v>
      </c>
      <c r="AP179" s="102">
        <v>3</v>
      </c>
      <c r="AQ179" s="102">
        <v>3</v>
      </c>
      <c r="AR179" s="102">
        <v>3</v>
      </c>
      <c r="AS179" s="102"/>
      <c r="AT179" s="59"/>
      <c r="AU179" s="118">
        <v>3</v>
      </c>
      <c r="AV179" s="102"/>
      <c r="AW179" s="102"/>
      <c r="AX179" s="102">
        <v>0</v>
      </c>
      <c r="AY179" s="102">
        <v>0</v>
      </c>
      <c r="AZ179" s="102">
        <v>0</v>
      </c>
      <c r="BA179" s="118">
        <v>0</v>
      </c>
      <c r="BB179" s="102">
        <v>0</v>
      </c>
      <c r="BC179" s="102">
        <v>0</v>
      </c>
      <c r="BD179" s="102"/>
      <c r="BE179" s="58"/>
      <c r="BF179" s="76"/>
      <c r="BG179" s="118">
        <v>0</v>
      </c>
    </row>
    <row r="180" spans="1:59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102">
        <v>4</v>
      </c>
      <c r="M180" s="102">
        <v>4</v>
      </c>
      <c r="N180" s="102">
        <v>4</v>
      </c>
      <c r="O180" s="102">
        <v>3</v>
      </c>
      <c r="P180" s="102">
        <v>4</v>
      </c>
      <c r="Q180" s="118">
        <v>3.8</v>
      </c>
      <c r="R180" s="102">
        <v>0</v>
      </c>
      <c r="S180" s="102">
        <v>0</v>
      </c>
      <c r="T180" s="101"/>
      <c r="U180" s="102">
        <v>0</v>
      </c>
      <c r="V180" s="65"/>
      <c r="W180" s="118">
        <v>0</v>
      </c>
      <c r="X180" s="102">
        <v>0</v>
      </c>
      <c r="Y180" s="102">
        <v>0</v>
      </c>
      <c r="Z180" s="101"/>
      <c r="AA180" s="101"/>
      <c r="AB180" s="65"/>
      <c r="AC180" s="118">
        <v>0</v>
      </c>
      <c r="AD180" s="102">
        <v>0</v>
      </c>
      <c r="AE180" s="102">
        <v>0</v>
      </c>
      <c r="AF180" s="102">
        <v>0</v>
      </c>
      <c r="AG180" s="101"/>
      <c r="AH180" s="65"/>
      <c r="AI180" s="118">
        <v>0</v>
      </c>
      <c r="AJ180" s="54"/>
      <c r="AK180" s="54"/>
      <c r="AL180" s="101"/>
      <c r="AM180" s="54"/>
      <c r="AN180" s="65"/>
      <c r="AO180" s="118">
        <v>0</v>
      </c>
      <c r="AP180" s="102">
        <v>0</v>
      </c>
      <c r="AQ180" s="102">
        <v>0</v>
      </c>
      <c r="AR180" s="102">
        <v>0</v>
      </c>
      <c r="AS180" s="101"/>
      <c r="AT180" s="65"/>
      <c r="AU180" s="118">
        <v>0</v>
      </c>
      <c r="AV180" s="101"/>
      <c r="AW180" s="101"/>
      <c r="AX180" s="102">
        <v>0</v>
      </c>
      <c r="AY180" s="102">
        <v>0</v>
      </c>
      <c r="AZ180" s="102">
        <v>0</v>
      </c>
      <c r="BA180" s="118">
        <v>0</v>
      </c>
      <c r="BB180" s="102">
        <v>0</v>
      </c>
      <c r="BC180" s="102">
        <v>0</v>
      </c>
      <c r="BD180" s="101"/>
      <c r="BE180" s="54"/>
      <c r="BF180" s="81"/>
      <c r="BG180" s="118">
        <v>0</v>
      </c>
    </row>
    <row r="181" spans="1:59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102">
        <v>3</v>
      </c>
      <c r="M181" s="102">
        <v>3</v>
      </c>
      <c r="N181" s="102">
        <v>3</v>
      </c>
      <c r="O181" s="102">
        <v>3</v>
      </c>
      <c r="P181" s="102">
        <v>3</v>
      </c>
      <c r="Q181" s="118">
        <v>3</v>
      </c>
      <c r="R181" s="102">
        <v>3</v>
      </c>
      <c r="S181" s="102">
        <v>3</v>
      </c>
      <c r="T181" s="102"/>
      <c r="U181" s="102">
        <v>3</v>
      </c>
      <c r="V181" s="59"/>
      <c r="W181" s="118">
        <v>3</v>
      </c>
      <c r="X181" s="102">
        <v>0</v>
      </c>
      <c r="Y181" s="102">
        <v>3</v>
      </c>
      <c r="Z181" s="102"/>
      <c r="AA181" s="102"/>
      <c r="AB181" s="59"/>
      <c r="AC181" s="118">
        <v>1.5</v>
      </c>
      <c r="AD181" s="102">
        <v>3</v>
      </c>
      <c r="AE181" s="102">
        <v>3</v>
      </c>
      <c r="AF181" s="102">
        <v>3</v>
      </c>
      <c r="AG181" s="102"/>
      <c r="AH181" s="59"/>
      <c r="AI181" s="118">
        <v>3</v>
      </c>
      <c r="AJ181" s="58"/>
      <c r="AK181" s="58"/>
      <c r="AL181" s="102"/>
      <c r="AM181" s="58"/>
      <c r="AN181" s="59"/>
      <c r="AO181" s="118">
        <v>0</v>
      </c>
      <c r="AP181" s="102">
        <v>3</v>
      </c>
      <c r="AQ181" s="102">
        <v>2</v>
      </c>
      <c r="AR181" s="102">
        <v>3</v>
      </c>
      <c r="AS181" s="102"/>
      <c r="AT181" s="59"/>
      <c r="AU181" s="118">
        <v>2.6666666666666665</v>
      </c>
      <c r="AV181" s="102"/>
      <c r="AW181" s="102"/>
      <c r="AX181" s="102">
        <v>0</v>
      </c>
      <c r="AY181" s="102">
        <v>0</v>
      </c>
      <c r="AZ181" s="102">
        <v>0</v>
      </c>
      <c r="BA181" s="118">
        <v>0</v>
      </c>
      <c r="BB181" s="102">
        <v>0</v>
      </c>
      <c r="BC181" s="102">
        <v>0</v>
      </c>
      <c r="BD181" s="102"/>
      <c r="BE181" s="58"/>
      <c r="BF181" s="76"/>
      <c r="BG181" s="118">
        <v>0</v>
      </c>
    </row>
    <row r="182" spans="1:59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102" t="s">
        <v>563</v>
      </c>
      <c r="M182" s="102" t="s">
        <v>563</v>
      </c>
      <c r="N182" s="102" t="s">
        <v>563</v>
      </c>
      <c r="O182" s="102" t="s">
        <v>563</v>
      </c>
      <c r="P182" s="102" t="s">
        <v>563</v>
      </c>
      <c r="Q182" s="118" t="s">
        <v>563</v>
      </c>
      <c r="R182" s="102" t="s">
        <v>563</v>
      </c>
      <c r="S182" s="102" t="s">
        <v>563</v>
      </c>
      <c r="T182" s="101"/>
      <c r="U182" s="102" t="s">
        <v>563</v>
      </c>
      <c r="V182" s="65"/>
      <c r="W182" s="118" t="s">
        <v>563</v>
      </c>
      <c r="X182" s="102">
        <v>0</v>
      </c>
      <c r="Y182" s="102" t="s">
        <v>563</v>
      </c>
      <c r="Z182" s="101"/>
      <c r="AA182" s="101"/>
      <c r="AB182" s="65"/>
      <c r="AC182" s="118">
        <v>0</v>
      </c>
      <c r="AD182" s="102" t="s">
        <v>563</v>
      </c>
      <c r="AE182" s="102" t="s">
        <v>563</v>
      </c>
      <c r="AF182" s="102" t="s">
        <v>563</v>
      </c>
      <c r="AG182" s="101"/>
      <c r="AH182" s="65"/>
      <c r="AI182" s="118" t="s">
        <v>563</v>
      </c>
      <c r="AJ182" s="54"/>
      <c r="AK182" s="54"/>
      <c r="AL182" s="101"/>
      <c r="AM182" s="54"/>
      <c r="AN182" s="65"/>
      <c r="AO182" s="118">
        <v>0</v>
      </c>
      <c r="AP182" s="102" t="s">
        <v>563</v>
      </c>
      <c r="AQ182" s="102" t="s">
        <v>563</v>
      </c>
      <c r="AR182" s="102" t="s">
        <v>563</v>
      </c>
      <c r="AS182" s="101"/>
      <c r="AT182" s="65"/>
      <c r="AU182" s="118" t="s">
        <v>563</v>
      </c>
      <c r="AV182" s="101"/>
      <c r="AW182" s="101"/>
      <c r="AX182" s="102" t="s">
        <v>563</v>
      </c>
      <c r="AY182" s="102" t="s">
        <v>563</v>
      </c>
      <c r="AZ182" s="102" t="s">
        <v>563</v>
      </c>
      <c r="BA182" s="118" t="s">
        <v>563</v>
      </c>
      <c r="BB182" s="102" t="s">
        <v>563</v>
      </c>
      <c r="BC182" s="102" t="s">
        <v>563</v>
      </c>
      <c r="BD182" s="101"/>
      <c r="BE182" s="54"/>
      <c r="BF182" s="81"/>
      <c r="BG182" s="118" t="s">
        <v>563</v>
      </c>
    </row>
    <row r="183" spans="1:59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102" t="s">
        <v>563</v>
      </c>
      <c r="M183" s="102" t="s">
        <v>563</v>
      </c>
      <c r="N183" s="102" t="s">
        <v>563</v>
      </c>
      <c r="O183" s="102" t="s">
        <v>563</v>
      </c>
      <c r="P183" s="102" t="s">
        <v>563</v>
      </c>
      <c r="Q183" s="118" t="s">
        <v>563</v>
      </c>
      <c r="R183" s="102" t="s">
        <v>563</v>
      </c>
      <c r="S183" s="102" t="s">
        <v>563</v>
      </c>
      <c r="T183" s="102"/>
      <c r="U183" s="102" t="s">
        <v>563</v>
      </c>
      <c r="V183" s="59"/>
      <c r="W183" s="118" t="s">
        <v>563</v>
      </c>
      <c r="X183" s="102">
        <v>0</v>
      </c>
      <c r="Y183" s="102" t="s">
        <v>563</v>
      </c>
      <c r="Z183" s="102"/>
      <c r="AA183" s="102"/>
      <c r="AB183" s="59"/>
      <c r="AC183" s="118">
        <v>0</v>
      </c>
      <c r="AD183" s="102" t="s">
        <v>563</v>
      </c>
      <c r="AE183" s="102" t="s">
        <v>563</v>
      </c>
      <c r="AF183" s="102" t="s">
        <v>563</v>
      </c>
      <c r="AG183" s="102"/>
      <c r="AH183" s="59"/>
      <c r="AI183" s="118" t="s">
        <v>563</v>
      </c>
      <c r="AJ183" s="58"/>
      <c r="AK183" s="58"/>
      <c r="AL183" s="102"/>
      <c r="AM183" s="58"/>
      <c r="AN183" s="59"/>
      <c r="AO183" s="118">
        <v>0</v>
      </c>
      <c r="AP183" s="102" t="s">
        <v>563</v>
      </c>
      <c r="AQ183" s="102" t="s">
        <v>563</v>
      </c>
      <c r="AR183" s="102" t="s">
        <v>563</v>
      </c>
      <c r="AS183" s="102"/>
      <c r="AT183" s="59"/>
      <c r="AU183" s="118" t="s">
        <v>563</v>
      </c>
      <c r="AV183" s="102"/>
      <c r="AW183" s="102"/>
      <c r="AX183" s="102" t="s">
        <v>563</v>
      </c>
      <c r="AY183" s="102" t="s">
        <v>563</v>
      </c>
      <c r="AZ183" s="102" t="s">
        <v>563</v>
      </c>
      <c r="BA183" s="118" t="s">
        <v>563</v>
      </c>
      <c r="BB183" s="102" t="s">
        <v>563</v>
      </c>
      <c r="BC183" s="102" t="s">
        <v>563</v>
      </c>
      <c r="BD183" s="102"/>
      <c r="BE183" s="58"/>
      <c r="BF183" s="76"/>
      <c r="BG183" s="118" t="s">
        <v>563</v>
      </c>
    </row>
    <row r="184" spans="1:59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102">
        <v>0</v>
      </c>
      <c r="M184" s="102">
        <v>0</v>
      </c>
      <c r="N184" s="102">
        <v>0</v>
      </c>
      <c r="O184" s="102">
        <v>0</v>
      </c>
      <c r="P184" s="102">
        <v>0</v>
      </c>
      <c r="Q184" s="118">
        <v>0</v>
      </c>
      <c r="R184" s="102">
        <v>0</v>
      </c>
      <c r="S184" s="102">
        <v>0</v>
      </c>
      <c r="T184" s="101"/>
      <c r="U184" s="102">
        <v>0</v>
      </c>
      <c r="V184" s="65"/>
      <c r="W184" s="118">
        <v>0</v>
      </c>
      <c r="X184" s="102">
        <v>0</v>
      </c>
      <c r="Y184" s="102">
        <v>0</v>
      </c>
      <c r="Z184" s="101"/>
      <c r="AA184" s="101"/>
      <c r="AB184" s="65"/>
      <c r="AC184" s="118">
        <v>0</v>
      </c>
      <c r="AD184" s="102">
        <v>0</v>
      </c>
      <c r="AE184" s="102">
        <v>0</v>
      </c>
      <c r="AF184" s="102">
        <v>0</v>
      </c>
      <c r="AG184" s="101"/>
      <c r="AH184" s="65"/>
      <c r="AI184" s="118">
        <v>0</v>
      </c>
      <c r="AJ184" s="54"/>
      <c r="AK184" s="54"/>
      <c r="AL184" s="101"/>
      <c r="AM184" s="54"/>
      <c r="AN184" s="65"/>
      <c r="AO184" s="118">
        <v>0</v>
      </c>
      <c r="AP184" s="102">
        <v>0</v>
      </c>
      <c r="AQ184" s="102">
        <v>0</v>
      </c>
      <c r="AR184" s="102">
        <v>0</v>
      </c>
      <c r="AS184" s="101"/>
      <c r="AT184" s="65"/>
      <c r="AU184" s="118">
        <v>0</v>
      </c>
      <c r="AV184" s="101"/>
      <c r="AW184" s="101"/>
      <c r="AX184" s="102">
        <v>0</v>
      </c>
      <c r="AY184" s="102">
        <v>0</v>
      </c>
      <c r="AZ184" s="102">
        <v>0</v>
      </c>
      <c r="BA184" s="118">
        <v>0</v>
      </c>
      <c r="BB184" s="102">
        <v>0</v>
      </c>
      <c r="BC184" s="102">
        <v>0</v>
      </c>
      <c r="BD184" s="101"/>
      <c r="BE184" s="54"/>
      <c r="BF184" s="81"/>
      <c r="BG184" s="118">
        <v>0</v>
      </c>
    </row>
    <row r="185" spans="1:59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102" t="s">
        <v>563</v>
      </c>
      <c r="M185" s="102" t="s">
        <v>563</v>
      </c>
      <c r="N185" s="102" t="s">
        <v>563</v>
      </c>
      <c r="O185" s="102" t="s">
        <v>563</v>
      </c>
      <c r="P185" s="102" t="s">
        <v>563</v>
      </c>
      <c r="Q185" s="118" t="s">
        <v>563</v>
      </c>
      <c r="R185" s="102" t="s">
        <v>563</v>
      </c>
      <c r="S185" s="102" t="s">
        <v>563</v>
      </c>
      <c r="T185" s="102"/>
      <c r="U185" s="102" t="s">
        <v>563</v>
      </c>
      <c r="V185" s="59"/>
      <c r="W185" s="118" t="s">
        <v>563</v>
      </c>
      <c r="X185" s="102">
        <v>0</v>
      </c>
      <c r="Y185" s="102" t="s">
        <v>563</v>
      </c>
      <c r="Z185" s="102"/>
      <c r="AA185" s="102"/>
      <c r="AB185" s="59"/>
      <c r="AC185" s="118">
        <v>0</v>
      </c>
      <c r="AD185" s="102" t="s">
        <v>563</v>
      </c>
      <c r="AE185" s="102" t="s">
        <v>563</v>
      </c>
      <c r="AF185" s="102" t="s">
        <v>563</v>
      </c>
      <c r="AG185" s="102"/>
      <c r="AH185" s="59"/>
      <c r="AI185" s="118" t="s">
        <v>563</v>
      </c>
      <c r="AJ185" s="58"/>
      <c r="AK185" s="58"/>
      <c r="AL185" s="102"/>
      <c r="AM185" s="58"/>
      <c r="AN185" s="59"/>
      <c r="AO185" s="118">
        <v>0</v>
      </c>
      <c r="AP185" s="102" t="s">
        <v>563</v>
      </c>
      <c r="AQ185" s="102" t="s">
        <v>563</v>
      </c>
      <c r="AR185" s="102" t="s">
        <v>563</v>
      </c>
      <c r="AS185" s="102"/>
      <c r="AT185" s="59"/>
      <c r="AU185" s="118" t="s">
        <v>563</v>
      </c>
      <c r="AV185" s="102"/>
      <c r="AW185" s="102"/>
      <c r="AX185" s="102" t="s">
        <v>563</v>
      </c>
      <c r="AY185" s="102" t="s">
        <v>563</v>
      </c>
      <c r="AZ185" s="102" t="s">
        <v>563</v>
      </c>
      <c r="BA185" s="118" t="s">
        <v>563</v>
      </c>
      <c r="BB185" s="102" t="s">
        <v>563</v>
      </c>
      <c r="BC185" s="102" t="s">
        <v>563</v>
      </c>
      <c r="BD185" s="102"/>
      <c r="BE185" s="58"/>
      <c r="BF185" s="76"/>
      <c r="BG185" s="118" t="s">
        <v>563</v>
      </c>
    </row>
    <row r="186" spans="1:59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102">
        <v>3</v>
      </c>
      <c r="M186" s="102">
        <v>3</v>
      </c>
      <c r="N186" s="102">
        <v>3</v>
      </c>
      <c r="O186" s="102">
        <v>3</v>
      </c>
      <c r="P186" s="102">
        <v>3</v>
      </c>
      <c r="Q186" s="118">
        <v>3</v>
      </c>
      <c r="R186" s="102">
        <v>2</v>
      </c>
      <c r="S186" s="102">
        <v>2</v>
      </c>
      <c r="T186" s="101"/>
      <c r="U186" s="102">
        <v>3</v>
      </c>
      <c r="V186" s="65"/>
      <c r="W186" s="118">
        <v>2.3333333333333335</v>
      </c>
      <c r="X186" s="102">
        <v>0</v>
      </c>
      <c r="Y186" s="102">
        <v>3</v>
      </c>
      <c r="Z186" s="101"/>
      <c r="AA186" s="101"/>
      <c r="AB186" s="65"/>
      <c r="AC186" s="118">
        <v>1.5</v>
      </c>
      <c r="AD186" s="102">
        <v>3</v>
      </c>
      <c r="AE186" s="102">
        <v>3</v>
      </c>
      <c r="AF186" s="102">
        <v>2</v>
      </c>
      <c r="AG186" s="101"/>
      <c r="AH186" s="65"/>
      <c r="AI186" s="118">
        <v>2.6666666666666665</v>
      </c>
      <c r="AJ186" s="54"/>
      <c r="AK186" s="54"/>
      <c r="AL186" s="101"/>
      <c r="AM186" s="54"/>
      <c r="AN186" s="65"/>
      <c r="AO186" s="118">
        <v>0</v>
      </c>
      <c r="AP186" s="102">
        <v>3</v>
      </c>
      <c r="AQ186" s="102">
        <v>3</v>
      </c>
      <c r="AR186" s="102">
        <v>3</v>
      </c>
      <c r="AS186" s="101"/>
      <c r="AT186" s="65"/>
      <c r="AU186" s="118">
        <v>3</v>
      </c>
      <c r="AV186" s="101"/>
      <c r="AW186" s="101"/>
      <c r="AX186" s="102">
        <v>0</v>
      </c>
      <c r="AY186" s="102">
        <v>0</v>
      </c>
      <c r="AZ186" s="102">
        <v>0</v>
      </c>
      <c r="BA186" s="118">
        <v>0</v>
      </c>
      <c r="BB186" s="102">
        <v>0</v>
      </c>
      <c r="BC186" s="102">
        <v>0</v>
      </c>
      <c r="BD186" s="101"/>
      <c r="BE186" s="54"/>
      <c r="BF186" s="81"/>
      <c r="BG186" s="118">
        <v>0</v>
      </c>
    </row>
    <row r="187" spans="1:59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102">
        <v>2</v>
      </c>
      <c r="M187" s="102">
        <v>2</v>
      </c>
      <c r="N187" s="102">
        <v>2</v>
      </c>
      <c r="O187" s="102">
        <v>2</v>
      </c>
      <c r="P187" s="102">
        <v>2</v>
      </c>
      <c r="Q187" s="118">
        <v>2</v>
      </c>
      <c r="R187" s="102">
        <v>2</v>
      </c>
      <c r="S187" s="102">
        <v>2</v>
      </c>
      <c r="T187" s="102"/>
      <c r="U187" s="102">
        <v>2</v>
      </c>
      <c r="V187" s="59"/>
      <c r="W187" s="118">
        <v>2</v>
      </c>
      <c r="X187" s="102">
        <v>0</v>
      </c>
      <c r="Y187" s="102">
        <v>2</v>
      </c>
      <c r="Z187" s="102"/>
      <c r="AA187" s="102"/>
      <c r="AB187" s="59"/>
      <c r="AC187" s="118">
        <v>1</v>
      </c>
      <c r="AD187" s="102">
        <v>2</v>
      </c>
      <c r="AE187" s="102">
        <v>0</v>
      </c>
      <c r="AF187" s="102">
        <v>2</v>
      </c>
      <c r="AG187" s="102"/>
      <c r="AH187" s="59"/>
      <c r="AI187" s="118">
        <v>1.3333333333333333</v>
      </c>
      <c r="AJ187" s="58"/>
      <c r="AK187" s="58"/>
      <c r="AL187" s="102"/>
      <c r="AM187" s="58"/>
      <c r="AN187" s="59"/>
      <c r="AO187" s="118">
        <v>0</v>
      </c>
      <c r="AP187" s="102">
        <v>2</v>
      </c>
      <c r="AQ187" s="102">
        <v>2</v>
      </c>
      <c r="AR187" s="102">
        <v>2</v>
      </c>
      <c r="AS187" s="102"/>
      <c r="AT187" s="59"/>
      <c r="AU187" s="118">
        <v>2</v>
      </c>
      <c r="AV187" s="102"/>
      <c r="AW187" s="102"/>
      <c r="AX187" s="102">
        <v>2</v>
      </c>
      <c r="AY187" s="102">
        <v>2</v>
      </c>
      <c r="AZ187" s="102">
        <v>2</v>
      </c>
      <c r="BA187" s="118">
        <v>2</v>
      </c>
      <c r="BB187" s="102">
        <v>2</v>
      </c>
      <c r="BC187" s="102">
        <v>2</v>
      </c>
      <c r="BD187" s="102"/>
      <c r="BE187" s="58"/>
      <c r="BF187" s="76"/>
      <c r="BG187" s="118">
        <v>2</v>
      </c>
    </row>
    <row r="188" spans="1:59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102">
        <v>2</v>
      </c>
      <c r="M188" s="102">
        <v>2</v>
      </c>
      <c r="N188" s="102">
        <v>2</v>
      </c>
      <c r="O188" s="102">
        <v>2</v>
      </c>
      <c r="P188" s="102">
        <v>2</v>
      </c>
      <c r="Q188" s="118">
        <v>2</v>
      </c>
      <c r="R188" s="102">
        <v>2</v>
      </c>
      <c r="S188" s="102">
        <v>2</v>
      </c>
      <c r="T188" s="101"/>
      <c r="U188" s="102">
        <v>2</v>
      </c>
      <c r="V188" s="65"/>
      <c r="W188" s="118">
        <v>2</v>
      </c>
      <c r="X188" s="102">
        <v>0</v>
      </c>
      <c r="Y188" s="102">
        <v>2</v>
      </c>
      <c r="Z188" s="101"/>
      <c r="AA188" s="101"/>
      <c r="AB188" s="65"/>
      <c r="AC188" s="118">
        <v>1</v>
      </c>
      <c r="AD188" s="102">
        <v>2</v>
      </c>
      <c r="AE188" s="102">
        <v>0</v>
      </c>
      <c r="AF188" s="102">
        <v>2</v>
      </c>
      <c r="AG188" s="101"/>
      <c r="AH188" s="65"/>
      <c r="AI188" s="118">
        <v>1.3333333333333333</v>
      </c>
      <c r="AJ188" s="54"/>
      <c r="AK188" s="54"/>
      <c r="AL188" s="101"/>
      <c r="AM188" s="54"/>
      <c r="AN188" s="65"/>
      <c r="AO188" s="118">
        <v>0</v>
      </c>
      <c r="AP188" s="102">
        <v>2</v>
      </c>
      <c r="AQ188" s="102">
        <v>2</v>
      </c>
      <c r="AR188" s="102">
        <v>2</v>
      </c>
      <c r="AS188" s="101"/>
      <c r="AT188" s="65"/>
      <c r="AU188" s="118">
        <v>2</v>
      </c>
      <c r="AV188" s="101"/>
      <c r="AW188" s="101"/>
      <c r="AX188" s="102">
        <v>2</v>
      </c>
      <c r="AY188" s="102">
        <v>2</v>
      </c>
      <c r="AZ188" s="102">
        <v>2</v>
      </c>
      <c r="BA188" s="118">
        <v>2</v>
      </c>
      <c r="BB188" s="102">
        <v>2</v>
      </c>
      <c r="BC188" s="102">
        <v>2</v>
      </c>
      <c r="BD188" s="101"/>
      <c r="BE188" s="54"/>
      <c r="BF188" s="81"/>
      <c r="BG188" s="118">
        <v>2</v>
      </c>
    </row>
    <row r="189" spans="1:59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102">
        <v>2</v>
      </c>
      <c r="M189" s="102">
        <v>2</v>
      </c>
      <c r="N189" s="102">
        <v>2</v>
      </c>
      <c r="O189" s="102">
        <v>2</v>
      </c>
      <c r="P189" s="102">
        <v>2</v>
      </c>
      <c r="Q189" s="118">
        <v>2</v>
      </c>
      <c r="R189" s="102">
        <v>2</v>
      </c>
      <c r="S189" s="102">
        <v>2</v>
      </c>
      <c r="T189" s="102"/>
      <c r="U189" s="102">
        <v>2</v>
      </c>
      <c r="V189" s="59"/>
      <c r="W189" s="118">
        <v>2</v>
      </c>
      <c r="X189" s="102">
        <v>0</v>
      </c>
      <c r="Y189" s="102">
        <v>2</v>
      </c>
      <c r="Z189" s="102"/>
      <c r="AA189" s="102"/>
      <c r="AB189" s="59"/>
      <c r="AC189" s="118">
        <v>1</v>
      </c>
      <c r="AD189" s="102">
        <v>2</v>
      </c>
      <c r="AE189" s="102">
        <v>0</v>
      </c>
      <c r="AF189" s="102">
        <v>2</v>
      </c>
      <c r="AG189" s="102"/>
      <c r="AH189" s="59"/>
      <c r="AI189" s="118">
        <v>1.3333333333333333</v>
      </c>
      <c r="AJ189" s="58"/>
      <c r="AK189" s="58"/>
      <c r="AL189" s="102"/>
      <c r="AM189" s="58"/>
      <c r="AN189" s="59"/>
      <c r="AO189" s="118">
        <v>0</v>
      </c>
      <c r="AP189" s="102">
        <v>2</v>
      </c>
      <c r="AQ189" s="102">
        <v>2</v>
      </c>
      <c r="AR189" s="102">
        <v>2</v>
      </c>
      <c r="AS189" s="102"/>
      <c r="AT189" s="59"/>
      <c r="AU189" s="118">
        <v>2</v>
      </c>
      <c r="AV189" s="102"/>
      <c r="AW189" s="102"/>
      <c r="AX189" s="102">
        <v>2</v>
      </c>
      <c r="AY189" s="102">
        <v>2</v>
      </c>
      <c r="AZ189" s="102">
        <v>2</v>
      </c>
      <c r="BA189" s="118">
        <v>2</v>
      </c>
      <c r="BB189" s="102">
        <v>2</v>
      </c>
      <c r="BC189" s="102">
        <v>2</v>
      </c>
      <c r="BD189" s="102"/>
      <c r="BE189" s="58"/>
      <c r="BF189" s="76"/>
      <c r="BG189" s="118">
        <v>2</v>
      </c>
    </row>
    <row r="190" spans="1:59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102">
        <v>0</v>
      </c>
      <c r="M190" s="102">
        <v>0</v>
      </c>
      <c r="N190" s="102">
        <v>0</v>
      </c>
      <c r="O190" s="102">
        <v>3</v>
      </c>
      <c r="P190" s="102">
        <v>0</v>
      </c>
      <c r="Q190" s="118">
        <v>0.6</v>
      </c>
      <c r="R190" s="102">
        <v>0</v>
      </c>
      <c r="S190" s="102">
        <v>0</v>
      </c>
      <c r="T190" s="101"/>
      <c r="U190" s="102">
        <v>0</v>
      </c>
      <c r="V190" s="65"/>
      <c r="W190" s="118">
        <v>0</v>
      </c>
      <c r="X190" s="102">
        <v>0</v>
      </c>
      <c r="Y190" s="102">
        <v>0</v>
      </c>
      <c r="Z190" s="101"/>
      <c r="AA190" s="101"/>
      <c r="AB190" s="65"/>
      <c r="AC190" s="118">
        <v>0</v>
      </c>
      <c r="AD190" s="102">
        <v>0</v>
      </c>
      <c r="AE190" s="102">
        <v>0</v>
      </c>
      <c r="AF190" s="102">
        <v>0</v>
      </c>
      <c r="AG190" s="101"/>
      <c r="AH190" s="65"/>
      <c r="AI190" s="118">
        <v>0</v>
      </c>
      <c r="AJ190" s="54"/>
      <c r="AK190" s="54"/>
      <c r="AL190" s="101"/>
      <c r="AM190" s="54"/>
      <c r="AN190" s="65"/>
      <c r="AO190" s="118">
        <v>0</v>
      </c>
      <c r="AP190" s="102">
        <v>0</v>
      </c>
      <c r="AQ190" s="102">
        <v>0</v>
      </c>
      <c r="AR190" s="102">
        <v>0</v>
      </c>
      <c r="AS190" s="101"/>
      <c r="AT190" s="65"/>
      <c r="AU190" s="118">
        <v>0</v>
      </c>
      <c r="AV190" s="101"/>
      <c r="AW190" s="101"/>
      <c r="AX190" s="102">
        <v>0</v>
      </c>
      <c r="AY190" s="102">
        <v>0</v>
      </c>
      <c r="AZ190" s="102">
        <v>0</v>
      </c>
      <c r="BA190" s="118">
        <v>0</v>
      </c>
      <c r="BB190" s="102">
        <v>0</v>
      </c>
      <c r="BC190" s="102">
        <v>0</v>
      </c>
      <c r="BD190" s="101"/>
      <c r="BE190" s="54"/>
      <c r="BF190" s="81"/>
      <c r="BG190" s="118">
        <v>0</v>
      </c>
    </row>
    <row r="191" spans="1:59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102" t="s">
        <v>563</v>
      </c>
      <c r="M191" s="102" t="s">
        <v>563</v>
      </c>
      <c r="N191" s="102" t="s">
        <v>563</v>
      </c>
      <c r="O191" s="102" t="s">
        <v>563</v>
      </c>
      <c r="P191" s="102" t="s">
        <v>563</v>
      </c>
      <c r="Q191" s="118" t="s">
        <v>563</v>
      </c>
      <c r="R191" s="102" t="s">
        <v>563</v>
      </c>
      <c r="S191" s="102" t="s">
        <v>563</v>
      </c>
      <c r="T191" s="102"/>
      <c r="U191" s="102" t="s">
        <v>563</v>
      </c>
      <c r="V191" s="59"/>
      <c r="W191" s="118" t="s">
        <v>563</v>
      </c>
      <c r="X191" s="102">
        <v>0</v>
      </c>
      <c r="Y191" s="102" t="s">
        <v>563</v>
      </c>
      <c r="Z191" s="102"/>
      <c r="AA191" s="102"/>
      <c r="AB191" s="59"/>
      <c r="AC191" s="118">
        <v>0</v>
      </c>
      <c r="AD191" s="102" t="s">
        <v>563</v>
      </c>
      <c r="AE191" s="102" t="s">
        <v>563</v>
      </c>
      <c r="AF191" s="102" t="s">
        <v>563</v>
      </c>
      <c r="AG191" s="102"/>
      <c r="AH191" s="59"/>
      <c r="AI191" s="118" t="s">
        <v>563</v>
      </c>
      <c r="AJ191" s="58"/>
      <c r="AK191" s="58"/>
      <c r="AL191" s="102"/>
      <c r="AM191" s="58"/>
      <c r="AN191" s="59"/>
      <c r="AO191" s="118">
        <v>0</v>
      </c>
      <c r="AP191" s="102" t="s">
        <v>563</v>
      </c>
      <c r="AQ191" s="102" t="s">
        <v>563</v>
      </c>
      <c r="AR191" s="102" t="s">
        <v>563</v>
      </c>
      <c r="AS191" s="102"/>
      <c r="AT191" s="59"/>
      <c r="AU191" s="118" t="s">
        <v>563</v>
      </c>
      <c r="AV191" s="102"/>
      <c r="AW191" s="102"/>
      <c r="AX191" s="102" t="s">
        <v>563</v>
      </c>
      <c r="AY191" s="102" t="s">
        <v>563</v>
      </c>
      <c r="AZ191" s="102" t="s">
        <v>563</v>
      </c>
      <c r="BA191" s="118" t="s">
        <v>563</v>
      </c>
      <c r="BB191" s="102" t="s">
        <v>563</v>
      </c>
      <c r="BC191" s="102" t="s">
        <v>563</v>
      </c>
      <c r="BD191" s="102"/>
      <c r="BE191" s="58"/>
      <c r="BF191" s="76"/>
      <c r="BG191" s="118" t="s">
        <v>563</v>
      </c>
    </row>
    <row r="192" spans="1:59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102">
        <v>3</v>
      </c>
      <c r="M192" s="102">
        <v>3</v>
      </c>
      <c r="N192" s="102">
        <v>2</v>
      </c>
      <c r="O192" s="102">
        <v>3</v>
      </c>
      <c r="P192" s="102">
        <v>2</v>
      </c>
      <c r="Q192" s="118">
        <v>2.6</v>
      </c>
      <c r="R192" s="102">
        <v>2</v>
      </c>
      <c r="S192" s="102">
        <v>2</v>
      </c>
      <c r="T192" s="101"/>
      <c r="U192" s="102">
        <v>2</v>
      </c>
      <c r="V192" s="65"/>
      <c r="W192" s="118">
        <v>2</v>
      </c>
      <c r="X192" s="102">
        <v>0</v>
      </c>
      <c r="Y192" s="102">
        <v>2</v>
      </c>
      <c r="Z192" s="101"/>
      <c r="AA192" s="101"/>
      <c r="AB192" s="65"/>
      <c r="AC192" s="118">
        <v>1</v>
      </c>
      <c r="AD192" s="102">
        <v>2</v>
      </c>
      <c r="AE192" s="102">
        <v>0</v>
      </c>
      <c r="AF192" s="102">
        <v>2</v>
      </c>
      <c r="AG192" s="101"/>
      <c r="AH192" s="65"/>
      <c r="AI192" s="118">
        <v>1.3333333333333333</v>
      </c>
      <c r="AJ192" s="54"/>
      <c r="AK192" s="54"/>
      <c r="AL192" s="101"/>
      <c r="AM192" s="54"/>
      <c r="AN192" s="65"/>
      <c r="AO192" s="118">
        <v>0</v>
      </c>
      <c r="AP192" s="102">
        <v>2</v>
      </c>
      <c r="AQ192" s="102">
        <v>2</v>
      </c>
      <c r="AR192" s="102">
        <v>2</v>
      </c>
      <c r="AS192" s="101"/>
      <c r="AT192" s="65"/>
      <c r="AU192" s="118">
        <v>2</v>
      </c>
      <c r="AV192" s="101"/>
      <c r="AW192" s="101"/>
      <c r="AX192" s="102">
        <v>2</v>
      </c>
      <c r="AY192" s="102">
        <v>2</v>
      </c>
      <c r="AZ192" s="102">
        <v>2</v>
      </c>
      <c r="BA192" s="118">
        <v>2</v>
      </c>
      <c r="BB192" s="102">
        <v>2</v>
      </c>
      <c r="BC192" s="102">
        <v>2</v>
      </c>
      <c r="BD192" s="101"/>
      <c r="BE192" s="54"/>
      <c r="BF192" s="81"/>
      <c r="BG192" s="118">
        <v>2</v>
      </c>
    </row>
    <row r="193" spans="1:59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102">
        <v>2</v>
      </c>
      <c r="M193" s="102">
        <v>2</v>
      </c>
      <c r="N193" s="102">
        <v>2</v>
      </c>
      <c r="O193" s="102">
        <v>2</v>
      </c>
      <c r="P193" s="102">
        <v>2</v>
      </c>
      <c r="Q193" s="118">
        <v>2</v>
      </c>
      <c r="R193" s="102">
        <v>2</v>
      </c>
      <c r="S193" s="102">
        <v>2</v>
      </c>
      <c r="T193" s="102"/>
      <c r="U193" s="102">
        <v>2</v>
      </c>
      <c r="V193" s="59"/>
      <c r="W193" s="118">
        <v>2</v>
      </c>
      <c r="X193" s="102">
        <v>0</v>
      </c>
      <c r="Y193" s="102">
        <v>2</v>
      </c>
      <c r="Z193" s="102"/>
      <c r="AA193" s="102"/>
      <c r="AB193" s="59"/>
      <c r="AC193" s="118">
        <v>1</v>
      </c>
      <c r="AD193" s="102">
        <v>2</v>
      </c>
      <c r="AE193" s="102">
        <v>0</v>
      </c>
      <c r="AF193" s="102">
        <v>2</v>
      </c>
      <c r="AG193" s="102"/>
      <c r="AH193" s="59"/>
      <c r="AI193" s="118">
        <v>1.3333333333333333</v>
      </c>
      <c r="AJ193" s="58"/>
      <c r="AK193" s="58"/>
      <c r="AL193" s="102"/>
      <c r="AM193" s="58"/>
      <c r="AN193" s="59"/>
      <c r="AO193" s="118">
        <v>0</v>
      </c>
      <c r="AP193" s="102">
        <v>2</v>
      </c>
      <c r="AQ193" s="102">
        <v>2</v>
      </c>
      <c r="AR193" s="102">
        <v>2</v>
      </c>
      <c r="AS193" s="102"/>
      <c r="AT193" s="59"/>
      <c r="AU193" s="118">
        <v>2</v>
      </c>
      <c r="AV193" s="102"/>
      <c r="AW193" s="102"/>
      <c r="AX193" s="102">
        <v>2</v>
      </c>
      <c r="AY193" s="102">
        <v>2</v>
      </c>
      <c r="AZ193" s="102">
        <v>2</v>
      </c>
      <c r="BA193" s="118">
        <v>2</v>
      </c>
      <c r="BB193" s="102">
        <v>2</v>
      </c>
      <c r="BC193" s="102">
        <v>2</v>
      </c>
      <c r="BD193" s="102"/>
      <c r="BE193" s="58"/>
      <c r="BF193" s="76"/>
      <c r="BG193" s="118">
        <v>2</v>
      </c>
    </row>
    <row r="194" spans="1:59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102" t="s">
        <v>563</v>
      </c>
      <c r="M194" s="102" t="s">
        <v>563</v>
      </c>
      <c r="N194" s="102" t="s">
        <v>563</v>
      </c>
      <c r="O194" s="102" t="s">
        <v>563</v>
      </c>
      <c r="P194" s="102" t="s">
        <v>563</v>
      </c>
      <c r="Q194" s="118" t="s">
        <v>563</v>
      </c>
      <c r="R194" s="102" t="s">
        <v>563</v>
      </c>
      <c r="S194" s="102" t="s">
        <v>563</v>
      </c>
      <c r="T194" s="101"/>
      <c r="U194" s="102" t="s">
        <v>563</v>
      </c>
      <c r="V194" s="65"/>
      <c r="W194" s="118" t="s">
        <v>563</v>
      </c>
      <c r="X194" s="102">
        <v>0</v>
      </c>
      <c r="Y194" s="102" t="s">
        <v>563</v>
      </c>
      <c r="Z194" s="101"/>
      <c r="AA194" s="101"/>
      <c r="AB194" s="65"/>
      <c r="AC194" s="118">
        <v>0</v>
      </c>
      <c r="AD194" s="102" t="s">
        <v>563</v>
      </c>
      <c r="AE194" s="102" t="s">
        <v>563</v>
      </c>
      <c r="AF194" s="102" t="s">
        <v>563</v>
      </c>
      <c r="AG194" s="101"/>
      <c r="AH194" s="65"/>
      <c r="AI194" s="118" t="s">
        <v>563</v>
      </c>
      <c r="AJ194" s="54"/>
      <c r="AK194" s="54"/>
      <c r="AL194" s="101"/>
      <c r="AM194" s="54"/>
      <c r="AN194" s="65"/>
      <c r="AO194" s="118">
        <v>0</v>
      </c>
      <c r="AP194" s="102" t="s">
        <v>563</v>
      </c>
      <c r="AQ194" s="102" t="s">
        <v>563</v>
      </c>
      <c r="AR194" s="102" t="s">
        <v>563</v>
      </c>
      <c r="AS194" s="101"/>
      <c r="AT194" s="65"/>
      <c r="AU194" s="118" t="s">
        <v>563</v>
      </c>
      <c r="AV194" s="101"/>
      <c r="AW194" s="101"/>
      <c r="AX194" s="102" t="s">
        <v>563</v>
      </c>
      <c r="AY194" s="102" t="s">
        <v>563</v>
      </c>
      <c r="AZ194" s="102" t="s">
        <v>563</v>
      </c>
      <c r="BA194" s="118" t="s">
        <v>563</v>
      </c>
      <c r="BB194" s="102" t="s">
        <v>563</v>
      </c>
      <c r="BC194" s="102" t="s">
        <v>563</v>
      </c>
      <c r="BD194" s="101"/>
      <c r="BE194" s="54"/>
      <c r="BF194" s="81"/>
      <c r="BG194" s="118" t="s">
        <v>563</v>
      </c>
    </row>
    <row r="195" spans="1:59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102">
        <v>2</v>
      </c>
      <c r="M195" s="102">
        <v>2</v>
      </c>
      <c r="N195" s="102">
        <v>2</v>
      </c>
      <c r="O195" s="102">
        <v>2</v>
      </c>
      <c r="P195" s="102">
        <v>2</v>
      </c>
      <c r="Q195" s="118">
        <v>2</v>
      </c>
      <c r="R195" s="102">
        <v>2</v>
      </c>
      <c r="S195" s="102">
        <v>2</v>
      </c>
      <c r="T195" s="102"/>
      <c r="U195" s="102">
        <v>2</v>
      </c>
      <c r="V195" s="59"/>
      <c r="W195" s="118">
        <v>2</v>
      </c>
      <c r="X195" s="102">
        <v>0</v>
      </c>
      <c r="Y195" s="102">
        <v>2</v>
      </c>
      <c r="Z195" s="102"/>
      <c r="AA195" s="102"/>
      <c r="AB195" s="59"/>
      <c r="AC195" s="118">
        <v>1</v>
      </c>
      <c r="AD195" s="102">
        <v>2</v>
      </c>
      <c r="AE195" s="102">
        <v>0</v>
      </c>
      <c r="AF195" s="102">
        <v>2</v>
      </c>
      <c r="AG195" s="102"/>
      <c r="AH195" s="59"/>
      <c r="AI195" s="118">
        <v>1.3333333333333333</v>
      </c>
      <c r="AJ195" s="58"/>
      <c r="AK195" s="58"/>
      <c r="AL195" s="102"/>
      <c r="AM195" s="58"/>
      <c r="AN195" s="59"/>
      <c r="AO195" s="118">
        <v>0</v>
      </c>
      <c r="AP195" s="102">
        <v>2</v>
      </c>
      <c r="AQ195" s="102">
        <v>2</v>
      </c>
      <c r="AR195" s="102">
        <v>2</v>
      </c>
      <c r="AS195" s="102"/>
      <c r="AT195" s="59"/>
      <c r="AU195" s="118">
        <v>2</v>
      </c>
      <c r="AV195" s="102"/>
      <c r="AW195" s="102"/>
      <c r="AX195" s="102">
        <v>2</v>
      </c>
      <c r="AY195" s="102">
        <v>2</v>
      </c>
      <c r="AZ195" s="102">
        <v>2</v>
      </c>
      <c r="BA195" s="118">
        <v>2</v>
      </c>
      <c r="BB195" s="102">
        <v>2</v>
      </c>
      <c r="BC195" s="102">
        <v>2</v>
      </c>
      <c r="BD195" s="102"/>
      <c r="BE195" s="58"/>
      <c r="BF195" s="76"/>
      <c r="BG195" s="118">
        <v>2</v>
      </c>
    </row>
    <row r="196" spans="1:59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102" t="s">
        <v>563</v>
      </c>
      <c r="M196" s="102" t="s">
        <v>563</v>
      </c>
      <c r="N196" s="102" t="s">
        <v>563</v>
      </c>
      <c r="O196" s="102" t="s">
        <v>563</v>
      </c>
      <c r="P196" s="102" t="s">
        <v>563</v>
      </c>
      <c r="Q196" s="118" t="s">
        <v>563</v>
      </c>
      <c r="R196" s="102" t="s">
        <v>563</v>
      </c>
      <c r="S196" s="102" t="s">
        <v>563</v>
      </c>
      <c r="T196" s="101"/>
      <c r="U196" s="102" t="s">
        <v>563</v>
      </c>
      <c r="V196" s="65"/>
      <c r="W196" s="118" t="s">
        <v>563</v>
      </c>
      <c r="X196" s="102">
        <v>0</v>
      </c>
      <c r="Y196" s="102" t="s">
        <v>563</v>
      </c>
      <c r="Z196" s="101"/>
      <c r="AA196" s="101"/>
      <c r="AB196" s="65"/>
      <c r="AC196" s="118">
        <v>0</v>
      </c>
      <c r="AD196" s="102" t="s">
        <v>563</v>
      </c>
      <c r="AE196" s="102" t="s">
        <v>563</v>
      </c>
      <c r="AF196" s="102" t="s">
        <v>563</v>
      </c>
      <c r="AG196" s="101"/>
      <c r="AH196" s="65"/>
      <c r="AI196" s="118" t="s">
        <v>563</v>
      </c>
      <c r="AJ196" s="54"/>
      <c r="AK196" s="54"/>
      <c r="AL196" s="101"/>
      <c r="AM196" s="54"/>
      <c r="AN196" s="65"/>
      <c r="AO196" s="118">
        <v>0</v>
      </c>
      <c r="AP196" s="102" t="s">
        <v>563</v>
      </c>
      <c r="AQ196" s="102" t="s">
        <v>563</v>
      </c>
      <c r="AR196" s="102" t="s">
        <v>563</v>
      </c>
      <c r="AS196" s="101"/>
      <c r="AT196" s="65"/>
      <c r="AU196" s="118" t="s">
        <v>563</v>
      </c>
      <c r="AV196" s="101"/>
      <c r="AW196" s="101"/>
      <c r="AX196" s="102" t="s">
        <v>563</v>
      </c>
      <c r="AY196" s="102" t="s">
        <v>563</v>
      </c>
      <c r="AZ196" s="102" t="s">
        <v>563</v>
      </c>
      <c r="BA196" s="118" t="s">
        <v>563</v>
      </c>
      <c r="BB196" s="102" t="s">
        <v>563</v>
      </c>
      <c r="BC196" s="102" t="s">
        <v>563</v>
      </c>
      <c r="BD196" s="101"/>
      <c r="BE196" s="54"/>
      <c r="BF196" s="81"/>
      <c r="BG196" s="118" t="s">
        <v>563</v>
      </c>
    </row>
    <row r="197" spans="1:59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102">
        <v>2</v>
      </c>
      <c r="M197" s="102">
        <v>2</v>
      </c>
      <c r="N197" s="102">
        <v>2</v>
      </c>
      <c r="O197" s="102">
        <v>3</v>
      </c>
      <c r="P197" s="102">
        <v>2</v>
      </c>
      <c r="Q197" s="118">
        <v>2.2000000000000002</v>
      </c>
      <c r="R197" s="102">
        <v>2</v>
      </c>
      <c r="S197" s="102">
        <v>2</v>
      </c>
      <c r="T197" s="102"/>
      <c r="U197" s="102">
        <v>2</v>
      </c>
      <c r="V197" s="59"/>
      <c r="W197" s="118">
        <v>2</v>
      </c>
      <c r="X197" s="102">
        <v>0</v>
      </c>
      <c r="Y197" s="102">
        <v>2</v>
      </c>
      <c r="Z197" s="102"/>
      <c r="AA197" s="102"/>
      <c r="AB197" s="59"/>
      <c r="AC197" s="118">
        <v>1</v>
      </c>
      <c r="AD197" s="102">
        <v>2</v>
      </c>
      <c r="AE197" s="102">
        <v>0</v>
      </c>
      <c r="AF197" s="102">
        <v>2</v>
      </c>
      <c r="AG197" s="102"/>
      <c r="AH197" s="59"/>
      <c r="AI197" s="118">
        <v>1.3333333333333333</v>
      </c>
      <c r="AJ197" s="58"/>
      <c r="AK197" s="58"/>
      <c r="AL197" s="102"/>
      <c r="AM197" s="58"/>
      <c r="AN197" s="59"/>
      <c r="AO197" s="118">
        <v>0</v>
      </c>
      <c r="AP197" s="102">
        <v>2</v>
      </c>
      <c r="AQ197" s="102">
        <v>2</v>
      </c>
      <c r="AR197" s="102">
        <v>2</v>
      </c>
      <c r="AS197" s="102"/>
      <c r="AT197" s="59"/>
      <c r="AU197" s="118">
        <v>2</v>
      </c>
      <c r="AV197" s="102"/>
      <c r="AW197" s="102"/>
      <c r="AX197" s="102">
        <v>2</v>
      </c>
      <c r="AY197" s="102">
        <v>2</v>
      </c>
      <c r="AZ197" s="102">
        <v>2</v>
      </c>
      <c r="BA197" s="118">
        <v>2</v>
      </c>
      <c r="BB197" s="102">
        <v>2</v>
      </c>
      <c r="BC197" s="102">
        <v>2</v>
      </c>
      <c r="BD197" s="102"/>
      <c r="BE197" s="58"/>
      <c r="BF197" s="76"/>
      <c r="BG197" s="118">
        <v>2</v>
      </c>
    </row>
    <row r="198" spans="1:59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102" t="s">
        <v>563</v>
      </c>
      <c r="M198" s="102" t="s">
        <v>563</v>
      </c>
      <c r="N198" s="102" t="s">
        <v>563</v>
      </c>
      <c r="O198" s="102" t="s">
        <v>563</v>
      </c>
      <c r="P198" s="102" t="s">
        <v>563</v>
      </c>
      <c r="Q198" s="118" t="s">
        <v>563</v>
      </c>
      <c r="R198" s="102" t="s">
        <v>563</v>
      </c>
      <c r="S198" s="102" t="s">
        <v>563</v>
      </c>
      <c r="T198" s="101"/>
      <c r="U198" s="102" t="s">
        <v>563</v>
      </c>
      <c r="V198" s="65"/>
      <c r="W198" s="118" t="s">
        <v>563</v>
      </c>
      <c r="X198" s="102">
        <v>0</v>
      </c>
      <c r="Y198" s="102" t="s">
        <v>563</v>
      </c>
      <c r="Z198" s="101"/>
      <c r="AA198" s="101"/>
      <c r="AB198" s="65"/>
      <c r="AC198" s="118">
        <v>0</v>
      </c>
      <c r="AD198" s="102" t="s">
        <v>563</v>
      </c>
      <c r="AE198" s="102" t="s">
        <v>563</v>
      </c>
      <c r="AF198" s="102" t="s">
        <v>563</v>
      </c>
      <c r="AG198" s="101"/>
      <c r="AH198" s="65"/>
      <c r="AI198" s="118" t="s">
        <v>563</v>
      </c>
      <c r="AJ198" s="54"/>
      <c r="AK198" s="54"/>
      <c r="AL198" s="101"/>
      <c r="AM198" s="54"/>
      <c r="AN198" s="65"/>
      <c r="AO198" s="118">
        <v>0</v>
      </c>
      <c r="AP198" s="102" t="s">
        <v>563</v>
      </c>
      <c r="AQ198" s="102" t="s">
        <v>563</v>
      </c>
      <c r="AR198" s="102" t="s">
        <v>563</v>
      </c>
      <c r="AS198" s="101"/>
      <c r="AT198" s="65"/>
      <c r="AU198" s="118" t="s">
        <v>563</v>
      </c>
      <c r="AV198" s="101"/>
      <c r="AW198" s="101"/>
      <c r="AX198" s="102" t="s">
        <v>563</v>
      </c>
      <c r="AY198" s="102" t="s">
        <v>563</v>
      </c>
      <c r="AZ198" s="102" t="s">
        <v>563</v>
      </c>
      <c r="BA198" s="118" t="s">
        <v>563</v>
      </c>
      <c r="BB198" s="102" t="s">
        <v>563</v>
      </c>
      <c r="BC198" s="102" t="s">
        <v>563</v>
      </c>
      <c r="BD198" s="101"/>
      <c r="BE198" s="54"/>
      <c r="BF198" s="81"/>
      <c r="BG198" s="118" t="s">
        <v>563</v>
      </c>
    </row>
    <row r="199" spans="1:59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102" t="s">
        <v>563</v>
      </c>
      <c r="M199" s="102" t="s">
        <v>563</v>
      </c>
      <c r="N199" s="102" t="s">
        <v>563</v>
      </c>
      <c r="O199" s="102" t="s">
        <v>563</v>
      </c>
      <c r="P199" s="102" t="s">
        <v>563</v>
      </c>
      <c r="Q199" s="118" t="s">
        <v>563</v>
      </c>
      <c r="R199" s="102" t="s">
        <v>563</v>
      </c>
      <c r="S199" s="102" t="s">
        <v>563</v>
      </c>
      <c r="T199" s="102"/>
      <c r="U199" s="102" t="s">
        <v>563</v>
      </c>
      <c r="V199" s="59"/>
      <c r="W199" s="118" t="s">
        <v>563</v>
      </c>
      <c r="X199" s="102">
        <v>0</v>
      </c>
      <c r="Y199" s="102" t="s">
        <v>563</v>
      </c>
      <c r="Z199" s="102"/>
      <c r="AA199" s="102"/>
      <c r="AB199" s="59"/>
      <c r="AC199" s="118">
        <v>0</v>
      </c>
      <c r="AD199" s="102" t="s">
        <v>563</v>
      </c>
      <c r="AE199" s="102" t="s">
        <v>563</v>
      </c>
      <c r="AF199" s="102" t="s">
        <v>563</v>
      </c>
      <c r="AG199" s="102"/>
      <c r="AH199" s="59"/>
      <c r="AI199" s="118" t="s">
        <v>563</v>
      </c>
      <c r="AJ199" s="58"/>
      <c r="AK199" s="58"/>
      <c r="AL199" s="102"/>
      <c r="AM199" s="58"/>
      <c r="AN199" s="59"/>
      <c r="AO199" s="118">
        <v>0</v>
      </c>
      <c r="AP199" s="102" t="s">
        <v>563</v>
      </c>
      <c r="AQ199" s="102" t="s">
        <v>563</v>
      </c>
      <c r="AR199" s="102" t="s">
        <v>563</v>
      </c>
      <c r="AS199" s="102"/>
      <c r="AT199" s="59"/>
      <c r="AU199" s="118" t="s">
        <v>563</v>
      </c>
      <c r="AV199" s="102"/>
      <c r="AW199" s="102"/>
      <c r="AX199" s="102" t="s">
        <v>563</v>
      </c>
      <c r="AY199" s="102" t="s">
        <v>563</v>
      </c>
      <c r="AZ199" s="102" t="s">
        <v>563</v>
      </c>
      <c r="BA199" s="118" t="s">
        <v>563</v>
      </c>
      <c r="BB199" s="102" t="s">
        <v>563</v>
      </c>
      <c r="BC199" s="102" t="s">
        <v>563</v>
      </c>
      <c r="BD199" s="102"/>
      <c r="BE199" s="58"/>
      <c r="BF199" s="76"/>
      <c r="BG199" s="118" t="s">
        <v>563</v>
      </c>
    </row>
    <row r="200" spans="1:59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102">
        <v>2</v>
      </c>
      <c r="M200" s="102">
        <v>2</v>
      </c>
      <c r="N200" s="102">
        <v>2</v>
      </c>
      <c r="O200" s="102">
        <v>2</v>
      </c>
      <c r="P200" s="102">
        <v>2</v>
      </c>
      <c r="Q200" s="118">
        <v>2</v>
      </c>
      <c r="R200" s="102">
        <v>3</v>
      </c>
      <c r="S200" s="102">
        <v>3</v>
      </c>
      <c r="T200" s="101"/>
      <c r="U200" s="102">
        <v>3</v>
      </c>
      <c r="V200" s="65"/>
      <c r="W200" s="118">
        <v>3</v>
      </c>
      <c r="X200" s="102">
        <v>0</v>
      </c>
      <c r="Y200" s="102">
        <v>3</v>
      </c>
      <c r="Z200" s="101"/>
      <c r="AA200" s="101"/>
      <c r="AB200" s="65"/>
      <c r="AC200" s="118">
        <v>1.5</v>
      </c>
      <c r="AD200" s="102">
        <v>2</v>
      </c>
      <c r="AE200" s="102">
        <v>3</v>
      </c>
      <c r="AF200" s="102">
        <v>2</v>
      </c>
      <c r="AG200" s="101"/>
      <c r="AH200" s="65"/>
      <c r="AI200" s="118">
        <v>2.3333333333333335</v>
      </c>
      <c r="AJ200" s="54"/>
      <c r="AK200" s="54"/>
      <c r="AL200" s="101"/>
      <c r="AM200" s="54"/>
      <c r="AN200" s="65"/>
      <c r="AO200" s="118">
        <v>0</v>
      </c>
      <c r="AP200" s="102">
        <v>3</v>
      </c>
      <c r="AQ200" s="102">
        <v>3</v>
      </c>
      <c r="AR200" s="102">
        <v>3</v>
      </c>
      <c r="AS200" s="101"/>
      <c r="AT200" s="65"/>
      <c r="AU200" s="118">
        <v>3</v>
      </c>
      <c r="AV200" s="101"/>
      <c r="AW200" s="101"/>
      <c r="AX200" s="102">
        <v>0</v>
      </c>
      <c r="AY200" s="102">
        <v>0</v>
      </c>
      <c r="AZ200" s="102">
        <v>0</v>
      </c>
      <c r="BA200" s="118">
        <v>0</v>
      </c>
      <c r="BB200" s="102">
        <v>0</v>
      </c>
      <c r="BC200" s="102">
        <v>0</v>
      </c>
      <c r="BD200" s="101"/>
      <c r="BE200" s="54"/>
      <c r="BF200" s="81"/>
      <c r="BG200" s="118">
        <v>0</v>
      </c>
    </row>
    <row r="201" spans="1:59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102">
        <v>2</v>
      </c>
      <c r="M201" s="102">
        <v>2</v>
      </c>
      <c r="N201" s="102">
        <v>2</v>
      </c>
      <c r="O201" s="102">
        <v>3</v>
      </c>
      <c r="P201" s="102">
        <v>2</v>
      </c>
      <c r="Q201" s="118">
        <v>2.2000000000000002</v>
      </c>
      <c r="R201" s="102">
        <v>2</v>
      </c>
      <c r="S201" s="102">
        <v>2</v>
      </c>
      <c r="T201" s="102"/>
      <c r="U201" s="102">
        <v>2</v>
      </c>
      <c r="V201" s="59"/>
      <c r="W201" s="118">
        <v>2</v>
      </c>
      <c r="X201" s="102">
        <v>0</v>
      </c>
      <c r="Y201" s="102">
        <v>2</v>
      </c>
      <c r="Z201" s="102"/>
      <c r="AA201" s="102"/>
      <c r="AB201" s="59"/>
      <c r="AC201" s="118">
        <v>1</v>
      </c>
      <c r="AD201" s="102">
        <v>2</v>
      </c>
      <c r="AE201" s="102">
        <v>0</v>
      </c>
      <c r="AF201" s="102">
        <v>2</v>
      </c>
      <c r="AG201" s="102"/>
      <c r="AH201" s="59"/>
      <c r="AI201" s="118">
        <v>1.3333333333333333</v>
      </c>
      <c r="AJ201" s="58"/>
      <c r="AK201" s="58"/>
      <c r="AL201" s="102"/>
      <c r="AM201" s="58"/>
      <c r="AN201" s="59"/>
      <c r="AO201" s="118">
        <v>0</v>
      </c>
      <c r="AP201" s="102">
        <v>2</v>
      </c>
      <c r="AQ201" s="102">
        <v>2</v>
      </c>
      <c r="AR201" s="102">
        <v>2</v>
      </c>
      <c r="AS201" s="102"/>
      <c r="AT201" s="59"/>
      <c r="AU201" s="118">
        <v>2</v>
      </c>
      <c r="AV201" s="102"/>
      <c r="AW201" s="102"/>
      <c r="AX201" s="102">
        <v>2</v>
      </c>
      <c r="AY201" s="102">
        <v>2</v>
      </c>
      <c r="AZ201" s="102">
        <v>2</v>
      </c>
      <c r="BA201" s="118">
        <v>2</v>
      </c>
      <c r="BB201" s="102">
        <v>2</v>
      </c>
      <c r="BC201" s="102">
        <v>2</v>
      </c>
      <c r="BD201" s="102"/>
      <c r="BE201" s="58"/>
      <c r="BF201" s="76"/>
      <c r="BG201" s="118">
        <v>2</v>
      </c>
    </row>
    <row r="202" spans="1:59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102">
        <v>2</v>
      </c>
      <c r="M202" s="102">
        <v>2</v>
      </c>
      <c r="N202" s="102">
        <v>2</v>
      </c>
      <c r="O202" s="102">
        <v>2</v>
      </c>
      <c r="P202" s="102">
        <v>2</v>
      </c>
      <c r="Q202" s="118">
        <v>2</v>
      </c>
      <c r="R202" s="102">
        <v>2</v>
      </c>
      <c r="S202" s="102">
        <v>2</v>
      </c>
      <c r="T202" s="101"/>
      <c r="U202" s="102">
        <v>2</v>
      </c>
      <c r="V202" s="65"/>
      <c r="W202" s="118">
        <v>2</v>
      </c>
      <c r="X202" s="102">
        <v>0</v>
      </c>
      <c r="Y202" s="102">
        <v>2</v>
      </c>
      <c r="Z202" s="101"/>
      <c r="AA202" s="101"/>
      <c r="AB202" s="65"/>
      <c r="AC202" s="118">
        <v>1</v>
      </c>
      <c r="AD202" s="102">
        <v>2</v>
      </c>
      <c r="AE202" s="102">
        <v>0</v>
      </c>
      <c r="AF202" s="102">
        <v>2</v>
      </c>
      <c r="AG202" s="101"/>
      <c r="AH202" s="65"/>
      <c r="AI202" s="118">
        <v>1.3333333333333333</v>
      </c>
      <c r="AJ202" s="54"/>
      <c r="AK202" s="54"/>
      <c r="AL202" s="101"/>
      <c r="AM202" s="54"/>
      <c r="AN202" s="65"/>
      <c r="AO202" s="118">
        <v>0</v>
      </c>
      <c r="AP202" s="102">
        <v>2</v>
      </c>
      <c r="AQ202" s="102">
        <v>2</v>
      </c>
      <c r="AR202" s="102">
        <v>2</v>
      </c>
      <c r="AS202" s="101"/>
      <c r="AT202" s="65"/>
      <c r="AU202" s="118">
        <v>2</v>
      </c>
      <c r="AV202" s="101"/>
      <c r="AW202" s="101"/>
      <c r="AX202" s="102">
        <v>2</v>
      </c>
      <c r="AY202" s="102">
        <v>2</v>
      </c>
      <c r="AZ202" s="102">
        <v>2</v>
      </c>
      <c r="BA202" s="118">
        <v>2</v>
      </c>
      <c r="BB202" s="102">
        <v>2</v>
      </c>
      <c r="BC202" s="102">
        <v>2</v>
      </c>
      <c r="BD202" s="101"/>
      <c r="BE202" s="54"/>
      <c r="BF202" s="81"/>
      <c r="BG202" s="118">
        <v>2</v>
      </c>
    </row>
    <row r="203" spans="1:59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102" t="s">
        <v>563</v>
      </c>
      <c r="M203" s="102" t="s">
        <v>563</v>
      </c>
      <c r="N203" s="102" t="s">
        <v>563</v>
      </c>
      <c r="O203" s="102" t="s">
        <v>563</v>
      </c>
      <c r="P203" s="102" t="s">
        <v>563</v>
      </c>
      <c r="Q203" s="118" t="s">
        <v>563</v>
      </c>
      <c r="R203" s="102" t="s">
        <v>563</v>
      </c>
      <c r="S203" s="102" t="s">
        <v>563</v>
      </c>
      <c r="T203" s="102"/>
      <c r="U203" s="102" t="s">
        <v>563</v>
      </c>
      <c r="V203" s="59"/>
      <c r="W203" s="118" t="s">
        <v>563</v>
      </c>
      <c r="X203" s="102">
        <v>0</v>
      </c>
      <c r="Y203" s="102" t="s">
        <v>563</v>
      </c>
      <c r="Z203" s="102"/>
      <c r="AA203" s="102"/>
      <c r="AB203" s="59"/>
      <c r="AC203" s="118">
        <v>0</v>
      </c>
      <c r="AD203" s="102" t="s">
        <v>563</v>
      </c>
      <c r="AE203" s="102" t="s">
        <v>563</v>
      </c>
      <c r="AF203" s="102" t="s">
        <v>563</v>
      </c>
      <c r="AG203" s="102"/>
      <c r="AH203" s="59"/>
      <c r="AI203" s="118" t="s">
        <v>563</v>
      </c>
      <c r="AJ203" s="58"/>
      <c r="AK203" s="58"/>
      <c r="AL203" s="102"/>
      <c r="AM203" s="58"/>
      <c r="AN203" s="59"/>
      <c r="AO203" s="118">
        <v>0</v>
      </c>
      <c r="AP203" s="102" t="s">
        <v>563</v>
      </c>
      <c r="AQ203" s="102" t="s">
        <v>563</v>
      </c>
      <c r="AR203" s="102" t="s">
        <v>563</v>
      </c>
      <c r="AS203" s="102"/>
      <c r="AT203" s="59"/>
      <c r="AU203" s="118" t="s">
        <v>563</v>
      </c>
      <c r="AV203" s="102"/>
      <c r="AW203" s="102"/>
      <c r="AX203" s="102" t="s">
        <v>563</v>
      </c>
      <c r="AY203" s="102" t="s">
        <v>563</v>
      </c>
      <c r="AZ203" s="102" t="s">
        <v>563</v>
      </c>
      <c r="BA203" s="118" t="s">
        <v>563</v>
      </c>
      <c r="BB203" s="102" t="s">
        <v>563</v>
      </c>
      <c r="BC203" s="102" t="s">
        <v>563</v>
      </c>
      <c r="BD203" s="102"/>
      <c r="BE203" s="58"/>
      <c r="BF203" s="76"/>
      <c r="BG203" s="118" t="s">
        <v>563</v>
      </c>
    </row>
    <row r="204" spans="1:59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102" t="s">
        <v>563</v>
      </c>
      <c r="M204" s="102" t="s">
        <v>563</v>
      </c>
      <c r="N204" s="102" t="s">
        <v>563</v>
      </c>
      <c r="O204" s="102" t="s">
        <v>563</v>
      </c>
      <c r="P204" s="102" t="s">
        <v>563</v>
      </c>
      <c r="Q204" s="118" t="s">
        <v>563</v>
      </c>
      <c r="R204" s="102" t="s">
        <v>563</v>
      </c>
      <c r="S204" s="102" t="s">
        <v>563</v>
      </c>
      <c r="T204" s="101"/>
      <c r="U204" s="102" t="s">
        <v>563</v>
      </c>
      <c r="V204" s="65"/>
      <c r="W204" s="118" t="s">
        <v>563</v>
      </c>
      <c r="X204" s="102">
        <v>0</v>
      </c>
      <c r="Y204" s="102" t="s">
        <v>563</v>
      </c>
      <c r="Z204" s="101"/>
      <c r="AA204" s="101"/>
      <c r="AB204" s="65"/>
      <c r="AC204" s="118">
        <v>0</v>
      </c>
      <c r="AD204" s="102" t="s">
        <v>563</v>
      </c>
      <c r="AE204" s="102" t="s">
        <v>563</v>
      </c>
      <c r="AF204" s="102" t="s">
        <v>563</v>
      </c>
      <c r="AG204" s="101"/>
      <c r="AH204" s="65"/>
      <c r="AI204" s="118" t="s">
        <v>563</v>
      </c>
      <c r="AJ204" s="54"/>
      <c r="AK204" s="54"/>
      <c r="AL204" s="101"/>
      <c r="AM204" s="54"/>
      <c r="AN204" s="65"/>
      <c r="AO204" s="118">
        <v>0</v>
      </c>
      <c r="AP204" s="102" t="s">
        <v>563</v>
      </c>
      <c r="AQ204" s="102" t="s">
        <v>563</v>
      </c>
      <c r="AR204" s="102" t="s">
        <v>563</v>
      </c>
      <c r="AS204" s="101"/>
      <c r="AT204" s="65"/>
      <c r="AU204" s="118" t="s">
        <v>563</v>
      </c>
      <c r="AV204" s="101"/>
      <c r="AW204" s="101"/>
      <c r="AX204" s="102" t="s">
        <v>563</v>
      </c>
      <c r="AY204" s="102" t="s">
        <v>563</v>
      </c>
      <c r="AZ204" s="102" t="s">
        <v>563</v>
      </c>
      <c r="BA204" s="118" t="s">
        <v>563</v>
      </c>
      <c r="BB204" s="102" t="s">
        <v>563</v>
      </c>
      <c r="BC204" s="102" t="s">
        <v>563</v>
      </c>
      <c r="BD204" s="101"/>
      <c r="BE204" s="54"/>
      <c r="BF204" s="81"/>
      <c r="BG204" s="118" t="s">
        <v>563</v>
      </c>
    </row>
    <row r="205" spans="1:59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102">
        <v>2</v>
      </c>
      <c r="M205" s="102">
        <v>2</v>
      </c>
      <c r="N205" s="102">
        <v>2</v>
      </c>
      <c r="O205" s="102">
        <v>3</v>
      </c>
      <c r="P205" s="102">
        <v>2</v>
      </c>
      <c r="Q205" s="118">
        <v>2.2000000000000002</v>
      </c>
      <c r="R205" s="102">
        <v>2</v>
      </c>
      <c r="S205" s="102">
        <v>2</v>
      </c>
      <c r="T205" s="102"/>
      <c r="U205" s="102">
        <v>2</v>
      </c>
      <c r="V205" s="59"/>
      <c r="W205" s="118">
        <v>2</v>
      </c>
      <c r="X205" s="102">
        <v>0</v>
      </c>
      <c r="Y205" s="102">
        <v>2</v>
      </c>
      <c r="Z205" s="102"/>
      <c r="AA205" s="102"/>
      <c r="AB205" s="59"/>
      <c r="AC205" s="118">
        <v>1</v>
      </c>
      <c r="AD205" s="102">
        <v>2</v>
      </c>
      <c r="AE205" s="102">
        <v>0</v>
      </c>
      <c r="AF205" s="102">
        <v>2</v>
      </c>
      <c r="AG205" s="102"/>
      <c r="AH205" s="59"/>
      <c r="AI205" s="118">
        <v>1.3333333333333333</v>
      </c>
      <c r="AJ205" s="58"/>
      <c r="AK205" s="58"/>
      <c r="AL205" s="102"/>
      <c r="AM205" s="58"/>
      <c r="AN205" s="59"/>
      <c r="AO205" s="118">
        <v>0</v>
      </c>
      <c r="AP205" s="102">
        <v>2</v>
      </c>
      <c r="AQ205" s="102">
        <v>2</v>
      </c>
      <c r="AR205" s="102">
        <v>2</v>
      </c>
      <c r="AS205" s="102"/>
      <c r="AT205" s="59"/>
      <c r="AU205" s="118">
        <v>2</v>
      </c>
      <c r="AV205" s="102"/>
      <c r="AW205" s="102"/>
      <c r="AX205" s="102">
        <v>2</v>
      </c>
      <c r="AY205" s="102">
        <v>2</v>
      </c>
      <c r="AZ205" s="102">
        <v>2</v>
      </c>
      <c r="BA205" s="118">
        <v>2</v>
      </c>
      <c r="BB205" s="102">
        <v>2</v>
      </c>
      <c r="BC205" s="102">
        <v>2</v>
      </c>
      <c r="BD205" s="102"/>
      <c r="BE205" s="58"/>
      <c r="BF205" s="76"/>
      <c r="BG205" s="118">
        <v>2</v>
      </c>
    </row>
    <row r="206" spans="1:59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102">
        <v>2</v>
      </c>
      <c r="M206" s="102">
        <v>2</v>
      </c>
      <c r="N206" s="102">
        <v>1</v>
      </c>
      <c r="O206" s="102">
        <v>3</v>
      </c>
      <c r="P206" s="102">
        <v>2</v>
      </c>
      <c r="Q206" s="118">
        <v>2</v>
      </c>
      <c r="R206" s="102">
        <v>2</v>
      </c>
      <c r="S206" s="102">
        <v>2</v>
      </c>
      <c r="T206" s="101"/>
      <c r="U206" s="102">
        <v>2</v>
      </c>
      <c r="V206" s="65"/>
      <c r="W206" s="118">
        <v>2</v>
      </c>
      <c r="X206" s="102">
        <v>0</v>
      </c>
      <c r="Y206" s="102">
        <v>2</v>
      </c>
      <c r="Z206" s="101"/>
      <c r="AA206" s="101"/>
      <c r="AB206" s="65"/>
      <c r="AC206" s="118">
        <v>1</v>
      </c>
      <c r="AD206" s="102">
        <v>2</v>
      </c>
      <c r="AE206" s="102">
        <v>0</v>
      </c>
      <c r="AF206" s="102">
        <v>2</v>
      </c>
      <c r="AG206" s="101"/>
      <c r="AH206" s="65"/>
      <c r="AI206" s="118">
        <v>1.3333333333333333</v>
      </c>
      <c r="AJ206" s="54"/>
      <c r="AK206" s="54"/>
      <c r="AL206" s="101"/>
      <c r="AM206" s="54"/>
      <c r="AN206" s="65"/>
      <c r="AO206" s="118">
        <v>0</v>
      </c>
      <c r="AP206" s="102">
        <v>2</v>
      </c>
      <c r="AQ206" s="102">
        <v>2</v>
      </c>
      <c r="AR206" s="102">
        <v>2</v>
      </c>
      <c r="AS206" s="101"/>
      <c r="AT206" s="65"/>
      <c r="AU206" s="118">
        <v>2</v>
      </c>
      <c r="AV206" s="101"/>
      <c r="AW206" s="101"/>
      <c r="AX206" s="102">
        <v>2</v>
      </c>
      <c r="AY206" s="102">
        <v>2</v>
      </c>
      <c r="AZ206" s="102">
        <v>2</v>
      </c>
      <c r="BA206" s="118">
        <v>2</v>
      </c>
      <c r="BB206" s="102">
        <v>2</v>
      </c>
      <c r="BC206" s="102">
        <v>2</v>
      </c>
      <c r="BD206" s="101"/>
      <c r="BE206" s="54"/>
      <c r="BF206" s="81"/>
      <c r="BG206" s="118">
        <v>2</v>
      </c>
    </row>
    <row r="207" spans="1:59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102" t="s">
        <v>563</v>
      </c>
      <c r="M207" s="102" t="s">
        <v>563</v>
      </c>
      <c r="N207" s="102" t="s">
        <v>563</v>
      </c>
      <c r="O207" s="102" t="s">
        <v>563</v>
      </c>
      <c r="P207" s="102" t="s">
        <v>563</v>
      </c>
      <c r="Q207" s="118" t="s">
        <v>563</v>
      </c>
      <c r="R207" s="102" t="s">
        <v>563</v>
      </c>
      <c r="S207" s="102" t="s">
        <v>563</v>
      </c>
      <c r="T207" s="102"/>
      <c r="U207" s="102" t="s">
        <v>563</v>
      </c>
      <c r="V207" s="59"/>
      <c r="W207" s="118" t="s">
        <v>563</v>
      </c>
      <c r="X207" s="102">
        <v>0</v>
      </c>
      <c r="Y207" s="102" t="s">
        <v>563</v>
      </c>
      <c r="Z207" s="102"/>
      <c r="AA207" s="102"/>
      <c r="AB207" s="59"/>
      <c r="AC207" s="118">
        <v>0</v>
      </c>
      <c r="AD207" s="102" t="s">
        <v>563</v>
      </c>
      <c r="AE207" s="102" t="s">
        <v>563</v>
      </c>
      <c r="AF207" s="102" t="s">
        <v>563</v>
      </c>
      <c r="AG207" s="102"/>
      <c r="AH207" s="59"/>
      <c r="AI207" s="118" t="s">
        <v>563</v>
      </c>
      <c r="AJ207" s="58"/>
      <c r="AK207" s="58"/>
      <c r="AL207" s="102"/>
      <c r="AM207" s="58"/>
      <c r="AN207" s="59"/>
      <c r="AO207" s="118">
        <v>0</v>
      </c>
      <c r="AP207" s="102" t="s">
        <v>563</v>
      </c>
      <c r="AQ207" s="102" t="s">
        <v>563</v>
      </c>
      <c r="AR207" s="102" t="s">
        <v>563</v>
      </c>
      <c r="AS207" s="102"/>
      <c r="AT207" s="59"/>
      <c r="AU207" s="118" t="s">
        <v>563</v>
      </c>
      <c r="AV207" s="102"/>
      <c r="AW207" s="102"/>
      <c r="AX207" s="102" t="s">
        <v>563</v>
      </c>
      <c r="AY207" s="102" t="s">
        <v>563</v>
      </c>
      <c r="AZ207" s="102" t="s">
        <v>563</v>
      </c>
      <c r="BA207" s="118" t="s">
        <v>563</v>
      </c>
      <c r="BB207" s="102" t="s">
        <v>563</v>
      </c>
      <c r="BC207" s="102" t="s">
        <v>563</v>
      </c>
      <c r="BD207" s="102"/>
      <c r="BE207" s="58"/>
      <c r="BF207" s="76"/>
      <c r="BG207" s="118" t="s">
        <v>563</v>
      </c>
    </row>
    <row r="208" spans="1:59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102">
        <v>3</v>
      </c>
      <c r="M208" s="102">
        <v>3</v>
      </c>
      <c r="N208" s="102">
        <v>3</v>
      </c>
      <c r="O208" s="102">
        <v>3</v>
      </c>
      <c r="P208" s="102">
        <v>3</v>
      </c>
      <c r="Q208" s="118">
        <v>3</v>
      </c>
      <c r="R208" s="102">
        <v>2</v>
      </c>
      <c r="S208" s="102">
        <v>2</v>
      </c>
      <c r="T208" s="101"/>
      <c r="U208" s="102">
        <v>2</v>
      </c>
      <c r="V208" s="65"/>
      <c r="W208" s="118">
        <v>2</v>
      </c>
      <c r="X208" s="102">
        <v>0</v>
      </c>
      <c r="Y208" s="102">
        <v>2</v>
      </c>
      <c r="Z208" s="101"/>
      <c r="AA208" s="101"/>
      <c r="AB208" s="65"/>
      <c r="AC208" s="118">
        <v>1</v>
      </c>
      <c r="AD208" s="102">
        <v>2</v>
      </c>
      <c r="AE208" s="102">
        <v>0</v>
      </c>
      <c r="AF208" s="102">
        <v>2</v>
      </c>
      <c r="AG208" s="101"/>
      <c r="AH208" s="65"/>
      <c r="AI208" s="118">
        <v>1.3333333333333333</v>
      </c>
      <c r="AJ208" s="54"/>
      <c r="AK208" s="54"/>
      <c r="AL208" s="101"/>
      <c r="AM208" s="54"/>
      <c r="AN208" s="65"/>
      <c r="AO208" s="118">
        <v>0</v>
      </c>
      <c r="AP208" s="102">
        <v>2</v>
      </c>
      <c r="AQ208" s="102">
        <v>2</v>
      </c>
      <c r="AR208" s="102">
        <v>2</v>
      </c>
      <c r="AS208" s="101"/>
      <c r="AT208" s="65"/>
      <c r="AU208" s="118">
        <v>2</v>
      </c>
      <c r="AV208" s="101"/>
      <c r="AW208" s="101"/>
      <c r="AX208" s="102">
        <v>2</v>
      </c>
      <c r="AY208" s="102">
        <v>2</v>
      </c>
      <c r="AZ208" s="102">
        <v>2</v>
      </c>
      <c r="BA208" s="118">
        <v>2</v>
      </c>
      <c r="BB208" s="102">
        <v>2</v>
      </c>
      <c r="BC208" s="102">
        <v>2</v>
      </c>
      <c r="BD208" s="101"/>
      <c r="BE208" s="54"/>
      <c r="BF208" s="81"/>
      <c r="BG208" s="118">
        <v>2</v>
      </c>
    </row>
    <row r="209" spans="1:59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102">
        <v>3</v>
      </c>
      <c r="M209" s="102">
        <v>3</v>
      </c>
      <c r="N209" s="102">
        <v>3</v>
      </c>
      <c r="O209" s="102">
        <v>3</v>
      </c>
      <c r="P209" s="102">
        <v>3</v>
      </c>
      <c r="Q209" s="118">
        <v>3</v>
      </c>
      <c r="R209" s="102">
        <v>2</v>
      </c>
      <c r="S209" s="102">
        <v>2</v>
      </c>
      <c r="T209" s="102"/>
      <c r="U209" s="102">
        <v>2</v>
      </c>
      <c r="V209" s="59"/>
      <c r="W209" s="118">
        <v>2</v>
      </c>
      <c r="X209" s="102">
        <v>0</v>
      </c>
      <c r="Y209" s="102">
        <v>2</v>
      </c>
      <c r="Z209" s="102"/>
      <c r="AA209" s="102"/>
      <c r="AB209" s="59"/>
      <c r="AC209" s="118">
        <v>1</v>
      </c>
      <c r="AD209" s="102">
        <v>2</v>
      </c>
      <c r="AE209" s="102">
        <v>0</v>
      </c>
      <c r="AF209" s="102">
        <v>2</v>
      </c>
      <c r="AG209" s="102"/>
      <c r="AH209" s="59"/>
      <c r="AI209" s="118">
        <v>1.3333333333333333</v>
      </c>
      <c r="AJ209" s="58"/>
      <c r="AK209" s="58"/>
      <c r="AL209" s="102"/>
      <c r="AM209" s="58"/>
      <c r="AN209" s="59"/>
      <c r="AO209" s="118">
        <v>0</v>
      </c>
      <c r="AP209" s="102">
        <v>2</v>
      </c>
      <c r="AQ209" s="102">
        <v>2</v>
      </c>
      <c r="AR209" s="102">
        <v>2</v>
      </c>
      <c r="AS209" s="102"/>
      <c r="AT209" s="59"/>
      <c r="AU209" s="118">
        <v>2</v>
      </c>
      <c r="AV209" s="102"/>
      <c r="AW209" s="102"/>
      <c r="AX209" s="102">
        <v>2</v>
      </c>
      <c r="AY209" s="102">
        <v>2</v>
      </c>
      <c r="AZ209" s="102">
        <v>2</v>
      </c>
      <c r="BA209" s="118">
        <v>2</v>
      </c>
      <c r="BB209" s="102">
        <v>2</v>
      </c>
      <c r="BC209" s="102">
        <v>2</v>
      </c>
      <c r="BD209" s="102"/>
      <c r="BE209" s="58"/>
      <c r="BF209" s="76"/>
      <c r="BG209" s="118">
        <v>2</v>
      </c>
    </row>
    <row r="210" spans="1:59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102">
        <v>0</v>
      </c>
      <c r="M210" s="102">
        <v>0</v>
      </c>
      <c r="N210" s="102">
        <v>0</v>
      </c>
      <c r="O210" s="102">
        <v>3</v>
      </c>
      <c r="P210" s="102">
        <v>0</v>
      </c>
      <c r="Q210" s="118">
        <v>0.6</v>
      </c>
      <c r="R210" s="102">
        <v>0</v>
      </c>
      <c r="S210" s="102">
        <v>0</v>
      </c>
      <c r="T210" s="101"/>
      <c r="U210" s="102">
        <v>0</v>
      </c>
      <c r="V210" s="65"/>
      <c r="W210" s="118">
        <v>0</v>
      </c>
      <c r="X210" s="102">
        <v>0</v>
      </c>
      <c r="Y210" s="102">
        <v>0</v>
      </c>
      <c r="Z210" s="101"/>
      <c r="AA210" s="101"/>
      <c r="AB210" s="65"/>
      <c r="AC210" s="118">
        <v>0</v>
      </c>
      <c r="AD210" s="102">
        <v>0</v>
      </c>
      <c r="AE210" s="102">
        <v>0</v>
      </c>
      <c r="AF210" s="102">
        <v>0</v>
      </c>
      <c r="AG210" s="101"/>
      <c r="AH210" s="65"/>
      <c r="AI210" s="118">
        <v>0</v>
      </c>
      <c r="AJ210" s="54"/>
      <c r="AK210" s="54"/>
      <c r="AL210" s="101"/>
      <c r="AM210" s="54"/>
      <c r="AN210" s="65"/>
      <c r="AO210" s="118">
        <v>0</v>
      </c>
      <c r="AP210" s="102">
        <v>0</v>
      </c>
      <c r="AQ210" s="102">
        <v>0</v>
      </c>
      <c r="AR210" s="102">
        <v>0</v>
      </c>
      <c r="AS210" s="101"/>
      <c r="AT210" s="65"/>
      <c r="AU210" s="118">
        <v>0</v>
      </c>
      <c r="AV210" s="101"/>
      <c r="AW210" s="101"/>
      <c r="AX210" s="102">
        <v>0</v>
      </c>
      <c r="AY210" s="102">
        <v>0</v>
      </c>
      <c r="AZ210" s="102">
        <v>0</v>
      </c>
      <c r="BA210" s="118">
        <v>0</v>
      </c>
      <c r="BB210" s="102">
        <v>0</v>
      </c>
      <c r="BC210" s="102">
        <v>0</v>
      </c>
      <c r="BD210" s="101"/>
      <c r="BE210" s="54"/>
      <c r="BF210" s="81"/>
      <c r="BG210" s="118">
        <v>0</v>
      </c>
    </row>
    <row r="211" spans="1:59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102">
        <v>2</v>
      </c>
      <c r="M211" s="102">
        <v>2</v>
      </c>
      <c r="N211" s="102">
        <v>2</v>
      </c>
      <c r="O211" s="102">
        <v>2</v>
      </c>
      <c r="P211" s="102">
        <v>2</v>
      </c>
      <c r="Q211" s="118">
        <v>2</v>
      </c>
      <c r="R211" s="102">
        <v>2</v>
      </c>
      <c r="S211" s="102">
        <v>2</v>
      </c>
      <c r="T211" s="102"/>
      <c r="U211" s="102">
        <v>2</v>
      </c>
      <c r="V211" s="59"/>
      <c r="W211" s="118">
        <v>2</v>
      </c>
      <c r="X211" s="102">
        <v>0</v>
      </c>
      <c r="Y211" s="102">
        <v>2</v>
      </c>
      <c r="Z211" s="102"/>
      <c r="AA211" s="102"/>
      <c r="AB211" s="59"/>
      <c r="AC211" s="118">
        <v>1</v>
      </c>
      <c r="AD211" s="102">
        <v>2</v>
      </c>
      <c r="AE211" s="102">
        <v>0</v>
      </c>
      <c r="AF211" s="102">
        <v>2</v>
      </c>
      <c r="AG211" s="102"/>
      <c r="AH211" s="59"/>
      <c r="AI211" s="118">
        <v>1.3333333333333333</v>
      </c>
      <c r="AJ211" s="58"/>
      <c r="AK211" s="58"/>
      <c r="AL211" s="102"/>
      <c r="AM211" s="58"/>
      <c r="AN211" s="59"/>
      <c r="AO211" s="118">
        <v>0</v>
      </c>
      <c r="AP211" s="102">
        <v>2</v>
      </c>
      <c r="AQ211" s="102">
        <v>2</v>
      </c>
      <c r="AR211" s="102">
        <v>2</v>
      </c>
      <c r="AS211" s="102"/>
      <c r="AT211" s="59"/>
      <c r="AU211" s="118">
        <v>2</v>
      </c>
      <c r="AV211" s="102"/>
      <c r="AW211" s="102"/>
      <c r="AX211" s="102">
        <v>2</v>
      </c>
      <c r="AY211" s="102">
        <v>2</v>
      </c>
      <c r="AZ211" s="102">
        <v>2</v>
      </c>
      <c r="BA211" s="118">
        <v>2</v>
      </c>
      <c r="BB211" s="102">
        <v>2</v>
      </c>
      <c r="BC211" s="102">
        <v>2</v>
      </c>
      <c r="BD211" s="102"/>
      <c r="BE211" s="58"/>
      <c r="BF211" s="76"/>
      <c r="BG211" s="118">
        <v>2</v>
      </c>
    </row>
    <row r="212" spans="1:59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102" t="s">
        <v>563</v>
      </c>
      <c r="M212" s="102" t="s">
        <v>563</v>
      </c>
      <c r="N212" s="102" t="s">
        <v>563</v>
      </c>
      <c r="O212" s="102" t="s">
        <v>563</v>
      </c>
      <c r="P212" s="102" t="s">
        <v>563</v>
      </c>
      <c r="Q212" s="118" t="s">
        <v>563</v>
      </c>
      <c r="R212" s="102" t="s">
        <v>563</v>
      </c>
      <c r="S212" s="102" t="s">
        <v>563</v>
      </c>
      <c r="T212" s="101"/>
      <c r="U212" s="102" t="s">
        <v>563</v>
      </c>
      <c r="V212" s="65"/>
      <c r="W212" s="118" t="s">
        <v>563</v>
      </c>
      <c r="X212" s="102">
        <v>0</v>
      </c>
      <c r="Y212" s="102" t="s">
        <v>563</v>
      </c>
      <c r="Z212" s="101"/>
      <c r="AA212" s="101"/>
      <c r="AB212" s="65"/>
      <c r="AC212" s="118">
        <v>0</v>
      </c>
      <c r="AD212" s="102" t="s">
        <v>563</v>
      </c>
      <c r="AE212" s="102" t="s">
        <v>563</v>
      </c>
      <c r="AF212" s="102" t="s">
        <v>563</v>
      </c>
      <c r="AG212" s="101"/>
      <c r="AH212" s="65"/>
      <c r="AI212" s="118" t="s">
        <v>563</v>
      </c>
      <c r="AJ212" s="54"/>
      <c r="AK212" s="54"/>
      <c r="AL212" s="101"/>
      <c r="AM212" s="54"/>
      <c r="AN212" s="65"/>
      <c r="AO212" s="118">
        <v>0</v>
      </c>
      <c r="AP212" s="102" t="s">
        <v>563</v>
      </c>
      <c r="AQ212" s="102" t="s">
        <v>563</v>
      </c>
      <c r="AR212" s="102" t="s">
        <v>563</v>
      </c>
      <c r="AS212" s="101"/>
      <c r="AT212" s="65"/>
      <c r="AU212" s="118" t="s">
        <v>563</v>
      </c>
      <c r="AV212" s="101"/>
      <c r="AW212" s="101"/>
      <c r="AX212" s="102" t="s">
        <v>563</v>
      </c>
      <c r="AY212" s="102" t="s">
        <v>563</v>
      </c>
      <c r="AZ212" s="102" t="s">
        <v>563</v>
      </c>
      <c r="BA212" s="118" t="s">
        <v>563</v>
      </c>
      <c r="BB212" s="102" t="s">
        <v>563</v>
      </c>
      <c r="BC212" s="102" t="s">
        <v>563</v>
      </c>
      <c r="BD212" s="101"/>
      <c r="BE212" s="54"/>
      <c r="BF212" s="81"/>
      <c r="BG212" s="118" t="s">
        <v>563</v>
      </c>
    </row>
    <row r="213" spans="1:59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102" t="s">
        <v>563</v>
      </c>
      <c r="M213" s="102" t="s">
        <v>563</v>
      </c>
      <c r="N213" s="102" t="s">
        <v>563</v>
      </c>
      <c r="O213" s="102" t="s">
        <v>563</v>
      </c>
      <c r="P213" s="102" t="s">
        <v>563</v>
      </c>
      <c r="Q213" s="118" t="s">
        <v>563</v>
      </c>
      <c r="R213" s="102" t="s">
        <v>563</v>
      </c>
      <c r="S213" s="102" t="s">
        <v>563</v>
      </c>
      <c r="T213" s="102"/>
      <c r="U213" s="102" t="s">
        <v>563</v>
      </c>
      <c r="V213" s="59"/>
      <c r="W213" s="118" t="s">
        <v>563</v>
      </c>
      <c r="X213" s="102">
        <v>0</v>
      </c>
      <c r="Y213" s="102" t="s">
        <v>563</v>
      </c>
      <c r="Z213" s="102"/>
      <c r="AA213" s="102"/>
      <c r="AB213" s="59"/>
      <c r="AC213" s="118">
        <v>0</v>
      </c>
      <c r="AD213" s="102" t="s">
        <v>563</v>
      </c>
      <c r="AE213" s="102" t="s">
        <v>563</v>
      </c>
      <c r="AF213" s="102" t="s">
        <v>563</v>
      </c>
      <c r="AG213" s="102"/>
      <c r="AH213" s="59"/>
      <c r="AI213" s="118" t="s">
        <v>563</v>
      </c>
      <c r="AJ213" s="58"/>
      <c r="AK213" s="58"/>
      <c r="AL213" s="102"/>
      <c r="AM213" s="58"/>
      <c r="AN213" s="59"/>
      <c r="AO213" s="118">
        <v>0</v>
      </c>
      <c r="AP213" s="102" t="s">
        <v>563</v>
      </c>
      <c r="AQ213" s="102" t="s">
        <v>563</v>
      </c>
      <c r="AR213" s="102" t="s">
        <v>563</v>
      </c>
      <c r="AS213" s="102"/>
      <c r="AT213" s="59"/>
      <c r="AU213" s="118" t="s">
        <v>563</v>
      </c>
      <c r="AV213" s="102"/>
      <c r="AW213" s="102"/>
      <c r="AX213" s="102" t="s">
        <v>563</v>
      </c>
      <c r="AY213" s="102" t="s">
        <v>563</v>
      </c>
      <c r="AZ213" s="102" t="s">
        <v>563</v>
      </c>
      <c r="BA213" s="118" t="s">
        <v>563</v>
      </c>
      <c r="BB213" s="102" t="s">
        <v>563</v>
      </c>
      <c r="BC213" s="102" t="s">
        <v>563</v>
      </c>
      <c r="BD213" s="102"/>
      <c r="BE213" s="58"/>
      <c r="BF213" s="76"/>
      <c r="BG213" s="118" t="s">
        <v>563</v>
      </c>
    </row>
    <row r="214" spans="1:59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102">
        <v>1</v>
      </c>
      <c r="M214" s="102">
        <v>1</v>
      </c>
      <c r="N214" s="102">
        <v>1</v>
      </c>
      <c r="O214" s="102">
        <v>3</v>
      </c>
      <c r="P214" s="102">
        <v>1</v>
      </c>
      <c r="Q214" s="118">
        <v>1.4</v>
      </c>
      <c r="R214" s="102">
        <v>2</v>
      </c>
      <c r="S214" s="102">
        <v>2</v>
      </c>
      <c r="T214" s="101"/>
      <c r="U214" s="102">
        <v>2</v>
      </c>
      <c r="V214" s="65"/>
      <c r="W214" s="118">
        <v>2</v>
      </c>
      <c r="X214" s="102">
        <v>0</v>
      </c>
      <c r="Y214" s="102">
        <v>2</v>
      </c>
      <c r="Z214" s="101"/>
      <c r="AA214" s="101"/>
      <c r="AB214" s="65"/>
      <c r="AC214" s="118">
        <v>1</v>
      </c>
      <c r="AD214" s="102">
        <v>2</v>
      </c>
      <c r="AE214" s="102">
        <v>0</v>
      </c>
      <c r="AF214" s="102">
        <v>2</v>
      </c>
      <c r="AG214" s="101"/>
      <c r="AH214" s="65"/>
      <c r="AI214" s="118">
        <v>1.3333333333333333</v>
      </c>
      <c r="AJ214" s="54"/>
      <c r="AK214" s="54"/>
      <c r="AL214" s="101"/>
      <c r="AM214" s="54"/>
      <c r="AN214" s="65"/>
      <c r="AO214" s="118">
        <v>0</v>
      </c>
      <c r="AP214" s="102">
        <v>2</v>
      </c>
      <c r="AQ214" s="102">
        <v>2</v>
      </c>
      <c r="AR214" s="102">
        <v>2</v>
      </c>
      <c r="AS214" s="101"/>
      <c r="AT214" s="65"/>
      <c r="AU214" s="118">
        <v>2</v>
      </c>
      <c r="AV214" s="101"/>
      <c r="AW214" s="101"/>
      <c r="AX214" s="102">
        <v>2</v>
      </c>
      <c r="AY214" s="102">
        <v>2</v>
      </c>
      <c r="AZ214" s="102">
        <v>2</v>
      </c>
      <c r="BA214" s="118">
        <v>2</v>
      </c>
      <c r="BB214" s="102">
        <v>2</v>
      </c>
      <c r="BC214" s="102">
        <v>2</v>
      </c>
      <c r="BD214" s="101"/>
      <c r="BE214" s="54"/>
      <c r="BF214" s="81"/>
      <c r="BG214" s="118">
        <v>2</v>
      </c>
    </row>
    <row r="215" spans="1:59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102" t="s">
        <v>563</v>
      </c>
      <c r="M215" s="102" t="s">
        <v>563</v>
      </c>
      <c r="N215" s="102" t="s">
        <v>563</v>
      </c>
      <c r="O215" s="102" t="s">
        <v>563</v>
      </c>
      <c r="P215" s="102" t="s">
        <v>563</v>
      </c>
      <c r="Q215" s="118" t="s">
        <v>563</v>
      </c>
      <c r="R215" s="102" t="s">
        <v>563</v>
      </c>
      <c r="S215" s="102" t="s">
        <v>563</v>
      </c>
      <c r="T215" s="102"/>
      <c r="U215" s="102" t="s">
        <v>563</v>
      </c>
      <c r="V215" s="59"/>
      <c r="W215" s="118" t="s">
        <v>563</v>
      </c>
      <c r="X215" s="102">
        <v>0</v>
      </c>
      <c r="Y215" s="102" t="s">
        <v>563</v>
      </c>
      <c r="Z215" s="102"/>
      <c r="AA215" s="102"/>
      <c r="AB215" s="59"/>
      <c r="AC215" s="118">
        <v>0</v>
      </c>
      <c r="AD215" s="102" t="s">
        <v>563</v>
      </c>
      <c r="AE215" s="102" t="s">
        <v>563</v>
      </c>
      <c r="AF215" s="102" t="s">
        <v>563</v>
      </c>
      <c r="AG215" s="102"/>
      <c r="AH215" s="59"/>
      <c r="AI215" s="118" t="s">
        <v>563</v>
      </c>
      <c r="AJ215" s="58"/>
      <c r="AK215" s="58"/>
      <c r="AL215" s="102"/>
      <c r="AM215" s="58"/>
      <c r="AN215" s="59"/>
      <c r="AO215" s="118">
        <v>0</v>
      </c>
      <c r="AP215" s="102" t="s">
        <v>563</v>
      </c>
      <c r="AQ215" s="102" t="s">
        <v>563</v>
      </c>
      <c r="AR215" s="102" t="s">
        <v>563</v>
      </c>
      <c r="AS215" s="102"/>
      <c r="AT215" s="59"/>
      <c r="AU215" s="118" t="s">
        <v>563</v>
      </c>
      <c r="AV215" s="102"/>
      <c r="AW215" s="102"/>
      <c r="AX215" s="102" t="s">
        <v>563</v>
      </c>
      <c r="AY215" s="102" t="s">
        <v>563</v>
      </c>
      <c r="AZ215" s="102" t="s">
        <v>563</v>
      </c>
      <c r="BA215" s="118" t="s">
        <v>563</v>
      </c>
      <c r="BB215" s="102" t="s">
        <v>563</v>
      </c>
      <c r="BC215" s="102" t="s">
        <v>563</v>
      </c>
      <c r="BD215" s="102"/>
      <c r="BE215" s="58"/>
      <c r="BF215" s="76"/>
      <c r="BG215" s="118" t="s">
        <v>563</v>
      </c>
    </row>
    <row r="216" spans="1:59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102" t="s">
        <v>563</v>
      </c>
      <c r="M216" s="102" t="s">
        <v>563</v>
      </c>
      <c r="N216" s="102" t="s">
        <v>563</v>
      </c>
      <c r="O216" s="102" t="s">
        <v>563</v>
      </c>
      <c r="P216" s="102" t="s">
        <v>563</v>
      </c>
      <c r="Q216" s="118" t="s">
        <v>563</v>
      </c>
      <c r="R216" s="102" t="s">
        <v>563</v>
      </c>
      <c r="S216" s="102" t="s">
        <v>563</v>
      </c>
      <c r="T216" s="101"/>
      <c r="U216" s="102" t="s">
        <v>563</v>
      </c>
      <c r="V216" s="65"/>
      <c r="W216" s="118" t="s">
        <v>563</v>
      </c>
      <c r="X216" s="102">
        <v>0</v>
      </c>
      <c r="Y216" s="102" t="s">
        <v>563</v>
      </c>
      <c r="Z216" s="101"/>
      <c r="AA216" s="101"/>
      <c r="AB216" s="65"/>
      <c r="AC216" s="118">
        <v>0</v>
      </c>
      <c r="AD216" s="102" t="s">
        <v>563</v>
      </c>
      <c r="AE216" s="102" t="s">
        <v>563</v>
      </c>
      <c r="AF216" s="102" t="s">
        <v>563</v>
      </c>
      <c r="AG216" s="101"/>
      <c r="AH216" s="65"/>
      <c r="AI216" s="118" t="s">
        <v>563</v>
      </c>
      <c r="AJ216" s="54"/>
      <c r="AK216" s="54"/>
      <c r="AL216" s="101"/>
      <c r="AM216" s="54"/>
      <c r="AN216" s="65"/>
      <c r="AO216" s="118">
        <v>0</v>
      </c>
      <c r="AP216" s="102" t="s">
        <v>563</v>
      </c>
      <c r="AQ216" s="102" t="s">
        <v>563</v>
      </c>
      <c r="AR216" s="102" t="s">
        <v>563</v>
      </c>
      <c r="AS216" s="101"/>
      <c r="AT216" s="65"/>
      <c r="AU216" s="118" t="s">
        <v>563</v>
      </c>
      <c r="AV216" s="101"/>
      <c r="AW216" s="101"/>
      <c r="AX216" s="102" t="s">
        <v>563</v>
      </c>
      <c r="AY216" s="102" t="s">
        <v>563</v>
      </c>
      <c r="AZ216" s="102" t="s">
        <v>563</v>
      </c>
      <c r="BA216" s="118" t="s">
        <v>563</v>
      </c>
      <c r="BB216" s="102" t="s">
        <v>563</v>
      </c>
      <c r="BC216" s="102" t="s">
        <v>563</v>
      </c>
      <c r="BD216" s="101"/>
      <c r="BE216" s="54"/>
      <c r="BF216" s="81"/>
      <c r="BG216" s="118" t="s">
        <v>563</v>
      </c>
    </row>
    <row r="217" spans="1:59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102">
        <v>2</v>
      </c>
      <c r="M217" s="102">
        <v>2</v>
      </c>
      <c r="N217" s="102">
        <v>2</v>
      </c>
      <c r="O217" s="102">
        <v>3</v>
      </c>
      <c r="P217" s="102">
        <v>2</v>
      </c>
      <c r="Q217" s="118">
        <v>2.2000000000000002</v>
      </c>
      <c r="R217" s="102">
        <v>2</v>
      </c>
      <c r="S217" s="102">
        <v>2</v>
      </c>
      <c r="T217" s="102"/>
      <c r="U217" s="102">
        <v>2</v>
      </c>
      <c r="V217" s="59"/>
      <c r="W217" s="118">
        <v>2</v>
      </c>
      <c r="X217" s="102">
        <v>0</v>
      </c>
      <c r="Y217" s="102">
        <v>2</v>
      </c>
      <c r="Z217" s="102"/>
      <c r="AA217" s="102"/>
      <c r="AB217" s="59"/>
      <c r="AC217" s="118">
        <v>1</v>
      </c>
      <c r="AD217" s="102">
        <v>2</v>
      </c>
      <c r="AE217" s="102">
        <v>0</v>
      </c>
      <c r="AF217" s="102">
        <v>2</v>
      </c>
      <c r="AG217" s="102"/>
      <c r="AH217" s="59"/>
      <c r="AI217" s="118">
        <v>1.3333333333333333</v>
      </c>
      <c r="AJ217" s="58"/>
      <c r="AK217" s="58"/>
      <c r="AL217" s="102"/>
      <c r="AM217" s="58"/>
      <c r="AN217" s="59"/>
      <c r="AO217" s="118">
        <v>0</v>
      </c>
      <c r="AP217" s="102">
        <v>2</v>
      </c>
      <c r="AQ217" s="102">
        <v>2</v>
      </c>
      <c r="AR217" s="102">
        <v>2</v>
      </c>
      <c r="AS217" s="102"/>
      <c r="AT217" s="59"/>
      <c r="AU217" s="118">
        <v>2</v>
      </c>
      <c r="AV217" s="102"/>
      <c r="AW217" s="102"/>
      <c r="AX217" s="102">
        <v>2</v>
      </c>
      <c r="AY217" s="102">
        <v>2</v>
      </c>
      <c r="AZ217" s="102">
        <v>2</v>
      </c>
      <c r="BA217" s="118">
        <v>2</v>
      </c>
      <c r="BB217" s="102">
        <v>2</v>
      </c>
      <c r="BC217" s="102">
        <v>2</v>
      </c>
      <c r="BD217" s="102"/>
      <c r="BE217" s="58"/>
      <c r="BF217" s="76"/>
      <c r="BG217" s="118">
        <v>2</v>
      </c>
    </row>
    <row r="218" spans="1:59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102" t="s">
        <v>563</v>
      </c>
      <c r="M218" s="102" t="s">
        <v>563</v>
      </c>
      <c r="N218" s="102" t="s">
        <v>563</v>
      </c>
      <c r="O218" s="102" t="s">
        <v>563</v>
      </c>
      <c r="P218" s="102" t="s">
        <v>563</v>
      </c>
      <c r="Q218" s="118" t="s">
        <v>563</v>
      </c>
      <c r="R218" s="102" t="s">
        <v>563</v>
      </c>
      <c r="S218" s="102" t="s">
        <v>563</v>
      </c>
      <c r="T218" s="101"/>
      <c r="U218" s="102" t="s">
        <v>563</v>
      </c>
      <c r="V218" s="65"/>
      <c r="W218" s="118" t="s">
        <v>563</v>
      </c>
      <c r="X218" s="102">
        <v>0</v>
      </c>
      <c r="Y218" s="102" t="s">
        <v>563</v>
      </c>
      <c r="Z218" s="101"/>
      <c r="AA218" s="101"/>
      <c r="AB218" s="65"/>
      <c r="AC218" s="118">
        <v>0</v>
      </c>
      <c r="AD218" s="102" t="s">
        <v>563</v>
      </c>
      <c r="AE218" s="102" t="s">
        <v>563</v>
      </c>
      <c r="AF218" s="102" t="s">
        <v>563</v>
      </c>
      <c r="AG218" s="101"/>
      <c r="AH218" s="65"/>
      <c r="AI218" s="118" t="s">
        <v>563</v>
      </c>
      <c r="AJ218" s="54"/>
      <c r="AK218" s="54"/>
      <c r="AL218" s="101"/>
      <c r="AM218" s="54"/>
      <c r="AN218" s="65"/>
      <c r="AO218" s="118">
        <v>0</v>
      </c>
      <c r="AP218" s="102" t="s">
        <v>563</v>
      </c>
      <c r="AQ218" s="102" t="s">
        <v>563</v>
      </c>
      <c r="AR218" s="102" t="s">
        <v>563</v>
      </c>
      <c r="AS218" s="101"/>
      <c r="AT218" s="65"/>
      <c r="AU218" s="118" t="s">
        <v>563</v>
      </c>
      <c r="AV218" s="101"/>
      <c r="AW218" s="101"/>
      <c r="AX218" s="102" t="s">
        <v>563</v>
      </c>
      <c r="AY218" s="102" t="s">
        <v>563</v>
      </c>
      <c r="AZ218" s="102" t="s">
        <v>563</v>
      </c>
      <c r="BA218" s="118" t="s">
        <v>563</v>
      </c>
      <c r="BB218" s="102" t="s">
        <v>563</v>
      </c>
      <c r="BC218" s="102" t="s">
        <v>563</v>
      </c>
      <c r="BD218" s="101"/>
      <c r="BE218" s="54"/>
      <c r="BF218" s="81"/>
      <c r="BG218" s="118" t="s">
        <v>563</v>
      </c>
    </row>
    <row r="219" spans="1:59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102">
        <v>2</v>
      </c>
      <c r="M219" s="102">
        <v>2</v>
      </c>
      <c r="N219" s="102">
        <v>2</v>
      </c>
      <c r="O219" s="102">
        <v>3</v>
      </c>
      <c r="P219" s="102">
        <v>2</v>
      </c>
      <c r="Q219" s="118">
        <v>2.2000000000000002</v>
      </c>
      <c r="R219" s="102">
        <v>2</v>
      </c>
      <c r="S219" s="102">
        <v>2</v>
      </c>
      <c r="T219" s="102"/>
      <c r="U219" s="102">
        <v>2</v>
      </c>
      <c r="V219" s="59"/>
      <c r="W219" s="118">
        <v>2</v>
      </c>
      <c r="X219" s="102">
        <v>0</v>
      </c>
      <c r="Y219" s="102">
        <v>2</v>
      </c>
      <c r="Z219" s="102"/>
      <c r="AA219" s="102"/>
      <c r="AB219" s="59"/>
      <c r="AC219" s="118">
        <v>1</v>
      </c>
      <c r="AD219" s="102">
        <v>2</v>
      </c>
      <c r="AE219" s="102">
        <v>0</v>
      </c>
      <c r="AF219" s="102">
        <v>2</v>
      </c>
      <c r="AG219" s="102"/>
      <c r="AH219" s="59"/>
      <c r="AI219" s="118">
        <v>1.3333333333333333</v>
      </c>
      <c r="AJ219" s="58"/>
      <c r="AK219" s="58"/>
      <c r="AL219" s="102"/>
      <c r="AM219" s="58"/>
      <c r="AN219" s="59"/>
      <c r="AO219" s="118">
        <v>0</v>
      </c>
      <c r="AP219" s="102">
        <v>2</v>
      </c>
      <c r="AQ219" s="102">
        <v>2</v>
      </c>
      <c r="AR219" s="102">
        <v>2</v>
      </c>
      <c r="AS219" s="102"/>
      <c r="AT219" s="59"/>
      <c r="AU219" s="118">
        <v>2</v>
      </c>
      <c r="AV219" s="102"/>
      <c r="AW219" s="102"/>
      <c r="AX219" s="102">
        <v>2</v>
      </c>
      <c r="AY219" s="102">
        <v>2</v>
      </c>
      <c r="AZ219" s="102">
        <v>2</v>
      </c>
      <c r="BA219" s="118">
        <v>2</v>
      </c>
      <c r="BB219" s="102">
        <v>2</v>
      </c>
      <c r="BC219" s="102">
        <v>2</v>
      </c>
      <c r="BD219" s="102"/>
      <c r="BE219" s="58"/>
      <c r="BF219" s="76"/>
      <c r="BG219" s="118">
        <v>2</v>
      </c>
    </row>
    <row r="220" spans="1:59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102">
        <v>2</v>
      </c>
      <c r="M220" s="102">
        <v>3</v>
      </c>
      <c r="N220" s="102">
        <v>2</v>
      </c>
      <c r="O220" s="102">
        <v>3</v>
      </c>
      <c r="P220" s="102">
        <v>1</v>
      </c>
      <c r="Q220" s="118">
        <v>2.2000000000000002</v>
      </c>
      <c r="R220" s="102">
        <v>2</v>
      </c>
      <c r="S220" s="102">
        <v>2</v>
      </c>
      <c r="T220" s="101"/>
      <c r="U220" s="102">
        <v>2</v>
      </c>
      <c r="V220" s="65"/>
      <c r="W220" s="118">
        <v>2</v>
      </c>
      <c r="X220" s="102">
        <v>0</v>
      </c>
      <c r="Y220" s="102">
        <v>2</v>
      </c>
      <c r="Z220" s="101"/>
      <c r="AA220" s="101"/>
      <c r="AB220" s="65"/>
      <c r="AC220" s="118">
        <v>1</v>
      </c>
      <c r="AD220" s="102">
        <v>2</v>
      </c>
      <c r="AE220" s="102">
        <v>0</v>
      </c>
      <c r="AF220" s="102">
        <v>2</v>
      </c>
      <c r="AG220" s="101"/>
      <c r="AH220" s="65"/>
      <c r="AI220" s="118">
        <v>1.3333333333333333</v>
      </c>
      <c r="AJ220" s="54"/>
      <c r="AK220" s="54"/>
      <c r="AL220" s="101"/>
      <c r="AM220" s="54"/>
      <c r="AN220" s="65"/>
      <c r="AO220" s="118">
        <v>0</v>
      </c>
      <c r="AP220" s="102">
        <v>2</v>
      </c>
      <c r="AQ220" s="102">
        <v>2</v>
      </c>
      <c r="AR220" s="102">
        <v>2</v>
      </c>
      <c r="AS220" s="101"/>
      <c r="AT220" s="65"/>
      <c r="AU220" s="118">
        <v>2</v>
      </c>
      <c r="AV220" s="101"/>
      <c r="AW220" s="101"/>
      <c r="AX220" s="102">
        <v>2</v>
      </c>
      <c r="AY220" s="102">
        <v>2</v>
      </c>
      <c r="AZ220" s="102">
        <v>2</v>
      </c>
      <c r="BA220" s="118">
        <v>2</v>
      </c>
      <c r="BB220" s="102">
        <v>2</v>
      </c>
      <c r="BC220" s="102">
        <v>2</v>
      </c>
      <c r="BD220" s="101"/>
      <c r="BE220" s="54"/>
      <c r="BF220" s="81"/>
      <c r="BG220" s="118">
        <v>2</v>
      </c>
    </row>
    <row r="221" spans="1:59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102" t="s">
        <v>563</v>
      </c>
      <c r="M221" s="102" t="s">
        <v>563</v>
      </c>
      <c r="N221" s="102" t="s">
        <v>563</v>
      </c>
      <c r="O221" s="102" t="s">
        <v>563</v>
      </c>
      <c r="P221" s="102" t="s">
        <v>563</v>
      </c>
      <c r="Q221" s="118" t="s">
        <v>563</v>
      </c>
      <c r="R221" s="102" t="s">
        <v>563</v>
      </c>
      <c r="S221" s="102" t="s">
        <v>563</v>
      </c>
      <c r="T221" s="102"/>
      <c r="U221" s="102" t="s">
        <v>563</v>
      </c>
      <c r="V221" s="59"/>
      <c r="W221" s="118" t="s">
        <v>563</v>
      </c>
      <c r="X221" s="102">
        <v>0</v>
      </c>
      <c r="Y221" s="102" t="s">
        <v>563</v>
      </c>
      <c r="Z221" s="102"/>
      <c r="AA221" s="102"/>
      <c r="AB221" s="59"/>
      <c r="AC221" s="118">
        <v>0</v>
      </c>
      <c r="AD221" s="102" t="s">
        <v>563</v>
      </c>
      <c r="AE221" s="102" t="s">
        <v>563</v>
      </c>
      <c r="AF221" s="102" t="s">
        <v>563</v>
      </c>
      <c r="AG221" s="102"/>
      <c r="AH221" s="59"/>
      <c r="AI221" s="118" t="s">
        <v>563</v>
      </c>
      <c r="AJ221" s="58"/>
      <c r="AK221" s="58"/>
      <c r="AL221" s="102"/>
      <c r="AM221" s="58"/>
      <c r="AN221" s="59"/>
      <c r="AO221" s="118">
        <v>0</v>
      </c>
      <c r="AP221" s="102" t="s">
        <v>563</v>
      </c>
      <c r="AQ221" s="102" t="s">
        <v>563</v>
      </c>
      <c r="AR221" s="102" t="s">
        <v>563</v>
      </c>
      <c r="AS221" s="102"/>
      <c r="AT221" s="59"/>
      <c r="AU221" s="118" t="s">
        <v>563</v>
      </c>
      <c r="AV221" s="102"/>
      <c r="AW221" s="102"/>
      <c r="AX221" s="102" t="s">
        <v>563</v>
      </c>
      <c r="AY221" s="102" t="s">
        <v>563</v>
      </c>
      <c r="AZ221" s="102" t="s">
        <v>563</v>
      </c>
      <c r="BA221" s="118" t="s">
        <v>563</v>
      </c>
      <c r="BB221" s="102" t="s">
        <v>563</v>
      </c>
      <c r="BC221" s="102" t="s">
        <v>563</v>
      </c>
      <c r="BD221" s="102"/>
      <c r="BE221" s="58"/>
      <c r="BF221" s="76"/>
      <c r="BG221" s="118" t="s">
        <v>563</v>
      </c>
    </row>
    <row r="222" spans="1:59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102" t="s">
        <v>563</v>
      </c>
      <c r="M222" s="102" t="s">
        <v>563</v>
      </c>
      <c r="N222" s="102" t="s">
        <v>563</v>
      </c>
      <c r="O222" s="102" t="s">
        <v>563</v>
      </c>
      <c r="P222" s="102" t="s">
        <v>563</v>
      </c>
      <c r="Q222" s="118" t="s">
        <v>563</v>
      </c>
      <c r="R222" s="102" t="s">
        <v>563</v>
      </c>
      <c r="S222" s="102" t="s">
        <v>563</v>
      </c>
      <c r="T222" s="101"/>
      <c r="U222" s="102" t="s">
        <v>563</v>
      </c>
      <c r="V222" s="65"/>
      <c r="W222" s="118" t="s">
        <v>563</v>
      </c>
      <c r="X222" s="102">
        <v>0</v>
      </c>
      <c r="Y222" s="102" t="s">
        <v>563</v>
      </c>
      <c r="Z222" s="101"/>
      <c r="AA222" s="101"/>
      <c r="AB222" s="65"/>
      <c r="AC222" s="118">
        <v>0</v>
      </c>
      <c r="AD222" s="102" t="s">
        <v>563</v>
      </c>
      <c r="AE222" s="102" t="s">
        <v>563</v>
      </c>
      <c r="AF222" s="102" t="s">
        <v>563</v>
      </c>
      <c r="AG222" s="101"/>
      <c r="AH222" s="65"/>
      <c r="AI222" s="118" t="s">
        <v>563</v>
      </c>
      <c r="AJ222" s="54"/>
      <c r="AK222" s="54"/>
      <c r="AL222" s="101"/>
      <c r="AM222" s="54"/>
      <c r="AN222" s="65"/>
      <c r="AO222" s="118">
        <v>0</v>
      </c>
      <c r="AP222" s="102" t="s">
        <v>563</v>
      </c>
      <c r="AQ222" s="102" t="s">
        <v>563</v>
      </c>
      <c r="AR222" s="102" t="s">
        <v>563</v>
      </c>
      <c r="AS222" s="101"/>
      <c r="AT222" s="65"/>
      <c r="AU222" s="118" t="s">
        <v>563</v>
      </c>
      <c r="AV222" s="101"/>
      <c r="AW222" s="101"/>
      <c r="AX222" s="102" t="s">
        <v>563</v>
      </c>
      <c r="AY222" s="102" t="s">
        <v>563</v>
      </c>
      <c r="AZ222" s="102" t="s">
        <v>563</v>
      </c>
      <c r="BA222" s="118" t="s">
        <v>563</v>
      </c>
      <c r="BB222" s="102" t="s">
        <v>563</v>
      </c>
      <c r="BC222" s="102" t="s">
        <v>563</v>
      </c>
      <c r="BD222" s="101"/>
      <c r="BE222" s="54"/>
      <c r="BF222" s="81"/>
      <c r="BG222" s="118" t="s">
        <v>563</v>
      </c>
    </row>
    <row r="223" spans="1:59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102">
        <v>2</v>
      </c>
      <c r="M223" s="102">
        <v>2</v>
      </c>
      <c r="N223" s="102">
        <v>2</v>
      </c>
      <c r="O223" s="102">
        <v>3</v>
      </c>
      <c r="P223" s="102">
        <v>2</v>
      </c>
      <c r="Q223" s="118">
        <v>2.2000000000000002</v>
      </c>
      <c r="R223" s="102">
        <v>2</v>
      </c>
      <c r="S223" s="102">
        <v>2</v>
      </c>
      <c r="T223" s="102"/>
      <c r="U223" s="102">
        <v>2</v>
      </c>
      <c r="V223" s="59"/>
      <c r="W223" s="118">
        <v>2</v>
      </c>
      <c r="X223" s="102">
        <v>0</v>
      </c>
      <c r="Y223" s="102">
        <v>2</v>
      </c>
      <c r="Z223" s="102"/>
      <c r="AA223" s="102"/>
      <c r="AB223" s="59"/>
      <c r="AC223" s="118">
        <v>1</v>
      </c>
      <c r="AD223" s="102">
        <v>2</v>
      </c>
      <c r="AE223" s="102">
        <v>0</v>
      </c>
      <c r="AF223" s="102">
        <v>2</v>
      </c>
      <c r="AG223" s="102"/>
      <c r="AH223" s="59"/>
      <c r="AI223" s="118">
        <v>1.3333333333333333</v>
      </c>
      <c r="AJ223" s="58"/>
      <c r="AK223" s="58"/>
      <c r="AL223" s="102"/>
      <c r="AM223" s="58"/>
      <c r="AN223" s="59"/>
      <c r="AO223" s="118">
        <v>0</v>
      </c>
      <c r="AP223" s="102">
        <v>2</v>
      </c>
      <c r="AQ223" s="102">
        <v>2</v>
      </c>
      <c r="AR223" s="102">
        <v>2</v>
      </c>
      <c r="AS223" s="102"/>
      <c r="AT223" s="59"/>
      <c r="AU223" s="118">
        <v>2</v>
      </c>
      <c r="AV223" s="102"/>
      <c r="AW223" s="102"/>
      <c r="AX223" s="102">
        <v>2</v>
      </c>
      <c r="AY223" s="102">
        <v>2</v>
      </c>
      <c r="AZ223" s="102">
        <v>2</v>
      </c>
      <c r="BA223" s="118">
        <v>2</v>
      </c>
      <c r="BB223" s="102">
        <v>2</v>
      </c>
      <c r="BC223" s="102">
        <v>2</v>
      </c>
      <c r="BD223" s="102"/>
      <c r="BE223" s="58"/>
      <c r="BF223" s="76"/>
      <c r="BG223" s="118">
        <v>2</v>
      </c>
    </row>
    <row r="224" spans="1:59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102" t="s">
        <v>563</v>
      </c>
      <c r="M224" s="102" t="s">
        <v>563</v>
      </c>
      <c r="N224" s="102" t="s">
        <v>563</v>
      </c>
      <c r="O224" s="102" t="s">
        <v>563</v>
      </c>
      <c r="P224" s="102" t="s">
        <v>563</v>
      </c>
      <c r="Q224" s="118" t="s">
        <v>563</v>
      </c>
      <c r="R224" s="102" t="s">
        <v>563</v>
      </c>
      <c r="S224" s="102" t="s">
        <v>563</v>
      </c>
      <c r="T224" s="101"/>
      <c r="U224" s="102" t="s">
        <v>563</v>
      </c>
      <c r="V224" s="65"/>
      <c r="W224" s="118" t="s">
        <v>563</v>
      </c>
      <c r="X224" s="102">
        <v>0</v>
      </c>
      <c r="Y224" s="102" t="s">
        <v>563</v>
      </c>
      <c r="Z224" s="101"/>
      <c r="AA224" s="101"/>
      <c r="AB224" s="65"/>
      <c r="AC224" s="118">
        <v>0</v>
      </c>
      <c r="AD224" s="102" t="s">
        <v>563</v>
      </c>
      <c r="AE224" s="102" t="s">
        <v>563</v>
      </c>
      <c r="AF224" s="102" t="s">
        <v>563</v>
      </c>
      <c r="AG224" s="101"/>
      <c r="AH224" s="65"/>
      <c r="AI224" s="118" t="s">
        <v>563</v>
      </c>
      <c r="AJ224" s="54"/>
      <c r="AK224" s="54"/>
      <c r="AL224" s="101"/>
      <c r="AM224" s="54"/>
      <c r="AN224" s="65"/>
      <c r="AO224" s="118">
        <v>0</v>
      </c>
      <c r="AP224" s="102" t="s">
        <v>563</v>
      </c>
      <c r="AQ224" s="102" t="s">
        <v>563</v>
      </c>
      <c r="AR224" s="102" t="s">
        <v>563</v>
      </c>
      <c r="AS224" s="101"/>
      <c r="AT224" s="65"/>
      <c r="AU224" s="118" t="s">
        <v>563</v>
      </c>
      <c r="AV224" s="101"/>
      <c r="AW224" s="101"/>
      <c r="AX224" s="102" t="s">
        <v>563</v>
      </c>
      <c r="AY224" s="102" t="s">
        <v>563</v>
      </c>
      <c r="AZ224" s="102" t="s">
        <v>563</v>
      </c>
      <c r="BA224" s="118" t="s">
        <v>563</v>
      </c>
      <c r="BB224" s="102" t="s">
        <v>563</v>
      </c>
      <c r="BC224" s="102" t="s">
        <v>563</v>
      </c>
      <c r="BD224" s="101"/>
      <c r="BE224" s="54"/>
      <c r="BF224" s="81"/>
      <c r="BG224" s="118" t="s">
        <v>563</v>
      </c>
    </row>
    <row r="225" spans="1:59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102">
        <v>2</v>
      </c>
      <c r="M225" s="102">
        <v>3</v>
      </c>
      <c r="N225" s="102">
        <v>2</v>
      </c>
      <c r="O225" s="102">
        <v>3</v>
      </c>
      <c r="P225" s="102">
        <v>2</v>
      </c>
      <c r="Q225" s="118">
        <v>2.4</v>
      </c>
      <c r="R225" s="102">
        <v>2</v>
      </c>
      <c r="S225" s="102">
        <v>2</v>
      </c>
      <c r="T225" s="102"/>
      <c r="U225" s="102">
        <v>2</v>
      </c>
      <c r="V225" s="59"/>
      <c r="W225" s="118">
        <v>2</v>
      </c>
      <c r="X225" s="102">
        <v>0</v>
      </c>
      <c r="Y225" s="102">
        <v>2</v>
      </c>
      <c r="Z225" s="102"/>
      <c r="AA225" s="102"/>
      <c r="AB225" s="59"/>
      <c r="AC225" s="118">
        <v>1</v>
      </c>
      <c r="AD225" s="102">
        <v>2</v>
      </c>
      <c r="AE225" s="102">
        <v>0</v>
      </c>
      <c r="AF225" s="102">
        <v>2</v>
      </c>
      <c r="AG225" s="102"/>
      <c r="AH225" s="59"/>
      <c r="AI225" s="118">
        <v>1.3333333333333333</v>
      </c>
      <c r="AJ225" s="58"/>
      <c r="AK225" s="58"/>
      <c r="AL225" s="102"/>
      <c r="AM225" s="58"/>
      <c r="AN225" s="59"/>
      <c r="AO225" s="118">
        <v>0</v>
      </c>
      <c r="AP225" s="102">
        <v>2</v>
      </c>
      <c r="AQ225" s="102">
        <v>2</v>
      </c>
      <c r="AR225" s="102">
        <v>2</v>
      </c>
      <c r="AS225" s="102"/>
      <c r="AT225" s="59"/>
      <c r="AU225" s="118">
        <v>2</v>
      </c>
      <c r="AV225" s="102"/>
      <c r="AW225" s="102"/>
      <c r="AX225" s="102">
        <v>2</v>
      </c>
      <c r="AY225" s="102">
        <v>2</v>
      </c>
      <c r="AZ225" s="102">
        <v>2</v>
      </c>
      <c r="BA225" s="118">
        <v>2</v>
      </c>
      <c r="BB225" s="102">
        <v>2</v>
      </c>
      <c r="BC225" s="102">
        <v>2</v>
      </c>
      <c r="BD225" s="102"/>
      <c r="BE225" s="58"/>
      <c r="BF225" s="76"/>
      <c r="BG225" s="118">
        <v>2</v>
      </c>
    </row>
    <row r="226" spans="1:59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102" t="s">
        <v>563</v>
      </c>
      <c r="M226" s="102" t="s">
        <v>563</v>
      </c>
      <c r="N226" s="102" t="s">
        <v>563</v>
      </c>
      <c r="O226" s="102" t="s">
        <v>563</v>
      </c>
      <c r="P226" s="102" t="s">
        <v>563</v>
      </c>
      <c r="Q226" s="118" t="s">
        <v>563</v>
      </c>
      <c r="R226" s="102" t="s">
        <v>563</v>
      </c>
      <c r="S226" s="102" t="s">
        <v>563</v>
      </c>
      <c r="T226" s="101"/>
      <c r="U226" s="102" t="s">
        <v>563</v>
      </c>
      <c r="V226" s="65"/>
      <c r="W226" s="118" t="s">
        <v>563</v>
      </c>
      <c r="X226" s="102">
        <v>0</v>
      </c>
      <c r="Y226" s="102" t="s">
        <v>563</v>
      </c>
      <c r="Z226" s="101"/>
      <c r="AA226" s="101"/>
      <c r="AB226" s="65"/>
      <c r="AC226" s="118">
        <v>0</v>
      </c>
      <c r="AD226" s="102" t="s">
        <v>563</v>
      </c>
      <c r="AE226" s="102" t="s">
        <v>563</v>
      </c>
      <c r="AF226" s="102" t="s">
        <v>563</v>
      </c>
      <c r="AG226" s="101"/>
      <c r="AH226" s="65"/>
      <c r="AI226" s="118" t="s">
        <v>563</v>
      </c>
      <c r="AJ226" s="54"/>
      <c r="AK226" s="54"/>
      <c r="AL226" s="101"/>
      <c r="AM226" s="54"/>
      <c r="AN226" s="65"/>
      <c r="AO226" s="118">
        <v>0</v>
      </c>
      <c r="AP226" s="102" t="s">
        <v>563</v>
      </c>
      <c r="AQ226" s="102" t="s">
        <v>563</v>
      </c>
      <c r="AR226" s="102" t="s">
        <v>563</v>
      </c>
      <c r="AS226" s="101"/>
      <c r="AT226" s="65"/>
      <c r="AU226" s="118" t="s">
        <v>563</v>
      </c>
      <c r="AV226" s="101"/>
      <c r="AW226" s="101"/>
      <c r="AX226" s="102" t="s">
        <v>563</v>
      </c>
      <c r="AY226" s="102" t="s">
        <v>563</v>
      </c>
      <c r="AZ226" s="102" t="s">
        <v>563</v>
      </c>
      <c r="BA226" s="118" t="s">
        <v>563</v>
      </c>
      <c r="BB226" s="102" t="s">
        <v>563</v>
      </c>
      <c r="BC226" s="102" t="s">
        <v>563</v>
      </c>
      <c r="BD226" s="101"/>
      <c r="BE226" s="54"/>
      <c r="BF226" s="81"/>
      <c r="BG226" s="118" t="s">
        <v>563</v>
      </c>
    </row>
    <row r="227" spans="1:59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102" t="s">
        <v>563</v>
      </c>
      <c r="M227" s="102" t="s">
        <v>563</v>
      </c>
      <c r="N227" s="102" t="s">
        <v>563</v>
      </c>
      <c r="O227" s="102" t="s">
        <v>563</v>
      </c>
      <c r="P227" s="102" t="s">
        <v>563</v>
      </c>
      <c r="Q227" s="118" t="s">
        <v>563</v>
      </c>
      <c r="R227" s="102" t="s">
        <v>563</v>
      </c>
      <c r="S227" s="102" t="s">
        <v>563</v>
      </c>
      <c r="T227" s="102"/>
      <c r="U227" s="102" t="s">
        <v>563</v>
      </c>
      <c r="V227" s="59"/>
      <c r="W227" s="118" t="s">
        <v>563</v>
      </c>
      <c r="X227" s="102">
        <v>0</v>
      </c>
      <c r="Y227" s="102" t="s">
        <v>563</v>
      </c>
      <c r="Z227" s="102"/>
      <c r="AA227" s="102"/>
      <c r="AB227" s="59"/>
      <c r="AC227" s="118">
        <v>0</v>
      </c>
      <c r="AD227" s="102" t="s">
        <v>563</v>
      </c>
      <c r="AE227" s="102" t="s">
        <v>563</v>
      </c>
      <c r="AF227" s="102" t="s">
        <v>563</v>
      </c>
      <c r="AG227" s="102"/>
      <c r="AH227" s="59"/>
      <c r="AI227" s="118" t="s">
        <v>563</v>
      </c>
      <c r="AJ227" s="58"/>
      <c r="AK227" s="58"/>
      <c r="AL227" s="102"/>
      <c r="AM227" s="58"/>
      <c r="AN227" s="59"/>
      <c r="AO227" s="118">
        <v>0</v>
      </c>
      <c r="AP227" s="102" t="s">
        <v>563</v>
      </c>
      <c r="AQ227" s="102" t="s">
        <v>563</v>
      </c>
      <c r="AR227" s="102" t="s">
        <v>563</v>
      </c>
      <c r="AS227" s="102"/>
      <c r="AT227" s="59"/>
      <c r="AU227" s="118" t="s">
        <v>563</v>
      </c>
      <c r="AV227" s="102"/>
      <c r="AW227" s="102"/>
      <c r="AX227" s="102" t="s">
        <v>563</v>
      </c>
      <c r="AY227" s="102" t="s">
        <v>563</v>
      </c>
      <c r="AZ227" s="102" t="s">
        <v>563</v>
      </c>
      <c r="BA227" s="118" t="s">
        <v>563</v>
      </c>
      <c r="BB227" s="102" t="s">
        <v>563</v>
      </c>
      <c r="BC227" s="102" t="s">
        <v>563</v>
      </c>
      <c r="BD227" s="102"/>
      <c r="BE227" s="58"/>
      <c r="BF227" s="76"/>
      <c r="BG227" s="118" t="s">
        <v>563</v>
      </c>
    </row>
    <row r="228" spans="1:59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102" t="s">
        <v>563</v>
      </c>
      <c r="M228" s="102" t="s">
        <v>563</v>
      </c>
      <c r="N228" s="102" t="s">
        <v>563</v>
      </c>
      <c r="O228" s="102" t="s">
        <v>563</v>
      </c>
      <c r="P228" s="102" t="s">
        <v>563</v>
      </c>
      <c r="Q228" s="118" t="s">
        <v>563</v>
      </c>
      <c r="R228" s="102" t="s">
        <v>563</v>
      </c>
      <c r="S228" s="102" t="s">
        <v>563</v>
      </c>
      <c r="T228" s="101"/>
      <c r="U228" s="102" t="s">
        <v>563</v>
      </c>
      <c r="V228" s="65"/>
      <c r="W228" s="118" t="s">
        <v>563</v>
      </c>
      <c r="X228" s="102">
        <v>0</v>
      </c>
      <c r="Y228" s="102" t="s">
        <v>563</v>
      </c>
      <c r="Z228" s="101"/>
      <c r="AA228" s="101"/>
      <c r="AB228" s="65"/>
      <c r="AC228" s="118">
        <v>0</v>
      </c>
      <c r="AD228" s="102" t="s">
        <v>563</v>
      </c>
      <c r="AE228" s="102" t="s">
        <v>563</v>
      </c>
      <c r="AF228" s="102" t="s">
        <v>563</v>
      </c>
      <c r="AG228" s="101"/>
      <c r="AH228" s="65"/>
      <c r="AI228" s="118" t="s">
        <v>563</v>
      </c>
      <c r="AJ228" s="54"/>
      <c r="AK228" s="54"/>
      <c r="AL228" s="101"/>
      <c r="AM228" s="54"/>
      <c r="AN228" s="65"/>
      <c r="AO228" s="118">
        <v>0</v>
      </c>
      <c r="AP228" s="102" t="s">
        <v>563</v>
      </c>
      <c r="AQ228" s="102" t="s">
        <v>563</v>
      </c>
      <c r="AR228" s="102" t="s">
        <v>563</v>
      </c>
      <c r="AS228" s="101"/>
      <c r="AT228" s="65"/>
      <c r="AU228" s="118" t="s">
        <v>563</v>
      </c>
      <c r="AV228" s="101"/>
      <c r="AW228" s="101"/>
      <c r="AX228" s="102" t="s">
        <v>563</v>
      </c>
      <c r="AY228" s="102" t="s">
        <v>563</v>
      </c>
      <c r="AZ228" s="102" t="s">
        <v>563</v>
      </c>
      <c r="BA228" s="118" t="s">
        <v>563</v>
      </c>
      <c r="BB228" s="102" t="s">
        <v>563</v>
      </c>
      <c r="BC228" s="102" t="s">
        <v>563</v>
      </c>
      <c r="BD228" s="101"/>
      <c r="BE228" s="54"/>
      <c r="BF228" s="81"/>
      <c r="BG228" s="118" t="s">
        <v>563</v>
      </c>
    </row>
    <row r="229" spans="1:59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102">
        <v>3</v>
      </c>
      <c r="M229" s="102">
        <v>3</v>
      </c>
      <c r="N229" s="102">
        <v>3</v>
      </c>
      <c r="O229" s="102">
        <v>3</v>
      </c>
      <c r="P229" s="102">
        <v>2</v>
      </c>
      <c r="Q229" s="118">
        <v>2.8</v>
      </c>
      <c r="R229" s="102">
        <v>2</v>
      </c>
      <c r="S229" s="102">
        <v>2</v>
      </c>
      <c r="T229" s="102"/>
      <c r="U229" s="102">
        <v>2</v>
      </c>
      <c r="V229" s="59"/>
      <c r="W229" s="118">
        <v>2</v>
      </c>
      <c r="X229" s="102">
        <v>0</v>
      </c>
      <c r="Y229" s="102">
        <v>2</v>
      </c>
      <c r="Z229" s="102"/>
      <c r="AA229" s="102"/>
      <c r="AB229" s="59"/>
      <c r="AC229" s="118">
        <v>1</v>
      </c>
      <c r="AD229" s="102">
        <v>2</v>
      </c>
      <c r="AE229" s="102">
        <v>0</v>
      </c>
      <c r="AF229" s="102">
        <v>2</v>
      </c>
      <c r="AG229" s="102"/>
      <c r="AH229" s="59"/>
      <c r="AI229" s="118">
        <v>1.3333333333333333</v>
      </c>
      <c r="AJ229" s="58"/>
      <c r="AK229" s="58"/>
      <c r="AL229" s="102"/>
      <c r="AM229" s="58"/>
      <c r="AN229" s="59"/>
      <c r="AO229" s="118">
        <v>0</v>
      </c>
      <c r="AP229" s="102">
        <v>2</v>
      </c>
      <c r="AQ229" s="102">
        <v>2</v>
      </c>
      <c r="AR229" s="102">
        <v>2</v>
      </c>
      <c r="AS229" s="102"/>
      <c r="AT229" s="59"/>
      <c r="AU229" s="118">
        <v>2</v>
      </c>
      <c r="AV229" s="102"/>
      <c r="AW229" s="102"/>
      <c r="AX229" s="102">
        <v>2</v>
      </c>
      <c r="AY229" s="102">
        <v>2</v>
      </c>
      <c r="AZ229" s="102">
        <v>2</v>
      </c>
      <c r="BA229" s="118">
        <v>2</v>
      </c>
      <c r="BB229" s="102">
        <v>2</v>
      </c>
      <c r="BC229" s="102">
        <v>2</v>
      </c>
      <c r="BD229" s="102"/>
      <c r="BE229" s="58"/>
      <c r="BF229" s="76"/>
      <c r="BG229" s="118">
        <v>2</v>
      </c>
    </row>
    <row r="230" spans="1:59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102" t="s">
        <v>563</v>
      </c>
      <c r="M230" s="102" t="s">
        <v>563</v>
      </c>
      <c r="N230" s="102" t="s">
        <v>563</v>
      </c>
      <c r="O230" s="102" t="s">
        <v>563</v>
      </c>
      <c r="P230" s="102" t="s">
        <v>563</v>
      </c>
      <c r="Q230" s="118" t="s">
        <v>563</v>
      </c>
      <c r="R230" s="102" t="s">
        <v>563</v>
      </c>
      <c r="S230" s="102" t="s">
        <v>563</v>
      </c>
      <c r="T230" s="101"/>
      <c r="U230" s="102" t="s">
        <v>563</v>
      </c>
      <c r="V230" s="65"/>
      <c r="W230" s="118" t="s">
        <v>563</v>
      </c>
      <c r="X230" s="102">
        <v>0</v>
      </c>
      <c r="Y230" s="102" t="s">
        <v>563</v>
      </c>
      <c r="Z230" s="101"/>
      <c r="AA230" s="101"/>
      <c r="AB230" s="65"/>
      <c r="AC230" s="118">
        <v>0</v>
      </c>
      <c r="AD230" s="102" t="s">
        <v>563</v>
      </c>
      <c r="AE230" s="102" t="s">
        <v>563</v>
      </c>
      <c r="AF230" s="102" t="s">
        <v>563</v>
      </c>
      <c r="AG230" s="101"/>
      <c r="AH230" s="65"/>
      <c r="AI230" s="118" t="s">
        <v>563</v>
      </c>
      <c r="AJ230" s="54"/>
      <c r="AK230" s="54"/>
      <c r="AL230" s="101"/>
      <c r="AM230" s="54"/>
      <c r="AN230" s="65"/>
      <c r="AO230" s="118">
        <v>0</v>
      </c>
      <c r="AP230" s="102" t="s">
        <v>563</v>
      </c>
      <c r="AQ230" s="102" t="s">
        <v>563</v>
      </c>
      <c r="AR230" s="102" t="s">
        <v>563</v>
      </c>
      <c r="AS230" s="101"/>
      <c r="AT230" s="65"/>
      <c r="AU230" s="118" t="s">
        <v>563</v>
      </c>
      <c r="AV230" s="101"/>
      <c r="AW230" s="101"/>
      <c r="AX230" s="102" t="s">
        <v>563</v>
      </c>
      <c r="AY230" s="102" t="s">
        <v>563</v>
      </c>
      <c r="AZ230" s="102" t="s">
        <v>563</v>
      </c>
      <c r="BA230" s="118" t="s">
        <v>563</v>
      </c>
      <c r="BB230" s="102" t="s">
        <v>563</v>
      </c>
      <c r="BC230" s="102" t="s">
        <v>563</v>
      </c>
      <c r="BD230" s="101"/>
      <c r="BE230" s="54"/>
      <c r="BF230" s="81"/>
      <c r="BG230" s="118" t="s">
        <v>563</v>
      </c>
    </row>
  </sheetData>
  <mergeCells count="23">
    <mergeCell ref="A1:A2"/>
    <mergeCell ref="C1:C2"/>
    <mergeCell ref="D1:D2"/>
    <mergeCell ref="B1:B2"/>
    <mergeCell ref="AO1:AO2"/>
    <mergeCell ref="E1:E2"/>
    <mergeCell ref="F1:J1"/>
    <mergeCell ref="K1:K2"/>
    <mergeCell ref="L1:P1"/>
    <mergeCell ref="Q1:Q2"/>
    <mergeCell ref="R1:V1"/>
    <mergeCell ref="W1:W2"/>
    <mergeCell ref="X1:AB1"/>
    <mergeCell ref="AC1:AC2"/>
    <mergeCell ref="AD1:AH1"/>
    <mergeCell ref="AI1:AI2"/>
    <mergeCell ref="AJ1:AN1"/>
    <mergeCell ref="BG1:BG2"/>
    <mergeCell ref="AP1:AT1"/>
    <mergeCell ref="AU1:AU2"/>
    <mergeCell ref="AV1:AZ1"/>
    <mergeCell ref="BA1:BA2"/>
    <mergeCell ref="BB1:BF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2C9B5-6547-44BD-AE49-1469A04A744E}">
  <dimension ref="A1:BG230"/>
  <sheetViews>
    <sheetView workbookViewId="0">
      <selection activeCell="F3" sqref="F3:BG230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customWidth="1"/>
    <col min="9" max="10" width="12.21875" customWidth="1"/>
    <col min="11" max="11" width="12.77734375" style="117" customWidth="1"/>
    <col min="12" max="12" width="13" style="106" customWidth="1"/>
    <col min="13" max="58" width="12.21875" style="106" customWidth="1"/>
    <col min="59" max="59" width="12.21875" customWidth="1"/>
  </cols>
  <sheetData>
    <row r="1" spans="1:59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45"/>
      <c r="J1" s="145"/>
      <c r="K1" s="146" t="s">
        <v>27</v>
      </c>
      <c r="L1" s="145" t="s">
        <v>495</v>
      </c>
      <c r="M1" s="145"/>
      <c r="N1" s="145"/>
      <c r="O1" s="145"/>
      <c r="P1" s="145"/>
      <c r="Q1" s="143" t="s">
        <v>27</v>
      </c>
      <c r="R1" s="145" t="s">
        <v>496</v>
      </c>
      <c r="S1" s="145"/>
      <c r="T1" s="145"/>
      <c r="U1" s="145"/>
      <c r="V1" s="145"/>
      <c r="W1" s="143" t="s">
        <v>27</v>
      </c>
      <c r="X1" s="145" t="s">
        <v>497</v>
      </c>
      <c r="Y1" s="145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  <c r="BB1" s="145" t="s">
        <v>630</v>
      </c>
      <c r="BC1" s="145"/>
      <c r="BD1" s="145"/>
      <c r="BE1" s="145"/>
      <c r="BF1" s="145"/>
      <c r="BG1" s="143" t="s">
        <v>27</v>
      </c>
    </row>
    <row r="2" spans="1:59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  <c r="BB2" s="93" t="s">
        <v>623</v>
      </c>
      <c r="BC2" s="93" t="s">
        <v>631</v>
      </c>
      <c r="BD2" s="93" t="s">
        <v>632</v>
      </c>
      <c r="BE2" s="93" t="s">
        <v>633</v>
      </c>
      <c r="BF2" s="93" t="s">
        <v>634</v>
      </c>
      <c r="BG2" s="144"/>
    </row>
    <row r="3" spans="1:59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102">
        <v>3</v>
      </c>
      <c r="M3" s="102">
        <v>4</v>
      </c>
      <c r="N3" s="102">
        <v>3</v>
      </c>
      <c r="O3" s="102">
        <v>4</v>
      </c>
      <c r="P3" s="102">
        <v>3</v>
      </c>
      <c r="Q3" s="118">
        <v>3.4</v>
      </c>
      <c r="R3" s="102">
        <v>3</v>
      </c>
      <c r="S3" s="102">
        <v>3</v>
      </c>
      <c r="T3" s="59"/>
      <c r="U3" s="102">
        <v>3</v>
      </c>
      <c r="V3" s="59"/>
      <c r="W3" s="118">
        <v>3</v>
      </c>
      <c r="X3" s="102">
        <v>4</v>
      </c>
      <c r="Y3" s="102">
        <v>4</v>
      </c>
      <c r="Z3" s="59"/>
      <c r="AA3" s="59"/>
      <c r="AB3" s="59"/>
      <c r="AC3" s="118">
        <v>4</v>
      </c>
      <c r="AD3" s="102">
        <v>5</v>
      </c>
      <c r="AE3" s="102">
        <v>0</v>
      </c>
      <c r="AF3" s="102">
        <v>5</v>
      </c>
      <c r="AG3" s="59"/>
      <c r="AH3" s="59"/>
      <c r="AI3" s="118">
        <v>5</v>
      </c>
      <c r="AJ3" s="58"/>
      <c r="AK3" s="58"/>
      <c r="AL3" s="59"/>
      <c r="AM3" s="58"/>
      <c r="AN3" s="59"/>
      <c r="AO3" s="118">
        <v>0</v>
      </c>
      <c r="AP3" s="102">
        <v>4</v>
      </c>
      <c r="AQ3" s="102">
        <v>5</v>
      </c>
      <c r="AR3" s="102">
        <v>5</v>
      </c>
      <c r="AS3" s="59"/>
      <c r="AT3" s="59"/>
      <c r="AU3" s="118">
        <v>4.666666666666667</v>
      </c>
      <c r="AV3" s="59"/>
      <c r="AW3" s="59"/>
      <c r="AX3" s="102">
        <v>5</v>
      </c>
      <c r="AY3" s="102">
        <v>5</v>
      </c>
      <c r="AZ3" s="102">
        <v>5</v>
      </c>
      <c r="BA3" s="118">
        <v>5</v>
      </c>
      <c r="BB3" s="102">
        <v>3</v>
      </c>
      <c r="BC3" s="102">
        <v>4</v>
      </c>
      <c r="BD3" s="59"/>
      <c r="BE3" s="58"/>
      <c r="BF3" s="76"/>
      <c r="BG3" s="118">
        <v>3.5</v>
      </c>
    </row>
    <row r="4" spans="1:59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102">
        <v>3</v>
      </c>
      <c r="M4" s="102">
        <v>3</v>
      </c>
      <c r="N4" s="102">
        <v>3</v>
      </c>
      <c r="O4" s="102">
        <v>3</v>
      </c>
      <c r="P4" s="102">
        <v>4</v>
      </c>
      <c r="Q4" s="118">
        <v>3.2</v>
      </c>
      <c r="R4" s="102">
        <v>2</v>
      </c>
      <c r="S4" s="102">
        <v>3</v>
      </c>
      <c r="T4" s="101"/>
      <c r="U4" s="102">
        <v>2</v>
      </c>
      <c r="V4" s="65"/>
      <c r="W4" s="118">
        <v>2.3333333333333335</v>
      </c>
      <c r="X4" s="102">
        <v>3</v>
      </c>
      <c r="Y4" s="102">
        <v>2</v>
      </c>
      <c r="Z4" s="101"/>
      <c r="AA4" s="101"/>
      <c r="AB4" s="65"/>
      <c r="AC4" s="118">
        <v>2.5</v>
      </c>
      <c r="AD4" s="102">
        <v>1</v>
      </c>
      <c r="AE4" s="102">
        <v>0</v>
      </c>
      <c r="AF4" s="102">
        <v>1</v>
      </c>
      <c r="AG4" s="101"/>
      <c r="AH4" s="65"/>
      <c r="AI4" s="118">
        <v>1</v>
      </c>
      <c r="AJ4" s="54"/>
      <c r="AK4" s="54"/>
      <c r="AL4" s="101"/>
      <c r="AM4" s="54"/>
      <c r="AN4" s="65"/>
      <c r="AO4" s="118">
        <v>0</v>
      </c>
      <c r="AP4" s="102">
        <v>3</v>
      </c>
      <c r="AQ4" s="102">
        <v>3</v>
      </c>
      <c r="AR4" s="102">
        <v>3</v>
      </c>
      <c r="AS4" s="101"/>
      <c r="AT4" s="65"/>
      <c r="AU4" s="118">
        <v>3</v>
      </c>
      <c r="AV4" s="101"/>
      <c r="AW4" s="101"/>
      <c r="AX4" s="102">
        <v>1</v>
      </c>
      <c r="AY4" s="102">
        <v>3</v>
      </c>
      <c r="AZ4" s="102">
        <v>4</v>
      </c>
      <c r="BA4" s="118">
        <v>2.6666666666666665</v>
      </c>
      <c r="BB4" s="102">
        <v>1</v>
      </c>
      <c r="BC4" s="102">
        <v>2</v>
      </c>
      <c r="BD4" s="101"/>
      <c r="BE4" s="54"/>
      <c r="BF4" s="81"/>
      <c r="BG4" s="118">
        <v>1.5</v>
      </c>
    </row>
    <row r="5" spans="1:59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102">
        <v>3</v>
      </c>
      <c r="M5" s="102">
        <v>4</v>
      </c>
      <c r="N5" s="102">
        <v>4</v>
      </c>
      <c r="O5" s="102">
        <v>3</v>
      </c>
      <c r="P5" s="102">
        <v>4</v>
      </c>
      <c r="Q5" s="118">
        <v>3.6</v>
      </c>
      <c r="R5" s="102">
        <v>4</v>
      </c>
      <c r="S5" s="102">
        <v>3</v>
      </c>
      <c r="T5" s="102"/>
      <c r="U5" s="102">
        <v>2</v>
      </c>
      <c r="V5" s="59"/>
      <c r="W5" s="118">
        <v>3</v>
      </c>
      <c r="X5" s="102">
        <v>2</v>
      </c>
      <c r="Y5" s="102">
        <v>1</v>
      </c>
      <c r="Z5" s="102"/>
      <c r="AA5" s="102"/>
      <c r="AB5" s="59"/>
      <c r="AC5" s="118">
        <v>1.5</v>
      </c>
      <c r="AD5" s="102">
        <v>1</v>
      </c>
      <c r="AE5" s="102">
        <v>0</v>
      </c>
      <c r="AF5" s="102">
        <v>1</v>
      </c>
      <c r="AG5" s="102"/>
      <c r="AH5" s="59"/>
      <c r="AI5" s="118">
        <v>1</v>
      </c>
      <c r="AJ5" s="58"/>
      <c r="AK5" s="58"/>
      <c r="AL5" s="102"/>
      <c r="AM5" s="58"/>
      <c r="AN5" s="59"/>
      <c r="AO5" s="118">
        <v>0</v>
      </c>
      <c r="AP5" s="102">
        <v>3</v>
      </c>
      <c r="AQ5" s="102">
        <v>2</v>
      </c>
      <c r="AR5" s="102">
        <v>2</v>
      </c>
      <c r="AS5" s="102"/>
      <c r="AT5" s="59"/>
      <c r="AU5" s="118">
        <v>2.3333333333333335</v>
      </c>
      <c r="AV5" s="102"/>
      <c r="AW5" s="102"/>
      <c r="AX5" s="102">
        <v>1</v>
      </c>
      <c r="AY5" s="102">
        <v>1</v>
      </c>
      <c r="AZ5" s="102">
        <v>1</v>
      </c>
      <c r="BA5" s="118">
        <v>1</v>
      </c>
      <c r="BB5" s="102">
        <v>3</v>
      </c>
      <c r="BC5" s="102">
        <v>2</v>
      </c>
      <c r="BD5" s="102"/>
      <c r="BE5" s="58"/>
      <c r="BF5" s="76"/>
      <c r="BG5" s="118">
        <v>2.5</v>
      </c>
    </row>
    <row r="6" spans="1:59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102">
        <v>2</v>
      </c>
      <c r="M6" s="102">
        <v>2</v>
      </c>
      <c r="N6" s="102">
        <v>2</v>
      </c>
      <c r="O6" s="102">
        <v>3</v>
      </c>
      <c r="P6" s="102">
        <v>1</v>
      </c>
      <c r="Q6" s="118">
        <v>2</v>
      </c>
      <c r="R6" s="102">
        <v>3</v>
      </c>
      <c r="S6" s="102">
        <v>3</v>
      </c>
      <c r="T6" s="101"/>
      <c r="U6" s="102">
        <v>3</v>
      </c>
      <c r="V6" s="65"/>
      <c r="W6" s="118">
        <v>3</v>
      </c>
      <c r="X6" s="102">
        <v>2</v>
      </c>
      <c r="Y6" s="102">
        <v>3</v>
      </c>
      <c r="Z6" s="101"/>
      <c r="AA6" s="101"/>
      <c r="AB6" s="65"/>
      <c r="AC6" s="118">
        <v>2.5</v>
      </c>
      <c r="AD6" s="102">
        <v>3</v>
      </c>
      <c r="AE6" s="102">
        <v>0</v>
      </c>
      <c r="AF6" s="102">
        <v>3</v>
      </c>
      <c r="AG6" s="101"/>
      <c r="AH6" s="65"/>
      <c r="AI6" s="118">
        <v>3</v>
      </c>
      <c r="AJ6" s="54"/>
      <c r="AK6" s="54"/>
      <c r="AL6" s="101"/>
      <c r="AM6" s="54"/>
      <c r="AN6" s="65"/>
      <c r="AO6" s="118">
        <v>0</v>
      </c>
      <c r="AP6" s="102">
        <v>4</v>
      </c>
      <c r="AQ6" s="102">
        <v>4</v>
      </c>
      <c r="AR6" s="102">
        <v>4</v>
      </c>
      <c r="AS6" s="101"/>
      <c r="AT6" s="65"/>
      <c r="AU6" s="118">
        <v>4</v>
      </c>
      <c r="AV6" s="101"/>
      <c r="AW6" s="101"/>
      <c r="AX6" s="102">
        <v>3</v>
      </c>
      <c r="AY6" s="102">
        <v>3</v>
      </c>
      <c r="AZ6" s="102">
        <v>4</v>
      </c>
      <c r="BA6" s="118">
        <v>3.3333333333333335</v>
      </c>
      <c r="BB6" s="102">
        <v>2</v>
      </c>
      <c r="BC6" s="102">
        <v>3</v>
      </c>
      <c r="BD6" s="101"/>
      <c r="BE6" s="54"/>
      <c r="BF6" s="81"/>
      <c r="BG6" s="118">
        <v>2.5</v>
      </c>
    </row>
    <row r="7" spans="1:59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102">
        <v>3</v>
      </c>
      <c r="M7" s="102">
        <v>4</v>
      </c>
      <c r="N7" s="102">
        <v>3</v>
      </c>
      <c r="O7" s="102">
        <v>4</v>
      </c>
      <c r="P7" s="102">
        <v>3</v>
      </c>
      <c r="Q7" s="118">
        <v>3.4</v>
      </c>
      <c r="R7" s="102">
        <v>3</v>
      </c>
      <c r="S7" s="102">
        <v>3</v>
      </c>
      <c r="T7" s="102"/>
      <c r="U7" s="102">
        <v>3</v>
      </c>
      <c r="V7" s="59"/>
      <c r="W7" s="118">
        <v>3</v>
      </c>
      <c r="X7" s="102">
        <v>4</v>
      </c>
      <c r="Y7" s="102">
        <v>4</v>
      </c>
      <c r="Z7" s="102"/>
      <c r="AA7" s="102"/>
      <c r="AB7" s="59"/>
      <c r="AC7" s="118">
        <v>4</v>
      </c>
      <c r="AD7" s="102">
        <v>5</v>
      </c>
      <c r="AE7" s="102">
        <v>0</v>
      </c>
      <c r="AF7" s="102">
        <v>5</v>
      </c>
      <c r="AG7" s="102"/>
      <c r="AH7" s="59"/>
      <c r="AI7" s="118">
        <v>5</v>
      </c>
      <c r="AJ7" s="58"/>
      <c r="AK7" s="58"/>
      <c r="AL7" s="102"/>
      <c r="AM7" s="58"/>
      <c r="AN7" s="59"/>
      <c r="AO7" s="118">
        <v>0</v>
      </c>
      <c r="AP7" s="102">
        <v>4</v>
      </c>
      <c r="AQ7" s="102">
        <v>5</v>
      </c>
      <c r="AR7" s="102">
        <v>5</v>
      </c>
      <c r="AS7" s="102"/>
      <c r="AT7" s="59"/>
      <c r="AU7" s="118">
        <v>4.666666666666667</v>
      </c>
      <c r="AV7" s="102"/>
      <c r="AW7" s="102"/>
      <c r="AX7" s="102">
        <v>5</v>
      </c>
      <c r="AY7" s="102">
        <v>5</v>
      </c>
      <c r="AZ7" s="102">
        <v>5</v>
      </c>
      <c r="BA7" s="118">
        <v>5</v>
      </c>
      <c r="BB7" s="102">
        <v>3</v>
      </c>
      <c r="BC7" s="102">
        <v>4</v>
      </c>
      <c r="BD7" s="102"/>
      <c r="BE7" s="58"/>
      <c r="BF7" s="76"/>
      <c r="BG7" s="118">
        <v>3.5</v>
      </c>
    </row>
    <row r="8" spans="1:59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102">
        <v>2</v>
      </c>
      <c r="M8" s="102">
        <v>4</v>
      </c>
      <c r="N8" s="102">
        <v>2</v>
      </c>
      <c r="O8" s="102">
        <v>4</v>
      </c>
      <c r="P8" s="102">
        <v>3</v>
      </c>
      <c r="Q8" s="118">
        <v>3</v>
      </c>
      <c r="R8" s="102">
        <v>3</v>
      </c>
      <c r="S8" s="102">
        <v>2</v>
      </c>
      <c r="T8" s="101"/>
      <c r="U8" s="102">
        <v>2</v>
      </c>
      <c r="V8" s="65"/>
      <c r="W8" s="118">
        <v>2.3333333333333335</v>
      </c>
      <c r="X8" s="102">
        <v>2</v>
      </c>
      <c r="Y8" s="102">
        <v>3</v>
      </c>
      <c r="Z8" s="101"/>
      <c r="AA8" s="101"/>
      <c r="AB8" s="65"/>
      <c r="AC8" s="118">
        <v>2.5</v>
      </c>
      <c r="AD8" s="102">
        <v>5</v>
      </c>
      <c r="AE8" s="102">
        <v>0</v>
      </c>
      <c r="AF8" s="102">
        <v>5</v>
      </c>
      <c r="AG8" s="101"/>
      <c r="AH8" s="65"/>
      <c r="AI8" s="118">
        <v>5</v>
      </c>
      <c r="AJ8" s="54"/>
      <c r="AK8" s="54"/>
      <c r="AL8" s="101"/>
      <c r="AM8" s="54"/>
      <c r="AN8" s="65"/>
      <c r="AO8" s="118">
        <v>0</v>
      </c>
      <c r="AP8" s="102">
        <v>3</v>
      </c>
      <c r="AQ8" s="102">
        <v>5</v>
      </c>
      <c r="AR8" s="102">
        <v>5</v>
      </c>
      <c r="AS8" s="101"/>
      <c r="AT8" s="65"/>
      <c r="AU8" s="118">
        <v>4.333333333333333</v>
      </c>
      <c r="AV8" s="101"/>
      <c r="AW8" s="101"/>
      <c r="AX8" s="102">
        <v>5</v>
      </c>
      <c r="AY8" s="102">
        <v>5</v>
      </c>
      <c r="AZ8" s="102">
        <v>5</v>
      </c>
      <c r="BA8" s="118">
        <v>5</v>
      </c>
      <c r="BB8" s="102">
        <v>3</v>
      </c>
      <c r="BC8" s="102">
        <v>3</v>
      </c>
      <c r="BD8" s="101"/>
      <c r="BE8" s="54"/>
      <c r="BF8" s="81"/>
      <c r="BG8" s="118">
        <v>3</v>
      </c>
    </row>
    <row r="9" spans="1:59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102">
        <v>3</v>
      </c>
      <c r="M9" s="102">
        <v>5</v>
      </c>
      <c r="N9" s="102">
        <v>4</v>
      </c>
      <c r="O9" s="102">
        <v>4</v>
      </c>
      <c r="P9" s="102">
        <v>3</v>
      </c>
      <c r="Q9" s="118">
        <v>3.8</v>
      </c>
      <c r="R9" s="102">
        <v>3</v>
      </c>
      <c r="S9" s="102">
        <v>3</v>
      </c>
      <c r="T9" s="102"/>
      <c r="U9" s="102">
        <v>3</v>
      </c>
      <c r="V9" s="59"/>
      <c r="W9" s="118">
        <v>3</v>
      </c>
      <c r="X9" s="102">
        <v>3</v>
      </c>
      <c r="Y9" s="102">
        <v>3</v>
      </c>
      <c r="Z9" s="102"/>
      <c r="AA9" s="102"/>
      <c r="AB9" s="59"/>
      <c r="AC9" s="118">
        <v>3</v>
      </c>
      <c r="AD9" s="102">
        <v>5</v>
      </c>
      <c r="AE9" s="102">
        <v>0</v>
      </c>
      <c r="AF9" s="102">
        <v>5</v>
      </c>
      <c r="AG9" s="102"/>
      <c r="AH9" s="59"/>
      <c r="AI9" s="118">
        <v>5</v>
      </c>
      <c r="AJ9" s="58"/>
      <c r="AK9" s="58"/>
      <c r="AL9" s="102"/>
      <c r="AM9" s="58"/>
      <c r="AN9" s="59"/>
      <c r="AO9" s="118">
        <v>0</v>
      </c>
      <c r="AP9" s="102">
        <v>4</v>
      </c>
      <c r="AQ9" s="102">
        <v>3</v>
      </c>
      <c r="AR9" s="102">
        <v>4</v>
      </c>
      <c r="AS9" s="102"/>
      <c r="AT9" s="59"/>
      <c r="AU9" s="118">
        <v>3.6666666666666665</v>
      </c>
      <c r="AV9" s="102"/>
      <c r="AW9" s="102"/>
      <c r="AX9" s="102">
        <v>5</v>
      </c>
      <c r="AY9" s="102">
        <v>5</v>
      </c>
      <c r="AZ9" s="102">
        <v>5</v>
      </c>
      <c r="BA9" s="118">
        <v>5</v>
      </c>
      <c r="BB9" s="102">
        <v>3</v>
      </c>
      <c r="BC9" s="102">
        <v>4</v>
      </c>
      <c r="BD9" s="102"/>
      <c r="BE9" s="58"/>
      <c r="BF9" s="76"/>
      <c r="BG9" s="118">
        <v>3.5</v>
      </c>
    </row>
    <row r="10" spans="1:59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102" t="s">
        <v>563</v>
      </c>
      <c r="M10" s="102" t="s">
        <v>563</v>
      </c>
      <c r="N10" s="102" t="s">
        <v>563</v>
      </c>
      <c r="O10" s="102" t="s">
        <v>563</v>
      </c>
      <c r="P10" s="102" t="s">
        <v>563</v>
      </c>
      <c r="Q10" s="118" t="s">
        <v>563</v>
      </c>
      <c r="R10" s="102" t="s">
        <v>563</v>
      </c>
      <c r="S10" s="102" t="s">
        <v>563</v>
      </c>
      <c r="T10" s="101"/>
      <c r="U10" s="102" t="s">
        <v>563</v>
      </c>
      <c r="V10" s="65"/>
      <c r="W10" s="118" t="s">
        <v>563</v>
      </c>
      <c r="X10" s="102" t="s">
        <v>563</v>
      </c>
      <c r="Y10" s="102" t="s">
        <v>563</v>
      </c>
      <c r="Z10" s="101"/>
      <c r="AA10" s="101"/>
      <c r="AB10" s="65"/>
      <c r="AC10" s="118" t="s">
        <v>563</v>
      </c>
      <c r="AD10" s="102" t="s">
        <v>563</v>
      </c>
      <c r="AE10" s="102" t="s">
        <v>563</v>
      </c>
      <c r="AF10" s="102" t="s">
        <v>563</v>
      </c>
      <c r="AG10" s="101"/>
      <c r="AH10" s="65"/>
      <c r="AI10" s="118" t="s">
        <v>563</v>
      </c>
      <c r="AJ10" s="54"/>
      <c r="AK10" s="54"/>
      <c r="AL10" s="101"/>
      <c r="AM10" s="54"/>
      <c r="AN10" s="65"/>
      <c r="AO10" s="118">
        <v>0</v>
      </c>
      <c r="AP10" s="102" t="s">
        <v>563</v>
      </c>
      <c r="AQ10" s="102" t="s">
        <v>563</v>
      </c>
      <c r="AR10" s="102" t="s">
        <v>563</v>
      </c>
      <c r="AS10" s="101"/>
      <c r="AT10" s="65"/>
      <c r="AU10" s="118" t="s">
        <v>563</v>
      </c>
      <c r="AV10" s="101"/>
      <c r="AW10" s="101"/>
      <c r="AX10" s="102" t="s">
        <v>563</v>
      </c>
      <c r="AY10" s="102" t="s">
        <v>563</v>
      </c>
      <c r="AZ10" s="102" t="s">
        <v>563</v>
      </c>
      <c r="BA10" s="118" t="s">
        <v>563</v>
      </c>
      <c r="BB10" s="102" t="s">
        <v>563</v>
      </c>
      <c r="BC10" s="102" t="s">
        <v>563</v>
      </c>
      <c r="BD10" s="101"/>
      <c r="BE10" s="54"/>
      <c r="BF10" s="81"/>
      <c r="BG10" s="118" t="s">
        <v>563</v>
      </c>
    </row>
    <row r="11" spans="1:59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102">
        <v>3</v>
      </c>
      <c r="M11" s="102">
        <v>4</v>
      </c>
      <c r="N11" s="102">
        <v>3</v>
      </c>
      <c r="O11" s="102">
        <v>4</v>
      </c>
      <c r="P11" s="102">
        <v>3</v>
      </c>
      <c r="Q11" s="118">
        <v>3.4</v>
      </c>
      <c r="R11" s="102">
        <v>4</v>
      </c>
      <c r="S11" s="102">
        <v>5</v>
      </c>
      <c r="T11" s="102"/>
      <c r="U11" s="102">
        <v>4</v>
      </c>
      <c r="V11" s="59"/>
      <c r="W11" s="118">
        <v>4.333333333333333</v>
      </c>
      <c r="X11" s="102">
        <v>4</v>
      </c>
      <c r="Y11" s="102">
        <v>4</v>
      </c>
      <c r="Z11" s="102"/>
      <c r="AA11" s="102"/>
      <c r="AB11" s="59"/>
      <c r="AC11" s="118">
        <v>4</v>
      </c>
      <c r="AD11" s="102">
        <v>5</v>
      </c>
      <c r="AE11" s="102">
        <v>0</v>
      </c>
      <c r="AF11" s="102">
        <v>5</v>
      </c>
      <c r="AG11" s="102"/>
      <c r="AH11" s="59"/>
      <c r="AI11" s="118">
        <v>5</v>
      </c>
      <c r="AJ11" s="58"/>
      <c r="AK11" s="58"/>
      <c r="AL11" s="102"/>
      <c r="AM11" s="58"/>
      <c r="AN11" s="59"/>
      <c r="AO11" s="118">
        <v>0</v>
      </c>
      <c r="AP11" s="102">
        <v>5</v>
      </c>
      <c r="AQ11" s="102">
        <v>5</v>
      </c>
      <c r="AR11" s="102">
        <v>5</v>
      </c>
      <c r="AS11" s="102"/>
      <c r="AT11" s="59"/>
      <c r="AU11" s="118">
        <v>5</v>
      </c>
      <c r="AV11" s="102"/>
      <c r="AW11" s="102"/>
      <c r="AX11" s="102">
        <v>5</v>
      </c>
      <c r="AY11" s="102">
        <v>5</v>
      </c>
      <c r="AZ11" s="102">
        <v>5</v>
      </c>
      <c r="BA11" s="118">
        <v>5</v>
      </c>
      <c r="BB11" s="102">
        <v>3</v>
      </c>
      <c r="BC11" s="102">
        <v>3</v>
      </c>
      <c r="BD11" s="102"/>
      <c r="BE11" s="58"/>
      <c r="BF11" s="76"/>
      <c r="BG11" s="118">
        <v>3</v>
      </c>
    </row>
    <row r="12" spans="1:59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102">
        <v>4</v>
      </c>
      <c r="M12" s="102">
        <v>4</v>
      </c>
      <c r="N12" s="102">
        <v>4</v>
      </c>
      <c r="O12" s="102">
        <v>3</v>
      </c>
      <c r="P12" s="102">
        <v>4</v>
      </c>
      <c r="Q12" s="118">
        <v>3.8</v>
      </c>
      <c r="R12" s="102">
        <v>2</v>
      </c>
      <c r="S12" s="102">
        <v>2</v>
      </c>
      <c r="T12" s="101"/>
      <c r="U12" s="102">
        <v>2</v>
      </c>
      <c r="V12" s="65"/>
      <c r="W12" s="118">
        <v>2</v>
      </c>
      <c r="X12" s="102">
        <v>2</v>
      </c>
      <c r="Y12" s="102">
        <v>2</v>
      </c>
      <c r="Z12" s="101"/>
      <c r="AA12" s="101"/>
      <c r="AB12" s="65"/>
      <c r="AC12" s="118">
        <v>2</v>
      </c>
      <c r="AD12" s="102">
        <v>1</v>
      </c>
      <c r="AE12" s="102">
        <v>0</v>
      </c>
      <c r="AF12" s="102">
        <v>1</v>
      </c>
      <c r="AG12" s="101"/>
      <c r="AH12" s="65"/>
      <c r="AI12" s="118">
        <v>1</v>
      </c>
      <c r="AJ12" s="54"/>
      <c r="AK12" s="54"/>
      <c r="AL12" s="101"/>
      <c r="AM12" s="54"/>
      <c r="AN12" s="65"/>
      <c r="AO12" s="118">
        <v>0</v>
      </c>
      <c r="AP12" s="102">
        <v>2</v>
      </c>
      <c r="AQ12" s="102">
        <v>2</v>
      </c>
      <c r="AR12" s="102">
        <v>1</v>
      </c>
      <c r="AS12" s="101"/>
      <c r="AT12" s="65"/>
      <c r="AU12" s="118">
        <v>1.6666666666666667</v>
      </c>
      <c r="AV12" s="101"/>
      <c r="AW12" s="101"/>
      <c r="AX12" s="102">
        <v>2</v>
      </c>
      <c r="AY12" s="102">
        <v>2</v>
      </c>
      <c r="AZ12" s="102">
        <v>2</v>
      </c>
      <c r="BA12" s="118">
        <v>2</v>
      </c>
      <c r="BB12" s="102">
        <v>3</v>
      </c>
      <c r="BC12" s="102">
        <v>4</v>
      </c>
      <c r="BD12" s="101"/>
      <c r="BE12" s="54"/>
      <c r="BF12" s="81"/>
      <c r="BG12" s="118">
        <v>3.5</v>
      </c>
    </row>
    <row r="13" spans="1:59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102">
        <v>3</v>
      </c>
      <c r="M13" s="102">
        <v>4</v>
      </c>
      <c r="N13" s="102">
        <v>3</v>
      </c>
      <c r="O13" s="102">
        <v>4</v>
      </c>
      <c r="P13" s="102">
        <v>3</v>
      </c>
      <c r="Q13" s="118">
        <v>3.4</v>
      </c>
      <c r="R13" s="102">
        <v>3</v>
      </c>
      <c r="S13" s="102">
        <v>3</v>
      </c>
      <c r="T13" s="102"/>
      <c r="U13" s="102">
        <v>3</v>
      </c>
      <c r="V13" s="59"/>
      <c r="W13" s="118">
        <v>3</v>
      </c>
      <c r="X13" s="102">
        <v>4</v>
      </c>
      <c r="Y13" s="102">
        <v>4</v>
      </c>
      <c r="Z13" s="102"/>
      <c r="AA13" s="102"/>
      <c r="AB13" s="59"/>
      <c r="AC13" s="118">
        <v>4</v>
      </c>
      <c r="AD13" s="102">
        <v>5</v>
      </c>
      <c r="AE13" s="102">
        <v>0</v>
      </c>
      <c r="AF13" s="102">
        <v>5</v>
      </c>
      <c r="AG13" s="102"/>
      <c r="AH13" s="59"/>
      <c r="AI13" s="118">
        <v>5</v>
      </c>
      <c r="AJ13" s="58"/>
      <c r="AK13" s="58"/>
      <c r="AL13" s="102"/>
      <c r="AM13" s="58"/>
      <c r="AN13" s="59"/>
      <c r="AO13" s="118">
        <v>0</v>
      </c>
      <c r="AP13" s="102">
        <v>4</v>
      </c>
      <c r="AQ13" s="102">
        <v>5</v>
      </c>
      <c r="AR13" s="102">
        <v>5</v>
      </c>
      <c r="AS13" s="102"/>
      <c r="AT13" s="59"/>
      <c r="AU13" s="118">
        <v>4.666666666666667</v>
      </c>
      <c r="AV13" s="102"/>
      <c r="AW13" s="102"/>
      <c r="AX13" s="102">
        <v>5</v>
      </c>
      <c r="AY13" s="102">
        <v>5</v>
      </c>
      <c r="AZ13" s="102">
        <v>5</v>
      </c>
      <c r="BA13" s="118">
        <v>5</v>
      </c>
      <c r="BB13" s="102">
        <v>3</v>
      </c>
      <c r="BC13" s="102">
        <v>4</v>
      </c>
      <c r="BD13" s="102"/>
      <c r="BE13" s="58"/>
      <c r="BF13" s="76"/>
      <c r="BG13" s="118">
        <v>3.5</v>
      </c>
    </row>
    <row r="14" spans="1:59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102">
        <v>3</v>
      </c>
      <c r="M14" s="102">
        <v>3</v>
      </c>
      <c r="N14" s="102">
        <v>3</v>
      </c>
      <c r="O14" s="102">
        <v>3</v>
      </c>
      <c r="P14" s="102">
        <v>4</v>
      </c>
      <c r="Q14" s="118">
        <v>3.2</v>
      </c>
      <c r="R14" s="102">
        <v>2</v>
      </c>
      <c r="S14" s="102">
        <v>3</v>
      </c>
      <c r="T14" s="101"/>
      <c r="U14" s="102">
        <v>2</v>
      </c>
      <c r="V14" s="65"/>
      <c r="W14" s="118">
        <v>2.3333333333333335</v>
      </c>
      <c r="X14" s="102">
        <v>3</v>
      </c>
      <c r="Y14" s="102">
        <v>2</v>
      </c>
      <c r="Z14" s="101"/>
      <c r="AA14" s="101"/>
      <c r="AB14" s="65"/>
      <c r="AC14" s="118">
        <v>2.5</v>
      </c>
      <c r="AD14" s="102">
        <v>1</v>
      </c>
      <c r="AE14" s="102">
        <v>0</v>
      </c>
      <c r="AF14" s="102">
        <v>1</v>
      </c>
      <c r="AG14" s="101"/>
      <c r="AH14" s="65"/>
      <c r="AI14" s="118">
        <v>1</v>
      </c>
      <c r="AJ14" s="54"/>
      <c r="AK14" s="54"/>
      <c r="AL14" s="101"/>
      <c r="AM14" s="54"/>
      <c r="AN14" s="65"/>
      <c r="AO14" s="118">
        <v>0</v>
      </c>
      <c r="AP14" s="102">
        <v>3</v>
      </c>
      <c r="AQ14" s="102">
        <v>3</v>
      </c>
      <c r="AR14" s="102">
        <v>3</v>
      </c>
      <c r="AS14" s="101"/>
      <c r="AT14" s="65"/>
      <c r="AU14" s="118">
        <v>3</v>
      </c>
      <c r="AV14" s="101"/>
      <c r="AW14" s="101"/>
      <c r="AX14" s="102">
        <v>1</v>
      </c>
      <c r="AY14" s="102">
        <v>3</v>
      </c>
      <c r="AZ14" s="102">
        <v>4</v>
      </c>
      <c r="BA14" s="118">
        <v>2.6666666666666665</v>
      </c>
      <c r="BB14" s="102">
        <v>1</v>
      </c>
      <c r="BC14" s="102">
        <v>2</v>
      </c>
      <c r="BD14" s="101"/>
      <c r="BE14" s="54"/>
      <c r="BF14" s="81"/>
      <c r="BG14" s="118">
        <v>1.5</v>
      </c>
    </row>
    <row r="15" spans="1:59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102">
        <v>2</v>
      </c>
      <c r="M15" s="102">
        <v>3</v>
      </c>
      <c r="N15" s="102">
        <v>2</v>
      </c>
      <c r="O15" s="102">
        <v>3</v>
      </c>
      <c r="P15" s="102">
        <v>2</v>
      </c>
      <c r="Q15" s="118">
        <v>2.4</v>
      </c>
      <c r="R15" s="102">
        <v>3</v>
      </c>
      <c r="S15" s="102">
        <v>3</v>
      </c>
      <c r="T15" s="102"/>
      <c r="U15" s="102">
        <v>3</v>
      </c>
      <c r="V15" s="59"/>
      <c r="W15" s="118">
        <v>3</v>
      </c>
      <c r="X15" s="102">
        <v>1</v>
      </c>
      <c r="Y15" s="102">
        <v>3</v>
      </c>
      <c r="Z15" s="102"/>
      <c r="AA15" s="102"/>
      <c r="AB15" s="59"/>
      <c r="AC15" s="118">
        <v>2</v>
      </c>
      <c r="AD15" s="102">
        <v>5</v>
      </c>
      <c r="AE15" s="102">
        <v>0</v>
      </c>
      <c r="AF15" s="102">
        <v>5</v>
      </c>
      <c r="AG15" s="102"/>
      <c r="AH15" s="59"/>
      <c r="AI15" s="118">
        <v>5</v>
      </c>
      <c r="AJ15" s="58"/>
      <c r="AK15" s="58"/>
      <c r="AL15" s="102"/>
      <c r="AM15" s="58"/>
      <c r="AN15" s="59"/>
      <c r="AO15" s="118">
        <v>0</v>
      </c>
      <c r="AP15" s="102">
        <v>2</v>
      </c>
      <c r="AQ15" s="102">
        <v>1</v>
      </c>
      <c r="AR15" s="102">
        <v>2</v>
      </c>
      <c r="AS15" s="102"/>
      <c r="AT15" s="59"/>
      <c r="AU15" s="118">
        <v>1.6666666666666667</v>
      </c>
      <c r="AV15" s="102"/>
      <c r="AW15" s="102"/>
      <c r="AX15" s="102">
        <v>5</v>
      </c>
      <c r="AY15" s="102">
        <v>5</v>
      </c>
      <c r="AZ15" s="102">
        <v>5</v>
      </c>
      <c r="BA15" s="118">
        <v>5</v>
      </c>
      <c r="BB15" s="102">
        <v>3</v>
      </c>
      <c r="BC15" s="102">
        <v>2</v>
      </c>
      <c r="BD15" s="102"/>
      <c r="BE15" s="58"/>
      <c r="BF15" s="76"/>
      <c r="BG15" s="118">
        <v>2.5</v>
      </c>
    </row>
    <row r="16" spans="1:59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102">
        <v>3</v>
      </c>
      <c r="M16" s="102">
        <v>4</v>
      </c>
      <c r="N16" s="102">
        <v>4</v>
      </c>
      <c r="O16" s="102">
        <v>3</v>
      </c>
      <c r="P16" s="102">
        <v>4</v>
      </c>
      <c r="Q16" s="118">
        <v>3.6</v>
      </c>
      <c r="R16" s="102">
        <v>4</v>
      </c>
      <c r="S16" s="102">
        <v>3</v>
      </c>
      <c r="T16" s="101"/>
      <c r="U16" s="102">
        <v>2</v>
      </c>
      <c r="V16" s="65"/>
      <c r="W16" s="118">
        <v>3</v>
      </c>
      <c r="X16" s="102">
        <v>2</v>
      </c>
      <c r="Y16" s="102">
        <v>1</v>
      </c>
      <c r="Z16" s="101"/>
      <c r="AA16" s="101"/>
      <c r="AB16" s="65"/>
      <c r="AC16" s="118">
        <v>1.5</v>
      </c>
      <c r="AD16" s="102">
        <v>1</v>
      </c>
      <c r="AE16" s="102">
        <v>0</v>
      </c>
      <c r="AF16" s="102">
        <v>1</v>
      </c>
      <c r="AG16" s="101"/>
      <c r="AH16" s="65"/>
      <c r="AI16" s="118">
        <v>1</v>
      </c>
      <c r="AJ16" s="54"/>
      <c r="AK16" s="54"/>
      <c r="AL16" s="101"/>
      <c r="AM16" s="54"/>
      <c r="AN16" s="65"/>
      <c r="AO16" s="118">
        <v>0</v>
      </c>
      <c r="AP16" s="102">
        <v>3</v>
      </c>
      <c r="AQ16" s="102">
        <v>2</v>
      </c>
      <c r="AR16" s="102">
        <v>2</v>
      </c>
      <c r="AS16" s="101"/>
      <c r="AT16" s="65"/>
      <c r="AU16" s="118">
        <v>2.3333333333333335</v>
      </c>
      <c r="AV16" s="101"/>
      <c r="AW16" s="101"/>
      <c r="AX16" s="102">
        <v>1</v>
      </c>
      <c r="AY16" s="102">
        <v>1</v>
      </c>
      <c r="AZ16" s="102">
        <v>1</v>
      </c>
      <c r="BA16" s="118">
        <v>1</v>
      </c>
      <c r="BB16" s="102">
        <v>3</v>
      </c>
      <c r="BC16" s="102">
        <v>2</v>
      </c>
      <c r="BD16" s="101"/>
      <c r="BE16" s="54"/>
      <c r="BF16" s="81"/>
      <c r="BG16" s="118">
        <v>2.5</v>
      </c>
    </row>
    <row r="17" spans="1:59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102" t="s">
        <v>563</v>
      </c>
      <c r="M17" s="102" t="s">
        <v>563</v>
      </c>
      <c r="N17" s="102" t="s">
        <v>563</v>
      </c>
      <c r="O17" s="102" t="s">
        <v>563</v>
      </c>
      <c r="P17" s="102" t="s">
        <v>563</v>
      </c>
      <c r="Q17" s="118" t="s">
        <v>563</v>
      </c>
      <c r="R17" s="102" t="s">
        <v>563</v>
      </c>
      <c r="S17" s="102" t="s">
        <v>563</v>
      </c>
      <c r="T17" s="102"/>
      <c r="U17" s="102" t="s">
        <v>563</v>
      </c>
      <c r="V17" s="59"/>
      <c r="W17" s="118" t="s">
        <v>563</v>
      </c>
      <c r="X17" s="102" t="s">
        <v>563</v>
      </c>
      <c r="Y17" s="102" t="s">
        <v>563</v>
      </c>
      <c r="Z17" s="102"/>
      <c r="AA17" s="102"/>
      <c r="AB17" s="59"/>
      <c r="AC17" s="118" t="s">
        <v>563</v>
      </c>
      <c r="AD17" s="102" t="s">
        <v>563</v>
      </c>
      <c r="AE17" s="102" t="s">
        <v>563</v>
      </c>
      <c r="AF17" s="102" t="s">
        <v>563</v>
      </c>
      <c r="AG17" s="102"/>
      <c r="AH17" s="59"/>
      <c r="AI17" s="118" t="s">
        <v>563</v>
      </c>
      <c r="AJ17" s="58"/>
      <c r="AK17" s="58"/>
      <c r="AL17" s="102"/>
      <c r="AM17" s="58"/>
      <c r="AN17" s="59"/>
      <c r="AO17" s="118">
        <v>0</v>
      </c>
      <c r="AP17" s="102" t="s">
        <v>563</v>
      </c>
      <c r="AQ17" s="102" t="s">
        <v>563</v>
      </c>
      <c r="AR17" s="102" t="s">
        <v>563</v>
      </c>
      <c r="AS17" s="102"/>
      <c r="AT17" s="59"/>
      <c r="AU17" s="118" t="s">
        <v>563</v>
      </c>
      <c r="AV17" s="102"/>
      <c r="AW17" s="102"/>
      <c r="AX17" s="102" t="s">
        <v>563</v>
      </c>
      <c r="AY17" s="102" t="s">
        <v>563</v>
      </c>
      <c r="AZ17" s="102" t="s">
        <v>563</v>
      </c>
      <c r="BA17" s="118" t="s">
        <v>563</v>
      </c>
      <c r="BB17" s="102" t="s">
        <v>563</v>
      </c>
      <c r="BC17" s="102" t="s">
        <v>563</v>
      </c>
      <c r="BD17" s="102"/>
      <c r="BE17" s="58"/>
      <c r="BF17" s="76"/>
      <c r="BG17" s="118" t="s">
        <v>563</v>
      </c>
    </row>
    <row r="18" spans="1:59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102">
        <v>3</v>
      </c>
      <c r="M18" s="102">
        <v>3</v>
      </c>
      <c r="N18" s="102">
        <v>1</v>
      </c>
      <c r="O18" s="102">
        <v>3</v>
      </c>
      <c r="P18" s="102">
        <v>2</v>
      </c>
      <c r="Q18" s="118">
        <v>2.4</v>
      </c>
      <c r="R18" s="102">
        <v>3</v>
      </c>
      <c r="S18" s="102">
        <v>3</v>
      </c>
      <c r="T18" s="101"/>
      <c r="U18" s="102">
        <v>3</v>
      </c>
      <c r="V18" s="65"/>
      <c r="W18" s="118">
        <v>3</v>
      </c>
      <c r="X18" s="102">
        <v>2</v>
      </c>
      <c r="Y18" s="102">
        <v>2</v>
      </c>
      <c r="Z18" s="101"/>
      <c r="AA18" s="101"/>
      <c r="AB18" s="65"/>
      <c r="AC18" s="118">
        <v>2</v>
      </c>
      <c r="AD18" s="102">
        <v>2</v>
      </c>
      <c r="AE18" s="102">
        <v>0</v>
      </c>
      <c r="AF18" s="102">
        <v>2</v>
      </c>
      <c r="AG18" s="101"/>
      <c r="AH18" s="65"/>
      <c r="AI18" s="118">
        <v>2</v>
      </c>
      <c r="AJ18" s="54"/>
      <c r="AK18" s="54"/>
      <c r="AL18" s="101"/>
      <c r="AM18" s="54"/>
      <c r="AN18" s="65"/>
      <c r="AO18" s="118">
        <v>0</v>
      </c>
      <c r="AP18" s="102">
        <v>3</v>
      </c>
      <c r="AQ18" s="102">
        <v>3</v>
      </c>
      <c r="AR18" s="102">
        <v>3</v>
      </c>
      <c r="AS18" s="101"/>
      <c r="AT18" s="65"/>
      <c r="AU18" s="118">
        <v>3</v>
      </c>
      <c r="AV18" s="101"/>
      <c r="AW18" s="101"/>
      <c r="AX18" s="102">
        <v>1</v>
      </c>
      <c r="AY18" s="102">
        <v>1</v>
      </c>
      <c r="AZ18" s="102">
        <v>1</v>
      </c>
      <c r="BA18" s="118">
        <v>1</v>
      </c>
      <c r="BB18" s="102">
        <v>3</v>
      </c>
      <c r="BC18" s="102">
        <v>4</v>
      </c>
      <c r="BD18" s="101"/>
      <c r="BE18" s="54"/>
      <c r="BF18" s="81"/>
      <c r="BG18" s="118">
        <v>3.5</v>
      </c>
    </row>
    <row r="19" spans="1:59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102" t="s">
        <v>563</v>
      </c>
      <c r="M19" s="102" t="s">
        <v>563</v>
      </c>
      <c r="N19" s="102" t="s">
        <v>563</v>
      </c>
      <c r="O19" s="102" t="s">
        <v>563</v>
      </c>
      <c r="P19" s="102" t="s">
        <v>563</v>
      </c>
      <c r="Q19" s="118" t="s">
        <v>563</v>
      </c>
      <c r="R19" s="102" t="s">
        <v>563</v>
      </c>
      <c r="S19" s="102" t="s">
        <v>563</v>
      </c>
      <c r="T19" s="102"/>
      <c r="U19" s="102" t="s">
        <v>563</v>
      </c>
      <c r="V19" s="59"/>
      <c r="W19" s="118" t="s">
        <v>563</v>
      </c>
      <c r="X19" s="102" t="s">
        <v>563</v>
      </c>
      <c r="Y19" s="102" t="s">
        <v>563</v>
      </c>
      <c r="Z19" s="102"/>
      <c r="AA19" s="102"/>
      <c r="AB19" s="59"/>
      <c r="AC19" s="118" t="s">
        <v>563</v>
      </c>
      <c r="AD19" s="102" t="s">
        <v>563</v>
      </c>
      <c r="AE19" s="102" t="s">
        <v>563</v>
      </c>
      <c r="AF19" s="102" t="s">
        <v>563</v>
      </c>
      <c r="AG19" s="102"/>
      <c r="AH19" s="59"/>
      <c r="AI19" s="118" t="s">
        <v>563</v>
      </c>
      <c r="AJ19" s="58"/>
      <c r="AK19" s="58"/>
      <c r="AL19" s="102"/>
      <c r="AM19" s="58"/>
      <c r="AN19" s="59"/>
      <c r="AO19" s="118">
        <v>0</v>
      </c>
      <c r="AP19" s="102" t="s">
        <v>563</v>
      </c>
      <c r="AQ19" s="102" t="s">
        <v>563</v>
      </c>
      <c r="AR19" s="102" t="s">
        <v>563</v>
      </c>
      <c r="AS19" s="102"/>
      <c r="AT19" s="59"/>
      <c r="AU19" s="118" t="s">
        <v>563</v>
      </c>
      <c r="AV19" s="102"/>
      <c r="AW19" s="102"/>
      <c r="AX19" s="102" t="s">
        <v>563</v>
      </c>
      <c r="AY19" s="102" t="s">
        <v>563</v>
      </c>
      <c r="AZ19" s="102" t="s">
        <v>563</v>
      </c>
      <c r="BA19" s="118" t="s">
        <v>563</v>
      </c>
      <c r="BB19" s="102" t="s">
        <v>563</v>
      </c>
      <c r="BC19" s="102" t="s">
        <v>563</v>
      </c>
      <c r="BD19" s="102"/>
      <c r="BE19" s="58"/>
      <c r="BF19" s="76"/>
      <c r="BG19" s="118" t="s">
        <v>563</v>
      </c>
    </row>
    <row r="20" spans="1:59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102">
        <v>3</v>
      </c>
      <c r="M20" s="102">
        <v>4</v>
      </c>
      <c r="N20" s="102">
        <v>3</v>
      </c>
      <c r="O20" s="102">
        <v>3</v>
      </c>
      <c r="P20" s="102">
        <v>3</v>
      </c>
      <c r="Q20" s="118">
        <v>3.2</v>
      </c>
      <c r="R20" s="102">
        <v>4</v>
      </c>
      <c r="S20" s="102">
        <v>4</v>
      </c>
      <c r="T20" s="101"/>
      <c r="U20" s="102">
        <v>4</v>
      </c>
      <c r="V20" s="65"/>
      <c r="W20" s="118">
        <v>4</v>
      </c>
      <c r="X20" s="102">
        <v>2</v>
      </c>
      <c r="Y20" s="102">
        <v>2</v>
      </c>
      <c r="Z20" s="101"/>
      <c r="AA20" s="101"/>
      <c r="AB20" s="65"/>
      <c r="AC20" s="118">
        <v>2</v>
      </c>
      <c r="AD20" s="102">
        <v>3</v>
      </c>
      <c r="AE20" s="102">
        <v>0</v>
      </c>
      <c r="AF20" s="102">
        <v>1</v>
      </c>
      <c r="AG20" s="101"/>
      <c r="AH20" s="65"/>
      <c r="AI20" s="118">
        <v>2</v>
      </c>
      <c r="AJ20" s="54"/>
      <c r="AK20" s="54"/>
      <c r="AL20" s="101"/>
      <c r="AM20" s="54"/>
      <c r="AN20" s="65"/>
      <c r="AO20" s="118">
        <v>0</v>
      </c>
      <c r="AP20" s="102">
        <v>4</v>
      </c>
      <c r="AQ20" s="102">
        <v>4</v>
      </c>
      <c r="AR20" s="102">
        <v>4</v>
      </c>
      <c r="AS20" s="101"/>
      <c r="AT20" s="65"/>
      <c r="AU20" s="118">
        <v>4</v>
      </c>
      <c r="AV20" s="101"/>
      <c r="AW20" s="101"/>
      <c r="AX20" s="102">
        <v>1</v>
      </c>
      <c r="AY20" s="102">
        <v>1</v>
      </c>
      <c r="AZ20" s="102">
        <v>1</v>
      </c>
      <c r="BA20" s="118">
        <v>1</v>
      </c>
      <c r="BB20" s="102">
        <v>4</v>
      </c>
      <c r="BC20" s="102">
        <v>5</v>
      </c>
      <c r="BD20" s="101"/>
      <c r="BE20" s="54"/>
      <c r="BF20" s="81"/>
      <c r="BG20" s="118">
        <v>4.5</v>
      </c>
    </row>
    <row r="21" spans="1:59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102">
        <v>4</v>
      </c>
      <c r="M21" s="102">
        <v>4</v>
      </c>
      <c r="N21" s="102">
        <v>4</v>
      </c>
      <c r="O21" s="102">
        <v>4</v>
      </c>
      <c r="P21" s="102">
        <v>4</v>
      </c>
      <c r="Q21" s="118">
        <v>4</v>
      </c>
      <c r="R21" s="102">
        <v>4</v>
      </c>
      <c r="S21" s="102">
        <v>4</v>
      </c>
      <c r="T21" s="102"/>
      <c r="U21" s="102">
        <v>4</v>
      </c>
      <c r="V21" s="59"/>
      <c r="W21" s="118">
        <v>4</v>
      </c>
      <c r="X21" s="102">
        <v>3</v>
      </c>
      <c r="Y21" s="102">
        <v>2</v>
      </c>
      <c r="Z21" s="102"/>
      <c r="AA21" s="102"/>
      <c r="AB21" s="59"/>
      <c r="AC21" s="118">
        <v>2.5</v>
      </c>
      <c r="AD21" s="102">
        <v>1</v>
      </c>
      <c r="AE21" s="102">
        <v>0</v>
      </c>
      <c r="AF21" s="102">
        <v>1</v>
      </c>
      <c r="AG21" s="102"/>
      <c r="AH21" s="59"/>
      <c r="AI21" s="118">
        <v>1</v>
      </c>
      <c r="AJ21" s="58"/>
      <c r="AK21" s="58"/>
      <c r="AL21" s="102"/>
      <c r="AM21" s="58"/>
      <c r="AN21" s="59"/>
      <c r="AO21" s="118">
        <v>0</v>
      </c>
      <c r="AP21" s="102">
        <v>4</v>
      </c>
      <c r="AQ21" s="102">
        <v>4</v>
      </c>
      <c r="AR21" s="102">
        <v>3</v>
      </c>
      <c r="AS21" s="102"/>
      <c r="AT21" s="59"/>
      <c r="AU21" s="118">
        <v>3.6666666666666665</v>
      </c>
      <c r="AV21" s="102"/>
      <c r="AW21" s="102"/>
      <c r="AX21" s="102">
        <v>1</v>
      </c>
      <c r="AY21" s="102">
        <v>1</v>
      </c>
      <c r="AZ21" s="102">
        <v>1</v>
      </c>
      <c r="BA21" s="118">
        <v>1</v>
      </c>
      <c r="BB21" s="102">
        <v>4</v>
      </c>
      <c r="BC21" s="102">
        <v>5</v>
      </c>
      <c r="BD21" s="102"/>
      <c r="BE21" s="58"/>
      <c r="BF21" s="76"/>
      <c r="BG21" s="118">
        <v>4.5</v>
      </c>
    </row>
    <row r="22" spans="1:59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102">
        <v>2</v>
      </c>
      <c r="M22" s="102">
        <v>2</v>
      </c>
      <c r="N22" s="102">
        <v>2</v>
      </c>
      <c r="O22" s="102">
        <v>3</v>
      </c>
      <c r="P22" s="102">
        <v>1</v>
      </c>
      <c r="Q22" s="118">
        <v>2</v>
      </c>
      <c r="R22" s="102">
        <v>3</v>
      </c>
      <c r="S22" s="102">
        <v>3</v>
      </c>
      <c r="T22" s="101"/>
      <c r="U22" s="102">
        <v>3</v>
      </c>
      <c r="V22" s="65"/>
      <c r="W22" s="118">
        <v>3</v>
      </c>
      <c r="X22" s="102">
        <v>2</v>
      </c>
      <c r="Y22" s="102">
        <v>3</v>
      </c>
      <c r="Z22" s="101"/>
      <c r="AA22" s="101"/>
      <c r="AB22" s="65"/>
      <c r="AC22" s="118">
        <v>2.5</v>
      </c>
      <c r="AD22" s="102">
        <v>3</v>
      </c>
      <c r="AE22" s="102">
        <v>0</v>
      </c>
      <c r="AF22" s="102">
        <v>3</v>
      </c>
      <c r="AG22" s="101"/>
      <c r="AH22" s="65"/>
      <c r="AI22" s="118">
        <v>3</v>
      </c>
      <c r="AJ22" s="54"/>
      <c r="AK22" s="54"/>
      <c r="AL22" s="101"/>
      <c r="AM22" s="54"/>
      <c r="AN22" s="65"/>
      <c r="AO22" s="118">
        <v>0</v>
      </c>
      <c r="AP22" s="102">
        <v>4</v>
      </c>
      <c r="AQ22" s="102">
        <v>4</v>
      </c>
      <c r="AR22" s="102">
        <v>4</v>
      </c>
      <c r="AS22" s="101"/>
      <c r="AT22" s="65"/>
      <c r="AU22" s="118">
        <v>4</v>
      </c>
      <c r="AV22" s="101"/>
      <c r="AW22" s="101"/>
      <c r="AX22" s="102">
        <v>3</v>
      </c>
      <c r="AY22" s="102">
        <v>3</v>
      </c>
      <c r="AZ22" s="102">
        <v>4</v>
      </c>
      <c r="BA22" s="118">
        <v>3.3333333333333335</v>
      </c>
      <c r="BB22" s="102">
        <v>2</v>
      </c>
      <c r="BC22" s="102">
        <v>3</v>
      </c>
      <c r="BD22" s="101"/>
      <c r="BE22" s="54"/>
      <c r="BF22" s="81"/>
      <c r="BG22" s="118">
        <v>2.5</v>
      </c>
    </row>
    <row r="23" spans="1:59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102" t="s">
        <v>563</v>
      </c>
      <c r="M23" s="102" t="s">
        <v>563</v>
      </c>
      <c r="N23" s="102" t="s">
        <v>563</v>
      </c>
      <c r="O23" s="102" t="s">
        <v>563</v>
      </c>
      <c r="P23" s="102" t="s">
        <v>563</v>
      </c>
      <c r="Q23" s="118" t="s">
        <v>563</v>
      </c>
      <c r="R23" s="102" t="s">
        <v>563</v>
      </c>
      <c r="S23" s="102" t="s">
        <v>563</v>
      </c>
      <c r="T23" s="102"/>
      <c r="U23" s="102" t="s">
        <v>563</v>
      </c>
      <c r="V23" s="59"/>
      <c r="W23" s="118" t="s">
        <v>563</v>
      </c>
      <c r="X23" s="102" t="s">
        <v>563</v>
      </c>
      <c r="Y23" s="102" t="s">
        <v>563</v>
      </c>
      <c r="Z23" s="102"/>
      <c r="AA23" s="102"/>
      <c r="AB23" s="59"/>
      <c r="AC23" s="118" t="s">
        <v>563</v>
      </c>
      <c r="AD23" s="102" t="s">
        <v>563</v>
      </c>
      <c r="AE23" s="102" t="s">
        <v>563</v>
      </c>
      <c r="AF23" s="102" t="s">
        <v>563</v>
      </c>
      <c r="AG23" s="102"/>
      <c r="AH23" s="59"/>
      <c r="AI23" s="118" t="s">
        <v>563</v>
      </c>
      <c r="AJ23" s="58"/>
      <c r="AK23" s="58"/>
      <c r="AL23" s="102"/>
      <c r="AM23" s="58"/>
      <c r="AN23" s="59"/>
      <c r="AO23" s="118">
        <v>0</v>
      </c>
      <c r="AP23" s="102" t="s">
        <v>563</v>
      </c>
      <c r="AQ23" s="102" t="s">
        <v>563</v>
      </c>
      <c r="AR23" s="102" t="s">
        <v>563</v>
      </c>
      <c r="AS23" s="102"/>
      <c r="AT23" s="59"/>
      <c r="AU23" s="118" t="s">
        <v>563</v>
      </c>
      <c r="AV23" s="102"/>
      <c r="AW23" s="102"/>
      <c r="AX23" s="102" t="s">
        <v>563</v>
      </c>
      <c r="AY23" s="102" t="s">
        <v>563</v>
      </c>
      <c r="AZ23" s="102" t="s">
        <v>563</v>
      </c>
      <c r="BA23" s="118" t="s">
        <v>563</v>
      </c>
      <c r="BB23" s="102" t="s">
        <v>563</v>
      </c>
      <c r="BC23" s="102" t="s">
        <v>563</v>
      </c>
      <c r="BD23" s="102"/>
      <c r="BE23" s="58"/>
      <c r="BF23" s="76"/>
      <c r="BG23" s="118" t="s">
        <v>563</v>
      </c>
    </row>
    <row r="24" spans="1:59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102">
        <v>3</v>
      </c>
      <c r="M24" s="102">
        <v>4</v>
      </c>
      <c r="N24" s="102">
        <v>3</v>
      </c>
      <c r="O24" s="102">
        <v>3</v>
      </c>
      <c r="P24" s="102">
        <v>3</v>
      </c>
      <c r="Q24" s="118">
        <v>3.2</v>
      </c>
      <c r="R24" s="102">
        <v>3</v>
      </c>
      <c r="S24" s="102">
        <v>3</v>
      </c>
      <c r="T24" s="101"/>
      <c r="U24" s="102">
        <v>3</v>
      </c>
      <c r="V24" s="65"/>
      <c r="W24" s="118">
        <v>3</v>
      </c>
      <c r="X24" s="102">
        <v>2</v>
      </c>
      <c r="Y24" s="102">
        <v>1</v>
      </c>
      <c r="Z24" s="101"/>
      <c r="AA24" s="101"/>
      <c r="AB24" s="65"/>
      <c r="AC24" s="118">
        <v>1.5</v>
      </c>
      <c r="AD24" s="102">
        <v>3</v>
      </c>
      <c r="AE24" s="102">
        <v>0</v>
      </c>
      <c r="AF24" s="102">
        <v>2</v>
      </c>
      <c r="AG24" s="101"/>
      <c r="AH24" s="65"/>
      <c r="AI24" s="118">
        <v>2.5</v>
      </c>
      <c r="AJ24" s="54"/>
      <c r="AK24" s="54"/>
      <c r="AL24" s="101"/>
      <c r="AM24" s="54"/>
      <c r="AN24" s="65"/>
      <c r="AO24" s="118">
        <v>0</v>
      </c>
      <c r="AP24" s="102">
        <v>2</v>
      </c>
      <c r="AQ24" s="102">
        <v>1</v>
      </c>
      <c r="AR24" s="102">
        <v>1</v>
      </c>
      <c r="AS24" s="101"/>
      <c r="AT24" s="65"/>
      <c r="AU24" s="118">
        <v>1.3333333333333333</v>
      </c>
      <c r="AV24" s="101"/>
      <c r="AW24" s="101"/>
      <c r="AX24" s="102">
        <v>2</v>
      </c>
      <c r="AY24" s="102">
        <v>2</v>
      </c>
      <c r="AZ24" s="102">
        <v>2</v>
      </c>
      <c r="BA24" s="118">
        <v>2</v>
      </c>
      <c r="BB24" s="102">
        <v>1</v>
      </c>
      <c r="BC24" s="102">
        <v>2</v>
      </c>
      <c r="BD24" s="101"/>
      <c r="BE24" s="54"/>
      <c r="BF24" s="81"/>
      <c r="BG24" s="118">
        <v>1.5</v>
      </c>
    </row>
    <row r="25" spans="1:59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102">
        <v>3</v>
      </c>
      <c r="M25" s="102">
        <v>5</v>
      </c>
      <c r="N25" s="102">
        <v>4</v>
      </c>
      <c r="O25" s="102">
        <v>4</v>
      </c>
      <c r="P25" s="102">
        <v>3</v>
      </c>
      <c r="Q25" s="118">
        <v>3.8</v>
      </c>
      <c r="R25" s="102">
        <v>3</v>
      </c>
      <c r="S25" s="102">
        <v>3</v>
      </c>
      <c r="T25" s="102"/>
      <c r="U25" s="102">
        <v>3</v>
      </c>
      <c r="V25" s="59"/>
      <c r="W25" s="118">
        <v>3</v>
      </c>
      <c r="X25" s="102">
        <v>3</v>
      </c>
      <c r="Y25" s="102">
        <v>3</v>
      </c>
      <c r="Z25" s="102"/>
      <c r="AA25" s="102"/>
      <c r="AB25" s="59"/>
      <c r="AC25" s="118">
        <v>3</v>
      </c>
      <c r="AD25" s="102">
        <v>5</v>
      </c>
      <c r="AE25" s="102">
        <v>0</v>
      </c>
      <c r="AF25" s="102">
        <v>5</v>
      </c>
      <c r="AG25" s="102"/>
      <c r="AH25" s="59"/>
      <c r="AI25" s="118">
        <v>5</v>
      </c>
      <c r="AJ25" s="58"/>
      <c r="AK25" s="58"/>
      <c r="AL25" s="102"/>
      <c r="AM25" s="58"/>
      <c r="AN25" s="59"/>
      <c r="AO25" s="118">
        <v>0</v>
      </c>
      <c r="AP25" s="102">
        <v>4</v>
      </c>
      <c r="AQ25" s="102">
        <v>3</v>
      </c>
      <c r="AR25" s="102">
        <v>4</v>
      </c>
      <c r="AS25" s="102"/>
      <c r="AT25" s="59"/>
      <c r="AU25" s="118">
        <v>3.6666666666666665</v>
      </c>
      <c r="AV25" s="102"/>
      <c r="AW25" s="102"/>
      <c r="AX25" s="102">
        <v>5</v>
      </c>
      <c r="AY25" s="102">
        <v>5</v>
      </c>
      <c r="AZ25" s="102">
        <v>5</v>
      </c>
      <c r="BA25" s="118">
        <v>5</v>
      </c>
      <c r="BB25" s="102">
        <v>3</v>
      </c>
      <c r="BC25" s="102">
        <v>4</v>
      </c>
      <c r="BD25" s="102"/>
      <c r="BE25" s="58"/>
      <c r="BF25" s="76"/>
      <c r="BG25" s="118">
        <v>3.5</v>
      </c>
    </row>
    <row r="26" spans="1:59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102">
        <v>4</v>
      </c>
      <c r="M26" s="102">
        <v>4</v>
      </c>
      <c r="N26" s="102">
        <v>4</v>
      </c>
      <c r="O26" s="102">
        <v>3</v>
      </c>
      <c r="P26" s="102">
        <v>3</v>
      </c>
      <c r="Q26" s="118">
        <v>3.6</v>
      </c>
      <c r="R26" s="102">
        <v>3</v>
      </c>
      <c r="S26" s="102">
        <v>2</v>
      </c>
      <c r="T26" s="101"/>
      <c r="U26" s="102">
        <v>2</v>
      </c>
      <c r="V26" s="65"/>
      <c r="W26" s="118">
        <v>2.3333333333333335</v>
      </c>
      <c r="X26" s="102">
        <v>2</v>
      </c>
      <c r="Y26" s="102">
        <v>2</v>
      </c>
      <c r="Z26" s="101"/>
      <c r="AA26" s="101"/>
      <c r="AB26" s="65"/>
      <c r="AC26" s="118">
        <v>2</v>
      </c>
      <c r="AD26" s="102">
        <v>2</v>
      </c>
      <c r="AE26" s="102">
        <v>0</v>
      </c>
      <c r="AF26" s="102">
        <v>2</v>
      </c>
      <c r="AG26" s="101"/>
      <c r="AH26" s="65"/>
      <c r="AI26" s="118">
        <v>2</v>
      </c>
      <c r="AJ26" s="54"/>
      <c r="AK26" s="54"/>
      <c r="AL26" s="101"/>
      <c r="AM26" s="54"/>
      <c r="AN26" s="65"/>
      <c r="AO26" s="118">
        <v>0</v>
      </c>
      <c r="AP26" s="102">
        <v>2</v>
      </c>
      <c r="AQ26" s="102">
        <v>2</v>
      </c>
      <c r="AR26" s="102">
        <v>2</v>
      </c>
      <c r="AS26" s="101"/>
      <c r="AT26" s="65"/>
      <c r="AU26" s="118">
        <v>2</v>
      </c>
      <c r="AV26" s="101"/>
      <c r="AW26" s="101"/>
      <c r="AX26" s="102">
        <v>2</v>
      </c>
      <c r="AY26" s="102">
        <v>2</v>
      </c>
      <c r="AZ26" s="102">
        <v>2</v>
      </c>
      <c r="BA26" s="118">
        <v>2</v>
      </c>
      <c r="BB26" s="102">
        <v>3</v>
      </c>
      <c r="BC26" s="102">
        <v>3</v>
      </c>
      <c r="BD26" s="101"/>
      <c r="BE26" s="54"/>
      <c r="BF26" s="81"/>
      <c r="BG26" s="118">
        <v>3</v>
      </c>
    </row>
    <row r="27" spans="1:59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102">
        <v>3</v>
      </c>
      <c r="M27" s="102">
        <v>4</v>
      </c>
      <c r="N27" s="102">
        <v>3</v>
      </c>
      <c r="O27" s="102">
        <v>4</v>
      </c>
      <c r="P27" s="102">
        <v>3</v>
      </c>
      <c r="Q27" s="118">
        <v>3.4</v>
      </c>
      <c r="R27" s="102">
        <v>4</v>
      </c>
      <c r="S27" s="102">
        <v>5</v>
      </c>
      <c r="T27" s="102"/>
      <c r="U27" s="102">
        <v>4</v>
      </c>
      <c r="V27" s="59"/>
      <c r="W27" s="118">
        <v>4.333333333333333</v>
      </c>
      <c r="X27" s="102">
        <v>4</v>
      </c>
      <c r="Y27" s="102">
        <v>4</v>
      </c>
      <c r="Z27" s="102"/>
      <c r="AA27" s="102"/>
      <c r="AB27" s="59"/>
      <c r="AC27" s="118">
        <v>4</v>
      </c>
      <c r="AD27" s="102">
        <v>5</v>
      </c>
      <c r="AE27" s="102">
        <v>0</v>
      </c>
      <c r="AF27" s="102">
        <v>5</v>
      </c>
      <c r="AG27" s="102"/>
      <c r="AH27" s="59"/>
      <c r="AI27" s="118">
        <v>5</v>
      </c>
      <c r="AJ27" s="58"/>
      <c r="AK27" s="58"/>
      <c r="AL27" s="102"/>
      <c r="AM27" s="58"/>
      <c r="AN27" s="59"/>
      <c r="AO27" s="118">
        <v>0</v>
      </c>
      <c r="AP27" s="102">
        <v>5</v>
      </c>
      <c r="AQ27" s="102">
        <v>5</v>
      </c>
      <c r="AR27" s="102">
        <v>5</v>
      </c>
      <c r="AS27" s="102"/>
      <c r="AT27" s="59"/>
      <c r="AU27" s="118">
        <v>5</v>
      </c>
      <c r="AV27" s="102"/>
      <c r="AW27" s="102"/>
      <c r="AX27" s="102">
        <v>5</v>
      </c>
      <c r="AY27" s="102">
        <v>5</v>
      </c>
      <c r="AZ27" s="102">
        <v>5</v>
      </c>
      <c r="BA27" s="118">
        <v>5</v>
      </c>
      <c r="BB27" s="102">
        <v>3</v>
      </c>
      <c r="BC27" s="102">
        <v>3</v>
      </c>
      <c r="BD27" s="102"/>
      <c r="BE27" s="58"/>
      <c r="BF27" s="76"/>
      <c r="BG27" s="118">
        <v>3</v>
      </c>
    </row>
    <row r="28" spans="1:59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102" t="s">
        <v>563</v>
      </c>
      <c r="M28" s="102" t="s">
        <v>563</v>
      </c>
      <c r="N28" s="102" t="s">
        <v>563</v>
      </c>
      <c r="O28" s="102" t="s">
        <v>563</v>
      </c>
      <c r="P28" s="102" t="s">
        <v>563</v>
      </c>
      <c r="Q28" s="118" t="s">
        <v>563</v>
      </c>
      <c r="R28" s="102" t="s">
        <v>563</v>
      </c>
      <c r="S28" s="102" t="s">
        <v>563</v>
      </c>
      <c r="T28" s="101"/>
      <c r="U28" s="102" t="s">
        <v>563</v>
      </c>
      <c r="V28" s="65"/>
      <c r="W28" s="118" t="s">
        <v>563</v>
      </c>
      <c r="X28" s="102" t="s">
        <v>563</v>
      </c>
      <c r="Y28" s="102" t="s">
        <v>563</v>
      </c>
      <c r="Z28" s="101"/>
      <c r="AA28" s="101"/>
      <c r="AB28" s="65"/>
      <c r="AC28" s="118" t="s">
        <v>563</v>
      </c>
      <c r="AD28" s="102" t="s">
        <v>563</v>
      </c>
      <c r="AE28" s="102" t="s">
        <v>563</v>
      </c>
      <c r="AF28" s="102" t="s">
        <v>563</v>
      </c>
      <c r="AG28" s="101"/>
      <c r="AH28" s="65"/>
      <c r="AI28" s="118" t="s">
        <v>563</v>
      </c>
      <c r="AJ28" s="54"/>
      <c r="AK28" s="54"/>
      <c r="AL28" s="101"/>
      <c r="AM28" s="54"/>
      <c r="AN28" s="65"/>
      <c r="AO28" s="118">
        <v>0</v>
      </c>
      <c r="AP28" s="102" t="s">
        <v>563</v>
      </c>
      <c r="AQ28" s="102" t="s">
        <v>563</v>
      </c>
      <c r="AR28" s="102" t="s">
        <v>563</v>
      </c>
      <c r="AS28" s="101"/>
      <c r="AT28" s="65"/>
      <c r="AU28" s="118" t="s">
        <v>563</v>
      </c>
      <c r="AV28" s="101"/>
      <c r="AW28" s="101"/>
      <c r="AX28" s="102" t="s">
        <v>563</v>
      </c>
      <c r="AY28" s="102" t="s">
        <v>563</v>
      </c>
      <c r="AZ28" s="102" t="s">
        <v>563</v>
      </c>
      <c r="BA28" s="118" t="s">
        <v>563</v>
      </c>
      <c r="BB28" s="102" t="s">
        <v>563</v>
      </c>
      <c r="BC28" s="102" t="s">
        <v>563</v>
      </c>
      <c r="BD28" s="101"/>
      <c r="BE28" s="54"/>
      <c r="BF28" s="81"/>
      <c r="BG28" s="118" t="s">
        <v>563</v>
      </c>
    </row>
    <row r="29" spans="1:59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102" t="s">
        <v>563</v>
      </c>
      <c r="M29" s="102" t="s">
        <v>563</v>
      </c>
      <c r="N29" s="102" t="s">
        <v>563</v>
      </c>
      <c r="O29" s="102" t="s">
        <v>563</v>
      </c>
      <c r="P29" s="102" t="s">
        <v>563</v>
      </c>
      <c r="Q29" s="118" t="s">
        <v>563</v>
      </c>
      <c r="R29" s="102" t="s">
        <v>563</v>
      </c>
      <c r="S29" s="102" t="s">
        <v>563</v>
      </c>
      <c r="T29" s="102"/>
      <c r="U29" s="102" t="s">
        <v>563</v>
      </c>
      <c r="V29" s="59"/>
      <c r="W29" s="118" t="s">
        <v>563</v>
      </c>
      <c r="X29" s="102" t="s">
        <v>563</v>
      </c>
      <c r="Y29" s="102" t="s">
        <v>563</v>
      </c>
      <c r="Z29" s="102"/>
      <c r="AA29" s="102"/>
      <c r="AB29" s="59"/>
      <c r="AC29" s="118" t="s">
        <v>563</v>
      </c>
      <c r="AD29" s="102" t="s">
        <v>563</v>
      </c>
      <c r="AE29" s="102" t="s">
        <v>563</v>
      </c>
      <c r="AF29" s="102" t="s">
        <v>563</v>
      </c>
      <c r="AG29" s="102"/>
      <c r="AH29" s="59"/>
      <c r="AI29" s="118" t="s">
        <v>563</v>
      </c>
      <c r="AJ29" s="58"/>
      <c r="AK29" s="58"/>
      <c r="AL29" s="102"/>
      <c r="AM29" s="58"/>
      <c r="AN29" s="59"/>
      <c r="AO29" s="118">
        <v>0</v>
      </c>
      <c r="AP29" s="102" t="s">
        <v>563</v>
      </c>
      <c r="AQ29" s="102" t="s">
        <v>563</v>
      </c>
      <c r="AR29" s="102" t="s">
        <v>563</v>
      </c>
      <c r="AS29" s="102"/>
      <c r="AT29" s="59"/>
      <c r="AU29" s="118" t="s">
        <v>563</v>
      </c>
      <c r="AV29" s="102"/>
      <c r="AW29" s="102"/>
      <c r="AX29" s="102" t="s">
        <v>563</v>
      </c>
      <c r="AY29" s="102" t="s">
        <v>563</v>
      </c>
      <c r="AZ29" s="102" t="s">
        <v>563</v>
      </c>
      <c r="BA29" s="118" t="s">
        <v>563</v>
      </c>
      <c r="BB29" s="102" t="s">
        <v>563</v>
      </c>
      <c r="BC29" s="102" t="s">
        <v>563</v>
      </c>
      <c r="BD29" s="102"/>
      <c r="BE29" s="58"/>
      <c r="BF29" s="76"/>
      <c r="BG29" s="118" t="s">
        <v>563</v>
      </c>
    </row>
    <row r="30" spans="1:59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102">
        <v>2</v>
      </c>
      <c r="M30" s="102">
        <v>2</v>
      </c>
      <c r="N30" s="102">
        <v>2</v>
      </c>
      <c r="O30" s="102">
        <v>3</v>
      </c>
      <c r="P30" s="102">
        <v>2</v>
      </c>
      <c r="Q30" s="118">
        <v>2.2000000000000002</v>
      </c>
      <c r="R30" s="102">
        <v>4</v>
      </c>
      <c r="S30" s="102">
        <v>3</v>
      </c>
      <c r="T30" s="101"/>
      <c r="U30" s="102">
        <v>3</v>
      </c>
      <c r="V30" s="65"/>
      <c r="W30" s="118">
        <v>3.3333333333333335</v>
      </c>
      <c r="X30" s="102">
        <v>2</v>
      </c>
      <c r="Y30" s="102">
        <v>2</v>
      </c>
      <c r="Z30" s="101"/>
      <c r="AA30" s="101"/>
      <c r="AB30" s="65"/>
      <c r="AC30" s="118">
        <v>2</v>
      </c>
      <c r="AD30" s="102">
        <v>1</v>
      </c>
      <c r="AE30" s="102">
        <v>0</v>
      </c>
      <c r="AF30" s="102">
        <v>1</v>
      </c>
      <c r="AG30" s="101"/>
      <c r="AH30" s="65"/>
      <c r="AI30" s="118">
        <v>1</v>
      </c>
      <c r="AJ30" s="54"/>
      <c r="AK30" s="54"/>
      <c r="AL30" s="101"/>
      <c r="AM30" s="54"/>
      <c r="AN30" s="65"/>
      <c r="AO30" s="118">
        <v>0</v>
      </c>
      <c r="AP30" s="102">
        <v>4</v>
      </c>
      <c r="AQ30" s="102">
        <v>4</v>
      </c>
      <c r="AR30" s="102">
        <v>3</v>
      </c>
      <c r="AS30" s="101"/>
      <c r="AT30" s="65"/>
      <c r="AU30" s="118">
        <v>3.6666666666666665</v>
      </c>
      <c r="AV30" s="101"/>
      <c r="AW30" s="101"/>
      <c r="AX30" s="102">
        <v>1</v>
      </c>
      <c r="AY30" s="102">
        <v>1</v>
      </c>
      <c r="AZ30" s="102">
        <v>1</v>
      </c>
      <c r="BA30" s="118">
        <v>1</v>
      </c>
      <c r="BB30" s="102">
        <v>1</v>
      </c>
      <c r="BC30" s="102">
        <v>2</v>
      </c>
      <c r="BD30" s="101"/>
      <c r="BE30" s="54"/>
      <c r="BF30" s="81"/>
      <c r="BG30" s="118">
        <v>1.5</v>
      </c>
    </row>
    <row r="31" spans="1:59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102" t="s">
        <v>563</v>
      </c>
      <c r="M31" s="102" t="s">
        <v>563</v>
      </c>
      <c r="N31" s="102" t="s">
        <v>563</v>
      </c>
      <c r="O31" s="102" t="s">
        <v>563</v>
      </c>
      <c r="P31" s="102" t="s">
        <v>563</v>
      </c>
      <c r="Q31" s="118" t="s">
        <v>563</v>
      </c>
      <c r="R31" s="102" t="s">
        <v>563</v>
      </c>
      <c r="S31" s="102" t="s">
        <v>563</v>
      </c>
      <c r="T31" s="102"/>
      <c r="U31" s="102" t="s">
        <v>563</v>
      </c>
      <c r="V31" s="59"/>
      <c r="W31" s="118" t="s">
        <v>563</v>
      </c>
      <c r="X31" s="102" t="s">
        <v>563</v>
      </c>
      <c r="Y31" s="102" t="s">
        <v>563</v>
      </c>
      <c r="Z31" s="102"/>
      <c r="AA31" s="102"/>
      <c r="AB31" s="59"/>
      <c r="AC31" s="118" t="s">
        <v>563</v>
      </c>
      <c r="AD31" s="102" t="s">
        <v>563</v>
      </c>
      <c r="AE31" s="102" t="s">
        <v>563</v>
      </c>
      <c r="AF31" s="102" t="s">
        <v>563</v>
      </c>
      <c r="AG31" s="102"/>
      <c r="AH31" s="59"/>
      <c r="AI31" s="118" t="s">
        <v>563</v>
      </c>
      <c r="AJ31" s="58"/>
      <c r="AK31" s="58"/>
      <c r="AL31" s="102"/>
      <c r="AM31" s="58"/>
      <c r="AN31" s="59"/>
      <c r="AO31" s="118">
        <v>0</v>
      </c>
      <c r="AP31" s="102" t="s">
        <v>563</v>
      </c>
      <c r="AQ31" s="102" t="s">
        <v>563</v>
      </c>
      <c r="AR31" s="102" t="s">
        <v>563</v>
      </c>
      <c r="AS31" s="102"/>
      <c r="AT31" s="59"/>
      <c r="AU31" s="118" t="s">
        <v>563</v>
      </c>
      <c r="AV31" s="102"/>
      <c r="AW31" s="102"/>
      <c r="AX31" s="102" t="s">
        <v>563</v>
      </c>
      <c r="AY31" s="102" t="s">
        <v>563</v>
      </c>
      <c r="AZ31" s="102" t="s">
        <v>563</v>
      </c>
      <c r="BA31" s="118" t="s">
        <v>563</v>
      </c>
      <c r="BB31" s="102" t="s">
        <v>563</v>
      </c>
      <c r="BC31" s="102" t="s">
        <v>563</v>
      </c>
      <c r="BD31" s="102"/>
      <c r="BE31" s="58"/>
      <c r="BF31" s="76"/>
      <c r="BG31" s="118" t="s">
        <v>563</v>
      </c>
    </row>
    <row r="32" spans="1:59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102">
        <v>3</v>
      </c>
      <c r="M32" s="102">
        <v>3</v>
      </c>
      <c r="N32" s="102">
        <v>2</v>
      </c>
      <c r="O32" s="102">
        <v>3</v>
      </c>
      <c r="P32" s="102">
        <v>3</v>
      </c>
      <c r="Q32" s="118">
        <v>2.8</v>
      </c>
      <c r="R32" s="102">
        <v>2</v>
      </c>
      <c r="S32" s="102">
        <v>2</v>
      </c>
      <c r="T32" s="101"/>
      <c r="U32" s="102">
        <v>2</v>
      </c>
      <c r="V32" s="65"/>
      <c r="W32" s="118">
        <v>2</v>
      </c>
      <c r="X32" s="102">
        <v>1</v>
      </c>
      <c r="Y32" s="102">
        <v>1</v>
      </c>
      <c r="Z32" s="101"/>
      <c r="AA32" s="101"/>
      <c r="AB32" s="65"/>
      <c r="AC32" s="118">
        <v>1</v>
      </c>
      <c r="AD32" s="102">
        <v>1</v>
      </c>
      <c r="AE32" s="102">
        <v>0</v>
      </c>
      <c r="AF32" s="102">
        <v>1</v>
      </c>
      <c r="AG32" s="101"/>
      <c r="AH32" s="65"/>
      <c r="AI32" s="118">
        <v>1</v>
      </c>
      <c r="AJ32" s="54"/>
      <c r="AK32" s="54"/>
      <c r="AL32" s="101"/>
      <c r="AM32" s="54"/>
      <c r="AN32" s="65"/>
      <c r="AO32" s="118">
        <v>0</v>
      </c>
      <c r="AP32" s="102">
        <v>2</v>
      </c>
      <c r="AQ32" s="102">
        <v>2</v>
      </c>
      <c r="AR32" s="102">
        <v>1</v>
      </c>
      <c r="AS32" s="101"/>
      <c r="AT32" s="65"/>
      <c r="AU32" s="118">
        <v>1.6666666666666667</v>
      </c>
      <c r="AV32" s="101"/>
      <c r="AW32" s="101"/>
      <c r="AX32" s="102">
        <v>1</v>
      </c>
      <c r="AY32" s="102">
        <v>1</v>
      </c>
      <c r="AZ32" s="102">
        <v>1</v>
      </c>
      <c r="BA32" s="118">
        <v>1</v>
      </c>
      <c r="BB32" s="102">
        <v>2</v>
      </c>
      <c r="BC32" s="102">
        <v>2</v>
      </c>
      <c r="BD32" s="101"/>
      <c r="BE32" s="54"/>
      <c r="BF32" s="81"/>
      <c r="BG32" s="118">
        <v>2</v>
      </c>
    </row>
    <row r="33" spans="1:59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102">
        <v>0</v>
      </c>
      <c r="M33" s="102">
        <v>0</v>
      </c>
      <c r="N33" s="102">
        <v>0</v>
      </c>
      <c r="O33" s="102">
        <v>0</v>
      </c>
      <c r="P33" s="102">
        <v>0</v>
      </c>
      <c r="Q33" s="118">
        <v>0</v>
      </c>
      <c r="R33" s="102">
        <v>0</v>
      </c>
      <c r="S33" s="102">
        <v>0</v>
      </c>
      <c r="T33" s="102"/>
      <c r="U33" s="102">
        <v>0</v>
      </c>
      <c r="V33" s="59"/>
      <c r="W33" s="118">
        <v>0</v>
      </c>
      <c r="X33" s="102">
        <v>0</v>
      </c>
      <c r="Y33" s="102">
        <v>0</v>
      </c>
      <c r="Z33" s="102"/>
      <c r="AA33" s="102"/>
      <c r="AB33" s="59"/>
      <c r="AC33" s="118">
        <v>0</v>
      </c>
      <c r="AD33" s="102">
        <v>0</v>
      </c>
      <c r="AE33" s="102">
        <v>0</v>
      </c>
      <c r="AF33" s="102">
        <v>0</v>
      </c>
      <c r="AG33" s="102"/>
      <c r="AH33" s="59"/>
      <c r="AI33" s="118">
        <v>0</v>
      </c>
      <c r="AJ33" s="58"/>
      <c r="AK33" s="58"/>
      <c r="AL33" s="102"/>
      <c r="AM33" s="58"/>
      <c r="AN33" s="59"/>
      <c r="AO33" s="118">
        <v>0</v>
      </c>
      <c r="AP33" s="102">
        <v>0</v>
      </c>
      <c r="AQ33" s="102">
        <v>0</v>
      </c>
      <c r="AR33" s="102">
        <v>0</v>
      </c>
      <c r="AS33" s="102"/>
      <c r="AT33" s="59"/>
      <c r="AU33" s="118">
        <v>0</v>
      </c>
      <c r="AV33" s="102"/>
      <c r="AW33" s="102"/>
      <c r="AX33" s="102">
        <v>0</v>
      </c>
      <c r="AY33" s="102">
        <v>0</v>
      </c>
      <c r="AZ33" s="102">
        <v>0</v>
      </c>
      <c r="BA33" s="118">
        <v>0</v>
      </c>
      <c r="BB33" s="102">
        <v>1</v>
      </c>
      <c r="BC33" s="102">
        <v>2</v>
      </c>
      <c r="BD33" s="102"/>
      <c r="BE33" s="58"/>
      <c r="BF33" s="76"/>
      <c r="BG33" s="118">
        <v>1.5</v>
      </c>
    </row>
    <row r="34" spans="1:59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102">
        <v>2</v>
      </c>
      <c r="M34" s="102">
        <v>3</v>
      </c>
      <c r="N34" s="102">
        <v>2</v>
      </c>
      <c r="O34" s="102">
        <v>3</v>
      </c>
      <c r="P34" s="102">
        <v>2</v>
      </c>
      <c r="Q34" s="118">
        <v>2.4</v>
      </c>
      <c r="R34" s="102">
        <v>3</v>
      </c>
      <c r="S34" s="102">
        <v>3</v>
      </c>
      <c r="T34" s="101"/>
      <c r="U34" s="102">
        <v>3</v>
      </c>
      <c r="V34" s="65"/>
      <c r="W34" s="118">
        <v>3</v>
      </c>
      <c r="X34" s="102">
        <v>1</v>
      </c>
      <c r="Y34" s="102">
        <v>3</v>
      </c>
      <c r="Z34" s="101"/>
      <c r="AA34" s="101"/>
      <c r="AB34" s="65"/>
      <c r="AC34" s="118">
        <v>2</v>
      </c>
      <c r="AD34" s="102">
        <v>5</v>
      </c>
      <c r="AE34" s="102">
        <v>0</v>
      </c>
      <c r="AF34" s="102">
        <v>5</v>
      </c>
      <c r="AG34" s="101"/>
      <c r="AH34" s="65"/>
      <c r="AI34" s="118">
        <v>5</v>
      </c>
      <c r="AJ34" s="54"/>
      <c r="AK34" s="54"/>
      <c r="AL34" s="101"/>
      <c r="AM34" s="54"/>
      <c r="AN34" s="65"/>
      <c r="AO34" s="118">
        <v>0</v>
      </c>
      <c r="AP34" s="102">
        <v>2</v>
      </c>
      <c r="AQ34" s="102">
        <v>1</v>
      </c>
      <c r="AR34" s="102">
        <v>2</v>
      </c>
      <c r="AS34" s="101"/>
      <c r="AT34" s="65"/>
      <c r="AU34" s="118">
        <v>1.6666666666666667</v>
      </c>
      <c r="AV34" s="101"/>
      <c r="AW34" s="101"/>
      <c r="AX34" s="102">
        <v>5</v>
      </c>
      <c r="AY34" s="102">
        <v>5</v>
      </c>
      <c r="AZ34" s="102">
        <v>5</v>
      </c>
      <c r="BA34" s="118">
        <v>5</v>
      </c>
      <c r="BB34" s="102">
        <v>3</v>
      </c>
      <c r="BC34" s="102">
        <v>2</v>
      </c>
      <c r="BD34" s="101"/>
      <c r="BE34" s="54"/>
      <c r="BF34" s="81"/>
      <c r="BG34" s="118">
        <v>2.5</v>
      </c>
    </row>
    <row r="35" spans="1:59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102">
        <v>3</v>
      </c>
      <c r="M35" s="102">
        <v>3</v>
      </c>
      <c r="N35" s="102">
        <v>1</v>
      </c>
      <c r="O35" s="102">
        <v>3</v>
      </c>
      <c r="P35" s="102">
        <v>2</v>
      </c>
      <c r="Q35" s="118">
        <v>2.4</v>
      </c>
      <c r="R35" s="102">
        <v>3</v>
      </c>
      <c r="S35" s="102">
        <v>3</v>
      </c>
      <c r="T35" s="102"/>
      <c r="U35" s="102">
        <v>3</v>
      </c>
      <c r="V35" s="59"/>
      <c r="W35" s="118">
        <v>3</v>
      </c>
      <c r="X35" s="102">
        <v>2</v>
      </c>
      <c r="Y35" s="102">
        <v>2</v>
      </c>
      <c r="Z35" s="102"/>
      <c r="AA35" s="102"/>
      <c r="AB35" s="59"/>
      <c r="AC35" s="118">
        <v>2</v>
      </c>
      <c r="AD35" s="102">
        <v>2</v>
      </c>
      <c r="AE35" s="102">
        <v>0</v>
      </c>
      <c r="AF35" s="102">
        <v>2</v>
      </c>
      <c r="AG35" s="102"/>
      <c r="AH35" s="59"/>
      <c r="AI35" s="118">
        <v>2</v>
      </c>
      <c r="AJ35" s="58"/>
      <c r="AK35" s="58"/>
      <c r="AL35" s="102"/>
      <c r="AM35" s="58"/>
      <c r="AN35" s="59"/>
      <c r="AO35" s="118">
        <v>0</v>
      </c>
      <c r="AP35" s="102">
        <v>3</v>
      </c>
      <c r="AQ35" s="102">
        <v>3</v>
      </c>
      <c r="AR35" s="102">
        <v>3</v>
      </c>
      <c r="AS35" s="102"/>
      <c r="AT35" s="59"/>
      <c r="AU35" s="118">
        <v>3</v>
      </c>
      <c r="AV35" s="102"/>
      <c r="AW35" s="102"/>
      <c r="AX35" s="102">
        <v>1</v>
      </c>
      <c r="AY35" s="102">
        <v>1</v>
      </c>
      <c r="AZ35" s="102">
        <v>1</v>
      </c>
      <c r="BA35" s="118">
        <v>1</v>
      </c>
      <c r="BB35" s="102">
        <v>3</v>
      </c>
      <c r="BC35" s="102">
        <v>4</v>
      </c>
      <c r="BD35" s="102"/>
      <c r="BE35" s="58"/>
      <c r="BF35" s="76"/>
      <c r="BG35" s="118">
        <v>3.5</v>
      </c>
    </row>
    <row r="36" spans="1:59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102">
        <v>3</v>
      </c>
      <c r="M36" s="102">
        <v>4</v>
      </c>
      <c r="N36" s="102">
        <v>5</v>
      </c>
      <c r="O36" s="102">
        <v>4</v>
      </c>
      <c r="P36" s="102">
        <v>4</v>
      </c>
      <c r="Q36" s="118">
        <v>4</v>
      </c>
      <c r="R36" s="102">
        <v>4</v>
      </c>
      <c r="S36" s="102">
        <v>4</v>
      </c>
      <c r="T36" s="101"/>
      <c r="U36" s="102">
        <v>4</v>
      </c>
      <c r="V36" s="65"/>
      <c r="W36" s="118">
        <v>4</v>
      </c>
      <c r="X36" s="102">
        <v>4</v>
      </c>
      <c r="Y36" s="102">
        <v>2</v>
      </c>
      <c r="Z36" s="101"/>
      <c r="AA36" s="101"/>
      <c r="AB36" s="65"/>
      <c r="AC36" s="118">
        <v>3</v>
      </c>
      <c r="AD36" s="102">
        <v>4</v>
      </c>
      <c r="AE36" s="102">
        <v>0</v>
      </c>
      <c r="AF36" s="102">
        <v>2</v>
      </c>
      <c r="AG36" s="101"/>
      <c r="AH36" s="65"/>
      <c r="AI36" s="118">
        <v>3</v>
      </c>
      <c r="AJ36" s="54"/>
      <c r="AK36" s="54"/>
      <c r="AL36" s="101"/>
      <c r="AM36" s="54"/>
      <c r="AN36" s="65"/>
      <c r="AO36" s="118">
        <v>0</v>
      </c>
      <c r="AP36" s="102">
        <v>4</v>
      </c>
      <c r="AQ36" s="102">
        <v>4</v>
      </c>
      <c r="AR36" s="102">
        <v>4</v>
      </c>
      <c r="AS36" s="101"/>
      <c r="AT36" s="65"/>
      <c r="AU36" s="118">
        <v>4</v>
      </c>
      <c r="AV36" s="101"/>
      <c r="AW36" s="101"/>
      <c r="AX36" s="102">
        <v>2</v>
      </c>
      <c r="AY36" s="102">
        <v>2</v>
      </c>
      <c r="AZ36" s="102">
        <v>2</v>
      </c>
      <c r="BA36" s="118">
        <v>2</v>
      </c>
      <c r="BB36" s="102">
        <v>4</v>
      </c>
      <c r="BC36" s="102">
        <v>5</v>
      </c>
      <c r="BD36" s="101"/>
      <c r="BE36" s="54"/>
      <c r="BF36" s="81"/>
      <c r="BG36" s="118">
        <v>4.5</v>
      </c>
    </row>
    <row r="37" spans="1:59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102" t="s">
        <v>563</v>
      </c>
      <c r="M37" s="102" t="s">
        <v>563</v>
      </c>
      <c r="N37" s="102" t="s">
        <v>563</v>
      </c>
      <c r="O37" s="102" t="s">
        <v>563</v>
      </c>
      <c r="P37" s="102" t="s">
        <v>563</v>
      </c>
      <c r="Q37" s="118" t="s">
        <v>563</v>
      </c>
      <c r="R37" s="102" t="s">
        <v>563</v>
      </c>
      <c r="S37" s="102" t="s">
        <v>563</v>
      </c>
      <c r="T37" s="102"/>
      <c r="U37" s="102" t="s">
        <v>563</v>
      </c>
      <c r="V37" s="59"/>
      <c r="W37" s="118" t="s">
        <v>563</v>
      </c>
      <c r="X37" s="102" t="s">
        <v>563</v>
      </c>
      <c r="Y37" s="102" t="s">
        <v>563</v>
      </c>
      <c r="Z37" s="102"/>
      <c r="AA37" s="102"/>
      <c r="AB37" s="59"/>
      <c r="AC37" s="118" t="s">
        <v>563</v>
      </c>
      <c r="AD37" s="102" t="s">
        <v>563</v>
      </c>
      <c r="AE37" s="102" t="s">
        <v>563</v>
      </c>
      <c r="AF37" s="102" t="s">
        <v>563</v>
      </c>
      <c r="AG37" s="102"/>
      <c r="AH37" s="59"/>
      <c r="AI37" s="118" t="s">
        <v>563</v>
      </c>
      <c r="AJ37" s="58"/>
      <c r="AK37" s="58"/>
      <c r="AL37" s="102"/>
      <c r="AM37" s="58"/>
      <c r="AN37" s="59"/>
      <c r="AO37" s="118">
        <v>0</v>
      </c>
      <c r="AP37" s="102" t="s">
        <v>563</v>
      </c>
      <c r="AQ37" s="102" t="s">
        <v>563</v>
      </c>
      <c r="AR37" s="102" t="s">
        <v>563</v>
      </c>
      <c r="AS37" s="102"/>
      <c r="AT37" s="59"/>
      <c r="AU37" s="118" t="s">
        <v>563</v>
      </c>
      <c r="AV37" s="102"/>
      <c r="AW37" s="102"/>
      <c r="AX37" s="102" t="s">
        <v>563</v>
      </c>
      <c r="AY37" s="102" t="s">
        <v>563</v>
      </c>
      <c r="AZ37" s="102" t="s">
        <v>563</v>
      </c>
      <c r="BA37" s="118" t="s">
        <v>563</v>
      </c>
      <c r="BB37" s="102" t="s">
        <v>563</v>
      </c>
      <c r="BC37" s="102" t="s">
        <v>563</v>
      </c>
      <c r="BD37" s="102"/>
      <c r="BE37" s="58"/>
      <c r="BF37" s="76"/>
      <c r="BG37" s="118" t="s">
        <v>563</v>
      </c>
    </row>
    <row r="38" spans="1:59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102">
        <v>3</v>
      </c>
      <c r="M38" s="102">
        <v>2</v>
      </c>
      <c r="N38" s="102">
        <v>2</v>
      </c>
      <c r="O38" s="102">
        <v>3</v>
      </c>
      <c r="P38" s="102">
        <v>2</v>
      </c>
      <c r="Q38" s="118">
        <v>2.4</v>
      </c>
      <c r="R38" s="102">
        <v>3</v>
      </c>
      <c r="S38" s="102">
        <v>3</v>
      </c>
      <c r="T38" s="101"/>
      <c r="U38" s="102">
        <v>3</v>
      </c>
      <c r="V38" s="65"/>
      <c r="W38" s="118">
        <v>3</v>
      </c>
      <c r="X38" s="102">
        <v>3</v>
      </c>
      <c r="Y38" s="102">
        <v>2</v>
      </c>
      <c r="Z38" s="101"/>
      <c r="AA38" s="101"/>
      <c r="AB38" s="65"/>
      <c r="AC38" s="118">
        <v>2.5</v>
      </c>
      <c r="AD38" s="102">
        <v>1</v>
      </c>
      <c r="AE38" s="102">
        <v>0</v>
      </c>
      <c r="AF38" s="102">
        <v>1</v>
      </c>
      <c r="AG38" s="101"/>
      <c r="AH38" s="65"/>
      <c r="AI38" s="118">
        <v>1</v>
      </c>
      <c r="AJ38" s="54"/>
      <c r="AK38" s="54"/>
      <c r="AL38" s="101"/>
      <c r="AM38" s="54"/>
      <c r="AN38" s="65"/>
      <c r="AO38" s="118">
        <v>0</v>
      </c>
      <c r="AP38" s="102">
        <v>2</v>
      </c>
      <c r="AQ38" s="102">
        <v>2</v>
      </c>
      <c r="AR38" s="102">
        <v>3</v>
      </c>
      <c r="AS38" s="101"/>
      <c r="AT38" s="65"/>
      <c r="AU38" s="118">
        <v>2.3333333333333335</v>
      </c>
      <c r="AV38" s="101"/>
      <c r="AW38" s="101"/>
      <c r="AX38" s="102">
        <v>1</v>
      </c>
      <c r="AY38" s="102">
        <v>1</v>
      </c>
      <c r="AZ38" s="102">
        <v>1</v>
      </c>
      <c r="BA38" s="118">
        <v>1</v>
      </c>
      <c r="BB38" s="102">
        <v>3</v>
      </c>
      <c r="BC38" s="102">
        <v>3</v>
      </c>
      <c r="BD38" s="101"/>
      <c r="BE38" s="54"/>
      <c r="BF38" s="81"/>
      <c r="BG38" s="118">
        <v>3</v>
      </c>
    </row>
    <row r="39" spans="1:59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102" t="s">
        <v>563</v>
      </c>
      <c r="M39" s="102" t="s">
        <v>563</v>
      </c>
      <c r="N39" s="102" t="s">
        <v>563</v>
      </c>
      <c r="O39" s="102" t="s">
        <v>563</v>
      </c>
      <c r="P39" s="102" t="s">
        <v>563</v>
      </c>
      <c r="Q39" s="118" t="s">
        <v>563</v>
      </c>
      <c r="R39" s="102" t="s">
        <v>563</v>
      </c>
      <c r="S39" s="102" t="s">
        <v>563</v>
      </c>
      <c r="T39" s="102"/>
      <c r="U39" s="102" t="s">
        <v>563</v>
      </c>
      <c r="V39" s="59"/>
      <c r="W39" s="118" t="s">
        <v>563</v>
      </c>
      <c r="X39" s="102" t="s">
        <v>563</v>
      </c>
      <c r="Y39" s="102" t="s">
        <v>563</v>
      </c>
      <c r="Z39" s="102"/>
      <c r="AA39" s="102"/>
      <c r="AB39" s="59"/>
      <c r="AC39" s="118" t="s">
        <v>563</v>
      </c>
      <c r="AD39" s="102" t="s">
        <v>563</v>
      </c>
      <c r="AE39" s="102" t="s">
        <v>563</v>
      </c>
      <c r="AF39" s="102" t="s">
        <v>563</v>
      </c>
      <c r="AG39" s="102"/>
      <c r="AH39" s="59"/>
      <c r="AI39" s="118" t="s">
        <v>563</v>
      </c>
      <c r="AJ39" s="58"/>
      <c r="AK39" s="58"/>
      <c r="AL39" s="102"/>
      <c r="AM39" s="58"/>
      <c r="AN39" s="59"/>
      <c r="AO39" s="118">
        <v>0</v>
      </c>
      <c r="AP39" s="102" t="s">
        <v>563</v>
      </c>
      <c r="AQ39" s="102" t="s">
        <v>563</v>
      </c>
      <c r="AR39" s="102" t="s">
        <v>563</v>
      </c>
      <c r="AS39" s="102"/>
      <c r="AT39" s="59"/>
      <c r="AU39" s="118" t="s">
        <v>563</v>
      </c>
      <c r="AV39" s="102"/>
      <c r="AW39" s="102"/>
      <c r="AX39" s="102" t="s">
        <v>563</v>
      </c>
      <c r="AY39" s="102" t="s">
        <v>563</v>
      </c>
      <c r="AZ39" s="102" t="s">
        <v>563</v>
      </c>
      <c r="BA39" s="118" t="s">
        <v>563</v>
      </c>
      <c r="BB39" s="102" t="s">
        <v>563</v>
      </c>
      <c r="BC39" s="102" t="s">
        <v>563</v>
      </c>
      <c r="BD39" s="102"/>
      <c r="BE39" s="58"/>
      <c r="BF39" s="76"/>
      <c r="BG39" s="118" t="s">
        <v>563</v>
      </c>
    </row>
    <row r="40" spans="1:59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102" t="s">
        <v>563</v>
      </c>
      <c r="M40" s="102" t="s">
        <v>563</v>
      </c>
      <c r="N40" s="102" t="s">
        <v>563</v>
      </c>
      <c r="O40" s="102" t="s">
        <v>563</v>
      </c>
      <c r="P40" s="102" t="s">
        <v>563</v>
      </c>
      <c r="Q40" s="118" t="s">
        <v>563</v>
      </c>
      <c r="R40" s="102" t="s">
        <v>563</v>
      </c>
      <c r="S40" s="102" t="s">
        <v>563</v>
      </c>
      <c r="T40" s="101"/>
      <c r="U40" s="102" t="s">
        <v>563</v>
      </c>
      <c r="V40" s="65"/>
      <c r="W40" s="118" t="s">
        <v>563</v>
      </c>
      <c r="X40" s="102" t="s">
        <v>563</v>
      </c>
      <c r="Y40" s="102" t="s">
        <v>563</v>
      </c>
      <c r="Z40" s="101"/>
      <c r="AA40" s="101"/>
      <c r="AB40" s="65"/>
      <c r="AC40" s="118" t="s">
        <v>563</v>
      </c>
      <c r="AD40" s="102" t="s">
        <v>563</v>
      </c>
      <c r="AE40" s="102" t="s">
        <v>563</v>
      </c>
      <c r="AF40" s="102" t="s">
        <v>563</v>
      </c>
      <c r="AG40" s="101"/>
      <c r="AH40" s="65"/>
      <c r="AI40" s="118" t="s">
        <v>563</v>
      </c>
      <c r="AJ40" s="54"/>
      <c r="AK40" s="54"/>
      <c r="AL40" s="101"/>
      <c r="AM40" s="54"/>
      <c r="AN40" s="65"/>
      <c r="AO40" s="118">
        <v>0</v>
      </c>
      <c r="AP40" s="102" t="s">
        <v>563</v>
      </c>
      <c r="AQ40" s="102" t="s">
        <v>563</v>
      </c>
      <c r="AR40" s="102" t="s">
        <v>563</v>
      </c>
      <c r="AS40" s="101"/>
      <c r="AT40" s="65"/>
      <c r="AU40" s="118" t="s">
        <v>563</v>
      </c>
      <c r="AV40" s="101"/>
      <c r="AW40" s="101"/>
      <c r="AX40" s="102" t="s">
        <v>563</v>
      </c>
      <c r="AY40" s="102" t="s">
        <v>563</v>
      </c>
      <c r="AZ40" s="102" t="s">
        <v>563</v>
      </c>
      <c r="BA40" s="118" t="s">
        <v>563</v>
      </c>
      <c r="BB40" s="102" t="s">
        <v>563</v>
      </c>
      <c r="BC40" s="102" t="s">
        <v>563</v>
      </c>
      <c r="BD40" s="101"/>
      <c r="BE40" s="54"/>
      <c r="BF40" s="81"/>
      <c r="BG40" s="118" t="s">
        <v>563</v>
      </c>
    </row>
    <row r="41" spans="1:59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102" t="s">
        <v>563</v>
      </c>
      <c r="M41" s="102" t="s">
        <v>563</v>
      </c>
      <c r="N41" s="102" t="s">
        <v>563</v>
      </c>
      <c r="O41" s="102" t="s">
        <v>563</v>
      </c>
      <c r="P41" s="102" t="s">
        <v>563</v>
      </c>
      <c r="Q41" s="118" t="s">
        <v>563</v>
      </c>
      <c r="R41" s="102" t="s">
        <v>563</v>
      </c>
      <c r="S41" s="102" t="s">
        <v>563</v>
      </c>
      <c r="T41" s="102"/>
      <c r="U41" s="102" t="s">
        <v>563</v>
      </c>
      <c r="V41" s="59"/>
      <c r="W41" s="118" t="s">
        <v>563</v>
      </c>
      <c r="X41" s="102" t="s">
        <v>563</v>
      </c>
      <c r="Y41" s="102" t="s">
        <v>563</v>
      </c>
      <c r="Z41" s="102"/>
      <c r="AA41" s="102"/>
      <c r="AB41" s="59"/>
      <c r="AC41" s="118" t="s">
        <v>563</v>
      </c>
      <c r="AD41" s="102" t="s">
        <v>563</v>
      </c>
      <c r="AE41" s="102" t="s">
        <v>563</v>
      </c>
      <c r="AF41" s="102" t="s">
        <v>563</v>
      </c>
      <c r="AG41" s="102"/>
      <c r="AH41" s="59"/>
      <c r="AI41" s="118" t="s">
        <v>563</v>
      </c>
      <c r="AJ41" s="58"/>
      <c r="AK41" s="58"/>
      <c r="AL41" s="102"/>
      <c r="AM41" s="58"/>
      <c r="AN41" s="59"/>
      <c r="AO41" s="118">
        <v>0</v>
      </c>
      <c r="AP41" s="102" t="s">
        <v>563</v>
      </c>
      <c r="AQ41" s="102" t="s">
        <v>563</v>
      </c>
      <c r="AR41" s="102" t="s">
        <v>563</v>
      </c>
      <c r="AS41" s="102"/>
      <c r="AT41" s="59"/>
      <c r="AU41" s="118" t="s">
        <v>563</v>
      </c>
      <c r="AV41" s="102"/>
      <c r="AW41" s="102"/>
      <c r="AX41" s="102" t="s">
        <v>563</v>
      </c>
      <c r="AY41" s="102" t="s">
        <v>563</v>
      </c>
      <c r="AZ41" s="102" t="s">
        <v>563</v>
      </c>
      <c r="BA41" s="118" t="s">
        <v>563</v>
      </c>
      <c r="BB41" s="102" t="s">
        <v>563</v>
      </c>
      <c r="BC41" s="102" t="s">
        <v>563</v>
      </c>
      <c r="BD41" s="102"/>
      <c r="BE41" s="58"/>
      <c r="BF41" s="76"/>
      <c r="BG41" s="118" t="s">
        <v>563</v>
      </c>
    </row>
    <row r="42" spans="1:59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18">
        <v>0</v>
      </c>
      <c r="R42" s="102">
        <v>0</v>
      </c>
      <c r="S42" s="102">
        <v>0</v>
      </c>
      <c r="T42" s="101"/>
      <c r="U42" s="102">
        <v>0</v>
      </c>
      <c r="V42" s="65"/>
      <c r="W42" s="118">
        <v>0</v>
      </c>
      <c r="X42" s="102">
        <v>0</v>
      </c>
      <c r="Y42" s="102">
        <v>0</v>
      </c>
      <c r="Z42" s="101"/>
      <c r="AA42" s="101"/>
      <c r="AB42" s="65"/>
      <c r="AC42" s="118">
        <v>0</v>
      </c>
      <c r="AD42" s="102">
        <v>0</v>
      </c>
      <c r="AE42" s="102">
        <v>0</v>
      </c>
      <c r="AF42" s="102">
        <v>0</v>
      </c>
      <c r="AG42" s="101"/>
      <c r="AH42" s="65"/>
      <c r="AI42" s="118">
        <v>0</v>
      </c>
      <c r="AJ42" s="54"/>
      <c r="AK42" s="54"/>
      <c r="AL42" s="101"/>
      <c r="AM42" s="54"/>
      <c r="AN42" s="65"/>
      <c r="AO42" s="118">
        <v>0</v>
      </c>
      <c r="AP42" s="102">
        <v>0</v>
      </c>
      <c r="AQ42" s="102">
        <v>0</v>
      </c>
      <c r="AR42" s="102">
        <v>0</v>
      </c>
      <c r="AS42" s="101"/>
      <c r="AT42" s="65"/>
      <c r="AU42" s="118">
        <v>0</v>
      </c>
      <c r="AV42" s="101"/>
      <c r="AW42" s="101"/>
      <c r="AX42" s="102">
        <v>0</v>
      </c>
      <c r="AY42" s="102">
        <v>0</v>
      </c>
      <c r="AZ42" s="102">
        <v>0</v>
      </c>
      <c r="BA42" s="118">
        <v>0</v>
      </c>
      <c r="BB42" s="102">
        <v>3</v>
      </c>
      <c r="BC42" s="102">
        <v>3</v>
      </c>
      <c r="BD42" s="101"/>
      <c r="BE42" s="54"/>
      <c r="BF42" s="81"/>
      <c r="BG42" s="118">
        <v>3</v>
      </c>
    </row>
    <row r="43" spans="1:59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102" t="s">
        <v>563</v>
      </c>
      <c r="M43" s="102" t="s">
        <v>563</v>
      </c>
      <c r="N43" s="102" t="s">
        <v>563</v>
      </c>
      <c r="O43" s="102" t="s">
        <v>563</v>
      </c>
      <c r="P43" s="102" t="s">
        <v>563</v>
      </c>
      <c r="Q43" s="118" t="s">
        <v>563</v>
      </c>
      <c r="R43" s="102" t="s">
        <v>563</v>
      </c>
      <c r="S43" s="102" t="s">
        <v>563</v>
      </c>
      <c r="T43" s="102"/>
      <c r="U43" s="102" t="s">
        <v>563</v>
      </c>
      <c r="V43" s="59"/>
      <c r="W43" s="118" t="s">
        <v>563</v>
      </c>
      <c r="X43" s="102" t="s">
        <v>563</v>
      </c>
      <c r="Y43" s="102" t="s">
        <v>563</v>
      </c>
      <c r="Z43" s="102"/>
      <c r="AA43" s="102"/>
      <c r="AB43" s="59"/>
      <c r="AC43" s="118" t="s">
        <v>563</v>
      </c>
      <c r="AD43" s="102" t="s">
        <v>563</v>
      </c>
      <c r="AE43" s="102" t="s">
        <v>563</v>
      </c>
      <c r="AF43" s="102" t="s">
        <v>563</v>
      </c>
      <c r="AG43" s="102"/>
      <c r="AH43" s="59"/>
      <c r="AI43" s="118" t="s">
        <v>563</v>
      </c>
      <c r="AJ43" s="58"/>
      <c r="AK43" s="58"/>
      <c r="AL43" s="102"/>
      <c r="AM43" s="58"/>
      <c r="AN43" s="59"/>
      <c r="AO43" s="118">
        <v>0</v>
      </c>
      <c r="AP43" s="102" t="s">
        <v>563</v>
      </c>
      <c r="AQ43" s="102" t="s">
        <v>563</v>
      </c>
      <c r="AR43" s="102" t="s">
        <v>563</v>
      </c>
      <c r="AS43" s="102"/>
      <c r="AT43" s="59"/>
      <c r="AU43" s="118" t="s">
        <v>563</v>
      </c>
      <c r="AV43" s="102"/>
      <c r="AW43" s="102"/>
      <c r="AX43" s="102" t="s">
        <v>563</v>
      </c>
      <c r="AY43" s="102" t="s">
        <v>563</v>
      </c>
      <c r="AZ43" s="102" t="s">
        <v>563</v>
      </c>
      <c r="BA43" s="118" t="s">
        <v>563</v>
      </c>
      <c r="BB43" s="102" t="s">
        <v>563</v>
      </c>
      <c r="BC43" s="102" t="s">
        <v>563</v>
      </c>
      <c r="BD43" s="102"/>
      <c r="BE43" s="58"/>
      <c r="BF43" s="76"/>
      <c r="BG43" s="118" t="s">
        <v>563</v>
      </c>
    </row>
    <row r="44" spans="1:59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18">
        <v>0</v>
      </c>
      <c r="R44" s="102">
        <v>0</v>
      </c>
      <c r="S44" s="102">
        <v>0</v>
      </c>
      <c r="T44" s="101"/>
      <c r="U44" s="102">
        <v>0</v>
      </c>
      <c r="V44" s="65"/>
      <c r="W44" s="118">
        <v>0</v>
      </c>
      <c r="X44" s="102">
        <v>0</v>
      </c>
      <c r="Y44" s="102">
        <v>0</v>
      </c>
      <c r="Z44" s="101"/>
      <c r="AA44" s="101"/>
      <c r="AB44" s="65"/>
      <c r="AC44" s="118">
        <v>0</v>
      </c>
      <c r="AD44" s="102">
        <v>0</v>
      </c>
      <c r="AE44" s="102">
        <v>0</v>
      </c>
      <c r="AF44" s="102">
        <v>0</v>
      </c>
      <c r="AG44" s="101"/>
      <c r="AH44" s="65"/>
      <c r="AI44" s="118">
        <v>0</v>
      </c>
      <c r="AJ44" s="54"/>
      <c r="AK44" s="54"/>
      <c r="AL44" s="101"/>
      <c r="AM44" s="54"/>
      <c r="AN44" s="65"/>
      <c r="AO44" s="118">
        <v>0</v>
      </c>
      <c r="AP44" s="102">
        <v>0</v>
      </c>
      <c r="AQ44" s="102">
        <v>0</v>
      </c>
      <c r="AR44" s="102">
        <v>0</v>
      </c>
      <c r="AS44" s="101"/>
      <c r="AT44" s="65"/>
      <c r="AU44" s="118">
        <v>0</v>
      </c>
      <c r="AV44" s="101"/>
      <c r="AW44" s="101"/>
      <c r="AX44" s="102">
        <v>0</v>
      </c>
      <c r="AY44" s="102">
        <v>0</v>
      </c>
      <c r="AZ44" s="102">
        <v>0</v>
      </c>
      <c r="BA44" s="118">
        <v>0</v>
      </c>
      <c r="BB44" s="102">
        <v>1</v>
      </c>
      <c r="BC44" s="102">
        <v>2</v>
      </c>
      <c r="BD44" s="101"/>
      <c r="BE44" s="54"/>
      <c r="BF44" s="81"/>
      <c r="BG44" s="118">
        <v>1.5</v>
      </c>
    </row>
    <row r="45" spans="1:59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18">
        <v>0</v>
      </c>
      <c r="R45" s="102">
        <v>0</v>
      </c>
      <c r="S45" s="102">
        <v>0</v>
      </c>
      <c r="T45" s="102"/>
      <c r="U45" s="102">
        <v>0</v>
      </c>
      <c r="V45" s="59"/>
      <c r="W45" s="118">
        <v>0</v>
      </c>
      <c r="X45" s="102">
        <v>0</v>
      </c>
      <c r="Y45" s="102">
        <v>0</v>
      </c>
      <c r="Z45" s="102"/>
      <c r="AA45" s="102"/>
      <c r="AB45" s="59"/>
      <c r="AC45" s="118">
        <v>0</v>
      </c>
      <c r="AD45" s="102">
        <v>0</v>
      </c>
      <c r="AE45" s="102">
        <v>0</v>
      </c>
      <c r="AF45" s="102">
        <v>0</v>
      </c>
      <c r="AG45" s="102"/>
      <c r="AH45" s="59"/>
      <c r="AI45" s="118">
        <v>0</v>
      </c>
      <c r="AJ45" s="58"/>
      <c r="AK45" s="58"/>
      <c r="AL45" s="102"/>
      <c r="AM45" s="58"/>
      <c r="AN45" s="59"/>
      <c r="AO45" s="118">
        <v>0</v>
      </c>
      <c r="AP45" s="102">
        <v>0</v>
      </c>
      <c r="AQ45" s="102">
        <v>0</v>
      </c>
      <c r="AR45" s="102">
        <v>0</v>
      </c>
      <c r="AS45" s="102"/>
      <c r="AT45" s="59"/>
      <c r="AU45" s="118">
        <v>0</v>
      </c>
      <c r="AV45" s="102"/>
      <c r="AW45" s="102"/>
      <c r="AX45" s="102">
        <v>0</v>
      </c>
      <c r="AY45" s="102">
        <v>0</v>
      </c>
      <c r="AZ45" s="102">
        <v>0</v>
      </c>
      <c r="BA45" s="118">
        <v>0</v>
      </c>
      <c r="BB45" s="102">
        <v>3</v>
      </c>
      <c r="BC45" s="102">
        <v>3</v>
      </c>
      <c r="BD45" s="102"/>
      <c r="BE45" s="58"/>
      <c r="BF45" s="76"/>
      <c r="BG45" s="118">
        <v>3</v>
      </c>
    </row>
    <row r="46" spans="1:59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102">
        <v>3</v>
      </c>
      <c r="M46" s="102">
        <v>4</v>
      </c>
      <c r="N46" s="102">
        <v>3</v>
      </c>
      <c r="O46" s="102">
        <v>3</v>
      </c>
      <c r="P46" s="102">
        <v>3</v>
      </c>
      <c r="Q46" s="118">
        <v>3.2</v>
      </c>
      <c r="R46" s="102">
        <v>4</v>
      </c>
      <c r="S46" s="102">
        <v>4</v>
      </c>
      <c r="T46" s="101"/>
      <c r="U46" s="102">
        <v>4</v>
      </c>
      <c r="V46" s="65"/>
      <c r="W46" s="118">
        <v>4</v>
      </c>
      <c r="X46" s="102">
        <v>3</v>
      </c>
      <c r="Y46" s="102">
        <v>4</v>
      </c>
      <c r="Z46" s="101"/>
      <c r="AA46" s="101"/>
      <c r="AB46" s="65"/>
      <c r="AC46" s="118">
        <v>3.5</v>
      </c>
      <c r="AD46" s="102">
        <v>5</v>
      </c>
      <c r="AE46" s="102">
        <v>0</v>
      </c>
      <c r="AF46" s="102">
        <v>5</v>
      </c>
      <c r="AG46" s="101"/>
      <c r="AH46" s="65"/>
      <c r="AI46" s="118">
        <v>5</v>
      </c>
      <c r="AJ46" s="54"/>
      <c r="AK46" s="54"/>
      <c r="AL46" s="101"/>
      <c r="AM46" s="54"/>
      <c r="AN46" s="65"/>
      <c r="AO46" s="118">
        <v>0</v>
      </c>
      <c r="AP46" s="102">
        <v>3</v>
      </c>
      <c r="AQ46" s="102">
        <v>4</v>
      </c>
      <c r="AR46" s="102">
        <v>5</v>
      </c>
      <c r="AS46" s="101"/>
      <c r="AT46" s="65"/>
      <c r="AU46" s="118">
        <v>4</v>
      </c>
      <c r="AV46" s="101"/>
      <c r="AW46" s="101"/>
      <c r="AX46" s="102">
        <v>5</v>
      </c>
      <c r="AY46" s="102">
        <v>5</v>
      </c>
      <c r="AZ46" s="102">
        <v>5</v>
      </c>
      <c r="BA46" s="118">
        <v>5</v>
      </c>
      <c r="BB46" s="102">
        <v>4</v>
      </c>
      <c r="BC46" s="102">
        <v>5</v>
      </c>
      <c r="BD46" s="101"/>
      <c r="BE46" s="54"/>
      <c r="BF46" s="81"/>
      <c r="BG46" s="118">
        <v>4.5</v>
      </c>
    </row>
    <row r="47" spans="1:59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102" t="s">
        <v>563</v>
      </c>
      <c r="M47" s="102" t="s">
        <v>563</v>
      </c>
      <c r="N47" s="102" t="s">
        <v>563</v>
      </c>
      <c r="O47" s="102" t="s">
        <v>563</v>
      </c>
      <c r="P47" s="102" t="s">
        <v>563</v>
      </c>
      <c r="Q47" s="118" t="s">
        <v>563</v>
      </c>
      <c r="R47" s="102" t="s">
        <v>563</v>
      </c>
      <c r="S47" s="102" t="s">
        <v>563</v>
      </c>
      <c r="T47" s="102"/>
      <c r="U47" s="102" t="s">
        <v>563</v>
      </c>
      <c r="V47" s="59"/>
      <c r="W47" s="118" t="s">
        <v>563</v>
      </c>
      <c r="X47" s="102" t="s">
        <v>563</v>
      </c>
      <c r="Y47" s="102" t="s">
        <v>563</v>
      </c>
      <c r="Z47" s="102"/>
      <c r="AA47" s="102"/>
      <c r="AB47" s="59"/>
      <c r="AC47" s="118" t="s">
        <v>563</v>
      </c>
      <c r="AD47" s="102" t="s">
        <v>563</v>
      </c>
      <c r="AE47" s="102" t="s">
        <v>563</v>
      </c>
      <c r="AF47" s="102" t="s">
        <v>563</v>
      </c>
      <c r="AG47" s="102"/>
      <c r="AH47" s="59"/>
      <c r="AI47" s="118" t="s">
        <v>563</v>
      </c>
      <c r="AJ47" s="58"/>
      <c r="AK47" s="58"/>
      <c r="AL47" s="102"/>
      <c r="AM47" s="58"/>
      <c r="AN47" s="59"/>
      <c r="AO47" s="118">
        <v>0</v>
      </c>
      <c r="AP47" s="102" t="s">
        <v>563</v>
      </c>
      <c r="AQ47" s="102" t="s">
        <v>563</v>
      </c>
      <c r="AR47" s="102" t="s">
        <v>563</v>
      </c>
      <c r="AS47" s="102"/>
      <c r="AT47" s="59"/>
      <c r="AU47" s="118" t="s">
        <v>563</v>
      </c>
      <c r="AV47" s="102"/>
      <c r="AW47" s="102"/>
      <c r="AX47" s="102" t="s">
        <v>563</v>
      </c>
      <c r="AY47" s="102" t="s">
        <v>563</v>
      </c>
      <c r="AZ47" s="102" t="s">
        <v>563</v>
      </c>
      <c r="BA47" s="118" t="s">
        <v>563</v>
      </c>
      <c r="BB47" s="102" t="s">
        <v>563</v>
      </c>
      <c r="BC47" s="102" t="s">
        <v>563</v>
      </c>
      <c r="BD47" s="102"/>
      <c r="BE47" s="58"/>
      <c r="BF47" s="76"/>
      <c r="BG47" s="118" t="s">
        <v>563</v>
      </c>
    </row>
    <row r="48" spans="1:59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102" t="s">
        <v>563</v>
      </c>
      <c r="M48" s="102" t="s">
        <v>563</v>
      </c>
      <c r="N48" s="102" t="s">
        <v>563</v>
      </c>
      <c r="O48" s="102" t="s">
        <v>563</v>
      </c>
      <c r="P48" s="102" t="s">
        <v>563</v>
      </c>
      <c r="Q48" s="118" t="s">
        <v>563</v>
      </c>
      <c r="R48" s="102" t="s">
        <v>563</v>
      </c>
      <c r="S48" s="102" t="s">
        <v>563</v>
      </c>
      <c r="T48" s="101"/>
      <c r="U48" s="102" t="s">
        <v>563</v>
      </c>
      <c r="V48" s="65"/>
      <c r="W48" s="118" t="s">
        <v>563</v>
      </c>
      <c r="X48" s="102" t="s">
        <v>563</v>
      </c>
      <c r="Y48" s="102" t="s">
        <v>563</v>
      </c>
      <c r="Z48" s="101"/>
      <c r="AA48" s="101"/>
      <c r="AB48" s="65"/>
      <c r="AC48" s="118" t="s">
        <v>563</v>
      </c>
      <c r="AD48" s="102" t="s">
        <v>563</v>
      </c>
      <c r="AE48" s="102" t="s">
        <v>563</v>
      </c>
      <c r="AF48" s="102" t="s">
        <v>563</v>
      </c>
      <c r="AG48" s="101"/>
      <c r="AH48" s="65"/>
      <c r="AI48" s="118" t="s">
        <v>563</v>
      </c>
      <c r="AJ48" s="54"/>
      <c r="AK48" s="54"/>
      <c r="AL48" s="101"/>
      <c r="AM48" s="54"/>
      <c r="AN48" s="65"/>
      <c r="AO48" s="118">
        <v>0</v>
      </c>
      <c r="AP48" s="102" t="s">
        <v>563</v>
      </c>
      <c r="AQ48" s="102" t="s">
        <v>563</v>
      </c>
      <c r="AR48" s="102" t="s">
        <v>563</v>
      </c>
      <c r="AS48" s="101"/>
      <c r="AT48" s="65"/>
      <c r="AU48" s="118" t="s">
        <v>563</v>
      </c>
      <c r="AV48" s="101"/>
      <c r="AW48" s="101"/>
      <c r="AX48" s="102" t="s">
        <v>563</v>
      </c>
      <c r="AY48" s="102" t="s">
        <v>563</v>
      </c>
      <c r="AZ48" s="102" t="s">
        <v>563</v>
      </c>
      <c r="BA48" s="118" t="s">
        <v>563</v>
      </c>
      <c r="BB48" s="102" t="s">
        <v>563</v>
      </c>
      <c r="BC48" s="102" t="s">
        <v>563</v>
      </c>
      <c r="BD48" s="101"/>
      <c r="BE48" s="54"/>
      <c r="BF48" s="81"/>
      <c r="BG48" s="118" t="s">
        <v>563</v>
      </c>
    </row>
    <row r="49" spans="1:59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102">
        <v>0</v>
      </c>
      <c r="M49" s="102">
        <v>0</v>
      </c>
      <c r="N49" s="102">
        <v>0</v>
      </c>
      <c r="O49" s="102">
        <v>0</v>
      </c>
      <c r="P49" s="102">
        <v>0</v>
      </c>
      <c r="Q49" s="118">
        <v>0</v>
      </c>
      <c r="R49" s="102">
        <v>0</v>
      </c>
      <c r="S49" s="102">
        <v>0</v>
      </c>
      <c r="T49" s="102"/>
      <c r="U49" s="102">
        <v>0</v>
      </c>
      <c r="V49" s="59"/>
      <c r="W49" s="118">
        <v>0</v>
      </c>
      <c r="X49" s="102">
        <v>0</v>
      </c>
      <c r="Y49" s="102">
        <v>0</v>
      </c>
      <c r="Z49" s="102"/>
      <c r="AA49" s="102"/>
      <c r="AB49" s="59"/>
      <c r="AC49" s="118">
        <v>0</v>
      </c>
      <c r="AD49" s="102">
        <v>0</v>
      </c>
      <c r="AE49" s="102">
        <v>0</v>
      </c>
      <c r="AF49" s="102">
        <v>0</v>
      </c>
      <c r="AG49" s="102"/>
      <c r="AH49" s="59"/>
      <c r="AI49" s="118">
        <v>0</v>
      </c>
      <c r="AJ49" s="58"/>
      <c r="AK49" s="58"/>
      <c r="AL49" s="102"/>
      <c r="AM49" s="58"/>
      <c r="AN49" s="59"/>
      <c r="AO49" s="118">
        <v>0</v>
      </c>
      <c r="AP49" s="102">
        <v>0</v>
      </c>
      <c r="AQ49" s="102">
        <v>0</v>
      </c>
      <c r="AR49" s="102">
        <v>0</v>
      </c>
      <c r="AS49" s="102"/>
      <c r="AT49" s="59"/>
      <c r="AU49" s="118">
        <v>0</v>
      </c>
      <c r="AV49" s="102"/>
      <c r="AW49" s="102"/>
      <c r="AX49" s="102">
        <v>0</v>
      </c>
      <c r="AY49" s="102">
        <v>0</v>
      </c>
      <c r="AZ49" s="102">
        <v>0</v>
      </c>
      <c r="BA49" s="118">
        <v>0</v>
      </c>
      <c r="BB49" s="102">
        <v>1</v>
      </c>
      <c r="BC49" s="102">
        <v>1</v>
      </c>
      <c r="BD49" s="102"/>
      <c r="BE49" s="58"/>
      <c r="BF49" s="76"/>
      <c r="BG49" s="118">
        <v>1</v>
      </c>
    </row>
    <row r="50" spans="1:59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102" t="s">
        <v>563</v>
      </c>
      <c r="M50" s="102" t="s">
        <v>563</v>
      </c>
      <c r="N50" s="102" t="s">
        <v>563</v>
      </c>
      <c r="O50" s="102" t="s">
        <v>563</v>
      </c>
      <c r="P50" s="102" t="s">
        <v>563</v>
      </c>
      <c r="Q50" s="118" t="s">
        <v>563</v>
      </c>
      <c r="R50" s="102" t="s">
        <v>563</v>
      </c>
      <c r="S50" s="102" t="s">
        <v>563</v>
      </c>
      <c r="T50" s="101"/>
      <c r="U50" s="102" t="s">
        <v>563</v>
      </c>
      <c r="V50" s="65"/>
      <c r="W50" s="118" t="s">
        <v>563</v>
      </c>
      <c r="X50" s="102" t="s">
        <v>563</v>
      </c>
      <c r="Y50" s="102" t="s">
        <v>563</v>
      </c>
      <c r="Z50" s="101"/>
      <c r="AA50" s="101"/>
      <c r="AB50" s="65"/>
      <c r="AC50" s="118" t="s">
        <v>563</v>
      </c>
      <c r="AD50" s="102" t="s">
        <v>563</v>
      </c>
      <c r="AE50" s="102" t="s">
        <v>563</v>
      </c>
      <c r="AF50" s="102" t="s">
        <v>563</v>
      </c>
      <c r="AG50" s="101"/>
      <c r="AH50" s="65"/>
      <c r="AI50" s="118" t="s">
        <v>563</v>
      </c>
      <c r="AJ50" s="54"/>
      <c r="AK50" s="54"/>
      <c r="AL50" s="101"/>
      <c r="AM50" s="54"/>
      <c r="AN50" s="65"/>
      <c r="AO50" s="118">
        <v>0</v>
      </c>
      <c r="AP50" s="102" t="s">
        <v>563</v>
      </c>
      <c r="AQ50" s="102" t="s">
        <v>563</v>
      </c>
      <c r="AR50" s="102" t="s">
        <v>563</v>
      </c>
      <c r="AS50" s="101"/>
      <c r="AT50" s="65"/>
      <c r="AU50" s="118" t="s">
        <v>563</v>
      </c>
      <c r="AV50" s="101"/>
      <c r="AW50" s="101"/>
      <c r="AX50" s="102" t="s">
        <v>563</v>
      </c>
      <c r="AY50" s="102" t="s">
        <v>563</v>
      </c>
      <c r="AZ50" s="102" t="s">
        <v>563</v>
      </c>
      <c r="BA50" s="118" t="s">
        <v>563</v>
      </c>
      <c r="BB50" s="102" t="s">
        <v>563</v>
      </c>
      <c r="BC50" s="102" t="s">
        <v>563</v>
      </c>
      <c r="BD50" s="101"/>
      <c r="BE50" s="54"/>
      <c r="BF50" s="81"/>
      <c r="BG50" s="118" t="s">
        <v>563</v>
      </c>
    </row>
    <row r="51" spans="1:59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102" t="s">
        <v>563</v>
      </c>
      <c r="M51" s="102" t="s">
        <v>563</v>
      </c>
      <c r="N51" s="102" t="s">
        <v>563</v>
      </c>
      <c r="O51" s="102" t="s">
        <v>563</v>
      </c>
      <c r="P51" s="102" t="s">
        <v>563</v>
      </c>
      <c r="Q51" s="118" t="s">
        <v>563</v>
      </c>
      <c r="R51" s="102" t="s">
        <v>563</v>
      </c>
      <c r="S51" s="102" t="s">
        <v>563</v>
      </c>
      <c r="T51" s="102"/>
      <c r="U51" s="102" t="s">
        <v>563</v>
      </c>
      <c r="V51" s="59"/>
      <c r="W51" s="118" t="s">
        <v>563</v>
      </c>
      <c r="X51" s="102" t="s">
        <v>563</v>
      </c>
      <c r="Y51" s="102" t="s">
        <v>563</v>
      </c>
      <c r="Z51" s="102"/>
      <c r="AA51" s="102"/>
      <c r="AB51" s="59"/>
      <c r="AC51" s="118" t="s">
        <v>563</v>
      </c>
      <c r="AD51" s="102" t="s">
        <v>563</v>
      </c>
      <c r="AE51" s="102" t="s">
        <v>563</v>
      </c>
      <c r="AF51" s="102" t="s">
        <v>563</v>
      </c>
      <c r="AG51" s="102"/>
      <c r="AH51" s="59"/>
      <c r="AI51" s="118" t="s">
        <v>563</v>
      </c>
      <c r="AJ51" s="58"/>
      <c r="AK51" s="58"/>
      <c r="AL51" s="102"/>
      <c r="AM51" s="58"/>
      <c r="AN51" s="59"/>
      <c r="AO51" s="118">
        <v>0</v>
      </c>
      <c r="AP51" s="102" t="s">
        <v>563</v>
      </c>
      <c r="AQ51" s="102" t="s">
        <v>563</v>
      </c>
      <c r="AR51" s="102" t="s">
        <v>563</v>
      </c>
      <c r="AS51" s="102"/>
      <c r="AT51" s="59"/>
      <c r="AU51" s="118" t="s">
        <v>563</v>
      </c>
      <c r="AV51" s="102"/>
      <c r="AW51" s="102"/>
      <c r="AX51" s="102" t="s">
        <v>563</v>
      </c>
      <c r="AY51" s="102" t="s">
        <v>563</v>
      </c>
      <c r="AZ51" s="102" t="s">
        <v>563</v>
      </c>
      <c r="BA51" s="118" t="s">
        <v>563</v>
      </c>
      <c r="BB51" s="102" t="s">
        <v>563</v>
      </c>
      <c r="BC51" s="102" t="s">
        <v>563</v>
      </c>
      <c r="BD51" s="102"/>
      <c r="BE51" s="58"/>
      <c r="BF51" s="76"/>
      <c r="BG51" s="118" t="s">
        <v>563</v>
      </c>
    </row>
    <row r="52" spans="1:59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102">
        <v>3</v>
      </c>
      <c r="M52" s="102">
        <v>2</v>
      </c>
      <c r="N52" s="102">
        <v>1</v>
      </c>
      <c r="O52" s="102">
        <v>3</v>
      </c>
      <c r="P52" s="102">
        <v>1</v>
      </c>
      <c r="Q52" s="118">
        <v>2</v>
      </c>
      <c r="R52" s="102">
        <v>1</v>
      </c>
      <c r="S52" s="102">
        <v>1</v>
      </c>
      <c r="T52" s="101"/>
      <c r="U52" s="102">
        <v>1</v>
      </c>
      <c r="V52" s="65"/>
      <c r="W52" s="118">
        <v>1</v>
      </c>
      <c r="X52" s="102">
        <v>1</v>
      </c>
      <c r="Y52" s="102">
        <v>1</v>
      </c>
      <c r="Z52" s="101"/>
      <c r="AA52" s="101"/>
      <c r="AB52" s="65"/>
      <c r="AC52" s="118">
        <v>1</v>
      </c>
      <c r="AD52" s="102">
        <v>1</v>
      </c>
      <c r="AE52" s="102">
        <v>0</v>
      </c>
      <c r="AF52" s="102">
        <v>1</v>
      </c>
      <c r="AG52" s="101"/>
      <c r="AH52" s="65"/>
      <c r="AI52" s="118">
        <v>1</v>
      </c>
      <c r="AJ52" s="54"/>
      <c r="AK52" s="54"/>
      <c r="AL52" s="101"/>
      <c r="AM52" s="54"/>
      <c r="AN52" s="65"/>
      <c r="AO52" s="118">
        <v>0</v>
      </c>
      <c r="AP52" s="102">
        <v>1</v>
      </c>
      <c r="AQ52" s="102">
        <v>1</v>
      </c>
      <c r="AR52" s="102">
        <v>1</v>
      </c>
      <c r="AS52" s="101"/>
      <c r="AT52" s="65"/>
      <c r="AU52" s="118">
        <v>1</v>
      </c>
      <c r="AV52" s="101"/>
      <c r="AW52" s="101"/>
      <c r="AX52" s="102">
        <v>1</v>
      </c>
      <c r="AY52" s="102">
        <v>1</v>
      </c>
      <c r="AZ52" s="102">
        <v>1</v>
      </c>
      <c r="BA52" s="118">
        <v>1</v>
      </c>
      <c r="BB52" s="102">
        <v>1</v>
      </c>
      <c r="BC52" s="102">
        <v>1</v>
      </c>
      <c r="BD52" s="101"/>
      <c r="BE52" s="54"/>
      <c r="BF52" s="81"/>
      <c r="BG52" s="118">
        <v>1</v>
      </c>
    </row>
    <row r="53" spans="1:59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102">
        <v>2</v>
      </c>
      <c r="M53" s="102">
        <v>2</v>
      </c>
      <c r="N53" s="102">
        <v>2</v>
      </c>
      <c r="O53" s="102">
        <v>3</v>
      </c>
      <c r="P53" s="102">
        <v>2</v>
      </c>
      <c r="Q53" s="118">
        <v>2.2000000000000002</v>
      </c>
      <c r="R53" s="102">
        <v>4</v>
      </c>
      <c r="S53" s="102">
        <v>3</v>
      </c>
      <c r="T53" s="102"/>
      <c r="U53" s="102">
        <v>3</v>
      </c>
      <c r="V53" s="59"/>
      <c r="W53" s="118">
        <v>3.3333333333333335</v>
      </c>
      <c r="X53" s="102">
        <v>2</v>
      </c>
      <c r="Y53" s="102">
        <v>2</v>
      </c>
      <c r="Z53" s="102"/>
      <c r="AA53" s="102"/>
      <c r="AB53" s="59"/>
      <c r="AC53" s="118">
        <v>2</v>
      </c>
      <c r="AD53" s="102">
        <v>1</v>
      </c>
      <c r="AE53" s="102">
        <v>0</v>
      </c>
      <c r="AF53" s="102">
        <v>1</v>
      </c>
      <c r="AG53" s="102"/>
      <c r="AH53" s="59"/>
      <c r="AI53" s="118">
        <v>1</v>
      </c>
      <c r="AJ53" s="58"/>
      <c r="AK53" s="58"/>
      <c r="AL53" s="102"/>
      <c r="AM53" s="58"/>
      <c r="AN53" s="59"/>
      <c r="AO53" s="118">
        <v>0</v>
      </c>
      <c r="AP53" s="102">
        <v>4</v>
      </c>
      <c r="AQ53" s="102">
        <v>4</v>
      </c>
      <c r="AR53" s="102">
        <v>3</v>
      </c>
      <c r="AS53" s="102"/>
      <c r="AT53" s="59"/>
      <c r="AU53" s="118">
        <v>3.6666666666666665</v>
      </c>
      <c r="AV53" s="102"/>
      <c r="AW53" s="102"/>
      <c r="AX53" s="102">
        <v>1</v>
      </c>
      <c r="AY53" s="102">
        <v>1</v>
      </c>
      <c r="AZ53" s="102">
        <v>1</v>
      </c>
      <c r="BA53" s="118">
        <v>1</v>
      </c>
      <c r="BB53" s="102">
        <v>1</v>
      </c>
      <c r="BC53" s="102">
        <v>2</v>
      </c>
      <c r="BD53" s="102"/>
      <c r="BE53" s="58"/>
      <c r="BF53" s="76"/>
      <c r="BG53" s="118">
        <v>1.5</v>
      </c>
    </row>
    <row r="54" spans="1:59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102" t="s">
        <v>563</v>
      </c>
      <c r="M54" s="102" t="s">
        <v>563</v>
      </c>
      <c r="N54" s="102" t="s">
        <v>563</v>
      </c>
      <c r="O54" s="102" t="s">
        <v>563</v>
      </c>
      <c r="P54" s="102" t="s">
        <v>563</v>
      </c>
      <c r="Q54" s="118" t="s">
        <v>563</v>
      </c>
      <c r="R54" s="102" t="s">
        <v>563</v>
      </c>
      <c r="S54" s="102" t="s">
        <v>563</v>
      </c>
      <c r="T54" s="101"/>
      <c r="U54" s="102" t="s">
        <v>563</v>
      </c>
      <c r="V54" s="65"/>
      <c r="W54" s="118" t="s">
        <v>563</v>
      </c>
      <c r="X54" s="102" t="s">
        <v>563</v>
      </c>
      <c r="Y54" s="102" t="s">
        <v>563</v>
      </c>
      <c r="Z54" s="101"/>
      <c r="AA54" s="101"/>
      <c r="AB54" s="65"/>
      <c r="AC54" s="118" t="s">
        <v>563</v>
      </c>
      <c r="AD54" s="102" t="s">
        <v>563</v>
      </c>
      <c r="AE54" s="102" t="s">
        <v>563</v>
      </c>
      <c r="AF54" s="102" t="s">
        <v>563</v>
      </c>
      <c r="AG54" s="101"/>
      <c r="AH54" s="65"/>
      <c r="AI54" s="118" t="s">
        <v>563</v>
      </c>
      <c r="AJ54" s="54"/>
      <c r="AK54" s="54"/>
      <c r="AL54" s="101"/>
      <c r="AM54" s="54"/>
      <c r="AN54" s="65"/>
      <c r="AO54" s="118">
        <v>0</v>
      </c>
      <c r="AP54" s="102" t="s">
        <v>563</v>
      </c>
      <c r="AQ54" s="102" t="s">
        <v>563</v>
      </c>
      <c r="AR54" s="102" t="s">
        <v>563</v>
      </c>
      <c r="AS54" s="101"/>
      <c r="AT54" s="65"/>
      <c r="AU54" s="118" t="s">
        <v>563</v>
      </c>
      <c r="AV54" s="101"/>
      <c r="AW54" s="101"/>
      <c r="AX54" s="102" t="s">
        <v>563</v>
      </c>
      <c r="AY54" s="102" t="s">
        <v>563</v>
      </c>
      <c r="AZ54" s="102" t="s">
        <v>563</v>
      </c>
      <c r="BA54" s="118" t="s">
        <v>563</v>
      </c>
      <c r="BB54" s="102" t="s">
        <v>563</v>
      </c>
      <c r="BC54" s="102" t="s">
        <v>563</v>
      </c>
      <c r="BD54" s="101"/>
      <c r="BE54" s="54"/>
      <c r="BF54" s="81"/>
      <c r="BG54" s="118" t="s">
        <v>563</v>
      </c>
    </row>
    <row r="55" spans="1:59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18">
        <v>0</v>
      </c>
      <c r="R55" s="102">
        <v>0</v>
      </c>
      <c r="S55" s="102">
        <v>0</v>
      </c>
      <c r="T55" s="102"/>
      <c r="U55" s="102">
        <v>0</v>
      </c>
      <c r="V55" s="59"/>
      <c r="W55" s="118">
        <v>0</v>
      </c>
      <c r="X55" s="102">
        <v>0</v>
      </c>
      <c r="Y55" s="102">
        <v>0</v>
      </c>
      <c r="Z55" s="102"/>
      <c r="AA55" s="102"/>
      <c r="AB55" s="59"/>
      <c r="AC55" s="118">
        <v>0</v>
      </c>
      <c r="AD55" s="102">
        <v>0</v>
      </c>
      <c r="AE55" s="102">
        <v>0</v>
      </c>
      <c r="AF55" s="102">
        <v>0</v>
      </c>
      <c r="AG55" s="102"/>
      <c r="AH55" s="59"/>
      <c r="AI55" s="118">
        <v>0</v>
      </c>
      <c r="AJ55" s="58"/>
      <c r="AK55" s="58"/>
      <c r="AL55" s="102"/>
      <c r="AM55" s="58"/>
      <c r="AN55" s="59"/>
      <c r="AO55" s="118">
        <v>0</v>
      </c>
      <c r="AP55" s="102">
        <v>0</v>
      </c>
      <c r="AQ55" s="102">
        <v>0</v>
      </c>
      <c r="AR55" s="102">
        <v>0</v>
      </c>
      <c r="AS55" s="102"/>
      <c r="AT55" s="59"/>
      <c r="AU55" s="118">
        <v>0</v>
      </c>
      <c r="AV55" s="102"/>
      <c r="AW55" s="102"/>
      <c r="AX55" s="102">
        <v>0</v>
      </c>
      <c r="AY55" s="102">
        <v>0</v>
      </c>
      <c r="AZ55" s="102">
        <v>0</v>
      </c>
      <c r="BA55" s="118">
        <v>0</v>
      </c>
      <c r="BB55" s="102">
        <v>1</v>
      </c>
      <c r="BC55" s="102">
        <v>2</v>
      </c>
      <c r="BD55" s="102"/>
      <c r="BE55" s="58"/>
      <c r="BF55" s="76"/>
      <c r="BG55" s="118">
        <v>1.5</v>
      </c>
    </row>
    <row r="56" spans="1:59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102" t="s">
        <v>563</v>
      </c>
      <c r="M56" s="102" t="s">
        <v>563</v>
      </c>
      <c r="N56" s="102" t="s">
        <v>563</v>
      </c>
      <c r="O56" s="102" t="s">
        <v>563</v>
      </c>
      <c r="P56" s="102" t="s">
        <v>563</v>
      </c>
      <c r="Q56" s="118" t="s">
        <v>563</v>
      </c>
      <c r="R56" s="102" t="s">
        <v>563</v>
      </c>
      <c r="S56" s="102" t="s">
        <v>563</v>
      </c>
      <c r="T56" s="101"/>
      <c r="U56" s="102" t="s">
        <v>563</v>
      </c>
      <c r="V56" s="65"/>
      <c r="W56" s="118" t="s">
        <v>563</v>
      </c>
      <c r="X56" s="102" t="s">
        <v>563</v>
      </c>
      <c r="Y56" s="102" t="s">
        <v>563</v>
      </c>
      <c r="Z56" s="101"/>
      <c r="AA56" s="101"/>
      <c r="AB56" s="65"/>
      <c r="AC56" s="118" t="s">
        <v>563</v>
      </c>
      <c r="AD56" s="102" t="s">
        <v>563</v>
      </c>
      <c r="AE56" s="102" t="s">
        <v>563</v>
      </c>
      <c r="AF56" s="102" t="s">
        <v>563</v>
      </c>
      <c r="AG56" s="101"/>
      <c r="AH56" s="65"/>
      <c r="AI56" s="118" t="s">
        <v>563</v>
      </c>
      <c r="AJ56" s="54"/>
      <c r="AK56" s="54"/>
      <c r="AL56" s="101"/>
      <c r="AM56" s="54"/>
      <c r="AN56" s="65"/>
      <c r="AO56" s="118">
        <v>0</v>
      </c>
      <c r="AP56" s="102" t="s">
        <v>563</v>
      </c>
      <c r="AQ56" s="102" t="s">
        <v>563</v>
      </c>
      <c r="AR56" s="102" t="s">
        <v>563</v>
      </c>
      <c r="AS56" s="101"/>
      <c r="AT56" s="65"/>
      <c r="AU56" s="118" t="s">
        <v>563</v>
      </c>
      <c r="AV56" s="101"/>
      <c r="AW56" s="101"/>
      <c r="AX56" s="102" t="s">
        <v>563</v>
      </c>
      <c r="AY56" s="102" t="s">
        <v>563</v>
      </c>
      <c r="AZ56" s="102" t="s">
        <v>563</v>
      </c>
      <c r="BA56" s="118" t="s">
        <v>563</v>
      </c>
      <c r="BB56" s="102" t="s">
        <v>563</v>
      </c>
      <c r="BC56" s="102" t="s">
        <v>563</v>
      </c>
      <c r="BD56" s="101"/>
      <c r="BE56" s="54"/>
      <c r="BF56" s="81"/>
      <c r="BG56" s="118" t="s">
        <v>563</v>
      </c>
    </row>
    <row r="57" spans="1:59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102">
        <v>3</v>
      </c>
      <c r="M57" s="102">
        <v>4</v>
      </c>
      <c r="N57" s="102">
        <v>5</v>
      </c>
      <c r="O57" s="102">
        <v>4</v>
      </c>
      <c r="P57" s="102">
        <v>4</v>
      </c>
      <c r="Q57" s="118">
        <v>4</v>
      </c>
      <c r="R57" s="102">
        <v>4</v>
      </c>
      <c r="S57" s="102">
        <v>4</v>
      </c>
      <c r="T57" s="102"/>
      <c r="U57" s="102">
        <v>4</v>
      </c>
      <c r="V57" s="59"/>
      <c r="W57" s="118">
        <v>4</v>
      </c>
      <c r="X57" s="102">
        <v>4</v>
      </c>
      <c r="Y57" s="102">
        <v>2</v>
      </c>
      <c r="Z57" s="102"/>
      <c r="AA57" s="102"/>
      <c r="AB57" s="59"/>
      <c r="AC57" s="118">
        <v>3</v>
      </c>
      <c r="AD57" s="102">
        <v>4</v>
      </c>
      <c r="AE57" s="102">
        <v>0</v>
      </c>
      <c r="AF57" s="102">
        <v>2</v>
      </c>
      <c r="AG57" s="102"/>
      <c r="AH57" s="59"/>
      <c r="AI57" s="118">
        <v>3</v>
      </c>
      <c r="AJ57" s="58"/>
      <c r="AK57" s="58"/>
      <c r="AL57" s="102"/>
      <c r="AM57" s="58"/>
      <c r="AN57" s="59"/>
      <c r="AO57" s="118">
        <v>0</v>
      </c>
      <c r="AP57" s="102">
        <v>4</v>
      </c>
      <c r="AQ57" s="102">
        <v>4</v>
      </c>
      <c r="AR57" s="102">
        <v>4</v>
      </c>
      <c r="AS57" s="102"/>
      <c r="AT57" s="59"/>
      <c r="AU57" s="118">
        <v>4</v>
      </c>
      <c r="AV57" s="102"/>
      <c r="AW57" s="102"/>
      <c r="AX57" s="102">
        <v>2</v>
      </c>
      <c r="AY57" s="102">
        <v>2</v>
      </c>
      <c r="AZ57" s="102">
        <v>2</v>
      </c>
      <c r="BA57" s="118">
        <v>2</v>
      </c>
      <c r="BB57" s="102">
        <v>4</v>
      </c>
      <c r="BC57" s="102">
        <v>5</v>
      </c>
      <c r="BD57" s="102"/>
      <c r="BE57" s="58"/>
      <c r="BF57" s="76"/>
      <c r="BG57" s="118">
        <v>4.5</v>
      </c>
    </row>
    <row r="58" spans="1:59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102">
        <v>3</v>
      </c>
      <c r="M58" s="102">
        <v>3</v>
      </c>
      <c r="N58" s="102">
        <v>2</v>
      </c>
      <c r="O58" s="102">
        <v>3</v>
      </c>
      <c r="P58" s="102">
        <v>1</v>
      </c>
      <c r="Q58" s="118">
        <v>2.4</v>
      </c>
      <c r="R58" s="102">
        <v>2</v>
      </c>
      <c r="S58" s="102">
        <v>2</v>
      </c>
      <c r="T58" s="101"/>
      <c r="U58" s="102">
        <v>2</v>
      </c>
      <c r="V58" s="65"/>
      <c r="W58" s="118">
        <v>2</v>
      </c>
      <c r="X58" s="102">
        <v>2</v>
      </c>
      <c r="Y58" s="102">
        <v>2</v>
      </c>
      <c r="Z58" s="101"/>
      <c r="AA58" s="101"/>
      <c r="AB58" s="65"/>
      <c r="AC58" s="118">
        <v>2</v>
      </c>
      <c r="AD58" s="102">
        <v>4</v>
      </c>
      <c r="AE58" s="102">
        <v>0</v>
      </c>
      <c r="AF58" s="102">
        <v>4</v>
      </c>
      <c r="AG58" s="101"/>
      <c r="AH58" s="65"/>
      <c r="AI58" s="118">
        <v>4</v>
      </c>
      <c r="AJ58" s="54"/>
      <c r="AK58" s="54"/>
      <c r="AL58" s="101"/>
      <c r="AM58" s="54"/>
      <c r="AN58" s="65"/>
      <c r="AO58" s="118">
        <v>0</v>
      </c>
      <c r="AP58" s="102">
        <v>3</v>
      </c>
      <c r="AQ58" s="102">
        <v>2</v>
      </c>
      <c r="AR58" s="102">
        <v>2</v>
      </c>
      <c r="AS58" s="101"/>
      <c r="AT58" s="65"/>
      <c r="AU58" s="118">
        <v>2.3333333333333335</v>
      </c>
      <c r="AV58" s="101"/>
      <c r="AW58" s="101"/>
      <c r="AX58" s="102">
        <v>3</v>
      </c>
      <c r="AY58" s="102">
        <v>3</v>
      </c>
      <c r="AZ58" s="102">
        <v>3</v>
      </c>
      <c r="BA58" s="118">
        <v>3</v>
      </c>
      <c r="BB58" s="102">
        <v>2</v>
      </c>
      <c r="BC58" s="102">
        <v>2</v>
      </c>
      <c r="BD58" s="101"/>
      <c r="BE58" s="54"/>
      <c r="BF58" s="81"/>
      <c r="BG58" s="118">
        <v>2</v>
      </c>
    </row>
    <row r="59" spans="1:59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102" t="s">
        <v>563</v>
      </c>
      <c r="M59" s="102" t="s">
        <v>563</v>
      </c>
      <c r="N59" s="102" t="s">
        <v>563</v>
      </c>
      <c r="O59" s="102" t="s">
        <v>563</v>
      </c>
      <c r="P59" s="102" t="s">
        <v>563</v>
      </c>
      <c r="Q59" s="118" t="s">
        <v>563</v>
      </c>
      <c r="R59" s="102" t="s">
        <v>563</v>
      </c>
      <c r="S59" s="102" t="s">
        <v>563</v>
      </c>
      <c r="T59" s="102"/>
      <c r="U59" s="102" t="s">
        <v>563</v>
      </c>
      <c r="V59" s="59"/>
      <c r="W59" s="118" t="s">
        <v>563</v>
      </c>
      <c r="X59" s="102" t="s">
        <v>563</v>
      </c>
      <c r="Y59" s="102" t="s">
        <v>563</v>
      </c>
      <c r="Z59" s="102"/>
      <c r="AA59" s="102"/>
      <c r="AB59" s="59"/>
      <c r="AC59" s="118" t="s">
        <v>563</v>
      </c>
      <c r="AD59" s="102" t="s">
        <v>563</v>
      </c>
      <c r="AE59" s="102" t="s">
        <v>563</v>
      </c>
      <c r="AF59" s="102" t="s">
        <v>563</v>
      </c>
      <c r="AG59" s="102"/>
      <c r="AH59" s="59"/>
      <c r="AI59" s="118" t="s">
        <v>563</v>
      </c>
      <c r="AJ59" s="58"/>
      <c r="AK59" s="58"/>
      <c r="AL59" s="102"/>
      <c r="AM59" s="58"/>
      <c r="AN59" s="59"/>
      <c r="AO59" s="118">
        <v>0</v>
      </c>
      <c r="AP59" s="102" t="s">
        <v>563</v>
      </c>
      <c r="AQ59" s="102" t="s">
        <v>563</v>
      </c>
      <c r="AR59" s="102" t="s">
        <v>563</v>
      </c>
      <c r="AS59" s="102"/>
      <c r="AT59" s="59"/>
      <c r="AU59" s="118" t="s">
        <v>563</v>
      </c>
      <c r="AV59" s="102"/>
      <c r="AW59" s="102"/>
      <c r="AX59" s="102" t="s">
        <v>563</v>
      </c>
      <c r="AY59" s="102" t="s">
        <v>563</v>
      </c>
      <c r="AZ59" s="102" t="s">
        <v>563</v>
      </c>
      <c r="BA59" s="118" t="s">
        <v>563</v>
      </c>
      <c r="BB59" s="102" t="s">
        <v>563</v>
      </c>
      <c r="BC59" s="102" t="s">
        <v>563</v>
      </c>
      <c r="BD59" s="102"/>
      <c r="BE59" s="58"/>
      <c r="BF59" s="76"/>
      <c r="BG59" s="118" t="s">
        <v>563</v>
      </c>
    </row>
    <row r="60" spans="1:59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102" t="s">
        <v>563</v>
      </c>
      <c r="M60" s="102" t="s">
        <v>563</v>
      </c>
      <c r="N60" s="102" t="s">
        <v>563</v>
      </c>
      <c r="O60" s="102" t="s">
        <v>563</v>
      </c>
      <c r="P60" s="102" t="s">
        <v>563</v>
      </c>
      <c r="Q60" s="118" t="s">
        <v>563</v>
      </c>
      <c r="R60" s="102" t="s">
        <v>563</v>
      </c>
      <c r="S60" s="102" t="s">
        <v>563</v>
      </c>
      <c r="T60" s="101"/>
      <c r="U60" s="102" t="s">
        <v>563</v>
      </c>
      <c r="V60" s="65"/>
      <c r="W60" s="118" t="s">
        <v>563</v>
      </c>
      <c r="X60" s="102" t="s">
        <v>563</v>
      </c>
      <c r="Y60" s="102" t="s">
        <v>563</v>
      </c>
      <c r="Z60" s="101"/>
      <c r="AA60" s="101"/>
      <c r="AB60" s="65"/>
      <c r="AC60" s="118" t="s">
        <v>563</v>
      </c>
      <c r="AD60" s="102" t="s">
        <v>563</v>
      </c>
      <c r="AE60" s="102" t="s">
        <v>563</v>
      </c>
      <c r="AF60" s="102" t="s">
        <v>563</v>
      </c>
      <c r="AG60" s="101"/>
      <c r="AH60" s="65"/>
      <c r="AI60" s="118" t="s">
        <v>563</v>
      </c>
      <c r="AJ60" s="54"/>
      <c r="AK60" s="54"/>
      <c r="AL60" s="101"/>
      <c r="AM60" s="54"/>
      <c r="AN60" s="65"/>
      <c r="AO60" s="118">
        <v>0</v>
      </c>
      <c r="AP60" s="102" t="s">
        <v>563</v>
      </c>
      <c r="AQ60" s="102" t="s">
        <v>563</v>
      </c>
      <c r="AR60" s="102" t="s">
        <v>563</v>
      </c>
      <c r="AS60" s="101"/>
      <c r="AT60" s="65"/>
      <c r="AU60" s="118" t="s">
        <v>563</v>
      </c>
      <c r="AV60" s="101"/>
      <c r="AW60" s="101"/>
      <c r="AX60" s="102" t="s">
        <v>563</v>
      </c>
      <c r="AY60" s="102" t="s">
        <v>563</v>
      </c>
      <c r="AZ60" s="102" t="s">
        <v>563</v>
      </c>
      <c r="BA60" s="118" t="s">
        <v>563</v>
      </c>
      <c r="BB60" s="102" t="s">
        <v>563</v>
      </c>
      <c r="BC60" s="102" t="s">
        <v>563</v>
      </c>
      <c r="BD60" s="101"/>
      <c r="BE60" s="54"/>
      <c r="BF60" s="81"/>
      <c r="BG60" s="118" t="s">
        <v>563</v>
      </c>
    </row>
    <row r="61" spans="1:59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102">
        <v>3</v>
      </c>
      <c r="M61" s="102">
        <v>3</v>
      </c>
      <c r="N61" s="102">
        <v>3</v>
      </c>
      <c r="O61" s="102">
        <v>3</v>
      </c>
      <c r="P61" s="102">
        <v>3</v>
      </c>
      <c r="Q61" s="118">
        <v>3</v>
      </c>
      <c r="R61" s="102">
        <v>4</v>
      </c>
      <c r="S61" s="102">
        <v>4</v>
      </c>
      <c r="T61" s="102"/>
      <c r="U61" s="102">
        <v>4</v>
      </c>
      <c r="V61" s="59"/>
      <c r="W61" s="118">
        <v>4</v>
      </c>
      <c r="X61" s="102">
        <v>3</v>
      </c>
      <c r="Y61" s="102">
        <v>2</v>
      </c>
      <c r="Z61" s="102"/>
      <c r="AA61" s="102"/>
      <c r="AB61" s="59"/>
      <c r="AC61" s="118">
        <v>2.5</v>
      </c>
      <c r="AD61" s="102">
        <v>3</v>
      </c>
      <c r="AE61" s="102">
        <v>0</v>
      </c>
      <c r="AF61" s="102">
        <v>3</v>
      </c>
      <c r="AG61" s="102"/>
      <c r="AH61" s="59"/>
      <c r="AI61" s="118">
        <v>3</v>
      </c>
      <c r="AJ61" s="58"/>
      <c r="AK61" s="58"/>
      <c r="AL61" s="102"/>
      <c r="AM61" s="58"/>
      <c r="AN61" s="59"/>
      <c r="AO61" s="118">
        <v>0</v>
      </c>
      <c r="AP61" s="102">
        <v>4</v>
      </c>
      <c r="AQ61" s="102">
        <v>4</v>
      </c>
      <c r="AR61" s="102">
        <v>4</v>
      </c>
      <c r="AS61" s="102"/>
      <c r="AT61" s="59"/>
      <c r="AU61" s="118">
        <v>4</v>
      </c>
      <c r="AV61" s="102"/>
      <c r="AW61" s="102"/>
      <c r="AX61" s="102">
        <v>3</v>
      </c>
      <c r="AY61" s="102">
        <v>3</v>
      </c>
      <c r="AZ61" s="102">
        <v>3</v>
      </c>
      <c r="BA61" s="118">
        <v>3</v>
      </c>
      <c r="BB61" s="102">
        <v>3</v>
      </c>
      <c r="BC61" s="102">
        <v>4</v>
      </c>
      <c r="BD61" s="102"/>
      <c r="BE61" s="58"/>
      <c r="BF61" s="76"/>
      <c r="BG61" s="118">
        <v>3.5</v>
      </c>
    </row>
    <row r="62" spans="1:59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102">
        <v>2</v>
      </c>
      <c r="M62" s="102">
        <v>2</v>
      </c>
      <c r="N62" s="102">
        <v>2</v>
      </c>
      <c r="O62" s="102">
        <v>3</v>
      </c>
      <c r="P62" s="102">
        <v>2</v>
      </c>
      <c r="Q62" s="118">
        <v>2.2000000000000002</v>
      </c>
      <c r="R62" s="102">
        <v>4</v>
      </c>
      <c r="S62" s="102">
        <v>4</v>
      </c>
      <c r="T62" s="101"/>
      <c r="U62" s="102">
        <v>4</v>
      </c>
      <c r="V62" s="65"/>
      <c r="W62" s="118">
        <v>4</v>
      </c>
      <c r="X62" s="102">
        <v>3</v>
      </c>
      <c r="Y62" s="102">
        <v>4</v>
      </c>
      <c r="Z62" s="101"/>
      <c r="AA62" s="101"/>
      <c r="AB62" s="65"/>
      <c r="AC62" s="118">
        <v>3.5</v>
      </c>
      <c r="AD62" s="102">
        <v>5</v>
      </c>
      <c r="AE62" s="102">
        <v>0</v>
      </c>
      <c r="AF62" s="102">
        <v>5</v>
      </c>
      <c r="AG62" s="101"/>
      <c r="AH62" s="65"/>
      <c r="AI62" s="118">
        <v>5</v>
      </c>
      <c r="AJ62" s="54"/>
      <c r="AK62" s="54"/>
      <c r="AL62" s="101"/>
      <c r="AM62" s="54"/>
      <c r="AN62" s="65"/>
      <c r="AO62" s="118">
        <v>0</v>
      </c>
      <c r="AP62" s="102">
        <v>5</v>
      </c>
      <c r="AQ62" s="102">
        <v>5</v>
      </c>
      <c r="AR62" s="102">
        <v>5</v>
      </c>
      <c r="AS62" s="101"/>
      <c r="AT62" s="65"/>
      <c r="AU62" s="118">
        <v>5</v>
      </c>
      <c r="AV62" s="101"/>
      <c r="AW62" s="101"/>
      <c r="AX62" s="102">
        <v>2</v>
      </c>
      <c r="AY62" s="102">
        <v>5</v>
      </c>
      <c r="AZ62" s="102">
        <v>5</v>
      </c>
      <c r="BA62" s="118">
        <v>4</v>
      </c>
      <c r="BB62" s="102">
        <v>4</v>
      </c>
      <c r="BC62" s="102">
        <v>5</v>
      </c>
      <c r="BD62" s="101"/>
      <c r="BE62" s="54"/>
      <c r="BF62" s="81"/>
      <c r="BG62" s="118">
        <v>4.5</v>
      </c>
    </row>
    <row r="63" spans="1:59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102">
        <v>2</v>
      </c>
      <c r="M63" s="102">
        <v>2</v>
      </c>
      <c r="N63" s="102">
        <v>2</v>
      </c>
      <c r="O63" s="102">
        <v>3</v>
      </c>
      <c r="P63" s="102">
        <v>1</v>
      </c>
      <c r="Q63" s="118">
        <v>2</v>
      </c>
      <c r="R63" s="102">
        <v>2</v>
      </c>
      <c r="S63" s="102">
        <v>2</v>
      </c>
      <c r="T63" s="102"/>
      <c r="U63" s="102">
        <v>2</v>
      </c>
      <c r="V63" s="59"/>
      <c r="W63" s="118">
        <v>2</v>
      </c>
      <c r="X63" s="102">
        <v>2</v>
      </c>
      <c r="Y63" s="102">
        <v>2</v>
      </c>
      <c r="Z63" s="102"/>
      <c r="AA63" s="102"/>
      <c r="AB63" s="59"/>
      <c r="AC63" s="118">
        <v>2</v>
      </c>
      <c r="AD63" s="102">
        <v>4</v>
      </c>
      <c r="AE63" s="102">
        <v>0</v>
      </c>
      <c r="AF63" s="102">
        <v>4</v>
      </c>
      <c r="AG63" s="102"/>
      <c r="AH63" s="59"/>
      <c r="AI63" s="118">
        <v>4</v>
      </c>
      <c r="AJ63" s="58"/>
      <c r="AK63" s="58"/>
      <c r="AL63" s="102"/>
      <c r="AM63" s="58"/>
      <c r="AN63" s="59"/>
      <c r="AO63" s="118">
        <v>0</v>
      </c>
      <c r="AP63" s="102">
        <v>4</v>
      </c>
      <c r="AQ63" s="102">
        <v>3</v>
      </c>
      <c r="AR63" s="102">
        <v>2</v>
      </c>
      <c r="AS63" s="102"/>
      <c r="AT63" s="59"/>
      <c r="AU63" s="118">
        <v>3</v>
      </c>
      <c r="AV63" s="102"/>
      <c r="AW63" s="102"/>
      <c r="AX63" s="102">
        <v>2</v>
      </c>
      <c r="AY63" s="102">
        <v>2</v>
      </c>
      <c r="AZ63" s="102">
        <v>2</v>
      </c>
      <c r="BA63" s="118">
        <v>2</v>
      </c>
      <c r="BB63" s="102">
        <v>2</v>
      </c>
      <c r="BC63" s="102">
        <v>2</v>
      </c>
      <c r="BD63" s="102"/>
      <c r="BE63" s="58"/>
      <c r="BF63" s="76"/>
      <c r="BG63" s="118">
        <v>2</v>
      </c>
    </row>
    <row r="64" spans="1:59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102" t="s">
        <v>563</v>
      </c>
      <c r="M64" s="102" t="s">
        <v>563</v>
      </c>
      <c r="N64" s="102" t="s">
        <v>563</v>
      </c>
      <c r="O64" s="102" t="s">
        <v>563</v>
      </c>
      <c r="P64" s="102" t="s">
        <v>563</v>
      </c>
      <c r="Q64" s="118" t="s">
        <v>563</v>
      </c>
      <c r="R64" s="102" t="s">
        <v>563</v>
      </c>
      <c r="S64" s="102" t="s">
        <v>563</v>
      </c>
      <c r="T64" s="101"/>
      <c r="U64" s="102" t="s">
        <v>563</v>
      </c>
      <c r="V64" s="65"/>
      <c r="W64" s="118" t="s">
        <v>563</v>
      </c>
      <c r="X64" s="102" t="s">
        <v>563</v>
      </c>
      <c r="Y64" s="102" t="s">
        <v>563</v>
      </c>
      <c r="Z64" s="101"/>
      <c r="AA64" s="101"/>
      <c r="AB64" s="65"/>
      <c r="AC64" s="118" t="s">
        <v>563</v>
      </c>
      <c r="AD64" s="102" t="s">
        <v>563</v>
      </c>
      <c r="AE64" s="102" t="s">
        <v>563</v>
      </c>
      <c r="AF64" s="102" t="s">
        <v>563</v>
      </c>
      <c r="AG64" s="101"/>
      <c r="AH64" s="65"/>
      <c r="AI64" s="118" t="s">
        <v>563</v>
      </c>
      <c r="AJ64" s="54"/>
      <c r="AK64" s="54"/>
      <c r="AL64" s="101"/>
      <c r="AM64" s="54"/>
      <c r="AN64" s="65"/>
      <c r="AO64" s="118">
        <v>0</v>
      </c>
      <c r="AP64" s="102" t="s">
        <v>563</v>
      </c>
      <c r="AQ64" s="102" t="s">
        <v>563</v>
      </c>
      <c r="AR64" s="102" t="s">
        <v>563</v>
      </c>
      <c r="AS64" s="101"/>
      <c r="AT64" s="65"/>
      <c r="AU64" s="118" t="s">
        <v>563</v>
      </c>
      <c r="AV64" s="101"/>
      <c r="AW64" s="101"/>
      <c r="AX64" s="102" t="s">
        <v>563</v>
      </c>
      <c r="AY64" s="102" t="s">
        <v>563</v>
      </c>
      <c r="AZ64" s="102" t="s">
        <v>563</v>
      </c>
      <c r="BA64" s="118" t="s">
        <v>563</v>
      </c>
      <c r="BB64" s="102" t="s">
        <v>563</v>
      </c>
      <c r="BC64" s="102" t="s">
        <v>563</v>
      </c>
      <c r="BD64" s="101"/>
      <c r="BE64" s="54"/>
      <c r="BF64" s="81"/>
      <c r="BG64" s="118" t="s">
        <v>563</v>
      </c>
    </row>
    <row r="65" spans="1:59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102">
        <v>3</v>
      </c>
      <c r="M65" s="102">
        <v>3</v>
      </c>
      <c r="N65" s="102">
        <v>3</v>
      </c>
      <c r="O65" s="102">
        <v>3</v>
      </c>
      <c r="P65" s="102">
        <v>3</v>
      </c>
      <c r="Q65" s="118">
        <v>3</v>
      </c>
      <c r="R65" s="102">
        <v>3</v>
      </c>
      <c r="S65" s="102">
        <v>3</v>
      </c>
      <c r="T65" s="102"/>
      <c r="U65" s="102">
        <v>3</v>
      </c>
      <c r="V65" s="59"/>
      <c r="W65" s="118">
        <v>3</v>
      </c>
      <c r="X65" s="102">
        <v>2</v>
      </c>
      <c r="Y65" s="102">
        <v>2</v>
      </c>
      <c r="Z65" s="102"/>
      <c r="AA65" s="102"/>
      <c r="AB65" s="59"/>
      <c r="AC65" s="118">
        <v>2</v>
      </c>
      <c r="AD65" s="102">
        <v>2</v>
      </c>
      <c r="AE65" s="102">
        <v>0</v>
      </c>
      <c r="AF65" s="102">
        <v>2</v>
      </c>
      <c r="AG65" s="102"/>
      <c r="AH65" s="59"/>
      <c r="AI65" s="118">
        <v>2</v>
      </c>
      <c r="AJ65" s="58"/>
      <c r="AK65" s="58"/>
      <c r="AL65" s="102"/>
      <c r="AM65" s="58"/>
      <c r="AN65" s="59"/>
      <c r="AO65" s="118">
        <v>0</v>
      </c>
      <c r="AP65" s="102">
        <v>3</v>
      </c>
      <c r="AQ65" s="102">
        <v>3</v>
      </c>
      <c r="AR65" s="102">
        <v>3</v>
      </c>
      <c r="AS65" s="102"/>
      <c r="AT65" s="59"/>
      <c r="AU65" s="118">
        <v>3</v>
      </c>
      <c r="AV65" s="102"/>
      <c r="AW65" s="102"/>
      <c r="AX65" s="102">
        <v>1</v>
      </c>
      <c r="AY65" s="102">
        <v>1</v>
      </c>
      <c r="AZ65" s="102">
        <v>1</v>
      </c>
      <c r="BA65" s="118">
        <v>1</v>
      </c>
      <c r="BB65" s="102">
        <v>4</v>
      </c>
      <c r="BC65" s="102">
        <v>5</v>
      </c>
      <c r="BD65" s="102"/>
      <c r="BE65" s="58"/>
      <c r="BF65" s="76"/>
      <c r="BG65" s="118">
        <v>4.5</v>
      </c>
    </row>
    <row r="66" spans="1:59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102" t="s">
        <v>563</v>
      </c>
      <c r="M66" s="102" t="s">
        <v>563</v>
      </c>
      <c r="N66" s="102" t="s">
        <v>563</v>
      </c>
      <c r="O66" s="102" t="s">
        <v>563</v>
      </c>
      <c r="P66" s="102" t="s">
        <v>563</v>
      </c>
      <c r="Q66" s="118" t="s">
        <v>563</v>
      </c>
      <c r="R66" s="102" t="s">
        <v>563</v>
      </c>
      <c r="S66" s="102" t="s">
        <v>563</v>
      </c>
      <c r="T66" s="101"/>
      <c r="U66" s="102" t="s">
        <v>563</v>
      </c>
      <c r="V66" s="65"/>
      <c r="W66" s="118" t="s">
        <v>563</v>
      </c>
      <c r="X66" s="102" t="s">
        <v>563</v>
      </c>
      <c r="Y66" s="102" t="s">
        <v>563</v>
      </c>
      <c r="Z66" s="101"/>
      <c r="AA66" s="101"/>
      <c r="AB66" s="65"/>
      <c r="AC66" s="118" t="s">
        <v>563</v>
      </c>
      <c r="AD66" s="102" t="s">
        <v>563</v>
      </c>
      <c r="AE66" s="102" t="s">
        <v>563</v>
      </c>
      <c r="AF66" s="102" t="s">
        <v>563</v>
      </c>
      <c r="AG66" s="101"/>
      <c r="AH66" s="65"/>
      <c r="AI66" s="118" t="s">
        <v>563</v>
      </c>
      <c r="AJ66" s="54"/>
      <c r="AK66" s="54"/>
      <c r="AL66" s="101"/>
      <c r="AM66" s="54"/>
      <c r="AN66" s="65"/>
      <c r="AO66" s="118">
        <v>0</v>
      </c>
      <c r="AP66" s="102" t="s">
        <v>563</v>
      </c>
      <c r="AQ66" s="102" t="s">
        <v>563</v>
      </c>
      <c r="AR66" s="102" t="s">
        <v>563</v>
      </c>
      <c r="AS66" s="101"/>
      <c r="AT66" s="65"/>
      <c r="AU66" s="118" t="s">
        <v>563</v>
      </c>
      <c r="AV66" s="101"/>
      <c r="AW66" s="101"/>
      <c r="AX66" s="102" t="s">
        <v>563</v>
      </c>
      <c r="AY66" s="102" t="s">
        <v>563</v>
      </c>
      <c r="AZ66" s="102" t="s">
        <v>563</v>
      </c>
      <c r="BA66" s="118" t="s">
        <v>563</v>
      </c>
      <c r="BB66" s="102" t="s">
        <v>563</v>
      </c>
      <c r="BC66" s="102" t="s">
        <v>563</v>
      </c>
      <c r="BD66" s="101"/>
      <c r="BE66" s="54"/>
      <c r="BF66" s="81"/>
      <c r="BG66" s="118" t="s">
        <v>563</v>
      </c>
    </row>
    <row r="67" spans="1:59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102">
        <v>3</v>
      </c>
      <c r="M67" s="102">
        <v>3</v>
      </c>
      <c r="N67" s="102">
        <v>3</v>
      </c>
      <c r="O67" s="102">
        <v>3</v>
      </c>
      <c r="P67" s="102">
        <v>3</v>
      </c>
      <c r="Q67" s="118">
        <v>3</v>
      </c>
      <c r="R67" s="102">
        <v>2</v>
      </c>
      <c r="S67" s="102">
        <v>2</v>
      </c>
      <c r="T67" s="102"/>
      <c r="U67" s="102">
        <v>3</v>
      </c>
      <c r="V67" s="59"/>
      <c r="W67" s="118">
        <v>2.3333333333333335</v>
      </c>
      <c r="X67" s="102">
        <v>3</v>
      </c>
      <c r="Y67" s="102">
        <v>2</v>
      </c>
      <c r="Z67" s="102"/>
      <c r="AA67" s="102"/>
      <c r="AB67" s="59"/>
      <c r="AC67" s="118">
        <v>2.5</v>
      </c>
      <c r="AD67" s="102">
        <v>2</v>
      </c>
      <c r="AE67" s="102">
        <v>0</v>
      </c>
      <c r="AF67" s="102">
        <v>2</v>
      </c>
      <c r="AG67" s="102"/>
      <c r="AH67" s="59"/>
      <c r="AI67" s="118">
        <v>2</v>
      </c>
      <c r="AJ67" s="58"/>
      <c r="AK67" s="58"/>
      <c r="AL67" s="102"/>
      <c r="AM67" s="58"/>
      <c r="AN67" s="59"/>
      <c r="AO67" s="118">
        <v>0</v>
      </c>
      <c r="AP67" s="102">
        <v>4</v>
      </c>
      <c r="AQ67" s="102">
        <v>3</v>
      </c>
      <c r="AR67" s="102">
        <v>3</v>
      </c>
      <c r="AS67" s="102"/>
      <c r="AT67" s="59"/>
      <c r="AU67" s="118">
        <v>3.3333333333333335</v>
      </c>
      <c r="AV67" s="102"/>
      <c r="AW67" s="102"/>
      <c r="AX67" s="102">
        <v>2</v>
      </c>
      <c r="AY67" s="102">
        <v>2</v>
      </c>
      <c r="AZ67" s="102">
        <v>2</v>
      </c>
      <c r="BA67" s="118">
        <v>2</v>
      </c>
      <c r="BB67" s="102">
        <v>3</v>
      </c>
      <c r="BC67" s="102">
        <v>4</v>
      </c>
      <c r="BD67" s="102"/>
      <c r="BE67" s="58"/>
      <c r="BF67" s="76"/>
      <c r="BG67" s="118">
        <v>3.5</v>
      </c>
    </row>
    <row r="68" spans="1:59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102" t="s">
        <v>563</v>
      </c>
      <c r="M68" s="102" t="s">
        <v>563</v>
      </c>
      <c r="N68" s="102" t="s">
        <v>563</v>
      </c>
      <c r="O68" s="102" t="s">
        <v>563</v>
      </c>
      <c r="P68" s="102" t="s">
        <v>563</v>
      </c>
      <c r="Q68" s="118" t="s">
        <v>563</v>
      </c>
      <c r="R68" s="102" t="s">
        <v>563</v>
      </c>
      <c r="S68" s="102" t="s">
        <v>563</v>
      </c>
      <c r="T68" s="101"/>
      <c r="U68" s="102" t="s">
        <v>563</v>
      </c>
      <c r="V68" s="65"/>
      <c r="W68" s="118" t="s">
        <v>563</v>
      </c>
      <c r="X68" s="102" t="s">
        <v>563</v>
      </c>
      <c r="Y68" s="102" t="s">
        <v>563</v>
      </c>
      <c r="Z68" s="101"/>
      <c r="AA68" s="101"/>
      <c r="AB68" s="65"/>
      <c r="AC68" s="118" t="s">
        <v>563</v>
      </c>
      <c r="AD68" s="102" t="s">
        <v>563</v>
      </c>
      <c r="AE68" s="102" t="s">
        <v>563</v>
      </c>
      <c r="AF68" s="102" t="s">
        <v>563</v>
      </c>
      <c r="AG68" s="101"/>
      <c r="AH68" s="65"/>
      <c r="AI68" s="118" t="s">
        <v>563</v>
      </c>
      <c r="AJ68" s="54"/>
      <c r="AK68" s="54"/>
      <c r="AL68" s="101"/>
      <c r="AM68" s="54"/>
      <c r="AN68" s="65"/>
      <c r="AO68" s="118">
        <v>0</v>
      </c>
      <c r="AP68" s="102" t="s">
        <v>563</v>
      </c>
      <c r="AQ68" s="102" t="s">
        <v>563</v>
      </c>
      <c r="AR68" s="102" t="s">
        <v>563</v>
      </c>
      <c r="AS68" s="101"/>
      <c r="AT68" s="65"/>
      <c r="AU68" s="118" t="s">
        <v>563</v>
      </c>
      <c r="AV68" s="101"/>
      <c r="AW68" s="101"/>
      <c r="AX68" s="102" t="s">
        <v>563</v>
      </c>
      <c r="AY68" s="102" t="s">
        <v>563</v>
      </c>
      <c r="AZ68" s="102" t="s">
        <v>563</v>
      </c>
      <c r="BA68" s="118" t="s">
        <v>563</v>
      </c>
      <c r="BB68" s="102" t="s">
        <v>563</v>
      </c>
      <c r="BC68" s="102" t="s">
        <v>563</v>
      </c>
      <c r="BD68" s="101"/>
      <c r="BE68" s="54"/>
      <c r="BF68" s="81"/>
      <c r="BG68" s="118" t="s">
        <v>563</v>
      </c>
    </row>
    <row r="69" spans="1:59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102">
        <v>4</v>
      </c>
      <c r="M69" s="102">
        <v>4</v>
      </c>
      <c r="N69" s="102">
        <v>4</v>
      </c>
      <c r="O69" s="102">
        <v>3</v>
      </c>
      <c r="P69" s="102">
        <v>5</v>
      </c>
      <c r="Q69" s="118">
        <v>4</v>
      </c>
      <c r="R69" s="102">
        <v>4</v>
      </c>
      <c r="S69" s="102">
        <v>4</v>
      </c>
      <c r="T69" s="102"/>
      <c r="U69" s="102">
        <v>4</v>
      </c>
      <c r="V69" s="59"/>
      <c r="W69" s="118">
        <v>4</v>
      </c>
      <c r="X69" s="102">
        <v>3</v>
      </c>
      <c r="Y69" s="102">
        <v>2</v>
      </c>
      <c r="Z69" s="102"/>
      <c r="AA69" s="102"/>
      <c r="AB69" s="59"/>
      <c r="AC69" s="118">
        <v>2.5</v>
      </c>
      <c r="AD69" s="102">
        <v>3</v>
      </c>
      <c r="AE69" s="102">
        <v>0</v>
      </c>
      <c r="AF69" s="102">
        <v>1</v>
      </c>
      <c r="AG69" s="102"/>
      <c r="AH69" s="59"/>
      <c r="AI69" s="118">
        <v>2</v>
      </c>
      <c r="AJ69" s="58"/>
      <c r="AK69" s="58"/>
      <c r="AL69" s="102"/>
      <c r="AM69" s="58"/>
      <c r="AN69" s="59"/>
      <c r="AO69" s="118">
        <v>0</v>
      </c>
      <c r="AP69" s="102">
        <v>4</v>
      </c>
      <c r="AQ69" s="102">
        <v>4</v>
      </c>
      <c r="AR69" s="102">
        <v>4</v>
      </c>
      <c r="AS69" s="102"/>
      <c r="AT69" s="59"/>
      <c r="AU69" s="118">
        <v>4</v>
      </c>
      <c r="AV69" s="102"/>
      <c r="AW69" s="102"/>
      <c r="AX69" s="102">
        <v>1</v>
      </c>
      <c r="AY69" s="102">
        <v>1</v>
      </c>
      <c r="AZ69" s="102">
        <v>1</v>
      </c>
      <c r="BA69" s="118">
        <v>1</v>
      </c>
      <c r="BB69" s="102">
        <v>4</v>
      </c>
      <c r="BC69" s="102">
        <v>5</v>
      </c>
      <c r="BD69" s="102"/>
      <c r="BE69" s="58"/>
      <c r="BF69" s="76"/>
      <c r="BG69" s="118">
        <v>4.5</v>
      </c>
    </row>
    <row r="70" spans="1:59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102" t="s">
        <v>563</v>
      </c>
      <c r="M70" s="102" t="s">
        <v>563</v>
      </c>
      <c r="N70" s="102" t="s">
        <v>563</v>
      </c>
      <c r="O70" s="102" t="s">
        <v>563</v>
      </c>
      <c r="P70" s="102" t="s">
        <v>563</v>
      </c>
      <c r="Q70" s="118" t="s">
        <v>563</v>
      </c>
      <c r="R70" s="102" t="s">
        <v>563</v>
      </c>
      <c r="S70" s="102" t="s">
        <v>563</v>
      </c>
      <c r="T70" s="101"/>
      <c r="U70" s="102" t="s">
        <v>563</v>
      </c>
      <c r="V70" s="65"/>
      <c r="W70" s="118" t="s">
        <v>563</v>
      </c>
      <c r="X70" s="102" t="s">
        <v>563</v>
      </c>
      <c r="Y70" s="102" t="s">
        <v>563</v>
      </c>
      <c r="Z70" s="101"/>
      <c r="AA70" s="101"/>
      <c r="AB70" s="65"/>
      <c r="AC70" s="118" t="s">
        <v>563</v>
      </c>
      <c r="AD70" s="102" t="s">
        <v>563</v>
      </c>
      <c r="AE70" s="102" t="s">
        <v>563</v>
      </c>
      <c r="AF70" s="102" t="s">
        <v>563</v>
      </c>
      <c r="AG70" s="101"/>
      <c r="AH70" s="65"/>
      <c r="AI70" s="118" t="s">
        <v>563</v>
      </c>
      <c r="AJ70" s="54"/>
      <c r="AK70" s="54"/>
      <c r="AL70" s="101"/>
      <c r="AM70" s="54"/>
      <c r="AN70" s="65"/>
      <c r="AO70" s="118">
        <v>0</v>
      </c>
      <c r="AP70" s="102" t="s">
        <v>563</v>
      </c>
      <c r="AQ70" s="102" t="s">
        <v>563</v>
      </c>
      <c r="AR70" s="102" t="s">
        <v>563</v>
      </c>
      <c r="AS70" s="101"/>
      <c r="AT70" s="65"/>
      <c r="AU70" s="118" t="s">
        <v>563</v>
      </c>
      <c r="AV70" s="101"/>
      <c r="AW70" s="101"/>
      <c r="AX70" s="102" t="s">
        <v>563</v>
      </c>
      <c r="AY70" s="102" t="s">
        <v>563</v>
      </c>
      <c r="AZ70" s="102" t="s">
        <v>563</v>
      </c>
      <c r="BA70" s="118" t="s">
        <v>563</v>
      </c>
      <c r="BB70" s="102" t="s">
        <v>563</v>
      </c>
      <c r="BC70" s="102" t="s">
        <v>563</v>
      </c>
      <c r="BD70" s="101"/>
      <c r="BE70" s="54"/>
      <c r="BF70" s="81"/>
      <c r="BG70" s="118" t="s">
        <v>563</v>
      </c>
    </row>
    <row r="71" spans="1:59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102">
        <v>0</v>
      </c>
      <c r="M71" s="102">
        <v>0</v>
      </c>
      <c r="N71" s="102">
        <v>0</v>
      </c>
      <c r="O71" s="102">
        <v>0</v>
      </c>
      <c r="P71" s="102">
        <v>0</v>
      </c>
      <c r="Q71" s="118">
        <v>0</v>
      </c>
      <c r="R71" s="102">
        <v>0</v>
      </c>
      <c r="S71" s="102">
        <v>0</v>
      </c>
      <c r="T71" s="102"/>
      <c r="U71" s="102">
        <v>0</v>
      </c>
      <c r="V71" s="59"/>
      <c r="W71" s="118">
        <v>0</v>
      </c>
      <c r="X71" s="102">
        <v>0</v>
      </c>
      <c r="Y71" s="102">
        <v>0</v>
      </c>
      <c r="Z71" s="102"/>
      <c r="AA71" s="102"/>
      <c r="AB71" s="59"/>
      <c r="AC71" s="118">
        <v>0</v>
      </c>
      <c r="AD71" s="102">
        <v>0</v>
      </c>
      <c r="AE71" s="102">
        <v>0</v>
      </c>
      <c r="AF71" s="102">
        <v>0</v>
      </c>
      <c r="AG71" s="102"/>
      <c r="AH71" s="59"/>
      <c r="AI71" s="118">
        <v>0</v>
      </c>
      <c r="AJ71" s="58"/>
      <c r="AK71" s="58"/>
      <c r="AL71" s="102"/>
      <c r="AM71" s="58"/>
      <c r="AN71" s="59"/>
      <c r="AO71" s="118">
        <v>0</v>
      </c>
      <c r="AP71" s="102">
        <v>0</v>
      </c>
      <c r="AQ71" s="102">
        <v>0</v>
      </c>
      <c r="AR71" s="102">
        <v>0</v>
      </c>
      <c r="AS71" s="102"/>
      <c r="AT71" s="59"/>
      <c r="AU71" s="118">
        <v>0</v>
      </c>
      <c r="AV71" s="102"/>
      <c r="AW71" s="102"/>
      <c r="AX71" s="102">
        <v>0</v>
      </c>
      <c r="AY71" s="102">
        <v>0</v>
      </c>
      <c r="AZ71" s="102">
        <v>0</v>
      </c>
      <c r="BA71" s="118">
        <v>0</v>
      </c>
      <c r="BB71" s="102">
        <v>1</v>
      </c>
      <c r="BC71" s="102">
        <v>1</v>
      </c>
      <c r="BD71" s="102"/>
      <c r="BE71" s="58"/>
      <c r="BF71" s="76"/>
      <c r="BG71" s="118">
        <v>1</v>
      </c>
    </row>
    <row r="72" spans="1:59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102" t="s">
        <v>563</v>
      </c>
      <c r="M72" s="102" t="s">
        <v>563</v>
      </c>
      <c r="N72" s="102" t="s">
        <v>563</v>
      </c>
      <c r="O72" s="102" t="s">
        <v>563</v>
      </c>
      <c r="P72" s="102" t="s">
        <v>563</v>
      </c>
      <c r="Q72" s="118" t="s">
        <v>563</v>
      </c>
      <c r="R72" s="102" t="s">
        <v>563</v>
      </c>
      <c r="S72" s="102" t="s">
        <v>563</v>
      </c>
      <c r="T72" s="101"/>
      <c r="U72" s="102" t="s">
        <v>563</v>
      </c>
      <c r="V72" s="65"/>
      <c r="W72" s="118" t="s">
        <v>563</v>
      </c>
      <c r="X72" s="102" t="s">
        <v>563</v>
      </c>
      <c r="Y72" s="102" t="s">
        <v>563</v>
      </c>
      <c r="Z72" s="101"/>
      <c r="AA72" s="101"/>
      <c r="AB72" s="65"/>
      <c r="AC72" s="118" t="s">
        <v>563</v>
      </c>
      <c r="AD72" s="102" t="s">
        <v>563</v>
      </c>
      <c r="AE72" s="102" t="s">
        <v>563</v>
      </c>
      <c r="AF72" s="102" t="s">
        <v>563</v>
      </c>
      <c r="AG72" s="101"/>
      <c r="AH72" s="65"/>
      <c r="AI72" s="118" t="s">
        <v>563</v>
      </c>
      <c r="AJ72" s="54"/>
      <c r="AK72" s="54"/>
      <c r="AL72" s="101"/>
      <c r="AM72" s="54"/>
      <c r="AN72" s="65"/>
      <c r="AO72" s="118">
        <v>0</v>
      </c>
      <c r="AP72" s="102" t="s">
        <v>563</v>
      </c>
      <c r="AQ72" s="102" t="s">
        <v>563</v>
      </c>
      <c r="AR72" s="102" t="s">
        <v>563</v>
      </c>
      <c r="AS72" s="101"/>
      <c r="AT72" s="65"/>
      <c r="AU72" s="118" t="s">
        <v>563</v>
      </c>
      <c r="AV72" s="101"/>
      <c r="AW72" s="101"/>
      <c r="AX72" s="102" t="s">
        <v>563</v>
      </c>
      <c r="AY72" s="102" t="s">
        <v>563</v>
      </c>
      <c r="AZ72" s="102" t="s">
        <v>563</v>
      </c>
      <c r="BA72" s="118" t="s">
        <v>563</v>
      </c>
      <c r="BB72" s="102" t="s">
        <v>563</v>
      </c>
      <c r="BC72" s="102" t="s">
        <v>563</v>
      </c>
      <c r="BD72" s="101"/>
      <c r="BE72" s="54"/>
      <c r="BF72" s="81"/>
      <c r="BG72" s="118" t="s">
        <v>563</v>
      </c>
    </row>
    <row r="73" spans="1:59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102">
        <v>3</v>
      </c>
      <c r="M73" s="102">
        <v>4</v>
      </c>
      <c r="N73" s="102">
        <v>2</v>
      </c>
      <c r="O73" s="102">
        <v>3</v>
      </c>
      <c r="P73" s="102">
        <v>4</v>
      </c>
      <c r="Q73" s="118">
        <v>3.2</v>
      </c>
      <c r="R73" s="102">
        <v>4</v>
      </c>
      <c r="S73" s="102">
        <v>4</v>
      </c>
      <c r="T73" s="102"/>
      <c r="U73" s="102">
        <v>4</v>
      </c>
      <c r="V73" s="59"/>
      <c r="W73" s="118">
        <v>4</v>
      </c>
      <c r="X73" s="102">
        <v>3</v>
      </c>
      <c r="Y73" s="102">
        <v>3</v>
      </c>
      <c r="Z73" s="102"/>
      <c r="AA73" s="102"/>
      <c r="AB73" s="59"/>
      <c r="AC73" s="118">
        <v>3</v>
      </c>
      <c r="AD73" s="102">
        <v>4</v>
      </c>
      <c r="AE73" s="102">
        <v>0</v>
      </c>
      <c r="AF73" s="102">
        <v>4</v>
      </c>
      <c r="AG73" s="102"/>
      <c r="AH73" s="59"/>
      <c r="AI73" s="118">
        <v>4</v>
      </c>
      <c r="AJ73" s="58"/>
      <c r="AK73" s="58"/>
      <c r="AL73" s="102"/>
      <c r="AM73" s="58"/>
      <c r="AN73" s="59"/>
      <c r="AO73" s="118">
        <v>0</v>
      </c>
      <c r="AP73" s="102">
        <v>3</v>
      </c>
      <c r="AQ73" s="102">
        <v>2</v>
      </c>
      <c r="AR73" s="102">
        <v>3</v>
      </c>
      <c r="AS73" s="102"/>
      <c r="AT73" s="59"/>
      <c r="AU73" s="118">
        <v>2.6666666666666665</v>
      </c>
      <c r="AV73" s="102"/>
      <c r="AW73" s="102"/>
      <c r="AX73" s="102">
        <v>4</v>
      </c>
      <c r="AY73" s="102">
        <v>4</v>
      </c>
      <c r="AZ73" s="102">
        <v>4</v>
      </c>
      <c r="BA73" s="118">
        <v>4</v>
      </c>
      <c r="BB73" s="102">
        <v>2</v>
      </c>
      <c r="BC73" s="102">
        <v>3</v>
      </c>
      <c r="BD73" s="102"/>
      <c r="BE73" s="58"/>
      <c r="BF73" s="76"/>
      <c r="BG73" s="118">
        <v>2.5</v>
      </c>
    </row>
    <row r="74" spans="1:59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102">
        <v>3</v>
      </c>
      <c r="M74" s="102">
        <v>4</v>
      </c>
      <c r="N74" s="102">
        <v>3</v>
      </c>
      <c r="O74" s="102">
        <v>3</v>
      </c>
      <c r="P74" s="102">
        <v>3</v>
      </c>
      <c r="Q74" s="118">
        <v>3.2</v>
      </c>
      <c r="R74" s="102">
        <v>4</v>
      </c>
      <c r="S74" s="102">
        <v>4</v>
      </c>
      <c r="T74" s="101"/>
      <c r="U74" s="102">
        <v>4</v>
      </c>
      <c r="V74" s="65"/>
      <c r="W74" s="118">
        <v>4</v>
      </c>
      <c r="X74" s="102">
        <v>3</v>
      </c>
      <c r="Y74" s="102">
        <v>4</v>
      </c>
      <c r="Z74" s="101"/>
      <c r="AA74" s="101"/>
      <c r="AB74" s="65"/>
      <c r="AC74" s="118">
        <v>3.5</v>
      </c>
      <c r="AD74" s="102">
        <v>5</v>
      </c>
      <c r="AE74" s="102">
        <v>0</v>
      </c>
      <c r="AF74" s="102">
        <v>5</v>
      </c>
      <c r="AG74" s="101"/>
      <c r="AH74" s="65"/>
      <c r="AI74" s="118">
        <v>5</v>
      </c>
      <c r="AJ74" s="54"/>
      <c r="AK74" s="54"/>
      <c r="AL74" s="101"/>
      <c r="AM74" s="54"/>
      <c r="AN74" s="65"/>
      <c r="AO74" s="118">
        <v>0</v>
      </c>
      <c r="AP74" s="102">
        <v>3</v>
      </c>
      <c r="AQ74" s="102">
        <v>4</v>
      </c>
      <c r="AR74" s="102">
        <v>5</v>
      </c>
      <c r="AS74" s="101"/>
      <c r="AT74" s="65"/>
      <c r="AU74" s="118">
        <v>4</v>
      </c>
      <c r="AV74" s="101"/>
      <c r="AW74" s="101"/>
      <c r="AX74" s="102">
        <v>5</v>
      </c>
      <c r="AY74" s="102">
        <v>5</v>
      </c>
      <c r="AZ74" s="102">
        <v>5</v>
      </c>
      <c r="BA74" s="118">
        <v>5</v>
      </c>
      <c r="BB74" s="102">
        <v>4</v>
      </c>
      <c r="BC74" s="102">
        <v>5</v>
      </c>
      <c r="BD74" s="101"/>
      <c r="BE74" s="54"/>
      <c r="BF74" s="81"/>
      <c r="BG74" s="118">
        <v>4.5</v>
      </c>
    </row>
    <row r="75" spans="1:59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102" t="s">
        <v>563</v>
      </c>
      <c r="M75" s="102" t="s">
        <v>563</v>
      </c>
      <c r="N75" s="102" t="s">
        <v>563</v>
      </c>
      <c r="O75" s="102" t="s">
        <v>563</v>
      </c>
      <c r="P75" s="102" t="s">
        <v>563</v>
      </c>
      <c r="Q75" s="118" t="s">
        <v>563</v>
      </c>
      <c r="R75" s="102" t="s">
        <v>563</v>
      </c>
      <c r="S75" s="102" t="s">
        <v>563</v>
      </c>
      <c r="T75" s="102"/>
      <c r="U75" s="102" t="s">
        <v>563</v>
      </c>
      <c r="V75" s="59"/>
      <c r="W75" s="118" t="s">
        <v>563</v>
      </c>
      <c r="X75" s="102" t="s">
        <v>563</v>
      </c>
      <c r="Y75" s="102" t="s">
        <v>563</v>
      </c>
      <c r="Z75" s="102"/>
      <c r="AA75" s="102"/>
      <c r="AB75" s="59"/>
      <c r="AC75" s="118" t="s">
        <v>563</v>
      </c>
      <c r="AD75" s="102" t="s">
        <v>563</v>
      </c>
      <c r="AE75" s="102" t="s">
        <v>563</v>
      </c>
      <c r="AF75" s="102" t="s">
        <v>563</v>
      </c>
      <c r="AG75" s="102"/>
      <c r="AH75" s="59"/>
      <c r="AI75" s="118" t="s">
        <v>563</v>
      </c>
      <c r="AJ75" s="58"/>
      <c r="AK75" s="58"/>
      <c r="AL75" s="102"/>
      <c r="AM75" s="58"/>
      <c r="AN75" s="59"/>
      <c r="AO75" s="118">
        <v>0</v>
      </c>
      <c r="AP75" s="102" t="s">
        <v>563</v>
      </c>
      <c r="AQ75" s="102" t="s">
        <v>563</v>
      </c>
      <c r="AR75" s="102" t="s">
        <v>563</v>
      </c>
      <c r="AS75" s="102"/>
      <c r="AT75" s="59"/>
      <c r="AU75" s="118" t="s">
        <v>563</v>
      </c>
      <c r="AV75" s="102"/>
      <c r="AW75" s="102"/>
      <c r="AX75" s="102" t="s">
        <v>563</v>
      </c>
      <c r="AY75" s="102" t="s">
        <v>563</v>
      </c>
      <c r="AZ75" s="102" t="s">
        <v>563</v>
      </c>
      <c r="BA75" s="118" t="s">
        <v>563</v>
      </c>
      <c r="BB75" s="102" t="s">
        <v>563</v>
      </c>
      <c r="BC75" s="102" t="s">
        <v>563</v>
      </c>
      <c r="BD75" s="102"/>
      <c r="BE75" s="58"/>
      <c r="BF75" s="76"/>
      <c r="BG75" s="118" t="s">
        <v>563</v>
      </c>
    </row>
    <row r="76" spans="1:59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102" t="s">
        <v>563</v>
      </c>
      <c r="M76" s="102" t="s">
        <v>563</v>
      </c>
      <c r="N76" s="102" t="s">
        <v>563</v>
      </c>
      <c r="O76" s="102" t="s">
        <v>563</v>
      </c>
      <c r="P76" s="102" t="s">
        <v>563</v>
      </c>
      <c r="Q76" s="118" t="s">
        <v>563</v>
      </c>
      <c r="R76" s="102" t="s">
        <v>563</v>
      </c>
      <c r="S76" s="102" t="s">
        <v>563</v>
      </c>
      <c r="T76" s="101"/>
      <c r="U76" s="102" t="s">
        <v>563</v>
      </c>
      <c r="V76" s="65"/>
      <c r="W76" s="118" t="s">
        <v>563</v>
      </c>
      <c r="X76" s="102" t="s">
        <v>563</v>
      </c>
      <c r="Y76" s="102" t="s">
        <v>563</v>
      </c>
      <c r="Z76" s="101"/>
      <c r="AA76" s="101"/>
      <c r="AB76" s="65"/>
      <c r="AC76" s="118" t="s">
        <v>563</v>
      </c>
      <c r="AD76" s="102" t="s">
        <v>563</v>
      </c>
      <c r="AE76" s="102" t="s">
        <v>563</v>
      </c>
      <c r="AF76" s="102" t="s">
        <v>563</v>
      </c>
      <c r="AG76" s="101"/>
      <c r="AH76" s="65"/>
      <c r="AI76" s="118" t="s">
        <v>563</v>
      </c>
      <c r="AJ76" s="54"/>
      <c r="AK76" s="54"/>
      <c r="AL76" s="101"/>
      <c r="AM76" s="54"/>
      <c r="AN76" s="65"/>
      <c r="AO76" s="118">
        <v>0</v>
      </c>
      <c r="AP76" s="102" t="s">
        <v>563</v>
      </c>
      <c r="AQ76" s="102" t="s">
        <v>563</v>
      </c>
      <c r="AR76" s="102" t="s">
        <v>563</v>
      </c>
      <c r="AS76" s="101"/>
      <c r="AT76" s="65"/>
      <c r="AU76" s="118" t="s">
        <v>563</v>
      </c>
      <c r="AV76" s="101"/>
      <c r="AW76" s="101"/>
      <c r="AX76" s="102" t="s">
        <v>563</v>
      </c>
      <c r="AY76" s="102" t="s">
        <v>563</v>
      </c>
      <c r="AZ76" s="102" t="s">
        <v>563</v>
      </c>
      <c r="BA76" s="118" t="s">
        <v>563</v>
      </c>
      <c r="BB76" s="102" t="s">
        <v>563</v>
      </c>
      <c r="BC76" s="102" t="s">
        <v>563</v>
      </c>
      <c r="BD76" s="101"/>
      <c r="BE76" s="54"/>
      <c r="BF76" s="81"/>
      <c r="BG76" s="118" t="s">
        <v>563</v>
      </c>
    </row>
    <row r="77" spans="1:59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102" t="s">
        <v>563</v>
      </c>
      <c r="M77" s="102" t="s">
        <v>563</v>
      </c>
      <c r="N77" s="102" t="s">
        <v>563</v>
      </c>
      <c r="O77" s="102" t="s">
        <v>563</v>
      </c>
      <c r="P77" s="102" t="s">
        <v>563</v>
      </c>
      <c r="Q77" s="118" t="s">
        <v>563</v>
      </c>
      <c r="R77" s="102" t="s">
        <v>563</v>
      </c>
      <c r="S77" s="102" t="s">
        <v>563</v>
      </c>
      <c r="T77" s="102"/>
      <c r="U77" s="102" t="s">
        <v>563</v>
      </c>
      <c r="V77" s="59"/>
      <c r="W77" s="118" t="s">
        <v>563</v>
      </c>
      <c r="X77" s="102" t="s">
        <v>563</v>
      </c>
      <c r="Y77" s="102" t="s">
        <v>563</v>
      </c>
      <c r="Z77" s="102"/>
      <c r="AA77" s="102"/>
      <c r="AB77" s="59"/>
      <c r="AC77" s="118" t="s">
        <v>563</v>
      </c>
      <c r="AD77" s="102" t="s">
        <v>563</v>
      </c>
      <c r="AE77" s="102" t="s">
        <v>563</v>
      </c>
      <c r="AF77" s="102" t="s">
        <v>563</v>
      </c>
      <c r="AG77" s="102"/>
      <c r="AH77" s="59"/>
      <c r="AI77" s="118" t="s">
        <v>563</v>
      </c>
      <c r="AJ77" s="58"/>
      <c r="AK77" s="58"/>
      <c r="AL77" s="102"/>
      <c r="AM77" s="58"/>
      <c r="AN77" s="59"/>
      <c r="AO77" s="118">
        <v>0</v>
      </c>
      <c r="AP77" s="102" t="s">
        <v>563</v>
      </c>
      <c r="AQ77" s="102" t="s">
        <v>563</v>
      </c>
      <c r="AR77" s="102" t="s">
        <v>563</v>
      </c>
      <c r="AS77" s="102"/>
      <c r="AT77" s="59"/>
      <c r="AU77" s="118" t="s">
        <v>563</v>
      </c>
      <c r="AV77" s="102"/>
      <c r="AW77" s="102"/>
      <c r="AX77" s="102" t="s">
        <v>563</v>
      </c>
      <c r="AY77" s="102" t="s">
        <v>563</v>
      </c>
      <c r="AZ77" s="102" t="s">
        <v>563</v>
      </c>
      <c r="BA77" s="118" t="s">
        <v>563</v>
      </c>
      <c r="BB77" s="102" t="s">
        <v>563</v>
      </c>
      <c r="BC77" s="102" t="s">
        <v>563</v>
      </c>
      <c r="BD77" s="102"/>
      <c r="BE77" s="58"/>
      <c r="BF77" s="76"/>
      <c r="BG77" s="118" t="s">
        <v>563</v>
      </c>
    </row>
    <row r="78" spans="1:59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102" t="s">
        <v>563</v>
      </c>
      <c r="M78" s="102" t="s">
        <v>563</v>
      </c>
      <c r="N78" s="102" t="s">
        <v>563</v>
      </c>
      <c r="O78" s="102" t="s">
        <v>563</v>
      </c>
      <c r="P78" s="102" t="s">
        <v>563</v>
      </c>
      <c r="Q78" s="118" t="s">
        <v>563</v>
      </c>
      <c r="R78" s="102" t="s">
        <v>563</v>
      </c>
      <c r="S78" s="102" t="s">
        <v>563</v>
      </c>
      <c r="T78" s="101"/>
      <c r="U78" s="102" t="s">
        <v>563</v>
      </c>
      <c r="V78" s="65"/>
      <c r="W78" s="118" t="s">
        <v>563</v>
      </c>
      <c r="X78" s="102" t="s">
        <v>563</v>
      </c>
      <c r="Y78" s="102" t="s">
        <v>563</v>
      </c>
      <c r="Z78" s="101"/>
      <c r="AA78" s="101"/>
      <c r="AB78" s="65"/>
      <c r="AC78" s="118" t="s">
        <v>563</v>
      </c>
      <c r="AD78" s="102" t="s">
        <v>563</v>
      </c>
      <c r="AE78" s="102" t="s">
        <v>563</v>
      </c>
      <c r="AF78" s="102" t="s">
        <v>563</v>
      </c>
      <c r="AG78" s="101"/>
      <c r="AH78" s="65"/>
      <c r="AI78" s="118" t="s">
        <v>563</v>
      </c>
      <c r="AJ78" s="54"/>
      <c r="AK78" s="54"/>
      <c r="AL78" s="101"/>
      <c r="AM78" s="54"/>
      <c r="AN78" s="65"/>
      <c r="AO78" s="118">
        <v>0</v>
      </c>
      <c r="AP78" s="102" t="s">
        <v>563</v>
      </c>
      <c r="AQ78" s="102" t="s">
        <v>563</v>
      </c>
      <c r="AR78" s="102" t="s">
        <v>563</v>
      </c>
      <c r="AS78" s="101"/>
      <c r="AT78" s="65"/>
      <c r="AU78" s="118" t="s">
        <v>563</v>
      </c>
      <c r="AV78" s="101"/>
      <c r="AW78" s="101"/>
      <c r="AX78" s="102" t="s">
        <v>563</v>
      </c>
      <c r="AY78" s="102" t="s">
        <v>563</v>
      </c>
      <c r="AZ78" s="102" t="s">
        <v>563</v>
      </c>
      <c r="BA78" s="118" t="s">
        <v>563</v>
      </c>
      <c r="BB78" s="102" t="s">
        <v>563</v>
      </c>
      <c r="BC78" s="102" t="s">
        <v>563</v>
      </c>
      <c r="BD78" s="101"/>
      <c r="BE78" s="54"/>
      <c r="BF78" s="81"/>
      <c r="BG78" s="118" t="s">
        <v>563</v>
      </c>
    </row>
    <row r="79" spans="1:59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102" t="s">
        <v>563</v>
      </c>
      <c r="M79" s="102" t="s">
        <v>563</v>
      </c>
      <c r="N79" s="102" t="s">
        <v>563</v>
      </c>
      <c r="O79" s="102" t="s">
        <v>563</v>
      </c>
      <c r="P79" s="102" t="s">
        <v>563</v>
      </c>
      <c r="Q79" s="118" t="s">
        <v>563</v>
      </c>
      <c r="R79" s="102" t="s">
        <v>563</v>
      </c>
      <c r="S79" s="102" t="s">
        <v>563</v>
      </c>
      <c r="T79" s="102"/>
      <c r="U79" s="102" t="s">
        <v>563</v>
      </c>
      <c r="V79" s="59"/>
      <c r="W79" s="118" t="s">
        <v>563</v>
      </c>
      <c r="X79" s="102" t="s">
        <v>563</v>
      </c>
      <c r="Y79" s="102" t="s">
        <v>563</v>
      </c>
      <c r="Z79" s="102"/>
      <c r="AA79" s="102"/>
      <c r="AB79" s="59"/>
      <c r="AC79" s="118" t="s">
        <v>563</v>
      </c>
      <c r="AD79" s="102" t="s">
        <v>563</v>
      </c>
      <c r="AE79" s="102" t="s">
        <v>563</v>
      </c>
      <c r="AF79" s="102" t="s">
        <v>563</v>
      </c>
      <c r="AG79" s="102"/>
      <c r="AH79" s="59"/>
      <c r="AI79" s="118" t="s">
        <v>563</v>
      </c>
      <c r="AJ79" s="58"/>
      <c r="AK79" s="58"/>
      <c r="AL79" s="102"/>
      <c r="AM79" s="58"/>
      <c r="AN79" s="59"/>
      <c r="AO79" s="118">
        <v>0</v>
      </c>
      <c r="AP79" s="102" t="s">
        <v>563</v>
      </c>
      <c r="AQ79" s="102" t="s">
        <v>563</v>
      </c>
      <c r="AR79" s="102" t="s">
        <v>563</v>
      </c>
      <c r="AS79" s="102"/>
      <c r="AT79" s="59"/>
      <c r="AU79" s="118" t="s">
        <v>563</v>
      </c>
      <c r="AV79" s="102"/>
      <c r="AW79" s="102"/>
      <c r="AX79" s="102" t="s">
        <v>563</v>
      </c>
      <c r="AY79" s="102" t="s">
        <v>563</v>
      </c>
      <c r="AZ79" s="102" t="s">
        <v>563</v>
      </c>
      <c r="BA79" s="118" t="s">
        <v>563</v>
      </c>
      <c r="BB79" s="102" t="s">
        <v>563</v>
      </c>
      <c r="BC79" s="102" t="s">
        <v>563</v>
      </c>
      <c r="BD79" s="102"/>
      <c r="BE79" s="58"/>
      <c r="BF79" s="76"/>
      <c r="BG79" s="118" t="s">
        <v>563</v>
      </c>
    </row>
    <row r="80" spans="1:59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102" t="s">
        <v>563</v>
      </c>
      <c r="M80" s="102" t="s">
        <v>563</v>
      </c>
      <c r="N80" s="102" t="s">
        <v>563</v>
      </c>
      <c r="O80" s="102" t="s">
        <v>563</v>
      </c>
      <c r="P80" s="102" t="s">
        <v>563</v>
      </c>
      <c r="Q80" s="118" t="s">
        <v>563</v>
      </c>
      <c r="R80" s="102" t="s">
        <v>563</v>
      </c>
      <c r="S80" s="102" t="s">
        <v>563</v>
      </c>
      <c r="T80" s="101"/>
      <c r="U80" s="102" t="s">
        <v>563</v>
      </c>
      <c r="V80" s="65"/>
      <c r="W80" s="118" t="s">
        <v>563</v>
      </c>
      <c r="X80" s="102" t="s">
        <v>563</v>
      </c>
      <c r="Y80" s="102" t="s">
        <v>563</v>
      </c>
      <c r="Z80" s="101"/>
      <c r="AA80" s="101"/>
      <c r="AB80" s="65"/>
      <c r="AC80" s="118" t="s">
        <v>563</v>
      </c>
      <c r="AD80" s="102" t="s">
        <v>563</v>
      </c>
      <c r="AE80" s="102" t="s">
        <v>563</v>
      </c>
      <c r="AF80" s="102" t="s">
        <v>563</v>
      </c>
      <c r="AG80" s="101"/>
      <c r="AH80" s="65"/>
      <c r="AI80" s="118" t="s">
        <v>563</v>
      </c>
      <c r="AJ80" s="54"/>
      <c r="AK80" s="54"/>
      <c r="AL80" s="101"/>
      <c r="AM80" s="54"/>
      <c r="AN80" s="65"/>
      <c r="AO80" s="118">
        <v>0</v>
      </c>
      <c r="AP80" s="102" t="s">
        <v>563</v>
      </c>
      <c r="AQ80" s="102" t="s">
        <v>563</v>
      </c>
      <c r="AR80" s="102" t="s">
        <v>563</v>
      </c>
      <c r="AS80" s="101"/>
      <c r="AT80" s="65"/>
      <c r="AU80" s="118" t="s">
        <v>563</v>
      </c>
      <c r="AV80" s="101"/>
      <c r="AW80" s="101"/>
      <c r="AX80" s="102" t="s">
        <v>563</v>
      </c>
      <c r="AY80" s="102" t="s">
        <v>563</v>
      </c>
      <c r="AZ80" s="102" t="s">
        <v>563</v>
      </c>
      <c r="BA80" s="118" t="s">
        <v>563</v>
      </c>
      <c r="BB80" s="102" t="s">
        <v>563</v>
      </c>
      <c r="BC80" s="102" t="s">
        <v>563</v>
      </c>
      <c r="BD80" s="101"/>
      <c r="BE80" s="54"/>
      <c r="BF80" s="81"/>
      <c r="BG80" s="118" t="s">
        <v>563</v>
      </c>
    </row>
    <row r="81" spans="1:59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102" t="s">
        <v>563</v>
      </c>
      <c r="M81" s="102" t="s">
        <v>563</v>
      </c>
      <c r="N81" s="102" t="s">
        <v>563</v>
      </c>
      <c r="O81" s="102" t="s">
        <v>563</v>
      </c>
      <c r="P81" s="102" t="s">
        <v>563</v>
      </c>
      <c r="Q81" s="118" t="s">
        <v>563</v>
      </c>
      <c r="R81" s="102" t="s">
        <v>563</v>
      </c>
      <c r="S81" s="102" t="s">
        <v>563</v>
      </c>
      <c r="T81" s="102"/>
      <c r="U81" s="102" t="s">
        <v>563</v>
      </c>
      <c r="V81" s="59"/>
      <c r="W81" s="118" t="s">
        <v>563</v>
      </c>
      <c r="X81" s="102" t="s">
        <v>563</v>
      </c>
      <c r="Y81" s="102" t="s">
        <v>563</v>
      </c>
      <c r="Z81" s="102"/>
      <c r="AA81" s="102"/>
      <c r="AB81" s="59"/>
      <c r="AC81" s="118" t="s">
        <v>563</v>
      </c>
      <c r="AD81" s="102" t="s">
        <v>563</v>
      </c>
      <c r="AE81" s="102" t="s">
        <v>563</v>
      </c>
      <c r="AF81" s="102" t="s">
        <v>563</v>
      </c>
      <c r="AG81" s="102"/>
      <c r="AH81" s="59"/>
      <c r="AI81" s="118" t="s">
        <v>563</v>
      </c>
      <c r="AJ81" s="58"/>
      <c r="AK81" s="58"/>
      <c r="AL81" s="102"/>
      <c r="AM81" s="58"/>
      <c r="AN81" s="59"/>
      <c r="AO81" s="118">
        <v>0</v>
      </c>
      <c r="AP81" s="102" t="s">
        <v>563</v>
      </c>
      <c r="AQ81" s="102" t="s">
        <v>563</v>
      </c>
      <c r="AR81" s="102" t="s">
        <v>563</v>
      </c>
      <c r="AS81" s="102"/>
      <c r="AT81" s="59"/>
      <c r="AU81" s="118" t="s">
        <v>563</v>
      </c>
      <c r="AV81" s="102"/>
      <c r="AW81" s="102"/>
      <c r="AX81" s="102" t="s">
        <v>563</v>
      </c>
      <c r="AY81" s="102" t="s">
        <v>563</v>
      </c>
      <c r="AZ81" s="102" t="s">
        <v>563</v>
      </c>
      <c r="BA81" s="118" t="s">
        <v>563</v>
      </c>
      <c r="BB81" s="102" t="s">
        <v>563</v>
      </c>
      <c r="BC81" s="102" t="s">
        <v>563</v>
      </c>
      <c r="BD81" s="102"/>
      <c r="BE81" s="58"/>
      <c r="BF81" s="76"/>
      <c r="BG81" s="118" t="s">
        <v>563</v>
      </c>
    </row>
    <row r="82" spans="1:59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102" t="s">
        <v>563</v>
      </c>
      <c r="M82" s="102" t="s">
        <v>563</v>
      </c>
      <c r="N82" s="102" t="s">
        <v>563</v>
      </c>
      <c r="O82" s="102" t="s">
        <v>563</v>
      </c>
      <c r="P82" s="102" t="s">
        <v>563</v>
      </c>
      <c r="Q82" s="118" t="s">
        <v>563</v>
      </c>
      <c r="R82" s="102" t="s">
        <v>563</v>
      </c>
      <c r="S82" s="102" t="s">
        <v>563</v>
      </c>
      <c r="T82" s="101"/>
      <c r="U82" s="102" t="s">
        <v>563</v>
      </c>
      <c r="V82" s="65"/>
      <c r="W82" s="118" t="s">
        <v>563</v>
      </c>
      <c r="X82" s="102" t="s">
        <v>563</v>
      </c>
      <c r="Y82" s="102" t="s">
        <v>563</v>
      </c>
      <c r="Z82" s="101"/>
      <c r="AA82" s="101"/>
      <c r="AB82" s="65"/>
      <c r="AC82" s="118" t="s">
        <v>563</v>
      </c>
      <c r="AD82" s="102" t="s">
        <v>563</v>
      </c>
      <c r="AE82" s="102" t="s">
        <v>563</v>
      </c>
      <c r="AF82" s="102" t="s">
        <v>563</v>
      </c>
      <c r="AG82" s="101"/>
      <c r="AH82" s="65"/>
      <c r="AI82" s="118" t="s">
        <v>563</v>
      </c>
      <c r="AJ82" s="54"/>
      <c r="AK82" s="54"/>
      <c r="AL82" s="101"/>
      <c r="AM82" s="54"/>
      <c r="AN82" s="65"/>
      <c r="AO82" s="118">
        <v>0</v>
      </c>
      <c r="AP82" s="102" t="s">
        <v>563</v>
      </c>
      <c r="AQ82" s="102" t="s">
        <v>563</v>
      </c>
      <c r="AR82" s="102" t="s">
        <v>563</v>
      </c>
      <c r="AS82" s="101"/>
      <c r="AT82" s="65"/>
      <c r="AU82" s="118" t="s">
        <v>563</v>
      </c>
      <c r="AV82" s="101"/>
      <c r="AW82" s="101"/>
      <c r="AX82" s="102" t="s">
        <v>563</v>
      </c>
      <c r="AY82" s="102" t="s">
        <v>563</v>
      </c>
      <c r="AZ82" s="102" t="s">
        <v>563</v>
      </c>
      <c r="BA82" s="118" t="s">
        <v>563</v>
      </c>
      <c r="BB82" s="102" t="s">
        <v>563</v>
      </c>
      <c r="BC82" s="102" t="s">
        <v>563</v>
      </c>
      <c r="BD82" s="101"/>
      <c r="BE82" s="54"/>
      <c r="BF82" s="81"/>
      <c r="BG82" s="118" t="s">
        <v>563</v>
      </c>
    </row>
    <row r="83" spans="1:59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102" t="s">
        <v>563</v>
      </c>
      <c r="M83" s="102" t="s">
        <v>563</v>
      </c>
      <c r="N83" s="102" t="s">
        <v>563</v>
      </c>
      <c r="O83" s="102" t="s">
        <v>563</v>
      </c>
      <c r="P83" s="102" t="s">
        <v>563</v>
      </c>
      <c r="Q83" s="118" t="s">
        <v>563</v>
      </c>
      <c r="R83" s="102" t="s">
        <v>563</v>
      </c>
      <c r="S83" s="102" t="s">
        <v>563</v>
      </c>
      <c r="T83" s="102"/>
      <c r="U83" s="102" t="s">
        <v>563</v>
      </c>
      <c r="V83" s="59"/>
      <c r="W83" s="118" t="s">
        <v>563</v>
      </c>
      <c r="X83" s="102" t="s">
        <v>563</v>
      </c>
      <c r="Y83" s="102" t="s">
        <v>563</v>
      </c>
      <c r="Z83" s="102"/>
      <c r="AA83" s="102"/>
      <c r="AB83" s="59"/>
      <c r="AC83" s="118" t="s">
        <v>563</v>
      </c>
      <c r="AD83" s="102" t="s">
        <v>563</v>
      </c>
      <c r="AE83" s="102" t="s">
        <v>563</v>
      </c>
      <c r="AF83" s="102" t="s">
        <v>563</v>
      </c>
      <c r="AG83" s="102"/>
      <c r="AH83" s="59"/>
      <c r="AI83" s="118" t="s">
        <v>563</v>
      </c>
      <c r="AJ83" s="58"/>
      <c r="AK83" s="58"/>
      <c r="AL83" s="102"/>
      <c r="AM83" s="58"/>
      <c r="AN83" s="59"/>
      <c r="AO83" s="118">
        <v>0</v>
      </c>
      <c r="AP83" s="102" t="s">
        <v>563</v>
      </c>
      <c r="AQ83" s="102" t="s">
        <v>563</v>
      </c>
      <c r="AR83" s="102" t="s">
        <v>563</v>
      </c>
      <c r="AS83" s="102"/>
      <c r="AT83" s="59"/>
      <c r="AU83" s="118" t="s">
        <v>563</v>
      </c>
      <c r="AV83" s="102"/>
      <c r="AW83" s="102"/>
      <c r="AX83" s="102" t="s">
        <v>563</v>
      </c>
      <c r="AY83" s="102" t="s">
        <v>563</v>
      </c>
      <c r="AZ83" s="102" t="s">
        <v>563</v>
      </c>
      <c r="BA83" s="118" t="s">
        <v>563</v>
      </c>
      <c r="BB83" s="102" t="s">
        <v>563</v>
      </c>
      <c r="BC83" s="102" t="s">
        <v>563</v>
      </c>
      <c r="BD83" s="102"/>
      <c r="BE83" s="58"/>
      <c r="BF83" s="76"/>
      <c r="BG83" s="118" t="s">
        <v>563</v>
      </c>
    </row>
    <row r="84" spans="1:59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102">
        <v>3</v>
      </c>
      <c r="M84" s="102">
        <v>4</v>
      </c>
      <c r="N84" s="102">
        <v>5</v>
      </c>
      <c r="O84" s="102">
        <v>4</v>
      </c>
      <c r="P84" s="102">
        <v>4</v>
      </c>
      <c r="Q84" s="118">
        <v>4</v>
      </c>
      <c r="R84" s="102">
        <v>4</v>
      </c>
      <c r="S84" s="102">
        <v>4</v>
      </c>
      <c r="T84" s="101"/>
      <c r="U84" s="102">
        <v>4</v>
      </c>
      <c r="V84" s="65"/>
      <c r="W84" s="118">
        <v>4</v>
      </c>
      <c r="X84" s="102">
        <v>4</v>
      </c>
      <c r="Y84" s="102">
        <v>3</v>
      </c>
      <c r="Z84" s="101"/>
      <c r="AA84" s="101"/>
      <c r="AB84" s="65"/>
      <c r="AC84" s="118">
        <v>3.5</v>
      </c>
      <c r="AD84" s="102">
        <v>2</v>
      </c>
      <c r="AE84" s="102">
        <v>0</v>
      </c>
      <c r="AF84" s="102">
        <v>2</v>
      </c>
      <c r="AG84" s="101"/>
      <c r="AH84" s="65"/>
      <c r="AI84" s="118">
        <v>2</v>
      </c>
      <c r="AJ84" s="54"/>
      <c r="AK84" s="54"/>
      <c r="AL84" s="101"/>
      <c r="AM84" s="54"/>
      <c r="AN84" s="65"/>
      <c r="AO84" s="118">
        <v>0</v>
      </c>
      <c r="AP84" s="102">
        <v>4</v>
      </c>
      <c r="AQ84" s="102">
        <v>4</v>
      </c>
      <c r="AR84" s="102">
        <v>4</v>
      </c>
      <c r="AS84" s="101"/>
      <c r="AT84" s="65"/>
      <c r="AU84" s="118">
        <v>4</v>
      </c>
      <c r="AV84" s="101"/>
      <c r="AW84" s="101"/>
      <c r="AX84" s="102">
        <v>2</v>
      </c>
      <c r="AY84" s="102">
        <v>3</v>
      </c>
      <c r="AZ84" s="102">
        <v>3</v>
      </c>
      <c r="BA84" s="118">
        <v>2.6666666666666665</v>
      </c>
      <c r="BB84" s="102">
        <v>4</v>
      </c>
      <c r="BC84" s="102">
        <v>5</v>
      </c>
      <c r="BD84" s="101"/>
      <c r="BE84" s="54"/>
      <c r="BF84" s="81"/>
      <c r="BG84" s="118">
        <v>4.5</v>
      </c>
    </row>
    <row r="85" spans="1:59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102">
        <v>0</v>
      </c>
      <c r="M85" s="102">
        <v>0</v>
      </c>
      <c r="N85" s="102">
        <v>0</v>
      </c>
      <c r="O85" s="102">
        <v>0</v>
      </c>
      <c r="P85" s="102">
        <v>0</v>
      </c>
      <c r="Q85" s="118">
        <v>0</v>
      </c>
      <c r="R85" s="102">
        <v>0</v>
      </c>
      <c r="S85" s="102">
        <v>0</v>
      </c>
      <c r="T85" s="102"/>
      <c r="U85" s="102">
        <v>0</v>
      </c>
      <c r="V85" s="59"/>
      <c r="W85" s="118">
        <v>0</v>
      </c>
      <c r="X85" s="102">
        <v>0</v>
      </c>
      <c r="Y85" s="102">
        <v>0</v>
      </c>
      <c r="Z85" s="102"/>
      <c r="AA85" s="102"/>
      <c r="AB85" s="59"/>
      <c r="AC85" s="118">
        <v>0</v>
      </c>
      <c r="AD85" s="102">
        <v>0</v>
      </c>
      <c r="AE85" s="102">
        <v>0</v>
      </c>
      <c r="AF85" s="102">
        <v>0</v>
      </c>
      <c r="AG85" s="102"/>
      <c r="AH85" s="59"/>
      <c r="AI85" s="118">
        <v>0</v>
      </c>
      <c r="AJ85" s="58"/>
      <c r="AK85" s="58"/>
      <c r="AL85" s="102"/>
      <c r="AM85" s="58"/>
      <c r="AN85" s="59"/>
      <c r="AO85" s="118">
        <v>0</v>
      </c>
      <c r="AP85" s="102">
        <v>0</v>
      </c>
      <c r="AQ85" s="102">
        <v>0</v>
      </c>
      <c r="AR85" s="102">
        <v>0</v>
      </c>
      <c r="AS85" s="102"/>
      <c r="AT85" s="59"/>
      <c r="AU85" s="118">
        <v>0</v>
      </c>
      <c r="AV85" s="102"/>
      <c r="AW85" s="102"/>
      <c r="AX85" s="102">
        <v>0</v>
      </c>
      <c r="AY85" s="102">
        <v>0</v>
      </c>
      <c r="AZ85" s="102">
        <v>0</v>
      </c>
      <c r="BA85" s="118">
        <v>0</v>
      </c>
      <c r="BB85" s="102">
        <v>3</v>
      </c>
      <c r="BC85" s="102">
        <v>4</v>
      </c>
      <c r="BD85" s="102"/>
      <c r="BE85" s="58"/>
      <c r="BF85" s="76"/>
      <c r="BG85" s="118">
        <v>3.5</v>
      </c>
    </row>
    <row r="86" spans="1:59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102" t="s">
        <v>563</v>
      </c>
      <c r="M86" s="102" t="s">
        <v>563</v>
      </c>
      <c r="N86" s="102" t="s">
        <v>563</v>
      </c>
      <c r="O86" s="102" t="s">
        <v>563</v>
      </c>
      <c r="P86" s="102" t="s">
        <v>563</v>
      </c>
      <c r="Q86" s="118" t="s">
        <v>563</v>
      </c>
      <c r="R86" s="102" t="s">
        <v>563</v>
      </c>
      <c r="S86" s="102" t="s">
        <v>563</v>
      </c>
      <c r="T86" s="101"/>
      <c r="U86" s="102" t="s">
        <v>563</v>
      </c>
      <c r="V86" s="65"/>
      <c r="W86" s="118" t="s">
        <v>563</v>
      </c>
      <c r="X86" s="102" t="s">
        <v>563</v>
      </c>
      <c r="Y86" s="102" t="s">
        <v>563</v>
      </c>
      <c r="Z86" s="101"/>
      <c r="AA86" s="101"/>
      <c r="AB86" s="65"/>
      <c r="AC86" s="118" t="s">
        <v>563</v>
      </c>
      <c r="AD86" s="102" t="s">
        <v>563</v>
      </c>
      <c r="AE86" s="102" t="s">
        <v>563</v>
      </c>
      <c r="AF86" s="102" t="s">
        <v>563</v>
      </c>
      <c r="AG86" s="101"/>
      <c r="AH86" s="65"/>
      <c r="AI86" s="118" t="s">
        <v>563</v>
      </c>
      <c r="AJ86" s="54"/>
      <c r="AK86" s="54"/>
      <c r="AL86" s="101"/>
      <c r="AM86" s="54"/>
      <c r="AN86" s="65"/>
      <c r="AO86" s="118">
        <v>0</v>
      </c>
      <c r="AP86" s="102" t="s">
        <v>563</v>
      </c>
      <c r="AQ86" s="102" t="s">
        <v>563</v>
      </c>
      <c r="AR86" s="102" t="s">
        <v>563</v>
      </c>
      <c r="AS86" s="101"/>
      <c r="AT86" s="65"/>
      <c r="AU86" s="118" t="s">
        <v>563</v>
      </c>
      <c r="AV86" s="101"/>
      <c r="AW86" s="101"/>
      <c r="AX86" s="102" t="s">
        <v>563</v>
      </c>
      <c r="AY86" s="102" t="s">
        <v>563</v>
      </c>
      <c r="AZ86" s="102" t="s">
        <v>563</v>
      </c>
      <c r="BA86" s="118" t="s">
        <v>563</v>
      </c>
      <c r="BB86" s="102" t="s">
        <v>563</v>
      </c>
      <c r="BC86" s="102" t="s">
        <v>563</v>
      </c>
      <c r="BD86" s="101"/>
      <c r="BE86" s="54"/>
      <c r="BF86" s="81"/>
      <c r="BG86" s="118" t="s">
        <v>563</v>
      </c>
    </row>
    <row r="87" spans="1:59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102">
        <v>2</v>
      </c>
      <c r="M87" s="102">
        <v>3</v>
      </c>
      <c r="N87" s="102">
        <v>2</v>
      </c>
      <c r="O87" s="102">
        <v>3</v>
      </c>
      <c r="P87" s="102">
        <v>2</v>
      </c>
      <c r="Q87" s="118">
        <v>2.4</v>
      </c>
      <c r="R87" s="102">
        <v>3</v>
      </c>
      <c r="S87" s="102">
        <v>3</v>
      </c>
      <c r="T87" s="102"/>
      <c r="U87" s="102">
        <v>3</v>
      </c>
      <c r="V87" s="59"/>
      <c r="W87" s="118">
        <v>3</v>
      </c>
      <c r="X87" s="102">
        <v>2</v>
      </c>
      <c r="Y87" s="102">
        <v>2</v>
      </c>
      <c r="Z87" s="102"/>
      <c r="AA87" s="102"/>
      <c r="AB87" s="59"/>
      <c r="AC87" s="118">
        <v>2</v>
      </c>
      <c r="AD87" s="102">
        <v>3</v>
      </c>
      <c r="AE87" s="102">
        <v>0</v>
      </c>
      <c r="AF87" s="102">
        <v>3</v>
      </c>
      <c r="AG87" s="102"/>
      <c r="AH87" s="59"/>
      <c r="AI87" s="118">
        <v>3</v>
      </c>
      <c r="AJ87" s="58"/>
      <c r="AK87" s="58"/>
      <c r="AL87" s="102"/>
      <c r="AM87" s="58"/>
      <c r="AN87" s="59"/>
      <c r="AO87" s="118">
        <v>0</v>
      </c>
      <c r="AP87" s="102">
        <v>3</v>
      </c>
      <c r="AQ87" s="102">
        <v>3</v>
      </c>
      <c r="AR87" s="102">
        <v>3</v>
      </c>
      <c r="AS87" s="102"/>
      <c r="AT87" s="59"/>
      <c r="AU87" s="118">
        <v>3</v>
      </c>
      <c r="AV87" s="102"/>
      <c r="AW87" s="102"/>
      <c r="AX87" s="102">
        <v>2</v>
      </c>
      <c r="AY87" s="102">
        <v>2</v>
      </c>
      <c r="AZ87" s="102">
        <v>2</v>
      </c>
      <c r="BA87" s="118">
        <v>2</v>
      </c>
      <c r="BB87" s="102">
        <v>3</v>
      </c>
      <c r="BC87" s="102">
        <v>3</v>
      </c>
      <c r="BD87" s="102"/>
      <c r="BE87" s="58"/>
      <c r="BF87" s="76"/>
      <c r="BG87" s="118">
        <v>3</v>
      </c>
    </row>
    <row r="88" spans="1:59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102" t="s">
        <v>563</v>
      </c>
      <c r="M88" s="102" t="s">
        <v>563</v>
      </c>
      <c r="N88" s="102" t="s">
        <v>563</v>
      </c>
      <c r="O88" s="102" t="s">
        <v>563</v>
      </c>
      <c r="P88" s="102" t="s">
        <v>563</v>
      </c>
      <c r="Q88" s="118" t="s">
        <v>563</v>
      </c>
      <c r="R88" s="102" t="s">
        <v>563</v>
      </c>
      <c r="S88" s="102" t="s">
        <v>563</v>
      </c>
      <c r="T88" s="101"/>
      <c r="U88" s="102" t="s">
        <v>563</v>
      </c>
      <c r="V88" s="65"/>
      <c r="W88" s="118" t="s">
        <v>563</v>
      </c>
      <c r="X88" s="102" t="s">
        <v>563</v>
      </c>
      <c r="Y88" s="102" t="s">
        <v>563</v>
      </c>
      <c r="Z88" s="101"/>
      <c r="AA88" s="101"/>
      <c r="AB88" s="65"/>
      <c r="AC88" s="118" t="s">
        <v>563</v>
      </c>
      <c r="AD88" s="102" t="s">
        <v>563</v>
      </c>
      <c r="AE88" s="102" t="s">
        <v>563</v>
      </c>
      <c r="AF88" s="102" t="s">
        <v>563</v>
      </c>
      <c r="AG88" s="101"/>
      <c r="AH88" s="65"/>
      <c r="AI88" s="118" t="s">
        <v>563</v>
      </c>
      <c r="AJ88" s="54"/>
      <c r="AK88" s="54"/>
      <c r="AL88" s="101"/>
      <c r="AM88" s="54"/>
      <c r="AN88" s="65"/>
      <c r="AO88" s="118">
        <v>0</v>
      </c>
      <c r="AP88" s="102" t="s">
        <v>563</v>
      </c>
      <c r="AQ88" s="102" t="s">
        <v>563</v>
      </c>
      <c r="AR88" s="102" t="s">
        <v>563</v>
      </c>
      <c r="AS88" s="101"/>
      <c r="AT88" s="65"/>
      <c r="AU88" s="118" t="s">
        <v>563</v>
      </c>
      <c r="AV88" s="101"/>
      <c r="AW88" s="101"/>
      <c r="AX88" s="102" t="s">
        <v>563</v>
      </c>
      <c r="AY88" s="102" t="s">
        <v>563</v>
      </c>
      <c r="AZ88" s="102" t="s">
        <v>563</v>
      </c>
      <c r="BA88" s="118" t="s">
        <v>563</v>
      </c>
      <c r="BB88" s="102" t="s">
        <v>563</v>
      </c>
      <c r="BC88" s="102" t="s">
        <v>563</v>
      </c>
      <c r="BD88" s="101"/>
      <c r="BE88" s="54"/>
      <c r="BF88" s="81"/>
      <c r="BG88" s="118" t="s">
        <v>563</v>
      </c>
    </row>
    <row r="89" spans="1:59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102" t="s">
        <v>563</v>
      </c>
      <c r="M89" s="102" t="s">
        <v>563</v>
      </c>
      <c r="N89" s="102" t="s">
        <v>563</v>
      </c>
      <c r="O89" s="102" t="s">
        <v>563</v>
      </c>
      <c r="P89" s="102" t="s">
        <v>563</v>
      </c>
      <c r="Q89" s="118" t="s">
        <v>563</v>
      </c>
      <c r="R89" s="102" t="s">
        <v>563</v>
      </c>
      <c r="S89" s="102" t="s">
        <v>563</v>
      </c>
      <c r="T89" s="102"/>
      <c r="U89" s="102" t="s">
        <v>563</v>
      </c>
      <c r="V89" s="59"/>
      <c r="W89" s="118" t="s">
        <v>563</v>
      </c>
      <c r="X89" s="102" t="s">
        <v>563</v>
      </c>
      <c r="Y89" s="102" t="s">
        <v>563</v>
      </c>
      <c r="Z89" s="102"/>
      <c r="AA89" s="102"/>
      <c r="AB89" s="59"/>
      <c r="AC89" s="118" t="s">
        <v>563</v>
      </c>
      <c r="AD89" s="102" t="s">
        <v>563</v>
      </c>
      <c r="AE89" s="102" t="s">
        <v>563</v>
      </c>
      <c r="AF89" s="102" t="s">
        <v>563</v>
      </c>
      <c r="AG89" s="102"/>
      <c r="AH89" s="59"/>
      <c r="AI89" s="118" t="s">
        <v>563</v>
      </c>
      <c r="AJ89" s="58"/>
      <c r="AK89" s="58"/>
      <c r="AL89" s="102"/>
      <c r="AM89" s="58"/>
      <c r="AN89" s="59"/>
      <c r="AO89" s="118">
        <v>0</v>
      </c>
      <c r="AP89" s="102" t="s">
        <v>563</v>
      </c>
      <c r="AQ89" s="102" t="s">
        <v>563</v>
      </c>
      <c r="AR89" s="102" t="s">
        <v>563</v>
      </c>
      <c r="AS89" s="102"/>
      <c r="AT89" s="59"/>
      <c r="AU89" s="118" t="s">
        <v>563</v>
      </c>
      <c r="AV89" s="102"/>
      <c r="AW89" s="102"/>
      <c r="AX89" s="102" t="s">
        <v>563</v>
      </c>
      <c r="AY89" s="102" t="s">
        <v>563</v>
      </c>
      <c r="AZ89" s="102" t="s">
        <v>563</v>
      </c>
      <c r="BA89" s="118" t="s">
        <v>563</v>
      </c>
      <c r="BB89" s="102" t="s">
        <v>563</v>
      </c>
      <c r="BC89" s="102" t="s">
        <v>563</v>
      </c>
      <c r="BD89" s="102"/>
      <c r="BE89" s="58"/>
      <c r="BF89" s="76"/>
      <c r="BG89" s="118" t="s">
        <v>563</v>
      </c>
    </row>
    <row r="90" spans="1:59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102">
        <v>0</v>
      </c>
      <c r="M90" s="102">
        <v>0</v>
      </c>
      <c r="N90" s="102">
        <v>0</v>
      </c>
      <c r="O90" s="102">
        <v>0</v>
      </c>
      <c r="P90" s="102">
        <v>0</v>
      </c>
      <c r="Q90" s="118">
        <v>0</v>
      </c>
      <c r="R90" s="102">
        <v>0</v>
      </c>
      <c r="S90" s="102">
        <v>0</v>
      </c>
      <c r="T90" s="101"/>
      <c r="U90" s="102">
        <v>0</v>
      </c>
      <c r="V90" s="65"/>
      <c r="W90" s="118">
        <v>0</v>
      </c>
      <c r="X90" s="102">
        <v>0</v>
      </c>
      <c r="Y90" s="102">
        <v>0</v>
      </c>
      <c r="Z90" s="101"/>
      <c r="AA90" s="101"/>
      <c r="AB90" s="65"/>
      <c r="AC90" s="118">
        <v>0</v>
      </c>
      <c r="AD90" s="102">
        <v>0</v>
      </c>
      <c r="AE90" s="102">
        <v>0</v>
      </c>
      <c r="AF90" s="102">
        <v>0</v>
      </c>
      <c r="AG90" s="101"/>
      <c r="AH90" s="65"/>
      <c r="AI90" s="118">
        <v>0</v>
      </c>
      <c r="AJ90" s="54"/>
      <c r="AK90" s="54"/>
      <c r="AL90" s="101"/>
      <c r="AM90" s="54"/>
      <c r="AN90" s="65"/>
      <c r="AO90" s="118">
        <v>0</v>
      </c>
      <c r="AP90" s="102">
        <v>0</v>
      </c>
      <c r="AQ90" s="102">
        <v>0</v>
      </c>
      <c r="AR90" s="102">
        <v>0</v>
      </c>
      <c r="AS90" s="101"/>
      <c r="AT90" s="65"/>
      <c r="AU90" s="118">
        <v>0</v>
      </c>
      <c r="AV90" s="101"/>
      <c r="AW90" s="101"/>
      <c r="AX90" s="102">
        <v>0</v>
      </c>
      <c r="AY90" s="102">
        <v>0</v>
      </c>
      <c r="AZ90" s="102">
        <v>0</v>
      </c>
      <c r="BA90" s="118">
        <v>0</v>
      </c>
      <c r="BB90" s="102">
        <v>2</v>
      </c>
      <c r="BC90" s="102">
        <v>2</v>
      </c>
      <c r="BD90" s="101"/>
      <c r="BE90" s="54"/>
      <c r="BF90" s="81"/>
      <c r="BG90" s="118">
        <v>2</v>
      </c>
    </row>
    <row r="91" spans="1:59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102">
        <v>4</v>
      </c>
      <c r="M91" s="102">
        <v>4</v>
      </c>
      <c r="N91" s="102">
        <v>4</v>
      </c>
      <c r="O91" s="102">
        <v>4</v>
      </c>
      <c r="P91" s="102">
        <v>3</v>
      </c>
      <c r="Q91" s="118">
        <v>3.8</v>
      </c>
      <c r="R91" s="102">
        <v>4</v>
      </c>
      <c r="S91" s="102">
        <v>4</v>
      </c>
      <c r="T91" s="102"/>
      <c r="U91" s="102">
        <v>4</v>
      </c>
      <c r="V91" s="59"/>
      <c r="W91" s="118">
        <v>4</v>
      </c>
      <c r="X91" s="102">
        <v>4</v>
      </c>
      <c r="Y91" s="102">
        <v>2</v>
      </c>
      <c r="Z91" s="102"/>
      <c r="AA91" s="102"/>
      <c r="AB91" s="59"/>
      <c r="AC91" s="118">
        <v>3</v>
      </c>
      <c r="AD91" s="102">
        <v>4</v>
      </c>
      <c r="AE91" s="102">
        <v>0</v>
      </c>
      <c r="AF91" s="102">
        <v>2</v>
      </c>
      <c r="AG91" s="102"/>
      <c r="AH91" s="59"/>
      <c r="AI91" s="118">
        <v>3</v>
      </c>
      <c r="AJ91" s="58"/>
      <c r="AK91" s="58"/>
      <c r="AL91" s="102"/>
      <c r="AM91" s="58"/>
      <c r="AN91" s="59"/>
      <c r="AO91" s="118">
        <v>0</v>
      </c>
      <c r="AP91" s="102">
        <v>2</v>
      </c>
      <c r="AQ91" s="102">
        <v>2</v>
      </c>
      <c r="AR91" s="102">
        <v>2</v>
      </c>
      <c r="AS91" s="102"/>
      <c r="AT91" s="59"/>
      <c r="AU91" s="118">
        <v>2</v>
      </c>
      <c r="AV91" s="102"/>
      <c r="AW91" s="102"/>
      <c r="AX91" s="102">
        <v>2</v>
      </c>
      <c r="AY91" s="102">
        <v>3</v>
      </c>
      <c r="AZ91" s="102">
        <v>2</v>
      </c>
      <c r="BA91" s="118">
        <v>2.3333333333333335</v>
      </c>
      <c r="BB91" s="102">
        <v>3</v>
      </c>
      <c r="BC91" s="102">
        <v>4</v>
      </c>
      <c r="BD91" s="102"/>
      <c r="BE91" s="58"/>
      <c r="BF91" s="76"/>
      <c r="BG91" s="118">
        <v>3.5</v>
      </c>
    </row>
    <row r="92" spans="1:59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102">
        <v>3</v>
      </c>
      <c r="M92" s="102">
        <v>2</v>
      </c>
      <c r="N92" s="102">
        <v>2</v>
      </c>
      <c r="O92" s="102">
        <v>3</v>
      </c>
      <c r="P92" s="102">
        <v>2</v>
      </c>
      <c r="Q92" s="118">
        <v>2.4</v>
      </c>
      <c r="R92" s="102">
        <v>2</v>
      </c>
      <c r="S92" s="102">
        <v>2</v>
      </c>
      <c r="T92" s="101"/>
      <c r="U92" s="102">
        <v>3</v>
      </c>
      <c r="V92" s="65"/>
      <c r="W92" s="118">
        <v>2.3333333333333335</v>
      </c>
      <c r="X92" s="102">
        <v>2</v>
      </c>
      <c r="Y92" s="102">
        <v>2</v>
      </c>
      <c r="Z92" s="101"/>
      <c r="AA92" s="101"/>
      <c r="AB92" s="65"/>
      <c r="AC92" s="118">
        <v>2</v>
      </c>
      <c r="AD92" s="102">
        <v>2</v>
      </c>
      <c r="AE92" s="102">
        <v>0</v>
      </c>
      <c r="AF92" s="102">
        <v>1</v>
      </c>
      <c r="AG92" s="101"/>
      <c r="AH92" s="65"/>
      <c r="AI92" s="118">
        <v>1.5</v>
      </c>
      <c r="AJ92" s="54"/>
      <c r="AK92" s="54"/>
      <c r="AL92" s="101"/>
      <c r="AM92" s="54"/>
      <c r="AN92" s="65"/>
      <c r="AO92" s="118">
        <v>0</v>
      </c>
      <c r="AP92" s="102">
        <v>4</v>
      </c>
      <c r="AQ92" s="102">
        <v>3</v>
      </c>
      <c r="AR92" s="102">
        <v>2</v>
      </c>
      <c r="AS92" s="101"/>
      <c r="AT92" s="65"/>
      <c r="AU92" s="118">
        <v>3</v>
      </c>
      <c r="AV92" s="101"/>
      <c r="AW92" s="101"/>
      <c r="AX92" s="102">
        <v>1</v>
      </c>
      <c r="AY92" s="102">
        <v>1</v>
      </c>
      <c r="AZ92" s="102">
        <v>1</v>
      </c>
      <c r="BA92" s="118">
        <v>1</v>
      </c>
      <c r="BB92" s="102">
        <v>2</v>
      </c>
      <c r="BC92" s="102">
        <v>2</v>
      </c>
      <c r="BD92" s="101"/>
      <c r="BE92" s="54"/>
      <c r="BF92" s="81"/>
      <c r="BG92" s="118">
        <v>2</v>
      </c>
    </row>
    <row r="93" spans="1:59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102">
        <v>2</v>
      </c>
      <c r="M93" s="102">
        <v>3</v>
      </c>
      <c r="N93" s="102">
        <v>2</v>
      </c>
      <c r="O93" s="102">
        <v>4</v>
      </c>
      <c r="P93" s="102">
        <v>3</v>
      </c>
      <c r="Q93" s="118">
        <v>2.8</v>
      </c>
      <c r="R93" s="102">
        <v>4</v>
      </c>
      <c r="S93" s="102">
        <v>4</v>
      </c>
      <c r="T93" s="102"/>
      <c r="U93" s="102">
        <v>3</v>
      </c>
      <c r="V93" s="59"/>
      <c r="W93" s="118">
        <v>3.6666666666666665</v>
      </c>
      <c r="X93" s="102">
        <v>3</v>
      </c>
      <c r="Y93" s="102">
        <v>5</v>
      </c>
      <c r="Z93" s="102"/>
      <c r="AA93" s="102"/>
      <c r="AB93" s="59"/>
      <c r="AC93" s="118">
        <v>4</v>
      </c>
      <c r="AD93" s="102">
        <v>5</v>
      </c>
      <c r="AE93" s="102">
        <v>0</v>
      </c>
      <c r="AF93" s="102">
        <v>5</v>
      </c>
      <c r="AG93" s="102"/>
      <c r="AH93" s="59"/>
      <c r="AI93" s="118">
        <v>5</v>
      </c>
      <c r="AJ93" s="58"/>
      <c r="AK93" s="58"/>
      <c r="AL93" s="102"/>
      <c r="AM93" s="58"/>
      <c r="AN93" s="59"/>
      <c r="AO93" s="118">
        <v>0</v>
      </c>
      <c r="AP93" s="102">
        <v>3</v>
      </c>
      <c r="AQ93" s="102">
        <v>5</v>
      </c>
      <c r="AR93" s="102">
        <v>5</v>
      </c>
      <c r="AS93" s="102"/>
      <c r="AT93" s="59"/>
      <c r="AU93" s="118">
        <v>4.333333333333333</v>
      </c>
      <c r="AV93" s="102"/>
      <c r="AW93" s="102"/>
      <c r="AX93" s="102">
        <v>5</v>
      </c>
      <c r="AY93" s="102">
        <v>5</v>
      </c>
      <c r="AZ93" s="102">
        <v>5</v>
      </c>
      <c r="BA93" s="118">
        <v>5</v>
      </c>
      <c r="BB93" s="102">
        <v>4</v>
      </c>
      <c r="BC93" s="102">
        <v>3</v>
      </c>
      <c r="BD93" s="102"/>
      <c r="BE93" s="58"/>
      <c r="BF93" s="76"/>
      <c r="BG93" s="118">
        <v>3.5</v>
      </c>
    </row>
    <row r="94" spans="1:59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102">
        <v>3</v>
      </c>
      <c r="M94" s="102">
        <v>3</v>
      </c>
      <c r="N94" s="102">
        <v>2</v>
      </c>
      <c r="O94" s="102">
        <v>3</v>
      </c>
      <c r="P94" s="102">
        <v>1</v>
      </c>
      <c r="Q94" s="118">
        <v>2.4</v>
      </c>
      <c r="R94" s="102">
        <v>2</v>
      </c>
      <c r="S94" s="102">
        <v>2</v>
      </c>
      <c r="T94" s="101"/>
      <c r="U94" s="102">
        <v>2</v>
      </c>
      <c r="V94" s="65"/>
      <c r="W94" s="118">
        <v>2</v>
      </c>
      <c r="X94" s="102">
        <v>2</v>
      </c>
      <c r="Y94" s="102">
        <v>2</v>
      </c>
      <c r="Z94" s="101"/>
      <c r="AA94" s="101"/>
      <c r="AB94" s="65"/>
      <c r="AC94" s="118">
        <v>2</v>
      </c>
      <c r="AD94" s="102">
        <v>4</v>
      </c>
      <c r="AE94" s="102">
        <v>0</v>
      </c>
      <c r="AF94" s="102">
        <v>4</v>
      </c>
      <c r="AG94" s="101"/>
      <c r="AH94" s="65"/>
      <c r="AI94" s="118">
        <v>4</v>
      </c>
      <c r="AJ94" s="54"/>
      <c r="AK94" s="54"/>
      <c r="AL94" s="101"/>
      <c r="AM94" s="54"/>
      <c r="AN94" s="65"/>
      <c r="AO94" s="118">
        <v>0</v>
      </c>
      <c r="AP94" s="102">
        <v>3</v>
      </c>
      <c r="AQ94" s="102">
        <v>2</v>
      </c>
      <c r="AR94" s="102">
        <v>2</v>
      </c>
      <c r="AS94" s="101"/>
      <c r="AT94" s="65"/>
      <c r="AU94" s="118">
        <v>2.3333333333333335</v>
      </c>
      <c r="AV94" s="101"/>
      <c r="AW94" s="101"/>
      <c r="AX94" s="102">
        <v>3</v>
      </c>
      <c r="AY94" s="102">
        <v>3</v>
      </c>
      <c r="AZ94" s="102">
        <v>3</v>
      </c>
      <c r="BA94" s="118">
        <v>3</v>
      </c>
      <c r="BB94" s="102">
        <v>2</v>
      </c>
      <c r="BC94" s="102">
        <v>2</v>
      </c>
      <c r="BD94" s="101"/>
      <c r="BE94" s="54"/>
      <c r="BF94" s="81"/>
      <c r="BG94" s="118">
        <v>2</v>
      </c>
    </row>
    <row r="95" spans="1:59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102" t="s">
        <v>563</v>
      </c>
      <c r="M95" s="102" t="s">
        <v>563</v>
      </c>
      <c r="N95" s="102" t="s">
        <v>563</v>
      </c>
      <c r="O95" s="102" t="s">
        <v>563</v>
      </c>
      <c r="P95" s="102" t="s">
        <v>563</v>
      </c>
      <c r="Q95" s="118" t="s">
        <v>563</v>
      </c>
      <c r="R95" s="102" t="s">
        <v>563</v>
      </c>
      <c r="S95" s="102" t="s">
        <v>563</v>
      </c>
      <c r="T95" s="102"/>
      <c r="U95" s="102" t="s">
        <v>563</v>
      </c>
      <c r="V95" s="59"/>
      <c r="W95" s="118" t="s">
        <v>563</v>
      </c>
      <c r="X95" s="102" t="s">
        <v>563</v>
      </c>
      <c r="Y95" s="102" t="s">
        <v>563</v>
      </c>
      <c r="Z95" s="102"/>
      <c r="AA95" s="102"/>
      <c r="AB95" s="59"/>
      <c r="AC95" s="118" t="s">
        <v>563</v>
      </c>
      <c r="AD95" s="102" t="s">
        <v>563</v>
      </c>
      <c r="AE95" s="102" t="s">
        <v>563</v>
      </c>
      <c r="AF95" s="102" t="s">
        <v>563</v>
      </c>
      <c r="AG95" s="102"/>
      <c r="AH95" s="59"/>
      <c r="AI95" s="118" t="s">
        <v>563</v>
      </c>
      <c r="AJ95" s="58"/>
      <c r="AK95" s="58"/>
      <c r="AL95" s="102"/>
      <c r="AM95" s="58"/>
      <c r="AN95" s="59"/>
      <c r="AO95" s="118">
        <v>0</v>
      </c>
      <c r="AP95" s="102" t="s">
        <v>563</v>
      </c>
      <c r="AQ95" s="102" t="s">
        <v>563</v>
      </c>
      <c r="AR95" s="102" t="s">
        <v>563</v>
      </c>
      <c r="AS95" s="102"/>
      <c r="AT95" s="59"/>
      <c r="AU95" s="118" t="s">
        <v>563</v>
      </c>
      <c r="AV95" s="102"/>
      <c r="AW95" s="102"/>
      <c r="AX95" s="102" t="s">
        <v>563</v>
      </c>
      <c r="AY95" s="102" t="s">
        <v>563</v>
      </c>
      <c r="AZ95" s="102" t="s">
        <v>563</v>
      </c>
      <c r="BA95" s="118" t="s">
        <v>563</v>
      </c>
      <c r="BB95" s="102" t="s">
        <v>563</v>
      </c>
      <c r="BC95" s="102" t="s">
        <v>563</v>
      </c>
      <c r="BD95" s="102"/>
      <c r="BE95" s="58"/>
      <c r="BF95" s="76"/>
      <c r="BG95" s="118" t="s">
        <v>563</v>
      </c>
    </row>
    <row r="96" spans="1:59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102">
        <v>2</v>
      </c>
      <c r="M96" s="102">
        <v>3</v>
      </c>
      <c r="N96" s="102">
        <v>2</v>
      </c>
      <c r="O96" s="102">
        <v>3</v>
      </c>
      <c r="P96" s="102">
        <v>2</v>
      </c>
      <c r="Q96" s="118">
        <v>2.4</v>
      </c>
      <c r="R96" s="102">
        <v>4</v>
      </c>
      <c r="S96" s="102">
        <v>4</v>
      </c>
      <c r="T96" s="101"/>
      <c r="U96" s="102">
        <v>4</v>
      </c>
      <c r="V96" s="65"/>
      <c r="W96" s="118">
        <v>4</v>
      </c>
      <c r="X96" s="102">
        <v>3</v>
      </c>
      <c r="Y96" s="102">
        <v>4</v>
      </c>
      <c r="Z96" s="101"/>
      <c r="AA96" s="101"/>
      <c r="AB96" s="65"/>
      <c r="AC96" s="118">
        <v>3.5</v>
      </c>
      <c r="AD96" s="102">
        <v>5</v>
      </c>
      <c r="AE96" s="102">
        <v>0</v>
      </c>
      <c r="AF96" s="102">
        <v>5</v>
      </c>
      <c r="AG96" s="101"/>
      <c r="AH96" s="65"/>
      <c r="AI96" s="118">
        <v>5</v>
      </c>
      <c r="AJ96" s="54"/>
      <c r="AK96" s="54"/>
      <c r="AL96" s="101"/>
      <c r="AM96" s="54"/>
      <c r="AN96" s="65"/>
      <c r="AO96" s="118">
        <v>0</v>
      </c>
      <c r="AP96" s="102">
        <v>3</v>
      </c>
      <c r="AQ96" s="102">
        <v>3</v>
      </c>
      <c r="AR96" s="102">
        <v>4</v>
      </c>
      <c r="AS96" s="101"/>
      <c r="AT96" s="65"/>
      <c r="AU96" s="118">
        <v>3.3333333333333335</v>
      </c>
      <c r="AV96" s="101"/>
      <c r="AW96" s="101"/>
      <c r="AX96" s="102">
        <v>5</v>
      </c>
      <c r="AY96" s="102">
        <v>5</v>
      </c>
      <c r="AZ96" s="102">
        <v>5</v>
      </c>
      <c r="BA96" s="118">
        <v>5</v>
      </c>
      <c r="BB96" s="102">
        <v>5</v>
      </c>
      <c r="BC96" s="102">
        <v>4</v>
      </c>
      <c r="BD96" s="101"/>
      <c r="BE96" s="54"/>
      <c r="BF96" s="81"/>
      <c r="BG96" s="118">
        <v>4.5</v>
      </c>
    </row>
    <row r="97" spans="1:59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102" t="s">
        <v>563</v>
      </c>
      <c r="M97" s="102" t="s">
        <v>563</v>
      </c>
      <c r="N97" s="102" t="s">
        <v>563</v>
      </c>
      <c r="O97" s="102" t="s">
        <v>563</v>
      </c>
      <c r="P97" s="102" t="s">
        <v>563</v>
      </c>
      <c r="Q97" s="118" t="s">
        <v>563</v>
      </c>
      <c r="R97" s="102" t="s">
        <v>563</v>
      </c>
      <c r="S97" s="102" t="s">
        <v>563</v>
      </c>
      <c r="T97" s="102"/>
      <c r="U97" s="102" t="s">
        <v>563</v>
      </c>
      <c r="V97" s="59"/>
      <c r="W97" s="118" t="s">
        <v>563</v>
      </c>
      <c r="X97" s="102" t="s">
        <v>563</v>
      </c>
      <c r="Y97" s="102" t="s">
        <v>563</v>
      </c>
      <c r="Z97" s="102"/>
      <c r="AA97" s="102"/>
      <c r="AB97" s="59"/>
      <c r="AC97" s="118" t="s">
        <v>563</v>
      </c>
      <c r="AD97" s="102" t="s">
        <v>563</v>
      </c>
      <c r="AE97" s="102" t="s">
        <v>563</v>
      </c>
      <c r="AF97" s="102" t="s">
        <v>563</v>
      </c>
      <c r="AG97" s="102"/>
      <c r="AH97" s="59"/>
      <c r="AI97" s="118" t="s">
        <v>563</v>
      </c>
      <c r="AJ97" s="58"/>
      <c r="AK97" s="58"/>
      <c r="AL97" s="102"/>
      <c r="AM97" s="58"/>
      <c r="AN97" s="59"/>
      <c r="AO97" s="118">
        <v>0</v>
      </c>
      <c r="AP97" s="102" t="s">
        <v>563</v>
      </c>
      <c r="AQ97" s="102" t="s">
        <v>563</v>
      </c>
      <c r="AR97" s="102" t="s">
        <v>563</v>
      </c>
      <c r="AS97" s="102"/>
      <c r="AT97" s="59"/>
      <c r="AU97" s="118" t="s">
        <v>563</v>
      </c>
      <c r="AV97" s="102"/>
      <c r="AW97" s="102"/>
      <c r="AX97" s="102" t="s">
        <v>563</v>
      </c>
      <c r="AY97" s="102" t="s">
        <v>563</v>
      </c>
      <c r="AZ97" s="102" t="s">
        <v>563</v>
      </c>
      <c r="BA97" s="118" t="s">
        <v>563</v>
      </c>
      <c r="BB97" s="102" t="s">
        <v>563</v>
      </c>
      <c r="BC97" s="102" t="s">
        <v>563</v>
      </c>
      <c r="BD97" s="102"/>
      <c r="BE97" s="58"/>
      <c r="BF97" s="76"/>
      <c r="BG97" s="118" t="s">
        <v>563</v>
      </c>
    </row>
    <row r="98" spans="1:59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102" t="s">
        <v>563</v>
      </c>
      <c r="M98" s="102" t="s">
        <v>563</v>
      </c>
      <c r="N98" s="102" t="s">
        <v>563</v>
      </c>
      <c r="O98" s="102" t="s">
        <v>563</v>
      </c>
      <c r="P98" s="102" t="s">
        <v>563</v>
      </c>
      <c r="Q98" s="118" t="s">
        <v>563</v>
      </c>
      <c r="R98" s="102" t="s">
        <v>563</v>
      </c>
      <c r="S98" s="102" t="s">
        <v>563</v>
      </c>
      <c r="T98" s="101"/>
      <c r="U98" s="102" t="s">
        <v>563</v>
      </c>
      <c r="V98" s="65"/>
      <c r="W98" s="118" t="s">
        <v>563</v>
      </c>
      <c r="X98" s="102" t="s">
        <v>563</v>
      </c>
      <c r="Y98" s="102" t="s">
        <v>563</v>
      </c>
      <c r="Z98" s="101"/>
      <c r="AA98" s="101"/>
      <c r="AB98" s="65"/>
      <c r="AC98" s="118" t="s">
        <v>563</v>
      </c>
      <c r="AD98" s="102" t="s">
        <v>563</v>
      </c>
      <c r="AE98" s="102" t="s">
        <v>563</v>
      </c>
      <c r="AF98" s="102" t="s">
        <v>563</v>
      </c>
      <c r="AG98" s="101"/>
      <c r="AH98" s="65"/>
      <c r="AI98" s="118" t="s">
        <v>563</v>
      </c>
      <c r="AJ98" s="54"/>
      <c r="AK98" s="54"/>
      <c r="AL98" s="101"/>
      <c r="AM98" s="54"/>
      <c r="AN98" s="65"/>
      <c r="AO98" s="118">
        <v>0</v>
      </c>
      <c r="AP98" s="102" t="s">
        <v>563</v>
      </c>
      <c r="AQ98" s="102" t="s">
        <v>563</v>
      </c>
      <c r="AR98" s="102" t="s">
        <v>563</v>
      </c>
      <c r="AS98" s="101"/>
      <c r="AT98" s="65"/>
      <c r="AU98" s="118" t="s">
        <v>563</v>
      </c>
      <c r="AV98" s="101"/>
      <c r="AW98" s="101"/>
      <c r="AX98" s="102" t="s">
        <v>563</v>
      </c>
      <c r="AY98" s="102" t="s">
        <v>563</v>
      </c>
      <c r="AZ98" s="102" t="s">
        <v>563</v>
      </c>
      <c r="BA98" s="118" t="s">
        <v>563</v>
      </c>
      <c r="BB98" s="102" t="s">
        <v>563</v>
      </c>
      <c r="BC98" s="102" t="s">
        <v>563</v>
      </c>
      <c r="BD98" s="101"/>
      <c r="BE98" s="54"/>
      <c r="BF98" s="81"/>
      <c r="BG98" s="118" t="s">
        <v>563</v>
      </c>
    </row>
    <row r="99" spans="1:59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102">
        <v>2</v>
      </c>
      <c r="M99" s="102">
        <v>2</v>
      </c>
      <c r="N99" s="102">
        <v>2</v>
      </c>
      <c r="O99" s="102">
        <v>3</v>
      </c>
      <c r="P99" s="102">
        <v>2</v>
      </c>
      <c r="Q99" s="118">
        <v>2.2000000000000002</v>
      </c>
      <c r="R99" s="102">
        <v>4</v>
      </c>
      <c r="S99" s="102">
        <v>4</v>
      </c>
      <c r="T99" s="102"/>
      <c r="U99" s="102">
        <v>4</v>
      </c>
      <c r="V99" s="59"/>
      <c r="W99" s="118">
        <v>4</v>
      </c>
      <c r="X99" s="102">
        <v>3</v>
      </c>
      <c r="Y99" s="102">
        <v>4</v>
      </c>
      <c r="Z99" s="102"/>
      <c r="AA99" s="102"/>
      <c r="AB99" s="59"/>
      <c r="AC99" s="118">
        <v>3.5</v>
      </c>
      <c r="AD99" s="102">
        <v>5</v>
      </c>
      <c r="AE99" s="102">
        <v>0</v>
      </c>
      <c r="AF99" s="102">
        <v>5</v>
      </c>
      <c r="AG99" s="102"/>
      <c r="AH99" s="59"/>
      <c r="AI99" s="118">
        <v>5</v>
      </c>
      <c r="AJ99" s="58"/>
      <c r="AK99" s="58"/>
      <c r="AL99" s="102"/>
      <c r="AM99" s="58"/>
      <c r="AN99" s="59"/>
      <c r="AO99" s="118">
        <v>0</v>
      </c>
      <c r="AP99" s="102">
        <v>5</v>
      </c>
      <c r="AQ99" s="102">
        <v>5</v>
      </c>
      <c r="AR99" s="102">
        <v>5</v>
      </c>
      <c r="AS99" s="102"/>
      <c r="AT99" s="59"/>
      <c r="AU99" s="118">
        <v>5</v>
      </c>
      <c r="AV99" s="102"/>
      <c r="AW99" s="102"/>
      <c r="AX99" s="102">
        <v>2</v>
      </c>
      <c r="AY99" s="102">
        <v>5</v>
      </c>
      <c r="AZ99" s="102">
        <v>5</v>
      </c>
      <c r="BA99" s="118">
        <v>4</v>
      </c>
      <c r="BB99" s="102">
        <v>4</v>
      </c>
      <c r="BC99" s="102">
        <v>5</v>
      </c>
      <c r="BD99" s="102"/>
      <c r="BE99" s="58"/>
      <c r="BF99" s="76"/>
      <c r="BG99" s="118">
        <v>4.5</v>
      </c>
    </row>
    <row r="100" spans="1:59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102" t="s">
        <v>563</v>
      </c>
      <c r="M100" s="102" t="s">
        <v>563</v>
      </c>
      <c r="N100" s="102" t="s">
        <v>563</v>
      </c>
      <c r="O100" s="102" t="s">
        <v>563</v>
      </c>
      <c r="P100" s="102" t="s">
        <v>563</v>
      </c>
      <c r="Q100" s="118" t="s">
        <v>563</v>
      </c>
      <c r="R100" s="102" t="s">
        <v>563</v>
      </c>
      <c r="S100" s="102" t="s">
        <v>563</v>
      </c>
      <c r="T100" s="101"/>
      <c r="U100" s="102" t="s">
        <v>563</v>
      </c>
      <c r="V100" s="65"/>
      <c r="W100" s="118" t="s">
        <v>563</v>
      </c>
      <c r="X100" s="102" t="s">
        <v>563</v>
      </c>
      <c r="Y100" s="102" t="s">
        <v>563</v>
      </c>
      <c r="Z100" s="101"/>
      <c r="AA100" s="101"/>
      <c r="AB100" s="65"/>
      <c r="AC100" s="118" t="s">
        <v>563</v>
      </c>
      <c r="AD100" s="102" t="s">
        <v>563</v>
      </c>
      <c r="AE100" s="102" t="s">
        <v>563</v>
      </c>
      <c r="AF100" s="102" t="s">
        <v>563</v>
      </c>
      <c r="AG100" s="101"/>
      <c r="AH100" s="65"/>
      <c r="AI100" s="118" t="s">
        <v>563</v>
      </c>
      <c r="AJ100" s="54"/>
      <c r="AK100" s="54"/>
      <c r="AL100" s="101"/>
      <c r="AM100" s="54"/>
      <c r="AN100" s="65"/>
      <c r="AO100" s="118">
        <v>0</v>
      </c>
      <c r="AP100" s="102" t="s">
        <v>563</v>
      </c>
      <c r="AQ100" s="102" t="s">
        <v>563</v>
      </c>
      <c r="AR100" s="102" t="s">
        <v>563</v>
      </c>
      <c r="AS100" s="101"/>
      <c r="AT100" s="65"/>
      <c r="AU100" s="118" t="s">
        <v>563</v>
      </c>
      <c r="AV100" s="101"/>
      <c r="AW100" s="101"/>
      <c r="AX100" s="102" t="s">
        <v>563</v>
      </c>
      <c r="AY100" s="102" t="s">
        <v>563</v>
      </c>
      <c r="AZ100" s="102" t="s">
        <v>563</v>
      </c>
      <c r="BA100" s="118" t="s">
        <v>563</v>
      </c>
      <c r="BB100" s="102" t="s">
        <v>563</v>
      </c>
      <c r="BC100" s="102" t="s">
        <v>563</v>
      </c>
      <c r="BD100" s="101"/>
      <c r="BE100" s="54"/>
      <c r="BF100" s="81"/>
      <c r="BG100" s="118" t="s">
        <v>563</v>
      </c>
    </row>
    <row r="101" spans="1:59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102">
        <v>2</v>
      </c>
      <c r="M101" s="102">
        <v>2</v>
      </c>
      <c r="N101" s="102">
        <v>2</v>
      </c>
      <c r="O101" s="102">
        <v>3</v>
      </c>
      <c r="P101" s="102">
        <v>1</v>
      </c>
      <c r="Q101" s="118">
        <v>2</v>
      </c>
      <c r="R101" s="102">
        <v>2</v>
      </c>
      <c r="S101" s="102">
        <v>2</v>
      </c>
      <c r="T101" s="102"/>
      <c r="U101" s="102">
        <v>2</v>
      </c>
      <c r="V101" s="59"/>
      <c r="W101" s="118">
        <v>2</v>
      </c>
      <c r="X101" s="102">
        <v>2</v>
      </c>
      <c r="Y101" s="102">
        <v>2</v>
      </c>
      <c r="Z101" s="102"/>
      <c r="AA101" s="102"/>
      <c r="AB101" s="59"/>
      <c r="AC101" s="118">
        <v>2</v>
      </c>
      <c r="AD101" s="102">
        <v>4</v>
      </c>
      <c r="AE101" s="102">
        <v>0</v>
      </c>
      <c r="AF101" s="102">
        <v>4</v>
      </c>
      <c r="AG101" s="102"/>
      <c r="AH101" s="59"/>
      <c r="AI101" s="118">
        <v>4</v>
      </c>
      <c r="AJ101" s="58"/>
      <c r="AK101" s="58"/>
      <c r="AL101" s="102"/>
      <c r="AM101" s="58"/>
      <c r="AN101" s="59"/>
      <c r="AO101" s="118">
        <v>0</v>
      </c>
      <c r="AP101" s="102">
        <v>4</v>
      </c>
      <c r="AQ101" s="102">
        <v>3</v>
      </c>
      <c r="AR101" s="102">
        <v>2</v>
      </c>
      <c r="AS101" s="102"/>
      <c r="AT101" s="59"/>
      <c r="AU101" s="118">
        <v>3</v>
      </c>
      <c r="AV101" s="102"/>
      <c r="AW101" s="102"/>
      <c r="AX101" s="102">
        <v>2</v>
      </c>
      <c r="AY101" s="102">
        <v>2</v>
      </c>
      <c r="AZ101" s="102">
        <v>2</v>
      </c>
      <c r="BA101" s="118">
        <v>2</v>
      </c>
      <c r="BB101" s="102">
        <v>2</v>
      </c>
      <c r="BC101" s="102">
        <v>2</v>
      </c>
      <c r="BD101" s="102"/>
      <c r="BE101" s="58"/>
      <c r="BF101" s="76"/>
      <c r="BG101" s="118">
        <v>2</v>
      </c>
    </row>
    <row r="102" spans="1:59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102">
        <v>2</v>
      </c>
      <c r="M102" s="102">
        <v>2</v>
      </c>
      <c r="N102" s="102">
        <v>2</v>
      </c>
      <c r="O102" s="102">
        <v>3</v>
      </c>
      <c r="P102" s="102">
        <v>2</v>
      </c>
      <c r="Q102" s="118">
        <v>2.2000000000000002</v>
      </c>
      <c r="R102" s="102">
        <v>3</v>
      </c>
      <c r="S102" s="102">
        <v>3</v>
      </c>
      <c r="T102" s="101"/>
      <c r="U102" s="102">
        <v>3</v>
      </c>
      <c r="V102" s="65"/>
      <c r="W102" s="118">
        <v>3</v>
      </c>
      <c r="X102" s="102">
        <v>2</v>
      </c>
      <c r="Y102" s="102">
        <v>3</v>
      </c>
      <c r="Z102" s="101"/>
      <c r="AA102" s="101"/>
      <c r="AB102" s="65"/>
      <c r="AC102" s="118">
        <v>2.5</v>
      </c>
      <c r="AD102" s="102">
        <v>5</v>
      </c>
      <c r="AE102" s="102">
        <v>0</v>
      </c>
      <c r="AF102" s="102">
        <v>5</v>
      </c>
      <c r="AG102" s="101"/>
      <c r="AH102" s="65"/>
      <c r="AI102" s="118">
        <v>5</v>
      </c>
      <c r="AJ102" s="54"/>
      <c r="AK102" s="54"/>
      <c r="AL102" s="101"/>
      <c r="AM102" s="54"/>
      <c r="AN102" s="65"/>
      <c r="AO102" s="118">
        <v>0</v>
      </c>
      <c r="AP102" s="102">
        <v>4</v>
      </c>
      <c r="AQ102" s="102">
        <v>3</v>
      </c>
      <c r="AR102" s="102">
        <v>3</v>
      </c>
      <c r="AS102" s="101"/>
      <c r="AT102" s="65"/>
      <c r="AU102" s="118">
        <v>3.3333333333333335</v>
      </c>
      <c r="AV102" s="101"/>
      <c r="AW102" s="101"/>
      <c r="AX102" s="102">
        <v>5</v>
      </c>
      <c r="AY102" s="102">
        <v>5</v>
      </c>
      <c r="AZ102" s="102">
        <v>5</v>
      </c>
      <c r="BA102" s="118">
        <v>5</v>
      </c>
      <c r="BB102" s="102">
        <v>1</v>
      </c>
      <c r="BC102" s="102">
        <v>2</v>
      </c>
      <c r="BD102" s="101"/>
      <c r="BE102" s="54"/>
      <c r="BF102" s="81"/>
      <c r="BG102" s="118">
        <v>1.5</v>
      </c>
    </row>
    <row r="103" spans="1:59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102" t="s">
        <v>563</v>
      </c>
      <c r="M103" s="102" t="s">
        <v>563</v>
      </c>
      <c r="N103" s="102" t="s">
        <v>563</v>
      </c>
      <c r="O103" s="102" t="s">
        <v>563</v>
      </c>
      <c r="P103" s="102" t="s">
        <v>563</v>
      </c>
      <c r="Q103" s="118" t="s">
        <v>563</v>
      </c>
      <c r="R103" s="102" t="s">
        <v>563</v>
      </c>
      <c r="S103" s="102" t="s">
        <v>563</v>
      </c>
      <c r="T103" s="102"/>
      <c r="U103" s="102" t="s">
        <v>563</v>
      </c>
      <c r="V103" s="59"/>
      <c r="W103" s="118" t="s">
        <v>563</v>
      </c>
      <c r="X103" s="102" t="s">
        <v>563</v>
      </c>
      <c r="Y103" s="102" t="s">
        <v>563</v>
      </c>
      <c r="Z103" s="102"/>
      <c r="AA103" s="102"/>
      <c r="AB103" s="59"/>
      <c r="AC103" s="118" t="s">
        <v>563</v>
      </c>
      <c r="AD103" s="102" t="s">
        <v>563</v>
      </c>
      <c r="AE103" s="102" t="s">
        <v>563</v>
      </c>
      <c r="AF103" s="102" t="s">
        <v>563</v>
      </c>
      <c r="AG103" s="102"/>
      <c r="AH103" s="59"/>
      <c r="AI103" s="118" t="s">
        <v>563</v>
      </c>
      <c r="AJ103" s="58"/>
      <c r="AK103" s="58"/>
      <c r="AL103" s="102"/>
      <c r="AM103" s="58"/>
      <c r="AN103" s="59"/>
      <c r="AO103" s="118">
        <v>0</v>
      </c>
      <c r="AP103" s="102" t="s">
        <v>563</v>
      </c>
      <c r="AQ103" s="102" t="s">
        <v>563</v>
      </c>
      <c r="AR103" s="102" t="s">
        <v>563</v>
      </c>
      <c r="AS103" s="102"/>
      <c r="AT103" s="59"/>
      <c r="AU103" s="118" t="s">
        <v>563</v>
      </c>
      <c r="AV103" s="102"/>
      <c r="AW103" s="102"/>
      <c r="AX103" s="102" t="s">
        <v>563</v>
      </c>
      <c r="AY103" s="102" t="s">
        <v>563</v>
      </c>
      <c r="AZ103" s="102" t="s">
        <v>563</v>
      </c>
      <c r="BA103" s="118" t="s">
        <v>563</v>
      </c>
      <c r="BB103" s="102" t="s">
        <v>563</v>
      </c>
      <c r="BC103" s="102" t="s">
        <v>563</v>
      </c>
      <c r="BD103" s="102"/>
      <c r="BE103" s="58"/>
      <c r="BF103" s="76"/>
      <c r="BG103" s="118" t="s">
        <v>563</v>
      </c>
    </row>
    <row r="104" spans="1:59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102" t="s">
        <v>563</v>
      </c>
      <c r="M104" s="102" t="s">
        <v>563</v>
      </c>
      <c r="N104" s="102" t="s">
        <v>563</v>
      </c>
      <c r="O104" s="102" t="s">
        <v>563</v>
      </c>
      <c r="P104" s="102" t="s">
        <v>563</v>
      </c>
      <c r="Q104" s="118" t="s">
        <v>563</v>
      </c>
      <c r="R104" s="102" t="s">
        <v>563</v>
      </c>
      <c r="S104" s="102" t="s">
        <v>563</v>
      </c>
      <c r="T104" s="101"/>
      <c r="U104" s="102" t="s">
        <v>563</v>
      </c>
      <c r="V104" s="65"/>
      <c r="W104" s="118" t="s">
        <v>563</v>
      </c>
      <c r="X104" s="102" t="s">
        <v>563</v>
      </c>
      <c r="Y104" s="102" t="s">
        <v>563</v>
      </c>
      <c r="Z104" s="101"/>
      <c r="AA104" s="101"/>
      <c r="AB104" s="65"/>
      <c r="AC104" s="118" t="s">
        <v>563</v>
      </c>
      <c r="AD104" s="102" t="s">
        <v>563</v>
      </c>
      <c r="AE104" s="102" t="s">
        <v>563</v>
      </c>
      <c r="AF104" s="102" t="s">
        <v>563</v>
      </c>
      <c r="AG104" s="101"/>
      <c r="AH104" s="65"/>
      <c r="AI104" s="118" t="s">
        <v>563</v>
      </c>
      <c r="AJ104" s="54"/>
      <c r="AK104" s="54"/>
      <c r="AL104" s="101"/>
      <c r="AM104" s="54"/>
      <c r="AN104" s="65"/>
      <c r="AO104" s="118">
        <v>0</v>
      </c>
      <c r="AP104" s="102" t="s">
        <v>563</v>
      </c>
      <c r="AQ104" s="102" t="s">
        <v>563</v>
      </c>
      <c r="AR104" s="102" t="s">
        <v>563</v>
      </c>
      <c r="AS104" s="101"/>
      <c r="AT104" s="65"/>
      <c r="AU104" s="118" t="s">
        <v>563</v>
      </c>
      <c r="AV104" s="101"/>
      <c r="AW104" s="101"/>
      <c r="AX104" s="102" t="s">
        <v>563</v>
      </c>
      <c r="AY104" s="102" t="s">
        <v>563</v>
      </c>
      <c r="AZ104" s="102" t="s">
        <v>563</v>
      </c>
      <c r="BA104" s="118" t="s">
        <v>563</v>
      </c>
      <c r="BB104" s="102" t="s">
        <v>563</v>
      </c>
      <c r="BC104" s="102" t="s">
        <v>563</v>
      </c>
      <c r="BD104" s="101"/>
      <c r="BE104" s="54"/>
      <c r="BF104" s="81"/>
      <c r="BG104" s="118" t="s">
        <v>563</v>
      </c>
    </row>
    <row r="105" spans="1:59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102">
        <v>3</v>
      </c>
      <c r="M105" s="102">
        <v>3</v>
      </c>
      <c r="N105" s="102">
        <v>2</v>
      </c>
      <c r="O105" s="102">
        <v>3</v>
      </c>
      <c r="P105" s="102">
        <v>1</v>
      </c>
      <c r="Q105" s="118">
        <v>2.4</v>
      </c>
      <c r="R105" s="102">
        <v>3</v>
      </c>
      <c r="S105" s="102">
        <v>3</v>
      </c>
      <c r="T105" s="102"/>
      <c r="U105" s="102">
        <v>3</v>
      </c>
      <c r="V105" s="59"/>
      <c r="W105" s="118">
        <v>3</v>
      </c>
      <c r="X105" s="102">
        <v>3</v>
      </c>
      <c r="Y105" s="102">
        <v>2</v>
      </c>
      <c r="Z105" s="102"/>
      <c r="AA105" s="102"/>
      <c r="AB105" s="59"/>
      <c r="AC105" s="118">
        <v>2.5</v>
      </c>
      <c r="AD105" s="102">
        <v>5</v>
      </c>
      <c r="AE105" s="102">
        <v>0</v>
      </c>
      <c r="AF105" s="102">
        <v>5</v>
      </c>
      <c r="AG105" s="102"/>
      <c r="AH105" s="59"/>
      <c r="AI105" s="118">
        <v>5</v>
      </c>
      <c r="AJ105" s="58"/>
      <c r="AK105" s="58"/>
      <c r="AL105" s="102"/>
      <c r="AM105" s="58"/>
      <c r="AN105" s="59"/>
      <c r="AO105" s="118">
        <v>0</v>
      </c>
      <c r="AP105" s="102">
        <v>2</v>
      </c>
      <c r="AQ105" s="102">
        <v>2</v>
      </c>
      <c r="AR105" s="102">
        <v>2</v>
      </c>
      <c r="AS105" s="102"/>
      <c r="AT105" s="59"/>
      <c r="AU105" s="118">
        <v>2</v>
      </c>
      <c r="AV105" s="102"/>
      <c r="AW105" s="102"/>
      <c r="AX105" s="102">
        <v>5</v>
      </c>
      <c r="AY105" s="102">
        <v>5</v>
      </c>
      <c r="AZ105" s="102">
        <v>5</v>
      </c>
      <c r="BA105" s="118">
        <v>5</v>
      </c>
      <c r="BB105" s="102">
        <v>1</v>
      </c>
      <c r="BC105" s="102">
        <v>2</v>
      </c>
      <c r="BD105" s="102"/>
      <c r="BE105" s="58"/>
      <c r="BF105" s="76"/>
      <c r="BG105" s="118">
        <v>1.5</v>
      </c>
    </row>
    <row r="106" spans="1:59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102">
        <v>5</v>
      </c>
      <c r="M106" s="102">
        <v>4</v>
      </c>
      <c r="N106" s="102">
        <v>4</v>
      </c>
      <c r="O106" s="102">
        <v>3</v>
      </c>
      <c r="P106" s="102">
        <v>4</v>
      </c>
      <c r="Q106" s="118">
        <v>4</v>
      </c>
      <c r="R106" s="102">
        <v>2</v>
      </c>
      <c r="S106" s="102">
        <v>3</v>
      </c>
      <c r="T106" s="101"/>
      <c r="U106" s="102">
        <v>2</v>
      </c>
      <c r="V106" s="65"/>
      <c r="W106" s="118">
        <v>2.3333333333333335</v>
      </c>
      <c r="X106" s="102">
        <v>2</v>
      </c>
      <c r="Y106" s="102">
        <v>1</v>
      </c>
      <c r="Z106" s="101"/>
      <c r="AA106" s="101"/>
      <c r="AB106" s="65"/>
      <c r="AC106" s="118">
        <v>1.5</v>
      </c>
      <c r="AD106" s="102">
        <v>2</v>
      </c>
      <c r="AE106" s="102">
        <v>0</v>
      </c>
      <c r="AF106" s="102">
        <v>2</v>
      </c>
      <c r="AG106" s="101"/>
      <c r="AH106" s="65"/>
      <c r="AI106" s="118">
        <v>2</v>
      </c>
      <c r="AJ106" s="54"/>
      <c r="AK106" s="54"/>
      <c r="AL106" s="101"/>
      <c r="AM106" s="54"/>
      <c r="AN106" s="65"/>
      <c r="AO106" s="118">
        <v>0</v>
      </c>
      <c r="AP106" s="102">
        <v>1</v>
      </c>
      <c r="AQ106" s="102">
        <v>1</v>
      </c>
      <c r="AR106" s="102">
        <v>1</v>
      </c>
      <c r="AS106" s="101"/>
      <c r="AT106" s="65"/>
      <c r="AU106" s="118">
        <v>1</v>
      </c>
      <c r="AV106" s="101"/>
      <c r="AW106" s="101"/>
      <c r="AX106" s="102">
        <v>1</v>
      </c>
      <c r="AY106" s="102">
        <v>1</v>
      </c>
      <c r="AZ106" s="102">
        <v>1</v>
      </c>
      <c r="BA106" s="118">
        <v>1</v>
      </c>
      <c r="BB106" s="102">
        <v>4</v>
      </c>
      <c r="BC106" s="102">
        <v>4</v>
      </c>
      <c r="BD106" s="101"/>
      <c r="BE106" s="54"/>
      <c r="BF106" s="81"/>
      <c r="BG106" s="118">
        <v>4</v>
      </c>
    </row>
    <row r="107" spans="1:59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102">
        <v>2</v>
      </c>
      <c r="M107" s="102">
        <v>3</v>
      </c>
      <c r="N107" s="102">
        <v>3</v>
      </c>
      <c r="O107" s="102">
        <v>4</v>
      </c>
      <c r="P107" s="102">
        <v>2</v>
      </c>
      <c r="Q107" s="118">
        <v>2.8</v>
      </c>
      <c r="R107" s="102">
        <v>2</v>
      </c>
      <c r="S107" s="102">
        <v>3</v>
      </c>
      <c r="T107" s="102"/>
      <c r="U107" s="102">
        <v>4</v>
      </c>
      <c r="V107" s="59"/>
      <c r="W107" s="118">
        <v>3</v>
      </c>
      <c r="X107" s="102">
        <v>4</v>
      </c>
      <c r="Y107" s="102">
        <v>5</v>
      </c>
      <c r="Z107" s="102"/>
      <c r="AA107" s="102"/>
      <c r="AB107" s="59"/>
      <c r="AC107" s="118">
        <v>4.5</v>
      </c>
      <c r="AD107" s="102">
        <v>5</v>
      </c>
      <c r="AE107" s="102">
        <v>0</v>
      </c>
      <c r="AF107" s="102">
        <v>5</v>
      </c>
      <c r="AG107" s="102"/>
      <c r="AH107" s="59"/>
      <c r="AI107" s="118">
        <v>5</v>
      </c>
      <c r="AJ107" s="58"/>
      <c r="AK107" s="58"/>
      <c r="AL107" s="102"/>
      <c r="AM107" s="58"/>
      <c r="AN107" s="59"/>
      <c r="AO107" s="118">
        <v>0</v>
      </c>
      <c r="AP107" s="102">
        <v>5</v>
      </c>
      <c r="AQ107" s="102">
        <v>3</v>
      </c>
      <c r="AR107" s="102">
        <v>5</v>
      </c>
      <c r="AS107" s="102"/>
      <c r="AT107" s="59"/>
      <c r="AU107" s="118">
        <v>4.333333333333333</v>
      </c>
      <c r="AV107" s="102"/>
      <c r="AW107" s="102"/>
      <c r="AX107" s="102">
        <v>5</v>
      </c>
      <c r="AY107" s="102">
        <v>5</v>
      </c>
      <c r="AZ107" s="102">
        <v>5</v>
      </c>
      <c r="BA107" s="118">
        <v>5</v>
      </c>
      <c r="BB107" s="102">
        <v>4</v>
      </c>
      <c r="BC107" s="102">
        <v>5</v>
      </c>
      <c r="BD107" s="102"/>
      <c r="BE107" s="58"/>
      <c r="BF107" s="76"/>
      <c r="BG107" s="118">
        <v>4.5</v>
      </c>
    </row>
    <row r="108" spans="1:59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102" t="s">
        <v>563</v>
      </c>
      <c r="M108" s="102" t="s">
        <v>563</v>
      </c>
      <c r="N108" s="102" t="s">
        <v>563</v>
      </c>
      <c r="O108" s="102" t="s">
        <v>563</v>
      </c>
      <c r="P108" s="102" t="s">
        <v>563</v>
      </c>
      <c r="Q108" s="118" t="s">
        <v>563</v>
      </c>
      <c r="R108" s="102" t="s">
        <v>563</v>
      </c>
      <c r="S108" s="102" t="s">
        <v>563</v>
      </c>
      <c r="T108" s="101"/>
      <c r="U108" s="102" t="s">
        <v>563</v>
      </c>
      <c r="V108" s="65"/>
      <c r="W108" s="118" t="s">
        <v>563</v>
      </c>
      <c r="X108" s="102" t="s">
        <v>563</v>
      </c>
      <c r="Y108" s="102" t="s">
        <v>563</v>
      </c>
      <c r="Z108" s="101"/>
      <c r="AA108" s="101"/>
      <c r="AB108" s="65"/>
      <c r="AC108" s="118" t="s">
        <v>563</v>
      </c>
      <c r="AD108" s="102" t="s">
        <v>563</v>
      </c>
      <c r="AE108" s="102" t="s">
        <v>563</v>
      </c>
      <c r="AF108" s="102" t="s">
        <v>563</v>
      </c>
      <c r="AG108" s="101"/>
      <c r="AH108" s="65"/>
      <c r="AI108" s="118" t="s">
        <v>563</v>
      </c>
      <c r="AJ108" s="54"/>
      <c r="AK108" s="54"/>
      <c r="AL108" s="101"/>
      <c r="AM108" s="54"/>
      <c r="AN108" s="65"/>
      <c r="AO108" s="118">
        <v>0</v>
      </c>
      <c r="AP108" s="102" t="s">
        <v>563</v>
      </c>
      <c r="AQ108" s="102" t="s">
        <v>563</v>
      </c>
      <c r="AR108" s="102" t="s">
        <v>563</v>
      </c>
      <c r="AS108" s="101"/>
      <c r="AT108" s="65"/>
      <c r="AU108" s="118" t="s">
        <v>563</v>
      </c>
      <c r="AV108" s="101"/>
      <c r="AW108" s="101"/>
      <c r="AX108" s="102" t="s">
        <v>563</v>
      </c>
      <c r="AY108" s="102" t="s">
        <v>563</v>
      </c>
      <c r="AZ108" s="102" t="s">
        <v>563</v>
      </c>
      <c r="BA108" s="118" t="s">
        <v>563</v>
      </c>
      <c r="BB108" s="102" t="s">
        <v>563</v>
      </c>
      <c r="BC108" s="102" t="s">
        <v>563</v>
      </c>
      <c r="BD108" s="101"/>
      <c r="BE108" s="54"/>
      <c r="BF108" s="81"/>
      <c r="BG108" s="118" t="s">
        <v>563</v>
      </c>
    </row>
    <row r="109" spans="1:59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102" t="s">
        <v>563</v>
      </c>
      <c r="M109" s="102" t="s">
        <v>563</v>
      </c>
      <c r="N109" s="102" t="s">
        <v>563</v>
      </c>
      <c r="O109" s="102" t="s">
        <v>563</v>
      </c>
      <c r="P109" s="102" t="s">
        <v>563</v>
      </c>
      <c r="Q109" s="118" t="s">
        <v>563</v>
      </c>
      <c r="R109" s="102" t="s">
        <v>563</v>
      </c>
      <c r="S109" s="102" t="s">
        <v>563</v>
      </c>
      <c r="T109" s="102"/>
      <c r="U109" s="102" t="s">
        <v>563</v>
      </c>
      <c r="V109" s="59"/>
      <c r="W109" s="118" t="s">
        <v>563</v>
      </c>
      <c r="X109" s="102" t="s">
        <v>563</v>
      </c>
      <c r="Y109" s="102" t="s">
        <v>563</v>
      </c>
      <c r="Z109" s="102"/>
      <c r="AA109" s="102"/>
      <c r="AB109" s="59"/>
      <c r="AC109" s="118" t="s">
        <v>563</v>
      </c>
      <c r="AD109" s="102" t="s">
        <v>563</v>
      </c>
      <c r="AE109" s="102" t="s">
        <v>563</v>
      </c>
      <c r="AF109" s="102" t="s">
        <v>563</v>
      </c>
      <c r="AG109" s="102"/>
      <c r="AH109" s="59"/>
      <c r="AI109" s="118" t="s">
        <v>563</v>
      </c>
      <c r="AJ109" s="58"/>
      <c r="AK109" s="58"/>
      <c r="AL109" s="102"/>
      <c r="AM109" s="58"/>
      <c r="AN109" s="59"/>
      <c r="AO109" s="118">
        <v>0</v>
      </c>
      <c r="AP109" s="102" t="s">
        <v>563</v>
      </c>
      <c r="AQ109" s="102" t="s">
        <v>563</v>
      </c>
      <c r="AR109" s="102" t="s">
        <v>563</v>
      </c>
      <c r="AS109" s="102"/>
      <c r="AT109" s="59"/>
      <c r="AU109" s="118" t="s">
        <v>563</v>
      </c>
      <c r="AV109" s="102"/>
      <c r="AW109" s="102"/>
      <c r="AX109" s="102" t="s">
        <v>563</v>
      </c>
      <c r="AY109" s="102" t="s">
        <v>563</v>
      </c>
      <c r="AZ109" s="102" t="s">
        <v>563</v>
      </c>
      <c r="BA109" s="118" t="s">
        <v>563</v>
      </c>
      <c r="BB109" s="102" t="s">
        <v>563</v>
      </c>
      <c r="BC109" s="102" t="s">
        <v>563</v>
      </c>
      <c r="BD109" s="102"/>
      <c r="BE109" s="58"/>
      <c r="BF109" s="76"/>
      <c r="BG109" s="118" t="s">
        <v>563</v>
      </c>
    </row>
    <row r="110" spans="1:59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102" t="s">
        <v>563</v>
      </c>
      <c r="M110" s="102" t="s">
        <v>563</v>
      </c>
      <c r="N110" s="102" t="s">
        <v>563</v>
      </c>
      <c r="O110" s="102" t="s">
        <v>563</v>
      </c>
      <c r="P110" s="102" t="s">
        <v>563</v>
      </c>
      <c r="Q110" s="118" t="s">
        <v>563</v>
      </c>
      <c r="R110" s="102" t="s">
        <v>563</v>
      </c>
      <c r="S110" s="102" t="s">
        <v>563</v>
      </c>
      <c r="T110" s="101"/>
      <c r="U110" s="102" t="s">
        <v>563</v>
      </c>
      <c r="V110" s="65"/>
      <c r="W110" s="118" t="s">
        <v>563</v>
      </c>
      <c r="X110" s="102" t="s">
        <v>563</v>
      </c>
      <c r="Y110" s="102" t="s">
        <v>563</v>
      </c>
      <c r="Z110" s="101"/>
      <c r="AA110" s="101"/>
      <c r="AB110" s="65"/>
      <c r="AC110" s="118" t="s">
        <v>563</v>
      </c>
      <c r="AD110" s="102" t="s">
        <v>563</v>
      </c>
      <c r="AE110" s="102" t="s">
        <v>563</v>
      </c>
      <c r="AF110" s="102" t="s">
        <v>563</v>
      </c>
      <c r="AG110" s="101"/>
      <c r="AH110" s="65"/>
      <c r="AI110" s="118" t="s">
        <v>563</v>
      </c>
      <c r="AJ110" s="54"/>
      <c r="AK110" s="54"/>
      <c r="AL110" s="101"/>
      <c r="AM110" s="54"/>
      <c r="AN110" s="65"/>
      <c r="AO110" s="118">
        <v>0</v>
      </c>
      <c r="AP110" s="102" t="s">
        <v>563</v>
      </c>
      <c r="AQ110" s="102" t="s">
        <v>563</v>
      </c>
      <c r="AR110" s="102" t="s">
        <v>563</v>
      </c>
      <c r="AS110" s="101"/>
      <c r="AT110" s="65"/>
      <c r="AU110" s="118" t="s">
        <v>563</v>
      </c>
      <c r="AV110" s="101"/>
      <c r="AW110" s="101"/>
      <c r="AX110" s="102" t="s">
        <v>563</v>
      </c>
      <c r="AY110" s="102" t="s">
        <v>563</v>
      </c>
      <c r="AZ110" s="102" t="s">
        <v>563</v>
      </c>
      <c r="BA110" s="118" t="s">
        <v>563</v>
      </c>
      <c r="BB110" s="102" t="s">
        <v>563</v>
      </c>
      <c r="BC110" s="102" t="s">
        <v>563</v>
      </c>
      <c r="BD110" s="101"/>
      <c r="BE110" s="54"/>
      <c r="BF110" s="81"/>
      <c r="BG110" s="118" t="s">
        <v>563</v>
      </c>
    </row>
    <row r="111" spans="1:59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102" t="s">
        <v>563</v>
      </c>
      <c r="M111" s="102" t="s">
        <v>563</v>
      </c>
      <c r="N111" s="102" t="s">
        <v>563</v>
      </c>
      <c r="O111" s="102" t="s">
        <v>563</v>
      </c>
      <c r="P111" s="102" t="s">
        <v>563</v>
      </c>
      <c r="Q111" s="118" t="s">
        <v>563</v>
      </c>
      <c r="R111" s="102" t="s">
        <v>563</v>
      </c>
      <c r="S111" s="102" t="s">
        <v>563</v>
      </c>
      <c r="T111" s="102"/>
      <c r="U111" s="102" t="s">
        <v>563</v>
      </c>
      <c r="V111" s="59"/>
      <c r="W111" s="118" t="s">
        <v>563</v>
      </c>
      <c r="X111" s="102" t="s">
        <v>563</v>
      </c>
      <c r="Y111" s="102" t="s">
        <v>563</v>
      </c>
      <c r="Z111" s="102"/>
      <c r="AA111" s="102"/>
      <c r="AB111" s="59"/>
      <c r="AC111" s="118" t="s">
        <v>563</v>
      </c>
      <c r="AD111" s="102" t="s">
        <v>563</v>
      </c>
      <c r="AE111" s="102" t="s">
        <v>563</v>
      </c>
      <c r="AF111" s="102" t="s">
        <v>563</v>
      </c>
      <c r="AG111" s="102"/>
      <c r="AH111" s="59"/>
      <c r="AI111" s="118" t="s">
        <v>563</v>
      </c>
      <c r="AJ111" s="58"/>
      <c r="AK111" s="58"/>
      <c r="AL111" s="102"/>
      <c r="AM111" s="58"/>
      <c r="AN111" s="59"/>
      <c r="AO111" s="118">
        <v>0</v>
      </c>
      <c r="AP111" s="102" t="s">
        <v>563</v>
      </c>
      <c r="AQ111" s="102" t="s">
        <v>563</v>
      </c>
      <c r="AR111" s="102" t="s">
        <v>563</v>
      </c>
      <c r="AS111" s="102"/>
      <c r="AT111" s="59"/>
      <c r="AU111" s="118" t="s">
        <v>563</v>
      </c>
      <c r="AV111" s="102"/>
      <c r="AW111" s="102"/>
      <c r="AX111" s="102" t="s">
        <v>563</v>
      </c>
      <c r="AY111" s="102" t="s">
        <v>563</v>
      </c>
      <c r="AZ111" s="102" t="s">
        <v>563</v>
      </c>
      <c r="BA111" s="118" t="s">
        <v>563</v>
      </c>
      <c r="BB111" s="102" t="s">
        <v>563</v>
      </c>
      <c r="BC111" s="102" t="s">
        <v>563</v>
      </c>
      <c r="BD111" s="102"/>
      <c r="BE111" s="58"/>
      <c r="BF111" s="76"/>
      <c r="BG111" s="118" t="s">
        <v>563</v>
      </c>
    </row>
    <row r="112" spans="1:59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102">
        <v>0</v>
      </c>
      <c r="M112" s="102">
        <v>0</v>
      </c>
      <c r="N112" s="102">
        <v>0</v>
      </c>
      <c r="O112" s="102">
        <v>0</v>
      </c>
      <c r="P112" s="102">
        <v>0</v>
      </c>
      <c r="Q112" s="118">
        <v>0</v>
      </c>
      <c r="R112" s="102">
        <v>0</v>
      </c>
      <c r="S112" s="102">
        <v>0</v>
      </c>
      <c r="T112" s="101"/>
      <c r="U112" s="102">
        <v>0</v>
      </c>
      <c r="V112" s="65"/>
      <c r="W112" s="118">
        <v>0</v>
      </c>
      <c r="X112" s="102">
        <v>0</v>
      </c>
      <c r="Y112" s="102">
        <v>0</v>
      </c>
      <c r="Z112" s="101"/>
      <c r="AA112" s="101"/>
      <c r="AB112" s="65"/>
      <c r="AC112" s="118">
        <v>0</v>
      </c>
      <c r="AD112" s="102">
        <v>0</v>
      </c>
      <c r="AE112" s="102">
        <v>0</v>
      </c>
      <c r="AF112" s="102">
        <v>0</v>
      </c>
      <c r="AG112" s="101"/>
      <c r="AH112" s="65"/>
      <c r="AI112" s="118">
        <v>0</v>
      </c>
      <c r="AJ112" s="54"/>
      <c r="AK112" s="54"/>
      <c r="AL112" s="101"/>
      <c r="AM112" s="54"/>
      <c r="AN112" s="65"/>
      <c r="AO112" s="118">
        <v>0</v>
      </c>
      <c r="AP112" s="102">
        <v>0</v>
      </c>
      <c r="AQ112" s="102">
        <v>0</v>
      </c>
      <c r="AR112" s="102">
        <v>0</v>
      </c>
      <c r="AS112" s="101"/>
      <c r="AT112" s="65"/>
      <c r="AU112" s="118">
        <v>0</v>
      </c>
      <c r="AV112" s="101"/>
      <c r="AW112" s="101"/>
      <c r="AX112" s="102">
        <v>0</v>
      </c>
      <c r="AY112" s="102">
        <v>0</v>
      </c>
      <c r="AZ112" s="102">
        <v>0</v>
      </c>
      <c r="BA112" s="118">
        <v>0</v>
      </c>
      <c r="BB112" s="102">
        <v>1</v>
      </c>
      <c r="BC112" s="102">
        <v>1</v>
      </c>
      <c r="BD112" s="101"/>
      <c r="BE112" s="54"/>
      <c r="BF112" s="81"/>
      <c r="BG112" s="118">
        <v>1</v>
      </c>
    </row>
    <row r="113" spans="1:59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102" t="s">
        <v>563</v>
      </c>
      <c r="M113" s="102" t="s">
        <v>563</v>
      </c>
      <c r="N113" s="102" t="s">
        <v>563</v>
      </c>
      <c r="O113" s="102" t="s">
        <v>563</v>
      </c>
      <c r="P113" s="102" t="s">
        <v>563</v>
      </c>
      <c r="Q113" s="118" t="s">
        <v>563</v>
      </c>
      <c r="R113" s="102" t="s">
        <v>563</v>
      </c>
      <c r="S113" s="102" t="s">
        <v>563</v>
      </c>
      <c r="T113" s="102"/>
      <c r="U113" s="102" t="s">
        <v>563</v>
      </c>
      <c r="V113" s="59"/>
      <c r="W113" s="118" t="s">
        <v>563</v>
      </c>
      <c r="X113" s="102" t="s">
        <v>563</v>
      </c>
      <c r="Y113" s="102" t="s">
        <v>563</v>
      </c>
      <c r="Z113" s="102"/>
      <c r="AA113" s="102"/>
      <c r="AB113" s="59"/>
      <c r="AC113" s="118" t="s">
        <v>563</v>
      </c>
      <c r="AD113" s="102" t="s">
        <v>563</v>
      </c>
      <c r="AE113" s="102" t="s">
        <v>563</v>
      </c>
      <c r="AF113" s="102" t="s">
        <v>563</v>
      </c>
      <c r="AG113" s="102"/>
      <c r="AH113" s="59"/>
      <c r="AI113" s="118" t="s">
        <v>563</v>
      </c>
      <c r="AJ113" s="58"/>
      <c r="AK113" s="58"/>
      <c r="AL113" s="102"/>
      <c r="AM113" s="58"/>
      <c r="AN113" s="59"/>
      <c r="AO113" s="118">
        <v>0</v>
      </c>
      <c r="AP113" s="102" t="s">
        <v>563</v>
      </c>
      <c r="AQ113" s="102" t="s">
        <v>563</v>
      </c>
      <c r="AR113" s="102" t="s">
        <v>563</v>
      </c>
      <c r="AS113" s="102"/>
      <c r="AT113" s="59"/>
      <c r="AU113" s="118" t="s">
        <v>563</v>
      </c>
      <c r="AV113" s="102"/>
      <c r="AW113" s="102"/>
      <c r="AX113" s="102" t="s">
        <v>563</v>
      </c>
      <c r="AY113" s="102" t="s">
        <v>563</v>
      </c>
      <c r="AZ113" s="102" t="s">
        <v>563</v>
      </c>
      <c r="BA113" s="118" t="s">
        <v>563</v>
      </c>
      <c r="BB113" s="102" t="s">
        <v>563</v>
      </c>
      <c r="BC113" s="102" t="s">
        <v>563</v>
      </c>
      <c r="BD113" s="102"/>
      <c r="BE113" s="58"/>
      <c r="BF113" s="76"/>
      <c r="BG113" s="118" t="s">
        <v>563</v>
      </c>
    </row>
    <row r="114" spans="1:59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102">
        <v>3</v>
      </c>
      <c r="M114" s="102">
        <v>3</v>
      </c>
      <c r="N114" s="102">
        <v>4</v>
      </c>
      <c r="O114" s="102">
        <v>3</v>
      </c>
      <c r="P114" s="102">
        <v>2</v>
      </c>
      <c r="Q114" s="118">
        <v>3</v>
      </c>
      <c r="R114" s="102">
        <v>2</v>
      </c>
      <c r="S114" s="102">
        <v>2</v>
      </c>
      <c r="T114" s="101"/>
      <c r="U114" s="102">
        <v>2</v>
      </c>
      <c r="V114" s="65"/>
      <c r="W114" s="118">
        <v>2</v>
      </c>
      <c r="X114" s="102">
        <v>2</v>
      </c>
      <c r="Y114" s="102">
        <v>2</v>
      </c>
      <c r="Z114" s="101"/>
      <c r="AA114" s="101"/>
      <c r="AB114" s="65"/>
      <c r="AC114" s="118">
        <v>2</v>
      </c>
      <c r="AD114" s="102">
        <v>1</v>
      </c>
      <c r="AE114" s="102">
        <v>0</v>
      </c>
      <c r="AF114" s="102">
        <v>1</v>
      </c>
      <c r="AG114" s="101"/>
      <c r="AH114" s="65"/>
      <c r="AI114" s="118">
        <v>1</v>
      </c>
      <c r="AJ114" s="54"/>
      <c r="AK114" s="54"/>
      <c r="AL114" s="101"/>
      <c r="AM114" s="54"/>
      <c r="AN114" s="65"/>
      <c r="AO114" s="118">
        <v>0</v>
      </c>
      <c r="AP114" s="102">
        <v>1</v>
      </c>
      <c r="AQ114" s="102">
        <v>2</v>
      </c>
      <c r="AR114" s="102">
        <v>3</v>
      </c>
      <c r="AS114" s="101"/>
      <c r="AT114" s="65"/>
      <c r="AU114" s="118">
        <v>2</v>
      </c>
      <c r="AV114" s="101"/>
      <c r="AW114" s="101"/>
      <c r="AX114" s="102">
        <v>1</v>
      </c>
      <c r="AY114" s="102">
        <v>1</v>
      </c>
      <c r="AZ114" s="102">
        <v>1</v>
      </c>
      <c r="BA114" s="118">
        <v>1</v>
      </c>
      <c r="BB114" s="102">
        <v>3</v>
      </c>
      <c r="BC114" s="102">
        <v>3</v>
      </c>
      <c r="BD114" s="101"/>
      <c r="BE114" s="54"/>
      <c r="BF114" s="81"/>
      <c r="BG114" s="118">
        <v>3</v>
      </c>
    </row>
    <row r="115" spans="1:59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102">
        <v>1</v>
      </c>
      <c r="M115" s="102">
        <v>1</v>
      </c>
      <c r="N115" s="102">
        <v>1</v>
      </c>
      <c r="O115" s="102">
        <v>1</v>
      </c>
      <c r="P115" s="102">
        <v>1</v>
      </c>
      <c r="Q115" s="118">
        <v>1</v>
      </c>
      <c r="R115" s="102">
        <v>1</v>
      </c>
      <c r="S115" s="102">
        <v>1</v>
      </c>
      <c r="T115" s="102"/>
      <c r="U115" s="102">
        <v>1</v>
      </c>
      <c r="V115" s="59"/>
      <c r="W115" s="118">
        <v>1</v>
      </c>
      <c r="X115" s="102">
        <v>1</v>
      </c>
      <c r="Y115" s="102">
        <v>1</v>
      </c>
      <c r="Z115" s="102"/>
      <c r="AA115" s="102"/>
      <c r="AB115" s="59"/>
      <c r="AC115" s="118">
        <v>1</v>
      </c>
      <c r="AD115" s="102">
        <v>1</v>
      </c>
      <c r="AE115" s="102">
        <v>0</v>
      </c>
      <c r="AF115" s="102">
        <v>1</v>
      </c>
      <c r="AG115" s="102"/>
      <c r="AH115" s="59"/>
      <c r="AI115" s="118">
        <v>1</v>
      </c>
      <c r="AJ115" s="58"/>
      <c r="AK115" s="58"/>
      <c r="AL115" s="102"/>
      <c r="AM115" s="58"/>
      <c r="AN115" s="59"/>
      <c r="AO115" s="118">
        <v>0</v>
      </c>
      <c r="AP115" s="102">
        <v>1</v>
      </c>
      <c r="AQ115" s="102">
        <v>1</v>
      </c>
      <c r="AR115" s="102">
        <v>1</v>
      </c>
      <c r="AS115" s="102"/>
      <c r="AT115" s="59"/>
      <c r="AU115" s="118">
        <v>1</v>
      </c>
      <c r="AV115" s="102"/>
      <c r="AW115" s="102"/>
      <c r="AX115" s="102">
        <v>1</v>
      </c>
      <c r="AY115" s="102">
        <v>1</v>
      </c>
      <c r="AZ115" s="102">
        <v>1</v>
      </c>
      <c r="BA115" s="118">
        <v>1</v>
      </c>
      <c r="BB115" s="102">
        <v>1</v>
      </c>
      <c r="BC115" s="102">
        <v>1</v>
      </c>
      <c r="BD115" s="102"/>
      <c r="BE115" s="58"/>
      <c r="BF115" s="76"/>
      <c r="BG115" s="118">
        <v>1</v>
      </c>
    </row>
    <row r="116" spans="1:59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102" t="s">
        <v>563</v>
      </c>
      <c r="M116" s="102" t="s">
        <v>563</v>
      </c>
      <c r="N116" s="102" t="s">
        <v>563</v>
      </c>
      <c r="O116" s="102" t="s">
        <v>563</v>
      </c>
      <c r="P116" s="102" t="s">
        <v>563</v>
      </c>
      <c r="Q116" s="118" t="s">
        <v>563</v>
      </c>
      <c r="R116" s="102" t="s">
        <v>563</v>
      </c>
      <c r="S116" s="102" t="s">
        <v>563</v>
      </c>
      <c r="T116" s="101"/>
      <c r="U116" s="102" t="s">
        <v>563</v>
      </c>
      <c r="V116" s="65"/>
      <c r="W116" s="118" t="s">
        <v>563</v>
      </c>
      <c r="X116" s="102" t="s">
        <v>563</v>
      </c>
      <c r="Y116" s="102" t="s">
        <v>563</v>
      </c>
      <c r="Z116" s="101"/>
      <c r="AA116" s="101"/>
      <c r="AB116" s="65"/>
      <c r="AC116" s="118" t="s">
        <v>563</v>
      </c>
      <c r="AD116" s="102" t="s">
        <v>563</v>
      </c>
      <c r="AE116" s="102" t="s">
        <v>563</v>
      </c>
      <c r="AF116" s="102" t="s">
        <v>563</v>
      </c>
      <c r="AG116" s="101"/>
      <c r="AH116" s="65"/>
      <c r="AI116" s="118" t="s">
        <v>563</v>
      </c>
      <c r="AJ116" s="54"/>
      <c r="AK116" s="54"/>
      <c r="AL116" s="101"/>
      <c r="AM116" s="54"/>
      <c r="AN116" s="65"/>
      <c r="AO116" s="118">
        <v>0</v>
      </c>
      <c r="AP116" s="102" t="s">
        <v>563</v>
      </c>
      <c r="AQ116" s="102" t="s">
        <v>563</v>
      </c>
      <c r="AR116" s="102" t="s">
        <v>563</v>
      </c>
      <c r="AS116" s="101"/>
      <c r="AT116" s="65"/>
      <c r="AU116" s="118" t="s">
        <v>563</v>
      </c>
      <c r="AV116" s="101"/>
      <c r="AW116" s="101"/>
      <c r="AX116" s="102" t="s">
        <v>563</v>
      </c>
      <c r="AY116" s="102" t="s">
        <v>563</v>
      </c>
      <c r="AZ116" s="102" t="s">
        <v>563</v>
      </c>
      <c r="BA116" s="118" t="s">
        <v>563</v>
      </c>
      <c r="BB116" s="102" t="s">
        <v>563</v>
      </c>
      <c r="BC116" s="102" t="s">
        <v>563</v>
      </c>
      <c r="BD116" s="101"/>
      <c r="BE116" s="54"/>
      <c r="BF116" s="81"/>
      <c r="BG116" s="118" t="s">
        <v>563</v>
      </c>
    </row>
    <row r="117" spans="1:59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102" t="s">
        <v>563</v>
      </c>
      <c r="M117" s="102" t="s">
        <v>563</v>
      </c>
      <c r="N117" s="102" t="s">
        <v>563</v>
      </c>
      <c r="O117" s="102" t="s">
        <v>563</v>
      </c>
      <c r="P117" s="102" t="s">
        <v>563</v>
      </c>
      <c r="Q117" s="118" t="s">
        <v>563</v>
      </c>
      <c r="R117" s="102" t="s">
        <v>563</v>
      </c>
      <c r="S117" s="102" t="s">
        <v>563</v>
      </c>
      <c r="T117" s="102"/>
      <c r="U117" s="102" t="s">
        <v>563</v>
      </c>
      <c r="V117" s="59"/>
      <c r="W117" s="118" t="s">
        <v>563</v>
      </c>
      <c r="X117" s="102" t="s">
        <v>563</v>
      </c>
      <c r="Y117" s="102" t="s">
        <v>563</v>
      </c>
      <c r="Z117" s="102"/>
      <c r="AA117" s="102"/>
      <c r="AB117" s="59"/>
      <c r="AC117" s="118" t="s">
        <v>563</v>
      </c>
      <c r="AD117" s="102" t="s">
        <v>563</v>
      </c>
      <c r="AE117" s="102" t="s">
        <v>563</v>
      </c>
      <c r="AF117" s="102" t="s">
        <v>563</v>
      </c>
      <c r="AG117" s="102"/>
      <c r="AH117" s="59"/>
      <c r="AI117" s="118" t="s">
        <v>563</v>
      </c>
      <c r="AJ117" s="58"/>
      <c r="AK117" s="58"/>
      <c r="AL117" s="102"/>
      <c r="AM117" s="58"/>
      <c r="AN117" s="59"/>
      <c r="AO117" s="118">
        <v>0</v>
      </c>
      <c r="AP117" s="102" t="s">
        <v>563</v>
      </c>
      <c r="AQ117" s="102" t="s">
        <v>563</v>
      </c>
      <c r="AR117" s="102" t="s">
        <v>563</v>
      </c>
      <c r="AS117" s="102"/>
      <c r="AT117" s="59"/>
      <c r="AU117" s="118" t="s">
        <v>563</v>
      </c>
      <c r="AV117" s="102"/>
      <c r="AW117" s="102"/>
      <c r="AX117" s="102" t="s">
        <v>563</v>
      </c>
      <c r="AY117" s="102" t="s">
        <v>563</v>
      </c>
      <c r="AZ117" s="102" t="s">
        <v>563</v>
      </c>
      <c r="BA117" s="118" t="s">
        <v>563</v>
      </c>
      <c r="BB117" s="102" t="s">
        <v>563</v>
      </c>
      <c r="BC117" s="102" t="s">
        <v>563</v>
      </c>
      <c r="BD117" s="102"/>
      <c r="BE117" s="58"/>
      <c r="BF117" s="76"/>
      <c r="BG117" s="118" t="s">
        <v>563</v>
      </c>
    </row>
    <row r="118" spans="1:59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102" t="s">
        <v>563</v>
      </c>
      <c r="M118" s="102" t="s">
        <v>563</v>
      </c>
      <c r="N118" s="102" t="s">
        <v>563</v>
      </c>
      <c r="O118" s="102" t="s">
        <v>563</v>
      </c>
      <c r="P118" s="102" t="s">
        <v>563</v>
      </c>
      <c r="Q118" s="118" t="s">
        <v>563</v>
      </c>
      <c r="R118" s="102" t="s">
        <v>563</v>
      </c>
      <c r="S118" s="102" t="s">
        <v>563</v>
      </c>
      <c r="T118" s="101"/>
      <c r="U118" s="102" t="s">
        <v>563</v>
      </c>
      <c r="V118" s="65"/>
      <c r="W118" s="118" t="s">
        <v>563</v>
      </c>
      <c r="X118" s="102" t="s">
        <v>563</v>
      </c>
      <c r="Y118" s="102" t="s">
        <v>563</v>
      </c>
      <c r="Z118" s="101"/>
      <c r="AA118" s="101"/>
      <c r="AB118" s="65"/>
      <c r="AC118" s="118" t="s">
        <v>563</v>
      </c>
      <c r="AD118" s="102" t="s">
        <v>563</v>
      </c>
      <c r="AE118" s="102" t="s">
        <v>563</v>
      </c>
      <c r="AF118" s="102" t="s">
        <v>563</v>
      </c>
      <c r="AG118" s="101"/>
      <c r="AH118" s="65"/>
      <c r="AI118" s="118" t="s">
        <v>563</v>
      </c>
      <c r="AJ118" s="54"/>
      <c r="AK118" s="54"/>
      <c r="AL118" s="101"/>
      <c r="AM118" s="54"/>
      <c r="AN118" s="65"/>
      <c r="AO118" s="118">
        <v>0</v>
      </c>
      <c r="AP118" s="102" t="s">
        <v>563</v>
      </c>
      <c r="AQ118" s="102" t="s">
        <v>563</v>
      </c>
      <c r="AR118" s="102" t="s">
        <v>563</v>
      </c>
      <c r="AS118" s="101"/>
      <c r="AT118" s="65"/>
      <c r="AU118" s="118" t="s">
        <v>563</v>
      </c>
      <c r="AV118" s="101"/>
      <c r="AW118" s="101"/>
      <c r="AX118" s="102" t="s">
        <v>563</v>
      </c>
      <c r="AY118" s="102" t="s">
        <v>563</v>
      </c>
      <c r="AZ118" s="102" t="s">
        <v>563</v>
      </c>
      <c r="BA118" s="118" t="s">
        <v>563</v>
      </c>
      <c r="BB118" s="102" t="s">
        <v>563</v>
      </c>
      <c r="BC118" s="102" t="s">
        <v>563</v>
      </c>
      <c r="BD118" s="101"/>
      <c r="BE118" s="54"/>
      <c r="BF118" s="81"/>
      <c r="BG118" s="118" t="s">
        <v>563</v>
      </c>
    </row>
    <row r="119" spans="1:59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102" t="s">
        <v>563</v>
      </c>
      <c r="M119" s="102" t="s">
        <v>563</v>
      </c>
      <c r="N119" s="102" t="s">
        <v>563</v>
      </c>
      <c r="O119" s="102" t="s">
        <v>563</v>
      </c>
      <c r="P119" s="102" t="s">
        <v>563</v>
      </c>
      <c r="Q119" s="118" t="s">
        <v>563</v>
      </c>
      <c r="R119" s="102" t="s">
        <v>563</v>
      </c>
      <c r="S119" s="102" t="s">
        <v>563</v>
      </c>
      <c r="T119" s="102"/>
      <c r="U119" s="102" t="s">
        <v>563</v>
      </c>
      <c r="V119" s="59"/>
      <c r="W119" s="118" t="s">
        <v>563</v>
      </c>
      <c r="X119" s="102" t="s">
        <v>563</v>
      </c>
      <c r="Y119" s="102" t="s">
        <v>563</v>
      </c>
      <c r="Z119" s="102"/>
      <c r="AA119" s="102"/>
      <c r="AB119" s="59"/>
      <c r="AC119" s="118" t="s">
        <v>563</v>
      </c>
      <c r="AD119" s="102" t="s">
        <v>563</v>
      </c>
      <c r="AE119" s="102" t="s">
        <v>563</v>
      </c>
      <c r="AF119" s="102" t="s">
        <v>563</v>
      </c>
      <c r="AG119" s="102"/>
      <c r="AH119" s="59"/>
      <c r="AI119" s="118" t="s">
        <v>563</v>
      </c>
      <c r="AJ119" s="58"/>
      <c r="AK119" s="58"/>
      <c r="AL119" s="102"/>
      <c r="AM119" s="58"/>
      <c r="AN119" s="59"/>
      <c r="AO119" s="118">
        <v>0</v>
      </c>
      <c r="AP119" s="102" t="s">
        <v>563</v>
      </c>
      <c r="AQ119" s="102" t="s">
        <v>563</v>
      </c>
      <c r="AR119" s="102" t="s">
        <v>563</v>
      </c>
      <c r="AS119" s="102"/>
      <c r="AT119" s="59"/>
      <c r="AU119" s="118" t="s">
        <v>563</v>
      </c>
      <c r="AV119" s="102"/>
      <c r="AW119" s="102"/>
      <c r="AX119" s="102" t="s">
        <v>563</v>
      </c>
      <c r="AY119" s="102" t="s">
        <v>563</v>
      </c>
      <c r="AZ119" s="102" t="s">
        <v>563</v>
      </c>
      <c r="BA119" s="118" t="s">
        <v>563</v>
      </c>
      <c r="BB119" s="102" t="s">
        <v>563</v>
      </c>
      <c r="BC119" s="102" t="s">
        <v>563</v>
      </c>
      <c r="BD119" s="102"/>
      <c r="BE119" s="58"/>
      <c r="BF119" s="76"/>
      <c r="BG119" s="118" t="s">
        <v>563</v>
      </c>
    </row>
    <row r="120" spans="1:59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102" t="s">
        <v>563</v>
      </c>
      <c r="M120" s="102" t="s">
        <v>563</v>
      </c>
      <c r="N120" s="102" t="s">
        <v>563</v>
      </c>
      <c r="O120" s="102" t="s">
        <v>563</v>
      </c>
      <c r="P120" s="102" t="s">
        <v>563</v>
      </c>
      <c r="Q120" s="118" t="s">
        <v>563</v>
      </c>
      <c r="R120" s="102" t="s">
        <v>563</v>
      </c>
      <c r="S120" s="102" t="s">
        <v>563</v>
      </c>
      <c r="T120" s="101"/>
      <c r="U120" s="102" t="s">
        <v>563</v>
      </c>
      <c r="V120" s="65"/>
      <c r="W120" s="118" t="s">
        <v>563</v>
      </c>
      <c r="X120" s="102" t="s">
        <v>563</v>
      </c>
      <c r="Y120" s="102" t="s">
        <v>563</v>
      </c>
      <c r="Z120" s="101"/>
      <c r="AA120" s="101"/>
      <c r="AB120" s="65"/>
      <c r="AC120" s="118" t="s">
        <v>563</v>
      </c>
      <c r="AD120" s="102" t="s">
        <v>563</v>
      </c>
      <c r="AE120" s="102" t="s">
        <v>563</v>
      </c>
      <c r="AF120" s="102" t="s">
        <v>563</v>
      </c>
      <c r="AG120" s="101"/>
      <c r="AH120" s="65"/>
      <c r="AI120" s="118" t="s">
        <v>563</v>
      </c>
      <c r="AJ120" s="54"/>
      <c r="AK120" s="54"/>
      <c r="AL120" s="101"/>
      <c r="AM120" s="54"/>
      <c r="AN120" s="65"/>
      <c r="AO120" s="118">
        <v>0</v>
      </c>
      <c r="AP120" s="102" t="s">
        <v>563</v>
      </c>
      <c r="AQ120" s="102" t="s">
        <v>563</v>
      </c>
      <c r="AR120" s="102" t="s">
        <v>563</v>
      </c>
      <c r="AS120" s="101"/>
      <c r="AT120" s="65"/>
      <c r="AU120" s="118" t="s">
        <v>563</v>
      </c>
      <c r="AV120" s="101"/>
      <c r="AW120" s="101"/>
      <c r="AX120" s="102" t="s">
        <v>563</v>
      </c>
      <c r="AY120" s="102" t="s">
        <v>563</v>
      </c>
      <c r="AZ120" s="102" t="s">
        <v>563</v>
      </c>
      <c r="BA120" s="118" t="s">
        <v>563</v>
      </c>
      <c r="BB120" s="102" t="s">
        <v>563</v>
      </c>
      <c r="BC120" s="102" t="s">
        <v>563</v>
      </c>
      <c r="BD120" s="101"/>
      <c r="BE120" s="54"/>
      <c r="BF120" s="81"/>
      <c r="BG120" s="118" t="s">
        <v>563</v>
      </c>
    </row>
    <row r="121" spans="1:59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102" t="s">
        <v>563</v>
      </c>
      <c r="M121" s="102" t="s">
        <v>563</v>
      </c>
      <c r="N121" s="102" t="s">
        <v>563</v>
      </c>
      <c r="O121" s="102" t="s">
        <v>563</v>
      </c>
      <c r="P121" s="102" t="s">
        <v>563</v>
      </c>
      <c r="Q121" s="118" t="s">
        <v>563</v>
      </c>
      <c r="R121" s="102" t="s">
        <v>563</v>
      </c>
      <c r="S121" s="102" t="s">
        <v>563</v>
      </c>
      <c r="T121" s="102"/>
      <c r="U121" s="102" t="s">
        <v>563</v>
      </c>
      <c r="V121" s="59"/>
      <c r="W121" s="118" t="s">
        <v>563</v>
      </c>
      <c r="X121" s="102" t="s">
        <v>563</v>
      </c>
      <c r="Y121" s="102" t="s">
        <v>563</v>
      </c>
      <c r="Z121" s="102"/>
      <c r="AA121" s="102"/>
      <c r="AB121" s="59"/>
      <c r="AC121" s="118" t="s">
        <v>563</v>
      </c>
      <c r="AD121" s="102" t="s">
        <v>563</v>
      </c>
      <c r="AE121" s="102" t="s">
        <v>563</v>
      </c>
      <c r="AF121" s="102" t="s">
        <v>563</v>
      </c>
      <c r="AG121" s="102"/>
      <c r="AH121" s="59"/>
      <c r="AI121" s="118" t="s">
        <v>563</v>
      </c>
      <c r="AJ121" s="58"/>
      <c r="AK121" s="58"/>
      <c r="AL121" s="102"/>
      <c r="AM121" s="58"/>
      <c r="AN121" s="59"/>
      <c r="AO121" s="118">
        <v>0</v>
      </c>
      <c r="AP121" s="102" t="s">
        <v>563</v>
      </c>
      <c r="AQ121" s="102" t="s">
        <v>563</v>
      </c>
      <c r="AR121" s="102" t="s">
        <v>563</v>
      </c>
      <c r="AS121" s="102"/>
      <c r="AT121" s="59"/>
      <c r="AU121" s="118" t="s">
        <v>563</v>
      </c>
      <c r="AV121" s="102"/>
      <c r="AW121" s="102"/>
      <c r="AX121" s="102" t="s">
        <v>563</v>
      </c>
      <c r="AY121" s="102" t="s">
        <v>563</v>
      </c>
      <c r="AZ121" s="102" t="s">
        <v>563</v>
      </c>
      <c r="BA121" s="118" t="s">
        <v>563</v>
      </c>
      <c r="BB121" s="102" t="s">
        <v>563</v>
      </c>
      <c r="BC121" s="102" t="s">
        <v>563</v>
      </c>
      <c r="BD121" s="102"/>
      <c r="BE121" s="58"/>
      <c r="BF121" s="76"/>
      <c r="BG121" s="118" t="s">
        <v>563</v>
      </c>
    </row>
    <row r="122" spans="1:59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102">
        <v>3</v>
      </c>
      <c r="M122" s="102">
        <v>3</v>
      </c>
      <c r="N122" s="102">
        <v>3</v>
      </c>
      <c r="O122" s="102">
        <v>3</v>
      </c>
      <c r="P122" s="102">
        <v>3</v>
      </c>
      <c r="Q122" s="118">
        <v>3</v>
      </c>
      <c r="R122" s="102">
        <v>2</v>
      </c>
      <c r="S122" s="102">
        <v>2</v>
      </c>
      <c r="T122" s="101"/>
      <c r="U122" s="102">
        <v>2</v>
      </c>
      <c r="V122" s="65"/>
      <c r="W122" s="118">
        <v>2</v>
      </c>
      <c r="X122" s="102">
        <v>1</v>
      </c>
      <c r="Y122" s="102">
        <v>1</v>
      </c>
      <c r="Z122" s="101"/>
      <c r="AA122" s="101"/>
      <c r="AB122" s="65"/>
      <c r="AC122" s="118">
        <v>1</v>
      </c>
      <c r="AD122" s="102">
        <v>1</v>
      </c>
      <c r="AE122" s="102">
        <v>0</v>
      </c>
      <c r="AF122" s="102">
        <v>1</v>
      </c>
      <c r="AG122" s="101"/>
      <c r="AH122" s="65"/>
      <c r="AI122" s="118">
        <v>1</v>
      </c>
      <c r="AJ122" s="54"/>
      <c r="AK122" s="54"/>
      <c r="AL122" s="101"/>
      <c r="AM122" s="54"/>
      <c r="AN122" s="65"/>
      <c r="AO122" s="118">
        <v>0</v>
      </c>
      <c r="AP122" s="102">
        <v>1</v>
      </c>
      <c r="AQ122" s="102">
        <v>1</v>
      </c>
      <c r="AR122" s="102">
        <v>1</v>
      </c>
      <c r="AS122" s="101"/>
      <c r="AT122" s="65"/>
      <c r="AU122" s="118">
        <v>1</v>
      </c>
      <c r="AV122" s="101"/>
      <c r="AW122" s="101"/>
      <c r="AX122" s="102">
        <v>1</v>
      </c>
      <c r="AY122" s="102">
        <v>1</v>
      </c>
      <c r="AZ122" s="102">
        <v>1</v>
      </c>
      <c r="BA122" s="118">
        <v>1</v>
      </c>
      <c r="BB122" s="102">
        <v>1</v>
      </c>
      <c r="BC122" s="102">
        <v>2</v>
      </c>
      <c r="BD122" s="101"/>
      <c r="BE122" s="54"/>
      <c r="BF122" s="81"/>
      <c r="BG122" s="118">
        <v>1.5</v>
      </c>
    </row>
    <row r="123" spans="1:59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102" t="s">
        <v>563</v>
      </c>
      <c r="M123" s="102" t="s">
        <v>563</v>
      </c>
      <c r="N123" s="102" t="s">
        <v>563</v>
      </c>
      <c r="O123" s="102" t="s">
        <v>563</v>
      </c>
      <c r="P123" s="102" t="s">
        <v>563</v>
      </c>
      <c r="Q123" s="118" t="s">
        <v>563</v>
      </c>
      <c r="R123" s="102" t="s">
        <v>563</v>
      </c>
      <c r="S123" s="102" t="s">
        <v>563</v>
      </c>
      <c r="T123" s="102"/>
      <c r="U123" s="102" t="s">
        <v>563</v>
      </c>
      <c r="V123" s="59"/>
      <c r="W123" s="118" t="s">
        <v>563</v>
      </c>
      <c r="X123" s="102" t="s">
        <v>563</v>
      </c>
      <c r="Y123" s="102" t="s">
        <v>563</v>
      </c>
      <c r="Z123" s="102"/>
      <c r="AA123" s="102"/>
      <c r="AB123" s="59"/>
      <c r="AC123" s="118" t="s">
        <v>563</v>
      </c>
      <c r="AD123" s="102" t="s">
        <v>563</v>
      </c>
      <c r="AE123" s="102" t="s">
        <v>563</v>
      </c>
      <c r="AF123" s="102" t="s">
        <v>563</v>
      </c>
      <c r="AG123" s="102"/>
      <c r="AH123" s="59"/>
      <c r="AI123" s="118" t="s">
        <v>563</v>
      </c>
      <c r="AJ123" s="58"/>
      <c r="AK123" s="58"/>
      <c r="AL123" s="102"/>
      <c r="AM123" s="58"/>
      <c r="AN123" s="59"/>
      <c r="AO123" s="118">
        <v>0</v>
      </c>
      <c r="AP123" s="102" t="s">
        <v>563</v>
      </c>
      <c r="AQ123" s="102" t="s">
        <v>563</v>
      </c>
      <c r="AR123" s="102" t="s">
        <v>563</v>
      </c>
      <c r="AS123" s="102"/>
      <c r="AT123" s="59"/>
      <c r="AU123" s="118" t="s">
        <v>563</v>
      </c>
      <c r="AV123" s="102"/>
      <c r="AW123" s="102"/>
      <c r="AX123" s="102" t="s">
        <v>563</v>
      </c>
      <c r="AY123" s="102" t="s">
        <v>563</v>
      </c>
      <c r="AZ123" s="102" t="s">
        <v>563</v>
      </c>
      <c r="BA123" s="118" t="s">
        <v>563</v>
      </c>
      <c r="BB123" s="102" t="s">
        <v>563</v>
      </c>
      <c r="BC123" s="102" t="s">
        <v>563</v>
      </c>
      <c r="BD123" s="102"/>
      <c r="BE123" s="58"/>
      <c r="BF123" s="76"/>
      <c r="BG123" s="118" t="s">
        <v>563</v>
      </c>
    </row>
    <row r="124" spans="1:59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102" t="s">
        <v>563</v>
      </c>
      <c r="M124" s="102" t="s">
        <v>563</v>
      </c>
      <c r="N124" s="102" t="s">
        <v>563</v>
      </c>
      <c r="O124" s="102" t="s">
        <v>563</v>
      </c>
      <c r="P124" s="102" t="s">
        <v>563</v>
      </c>
      <c r="Q124" s="118" t="s">
        <v>563</v>
      </c>
      <c r="R124" s="102" t="s">
        <v>563</v>
      </c>
      <c r="S124" s="102" t="s">
        <v>563</v>
      </c>
      <c r="T124" s="101"/>
      <c r="U124" s="102" t="s">
        <v>563</v>
      </c>
      <c r="V124" s="65"/>
      <c r="W124" s="118" t="s">
        <v>563</v>
      </c>
      <c r="X124" s="102" t="s">
        <v>563</v>
      </c>
      <c r="Y124" s="102" t="s">
        <v>563</v>
      </c>
      <c r="Z124" s="101"/>
      <c r="AA124" s="101"/>
      <c r="AB124" s="65"/>
      <c r="AC124" s="118" t="s">
        <v>563</v>
      </c>
      <c r="AD124" s="102" t="s">
        <v>563</v>
      </c>
      <c r="AE124" s="102" t="s">
        <v>563</v>
      </c>
      <c r="AF124" s="102" t="s">
        <v>563</v>
      </c>
      <c r="AG124" s="101"/>
      <c r="AH124" s="65"/>
      <c r="AI124" s="118" t="s">
        <v>563</v>
      </c>
      <c r="AJ124" s="54"/>
      <c r="AK124" s="54"/>
      <c r="AL124" s="101"/>
      <c r="AM124" s="54"/>
      <c r="AN124" s="65"/>
      <c r="AO124" s="118">
        <v>0</v>
      </c>
      <c r="AP124" s="102" t="s">
        <v>563</v>
      </c>
      <c r="AQ124" s="102" t="s">
        <v>563</v>
      </c>
      <c r="AR124" s="102" t="s">
        <v>563</v>
      </c>
      <c r="AS124" s="101"/>
      <c r="AT124" s="65"/>
      <c r="AU124" s="118" t="s">
        <v>563</v>
      </c>
      <c r="AV124" s="101"/>
      <c r="AW124" s="101"/>
      <c r="AX124" s="102" t="s">
        <v>563</v>
      </c>
      <c r="AY124" s="102" t="s">
        <v>563</v>
      </c>
      <c r="AZ124" s="102" t="s">
        <v>563</v>
      </c>
      <c r="BA124" s="118" t="s">
        <v>563</v>
      </c>
      <c r="BB124" s="102" t="s">
        <v>563</v>
      </c>
      <c r="BC124" s="102" t="s">
        <v>563</v>
      </c>
      <c r="BD124" s="101"/>
      <c r="BE124" s="54"/>
      <c r="BF124" s="81"/>
      <c r="BG124" s="118" t="s">
        <v>563</v>
      </c>
    </row>
    <row r="125" spans="1:59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102" t="s">
        <v>563</v>
      </c>
      <c r="M125" s="102" t="s">
        <v>563</v>
      </c>
      <c r="N125" s="102" t="s">
        <v>563</v>
      </c>
      <c r="O125" s="102" t="s">
        <v>563</v>
      </c>
      <c r="P125" s="102" t="s">
        <v>563</v>
      </c>
      <c r="Q125" s="118" t="s">
        <v>563</v>
      </c>
      <c r="R125" s="102" t="s">
        <v>563</v>
      </c>
      <c r="S125" s="102" t="s">
        <v>563</v>
      </c>
      <c r="T125" s="102"/>
      <c r="U125" s="102" t="s">
        <v>563</v>
      </c>
      <c r="V125" s="59"/>
      <c r="W125" s="118" t="s">
        <v>563</v>
      </c>
      <c r="X125" s="102" t="s">
        <v>563</v>
      </c>
      <c r="Y125" s="102" t="s">
        <v>563</v>
      </c>
      <c r="Z125" s="102"/>
      <c r="AA125" s="102"/>
      <c r="AB125" s="59"/>
      <c r="AC125" s="118" t="s">
        <v>563</v>
      </c>
      <c r="AD125" s="102" t="s">
        <v>563</v>
      </c>
      <c r="AE125" s="102" t="s">
        <v>563</v>
      </c>
      <c r="AF125" s="102" t="s">
        <v>563</v>
      </c>
      <c r="AG125" s="102"/>
      <c r="AH125" s="59"/>
      <c r="AI125" s="118" t="s">
        <v>563</v>
      </c>
      <c r="AJ125" s="58"/>
      <c r="AK125" s="58"/>
      <c r="AL125" s="102"/>
      <c r="AM125" s="58"/>
      <c r="AN125" s="59"/>
      <c r="AO125" s="118">
        <v>0</v>
      </c>
      <c r="AP125" s="102" t="s">
        <v>563</v>
      </c>
      <c r="AQ125" s="102" t="s">
        <v>563</v>
      </c>
      <c r="AR125" s="102" t="s">
        <v>563</v>
      </c>
      <c r="AS125" s="102"/>
      <c r="AT125" s="59"/>
      <c r="AU125" s="118" t="s">
        <v>563</v>
      </c>
      <c r="AV125" s="102"/>
      <c r="AW125" s="102"/>
      <c r="AX125" s="102" t="s">
        <v>563</v>
      </c>
      <c r="AY125" s="102" t="s">
        <v>563</v>
      </c>
      <c r="AZ125" s="102" t="s">
        <v>563</v>
      </c>
      <c r="BA125" s="118" t="s">
        <v>563</v>
      </c>
      <c r="BB125" s="102" t="s">
        <v>563</v>
      </c>
      <c r="BC125" s="102" t="s">
        <v>563</v>
      </c>
      <c r="BD125" s="102"/>
      <c r="BE125" s="58"/>
      <c r="BF125" s="76"/>
      <c r="BG125" s="118" t="s">
        <v>563</v>
      </c>
    </row>
    <row r="126" spans="1:59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102">
        <v>2</v>
      </c>
      <c r="M126" s="102">
        <v>2</v>
      </c>
      <c r="N126" s="102">
        <v>3</v>
      </c>
      <c r="O126" s="102">
        <v>4</v>
      </c>
      <c r="P126" s="102">
        <v>2</v>
      </c>
      <c r="Q126" s="118">
        <v>2.6</v>
      </c>
      <c r="R126" s="102">
        <v>4</v>
      </c>
      <c r="S126" s="102">
        <v>3</v>
      </c>
      <c r="T126" s="101"/>
      <c r="U126" s="102">
        <v>4</v>
      </c>
      <c r="V126" s="65"/>
      <c r="W126" s="118">
        <v>3.6666666666666665</v>
      </c>
      <c r="X126" s="102">
        <v>4</v>
      </c>
      <c r="Y126" s="102">
        <v>4</v>
      </c>
      <c r="Z126" s="101"/>
      <c r="AA126" s="101"/>
      <c r="AB126" s="65"/>
      <c r="AC126" s="118">
        <v>4</v>
      </c>
      <c r="AD126" s="102">
        <v>5</v>
      </c>
      <c r="AE126" s="102">
        <v>0</v>
      </c>
      <c r="AF126" s="102">
        <v>5</v>
      </c>
      <c r="AG126" s="101"/>
      <c r="AH126" s="65"/>
      <c r="AI126" s="118">
        <v>5</v>
      </c>
      <c r="AJ126" s="54"/>
      <c r="AK126" s="54"/>
      <c r="AL126" s="101"/>
      <c r="AM126" s="54"/>
      <c r="AN126" s="65"/>
      <c r="AO126" s="118">
        <v>0</v>
      </c>
      <c r="AP126" s="102">
        <v>5</v>
      </c>
      <c r="AQ126" s="102">
        <v>5</v>
      </c>
      <c r="AR126" s="102">
        <v>5</v>
      </c>
      <c r="AS126" s="101"/>
      <c r="AT126" s="65"/>
      <c r="AU126" s="118">
        <v>5</v>
      </c>
      <c r="AV126" s="101"/>
      <c r="AW126" s="101"/>
      <c r="AX126" s="102">
        <v>5</v>
      </c>
      <c r="AY126" s="102">
        <v>5</v>
      </c>
      <c r="AZ126" s="102">
        <v>5</v>
      </c>
      <c r="BA126" s="118">
        <v>5</v>
      </c>
      <c r="BB126" s="102">
        <v>3</v>
      </c>
      <c r="BC126" s="102">
        <v>3</v>
      </c>
      <c r="BD126" s="101"/>
      <c r="BE126" s="54"/>
      <c r="BF126" s="81"/>
      <c r="BG126" s="118">
        <v>3</v>
      </c>
    </row>
    <row r="127" spans="1:59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102">
        <v>0</v>
      </c>
      <c r="M127" s="102">
        <v>0</v>
      </c>
      <c r="N127" s="102">
        <v>0</v>
      </c>
      <c r="O127" s="102">
        <v>0</v>
      </c>
      <c r="P127" s="102">
        <v>0</v>
      </c>
      <c r="Q127" s="118">
        <v>0</v>
      </c>
      <c r="R127" s="102">
        <v>0</v>
      </c>
      <c r="S127" s="102">
        <v>0</v>
      </c>
      <c r="T127" s="102"/>
      <c r="U127" s="102">
        <v>0</v>
      </c>
      <c r="V127" s="59"/>
      <c r="W127" s="118">
        <v>0</v>
      </c>
      <c r="X127" s="102">
        <v>0</v>
      </c>
      <c r="Y127" s="102">
        <v>0</v>
      </c>
      <c r="Z127" s="102"/>
      <c r="AA127" s="102"/>
      <c r="AB127" s="59"/>
      <c r="AC127" s="118">
        <v>0</v>
      </c>
      <c r="AD127" s="102">
        <v>0</v>
      </c>
      <c r="AE127" s="102">
        <v>0</v>
      </c>
      <c r="AF127" s="102">
        <v>0</v>
      </c>
      <c r="AG127" s="102"/>
      <c r="AH127" s="59"/>
      <c r="AI127" s="118">
        <v>0</v>
      </c>
      <c r="AJ127" s="58"/>
      <c r="AK127" s="58"/>
      <c r="AL127" s="102"/>
      <c r="AM127" s="58"/>
      <c r="AN127" s="59"/>
      <c r="AO127" s="118">
        <v>0</v>
      </c>
      <c r="AP127" s="102">
        <v>0</v>
      </c>
      <c r="AQ127" s="102">
        <v>0</v>
      </c>
      <c r="AR127" s="102">
        <v>0</v>
      </c>
      <c r="AS127" s="102"/>
      <c r="AT127" s="59"/>
      <c r="AU127" s="118">
        <v>0</v>
      </c>
      <c r="AV127" s="102"/>
      <c r="AW127" s="102"/>
      <c r="AX127" s="102">
        <v>0</v>
      </c>
      <c r="AY127" s="102">
        <v>0</v>
      </c>
      <c r="AZ127" s="102">
        <v>0</v>
      </c>
      <c r="BA127" s="118">
        <v>0</v>
      </c>
      <c r="BB127" s="102">
        <v>2</v>
      </c>
      <c r="BC127" s="102">
        <v>2</v>
      </c>
      <c r="BD127" s="102"/>
      <c r="BE127" s="58"/>
      <c r="BF127" s="76"/>
      <c r="BG127" s="118">
        <v>2</v>
      </c>
    </row>
    <row r="128" spans="1:59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102" t="s">
        <v>563</v>
      </c>
      <c r="M128" s="102" t="s">
        <v>563</v>
      </c>
      <c r="N128" s="102" t="s">
        <v>563</v>
      </c>
      <c r="O128" s="102" t="s">
        <v>563</v>
      </c>
      <c r="P128" s="102" t="s">
        <v>563</v>
      </c>
      <c r="Q128" s="118" t="s">
        <v>563</v>
      </c>
      <c r="R128" s="102" t="s">
        <v>563</v>
      </c>
      <c r="S128" s="102" t="s">
        <v>563</v>
      </c>
      <c r="T128" s="101"/>
      <c r="U128" s="102" t="s">
        <v>563</v>
      </c>
      <c r="V128" s="65"/>
      <c r="W128" s="118" t="s">
        <v>563</v>
      </c>
      <c r="X128" s="102" t="s">
        <v>563</v>
      </c>
      <c r="Y128" s="102" t="s">
        <v>563</v>
      </c>
      <c r="Z128" s="101"/>
      <c r="AA128" s="101"/>
      <c r="AB128" s="65"/>
      <c r="AC128" s="118" t="s">
        <v>563</v>
      </c>
      <c r="AD128" s="102" t="s">
        <v>563</v>
      </c>
      <c r="AE128" s="102" t="s">
        <v>563</v>
      </c>
      <c r="AF128" s="102" t="s">
        <v>563</v>
      </c>
      <c r="AG128" s="101"/>
      <c r="AH128" s="65"/>
      <c r="AI128" s="118" t="s">
        <v>563</v>
      </c>
      <c r="AJ128" s="54"/>
      <c r="AK128" s="54"/>
      <c r="AL128" s="101"/>
      <c r="AM128" s="54"/>
      <c r="AN128" s="65"/>
      <c r="AO128" s="118">
        <v>0</v>
      </c>
      <c r="AP128" s="102" t="s">
        <v>563</v>
      </c>
      <c r="AQ128" s="102" t="s">
        <v>563</v>
      </c>
      <c r="AR128" s="102" t="s">
        <v>563</v>
      </c>
      <c r="AS128" s="101"/>
      <c r="AT128" s="65"/>
      <c r="AU128" s="118" t="s">
        <v>563</v>
      </c>
      <c r="AV128" s="101"/>
      <c r="AW128" s="101"/>
      <c r="AX128" s="102" t="s">
        <v>563</v>
      </c>
      <c r="AY128" s="102" t="s">
        <v>563</v>
      </c>
      <c r="AZ128" s="102" t="s">
        <v>563</v>
      </c>
      <c r="BA128" s="118" t="s">
        <v>563</v>
      </c>
      <c r="BB128" s="102" t="s">
        <v>563</v>
      </c>
      <c r="BC128" s="102" t="s">
        <v>563</v>
      </c>
      <c r="BD128" s="101"/>
      <c r="BE128" s="54"/>
      <c r="BF128" s="81"/>
      <c r="BG128" s="118" t="s">
        <v>563</v>
      </c>
    </row>
    <row r="129" spans="1:59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102" t="s">
        <v>563</v>
      </c>
      <c r="M129" s="102" t="s">
        <v>563</v>
      </c>
      <c r="N129" s="102" t="s">
        <v>563</v>
      </c>
      <c r="O129" s="102" t="s">
        <v>563</v>
      </c>
      <c r="P129" s="102" t="s">
        <v>563</v>
      </c>
      <c r="Q129" s="118" t="s">
        <v>563</v>
      </c>
      <c r="R129" s="102" t="s">
        <v>563</v>
      </c>
      <c r="S129" s="102" t="s">
        <v>563</v>
      </c>
      <c r="T129" s="102"/>
      <c r="U129" s="102" t="s">
        <v>563</v>
      </c>
      <c r="V129" s="59"/>
      <c r="W129" s="118" t="s">
        <v>563</v>
      </c>
      <c r="X129" s="102" t="s">
        <v>563</v>
      </c>
      <c r="Y129" s="102" t="s">
        <v>563</v>
      </c>
      <c r="Z129" s="102"/>
      <c r="AA129" s="102"/>
      <c r="AB129" s="59"/>
      <c r="AC129" s="118" t="s">
        <v>563</v>
      </c>
      <c r="AD129" s="102" t="s">
        <v>563</v>
      </c>
      <c r="AE129" s="102" t="s">
        <v>563</v>
      </c>
      <c r="AF129" s="102" t="s">
        <v>563</v>
      </c>
      <c r="AG129" s="102"/>
      <c r="AH129" s="59"/>
      <c r="AI129" s="118" t="s">
        <v>563</v>
      </c>
      <c r="AJ129" s="58"/>
      <c r="AK129" s="58"/>
      <c r="AL129" s="102"/>
      <c r="AM129" s="58"/>
      <c r="AN129" s="59"/>
      <c r="AO129" s="118">
        <v>0</v>
      </c>
      <c r="AP129" s="102" t="s">
        <v>563</v>
      </c>
      <c r="AQ129" s="102" t="s">
        <v>563</v>
      </c>
      <c r="AR129" s="102" t="s">
        <v>563</v>
      </c>
      <c r="AS129" s="102"/>
      <c r="AT129" s="59"/>
      <c r="AU129" s="118" t="s">
        <v>563</v>
      </c>
      <c r="AV129" s="102"/>
      <c r="AW129" s="102"/>
      <c r="AX129" s="102" t="s">
        <v>563</v>
      </c>
      <c r="AY129" s="102" t="s">
        <v>563</v>
      </c>
      <c r="AZ129" s="102" t="s">
        <v>563</v>
      </c>
      <c r="BA129" s="118" t="s">
        <v>563</v>
      </c>
      <c r="BB129" s="102" t="s">
        <v>563</v>
      </c>
      <c r="BC129" s="102" t="s">
        <v>563</v>
      </c>
      <c r="BD129" s="102"/>
      <c r="BE129" s="58"/>
      <c r="BF129" s="76"/>
      <c r="BG129" s="118" t="s">
        <v>563</v>
      </c>
    </row>
    <row r="130" spans="1:59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102" t="s">
        <v>563</v>
      </c>
      <c r="M130" s="102" t="s">
        <v>563</v>
      </c>
      <c r="N130" s="102" t="s">
        <v>563</v>
      </c>
      <c r="O130" s="102" t="s">
        <v>563</v>
      </c>
      <c r="P130" s="102" t="s">
        <v>563</v>
      </c>
      <c r="Q130" s="118" t="s">
        <v>563</v>
      </c>
      <c r="R130" s="102" t="s">
        <v>563</v>
      </c>
      <c r="S130" s="102" t="s">
        <v>563</v>
      </c>
      <c r="T130" s="101"/>
      <c r="U130" s="102" t="s">
        <v>563</v>
      </c>
      <c r="V130" s="65"/>
      <c r="W130" s="118" t="s">
        <v>563</v>
      </c>
      <c r="X130" s="102" t="s">
        <v>563</v>
      </c>
      <c r="Y130" s="102" t="s">
        <v>563</v>
      </c>
      <c r="Z130" s="101"/>
      <c r="AA130" s="101"/>
      <c r="AB130" s="65"/>
      <c r="AC130" s="118" t="s">
        <v>563</v>
      </c>
      <c r="AD130" s="102" t="s">
        <v>563</v>
      </c>
      <c r="AE130" s="102" t="s">
        <v>563</v>
      </c>
      <c r="AF130" s="102" t="s">
        <v>563</v>
      </c>
      <c r="AG130" s="101"/>
      <c r="AH130" s="65"/>
      <c r="AI130" s="118" t="s">
        <v>563</v>
      </c>
      <c r="AJ130" s="54"/>
      <c r="AK130" s="54"/>
      <c r="AL130" s="101"/>
      <c r="AM130" s="54"/>
      <c r="AN130" s="65"/>
      <c r="AO130" s="118">
        <v>0</v>
      </c>
      <c r="AP130" s="102" t="s">
        <v>563</v>
      </c>
      <c r="AQ130" s="102" t="s">
        <v>563</v>
      </c>
      <c r="AR130" s="102" t="s">
        <v>563</v>
      </c>
      <c r="AS130" s="101"/>
      <c r="AT130" s="65"/>
      <c r="AU130" s="118" t="s">
        <v>563</v>
      </c>
      <c r="AV130" s="101"/>
      <c r="AW130" s="101"/>
      <c r="AX130" s="102" t="s">
        <v>563</v>
      </c>
      <c r="AY130" s="102" t="s">
        <v>563</v>
      </c>
      <c r="AZ130" s="102" t="s">
        <v>563</v>
      </c>
      <c r="BA130" s="118" t="s">
        <v>563</v>
      </c>
      <c r="BB130" s="102" t="s">
        <v>563</v>
      </c>
      <c r="BC130" s="102" t="s">
        <v>563</v>
      </c>
      <c r="BD130" s="101"/>
      <c r="BE130" s="54"/>
      <c r="BF130" s="81"/>
      <c r="BG130" s="118" t="s">
        <v>563</v>
      </c>
    </row>
    <row r="131" spans="1:59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102" t="s">
        <v>563</v>
      </c>
      <c r="M131" s="102" t="s">
        <v>563</v>
      </c>
      <c r="N131" s="102" t="s">
        <v>563</v>
      </c>
      <c r="O131" s="102" t="s">
        <v>563</v>
      </c>
      <c r="P131" s="102" t="s">
        <v>563</v>
      </c>
      <c r="Q131" s="118" t="s">
        <v>563</v>
      </c>
      <c r="R131" s="102" t="s">
        <v>563</v>
      </c>
      <c r="S131" s="102" t="s">
        <v>563</v>
      </c>
      <c r="T131" s="102"/>
      <c r="U131" s="102" t="s">
        <v>563</v>
      </c>
      <c r="V131" s="59"/>
      <c r="W131" s="118" t="s">
        <v>563</v>
      </c>
      <c r="X131" s="102" t="s">
        <v>563</v>
      </c>
      <c r="Y131" s="102" t="s">
        <v>563</v>
      </c>
      <c r="Z131" s="102"/>
      <c r="AA131" s="102"/>
      <c r="AB131" s="59"/>
      <c r="AC131" s="118" t="s">
        <v>563</v>
      </c>
      <c r="AD131" s="102" t="s">
        <v>563</v>
      </c>
      <c r="AE131" s="102" t="s">
        <v>563</v>
      </c>
      <c r="AF131" s="102" t="s">
        <v>563</v>
      </c>
      <c r="AG131" s="102"/>
      <c r="AH131" s="59"/>
      <c r="AI131" s="118" t="s">
        <v>563</v>
      </c>
      <c r="AJ131" s="58"/>
      <c r="AK131" s="58"/>
      <c r="AL131" s="102"/>
      <c r="AM131" s="58"/>
      <c r="AN131" s="59"/>
      <c r="AO131" s="118">
        <v>0</v>
      </c>
      <c r="AP131" s="102" t="s">
        <v>563</v>
      </c>
      <c r="AQ131" s="102" t="s">
        <v>563</v>
      </c>
      <c r="AR131" s="102" t="s">
        <v>563</v>
      </c>
      <c r="AS131" s="102"/>
      <c r="AT131" s="59"/>
      <c r="AU131" s="118" t="s">
        <v>563</v>
      </c>
      <c r="AV131" s="102"/>
      <c r="AW131" s="102"/>
      <c r="AX131" s="102" t="s">
        <v>563</v>
      </c>
      <c r="AY131" s="102" t="s">
        <v>563</v>
      </c>
      <c r="AZ131" s="102" t="s">
        <v>563</v>
      </c>
      <c r="BA131" s="118" t="s">
        <v>563</v>
      </c>
      <c r="BB131" s="102" t="s">
        <v>563</v>
      </c>
      <c r="BC131" s="102" t="s">
        <v>563</v>
      </c>
      <c r="BD131" s="102"/>
      <c r="BE131" s="58"/>
      <c r="BF131" s="76"/>
      <c r="BG131" s="118" t="s">
        <v>563</v>
      </c>
    </row>
    <row r="132" spans="1:59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102">
        <v>2</v>
      </c>
      <c r="M132" s="102">
        <v>3</v>
      </c>
      <c r="N132" s="102">
        <v>3</v>
      </c>
      <c r="O132" s="102">
        <v>3</v>
      </c>
      <c r="P132" s="102">
        <v>3</v>
      </c>
      <c r="Q132" s="118">
        <v>2.8</v>
      </c>
      <c r="R132" s="102">
        <v>3</v>
      </c>
      <c r="S132" s="102">
        <v>3</v>
      </c>
      <c r="T132" s="101"/>
      <c r="U132" s="102">
        <v>4</v>
      </c>
      <c r="V132" s="65"/>
      <c r="W132" s="118">
        <v>3.3333333333333335</v>
      </c>
      <c r="X132" s="102">
        <v>3</v>
      </c>
      <c r="Y132" s="102">
        <v>1</v>
      </c>
      <c r="Z132" s="101"/>
      <c r="AA132" s="101"/>
      <c r="AB132" s="65"/>
      <c r="AC132" s="118">
        <v>2</v>
      </c>
      <c r="AD132" s="102">
        <v>2</v>
      </c>
      <c r="AE132" s="102">
        <v>0</v>
      </c>
      <c r="AF132" s="102">
        <v>2</v>
      </c>
      <c r="AG132" s="101"/>
      <c r="AH132" s="65"/>
      <c r="AI132" s="118">
        <v>2</v>
      </c>
      <c r="AJ132" s="54"/>
      <c r="AK132" s="54"/>
      <c r="AL132" s="101"/>
      <c r="AM132" s="54"/>
      <c r="AN132" s="65"/>
      <c r="AO132" s="118">
        <v>0</v>
      </c>
      <c r="AP132" s="102">
        <v>3</v>
      </c>
      <c r="AQ132" s="102">
        <v>2</v>
      </c>
      <c r="AR132" s="102">
        <v>2</v>
      </c>
      <c r="AS132" s="101"/>
      <c r="AT132" s="65"/>
      <c r="AU132" s="118">
        <v>2.3333333333333335</v>
      </c>
      <c r="AV132" s="101"/>
      <c r="AW132" s="101"/>
      <c r="AX132" s="102">
        <v>2</v>
      </c>
      <c r="AY132" s="102">
        <v>2</v>
      </c>
      <c r="AZ132" s="102">
        <v>2</v>
      </c>
      <c r="BA132" s="118">
        <v>2</v>
      </c>
      <c r="BB132" s="102">
        <v>3</v>
      </c>
      <c r="BC132" s="102">
        <v>3</v>
      </c>
      <c r="BD132" s="101"/>
      <c r="BE132" s="54"/>
      <c r="BF132" s="81"/>
      <c r="BG132" s="118">
        <v>3</v>
      </c>
    </row>
    <row r="133" spans="1:59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102">
        <v>2</v>
      </c>
      <c r="M133" s="102">
        <v>3</v>
      </c>
      <c r="N133" s="102">
        <v>2</v>
      </c>
      <c r="O133" s="102">
        <v>4</v>
      </c>
      <c r="P133" s="102">
        <v>3</v>
      </c>
      <c r="Q133" s="118">
        <v>2.8</v>
      </c>
      <c r="R133" s="102">
        <v>4</v>
      </c>
      <c r="S133" s="102">
        <v>4</v>
      </c>
      <c r="T133" s="102"/>
      <c r="U133" s="102">
        <v>3</v>
      </c>
      <c r="V133" s="59"/>
      <c r="W133" s="118">
        <v>3.6666666666666665</v>
      </c>
      <c r="X133" s="102">
        <v>3</v>
      </c>
      <c r="Y133" s="102">
        <v>5</v>
      </c>
      <c r="Z133" s="102"/>
      <c r="AA133" s="102"/>
      <c r="AB133" s="59"/>
      <c r="AC133" s="118">
        <v>4</v>
      </c>
      <c r="AD133" s="102">
        <v>5</v>
      </c>
      <c r="AE133" s="102">
        <v>0</v>
      </c>
      <c r="AF133" s="102">
        <v>5</v>
      </c>
      <c r="AG133" s="102"/>
      <c r="AH133" s="59"/>
      <c r="AI133" s="118">
        <v>5</v>
      </c>
      <c r="AJ133" s="58"/>
      <c r="AK133" s="58"/>
      <c r="AL133" s="102"/>
      <c r="AM133" s="58"/>
      <c r="AN133" s="59"/>
      <c r="AO133" s="118">
        <v>0</v>
      </c>
      <c r="AP133" s="102">
        <v>3</v>
      </c>
      <c r="AQ133" s="102">
        <v>5</v>
      </c>
      <c r="AR133" s="102">
        <v>5</v>
      </c>
      <c r="AS133" s="102"/>
      <c r="AT133" s="59"/>
      <c r="AU133" s="118">
        <v>4.333333333333333</v>
      </c>
      <c r="AV133" s="102"/>
      <c r="AW133" s="102"/>
      <c r="AX133" s="102">
        <v>5</v>
      </c>
      <c r="AY133" s="102">
        <v>5</v>
      </c>
      <c r="AZ133" s="102">
        <v>5</v>
      </c>
      <c r="BA133" s="118">
        <v>5</v>
      </c>
      <c r="BB133" s="102">
        <v>4</v>
      </c>
      <c r="BC133" s="102">
        <v>3</v>
      </c>
      <c r="BD133" s="102"/>
      <c r="BE133" s="58"/>
      <c r="BF133" s="76"/>
      <c r="BG133" s="118">
        <v>3.5</v>
      </c>
    </row>
    <row r="134" spans="1:59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102">
        <v>3</v>
      </c>
      <c r="M134" s="102">
        <v>2</v>
      </c>
      <c r="N134" s="102">
        <v>3</v>
      </c>
      <c r="O134" s="102">
        <v>3</v>
      </c>
      <c r="P134" s="102">
        <v>2</v>
      </c>
      <c r="Q134" s="118">
        <v>2.6</v>
      </c>
      <c r="R134" s="102">
        <v>3</v>
      </c>
      <c r="S134" s="102">
        <v>3</v>
      </c>
      <c r="T134" s="101"/>
      <c r="U134" s="102">
        <v>3</v>
      </c>
      <c r="V134" s="65"/>
      <c r="W134" s="118">
        <v>3</v>
      </c>
      <c r="X134" s="102">
        <v>1</v>
      </c>
      <c r="Y134" s="102">
        <v>2</v>
      </c>
      <c r="Z134" s="101"/>
      <c r="AA134" s="101"/>
      <c r="AB134" s="65"/>
      <c r="AC134" s="118">
        <v>1.5</v>
      </c>
      <c r="AD134" s="102">
        <v>1</v>
      </c>
      <c r="AE134" s="102">
        <v>0</v>
      </c>
      <c r="AF134" s="102">
        <v>1</v>
      </c>
      <c r="AG134" s="101"/>
      <c r="AH134" s="65"/>
      <c r="AI134" s="118">
        <v>1</v>
      </c>
      <c r="AJ134" s="54"/>
      <c r="AK134" s="54"/>
      <c r="AL134" s="101"/>
      <c r="AM134" s="54"/>
      <c r="AN134" s="65"/>
      <c r="AO134" s="118">
        <v>0</v>
      </c>
      <c r="AP134" s="102">
        <v>3</v>
      </c>
      <c r="AQ134" s="102">
        <v>2</v>
      </c>
      <c r="AR134" s="102">
        <v>2</v>
      </c>
      <c r="AS134" s="101"/>
      <c r="AT134" s="65"/>
      <c r="AU134" s="118">
        <v>2.3333333333333335</v>
      </c>
      <c r="AV134" s="101"/>
      <c r="AW134" s="101"/>
      <c r="AX134" s="102">
        <v>1</v>
      </c>
      <c r="AY134" s="102">
        <v>1</v>
      </c>
      <c r="AZ134" s="102">
        <v>1</v>
      </c>
      <c r="BA134" s="118">
        <v>1</v>
      </c>
      <c r="BB134" s="102">
        <v>1</v>
      </c>
      <c r="BC134" s="102">
        <v>3</v>
      </c>
      <c r="BD134" s="101"/>
      <c r="BE134" s="54"/>
      <c r="BF134" s="81"/>
      <c r="BG134" s="118">
        <v>2</v>
      </c>
    </row>
    <row r="135" spans="1:59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102">
        <v>1</v>
      </c>
      <c r="M135" s="102">
        <v>1</v>
      </c>
      <c r="N135" s="102">
        <v>1</v>
      </c>
      <c r="O135" s="102">
        <v>1</v>
      </c>
      <c r="P135" s="102">
        <v>1</v>
      </c>
      <c r="Q135" s="118">
        <v>1</v>
      </c>
      <c r="R135" s="102">
        <v>1</v>
      </c>
      <c r="S135" s="102">
        <v>1</v>
      </c>
      <c r="T135" s="102"/>
      <c r="U135" s="102">
        <v>1</v>
      </c>
      <c r="V135" s="59"/>
      <c r="W135" s="118">
        <v>1</v>
      </c>
      <c r="X135" s="102">
        <v>1</v>
      </c>
      <c r="Y135" s="102">
        <v>1</v>
      </c>
      <c r="Z135" s="102"/>
      <c r="AA135" s="102"/>
      <c r="AB135" s="59"/>
      <c r="AC135" s="118">
        <v>1</v>
      </c>
      <c r="AD135" s="102">
        <v>1</v>
      </c>
      <c r="AE135" s="102">
        <v>0</v>
      </c>
      <c r="AF135" s="102">
        <v>1</v>
      </c>
      <c r="AG135" s="102"/>
      <c r="AH135" s="59"/>
      <c r="AI135" s="118">
        <v>1</v>
      </c>
      <c r="AJ135" s="58"/>
      <c r="AK135" s="58"/>
      <c r="AL135" s="102"/>
      <c r="AM135" s="58"/>
      <c r="AN135" s="59"/>
      <c r="AO135" s="118">
        <v>0</v>
      </c>
      <c r="AP135" s="102">
        <v>1</v>
      </c>
      <c r="AQ135" s="102">
        <v>1</v>
      </c>
      <c r="AR135" s="102">
        <v>1</v>
      </c>
      <c r="AS135" s="102"/>
      <c r="AT135" s="59"/>
      <c r="AU135" s="118">
        <v>1</v>
      </c>
      <c r="AV135" s="102"/>
      <c r="AW135" s="102"/>
      <c r="AX135" s="102">
        <v>1</v>
      </c>
      <c r="AY135" s="102">
        <v>1</v>
      </c>
      <c r="AZ135" s="102">
        <v>1</v>
      </c>
      <c r="BA135" s="118">
        <v>1</v>
      </c>
      <c r="BB135" s="102">
        <v>1</v>
      </c>
      <c r="BC135" s="102">
        <v>1</v>
      </c>
      <c r="BD135" s="102"/>
      <c r="BE135" s="58"/>
      <c r="BF135" s="76"/>
      <c r="BG135" s="118">
        <v>1</v>
      </c>
    </row>
    <row r="136" spans="1:59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102">
        <v>5</v>
      </c>
      <c r="M136" s="102">
        <v>4</v>
      </c>
      <c r="N136" s="102">
        <v>4</v>
      </c>
      <c r="O136" s="102">
        <v>3</v>
      </c>
      <c r="P136" s="102">
        <v>4</v>
      </c>
      <c r="Q136" s="118">
        <v>4</v>
      </c>
      <c r="R136" s="102">
        <v>2</v>
      </c>
      <c r="S136" s="102">
        <v>3</v>
      </c>
      <c r="T136" s="101"/>
      <c r="U136" s="102">
        <v>2</v>
      </c>
      <c r="V136" s="65"/>
      <c r="W136" s="118">
        <v>2.3333333333333335</v>
      </c>
      <c r="X136" s="102">
        <v>2</v>
      </c>
      <c r="Y136" s="102">
        <v>1</v>
      </c>
      <c r="Z136" s="101"/>
      <c r="AA136" s="101"/>
      <c r="AB136" s="65"/>
      <c r="AC136" s="118">
        <v>1.5</v>
      </c>
      <c r="AD136" s="102">
        <v>2</v>
      </c>
      <c r="AE136" s="102">
        <v>0</v>
      </c>
      <c r="AF136" s="102">
        <v>2</v>
      </c>
      <c r="AG136" s="101"/>
      <c r="AH136" s="65"/>
      <c r="AI136" s="118">
        <v>2</v>
      </c>
      <c r="AJ136" s="54"/>
      <c r="AK136" s="54"/>
      <c r="AL136" s="101"/>
      <c r="AM136" s="54"/>
      <c r="AN136" s="65"/>
      <c r="AO136" s="118">
        <v>0</v>
      </c>
      <c r="AP136" s="102">
        <v>1</v>
      </c>
      <c r="AQ136" s="102">
        <v>1</v>
      </c>
      <c r="AR136" s="102">
        <v>1</v>
      </c>
      <c r="AS136" s="101"/>
      <c r="AT136" s="65"/>
      <c r="AU136" s="118">
        <v>1</v>
      </c>
      <c r="AV136" s="101"/>
      <c r="AW136" s="101"/>
      <c r="AX136" s="102">
        <v>1</v>
      </c>
      <c r="AY136" s="102">
        <v>1</v>
      </c>
      <c r="AZ136" s="102">
        <v>1</v>
      </c>
      <c r="BA136" s="118">
        <v>1</v>
      </c>
      <c r="BB136" s="102">
        <v>4</v>
      </c>
      <c r="BC136" s="102">
        <v>4</v>
      </c>
      <c r="BD136" s="101"/>
      <c r="BE136" s="54"/>
      <c r="BF136" s="81"/>
      <c r="BG136" s="118">
        <v>4</v>
      </c>
    </row>
    <row r="137" spans="1:59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102" t="s">
        <v>563</v>
      </c>
      <c r="M137" s="102" t="s">
        <v>563</v>
      </c>
      <c r="N137" s="102" t="s">
        <v>563</v>
      </c>
      <c r="O137" s="102" t="s">
        <v>563</v>
      </c>
      <c r="P137" s="102" t="s">
        <v>563</v>
      </c>
      <c r="Q137" s="118" t="s">
        <v>563</v>
      </c>
      <c r="R137" s="102" t="s">
        <v>563</v>
      </c>
      <c r="S137" s="102" t="s">
        <v>563</v>
      </c>
      <c r="T137" s="102"/>
      <c r="U137" s="102" t="s">
        <v>563</v>
      </c>
      <c r="V137" s="59"/>
      <c r="W137" s="118" t="s">
        <v>563</v>
      </c>
      <c r="X137" s="102" t="s">
        <v>563</v>
      </c>
      <c r="Y137" s="102" t="s">
        <v>563</v>
      </c>
      <c r="Z137" s="102"/>
      <c r="AA137" s="102"/>
      <c r="AB137" s="59"/>
      <c r="AC137" s="118" t="s">
        <v>563</v>
      </c>
      <c r="AD137" s="102" t="s">
        <v>563</v>
      </c>
      <c r="AE137" s="102" t="s">
        <v>563</v>
      </c>
      <c r="AF137" s="102" t="s">
        <v>563</v>
      </c>
      <c r="AG137" s="102"/>
      <c r="AH137" s="59"/>
      <c r="AI137" s="118" t="s">
        <v>563</v>
      </c>
      <c r="AJ137" s="58"/>
      <c r="AK137" s="58"/>
      <c r="AL137" s="102"/>
      <c r="AM137" s="58"/>
      <c r="AN137" s="59"/>
      <c r="AO137" s="118">
        <v>0</v>
      </c>
      <c r="AP137" s="102" t="s">
        <v>563</v>
      </c>
      <c r="AQ137" s="102" t="s">
        <v>563</v>
      </c>
      <c r="AR137" s="102" t="s">
        <v>563</v>
      </c>
      <c r="AS137" s="102"/>
      <c r="AT137" s="59"/>
      <c r="AU137" s="118" t="s">
        <v>563</v>
      </c>
      <c r="AV137" s="102"/>
      <c r="AW137" s="102"/>
      <c r="AX137" s="102" t="s">
        <v>563</v>
      </c>
      <c r="AY137" s="102" t="s">
        <v>563</v>
      </c>
      <c r="AZ137" s="102" t="s">
        <v>563</v>
      </c>
      <c r="BA137" s="118" t="s">
        <v>563</v>
      </c>
      <c r="BB137" s="102" t="s">
        <v>563</v>
      </c>
      <c r="BC137" s="102" t="s">
        <v>563</v>
      </c>
      <c r="BD137" s="102"/>
      <c r="BE137" s="58"/>
      <c r="BF137" s="76"/>
      <c r="BG137" s="118" t="s">
        <v>563</v>
      </c>
    </row>
    <row r="138" spans="1:59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102" t="s">
        <v>563</v>
      </c>
      <c r="M138" s="102" t="s">
        <v>563</v>
      </c>
      <c r="N138" s="102" t="s">
        <v>563</v>
      </c>
      <c r="O138" s="102" t="s">
        <v>563</v>
      </c>
      <c r="P138" s="102" t="s">
        <v>563</v>
      </c>
      <c r="Q138" s="118" t="s">
        <v>563</v>
      </c>
      <c r="R138" s="102" t="s">
        <v>563</v>
      </c>
      <c r="S138" s="102" t="s">
        <v>563</v>
      </c>
      <c r="T138" s="101"/>
      <c r="U138" s="102" t="s">
        <v>563</v>
      </c>
      <c r="V138" s="65"/>
      <c r="W138" s="118" t="s">
        <v>563</v>
      </c>
      <c r="X138" s="102" t="s">
        <v>563</v>
      </c>
      <c r="Y138" s="102" t="s">
        <v>563</v>
      </c>
      <c r="Z138" s="101"/>
      <c r="AA138" s="101"/>
      <c r="AB138" s="65"/>
      <c r="AC138" s="118" t="s">
        <v>563</v>
      </c>
      <c r="AD138" s="102" t="s">
        <v>563</v>
      </c>
      <c r="AE138" s="102" t="s">
        <v>563</v>
      </c>
      <c r="AF138" s="102" t="s">
        <v>563</v>
      </c>
      <c r="AG138" s="101"/>
      <c r="AH138" s="65"/>
      <c r="AI138" s="118" t="s">
        <v>563</v>
      </c>
      <c r="AJ138" s="54"/>
      <c r="AK138" s="54"/>
      <c r="AL138" s="101"/>
      <c r="AM138" s="54"/>
      <c r="AN138" s="65"/>
      <c r="AO138" s="118">
        <v>0</v>
      </c>
      <c r="AP138" s="102" t="s">
        <v>563</v>
      </c>
      <c r="AQ138" s="102" t="s">
        <v>563</v>
      </c>
      <c r="AR138" s="102" t="s">
        <v>563</v>
      </c>
      <c r="AS138" s="101"/>
      <c r="AT138" s="65"/>
      <c r="AU138" s="118" t="s">
        <v>563</v>
      </c>
      <c r="AV138" s="101"/>
      <c r="AW138" s="101"/>
      <c r="AX138" s="102" t="s">
        <v>563</v>
      </c>
      <c r="AY138" s="102" t="s">
        <v>563</v>
      </c>
      <c r="AZ138" s="102" t="s">
        <v>563</v>
      </c>
      <c r="BA138" s="118" t="s">
        <v>563</v>
      </c>
      <c r="BB138" s="102" t="s">
        <v>563</v>
      </c>
      <c r="BC138" s="102" t="s">
        <v>563</v>
      </c>
      <c r="BD138" s="101"/>
      <c r="BE138" s="54"/>
      <c r="BF138" s="81"/>
      <c r="BG138" s="118" t="s">
        <v>563</v>
      </c>
    </row>
    <row r="139" spans="1:59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102" t="s">
        <v>563</v>
      </c>
      <c r="M139" s="102" t="s">
        <v>563</v>
      </c>
      <c r="N139" s="102" t="s">
        <v>563</v>
      </c>
      <c r="O139" s="102" t="s">
        <v>563</v>
      </c>
      <c r="P139" s="102" t="s">
        <v>563</v>
      </c>
      <c r="Q139" s="118" t="s">
        <v>563</v>
      </c>
      <c r="R139" s="102" t="s">
        <v>563</v>
      </c>
      <c r="S139" s="102" t="s">
        <v>563</v>
      </c>
      <c r="T139" s="102"/>
      <c r="U139" s="102" t="s">
        <v>563</v>
      </c>
      <c r="V139" s="59"/>
      <c r="W139" s="118" t="s">
        <v>563</v>
      </c>
      <c r="X139" s="102" t="s">
        <v>563</v>
      </c>
      <c r="Y139" s="102" t="s">
        <v>563</v>
      </c>
      <c r="Z139" s="102"/>
      <c r="AA139" s="102"/>
      <c r="AB139" s="59"/>
      <c r="AC139" s="118" t="s">
        <v>563</v>
      </c>
      <c r="AD139" s="102" t="s">
        <v>563</v>
      </c>
      <c r="AE139" s="102" t="s">
        <v>563</v>
      </c>
      <c r="AF139" s="102" t="s">
        <v>563</v>
      </c>
      <c r="AG139" s="102"/>
      <c r="AH139" s="59"/>
      <c r="AI139" s="118" t="s">
        <v>563</v>
      </c>
      <c r="AJ139" s="58"/>
      <c r="AK139" s="58"/>
      <c r="AL139" s="102"/>
      <c r="AM139" s="58"/>
      <c r="AN139" s="59"/>
      <c r="AO139" s="118">
        <v>0</v>
      </c>
      <c r="AP139" s="102" t="s">
        <v>563</v>
      </c>
      <c r="AQ139" s="102" t="s">
        <v>563</v>
      </c>
      <c r="AR139" s="102" t="s">
        <v>563</v>
      </c>
      <c r="AS139" s="102"/>
      <c r="AT139" s="59"/>
      <c r="AU139" s="118" t="s">
        <v>563</v>
      </c>
      <c r="AV139" s="102"/>
      <c r="AW139" s="102"/>
      <c r="AX139" s="102" t="s">
        <v>563</v>
      </c>
      <c r="AY139" s="102" t="s">
        <v>563</v>
      </c>
      <c r="AZ139" s="102" t="s">
        <v>563</v>
      </c>
      <c r="BA139" s="118" t="s">
        <v>563</v>
      </c>
      <c r="BB139" s="102" t="s">
        <v>563</v>
      </c>
      <c r="BC139" s="102" t="s">
        <v>563</v>
      </c>
      <c r="BD139" s="102"/>
      <c r="BE139" s="58"/>
      <c r="BF139" s="76"/>
      <c r="BG139" s="118" t="s">
        <v>563</v>
      </c>
    </row>
    <row r="140" spans="1:59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102" t="s">
        <v>563</v>
      </c>
      <c r="M140" s="102" t="s">
        <v>563</v>
      </c>
      <c r="N140" s="102" t="s">
        <v>563</v>
      </c>
      <c r="O140" s="102" t="s">
        <v>563</v>
      </c>
      <c r="P140" s="102" t="s">
        <v>563</v>
      </c>
      <c r="Q140" s="118" t="s">
        <v>563</v>
      </c>
      <c r="R140" s="102" t="s">
        <v>563</v>
      </c>
      <c r="S140" s="102" t="s">
        <v>563</v>
      </c>
      <c r="T140" s="101"/>
      <c r="U140" s="102" t="s">
        <v>563</v>
      </c>
      <c r="V140" s="65"/>
      <c r="W140" s="118" t="s">
        <v>563</v>
      </c>
      <c r="X140" s="102" t="s">
        <v>563</v>
      </c>
      <c r="Y140" s="102" t="s">
        <v>563</v>
      </c>
      <c r="Z140" s="101"/>
      <c r="AA140" s="101"/>
      <c r="AB140" s="65"/>
      <c r="AC140" s="118" t="s">
        <v>563</v>
      </c>
      <c r="AD140" s="102" t="s">
        <v>563</v>
      </c>
      <c r="AE140" s="102" t="s">
        <v>563</v>
      </c>
      <c r="AF140" s="102" t="s">
        <v>563</v>
      </c>
      <c r="AG140" s="101"/>
      <c r="AH140" s="65"/>
      <c r="AI140" s="118" t="s">
        <v>563</v>
      </c>
      <c r="AJ140" s="54"/>
      <c r="AK140" s="54"/>
      <c r="AL140" s="101"/>
      <c r="AM140" s="54"/>
      <c r="AN140" s="65"/>
      <c r="AO140" s="118">
        <v>0</v>
      </c>
      <c r="AP140" s="102" t="s">
        <v>563</v>
      </c>
      <c r="AQ140" s="102" t="s">
        <v>563</v>
      </c>
      <c r="AR140" s="102" t="s">
        <v>563</v>
      </c>
      <c r="AS140" s="101"/>
      <c r="AT140" s="65"/>
      <c r="AU140" s="118" t="s">
        <v>563</v>
      </c>
      <c r="AV140" s="101"/>
      <c r="AW140" s="101"/>
      <c r="AX140" s="102" t="s">
        <v>563</v>
      </c>
      <c r="AY140" s="102" t="s">
        <v>563</v>
      </c>
      <c r="AZ140" s="102" t="s">
        <v>563</v>
      </c>
      <c r="BA140" s="118" t="s">
        <v>563</v>
      </c>
      <c r="BB140" s="102" t="s">
        <v>563</v>
      </c>
      <c r="BC140" s="102" t="s">
        <v>563</v>
      </c>
      <c r="BD140" s="101"/>
      <c r="BE140" s="54"/>
      <c r="BF140" s="81"/>
      <c r="BG140" s="118" t="s">
        <v>563</v>
      </c>
    </row>
    <row r="141" spans="1:59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102">
        <v>0</v>
      </c>
      <c r="M141" s="102">
        <v>0</v>
      </c>
      <c r="N141" s="102">
        <v>0</v>
      </c>
      <c r="O141" s="102">
        <v>0</v>
      </c>
      <c r="P141" s="102">
        <v>0</v>
      </c>
      <c r="Q141" s="118">
        <v>0</v>
      </c>
      <c r="R141" s="102">
        <v>0</v>
      </c>
      <c r="S141" s="102">
        <v>0</v>
      </c>
      <c r="T141" s="102"/>
      <c r="U141" s="102">
        <v>0</v>
      </c>
      <c r="V141" s="59"/>
      <c r="W141" s="118">
        <v>0</v>
      </c>
      <c r="X141" s="102">
        <v>0</v>
      </c>
      <c r="Y141" s="102">
        <v>0</v>
      </c>
      <c r="Z141" s="102"/>
      <c r="AA141" s="102"/>
      <c r="AB141" s="59"/>
      <c r="AC141" s="118">
        <v>0</v>
      </c>
      <c r="AD141" s="102">
        <v>0</v>
      </c>
      <c r="AE141" s="102">
        <v>0</v>
      </c>
      <c r="AF141" s="102">
        <v>0</v>
      </c>
      <c r="AG141" s="102"/>
      <c r="AH141" s="59"/>
      <c r="AI141" s="118">
        <v>0</v>
      </c>
      <c r="AJ141" s="58"/>
      <c r="AK141" s="58"/>
      <c r="AL141" s="102"/>
      <c r="AM141" s="58"/>
      <c r="AN141" s="59"/>
      <c r="AO141" s="118">
        <v>0</v>
      </c>
      <c r="AP141" s="102">
        <v>0</v>
      </c>
      <c r="AQ141" s="102">
        <v>0</v>
      </c>
      <c r="AR141" s="102">
        <v>0</v>
      </c>
      <c r="AS141" s="102"/>
      <c r="AT141" s="59"/>
      <c r="AU141" s="118">
        <v>0</v>
      </c>
      <c r="AV141" s="102"/>
      <c r="AW141" s="102"/>
      <c r="AX141" s="102">
        <v>0</v>
      </c>
      <c r="AY141" s="102">
        <v>0</v>
      </c>
      <c r="AZ141" s="102">
        <v>0</v>
      </c>
      <c r="BA141" s="118">
        <v>0</v>
      </c>
      <c r="BB141" s="102">
        <v>3</v>
      </c>
      <c r="BC141" s="102">
        <v>4</v>
      </c>
      <c r="BD141" s="102"/>
      <c r="BE141" s="58"/>
      <c r="BF141" s="76"/>
      <c r="BG141" s="118">
        <v>3.5</v>
      </c>
    </row>
    <row r="142" spans="1:59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102" t="s">
        <v>563</v>
      </c>
      <c r="M142" s="102" t="s">
        <v>563</v>
      </c>
      <c r="N142" s="102" t="s">
        <v>563</v>
      </c>
      <c r="O142" s="102" t="s">
        <v>563</v>
      </c>
      <c r="P142" s="102" t="s">
        <v>563</v>
      </c>
      <c r="Q142" s="118" t="s">
        <v>563</v>
      </c>
      <c r="R142" s="102" t="s">
        <v>563</v>
      </c>
      <c r="S142" s="102" t="s">
        <v>563</v>
      </c>
      <c r="T142" s="101"/>
      <c r="U142" s="102" t="s">
        <v>563</v>
      </c>
      <c r="V142" s="65"/>
      <c r="W142" s="118" t="s">
        <v>563</v>
      </c>
      <c r="X142" s="102" t="s">
        <v>563</v>
      </c>
      <c r="Y142" s="102" t="s">
        <v>563</v>
      </c>
      <c r="Z142" s="101"/>
      <c r="AA142" s="101"/>
      <c r="AB142" s="65"/>
      <c r="AC142" s="118" t="s">
        <v>563</v>
      </c>
      <c r="AD142" s="102" t="s">
        <v>563</v>
      </c>
      <c r="AE142" s="102" t="s">
        <v>563</v>
      </c>
      <c r="AF142" s="102" t="s">
        <v>563</v>
      </c>
      <c r="AG142" s="101"/>
      <c r="AH142" s="65"/>
      <c r="AI142" s="118" t="s">
        <v>563</v>
      </c>
      <c r="AJ142" s="54"/>
      <c r="AK142" s="54"/>
      <c r="AL142" s="101"/>
      <c r="AM142" s="54"/>
      <c r="AN142" s="65"/>
      <c r="AO142" s="118">
        <v>0</v>
      </c>
      <c r="AP142" s="102" t="s">
        <v>563</v>
      </c>
      <c r="AQ142" s="102" t="s">
        <v>563</v>
      </c>
      <c r="AR142" s="102" t="s">
        <v>563</v>
      </c>
      <c r="AS142" s="101"/>
      <c r="AT142" s="65"/>
      <c r="AU142" s="118" t="s">
        <v>563</v>
      </c>
      <c r="AV142" s="101"/>
      <c r="AW142" s="101"/>
      <c r="AX142" s="102" t="s">
        <v>563</v>
      </c>
      <c r="AY142" s="102" t="s">
        <v>563</v>
      </c>
      <c r="AZ142" s="102" t="s">
        <v>563</v>
      </c>
      <c r="BA142" s="118" t="s">
        <v>563</v>
      </c>
      <c r="BB142" s="102" t="s">
        <v>563</v>
      </c>
      <c r="BC142" s="102" t="s">
        <v>563</v>
      </c>
      <c r="BD142" s="101"/>
      <c r="BE142" s="54"/>
      <c r="BF142" s="81"/>
      <c r="BG142" s="118" t="s">
        <v>563</v>
      </c>
    </row>
    <row r="143" spans="1:59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102">
        <v>0</v>
      </c>
      <c r="M143" s="102">
        <v>0</v>
      </c>
      <c r="N143" s="102">
        <v>0</v>
      </c>
      <c r="O143" s="102">
        <v>0</v>
      </c>
      <c r="P143" s="102">
        <v>0</v>
      </c>
      <c r="Q143" s="118">
        <v>0</v>
      </c>
      <c r="R143" s="102">
        <v>0</v>
      </c>
      <c r="S143" s="102">
        <v>0</v>
      </c>
      <c r="T143" s="102"/>
      <c r="U143" s="102">
        <v>0</v>
      </c>
      <c r="V143" s="59"/>
      <c r="W143" s="118">
        <v>0</v>
      </c>
      <c r="X143" s="102">
        <v>0</v>
      </c>
      <c r="Y143" s="102">
        <v>0</v>
      </c>
      <c r="Z143" s="102"/>
      <c r="AA143" s="102"/>
      <c r="AB143" s="59"/>
      <c r="AC143" s="118">
        <v>0</v>
      </c>
      <c r="AD143" s="102">
        <v>0</v>
      </c>
      <c r="AE143" s="102">
        <v>0</v>
      </c>
      <c r="AF143" s="102">
        <v>0</v>
      </c>
      <c r="AG143" s="102"/>
      <c r="AH143" s="59"/>
      <c r="AI143" s="118">
        <v>0</v>
      </c>
      <c r="AJ143" s="58"/>
      <c r="AK143" s="58"/>
      <c r="AL143" s="102"/>
      <c r="AM143" s="58"/>
      <c r="AN143" s="59"/>
      <c r="AO143" s="118">
        <v>0</v>
      </c>
      <c r="AP143" s="102">
        <v>0</v>
      </c>
      <c r="AQ143" s="102">
        <v>0</v>
      </c>
      <c r="AR143" s="102">
        <v>0</v>
      </c>
      <c r="AS143" s="102"/>
      <c r="AT143" s="59"/>
      <c r="AU143" s="118">
        <v>0</v>
      </c>
      <c r="AV143" s="102"/>
      <c r="AW143" s="102"/>
      <c r="AX143" s="102">
        <v>0</v>
      </c>
      <c r="AY143" s="102">
        <v>0</v>
      </c>
      <c r="AZ143" s="102">
        <v>0</v>
      </c>
      <c r="BA143" s="118">
        <v>0</v>
      </c>
      <c r="BB143" s="102">
        <v>2</v>
      </c>
      <c r="BC143" s="102">
        <v>3</v>
      </c>
      <c r="BD143" s="102"/>
      <c r="BE143" s="58"/>
      <c r="BF143" s="76"/>
      <c r="BG143" s="118">
        <v>2.5</v>
      </c>
    </row>
    <row r="144" spans="1:59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102" t="s">
        <v>563</v>
      </c>
      <c r="M144" s="102" t="s">
        <v>563</v>
      </c>
      <c r="N144" s="102" t="s">
        <v>563</v>
      </c>
      <c r="O144" s="102" t="s">
        <v>563</v>
      </c>
      <c r="P144" s="102" t="s">
        <v>563</v>
      </c>
      <c r="Q144" s="118" t="s">
        <v>563</v>
      </c>
      <c r="R144" s="102" t="s">
        <v>563</v>
      </c>
      <c r="S144" s="102" t="s">
        <v>563</v>
      </c>
      <c r="T144" s="101"/>
      <c r="U144" s="102" t="s">
        <v>563</v>
      </c>
      <c r="V144" s="65"/>
      <c r="W144" s="118" t="s">
        <v>563</v>
      </c>
      <c r="X144" s="102" t="s">
        <v>563</v>
      </c>
      <c r="Y144" s="102" t="s">
        <v>563</v>
      </c>
      <c r="Z144" s="101"/>
      <c r="AA144" s="101"/>
      <c r="AB144" s="65"/>
      <c r="AC144" s="118" t="s">
        <v>563</v>
      </c>
      <c r="AD144" s="102" t="s">
        <v>563</v>
      </c>
      <c r="AE144" s="102" t="s">
        <v>563</v>
      </c>
      <c r="AF144" s="102" t="s">
        <v>563</v>
      </c>
      <c r="AG144" s="101"/>
      <c r="AH144" s="65"/>
      <c r="AI144" s="118" t="s">
        <v>563</v>
      </c>
      <c r="AJ144" s="54"/>
      <c r="AK144" s="54"/>
      <c r="AL144" s="101"/>
      <c r="AM144" s="54"/>
      <c r="AN144" s="65"/>
      <c r="AO144" s="118">
        <v>0</v>
      </c>
      <c r="AP144" s="102" t="s">
        <v>563</v>
      </c>
      <c r="AQ144" s="102" t="s">
        <v>563</v>
      </c>
      <c r="AR144" s="102" t="s">
        <v>563</v>
      </c>
      <c r="AS144" s="101"/>
      <c r="AT144" s="65"/>
      <c r="AU144" s="118" t="s">
        <v>563</v>
      </c>
      <c r="AV144" s="101"/>
      <c r="AW144" s="101"/>
      <c r="AX144" s="102" t="s">
        <v>563</v>
      </c>
      <c r="AY144" s="102" t="s">
        <v>563</v>
      </c>
      <c r="AZ144" s="102" t="s">
        <v>563</v>
      </c>
      <c r="BA144" s="118" t="s">
        <v>563</v>
      </c>
      <c r="BB144" s="102" t="s">
        <v>563</v>
      </c>
      <c r="BC144" s="102" t="s">
        <v>563</v>
      </c>
      <c r="BD144" s="101"/>
      <c r="BE144" s="54"/>
      <c r="BF144" s="81"/>
      <c r="BG144" s="118" t="s">
        <v>563</v>
      </c>
    </row>
    <row r="145" spans="1:59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102" t="s">
        <v>563</v>
      </c>
      <c r="M145" s="102" t="s">
        <v>563</v>
      </c>
      <c r="N145" s="102" t="s">
        <v>563</v>
      </c>
      <c r="O145" s="102" t="s">
        <v>563</v>
      </c>
      <c r="P145" s="102" t="s">
        <v>563</v>
      </c>
      <c r="Q145" s="118" t="s">
        <v>563</v>
      </c>
      <c r="R145" s="102" t="s">
        <v>563</v>
      </c>
      <c r="S145" s="102" t="s">
        <v>563</v>
      </c>
      <c r="T145" s="102"/>
      <c r="U145" s="102" t="s">
        <v>563</v>
      </c>
      <c r="V145" s="59"/>
      <c r="W145" s="118" t="s">
        <v>563</v>
      </c>
      <c r="X145" s="102" t="s">
        <v>563</v>
      </c>
      <c r="Y145" s="102" t="s">
        <v>563</v>
      </c>
      <c r="Z145" s="102"/>
      <c r="AA145" s="102"/>
      <c r="AB145" s="59"/>
      <c r="AC145" s="118" t="s">
        <v>563</v>
      </c>
      <c r="AD145" s="102" t="s">
        <v>563</v>
      </c>
      <c r="AE145" s="102" t="s">
        <v>563</v>
      </c>
      <c r="AF145" s="102" t="s">
        <v>563</v>
      </c>
      <c r="AG145" s="102"/>
      <c r="AH145" s="59"/>
      <c r="AI145" s="118" t="s">
        <v>563</v>
      </c>
      <c r="AJ145" s="58"/>
      <c r="AK145" s="58"/>
      <c r="AL145" s="102"/>
      <c r="AM145" s="58"/>
      <c r="AN145" s="59"/>
      <c r="AO145" s="118">
        <v>0</v>
      </c>
      <c r="AP145" s="102" t="s">
        <v>563</v>
      </c>
      <c r="AQ145" s="102" t="s">
        <v>563</v>
      </c>
      <c r="AR145" s="102" t="s">
        <v>563</v>
      </c>
      <c r="AS145" s="102"/>
      <c r="AT145" s="59"/>
      <c r="AU145" s="118" t="s">
        <v>563</v>
      </c>
      <c r="AV145" s="102"/>
      <c r="AW145" s="102"/>
      <c r="AX145" s="102" t="s">
        <v>563</v>
      </c>
      <c r="AY145" s="102" t="s">
        <v>563</v>
      </c>
      <c r="AZ145" s="102" t="s">
        <v>563</v>
      </c>
      <c r="BA145" s="118" t="s">
        <v>563</v>
      </c>
      <c r="BB145" s="102" t="s">
        <v>563</v>
      </c>
      <c r="BC145" s="102" t="s">
        <v>563</v>
      </c>
      <c r="BD145" s="102"/>
      <c r="BE145" s="58"/>
      <c r="BF145" s="76"/>
      <c r="BG145" s="118" t="s">
        <v>563</v>
      </c>
    </row>
    <row r="146" spans="1:59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102">
        <v>2</v>
      </c>
      <c r="M146" s="102">
        <v>3</v>
      </c>
      <c r="N146" s="102">
        <v>3</v>
      </c>
      <c r="O146" s="102">
        <v>4</v>
      </c>
      <c r="P146" s="102">
        <v>2</v>
      </c>
      <c r="Q146" s="118">
        <v>2.8</v>
      </c>
      <c r="R146" s="102">
        <v>2</v>
      </c>
      <c r="S146" s="102">
        <v>3</v>
      </c>
      <c r="T146" s="101"/>
      <c r="U146" s="102">
        <v>4</v>
      </c>
      <c r="V146" s="65"/>
      <c r="W146" s="118">
        <v>3</v>
      </c>
      <c r="X146" s="102">
        <v>4</v>
      </c>
      <c r="Y146" s="102">
        <v>5</v>
      </c>
      <c r="Z146" s="101"/>
      <c r="AA146" s="101"/>
      <c r="AB146" s="65"/>
      <c r="AC146" s="118">
        <v>4.5</v>
      </c>
      <c r="AD146" s="102">
        <v>5</v>
      </c>
      <c r="AE146" s="102">
        <v>0</v>
      </c>
      <c r="AF146" s="102">
        <v>5</v>
      </c>
      <c r="AG146" s="101"/>
      <c r="AH146" s="65"/>
      <c r="AI146" s="118">
        <v>5</v>
      </c>
      <c r="AJ146" s="54"/>
      <c r="AK146" s="54"/>
      <c r="AL146" s="101"/>
      <c r="AM146" s="54"/>
      <c r="AN146" s="65"/>
      <c r="AO146" s="118">
        <v>0</v>
      </c>
      <c r="AP146" s="102">
        <v>5</v>
      </c>
      <c r="AQ146" s="102">
        <v>3</v>
      </c>
      <c r="AR146" s="102">
        <v>5</v>
      </c>
      <c r="AS146" s="101"/>
      <c r="AT146" s="65"/>
      <c r="AU146" s="118">
        <v>4.333333333333333</v>
      </c>
      <c r="AV146" s="101"/>
      <c r="AW146" s="101"/>
      <c r="AX146" s="102">
        <v>5</v>
      </c>
      <c r="AY146" s="102">
        <v>5</v>
      </c>
      <c r="AZ146" s="102">
        <v>5</v>
      </c>
      <c r="BA146" s="118">
        <v>5</v>
      </c>
      <c r="BB146" s="102">
        <v>4</v>
      </c>
      <c r="BC146" s="102">
        <v>5</v>
      </c>
      <c r="BD146" s="101"/>
      <c r="BE146" s="54"/>
      <c r="BF146" s="81"/>
      <c r="BG146" s="118">
        <v>4.5</v>
      </c>
    </row>
    <row r="147" spans="1:59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102" t="s">
        <v>563</v>
      </c>
      <c r="M147" s="102" t="s">
        <v>563</v>
      </c>
      <c r="N147" s="102" t="s">
        <v>563</v>
      </c>
      <c r="O147" s="102" t="s">
        <v>563</v>
      </c>
      <c r="P147" s="102" t="s">
        <v>563</v>
      </c>
      <c r="Q147" s="118" t="s">
        <v>563</v>
      </c>
      <c r="R147" s="102" t="s">
        <v>563</v>
      </c>
      <c r="S147" s="102" t="s">
        <v>563</v>
      </c>
      <c r="T147" s="102"/>
      <c r="U147" s="102" t="s">
        <v>563</v>
      </c>
      <c r="V147" s="59"/>
      <c r="W147" s="118" t="s">
        <v>563</v>
      </c>
      <c r="X147" s="102" t="s">
        <v>563</v>
      </c>
      <c r="Y147" s="102" t="s">
        <v>563</v>
      </c>
      <c r="Z147" s="102"/>
      <c r="AA147" s="102"/>
      <c r="AB147" s="59"/>
      <c r="AC147" s="118" t="s">
        <v>563</v>
      </c>
      <c r="AD147" s="102" t="s">
        <v>563</v>
      </c>
      <c r="AE147" s="102" t="s">
        <v>563</v>
      </c>
      <c r="AF147" s="102" t="s">
        <v>563</v>
      </c>
      <c r="AG147" s="102"/>
      <c r="AH147" s="59"/>
      <c r="AI147" s="118" t="s">
        <v>563</v>
      </c>
      <c r="AJ147" s="58"/>
      <c r="AK147" s="58"/>
      <c r="AL147" s="102"/>
      <c r="AM147" s="58"/>
      <c r="AN147" s="59"/>
      <c r="AO147" s="118">
        <v>0</v>
      </c>
      <c r="AP147" s="102" t="s">
        <v>563</v>
      </c>
      <c r="AQ147" s="102" t="s">
        <v>563</v>
      </c>
      <c r="AR147" s="102" t="s">
        <v>563</v>
      </c>
      <c r="AS147" s="102"/>
      <c r="AT147" s="59"/>
      <c r="AU147" s="118" t="s">
        <v>563</v>
      </c>
      <c r="AV147" s="102"/>
      <c r="AW147" s="102"/>
      <c r="AX147" s="102" t="s">
        <v>563</v>
      </c>
      <c r="AY147" s="102" t="s">
        <v>563</v>
      </c>
      <c r="AZ147" s="102" t="s">
        <v>563</v>
      </c>
      <c r="BA147" s="118" t="s">
        <v>563</v>
      </c>
      <c r="BB147" s="102" t="s">
        <v>563</v>
      </c>
      <c r="BC147" s="102" t="s">
        <v>563</v>
      </c>
      <c r="BD147" s="102"/>
      <c r="BE147" s="58"/>
      <c r="BF147" s="76"/>
      <c r="BG147" s="118" t="s">
        <v>563</v>
      </c>
    </row>
    <row r="148" spans="1:59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102" t="s">
        <v>563</v>
      </c>
      <c r="M148" s="102" t="s">
        <v>563</v>
      </c>
      <c r="N148" s="102" t="s">
        <v>563</v>
      </c>
      <c r="O148" s="102" t="s">
        <v>563</v>
      </c>
      <c r="P148" s="102" t="s">
        <v>563</v>
      </c>
      <c r="Q148" s="118" t="s">
        <v>563</v>
      </c>
      <c r="R148" s="102" t="s">
        <v>563</v>
      </c>
      <c r="S148" s="102" t="s">
        <v>563</v>
      </c>
      <c r="T148" s="101"/>
      <c r="U148" s="102" t="s">
        <v>563</v>
      </c>
      <c r="V148" s="65"/>
      <c r="W148" s="118" t="s">
        <v>563</v>
      </c>
      <c r="X148" s="102" t="s">
        <v>563</v>
      </c>
      <c r="Y148" s="102" t="s">
        <v>563</v>
      </c>
      <c r="Z148" s="101"/>
      <c r="AA148" s="101"/>
      <c r="AB148" s="65"/>
      <c r="AC148" s="118" t="s">
        <v>563</v>
      </c>
      <c r="AD148" s="102" t="s">
        <v>563</v>
      </c>
      <c r="AE148" s="102" t="s">
        <v>563</v>
      </c>
      <c r="AF148" s="102" t="s">
        <v>563</v>
      </c>
      <c r="AG148" s="101"/>
      <c r="AH148" s="65"/>
      <c r="AI148" s="118" t="s">
        <v>563</v>
      </c>
      <c r="AJ148" s="54"/>
      <c r="AK148" s="54"/>
      <c r="AL148" s="101"/>
      <c r="AM148" s="54"/>
      <c r="AN148" s="65"/>
      <c r="AO148" s="118">
        <v>0</v>
      </c>
      <c r="AP148" s="102" t="s">
        <v>563</v>
      </c>
      <c r="AQ148" s="102" t="s">
        <v>563</v>
      </c>
      <c r="AR148" s="102" t="s">
        <v>563</v>
      </c>
      <c r="AS148" s="101"/>
      <c r="AT148" s="65"/>
      <c r="AU148" s="118" t="s">
        <v>563</v>
      </c>
      <c r="AV148" s="101"/>
      <c r="AW148" s="101"/>
      <c r="AX148" s="102" t="s">
        <v>563</v>
      </c>
      <c r="AY148" s="102" t="s">
        <v>563</v>
      </c>
      <c r="AZ148" s="102" t="s">
        <v>563</v>
      </c>
      <c r="BA148" s="118" t="s">
        <v>563</v>
      </c>
      <c r="BB148" s="102" t="s">
        <v>563</v>
      </c>
      <c r="BC148" s="102" t="s">
        <v>563</v>
      </c>
      <c r="BD148" s="101"/>
      <c r="BE148" s="54"/>
      <c r="BF148" s="81"/>
      <c r="BG148" s="118" t="s">
        <v>563</v>
      </c>
    </row>
    <row r="149" spans="1:59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102">
        <v>0</v>
      </c>
      <c r="M149" s="102">
        <v>0</v>
      </c>
      <c r="N149" s="102">
        <v>0</v>
      </c>
      <c r="O149" s="102">
        <v>0</v>
      </c>
      <c r="P149" s="102">
        <v>0</v>
      </c>
      <c r="Q149" s="118">
        <v>0</v>
      </c>
      <c r="R149" s="102">
        <v>0</v>
      </c>
      <c r="S149" s="102">
        <v>0</v>
      </c>
      <c r="T149" s="102"/>
      <c r="U149" s="102">
        <v>0</v>
      </c>
      <c r="V149" s="59"/>
      <c r="W149" s="118">
        <v>0</v>
      </c>
      <c r="X149" s="102">
        <v>0</v>
      </c>
      <c r="Y149" s="102">
        <v>0</v>
      </c>
      <c r="Z149" s="102"/>
      <c r="AA149" s="102"/>
      <c r="AB149" s="59"/>
      <c r="AC149" s="118">
        <v>0</v>
      </c>
      <c r="AD149" s="102">
        <v>0</v>
      </c>
      <c r="AE149" s="102">
        <v>0</v>
      </c>
      <c r="AF149" s="102">
        <v>0</v>
      </c>
      <c r="AG149" s="102"/>
      <c r="AH149" s="59"/>
      <c r="AI149" s="118">
        <v>0</v>
      </c>
      <c r="AJ149" s="58"/>
      <c r="AK149" s="58"/>
      <c r="AL149" s="102"/>
      <c r="AM149" s="58"/>
      <c r="AN149" s="59"/>
      <c r="AO149" s="118">
        <v>0</v>
      </c>
      <c r="AP149" s="102">
        <v>0</v>
      </c>
      <c r="AQ149" s="102">
        <v>0</v>
      </c>
      <c r="AR149" s="102">
        <v>0</v>
      </c>
      <c r="AS149" s="102"/>
      <c r="AT149" s="59"/>
      <c r="AU149" s="118">
        <v>0</v>
      </c>
      <c r="AV149" s="102"/>
      <c r="AW149" s="102"/>
      <c r="AX149" s="102">
        <v>0</v>
      </c>
      <c r="AY149" s="102">
        <v>0</v>
      </c>
      <c r="AZ149" s="102">
        <v>0</v>
      </c>
      <c r="BA149" s="118">
        <v>0</v>
      </c>
      <c r="BB149" s="102">
        <v>3</v>
      </c>
      <c r="BC149" s="102">
        <v>4</v>
      </c>
      <c r="BD149" s="102"/>
      <c r="BE149" s="58"/>
      <c r="BF149" s="76"/>
      <c r="BG149" s="118">
        <v>3.5</v>
      </c>
    </row>
    <row r="150" spans="1:59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102" t="s">
        <v>563</v>
      </c>
      <c r="M150" s="102" t="s">
        <v>563</v>
      </c>
      <c r="N150" s="102" t="s">
        <v>563</v>
      </c>
      <c r="O150" s="102" t="s">
        <v>563</v>
      </c>
      <c r="P150" s="102" t="s">
        <v>563</v>
      </c>
      <c r="Q150" s="118" t="s">
        <v>563</v>
      </c>
      <c r="R150" s="102" t="s">
        <v>563</v>
      </c>
      <c r="S150" s="102" t="s">
        <v>563</v>
      </c>
      <c r="T150" s="101"/>
      <c r="U150" s="102" t="s">
        <v>563</v>
      </c>
      <c r="V150" s="65"/>
      <c r="W150" s="118" t="s">
        <v>563</v>
      </c>
      <c r="X150" s="102" t="s">
        <v>563</v>
      </c>
      <c r="Y150" s="102" t="s">
        <v>563</v>
      </c>
      <c r="Z150" s="101"/>
      <c r="AA150" s="101"/>
      <c r="AB150" s="65"/>
      <c r="AC150" s="118" t="s">
        <v>563</v>
      </c>
      <c r="AD150" s="102" t="s">
        <v>563</v>
      </c>
      <c r="AE150" s="102" t="s">
        <v>563</v>
      </c>
      <c r="AF150" s="102" t="s">
        <v>563</v>
      </c>
      <c r="AG150" s="101"/>
      <c r="AH150" s="65"/>
      <c r="AI150" s="118" t="s">
        <v>563</v>
      </c>
      <c r="AJ150" s="54"/>
      <c r="AK150" s="54"/>
      <c r="AL150" s="101"/>
      <c r="AM150" s="54"/>
      <c r="AN150" s="65"/>
      <c r="AO150" s="118">
        <v>0</v>
      </c>
      <c r="AP150" s="102" t="s">
        <v>563</v>
      </c>
      <c r="AQ150" s="102" t="s">
        <v>563</v>
      </c>
      <c r="AR150" s="102" t="s">
        <v>563</v>
      </c>
      <c r="AS150" s="101"/>
      <c r="AT150" s="65"/>
      <c r="AU150" s="118" t="s">
        <v>563</v>
      </c>
      <c r="AV150" s="101"/>
      <c r="AW150" s="101"/>
      <c r="AX150" s="102" t="s">
        <v>563</v>
      </c>
      <c r="AY150" s="102" t="s">
        <v>563</v>
      </c>
      <c r="AZ150" s="102" t="s">
        <v>563</v>
      </c>
      <c r="BA150" s="118" t="s">
        <v>563</v>
      </c>
      <c r="BB150" s="102" t="s">
        <v>563</v>
      </c>
      <c r="BC150" s="102" t="s">
        <v>563</v>
      </c>
      <c r="BD150" s="101"/>
      <c r="BE150" s="54"/>
      <c r="BF150" s="81"/>
      <c r="BG150" s="118" t="s">
        <v>563</v>
      </c>
    </row>
    <row r="151" spans="1:59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102">
        <v>1</v>
      </c>
      <c r="M151" s="102">
        <v>1</v>
      </c>
      <c r="N151" s="102">
        <v>1</v>
      </c>
      <c r="O151" s="102">
        <v>3</v>
      </c>
      <c r="P151" s="102">
        <v>1</v>
      </c>
      <c r="Q151" s="118">
        <v>1.4</v>
      </c>
      <c r="R151" s="102">
        <v>2</v>
      </c>
      <c r="S151" s="102">
        <v>1</v>
      </c>
      <c r="T151" s="102"/>
      <c r="U151" s="102">
        <v>1</v>
      </c>
      <c r="V151" s="59"/>
      <c r="W151" s="118">
        <v>1.3333333333333333</v>
      </c>
      <c r="X151" s="102">
        <v>1</v>
      </c>
      <c r="Y151" s="102">
        <v>1</v>
      </c>
      <c r="Z151" s="102"/>
      <c r="AA151" s="102"/>
      <c r="AB151" s="59"/>
      <c r="AC151" s="118">
        <v>1</v>
      </c>
      <c r="AD151" s="102">
        <v>1</v>
      </c>
      <c r="AE151" s="102">
        <v>0</v>
      </c>
      <c r="AF151" s="102">
        <v>1</v>
      </c>
      <c r="AG151" s="102"/>
      <c r="AH151" s="59"/>
      <c r="AI151" s="118">
        <v>1</v>
      </c>
      <c r="AJ151" s="58"/>
      <c r="AK151" s="58"/>
      <c r="AL151" s="102"/>
      <c r="AM151" s="58"/>
      <c r="AN151" s="59"/>
      <c r="AO151" s="118">
        <v>0</v>
      </c>
      <c r="AP151" s="102">
        <v>2</v>
      </c>
      <c r="AQ151" s="102">
        <v>1</v>
      </c>
      <c r="AR151" s="102">
        <v>1</v>
      </c>
      <c r="AS151" s="102"/>
      <c r="AT151" s="59"/>
      <c r="AU151" s="118">
        <v>1.3333333333333333</v>
      </c>
      <c r="AV151" s="102"/>
      <c r="AW151" s="102"/>
      <c r="AX151" s="102">
        <v>1</v>
      </c>
      <c r="AY151" s="102">
        <v>1</v>
      </c>
      <c r="AZ151" s="102">
        <v>1</v>
      </c>
      <c r="BA151" s="118">
        <v>1</v>
      </c>
      <c r="BB151" s="102">
        <v>1</v>
      </c>
      <c r="BC151" s="102">
        <v>1</v>
      </c>
      <c r="BD151" s="102"/>
      <c r="BE151" s="58"/>
      <c r="BF151" s="76"/>
      <c r="BG151" s="118">
        <v>1</v>
      </c>
    </row>
    <row r="152" spans="1:59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102" t="s">
        <v>563</v>
      </c>
      <c r="M152" s="102" t="s">
        <v>563</v>
      </c>
      <c r="N152" s="102" t="s">
        <v>563</v>
      </c>
      <c r="O152" s="102" t="s">
        <v>563</v>
      </c>
      <c r="P152" s="102" t="s">
        <v>563</v>
      </c>
      <c r="Q152" s="118" t="s">
        <v>563</v>
      </c>
      <c r="R152" s="102" t="s">
        <v>563</v>
      </c>
      <c r="S152" s="102" t="s">
        <v>563</v>
      </c>
      <c r="T152" s="101"/>
      <c r="U152" s="102" t="s">
        <v>563</v>
      </c>
      <c r="V152" s="65"/>
      <c r="W152" s="118" t="s">
        <v>563</v>
      </c>
      <c r="X152" s="102" t="s">
        <v>563</v>
      </c>
      <c r="Y152" s="102" t="s">
        <v>563</v>
      </c>
      <c r="Z152" s="101"/>
      <c r="AA152" s="101"/>
      <c r="AB152" s="65"/>
      <c r="AC152" s="118" t="s">
        <v>563</v>
      </c>
      <c r="AD152" s="102" t="s">
        <v>563</v>
      </c>
      <c r="AE152" s="102" t="s">
        <v>563</v>
      </c>
      <c r="AF152" s="102" t="s">
        <v>563</v>
      </c>
      <c r="AG152" s="101"/>
      <c r="AH152" s="65"/>
      <c r="AI152" s="118" t="s">
        <v>563</v>
      </c>
      <c r="AJ152" s="54"/>
      <c r="AK152" s="54"/>
      <c r="AL152" s="101"/>
      <c r="AM152" s="54"/>
      <c r="AN152" s="65"/>
      <c r="AO152" s="118">
        <v>0</v>
      </c>
      <c r="AP152" s="102" t="s">
        <v>563</v>
      </c>
      <c r="AQ152" s="102" t="s">
        <v>563</v>
      </c>
      <c r="AR152" s="102" t="s">
        <v>563</v>
      </c>
      <c r="AS152" s="101"/>
      <c r="AT152" s="65"/>
      <c r="AU152" s="118" t="s">
        <v>563</v>
      </c>
      <c r="AV152" s="101"/>
      <c r="AW152" s="101"/>
      <c r="AX152" s="102" t="s">
        <v>563</v>
      </c>
      <c r="AY152" s="102" t="s">
        <v>563</v>
      </c>
      <c r="AZ152" s="102" t="s">
        <v>563</v>
      </c>
      <c r="BA152" s="118" t="s">
        <v>563</v>
      </c>
      <c r="BB152" s="102" t="s">
        <v>563</v>
      </c>
      <c r="BC152" s="102" t="s">
        <v>563</v>
      </c>
      <c r="BD152" s="101"/>
      <c r="BE152" s="54"/>
      <c r="BF152" s="81"/>
      <c r="BG152" s="118" t="s">
        <v>563</v>
      </c>
    </row>
    <row r="153" spans="1:59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102">
        <v>0</v>
      </c>
      <c r="M153" s="102">
        <v>0</v>
      </c>
      <c r="N153" s="102">
        <v>0</v>
      </c>
      <c r="O153" s="102">
        <v>0</v>
      </c>
      <c r="P153" s="102">
        <v>0</v>
      </c>
      <c r="Q153" s="118">
        <v>0</v>
      </c>
      <c r="R153" s="102">
        <v>0</v>
      </c>
      <c r="S153" s="102">
        <v>0</v>
      </c>
      <c r="T153" s="102"/>
      <c r="U153" s="102">
        <v>0</v>
      </c>
      <c r="V153" s="59"/>
      <c r="W153" s="118">
        <v>0</v>
      </c>
      <c r="X153" s="102">
        <v>0</v>
      </c>
      <c r="Y153" s="102">
        <v>0</v>
      </c>
      <c r="Z153" s="102"/>
      <c r="AA153" s="102"/>
      <c r="AB153" s="59"/>
      <c r="AC153" s="118">
        <v>0</v>
      </c>
      <c r="AD153" s="102">
        <v>0</v>
      </c>
      <c r="AE153" s="102">
        <v>0</v>
      </c>
      <c r="AF153" s="102">
        <v>0</v>
      </c>
      <c r="AG153" s="102"/>
      <c r="AH153" s="59"/>
      <c r="AI153" s="118">
        <v>0</v>
      </c>
      <c r="AJ153" s="58"/>
      <c r="AK153" s="58"/>
      <c r="AL153" s="102"/>
      <c r="AM153" s="58"/>
      <c r="AN153" s="59"/>
      <c r="AO153" s="118">
        <v>0</v>
      </c>
      <c r="AP153" s="102">
        <v>0</v>
      </c>
      <c r="AQ153" s="102">
        <v>0</v>
      </c>
      <c r="AR153" s="102">
        <v>0</v>
      </c>
      <c r="AS153" s="102"/>
      <c r="AT153" s="59"/>
      <c r="AU153" s="118">
        <v>0</v>
      </c>
      <c r="AV153" s="102"/>
      <c r="AW153" s="102"/>
      <c r="AX153" s="102">
        <v>0</v>
      </c>
      <c r="AY153" s="102">
        <v>0</v>
      </c>
      <c r="AZ153" s="102">
        <v>0</v>
      </c>
      <c r="BA153" s="118">
        <v>0</v>
      </c>
      <c r="BB153" s="102">
        <v>2</v>
      </c>
      <c r="BC153" s="102">
        <v>4</v>
      </c>
      <c r="BD153" s="102"/>
      <c r="BE153" s="58"/>
      <c r="BF153" s="76"/>
      <c r="BG153" s="118">
        <v>3</v>
      </c>
    </row>
    <row r="154" spans="1:59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102">
        <v>3</v>
      </c>
      <c r="M154" s="102">
        <v>2</v>
      </c>
      <c r="N154" s="102">
        <v>2</v>
      </c>
      <c r="O154" s="102">
        <v>3</v>
      </c>
      <c r="P154" s="102">
        <v>2</v>
      </c>
      <c r="Q154" s="118">
        <v>2.4</v>
      </c>
      <c r="R154" s="102">
        <v>1</v>
      </c>
      <c r="S154" s="102">
        <v>1</v>
      </c>
      <c r="T154" s="101"/>
      <c r="U154" s="102">
        <v>1</v>
      </c>
      <c r="V154" s="65"/>
      <c r="W154" s="118">
        <v>1</v>
      </c>
      <c r="X154" s="102">
        <v>1</v>
      </c>
      <c r="Y154" s="102">
        <v>1</v>
      </c>
      <c r="Z154" s="101"/>
      <c r="AA154" s="101"/>
      <c r="AB154" s="65"/>
      <c r="AC154" s="118">
        <v>1</v>
      </c>
      <c r="AD154" s="102">
        <v>1</v>
      </c>
      <c r="AE154" s="102">
        <v>0</v>
      </c>
      <c r="AF154" s="102">
        <v>1</v>
      </c>
      <c r="AG154" s="101"/>
      <c r="AH154" s="65"/>
      <c r="AI154" s="118">
        <v>1</v>
      </c>
      <c r="AJ154" s="54"/>
      <c r="AK154" s="54"/>
      <c r="AL154" s="101"/>
      <c r="AM154" s="54"/>
      <c r="AN154" s="65"/>
      <c r="AO154" s="118">
        <v>0</v>
      </c>
      <c r="AP154" s="102">
        <v>1</v>
      </c>
      <c r="AQ154" s="102">
        <v>1</v>
      </c>
      <c r="AR154" s="102">
        <v>1</v>
      </c>
      <c r="AS154" s="101"/>
      <c r="AT154" s="65"/>
      <c r="AU154" s="118">
        <v>1</v>
      </c>
      <c r="AV154" s="101"/>
      <c r="AW154" s="101"/>
      <c r="AX154" s="102">
        <v>1</v>
      </c>
      <c r="AY154" s="102">
        <v>1</v>
      </c>
      <c r="AZ154" s="102">
        <v>1</v>
      </c>
      <c r="BA154" s="118">
        <v>1</v>
      </c>
      <c r="BB154" s="102">
        <v>2</v>
      </c>
      <c r="BC154" s="102">
        <v>1</v>
      </c>
      <c r="BD154" s="101"/>
      <c r="BE154" s="54"/>
      <c r="BF154" s="81"/>
      <c r="BG154" s="118">
        <v>1.5</v>
      </c>
    </row>
    <row r="155" spans="1:59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102" t="s">
        <v>563</v>
      </c>
      <c r="M155" s="102" t="s">
        <v>563</v>
      </c>
      <c r="N155" s="102" t="s">
        <v>563</v>
      </c>
      <c r="O155" s="102" t="s">
        <v>563</v>
      </c>
      <c r="P155" s="102" t="s">
        <v>563</v>
      </c>
      <c r="Q155" s="118" t="s">
        <v>563</v>
      </c>
      <c r="R155" s="102" t="s">
        <v>563</v>
      </c>
      <c r="S155" s="102" t="s">
        <v>563</v>
      </c>
      <c r="T155" s="102"/>
      <c r="U155" s="102" t="s">
        <v>563</v>
      </c>
      <c r="V155" s="59"/>
      <c r="W155" s="118" t="s">
        <v>563</v>
      </c>
      <c r="X155" s="102" t="s">
        <v>563</v>
      </c>
      <c r="Y155" s="102" t="s">
        <v>563</v>
      </c>
      <c r="Z155" s="102"/>
      <c r="AA155" s="102"/>
      <c r="AB155" s="59"/>
      <c r="AC155" s="118" t="s">
        <v>563</v>
      </c>
      <c r="AD155" s="102" t="s">
        <v>563</v>
      </c>
      <c r="AE155" s="102" t="s">
        <v>563</v>
      </c>
      <c r="AF155" s="102" t="s">
        <v>563</v>
      </c>
      <c r="AG155" s="102"/>
      <c r="AH155" s="59"/>
      <c r="AI155" s="118" t="s">
        <v>563</v>
      </c>
      <c r="AJ155" s="58"/>
      <c r="AK155" s="58"/>
      <c r="AL155" s="102"/>
      <c r="AM155" s="58"/>
      <c r="AN155" s="59"/>
      <c r="AO155" s="118">
        <v>0</v>
      </c>
      <c r="AP155" s="102" t="s">
        <v>563</v>
      </c>
      <c r="AQ155" s="102" t="s">
        <v>563</v>
      </c>
      <c r="AR155" s="102" t="s">
        <v>563</v>
      </c>
      <c r="AS155" s="102"/>
      <c r="AT155" s="59"/>
      <c r="AU155" s="118" t="s">
        <v>563</v>
      </c>
      <c r="AV155" s="102"/>
      <c r="AW155" s="102"/>
      <c r="AX155" s="102" t="s">
        <v>563</v>
      </c>
      <c r="AY155" s="102" t="s">
        <v>563</v>
      </c>
      <c r="AZ155" s="102" t="s">
        <v>563</v>
      </c>
      <c r="BA155" s="118" t="s">
        <v>563</v>
      </c>
      <c r="BB155" s="102" t="s">
        <v>563</v>
      </c>
      <c r="BC155" s="102" t="s">
        <v>563</v>
      </c>
      <c r="BD155" s="102"/>
      <c r="BE155" s="58"/>
      <c r="BF155" s="76"/>
      <c r="BG155" s="118" t="s">
        <v>563</v>
      </c>
    </row>
    <row r="156" spans="1:59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102">
        <v>3</v>
      </c>
      <c r="M156" s="102">
        <v>2</v>
      </c>
      <c r="N156" s="102">
        <v>2</v>
      </c>
      <c r="O156" s="102">
        <v>3</v>
      </c>
      <c r="P156" s="102">
        <v>2</v>
      </c>
      <c r="Q156" s="118">
        <v>2.4</v>
      </c>
      <c r="R156" s="102">
        <v>2</v>
      </c>
      <c r="S156" s="102">
        <v>3</v>
      </c>
      <c r="T156" s="101"/>
      <c r="U156" s="102">
        <v>2</v>
      </c>
      <c r="V156" s="65"/>
      <c r="W156" s="118">
        <v>2.3333333333333335</v>
      </c>
      <c r="X156" s="102">
        <v>1</v>
      </c>
      <c r="Y156" s="102">
        <v>1</v>
      </c>
      <c r="Z156" s="101"/>
      <c r="AA156" s="101"/>
      <c r="AB156" s="65"/>
      <c r="AC156" s="118">
        <v>1</v>
      </c>
      <c r="AD156" s="102">
        <v>1</v>
      </c>
      <c r="AE156" s="102">
        <v>0</v>
      </c>
      <c r="AF156" s="102">
        <v>1</v>
      </c>
      <c r="AG156" s="101"/>
      <c r="AH156" s="65"/>
      <c r="AI156" s="118">
        <v>1</v>
      </c>
      <c r="AJ156" s="54"/>
      <c r="AK156" s="54"/>
      <c r="AL156" s="101"/>
      <c r="AM156" s="54"/>
      <c r="AN156" s="65"/>
      <c r="AO156" s="118">
        <v>0</v>
      </c>
      <c r="AP156" s="102">
        <v>1</v>
      </c>
      <c r="AQ156" s="102">
        <v>1</v>
      </c>
      <c r="AR156" s="102">
        <v>1</v>
      </c>
      <c r="AS156" s="101"/>
      <c r="AT156" s="65"/>
      <c r="AU156" s="118">
        <v>1</v>
      </c>
      <c r="AV156" s="101"/>
      <c r="AW156" s="101"/>
      <c r="AX156" s="102">
        <v>1</v>
      </c>
      <c r="AY156" s="102">
        <v>2</v>
      </c>
      <c r="AZ156" s="102">
        <v>3</v>
      </c>
      <c r="BA156" s="118">
        <v>2</v>
      </c>
      <c r="BB156" s="102">
        <v>1</v>
      </c>
      <c r="BC156" s="102">
        <v>3</v>
      </c>
      <c r="BD156" s="101"/>
      <c r="BE156" s="54"/>
      <c r="BF156" s="81"/>
      <c r="BG156" s="118">
        <v>2</v>
      </c>
    </row>
    <row r="157" spans="1:59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102" t="s">
        <v>563</v>
      </c>
      <c r="M157" s="102" t="s">
        <v>563</v>
      </c>
      <c r="N157" s="102" t="s">
        <v>563</v>
      </c>
      <c r="O157" s="102" t="s">
        <v>563</v>
      </c>
      <c r="P157" s="102" t="s">
        <v>563</v>
      </c>
      <c r="Q157" s="118" t="s">
        <v>563</v>
      </c>
      <c r="R157" s="102" t="s">
        <v>563</v>
      </c>
      <c r="S157" s="102" t="s">
        <v>563</v>
      </c>
      <c r="T157" s="102"/>
      <c r="U157" s="102" t="s">
        <v>563</v>
      </c>
      <c r="V157" s="59"/>
      <c r="W157" s="118" t="s">
        <v>563</v>
      </c>
      <c r="X157" s="102" t="s">
        <v>563</v>
      </c>
      <c r="Y157" s="102" t="s">
        <v>563</v>
      </c>
      <c r="Z157" s="102"/>
      <c r="AA157" s="102"/>
      <c r="AB157" s="59"/>
      <c r="AC157" s="118" t="s">
        <v>563</v>
      </c>
      <c r="AD157" s="102" t="s">
        <v>563</v>
      </c>
      <c r="AE157" s="102" t="s">
        <v>563</v>
      </c>
      <c r="AF157" s="102" t="s">
        <v>563</v>
      </c>
      <c r="AG157" s="102"/>
      <c r="AH157" s="59"/>
      <c r="AI157" s="118" t="s">
        <v>563</v>
      </c>
      <c r="AJ157" s="58"/>
      <c r="AK157" s="58"/>
      <c r="AL157" s="102"/>
      <c r="AM157" s="58"/>
      <c r="AN157" s="59"/>
      <c r="AO157" s="118">
        <v>0</v>
      </c>
      <c r="AP157" s="102" t="s">
        <v>563</v>
      </c>
      <c r="AQ157" s="102" t="s">
        <v>563</v>
      </c>
      <c r="AR157" s="102" t="s">
        <v>563</v>
      </c>
      <c r="AS157" s="102"/>
      <c r="AT157" s="59"/>
      <c r="AU157" s="118" t="s">
        <v>563</v>
      </c>
      <c r="AV157" s="102"/>
      <c r="AW157" s="102"/>
      <c r="AX157" s="102" t="s">
        <v>563</v>
      </c>
      <c r="AY157" s="102" t="s">
        <v>563</v>
      </c>
      <c r="AZ157" s="102" t="s">
        <v>563</v>
      </c>
      <c r="BA157" s="118" t="s">
        <v>563</v>
      </c>
      <c r="BB157" s="102" t="s">
        <v>563</v>
      </c>
      <c r="BC157" s="102" t="s">
        <v>563</v>
      </c>
      <c r="BD157" s="102"/>
      <c r="BE157" s="58"/>
      <c r="BF157" s="76"/>
      <c r="BG157" s="118" t="s">
        <v>563</v>
      </c>
    </row>
    <row r="158" spans="1:59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102" t="s">
        <v>563</v>
      </c>
      <c r="M158" s="102" t="s">
        <v>563</v>
      </c>
      <c r="N158" s="102" t="s">
        <v>563</v>
      </c>
      <c r="O158" s="102" t="s">
        <v>563</v>
      </c>
      <c r="P158" s="102" t="s">
        <v>563</v>
      </c>
      <c r="Q158" s="118" t="s">
        <v>563</v>
      </c>
      <c r="R158" s="102" t="s">
        <v>563</v>
      </c>
      <c r="S158" s="102" t="s">
        <v>563</v>
      </c>
      <c r="T158" s="101"/>
      <c r="U158" s="102" t="s">
        <v>563</v>
      </c>
      <c r="V158" s="65"/>
      <c r="W158" s="118" t="s">
        <v>563</v>
      </c>
      <c r="X158" s="102" t="s">
        <v>563</v>
      </c>
      <c r="Y158" s="102" t="s">
        <v>563</v>
      </c>
      <c r="Z158" s="101"/>
      <c r="AA158" s="101"/>
      <c r="AB158" s="65"/>
      <c r="AC158" s="118" t="s">
        <v>563</v>
      </c>
      <c r="AD158" s="102" t="s">
        <v>563</v>
      </c>
      <c r="AE158" s="102" t="s">
        <v>563</v>
      </c>
      <c r="AF158" s="102" t="s">
        <v>563</v>
      </c>
      <c r="AG158" s="101"/>
      <c r="AH158" s="65"/>
      <c r="AI158" s="118" t="s">
        <v>563</v>
      </c>
      <c r="AJ158" s="54"/>
      <c r="AK158" s="54"/>
      <c r="AL158" s="101"/>
      <c r="AM158" s="54"/>
      <c r="AN158" s="65"/>
      <c r="AO158" s="118">
        <v>0</v>
      </c>
      <c r="AP158" s="102" t="s">
        <v>563</v>
      </c>
      <c r="AQ158" s="102" t="s">
        <v>563</v>
      </c>
      <c r="AR158" s="102" t="s">
        <v>563</v>
      </c>
      <c r="AS158" s="101"/>
      <c r="AT158" s="65"/>
      <c r="AU158" s="118" t="s">
        <v>563</v>
      </c>
      <c r="AV158" s="101"/>
      <c r="AW158" s="101"/>
      <c r="AX158" s="102" t="s">
        <v>563</v>
      </c>
      <c r="AY158" s="102" t="s">
        <v>563</v>
      </c>
      <c r="AZ158" s="102" t="s">
        <v>563</v>
      </c>
      <c r="BA158" s="118" t="s">
        <v>563</v>
      </c>
      <c r="BB158" s="102" t="s">
        <v>563</v>
      </c>
      <c r="BC158" s="102" t="s">
        <v>563</v>
      </c>
      <c r="BD158" s="101"/>
      <c r="BE158" s="54"/>
      <c r="BF158" s="81"/>
      <c r="BG158" s="118" t="s">
        <v>563</v>
      </c>
    </row>
    <row r="159" spans="1:59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102" t="s">
        <v>563</v>
      </c>
      <c r="M159" s="102" t="s">
        <v>563</v>
      </c>
      <c r="N159" s="102" t="s">
        <v>563</v>
      </c>
      <c r="O159" s="102" t="s">
        <v>563</v>
      </c>
      <c r="P159" s="102" t="s">
        <v>563</v>
      </c>
      <c r="Q159" s="118" t="s">
        <v>563</v>
      </c>
      <c r="R159" s="102" t="s">
        <v>563</v>
      </c>
      <c r="S159" s="102" t="s">
        <v>563</v>
      </c>
      <c r="T159" s="102"/>
      <c r="U159" s="102" t="s">
        <v>563</v>
      </c>
      <c r="V159" s="59"/>
      <c r="W159" s="118" t="s">
        <v>563</v>
      </c>
      <c r="X159" s="102" t="s">
        <v>563</v>
      </c>
      <c r="Y159" s="102" t="s">
        <v>563</v>
      </c>
      <c r="Z159" s="102"/>
      <c r="AA159" s="102"/>
      <c r="AB159" s="59"/>
      <c r="AC159" s="118" t="s">
        <v>563</v>
      </c>
      <c r="AD159" s="102" t="s">
        <v>563</v>
      </c>
      <c r="AE159" s="102" t="s">
        <v>563</v>
      </c>
      <c r="AF159" s="102" t="s">
        <v>563</v>
      </c>
      <c r="AG159" s="102"/>
      <c r="AH159" s="59"/>
      <c r="AI159" s="118" t="s">
        <v>563</v>
      </c>
      <c r="AJ159" s="58"/>
      <c r="AK159" s="58"/>
      <c r="AL159" s="102"/>
      <c r="AM159" s="58"/>
      <c r="AN159" s="59"/>
      <c r="AO159" s="118">
        <v>0</v>
      </c>
      <c r="AP159" s="102" t="s">
        <v>563</v>
      </c>
      <c r="AQ159" s="102" t="s">
        <v>563</v>
      </c>
      <c r="AR159" s="102" t="s">
        <v>563</v>
      </c>
      <c r="AS159" s="102"/>
      <c r="AT159" s="59"/>
      <c r="AU159" s="118" t="s">
        <v>563</v>
      </c>
      <c r="AV159" s="102"/>
      <c r="AW159" s="102"/>
      <c r="AX159" s="102" t="s">
        <v>563</v>
      </c>
      <c r="AY159" s="102" t="s">
        <v>563</v>
      </c>
      <c r="AZ159" s="102" t="s">
        <v>563</v>
      </c>
      <c r="BA159" s="118" t="s">
        <v>563</v>
      </c>
      <c r="BB159" s="102" t="s">
        <v>563</v>
      </c>
      <c r="BC159" s="102" t="s">
        <v>563</v>
      </c>
      <c r="BD159" s="102"/>
      <c r="BE159" s="58"/>
      <c r="BF159" s="76"/>
      <c r="BG159" s="118" t="s">
        <v>563</v>
      </c>
    </row>
    <row r="160" spans="1:59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102" t="s">
        <v>563</v>
      </c>
      <c r="M160" s="102" t="s">
        <v>563</v>
      </c>
      <c r="N160" s="102" t="s">
        <v>563</v>
      </c>
      <c r="O160" s="102" t="s">
        <v>563</v>
      </c>
      <c r="P160" s="102" t="s">
        <v>563</v>
      </c>
      <c r="Q160" s="118" t="s">
        <v>563</v>
      </c>
      <c r="R160" s="102" t="s">
        <v>563</v>
      </c>
      <c r="S160" s="102" t="s">
        <v>563</v>
      </c>
      <c r="T160" s="101"/>
      <c r="U160" s="102" t="s">
        <v>563</v>
      </c>
      <c r="V160" s="65"/>
      <c r="W160" s="118" t="s">
        <v>563</v>
      </c>
      <c r="X160" s="102" t="s">
        <v>563</v>
      </c>
      <c r="Y160" s="102" t="s">
        <v>563</v>
      </c>
      <c r="Z160" s="101"/>
      <c r="AA160" s="101"/>
      <c r="AB160" s="65"/>
      <c r="AC160" s="118" t="s">
        <v>563</v>
      </c>
      <c r="AD160" s="102" t="s">
        <v>563</v>
      </c>
      <c r="AE160" s="102" t="s">
        <v>563</v>
      </c>
      <c r="AF160" s="102" t="s">
        <v>563</v>
      </c>
      <c r="AG160" s="101"/>
      <c r="AH160" s="65"/>
      <c r="AI160" s="118" t="s">
        <v>563</v>
      </c>
      <c r="AJ160" s="54"/>
      <c r="AK160" s="54"/>
      <c r="AL160" s="101"/>
      <c r="AM160" s="54"/>
      <c r="AN160" s="65"/>
      <c r="AO160" s="118">
        <v>0</v>
      </c>
      <c r="AP160" s="102" t="s">
        <v>563</v>
      </c>
      <c r="AQ160" s="102" t="s">
        <v>563</v>
      </c>
      <c r="AR160" s="102" t="s">
        <v>563</v>
      </c>
      <c r="AS160" s="101"/>
      <c r="AT160" s="65"/>
      <c r="AU160" s="118" t="s">
        <v>563</v>
      </c>
      <c r="AV160" s="101"/>
      <c r="AW160" s="101"/>
      <c r="AX160" s="102" t="s">
        <v>563</v>
      </c>
      <c r="AY160" s="102" t="s">
        <v>563</v>
      </c>
      <c r="AZ160" s="102" t="s">
        <v>563</v>
      </c>
      <c r="BA160" s="118" t="s">
        <v>563</v>
      </c>
      <c r="BB160" s="102" t="s">
        <v>563</v>
      </c>
      <c r="BC160" s="102" t="s">
        <v>563</v>
      </c>
      <c r="BD160" s="101"/>
      <c r="BE160" s="54"/>
      <c r="BF160" s="81"/>
      <c r="BG160" s="118" t="s">
        <v>563</v>
      </c>
    </row>
    <row r="161" spans="1:59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102" t="s">
        <v>563</v>
      </c>
      <c r="M161" s="102" t="s">
        <v>563</v>
      </c>
      <c r="N161" s="102" t="s">
        <v>563</v>
      </c>
      <c r="O161" s="102" t="s">
        <v>563</v>
      </c>
      <c r="P161" s="102" t="s">
        <v>563</v>
      </c>
      <c r="Q161" s="118" t="s">
        <v>563</v>
      </c>
      <c r="R161" s="102" t="s">
        <v>563</v>
      </c>
      <c r="S161" s="102" t="s">
        <v>563</v>
      </c>
      <c r="T161" s="102"/>
      <c r="U161" s="102" t="s">
        <v>563</v>
      </c>
      <c r="V161" s="59"/>
      <c r="W161" s="118" t="s">
        <v>563</v>
      </c>
      <c r="X161" s="102" t="s">
        <v>563</v>
      </c>
      <c r="Y161" s="102" t="s">
        <v>563</v>
      </c>
      <c r="Z161" s="102"/>
      <c r="AA161" s="102"/>
      <c r="AB161" s="59"/>
      <c r="AC161" s="118" t="s">
        <v>563</v>
      </c>
      <c r="AD161" s="102" t="s">
        <v>563</v>
      </c>
      <c r="AE161" s="102" t="s">
        <v>563</v>
      </c>
      <c r="AF161" s="102" t="s">
        <v>563</v>
      </c>
      <c r="AG161" s="102"/>
      <c r="AH161" s="59"/>
      <c r="AI161" s="118" t="s">
        <v>563</v>
      </c>
      <c r="AJ161" s="58"/>
      <c r="AK161" s="58"/>
      <c r="AL161" s="102"/>
      <c r="AM161" s="58"/>
      <c r="AN161" s="59"/>
      <c r="AO161" s="118">
        <v>0</v>
      </c>
      <c r="AP161" s="102" t="s">
        <v>563</v>
      </c>
      <c r="AQ161" s="102" t="s">
        <v>563</v>
      </c>
      <c r="AR161" s="102" t="s">
        <v>563</v>
      </c>
      <c r="AS161" s="102"/>
      <c r="AT161" s="59"/>
      <c r="AU161" s="118" t="s">
        <v>563</v>
      </c>
      <c r="AV161" s="102"/>
      <c r="AW161" s="102"/>
      <c r="AX161" s="102" t="s">
        <v>563</v>
      </c>
      <c r="AY161" s="102" t="s">
        <v>563</v>
      </c>
      <c r="AZ161" s="102" t="s">
        <v>563</v>
      </c>
      <c r="BA161" s="118" t="s">
        <v>563</v>
      </c>
      <c r="BB161" s="102" t="s">
        <v>563</v>
      </c>
      <c r="BC161" s="102" t="s">
        <v>563</v>
      </c>
      <c r="BD161" s="102"/>
      <c r="BE161" s="58"/>
      <c r="BF161" s="76"/>
      <c r="BG161" s="118" t="s">
        <v>563</v>
      </c>
    </row>
    <row r="162" spans="1:59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102">
        <v>1</v>
      </c>
      <c r="M162" s="102">
        <v>1</v>
      </c>
      <c r="N162" s="102">
        <v>1</v>
      </c>
      <c r="O162" s="102">
        <v>1</v>
      </c>
      <c r="P162" s="102">
        <v>1</v>
      </c>
      <c r="Q162" s="118">
        <v>1</v>
      </c>
      <c r="R162" s="102">
        <v>1</v>
      </c>
      <c r="S162" s="102">
        <v>1</v>
      </c>
      <c r="T162" s="101"/>
      <c r="U162" s="102">
        <v>1</v>
      </c>
      <c r="V162" s="65"/>
      <c r="W162" s="118">
        <v>1</v>
      </c>
      <c r="X162" s="102">
        <v>1</v>
      </c>
      <c r="Y162" s="102">
        <v>1</v>
      </c>
      <c r="Z162" s="101"/>
      <c r="AA162" s="101"/>
      <c r="AB162" s="65"/>
      <c r="AC162" s="118">
        <v>1</v>
      </c>
      <c r="AD162" s="102">
        <v>1</v>
      </c>
      <c r="AE162" s="102">
        <v>0</v>
      </c>
      <c r="AF162" s="102">
        <v>1</v>
      </c>
      <c r="AG162" s="101"/>
      <c r="AH162" s="65"/>
      <c r="AI162" s="118">
        <v>1</v>
      </c>
      <c r="AJ162" s="54"/>
      <c r="AK162" s="54"/>
      <c r="AL162" s="101"/>
      <c r="AM162" s="54"/>
      <c r="AN162" s="65"/>
      <c r="AO162" s="118">
        <v>0</v>
      </c>
      <c r="AP162" s="102">
        <v>1</v>
      </c>
      <c r="AQ162" s="102">
        <v>1</v>
      </c>
      <c r="AR162" s="102">
        <v>1</v>
      </c>
      <c r="AS162" s="101"/>
      <c r="AT162" s="65"/>
      <c r="AU162" s="118">
        <v>1</v>
      </c>
      <c r="AV162" s="101"/>
      <c r="AW162" s="101"/>
      <c r="AX162" s="102">
        <v>1</v>
      </c>
      <c r="AY162" s="102">
        <v>1</v>
      </c>
      <c r="AZ162" s="102">
        <v>1</v>
      </c>
      <c r="BA162" s="118">
        <v>1</v>
      </c>
      <c r="BB162" s="102">
        <v>1</v>
      </c>
      <c r="BC162" s="102">
        <v>1</v>
      </c>
      <c r="BD162" s="101"/>
      <c r="BE162" s="54"/>
      <c r="BF162" s="81"/>
      <c r="BG162" s="118">
        <v>1</v>
      </c>
    </row>
    <row r="163" spans="1:59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102" t="s">
        <v>563</v>
      </c>
      <c r="M163" s="102" t="s">
        <v>563</v>
      </c>
      <c r="N163" s="102" t="s">
        <v>563</v>
      </c>
      <c r="O163" s="102" t="s">
        <v>563</v>
      </c>
      <c r="P163" s="102" t="s">
        <v>563</v>
      </c>
      <c r="Q163" s="118" t="s">
        <v>563</v>
      </c>
      <c r="R163" s="102" t="s">
        <v>563</v>
      </c>
      <c r="S163" s="102" t="s">
        <v>563</v>
      </c>
      <c r="T163" s="102"/>
      <c r="U163" s="102" t="s">
        <v>563</v>
      </c>
      <c r="V163" s="59"/>
      <c r="W163" s="118" t="s">
        <v>563</v>
      </c>
      <c r="X163" s="102" t="s">
        <v>563</v>
      </c>
      <c r="Y163" s="102" t="s">
        <v>563</v>
      </c>
      <c r="Z163" s="102"/>
      <c r="AA163" s="102"/>
      <c r="AB163" s="59"/>
      <c r="AC163" s="118" t="s">
        <v>563</v>
      </c>
      <c r="AD163" s="102" t="s">
        <v>563</v>
      </c>
      <c r="AE163" s="102" t="s">
        <v>563</v>
      </c>
      <c r="AF163" s="102" t="s">
        <v>563</v>
      </c>
      <c r="AG163" s="102"/>
      <c r="AH163" s="59"/>
      <c r="AI163" s="118" t="s">
        <v>563</v>
      </c>
      <c r="AJ163" s="58"/>
      <c r="AK163" s="58"/>
      <c r="AL163" s="102"/>
      <c r="AM163" s="58"/>
      <c r="AN163" s="59"/>
      <c r="AO163" s="118">
        <v>0</v>
      </c>
      <c r="AP163" s="102" t="s">
        <v>563</v>
      </c>
      <c r="AQ163" s="102" t="s">
        <v>563</v>
      </c>
      <c r="AR163" s="102" t="s">
        <v>563</v>
      </c>
      <c r="AS163" s="102"/>
      <c r="AT163" s="59"/>
      <c r="AU163" s="118" t="s">
        <v>563</v>
      </c>
      <c r="AV163" s="102"/>
      <c r="AW163" s="102"/>
      <c r="AX163" s="102" t="s">
        <v>563</v>
      </c>
      <c r="AY163" s="102" t="s">
        <v>563</v>
      </c>
      <c r="AZ163" s="102" t="s">
        <v>563</v>
      </c>
      <c r="BA163" s="118" t="s">
        <v>563</v>
      </c>
      <c r="BB163" s="102" t="s">
        <v>563</v>
      </c>
      <c r="BC163" s="102" t="s">
        <v>563</v>
      </c>
      <c r="BD163" s="102"/>
      <c r="BE163" s="58"/>
      <c r="BF163" s="76"/>
      <c r="BG163" s="118" t="s">
        <v>563</v>
      </c>
    </row>
    <row r="164" spans="1:59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102" t="s">
        <v>563</v>
      </c>
      <c r="M164" s="102" t="s">
        <v>563</v>
      </c>
      <c r="N164" s="102" t="s">
        <v>563</v>
      </c>
      <c r="O164" s="102" t="s">
        <v>563</v>
      </c>
      <c r="P164" s="102" t="s">
        <v>563</v>
      </c>
      <c r="Q164" s="118" t="s">
        <v>563</v>
      </c>
      <c r="R164" s="102" t="s">
        <v>563</v>
      </c>
      <c r="S164" s="102" t="s">
        <v>563</v>
      </c>
      <c r="T164" s="101"/>
      <c r="U164" s="102" t="s">
        <v>563</v>
      </c>
      <c r="V164" s="65"/>
      <c r="W164" s="118" t="s">
        <v>563</v>
      </c>
      <c r="X164" s="102" t="s">
        <v>563</v>
      </c>
      <c r="Y164" s="102" t="s">
        <v>563</v>
      </c>
      <c r="Z164" s="101"/>
      <c r="AA164" s="101"/>
      <c r="AB164" s="65"/>
      <c r="AC164" s="118" t="s">
        <v>563</v>
      </c>
      <c r="AD164" s="102" t="s">
        <v>563</v>
      </c>
      <c r="AE164" s="102" t="s">
        <v>563</v>
      </c>
      <c r="AF164" s="102" t="s">
        <v>563</v>
      </c>
      <c r="AG164" s="101"/>
      <c r="AH164" s="65"/>
      <c r="AI164" s="118" t="s">
        <v>563</v>
      </c>
      <c r="AJ164" s="54"/>
      <c r="AK164" s="54"/>
      <c r="AL164" s="101"/>
      <c r="AM164" s="54"/>
      <c r="AN164" s="65"/>
      <c r="AO164" s="118">
        <v>0</v>
      </c>
      <c r="AP164" s="102" t="s">
        <v>563</v>
      </c>
      <c r="AQ164" s="102" t="s">
        <v>563</v>
      </c>
      <c r="AR164" s="102" t="s">
        <v>563</v>
      </c>
      <c r="AS164" s="101"/>
      <c r="AT164" s="65"/>
      <c r="AU164" s="118" t="s">
        <v>563</v>
      </c>
      <c r="AV164" s="101"/>
      <c r="AW164" s="101"/>
      <c r="AX164" s="102" t="s">
        <v>563</v>
      </c>
      <c r="AY164" s="102" t="s">
        <v>563</v>
      </c>
      <c r="AZ164" s="102" t="s">
        <v>563</v>
      </c>
      <c r="BA164" s="118" t="s">
        <v>563</v>
      </c>
      <c r="BB164" s="102" t="s">
        <v>563</v>
      </c>
      <c r="BC164" s="102" t="s">
        <v>563</v>
      </c>
      <c r="BD164" s="101"/>
      <c r="BE164" s="54"/>
      <c r="BF164" s="81"/>
      <c r="BG164" s="118" t="s">
        <v>563</v>
      </c>
    </row>
    <row r="165" spans="1:59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102" t="s">
        <v>563</v>
      </c>
      <c r="M165" s="102" t="s">
        <v>563</v>
      </c>
      <c r="N165" s="102" t="s">
        <v>563</v>
      </c>
      <c r="O165" s="102" t="s">
        <v>563</v>
      </c>
      <c r="P165" s="102" t="s">
        <v>563</v>
      </c>
      <c r="Q165" s="118" t="s">
        <v>563</v>
      </c>
      <c r="R165" s="102" t="s">
        <v>563</v>
      </c>
      <c r="S165" s="102" t="s">
        <v>563</v>
      </c>
      <c r="T165" s="102"/>
      <c r="U165" s="102" t="s">
        <v>563</v>
      </c>
      <c r="V165" s="59"/>
      <c r="W165" s="118" t="s">
        <v>563</v>
      </c>
      <c r="X165" s="102" t="s">
        <v>563</v>
      </c>
      <c r="Y165" s="102" t="s">
        <v>563</v>
      </c>
      <c r="Z165" s="102"/>
      <c r="AA165" s="102"/>
      <c r="AB165" s="59"/>
      <c r="AC165" s="118" t="s">
        <v>563</v>
      </c>
      <c r="AD165" s="102" t="s">
        <v>563</v>
      </c>
      <c r="AE165" s="102" t="s">
        <v>563</v>
      </c>
      <c r="AF165" s="102" t="s">
        <v>563</v>
      </c>
      <c r="AG165" s="102"/>
      <c r="AH165" s="59"/>
      <c r="AI165" s="118" t="s">
        <v>563</v>
      </c>
      <c r="AJ165" s="58"/>
      <c r="AK165" s="58"/>
      <c r="AL165" s="102"/>
      <c r="AM165" s="58"/>
      <c r="AN165" s="59"/>
      <c r="AO165" s="118">
        <v>0</v>
      </c>
      <c r="AP165" s="102" t="s">
        <v>563</v>
      </c>
      <c r="AQ165" s="102" t="s">
        <v>563</v>
      </c>
      <c r="AR165" s="102" t="s">
        <v>563</v>
      </c>
      <c r="AS165" s="102"/>
      <c r="AT165" s="59"/>
      <c r="AU165" s="118" t="s">
        <v>563</v>
      </c>
      <c r="AV165" s="102"/>
      <c r="AW165" s="102"/>
      <c r="AX165" s="102" t="s">
        <v>563</v>
      </c>
      <c r="AY165" s="102" t="s">
        <v>563</v>
      </c>
      <c r="AZ165" s="102" t="s">
        <v>563</v>
      </c>
      <c r="BA165" s="118" t="s">
        <v>563</v>
      </c>
      <c r="BB165" s="102" t="s">
        <v>563</v>
      </c>
      <c r="BC165" s="102" t="s">
        <v>563</v>
      </c>
      <c r="BD165" s="102"/>
      <c r="BE165" s="58"/>
      <c r="BF165" s="76"/>
      <c r="BG165" s="118" t="s">
        <v>563</v>
      </c>
    </row>
    <row r="166" spans="1:59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102">
        <v>2</v>
      </c>
      <c r="M166" s="102">
        <v>3</v>
      </c>
      <c r="N166" s="102">
        <v>3</v>
      </c>
      <c r="O166" s="102">
        <v>3</v>
      </c>
      <c r="P166" s="102">
        <v>3</v>
      </c>
      <c r="Q166" s="118">
        <v>2.8</v>
      </c>
      <c r="R166" s="102">
        <v>3</v>
      </c>
      <c r="S166" s="102">
        <v>3</v>
      </c>
      <c r="T166" s="101"/>
      <c r="U166" s="102">
        <v>4</v>
      </c>
      <c r="V166" s="65"/>
      <c r="W166" s="118">
        <v>3.3333333333333335</v>
      </c>
      <c r="X166" s="102">
        <v>3</v>
      </c>
      <c r="Y166" s="102">
        <v>1</v>
      </c>
      <c r="Z166" s="101"/>
      <c r="AA166" s="101"/>
      <c r="AB166" s="65"/>
      <c r="AC166" s="118">
        <v>2</v>
      </c>
      <c r="AD166" s="102">
        <v>2</v>
      </c>
      <c r="AE166" s="102">
        <v>0</v>
      </c>
      <c r="AF166" s="102">
        <v>2</v>
      </c>
      <c r="AG166" s="101"/>
      <c r="AH166" s="65"/>
      <c r="AI166" s="118">
        <v>2</v>
      </c>
      <c r="AJ166" s="54"/>
      <c r="AK166" s="54"/>
      <c r="AL166" s="101"/>
      <c r="AM166" s="54"/>
      <c r="AN166" s="65"/>
      <c r="AO166" s="118">
        <v>0</v>
      </c>
      <c r="AP166" s="102">
        <v>3</v>
      </c>
      <c r="AQ166" s="102">
        <v>2</v>
      </c>
      <c r="AR166" s="102">
        <v>2</v>
      </c>
      <c r="AS166" s="101"/>
      <c r="AT166" s="65"/>
      <c r="AU166" s="118">
        <v>2.3333333333333335</v>
      </c>
      <c r="AV166" s="101"/>
      <c r="AW166" s="101"/>
      <c r="AX166" s="102">
        <v>2</v>
      </c>
      <c r="AY166" s="102">
        <v>2</v>
      </c>
      <c r="AZ166" s="102">
        <v>2</v>
      </c>
      <c r="BA166" s="118">
        <v>2</v>
      </c>
      <c r="BB166" s="102">
        <v>3</v>
      </c>
      <c r="BC166" s="102">
        <v>3</v>
      </c>
      <c r="BD166" s="101"/>
      <c r="BE166" s="54"/>
      <c r="BF166" s="81"/>
      <c r="BG166" s="118">
        <v>3</v>
      </c>
    </row>
    <row r="167" spans="1:59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102">
        <v>2</v>
      </c>
      <c r="M167" s="102">
        <v>1</v>
      </c>
      <c r="N167" s="102">
        <v>1</v>
      </c>
      <c r="O167" s="102">
        <v>3</v>
      </c>
      <c r="P167" s="102">
        <v>1</v>
      </c>
      <c r="Q167" s="118">
        <v>1.6</v>
      </c>
      <c r="R167" s="102">
        <v>2</v>
      </c>
      <c r="S167" s="102">
        <v>1</v>
      </c>
      <c r="T167" s="102"/>
      <c r="U167" s="102">
        <v>1</v>
      </c>
      <c r="V167" s="59"/>
      <c r="W167" s="118">
        <v>1.3333333333333333</v>
      </c>
      <c r="X167" s="102">
        <v>1</v>
      </c>
      <c r="Y167" s="102">
        <v>1</v>
      </c>
      <c r="Z167" s="102"/>
      <c r="AA167" s="102"/>
      <c r="AB167" s="59"/>
      <c r="AC167" s="118">
        <v>1</v>
      </c>
      <c r="AD167" s="102">
        <v>1</v>
      </c>
      <c r="AE167" s="102">
        <v>0</v>
      </c>
      <c r="AF167" s="102">
        <v>1</v>
      </c>
      <c r="AG167" s="102"/>
      <c r="AH167" s="59"/>
      <c r="AI167" s="118">
        <v>1</v>
      </c>
      <c r="AJ167" s="58"/>
      <c r="AK167" s="58"/>
      <c r="AL167" s="102"/>
      <c r="AM167" s="58"/>
      <c r="AN167" s="59"/>
      <c r="AO167" s="118">
        <v>0</v>
      </c>
      <c r="AP167" s="102">
        <v>1</v>
      </c>
      <c r="AQ167" s="102">
        <v>1</v>
      </c>
      <c r="AR167" s="102">
        <v>1</v>
      </c>
      <c r="AS167" s="102"/>
      <c r="AT167" s="59"/>
      <c r="AU167" s="118">
        <v>1</v>
      </c>
      <c r="AV167" s="102"/>
      <c r="AW167" s="102"/>
      <c r="AX167" s="102">
        <v>1</v>
      </c>
      <c r="AY167" s="102">
        <v>1</v>
      </c>
      <c r="AZ167" s="102">
        <v>1</v>
      </c>
      <c r="BA167" s="118">
        <v>1</v>
      </c>
      <c r="BB167" s="102">
        <v>1</v>
      </c>
      <c r="BC167" s="102">
        <v>2</v>
      </c>
      <c r="BD167" s="102"/>
      <c r="BE167" s="58"/>
      <c r="BF167" s="76"/>
      <c r="BG167" s="118">
        <v>1.5</v>
      </c>
    </row>
    <row r="168" spans="1:59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102">
        <v>0</v>
      </c>
      <c r="M168" s="102">
        <v>0</v>
      </c>
      <c r="N168" s="102">
        <v>0</v>
      </c>
      <c r="O168" s="102">
        <v>0</v>
      </c>
      <c r="P168" s="102">
        <v>0</v>
      </c>
      <c r="Q168" s="118">
        <v>0</v>
      </c>
      <c r="R168" s="102">
        <v>0</v>
      </c>
      <c r="S168" s="102">
        <v>0</v>
      </c>
      <c r="T168" s="101"/>
      <c r="U168" s="102">
        <v>0</v>
      </c>
      <c r="V168" s="65"/>
      <c r="W168" s="118">
        <v>0</v>
      </c>
      <c r="X168" s="102">
        <v>0</v>
      </c>
      <c r="Y168" s="102">
        <v>0</v>
      </c>
      <c r="Z168" s="101"/>
      <c r="AA168" s="101"/>
      <c r="AB168" s="65"/>
      <c r="AC168" s="118">
        <v>0</v>
      </c>
      <c r="AD168" s="102">
        <v>0</v>
      </c>
      <c r="AE168" s="102">
        <v>0</v>
      </c>
      <c r="AF168" s="102">
        <v>0</v>
      </c>
      <c r="AG168" s="101"/>
      <c r="AH168" s="65"/>
      <c r="AI168" s="118">
        <v>0</v>
      </c>
      <c r="AJ168" s="54"/>
      <c r="AK168" s="54"/>
      <c r="AL168" s="101"/>
      <c r="AM168" s="54"/>
      <c r="AN168" s="65"/>
      <c r="AO168" s="118">
        <v>0</v>
      </c>
      <c r="AP168" s="102">
        <v>0</v>
      </c>
      <c r="AQ168" s="102">
        <v>0</v>
      </c>
      <c r="AR168" s="102">
        <v>0</v>
      </c>
      <c r="AS168" s="101"/>
      <c r="AT168" s="65"/>
      <c r="AU168" s="118">
        <v>0</v>
      </c>
      <c r="AV168" s="101"/>
      <c r="AW168" s="101"/>
      <c r="AX168" s="102">
        <v>0</v>
      </c>
      <c r="AY168" s="102">
        <v>0</v>
      </c>
      <c r="AZ168" s="102">
        <v>0</v>
      </c>
      <c r="BA168" s="118">
        <v>0</v>
      </c>
      <c r="BB168" s="102">
        <v>1</v>
      </c>
      <c r="BC168" s="102">
        <v>2</v>
      </c>
      <c r="BD168" s="101"/>
      <c r="BE168" s="54"/>
      <c r="BF168" s="81"/>
      <c r="BG168" s="118">
        <v>1.5</v>
      </c>
    </row>
    <row r="169" spans="1:59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102" t="s">
        <v>563</v>
      </c>
      <c r="M169" s="102" t="s">
        <v>563</v>
      </c>
      <c r="N169" s="102" t="s">
        <v>563</v>
      </c>
      <c r="O169" s="102" t="s">
        <v>563</v>
      </c>
      <c r="P169" s="102" t="s">
        <v>563</v>
      </c>
      <c r="Q169" s="118" t="s">
        <v>563</v>
      </c>
      <c r="R169" s="102" t="s">
        <v>563</v>
      </c>
      <c r="S169" s="102" t="s">
        <v>563</v>
      </c>
      <c r="T169" s="102"/>
      <c r="U169" s="102" t="s">
        <v>563</v>
      </c>
      <c r="V169" s="59"/>
      <c r="W169" s="118" t="s">
        <v>563</v>
      </c>
      <c r="X169" s="102" t="s">
        <v>563</v>
      </c>
      <c r="Y169" s="102" t="s">
        <v>563</v>
      </c>
      <c r="Z169" s="102"/>
      <c r="AA169" s="102"/>
      <c r="AB169" s="59"/>
      <c r="AC169" s="118" t="s">
        <v>563</v>
      </c>
      <c r="AD169" s="102" t="s">
        <v>563</v>
      </c>
      <c r="AE169" s="102" t="s">
        <v>563</v>
      </c>
      <c r="AF169" s="102" t="s">
        <v>563</v>
      </c>
      <c r="AG169" s="102"/>
      <c r="AH169" s="59"/>
      <c r="AI169" s="118" t="s">
        <v>563</v>
      </c>
      <c r="AJ169" s="58"/>
      <c r="AK169" s="58"/>
      <c r="AL169" s="102"/>
      <c r="AM169" s="58"/>
      <c r="AN169" s="59"/>
      <c r="AO169" s="118">
        <v>0</v>
      </c>
      <c r="AP169" s="102" t="s">
        <v>563</v>
      </c>
      <c r="AQ169" s="102" t="s">
        <v>563</v>
      </c>
      <c r="AR169" s="102" t="s">
        <v>563</v>
      </c>
      <c r="AS169" s="102"/>
      <c r="AT169" s="59"/>
      <c r="AU169" s="118" t="s">
        <v>563</v>
      </c>
      <c r="AV169" s="102"/>
      <c r="AW169" s="102"/>
      <c r="AX169" s="102" t="s">
        <v>563</v>
      </c>
      <c r="AY169" s="102" t="s">
        <v>563</v>
      </c>
      <c r="AZ169" s="102" t="s">
        <v>563</v>
      </c>
      <c r="BA169" s="118" t="s">
        <v>563</v>
      </c>
      <c r="BB169" s="102" t="s">
        <v>563</v>
      </c>
      <c r="BC169" s="102" t="s">
        <v>563</v>
      </c>
      <c r="BD169" s="102"/>
      <c r="BE169" s="58"/>
      <c r="BF169" s="76"/>
      <c r="BG169" s="118" t="s">
        <v>563</v>
      </c>
    </row>
    <row r="170" spans="1:59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102" t="s">
        <v>563</v>
      </c>
      <c r="M170" s="102" t="s">
        <v>563</v>
      </c>
      <c r="N170" s="102" t="s">
        <v>563</v>
      </c>
      <c r="O170" s="102" t="s">
        <v>563</v>
      </c>
      <c r="P170" s="102" t="s">
        <v>563</v>
      </c>
      <c r="Q170" s="118" t="s">
        <v>563</v>
      </c>
      <c r="R170" s="102" t="s">
        <v>563</v>
      </c>
      <c r="S170" s="102" t="s">
        <v>563</v>
      </c>
      <c r="T170" s="101"/>
      <c r="U170" s="102" t="s">
        <v>563</v>
      </c>
      <c r="V170" s="65"/>
      <c r="W170" s="118" t="s">
        <v>563</v>
      </c>
      <c r="X170" s="102" t="s">
        <v>563</v>
      </c>
      <c r="Y170" s="102" t="s">
        <v>563</v>
      </c>
      <c r="Z170" s="101"/>
      <c r="AA170" s="101"/>
      <c r="AB170" s="65"/>
      <c r="AC170" s="118" t="s">
        <v>563</v>
      </c>
      <c r="AD170" s="102" t="s">
        <v>563</v>
      </c>
      <c r="AE170" s="102" t="s">
        <v>563</v>
      </c>
      <c r="AF170" s="102" t="s">
        <v>563</v>
      </c>
      <c r="AG170" s="101"/>
      <c r="AH170" s="65"/>
      <c r="AI170" s="118" t="s">
        <v>563</v>
      </c>
      <c r="AJ170" s="54"/>
      <c r="AK170" s="54"/>
      <c r="AL170" s="101"/>
      <c r="AM170" s="54"/>
      <c r="AN170" s="65"/>
      <c r="AO170" s="118">
        <v>0</v>
      </c>
      <c r="AP170" s="102" t="s">
        <v>563</v>
      </c>
      <c r="AQ170" s="102" t="s">
        <v>563</v>
      </c>
      <c r="AR170" s="102" t="s">
        <v>563</v>
      </c>
      <c r="AS170" s="101"/>
      <c r="AT170" s="65"/>
      <c r="AU170" s="118" t="s">
        <v>563</v>
      </c>
      <c r="AV170" s="101"/>
      <c r="AW170" s="101"/>
      <c r="AX170" s="102" t="s">
        <v>563</v>
      </c>
      <c r="AY170" s="102" t="s">
        <v>563</v>
      </c>
      <c r="AZ170" s="102" t="s">
        <v>563</v>
      </c>
      <c r="BA170" s="118" t="s">
        <v>563</v>
      </c>
      <c r="BB170" s="102" t="s">
        <v>563</v>
      </c>
      <c r="BC170" s="102" t="s">
        <v>563</v>
      </c>
      <c r="BD170" s="101"/>
      <c r="BE170" s="54"/>
      <c r="BF170" s="81"/>
      <c r="BG170" s="118" t="s">
        <v>563</v>
      </c>
    </row>
    <row r="171" spans="1:59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102" t="s">
        <v>563</v>
      </c>
      <c r="M171" s="102" t="s">
        <v>563</v>
      </c>
      <c r="N171" s="102" t="s">
        <v>563</v>
      </c>
      <c r="O171" s="102" t="s">
        <v>563</v>
      </c>
      <c r="P171" s="102" t="s">
        <v>563</v>
      </c>
      <c r="Q171" s="118" t="s">
        <v>563</v>
      </c>
      <c r="R171" s="102" t="s">
        <v>563</v>
      </c>
      <c r="S171" s="102" t="s">
        <v>563</v>
      </c>
      <c r="T171" s="102"/>
      <c r="U171" s="102" t="s">
        <v>563</v>
      </c>
      <c r="V171" s="59"/>
      <c r="W171" s="118" t="s">
        <v>563</v>
      </c>
      <c r="X171" s="102" t="s">
        <v>563</v>
      </c>
      <c r="Y171" s="102" t="s">
        <v>563</v>
      </c>
      <c r="Z171" s="102"/>
      <c r="AA171" s="102"/>
      <c r="AB171" s="59"/>
      <c r="AC171" s="118" t="s">
        <v>563</v>
      </c>
      <c r="AD171" s="102" t="s">
        <v>563</v>
      </c>
      <c r="AE171" s="102" t="s">
        <v>563</v>
      </c>
      <c r="AF171" s="102" t="s">
        <v>563</v>
      </c>
      <c r="AG171" s="102"/>
      <c r="AH171" s="59"/>
      <c r="AI171" s="118" t="s">
        <v>563</v>
      </c>
      <c r="AJ171" s="58"/>
      <c r="AK171" s="58"/>
      <c r="AL171" s="102"/>
      <c r="AM171" s="58"/>
      <c r="AN171" s="59"/>
      <c r="AO171" s="118">
        <v>0</v>
      </c>
      <c r="AP171" s="102" t="s">
        <v>563</v>
      </c>
      <c r="AQ171" s="102" t="s">
        <v>563</v>
      </c>
      <c r="AR171" s="102" t="s">
        <v>563</v>
      </c>
      <c r="AS171" s="102"/>
      <c r="AT171" s="59"/>
      <c r="AU171" s="118" t="s">
        <v>563</v>
      </c>
      <c r="AV171" s="102"/>
      <c r="AW171" s="102"/>
      <c r="AX171" s="102" t="s">
        <v>563</v>
      </c>
      <c r="AY171" s="102" t="s">
        <v>563</v>
      </c>
      <c r="AZ171" s="102" t="s">
        <v>563</v>
      </c>
      <c r="BA171" s="118" t="s">
        <v>563</v>
      </c>
      <c r="BB171" s="102" t="s">
        <v>563</v>
      </c>
      <c r="BC171" s="102" t="s">
        <v>563</v>
      </c>
      <c r="BD171" s="102"/>
      <c r="BE171" s="58"/>
      <c r="BF171" s="76"/>
      <c r="BG171" s="118" t="s">
        <v>563</v>
      </c>
    </row>
    <row r="172" spans="1:59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102" t="s">
        <v>563</v>
      </c>
      <c r="M172" s="102" t="s">
        <v>563</v>
      </c>
      <c r="N172" s="102" t="s">
        <v>563</v>
      </c>
      <c r="O172" s="102" t="s">
        <v>563</v>
      </c>
      <c r="P172" s="102" t="s">
        <v>563</v>
      </c>
      <c r="Q172" s="118" t="s">
        <v>563</v>
      </c>
      <c r="R172" s="102" t="s">
        <v>563</v>
      </c>
      <c r="S172" s="102" t="s">
        <v>563</v>
      </c>
      <c r="T172" s="101"/>
      <c r="U172" s="102" t="s">
        <v>563</v>
      </c>
      <c r="V172" s="65"/>
      <c r="W172" s="118" t="s">
        <v>563</v>
      </c>
      <c r="X172" s="102" t="s">
        <v>563</v>
      </c>
      <c r="Y172" s="102" t="s">
        <v>563</v>
      </c>
      <c r="Z172" s="101"/>
      <c r="AA172" s="101"/>
      <c r="AB172" s="65"/>
      <c r="AC172" s="118" t="s">
        <v>563</v>
      </c>
      <c r="AD172" s="102" t="s">
        <v>563</v>
      </c>
      <c r="AE172" s="102" t="s">
        <v>563</v>
      </c>
      <c r="AF172" s="102" t="s">
        <v>563</v>
      </c>
      <c r="AG172" s="101"/>
      <c r="AH172" s="65"/>
      <c r="AI172" s="118" t="s">
        <v>563</v>
      </c>
      <c r="AJ172" s="54"/>
      <c r="AK172" s="54"/>
      <c r="AL172" s="101"/>
      <c r="AM172" s="54"/>
      <c r="AN172" s="65"/>
      <c r="AO172" s="118">
        <v>0</v>
      </c>
      <c r="AP172" s="102" t="s">
        <v>563</v>
      </c>
      <c r="AQ172" s="102" t="s">
        <v>563</v>
      </c>
      <c r="AR172" s="102" t="s">
        <v>563</v>
      </c>
      <c r="AS172" s="101"/>
      <c r="AT172" s="65"/>
      <c r="AU172" s="118" t="s">
        <v>563</v>
      </c>
      <c r="AV172" s="101"/>
      <c r="AW172" s="101"/>
      <c r="AX172" s="102" t="s">
        <v>563</v>
      </c>
      <c r="AY172" s="102" t="s">
        <v>563</v>
      </c>
      <c r="AZ172" s="102" t="s">
        <v>563</v>
      </c>
      <c r="BA172" s="118" t="s">
        <v>563</v>
      </c>
      <c r="BB172" s="102" t="s">
        <v>563</v>
      </c>
      <c r="BC172" s="102" t="s">
        <v>563</v>
      </c>
      <c r="BD172" s="101"/>
      <c r="BE172" s="54"/>
      <c r="BF172" s="81"/>
      <c r="BG172" s="118" t="s">
        <v>563</v>
      </c>
    </row>
    <row r="173" spans="1:59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102">
        <v>0</v>
      </c>
      <c r="M173" s="102">
        <v>0</v>
      </c>
      <c r="N173" s="102">
        <v>0</v>
      </c>
      <c r="O173" s="102">
        <v>0</v>
      </c>
      <c r="P173" s="102">
        <v>0</v>
      </c>
      <c r="Q173" s="118">
        <v>0</v>
      </c>
      <c r="R173" s="102">
        <v>0</v>
      </c>
      <c r="S173" s="102">
        <v>0</v>
      </c>
      <c r="T173" s="102"/>
      <c r="U173" s="102">
        <v>0</v>
      </c>
      <c r="V173" s="59"/>
      <c r="W173" s="118">
        <v>0</v>
      </c>
      <c r="X173" s="102">
        <v>0</v>
      </c>
      <c r="Y173" s="102">
        <v>0</v>
      </c>
      <c r="Z173" s="102"/>
      <c r="AA173" s="102"/>
      <c r="AB173" s="59"/>
      <c r="AC173" s="118">
        <v>0</v>
      </c>
      <c r="AD173" s="102">
        <v>0</v>
      </c>
      <c r="AE173" s="102">
        <v>0</v>
      </c>
      <c r="AF173" s="102">
        <v>0</v>
      </c>
      <c r="AG173" s="102"/>
      <c r="AH173" s="59"/>
      <c r="AI173" s="118">
        <v>0</v>
      </c>
      <c r="AJ173" s="58"/>
      <c r="AK173" s="58"/>
      <c r="AL173" s="102"/>
      <c r="AM173" s="58"/>
      <c r="AN173" s="59"/>
      <c r="AO173" s="118">
        <v>0</v>
      </c>
      <c r="AP173" s="102">
        <v>0</v>
      </c>
      <c r="AQ173" s="102">
        <v>0</v>
      </c>
      <c r="AR173" s="102">
        <v>0</v>
      </c>
      <c r="AS173" s="102"/>
      <c r="AT173" s="59"/>
      <c r="AU173" s="118">
        <v>0</v>
      </c>
      <c r="AV173" s="102"/>
      <c r="AW173" s="102"/>
      <c r="AX173" s="102">
        <v>0</v>
      </c>
      <c r="AY173" s="102">
        <v>0</v>
      </c>
      <c r="AZ173" s="102">
        <v>0</v>
      </c>
      <c r="BA173" s="118">
        <v>0</v>
      </c>
      <c r="BB173" s="102">
        <v>3</v>
      </c>
      <c r="BC173" s="102">
        <v>4</v>
      </c>
      <c r="BD173" s="102"/>
      <c r="BE173" s="58"/>
      <c r="BF173" s="76"/>
      <c r="BG173" s="118">
        <v>3.5</v>
      </c>
    </row>
    <row r="174" spans="1:59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102" t="s">
        <v>563</v>
      </c>
      <c r="M174" s="102" t="s">
        <v>563</v>
      </c>
      <c r="N174" s="102" t="s">
        <v>563</v>
      </c>
      <c r="O174" s="102" t="s">
        <v>563</v>
      </c>
      <c r="P174" s="102" t="s">
        <v>563</v>
      </c>
      <c r="Q174" s="118" t="s">
        <v>563</v>
      </c>
      <c r="R174" s="102" t="s">
        <v>563</v>
      </c>
      <c r="S174" s="102" t="s">
        <v>563</v>
      </c>
      <c r="T174" s="101"/>
      <c r="U174" s="102" t="s">
        <v>563</v>
      </c>
      <c r="V174" s="65"/>
      <c r="W174" s="118" t="s">
        <v>563</v>
      </c>
      <c r="X174" s="102" t="s">
        <v>563</v>
      </c>
      <c r="Y174" s="102" t="s">
        <v>563</v>
      </c>
      <c r="Z174" s="101"/>
      <c r="AA174" s="101"/>
      <c r="AB174" s="65"/>
      <c r="AC174" s="118" t="s">
        <v>563</v>
      </c>
      <c r="AD174" s="102" t="s">
        <v>563</v>
      </c>
      <c r="AE174" s="102" t="s">
        <v>563</v>
      </c>
      <c r="AF174" s="102" t="s">
        <v>563</v>
      </c>
      <c r="AG174" s="101"/>
      <c r="AH174" s="65"/>
      <c r="AI174" s="118" t="s">
        <v>563</v>
      </c>
      <c r="AJ174" s="54"/>
      <c r="AK174" s="54"/>
      <c r="AL174" s="101"/>
      <c r="AM174" s="54"/>
      <c r="AN174" s="65"/>
      <c r="AO174" s="118">
        <v>0</v>
      </c>
      <c r="AP174" s="102" t="s">
        <v>563</v>
      </c>
      <c r="AQ174" s="102" t="s">
        <v>563</v>
      </c>
      <c r="AR174" s="102" t="s">
        <v>563</v>
      </c>
      <c r="AS174" s="101"/>
      <c r="AT174" s="65"/>
      <c r="AU174" s="118" t="s">
        <v>563</v>
      </c>
      <c r="AV174" s="101"/>
      <c r="AW174" s="101"/>
      <c r="AX174" s="102" t="s">
        <v>563</v>
      </c>
      <c r="AY174" s="102" t="s">
        <v>563</v>
      </c>
      <c r="AZ174" s="102" t="s">
        <v>563</v>
      </c>
      <c r="BA174" s="118" t="s">
        <v>563</v>
      </c>
      <c r="BB174" s="102" t="s">
        <v>563</v>
      </c>
      <c r="BC174" s="102" t="s">
        <v>563</v>
      </c>
      <c r="BD174" s="101"/>
      <c r="BE174" s="54"/>
      <c r="BF174" s="81"/>
      <c r="BG174" s="118" t="s">
        <v>563</v>
      </c>
    </row>
    <row r="175" spans="1:59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102" t="s">
        <v>563</v>
      </c>
      <c r="M175" s="102" t="s">
        <v>563</v>
      </c>
      <c r="N175" s="102" t="s">
        <v>563</v>
      </c>
      <c r="O175" s="102" t="s">
        <v>563</v>
      </c>
      <c r="P175" s="102" t="s">
        <v>563</v>
      </c>
      <c r="Q175" s="118" t="s">
        <v>563</v>
      </c>
      <c r="R175" s="102" t="s">
        <v>563</v>
      </c>
      <c r="S175" s="102" t="s">
        <v>563</v>
      </c>
      <c r="T175" s="102"/>
      <c r="U175" s="102" t="s">
        <v>563</v>
      </c>
      <c r="V175" s="59"/>
      <c r="W175" s="118" t="s">
        <v>563</v>
      </c>
      <c r="X175" s="102" t="s">
        <v>563</v>
      </c>
      <c r="Y175" s="102" t="s">
        <v>563</v>
      </c>
      <c r="Z175" s="102"/>
      <c r="AA175" s="102"/>
      <c r="AB175" s="59"/>
      <c r="AC175" s="118" t="s">
        <v>563</v>
      </c>
      <c r="AD175" s="102" t="s">
        <v>563</v>
      </c>
      <c r="AE175" s="102" t="s">
        <v>563</v>
      </c>
      <c r="AF175" s="102" t="s">
        <v>563</v>
      </c>
      <c r="AG175" s="102"/>
      <c r="AH175" s="59"/>
      <c r="AI175" s="118" t="s">
        <v>563</v>
      </c>
      <c r="AJ175" s="58"/>
      <c r="AK175" s="58"/>
      <c r="AL175" s="102"/>
      <c r="AM175" s="58"/>
      <c r="AN175" s="59"/>
      <c r="AO175" s="118">
        <v>0</v>
      </c>
      <c r="AP175" s="102" t="s">
        <v>563</v>
      </c>
      <c r="AQ175" s="102" t="s">
        <v>563</v>
      </c>
      <c r="AR175" s="102" t="s">
        <v>563</v>
      </c>
      <c r="AS175" s="102"/>
      <c r="AT175" s="59"/>
      <c r="AU175" s="118" t="s">
        <v>563</v>
      </c>
      <c r="AV175" s="102"/>
      <c r="AW175" s="102"/>
      <c r="AX175" s="102" t="s">
        <v>563</v>
      </c>
      <c r="AY175" s="102" t="s">
        <v>563</v>
      </c>
      <c r="AZ175" s="102" t="s">
        <v>563</v>
      </c>
      <c r="BA175" s="118" t="s">
        <v>563</v>
      </c>
      <c r="BB175" s="102" t="s">
        <v>563</v>
      </c>
      <c r="BC175" s="102" t="s">
        <v>563</v>
      </c>
      <c r="BD175" s="102"/>
      <c r="BE175" s="58"/>
      <c r="BF175" s="76"/>
      <c r="BG175" s="118" t="s">
        <v>563</v>
      </c>
    </row>
    <row r="176" spans="1:59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102" t="s">
        <v>563</v>
      </c>
      <c r="M176" s="102" t="s">
        <v>563</v>
      </c>
      <c r="N176" s="102" t="s">
        <v>563</v>
      </c>
      <c r="O176" s="102" t="s">
        <v>563</v>
      </c>
      <c r="P176" s="102" t="s">
        <v>563</v>
      </c>
      <c r="Q176" s="118" t="s">
        <v>563</v>
      </c>
      <c r="R176" s="102" t="s">
        <v>563</v>
      </c>
      <c r="S176" s="102" t="s">
        <v>563</v>
      </c>
      <c r="T176" s="101"/>
      <c r="U176" s="102" t="s">
        <v>563</v>
      </c>
      <c r="V176" s="65"/>
      <c r="W176" s="118" t="s">
        <v>563</v>
      </c>
      <c r="X176" s="102" t="s">
        <v>563</v>
      </c>
      <c r="Y176" s="102" t="s">
        <v>563</v>
      </c>
      <c r="Z176" s="101"/>
      <c r="AA176" s="101"/>
      <c r="AB176" s="65"/>
      <c r="AC176" s="118" t="s">
        <v>563</v>
      </c>
      <c r="AD176" s="102" t="s">
        <v>563</v>
      </c>
      <c r="AE176" s="102" t="s">
        <v>563</v>
      </c>
      <c r="AF176" s="102" t="s">
        <v>563</v>
      </c>
      <c r="AG176" s="101"/>
      <c r="AH176" s="65"/>
      <c r="AI176" s="118" t="s">
        <v>563</v>
      </c>
      <c r="AJ176" s="54"/>
      <c r="AK176" s="54"/>
      <c r="AL176" s="101"/>
      <c r="AM176" s="54"/>
      <c r="AN176" s="65"/>
      <c r="AO176" s="118">
        <v>0</v>
      </c>
      <c r="AP176" s="102" t="s">
        <v>563</v>
      </c>
      <c r="AQ176" s="102" t="s">
        <v>563</v>
      </c>
      <c r="AR176" s="102" t="s">
        <v>563</v>
      </c>
      <c r="AS176" s="101"/>
      <c r="AT176" s="65"/>
      <c r="AU176" s="118" t="s">
        <v>563</v>
      </c>
      <c r="AV176" s="101"/>
      <c r="AW176" s="101"/>
      <c r="AX176" s="102" t="s">
        <v>563</v>
      </c>
      <c r="AY176" s="102" t="s">
        <v>563</v>
      </c>
      <c r="AZ176" s="102" t="s">
        <v>563</v>
      </c>
      <c r="BA176" s="118" t="s">
        <v>563</v>
      </c>
      <c r="BB176" s="102" t="s">
        <v>563</v>
      </c>
      <c r="BC176" s="102" t="s">
        <v>563</v>
      </c>
      <c r="BD176" s="101"/>
      <c r="BE176" s="54"/>
      <c r="BF176" s="81"/>
      <c r="BG176" s="118" t="s">
        <v>563</v>
      </c>
    </row>
    <row r="177" spans="1:59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102">
        <v>1</v>
      </c>
      <c r="M177" s="102">
        <v>1</v>
      </c>
      <c r="N177" s="102">
        <v>1</v>
      </c>
      <c r="O177" s="102">
        <v>3</v>
      </c>
      <c r="P177" s="102">
        <v>1</v>
      </c>
      <c r="Q177" s="118">
        <v>1.4</v>
      </c>
      <c r="R177" s="102">
        <v>3</v>
      </c>
      <c r="S177" s="102">
        <v>2</v>
      </c>
      <c r="T177" s="102"/>
      <c r="U177" s="102">
        <v>2</v>
      </c>
      <c r="V177" s="59"/>
      <c r="W177" s="118">
        <v>2.3333333333333335</v>
      </c>
      <c r="X177" s="102">
        <v>2</v>
      </c>
      <c r="Y177" s="102">
        <v>1</v>
      </c>
      <c r="Z177" s="102"/>
      <c r="AA177" s="102"/>
      <c r="AB177" s="59"/>
      <c r="AC177" s="118">
        <v>1.5</v>
      </c>
      <c r="AD177" s="102">
        <v>1</v>
      </c>
      <c r="AE177" s="102">
        <v>0</v>
      </c>
      <c r="AF177" s="102">
        <v>1</v>
      </c>
      <c r="AG177" s="102"/>
      <c r="AH177" s="59"/>
      <c r="AI177" s="118">
        <v>1</v>
      </c>
      <c r="AJ177" s="58"/>
      <c r="AK177" s="58"/>
      <c r="AL177" s="102"/>
      <c r="AM177" s="58"/>
      <c r="AN177" s="59"/>
      <c r="AO177" s="118">
        <v>0</v>
      </c>
      <c r="AP177" s="102">
        <v>3</v>
      </c>
      <c r="AQ177" s="102">
        <v>3</v>
      </c>
      <c r="AR177" s="102">
        <v>2</v>
      </c>
      <c r="AS177" s="102"/>
      <c r="AT177" s="59"/>
      <c r="AU177" s="118">
        <v>2.6666666666666665</v>
      </c>
      <c r="AV177" s="102"/>
      <c r="AW177" s="102"/>
      <c r="AX177" s="102">
        <v>1</v>
      </c>
      <c r="AY177" s="102">
        <v>1</v>
      </c>
      <c r="AZ177" s="102">
        <v>1</v>
      </c>
      <c r="BA177" s="118">
        <v>1</v>
      </c>
      <c r="BB177" s="102">
        <v>3</v>
      </c>
      <c r="BC177" s="102">
        <v>3</v>
      </c>
      <c r="BD177" s="102"/>
      <c r="BE177" s="58"/>
      <c r="BF177" s="76"/>
      <c r="BG177" s="118">
        <v>3</v>
      </c>
    </row>
    <row r="178" spans="1:59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102" t="s">
        <v>563</v>
      </c>
      <c r="M178" s="102" t="s">
        <v>563</v>
      </c>
      <c r="N178" s="102" t="s">
        <v>563</v>
      </c>
      <c r="O178" s="102" t="s">
        <v>563</v>
      </c>
      <c r="P178" s="102" t="s">
        <v>563</v>
      </c>
      <c r="Q178" s="118" t="s">
        <v>563</v>
      </c>
      <c r="R178" s="102" t="s">
        <v>563</v>
      </c>
      <c r="S178" s="102" t="s">
        <v>563</v>
      </c>
      <c r="T178" s="101"/>
      <c r="U178" s="102" t="s">
        <v>563</v>
      </c>
      <c r="V178" s="65"/>
      <c r="W178" s="118" t="s">
        <v>563</v>
      </c>
      <c r="X178" s="102" t="s">
        <v>563</v>
      </c>
      <c r="Y178" s="102" t="s">
        <v>563</v>
      </c>
      <c r="Z178" s="101"/>
      <c r="AA178" s="101"/>
      <c r="AB178" s="65"/>
      <c r="AC178" s="118" t="s">
        <v>563</v>
      </c>
      <c r="AD178" s="102" t="s">
        <v>563</v>
      </c>
      <c r="AE178" s="102" t="s">
        <v>563</v>
      </c>
      <c r="AF178" s="102" t="s">
        <v>563</v>
      </c>
      <c r="AG178" s="101"/>
      <c r="AH178" s="65"/>
      <c r="AI178" s="118" t="s">
        <v>563</v>
      </c>
      <c r="AJ178" s="54"/>
      <c r="AK178" s="54"/>
      <c r="AL178" s="101"/>
      <c r="AM178" s="54"/>
      <c r="AN178" s="65"/>
      <c r="AO178" s="118">
        <v>0</v>
      </c>
      <c r="AP178" s="102" t="s">
        <v>563</v>
      </c>
      <c r="AQ178" s="102" t="s">
        <v>563</v>
      </c>
      <c r="AR178" s="102" t="s">
        <v>563</v>
      </c>
      <c r="AS178" s="101"/>
      <c r="AT178" s="65"/>
      <c r="AU178" s="118" t="s">
        <v>563</v>
      </c>
      <c r="AV178" s="101"/>
      <c r="AW178" s="101"/>
      <c r="AX178" s="102" t="s">
        <v>563</v>
      </c>
      <c r="AY178" s="102" t="s">
        <v>563</v>
      </c>
      <c r="AZ178" s="102" t="s">
        <v>563</v>
      </c>
      <c r="BA178" s="118" t="s">
        <v>563</v>
      </c>
      <c r="BB178" s="102" t="s">
        <v>563</v>
      </c>
      <c r="BC178" s="102" t="s">
        <v>563</v>
      </c>
      <c r="BD178" s="101"/>
      <c r="BE178" s="54"/>
      <c r="BF178" s="81"/>
      <c r="BG178" s="118" t="s">
        <v>563</v>
      </c>
    </row>
    <row r="179" spans="1:59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102">
        <v>4</v>
      </c>
      <c r="M179" s="102">
        <v>4</v>
      </c>
      <c r="N179" s="102">
        <v>3</v>
      </c>
      <c r="O179" s="102">
        <v>3</v>
      </c>
      <c r="P179" s="102">
        <v>3</v>
      </c>
      <c r="Q179" s="118">
        <v>3.4</v>
      </c>
      <c r="R179" s="102">
        <v>2</v>
      </c>
      <c r="S179" s="102">
        <v>2</v>
      </c>
      <c r="T179" s="102"/>
      <c r="U179" s="102">
        <v>2</v>
      </c>
      <c r="V179" s="59"/>
      <c r="W179" s="118">
        <v>2</v>
      </c>
      <c r="X179" s="102">
        <v>2</v>
      </c>
      <c r="Y179" s="102">
        <v>1</v>
      </c>
      <c r="Z179" s="102"/>
      <c r="AA179" s="102"/>
      <c r="AB179" s="59"/>
      <c r="AC179" s="118">
        <v>1.5</v>
      </c>
      <c r="AD179" s="102">
        <v>1</v>
      </c>
      <c r="AE179" s="102">
        <v>0</v>
      </c>
      <c r="AF179" s="102">
        <v>1</v>
      </c>
      <c r="AG179" s="102"/>
      <c r="AH179" s="59"/>
      <c r="AI179" s="118">
        <v>1</v>
      </c>
      <c r="AJ179" s="58"/>
      <c r="AK179" s="58"/>
      <c r="AL179" s="102"/>
      <c r="AM179" s="58"/>
      <c r="AN179" s="59"/>
      <c r="AO179" s="118">
        <v>0</v>
      </c>
      <c r="AP179" s="102">
        <v>4</v>
      </c>
      <c r="AQ179" s="102">
        <v>3</v>
      </c>
      <c r="AR179" s="102">
        <v>4</v>
      </c>
      <c r="AS179" s="102"/>
      <c r="AT179" s="59"/>
      <c r="AU179" s="118">
        <v>3.6666666666666665</v>
      </c>
      <c r="AV179" s="102"/>
      <c r="AW179" s="102"/>
      <c r="AX179" s="102">
        <v>1</v>
      </c>
      <c r="AY179" s="102">
        <v>1</v>
      </c>
      <c r="AZ179" s="102">
        <v>1</v>
      </c>
      <c r="BA179" s="118">
        <v>1</v>
      </c>
      <c r="BB179" s="102">
        <v>3</v>
      </c>
      <c r="BC179" s="102">
        <v>4</v>
      </c>
      <c r="BD179" s="102"/>
      <c r="BE179" s="58"/>
      <c r="BF179" s="76"/>
      <c r="BG179" s="118">
        <v>3.5</v>
      </c>
    </row>
    <row r="180" spans="1:59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102">
        <v>4</v>
      </c>
      <c r="M180" s="102">
        <v>4</v>
      </c>
      <c r="N180" s="102">
        <v>3</v>
      </c>
      <c r="O180" s="102">
        <v>3</v>
      </c>
      <c r="P180" s="102">
        <v>3</v>
      </c>
      <c r="Q180" s="118">
        <v>3.4</v>
      </c>
      <c r="R180" s="102">
        <v>2</v>
      </c>
      <c r="S180" s="102">
        <v>2</v>
      </c>
      <c r="T180" s="101"/>
      <c r="U180" s="102">
        <v>2</v>
      </c>
      <c r="V180" s="65"/>
      <c r="W180" s="118">
        <v>2</v>
      </c>
      <c r="X180" s="102">
        <v>2</v>
      </c>
      <c r="Y180" s="102">
        <v>1</v>
      </c>
      <c r="Z180" s="101"/>
      <c r="AA180" s="101"/>
      <c r="AB180" s="65"/>
      <c r="AC180" s="118">
        <v>1.5</v>
      </c>
      <c r="AD180" s="102">
        <v>1</v>
      </c>
      <c r="AE180" s="102">
        <v>0</v>
      </c>
      <c r="AF180" s="102">
        <v>1</v>
      </c>
      <c r="AG180" s="101"/>
      <c r="AH180" s="65"/>
      <c r="AI180" s="118">
        <v>1</v>
      </c>
      <c r="AJ180" s="54"/>
      <c r="AK180" s="54"/>
      <c r="AL180" s="101"/>
      <c r="AM180" s="54"/>
      <c r="AN180" s="65"/>
      <c r="AO180" s="118">
        <v>0</v>
      </c>
      <c r="AP180" s="102">
        <v>4</v>
      </c>
      <c r="AQ180" s="102">
        <v>3</v>
      </c>
      <c r="AR180" s="102">
        <v>4</v>
      </c>
      <c r="AS180" s="101"/>
      <c r="AT180" s="65"/>
      <c r="AU180" s="118">
        <v>3.6666666666666665</v>
      </c>
      <c r="AV180" s="101"/>
      <c r="AW180" s="101"/>
      <c r="AX180" s="102">
        <v>1</v>
      </c>
      <c r="AY180" s="102">
        <v>1</v>
      </c>
      <c r="AZ180" s="102">
        <v>1</v>
      </c>
      <c r="BA180" s="118">
        <v>1</v>
      </c>
      <c r="BB180" s="102">
        <v>3</v>
      </c>
      <c r="BC180" s="102">
        <v>4</v>
      </c>
      <c r="BD180" s="101"/>
      <c r="BE180" s="54"/>
      <c r="BF180" s="81"/>
      <c r="BG180" s="118">
        <v>3.5</v>
      </c>
    </row>
    <row r="181" spans="1:59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102">
        <v>2</v>
      </c>
      <c r="M181" s="102">
        <v>1</v>
      </c>
      <c r="N181" s="102">
        <v>1</v>
      </c>
      <c r="O181" s="102">
        <v>3</v>
      </c>
      <c r="P181" s="102">
        <v>1</v>
      </c>
      <c r="Q181" s="118">
        <v>1.6</v>
      </c>
      <c r="R181" s="102">
        <v>2</v>
      </c>
      <c r="S181" s="102">
        <v>1</v>
      </c>
      <c r="T181" s="102"/>
      <c r="U181" s="102">
        <v>1</v>
      </c>
      <c r="V181" s="59"/>
      <c r="W181" s="118">
        <v>1.3333333333333333</v>
      </c>
      <c r="X181" s="102">
        <v>1</v>
      </c>
      <c r="Y181" s="102">
        <v>1</v>
      </c>
      <c r="Z181" s="102"/>
      <c r="AA181" s="102"/>
      <c r="AB181" s="59"/>
      <c r="AC181" s="118">
        <v>1</v>
      </c>
      <c r="AD181" s="102">
        <v>1</v>
      </c>
      <c r="AE181" s="102">
        <v>0</v>
      </c>
      <c r="AF181" s="102">
        <v>1</v>
      </c>
      <c r="AG181" s="102"/>
      <c r="AH181" s="59"/>
      <c r="AI181" s="118">
        <v>1</v>
      </c>
      <c r="AJ181" s="58"/>
      <c r="AK181" s="58"/>
      <c r="AL181" s="102"/>
      <c r="AM181" s="58"/>
      <c r="AN181" s="59"/>
      <c r="AO181" s="118">
        <v>0</v>
      </c>
      <c r="AP181" s="102">
        <v>1</v>
      </c>
      <c r="AQ181" s="102">
        <v>1</v>
      </c>
      <c r="AR181" s="102">
        <v>1</v>
      </c>
      <c r="AS181" s="102"/>
      <c r="AT181" s="59"/>
      <c r="AU181" s="118">
        <v>1</v>
      </c>
      <c r="AV181" s="102"/>
      <c r="AW181" s="102"/>
      <c r="AX181" s="102">
        <v>1</v>
      </c>
      <c r="AY181" s="102">
        <v>1</v>
      </c>
      <c r="AZ181" s="102">
        <v>1</v>
      </c>
      <c r="BA181" s="118">
        <v>1</v>
      </c>
      <c r="BB181" s="102">
        <v>1</v>
      </c>
      <c r="BC181" s="102">
        <v>2</v>
      </c>
      <c r="BD181" s="102"/>
      <c r="BE181" s="58"/>
      <c r="BF181" s="76"/>
      <c r="BG181" s="118">
        <v>1.5</v>
      </c>
    </row>
    <row r="182" spans="1:59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102" t="s">
        <v>563</v>
      </c>
      <c r="M182" s="102" t="s">
        <v>563</v>
      </c>
      <c r="N182" s="102" t="s">
        <v>563</v>
      </c>
      <c r="O182" s="102" t="s">
        <v>563</v>
      </c>
      <c r="P182" s="102" t="s">
        <v>563</v>
      </c>
      <c r="Q182" s="118" t="s">
        <v>563</v>
      </c>
      <c r="R182" s="102" t="s">
        <v>563</v>
      </c>
      <c r="S182" s="102" t="s">
        <v>563</v>
      </c>
      <c r="T182" s="101"/>
      <c r="U182" s="102" t="s">
        <v>563</v>
      </c>
      <c r="V182" s="65"/>
      <c r="W182" s="118" t="s">
        <v>563</v>
      </c>
      <c r="X182" s="102" t="s">
        <v>563</v>
      </c>
      <c r="Y182" s="102" t="s">
        <v>563</v>
      </c>
      <c r="Z182" s="101"/>
      <c r="AA182" s="101"/>
      <c r="AB182" s="65"/>
      <c r="AC182" s="118" t="s">
        <v>563</v>
      </c>
      <c r="AD182" s="102" t="s">
        <v>563</v>
      </c>
      <c r="AE182" s="102" t="s">
        <v>563</v>
      </c>
      <c r="AF182" s="102" t="s">
        <v>563</v>
      </c>
      <c r="AG182" s="101"/>
      <c r="AH182" s="65"/>
      <c r="AI182" s="118" t="s">
        <v>563</v>
      </c>
      <c r="AJ182" s="54"/>
      <c r="AK182" s="54"/>
      <c r="AL182" s="101"/>
      <c r="AM182" s="54"/>
      <c r="AN182" s="65"/>
      <c r="AO182" s="118">
        <v>0</v>
      </c>
      <c r="AP182" s="102" t="s">
        <v>563</v>
      </c>
      <c r="AQ182" s="102" t="s">
        <v>563</v>
      </c>
      <c r="AR182" s="102" t="s">
        <v>563</v>
      </c>
      <c r="AS182" s="101"/>
      <c r="AT182" s="65"/>
      <c r="AU182" s="118" t="s">
        <v>563</v>
      </c>
      <c r="AV182" s="101"/>
      <c r="AW182" s="101"/>
      <c r="AX182" s="102" t="s">
        <v>563</v>
      </c>
      <c r="AY182" s="102" t="s">
        <v>563</v>
      </c>
      <c r="AZ182" s="102" t="s">
        <v>563</v>
      </c>
      <c r="BA182" s="118" t="s">
        <v>563</v>
      </c>
      <c r="BB182" s="102" t="s">
        <v>563</v>
      </c>
      <c r="BC182" s="102" t="s">
        <v>563</v>
      </c>
      <c r="BD182" s="101"/>
      <c r="BE182" s="54"/>
      <c r="BF182" s="81"/>
      <c r="BG182" s="118" t="s">
        <v>563</v>
      </c>
    </row>
    <row r="183" spans="1:59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102" t="s">
        <v>563</v>
      </c>
      <c r="M183" s="102" t="s">
        <v>563</v>
      </c>
      <c r="N183" s="102" t="s">
        <v>563</v>
      </c>
      <c r="O183" s="102" t="s">
        <v>563</v>
      </c>
      <c r="P183" s="102" t="s">
        <v>563</v>
      </c>
      <c r="Q183" s="118" t="s">
        <v>563</v>
      </c>
      <c r="R183" s="102" t="s">
        <v>563</v>
      </c>
      <c r="S183" s="102" t="s">
        <v>563</v>
      </c>
      <c r="T183" s="102"/>
      <c r="U183" s="102" t="s">
        <v>563</v>
      </c>
      <c r="V183" s="59"/>
      <c r="W183" s="118" t="s">
        <v>563</v>
      </c>
      <c r="X183" s="102" t="s">
        <v>563</v>
      </c>
      <c r="Y183" s="102" t="s">
        <v>563</v>
      </c>
      <c r="Z183" s="102"/>
      <c r="AA183" s="102"/>
      <c r="AB183" s="59"/>
      <c r="AC183" s="118" t="s">
        <v>563</v>
      </c>
      <c r="AD183" s="102" t="s">
        <v>563</v>
      </c>
      <c r="AE183" s="102" t="s">
        <v>563</v>
      </c>
      <c r="AF183" s="102" t="s">
        <v>563</v>
      </c>
      <c r="AG183" s="102"/>
      <c r="AH183" s="59"/>
      <c r="AI183" s="118" t="s">
        <v>563</v>
      </c>
      <c r="AJ183" s="58"/>
      <c r="AK183" s="58"/>
      <c r="AL183" s="102"/>
      <c r="AM183" s="58"/>
      <c r="AN183" s="59"/>
      <c r="AO183" s="118">
        <v>0</v>
      </c>
      <c r="AP183" s="102" t="s">
        <v>563</v>
      </c>
      <c r="AQ183" s="102" t="s">
        <v>563</v>
      </c>
      <c r="AR183" s="102" t="s">
        <v>563</v>
      </c>
      <c r="AS183" s="102"/>
      <c r="AT183" s="59"/>
      <c r="AU183" s="118" t="s">
        <v>563</v>
      </c>
      <c r="AV183" s="102"/>
      <c r="AW183" s="102"/>
      <c r="AX183" s="102" t="s">
        <v>563</v>
      </c>
      <c r="AY183" s="102" t="s">
        <v>563</v>
      </c>
      <c r="AZ183" s="102" t="s">
        <v>563</v>
      </c>
      <c r="BA183" s="118" t="s">
        <v>563</v>
      </c>
      <c r="BB183" s="102" t="s">
        <v>563</v>
      </c>
      <c r="BC183" s="102" t="s">
        <v>563</v>
      </c>
      <c r="BD183" s="102"/>
      <c r="BE183" s="58"/>
      <c r="BF183" s="76"/>
      <c r="BG183" s="118" t="s">
        <v>563</v>
      </c>
    </row>
    <row r="184" spans="1:59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102">
        <v>4</v>
      </c>
      <c r="M184" s="102">
        <v>4</v>
      </c>
      <c r="N184" s="102">
        <v>4</v>
      </c>
      <c r="O184" s="102">
        <v>3</v>
      </c>
      <c r="P184" s="102">
        <v>5</v>
      </c>
      <c r="Q184" s="118">
        <v>4</v>
      </c>
      <c r="R184" s="102">
        <v>4</v>
      </c>
      <c r="S184" s="102">
        <v>4</v>
      </c>
      <c r="T184" s="101"/>
      <c r="U184" s="102">
        <v>4</v>
      </c>
      <c r="V184" s="65"/>
      <c r="W184" s="118">
        <v>4</v>
      </c>
      <c r="X184" s="102">
        <v>3</v>
      </c>
      <c r="Y184" s="102">
        <v>2</v>
      </c>
      <c r="Z184" s="101"/>
      <c r="AA184" s="101"/>
      <c r="AB184" s="65"/>
      <c r="AC184" s="118">
        <v>2.5</v>
      </c>
      <c r="AD184" s="102">
        <v>3</v>
      </c>
      <c r="AE184" s="102">
        <v>0</v>
      </c>
      <c r="AF184" s="102">
        <v>1</v>
      </c>
      <c r="AG184" s="101"/>
      <c r="AH184" s="65"/>
      <c r="AI184" s="118">
        <v>2</v>
      </c>
      <c r="AJ184" s="54"/>
      <c r="AK184" s="54"/>
      <c r="AL184" s="101"/>
      <c r="AM184" s="54"/>
      <c r="AN184" s="65"/>
      <c r="AO184" s="118">
        <v>0</v>
      </c>
      <c r="AP184" s="102">
        <v>4</v>
      </c>
      <c r="AQ184" s="102">
        <v>4</v>
      </c>
      <c r="AR184" s="102">
        <v>4</v>
      </c>
      <c r="AS184" s="101"/>
      <c r="AT184" s="65"/>
      <c r="AU184" s="118">
        <v>4</v>
      </c>
      <c r="AV184" s="101"/>
      <c r="AW184" s="101"/>
      <c r="AX184" s="102">
        <v>1</v>
      </c>
      <c r="AY184" s="102">
        <v>1</v>
      </c>
      <c r="AZ184" s="102">
        <v>1</v>
      </c>
      <c r="BA184" s="118">
        <v>1</v>
      </c>
      <c r="BB184" s="102">
        <v>4</v>
      </c>
      <c r="BC184" s="102">
        <v>5</v>
      </c>
      <c r="BD184" s="101"/>
      <c r="BE184" s="54"/>
      <c r="BF184" s="81"/>
      <c r="BG184" s="118">
        <v>4.5</v>
      </c>
    </row>
    <row r="185" spans="1:59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102" t="s">
        <v>563</v>
      </c>
      <c r="M185" s="102" t="s">
        <v>563</v>
      </c>
      <c r="N185" s="102" t="s">
        <v>563</v>
      </c>
      <c r="O185" s="102" t="s">
        <v>563</v>
      </c>
      <c r="P185" s="102" t="s">
        <v>563</v>
      </c>
      <c r="Q185" s="118" t="s">
        <v>563</v>
      </c>
      <c r="R185" s="102" t="s">
        <v>563</v>
      </c>
      <c r="S185" s="102" t="s">
        <v>563</v>
      </c>
      <c r="T185" s="102"/>
      <c r="U185" s="102" t="s">
        <v>563</v>
      </c>
      <c r="V185" s="59"/>
      <c r="W185" s="118" t="s">
        <v>563</v>
      </c>
      <c r="X185" s="102" t="s">
        <v>563</v>
      </c>
      <c r="Y185" s="102" t="s">
        <v>563</v>
      </c>
      <c r="Z185" s="102"/>
      <c r="AA185" s="102"/>
      <c r="AB185" s="59"/>
      <c r="AC185" s="118" t="s">
        <v>563</v>
      </c>
      <c r="AD185" s="102" t="s">
        <v>563</v>
      </c>
      <c r="AE185" s="102" t="s">
        <v>563</v>
      </c>
      <c r="AF185" s="102" t="s">
        <v>563</v>
      </c>
      <c r="AG185" s="102"/>
      <c r="AH185" s="59"/>
      <c r="AI185" s="118" t="s">
        <v>563</v>
      </c>
      <c r="AJ185" s="58"/>
      <c r="AK185" s="58"/>
      <c r="AL185" s="102"/>
      <c r="AM185" s="58"/>
      <c r="AN185" s="59"/>
      <c r="AO185" s="118">
        <v>0</v>
      </c>
      <c r="AP185" s="102" t="s">
        <v>563</v>
      </c>
      <c r="AQ185" s="102" t="s">
        <v>563</v>
      </c>
      <c r="AR185" s="102" t="s">
        <v>563</v>
      </c>
      <c r="AS185" s="102"/>
      <c r="AT185" s="59"/>
      <c r="AU185" s="118" t="s">
        <v>563</v>
      </c>
      <c r="AV185" s="102"/>
      <c r="AW185" s="102"/>
      <c r="AX185" s="102" t="s">
        <v>563</v>
      </c>
      <c r="AY185" s="102" t="s">
        <v>563</v>
      </c>
      <c r="AZ185" s="102" t="s">
        <v>563</v>
      </c>
      <c r="BA185" s="118" t="s">
        <v>563</v>
      </c>
      <c r="BB185" s="102" t="s">
        <v>563</v>
      </c>
      <c r="BC185" s="102" t="s">
        <v>563</v>
      </c>
      <c r="BD185" s="102"/>
      <c r="BE185" s="58"/>
      <c r="BF185" s="76"/>
      <c r="BG185" s="118" t="s">
        <v>563</v>
      </c>
    </row>
    <row r="186" spans="1:59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102">
        <v>1</v>
      </c>
      <c r="M186" s="102">
        <v>1</v>
      </c>
      <c r="N186" s="102">
        <v>1</v>
      </c>
      <c r="O186" s="102">
        <v>3</v>
      </c>
      <c r="P186" s="102">
        <v>1</v>
      </c>
      <c r="Q186" s="118">
        <v>1.4</v>
      </c>
      <c r="R186" s="102">
        <v>2</v>
      </c>
      <c r="S186" s="102">
        <v>1</v>
      </c>
      <c r="T186" s="101"/>
      <c r="U186" s="102">
        <v>1</v>
      </c>
      <c r="V186" s="65"/>
      <c r="W186" s="118">
        <v>1.3333333333333333</v>
      </c>
      <c r="X186" s="102">
        <v>1</v>
      </c>
      <c r="Y186" s="102">
        <v>1</v>
      </c>
      <c r="Z186" s="101"/>
      <c r="AA186" s="101"/>
      <c r="AB186" s="65"/>
      <c r="AC186" s="118">
        <v>1</v>
      </c>
      <c r="AD186" s="102">
        <v>1</v>
      </c>
      <c r="AE186" s="102">
        <v>0</v>
      </c>
      <c r="AF186" s="102">
        <v>1</v>
      </c>
      <c r="AG186" s="101"/>
      <c r="AH186" s="65"/>
      <c r="AI186" s="118">
        <v>1</v>
      </c>
      <c r="AJ186" s="54"/>
      <c r="AK186" s="54"/>
      <c r="AL186" s="101"/>
      <c r="AM186" s="54"/>
      <c r="AN186" s="65"/>
      <c r="AO186" s="118">
        <v>0</v>
      </c>
      <c r="AP186" s="102">
        <v>2</v>
      </c>
      <c r="AQ186" s="102">
        <v>1</v>
      </c>
      <c r="AR186" s="102">
        <v>1</v>
      </c>
      <c r="AS186" s="101"/>
      <c r="AT186" s="65"/>
      <c r="AU186" s="118">
        <v>1.3333333333333333</v>
      </c>
      <c r="AV186" s="101"/>
      <c r="AW186" s="101"/>
      <c r="AX186" s="102">
        <v>1</v>
      </c>
      <c r="AY186" s="102">
        <v>1</v>
      </c>
      <c r="AZ186" s="102">
        <v>1</v>
      </c>
      <c r="BA186" s="118">
        <v>1</v>
      </c>
      <c r="BB186" s="102">
        <v>1</v>
      </c>
      <c r="BC186" s="102">
        <v>1</v>
      </c>
      <c r="BD186" s="101"/>
      <c r="BE186" s="54"/>
      <c r="BF186" s="81"/>
      <c r="BG186" s="118">
        <v>1</v>
      </c>
    </row>
    <row r="187" spans="1:59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102" t="s">
        <v>563</v>
      </c>
      <c r="M187" s="102" t="s">
        <v>563</v>
      </c>
      <c r="N187" s="102" t="s">
        <v>563</v>
      </c>
      <c r="O187" s="102" t="s">
        <v>563</v>
      </c>
      <c r="P187" s="102" t="s">
        <v>563</v>
      </c>
      <c r="Q187" s="118" t="s">
        <v>563</v>
      </c>
      <c r="R187" s="102" t="s">
        <v>563</v>
      </c>
      <c r="S187" s="102" t="s">
        <v>563</v>
      </c>
      <c r="T187" s="102"/>
      <c r="U187" s="102" t="s">
        <v>563</v>
      </c>
      <c r="V187" s="59"/>
      <c r="W187" s="118" t="s">
        <v>563</v>
      </c>
      <c r="X187" s="102" t="s">
        <v>563</v>
      </c>
      <c r="Y187" s="102" t="s">
        <v>563</v>
      </c>
      <c r="Z187" s="102"/>
      <c r="AA187" s="102"/>
      <c r="AB187" s="59"/>
      <c r="AC187" s="118" t="s">
        <v>563</v>
      </c>
      <c r="AD187" s="102" t="s">
        <v>563</v>
      </c>
      <c r="AE187" s="102" t="s">
        <v>563</v>
      </c>
      <c r="AF187" s="102" t="s">
        <v>563</v>
      </c>
      <c r="AG187" s="102"/>
      <c r="AH187" s="59"/>
      <c r="AI187" s="118" t="s">
        <v>563</v>
      </c>
      <c r="AJ187" s="58"/>
      <c r="AK187" s="58"/>
      <c r="AL187" s="102"/>
      <c r="AM187" s="58"/>
      <c r="AN187" s="59"/>
      <c r="AO187" s="118">
        <v>0</v>
      </c>
      <c r="AP187" s="102" t="s">
        <v>563</v>
      </c>
      <c r="AQ187" s="102" t="s">
        <v>563</v>
      </c>
      <c r="AR187" s="102" t="s">
        <v>563</v>
      </c>
      <c r="AS187" s="102"/>
      <c r="AT187" s="59"/>
      <c r="AU187" s="118" t="s">
        <v>563</v>
      </c>
      <c r="AV187" s="102"/>
      <c r="AW187" s="102"/>
      <c r="AX187" s="102" t="s">
        <v>563</v>
      </c>
      <c r="AY187" s="102" t="s">
        <v>563</v>
      </c>
      <c r="AZ187" s="102" t="s">
        <v>563</v>
      </c>
      <c r="BA187" s="118" t="s">
        <v>563</v>
      </c>
      <c r="BB187" s="102" t="s">
        <v>563</v>
      </c>
      <c r="BC187" s="102" t="s">
        <v>563</v>
      </c>
      <c r="BD187" s="102"/>
      <c r="BE187" s="58"/>
      <c r="BF187" s="76"/>
      <c r="BG187" s="118" t="s">
        <v>563</v>
      </c>
    </row>
    <row r="188" spans="1:59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102" t="s">
        <v>563</v>
      </c>
      <c r="M188" s="102" t="s">
        <v>563</v>
      </c>
      <c r="N188" s="102" t="s">
        <v>563</v>
      </c>
      <c r="O188" s="102" t="s">
        <v>563</v>
      </c>
      <c r="P188" s="102" t="s">
        <v>563</v>
      </c>
      <c r="Q188" s="118" t="s">
        <v>563</v>
      </c>
      <c r="R188" s="102" t="s">
        <v>563</v>
      </c>
      <c r="S188" s="102" t="s">
        <v>563</v>
      </c>
      <c r="T188" s="101"/>
      <c r="U188" s="102" t="s">
        <v>563</v>
      </c>
      <c r="V188" s="65"/>
      <c r="W188" s="118" t="s">
        <v>563</v>
      </c>
      <c r="X188" s="102" t="s">
        <v>563</v>
      </c>
      <c r="Y188" s="102" t="s">
        <v>563</v>
      </c>
      <c r="Z188" s="101"/>
      <c r="AA188" s="101"/>
      <c r="AB188" s="65"/>
      <c r="AC188" s="118" t="s">
        <v>563</v>
      </c>
      <c r="AD188" s="102" t="s">
        <v>563</v>
      </c>
      <c r="AE188" s="102" t="s">
        <v>563</v>
      </c>
      <c r="AF188" s="102" t="s">
        <v>563</v>
      </c>
      <c r="AG188" s="101"/>
      <c r="AH188" s="65"/>
      <c r="AI188" s="118" t="s">
        <v>563</v>
      </c>
      <c r="AJ188" s="54"/>
      <c r="AK188" s="54"/>
      <c r="AL188" s="101"/>
      <c r="AM188" s="54"/>
      <c r="AN188" s="65"/>
      <c r="AO188" s="118">
        <v>0</v>
      </c>
      <c r="AP188" s="102" t="s">
        <v>563</v>
      </c>
      <c r="AQ188" s="102" t="s">
        <v>563</v>
      </c>
      <c r="AR188" s="102" t="s">
        <v>563</v>
      </c>
      <c r="AS188" s="101"/>
      <c r="AT188" s="65"/>
      <c r="AU188" s="118" t="s">
        <v>563</v>
      </c>
      <c r="AV188" s="101"/>
      <c r="AW188" s="101"/>
      <c r="AX188" s="102" t="s">
        <v>563</v>
      </c>
      <c r="AY188" s="102" t="s">
        <v>563</v>
      </c>
      <c r="AZ188" s="102" t="s">
        <v>563</v>
      </c>
      <c r="BA188" s="118" t="s">
        <v>563</v>
      </c>
      <c r="BB188" s="102" t="s">
        <v>563</v>
      </c>
      <c r="BC188" s="102" t="s">
        <v>563</v>
      </c>
      <c r="BD188" s="101"/>
      <c r="BE188" s="54"/>
      <c r="BF188" s="81"/>
      <c r="BG188" s="118" t="s">
        <v>563</v>
      </c>
    </row>
    <row r="189" spans="1:59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102" t="s">
        <v>563</v>
      </c>
      <c r="M189" s="102" t="s">
        <v>563</v>
      </c>
      <c r="N189" s="102" t="s">
        <v>563</v>
      </c>
      <c r="O189" s="102" t="s">
        <v>563</v>
      </c>
      <c r="P189" s="102" t="s">
        <v>563</v>
      </c>
      <c r="Q189" s="118" t="s">
        <v>563</v>
      </c>
      <c r="R189" s="102" t="s">
        <v>563</v>
      </c>
      <c r="S189" s="102" t="s">
        <v>563</v>
      </c>
      <c r="T189" s="102"/>
      <c r="U189" s="102" t="s">
        <v>563</v>
      </c>
      <c r="V189" s="59"/>
      <c r="W189" s="118" t="s">
        <v>563</v>
      </c>
      <c r="X189" s="102" t="s">
        <v>563</v>
      </c>
      <c r="Y189" s="102" t="s">
        <v>563</v>
      </c>
      <c r="Z189" s="102"/>
      <c r="AA189" s="102"/>
      <c r="AB189" s="59"/>
      <c r="AC189" s="118" t="s">
        <v>563</v>
      </c>
      <c r="AD189" s="102" t="s">
        <v>563</v>
      </c>
      <c r="AE189" s="102" t="s">
        <v>563</v>
      </c>
      <c r="AF189" s="102" t="s">
        <v>563</v>
      </c>
      <c r="AG189" s="102"/>
      <c r="AH189" s="59"/>
      <c r="AI189" s="118" t="s">
        <v>563</v>
      </c>
      <c r="AJ189" s="58"/>
      <c r="AK189" s="58"/>
      <c r="AL189" s="102"/>
      <c r="AM189" s="58"/>
      <c r="AN189" s="59"/>
      <c r="AO189" s="118">
        <v>0</v>
      </c>
      <c r="AP189" s="102" t="s">
        <v>563</v>
      </c>
      <c r="AQ189" s="102" t="s">
        <v>563</v>
      </c>
      <c r="AR189" s="102" t="s">
        <v>563</v>
      </c>
      <c r="AS189" s="102"/>
      <c r="AT189" s="59"/>
      <c r="AU189" s="118" t="s">
        <v>563</v>
      </c>
      <c r="AV189" s="102"/>
      <c r="AW189" s="102"/>
      <c r="AX189" s="102" t="s">
        <v>563</v>
      </c>
      <c r="AY189" s="102" t="s">
        <v>563</v>
      </c>
      <c r="AZ189" s="102" t="s">
        <v>563</v>
      </c>
      <c r="BA189" s="118" t="s">
        <v>563</v>
      </c>
      <c r="BB189" s="102" t="s">
        <v>563</v>
      </c>
      <c r="BC189" s="102" t="s">
        <v>563</v>
      </c>
      <c r="BD189" s="102"/>
      <c r="BE189" s="58"/>
      <c r="BF189" s="76"/>
      <c r="BG189" s="118" t="s">
        <v>563</v>
      </c>
    </row>
    <row r="190" spans="1:59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102">
        <v>3</v>
      </c>
      <c r="M190" s="102">
        <v>2</v>
      </c>
      <c r="N190" s="102">
        <v>2</v>
      </c>
      <c r="O190" s="102">
        <v>3</v>
      </c>
      <c r="P190" s="102">
        <v>1</v>
      </c>
      <c r="Q190" s="118">
        <v>2.2000000000000002</v>
      </c>
      <c r="R190" s="102">
        <v>3</v>
      </c>
      <c r="S190" s="102">
        <v>3</v>
      </c>
      <c r="T190" s="101"/>
      <c r="U190" s="102">
        <v>3</v>
      </c>
      <c r="V190" s="65"/>
      <c r="W190" s="118">
        <v>3</v>
      </c>
      <c r="X190" s="102">
        <v>2</v>
      </c>
      <c r="Y190" s="102">
        <v>3</v>
      </c>
      <c r="Z190" s="101"/>
      <c r="AA190" s="101"/>
      <c r="AB190" s="65"/>
      <c r="AC190" s="118">
        <v>2.5</v>
      </c>
      <c r="AD190" s="102">
        <v>2</v>
      </c>
      <c r="AE190" s="102">
        <v>0</v>
      </c>
      <c r="AF190" s="102">
        <v>2</v>
      </c>
      <c r="AG190" s="101"/>
      <c r="AH190" s="65"/>
      <c r="AI190" s="118">
        <v>2</v>
      </c>
      <c r="AJ190" s="54"/>
      <c r="AK190" s="54"/>
      <c r="AL190" s="101"/>
      <c r="AM190" s="54"/>
      <c r="AN190" s="65"/>
      <c r="AO190" s="118">
        <v>0</v>
      </c>
      <c r="AP190" s="102">
        <v>4</v>
      </c>
      <c r="AQ190" s="102">
        <v>4</v>
      </c>
      <c r="AR190" s="102">
        <v>3</v>
      </c>
      <c r="AS190" s="101"/>
      <c r="AT190" s="65"/>
      <c r="AU190" s="118">
        <v>3.6666666666666665</v>
      </c>
      <c r="AV190" s="101"/>
      <c r="AW190" s="101"/>
      <c r="AX190" s="102">
        <v>2</v>
      </c>
      <c r="AY190" s="102">
        <v>2</v>
      </c>
      <c r="AZ190" s="102">
        <v>2</v>
      </c>
      <c r="BA190" s="118">
        <v>2</v>
      </c>
      <c r="BB190" s="102">
        <v>3</v>
      </c>
      <c r="BC190" s="102">
        <v>3</v>
      </c>
      <c r="BD190" s="101"/>
      <c r="BE190" s="54"/>
      <c r="BF190" s="81"/>
      <c r="BG190" s="118">
        <v>3</v>
      </c>
    </row>
    <row r="191" spans="1:59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102" t="s">
        <v>563</v>
      </c>
      <c r="M191" s="102" t="s">
        <v>563</v>
      </c>
      <c r="N191" s="102" t="s">
        <v>563</v>
      </c>
      <c r="O191" s="102" t="s">
        <v>563</v>
      </c>
      <c r="P191" s="102" t="s">
        <v>563</v>
      </c>
      <c r="Q191" s="118" t="s">
        <v>563</v>
      </c>
      <c r="R191" s="102" t="s">
        <v>563</v>
      </c>
      <c r="S191" s="102" t="s">
        <v>563</v>
      </c>
      <c r="T191" s="102"/>
      <c r="U191" s="102" t="s">
        <v>563</v>
      </c>
      <c r="V191" s="59"/>
      <c r="W191" s="118" t="s">
        <v>563</v>
      </c>
      <c r="X191" s="102" t="s">
        <v>563</v>
      </c>
      <c r="Y191" s="102" t="s">
        <v>563</v>
      </c>
      <c r="Z191" s="102"/>
      <c r="AA191" s="102"/>
      <c r="AB191" s="59"/>
      <c r="AC191" s="118" t="s">
        <v>563</v>
      </c>
      <c r="AD191" s="102" t="s">
        <v>563</v>
      </c>
      <c r="AE191" s="102" t="s">
        <v>563</v>
      </c>
      <c r="AF191" s="102" t="s">
        <v>563</v>
      </c>
      <c r="AG191" s="102"/>
      <c r="AH191" s="59"/>
      <c r="AI191" s="118" t="s">
        <v>563</v>
      </c>
      <c r="AJ191" s="58"/>
      <c r="AK191" s="58"/>
      <c r="AL191" s="102"/>
      <c r="AM191" s="58"/>
      <c r="AN191" s="59"/>
      <c r="AO191" s="118">
        <v>0</v>
      </c>
      <c r="AP191" s="102" t="s">
        <v>563</v>
      </c>
      <c r="AQ191" s="102" t="s">
        <v>563</v>
      </c>
      <c r="AR191" s="102" t="s">
        <v>563</v>
      </c>
      <c r="AS191" s="102"/>
      <c r="AT191" s="59"/>
      <c r="AU191" s="118" t="s">
        <v>563</v>
      </c>
      <c r="AV191" s="102"/>
      <c r="AW191" s="102"/>
      <c r="AX191" s="102" t="s">
        <v>563</v>
      </c>
      <c r="AY191" s="102" t="s">
        <v>563</v>
      </c>
      <c r="AZ191" s="102" t="s">
        <v>563</v>
      </c>
      <c r="BA191" s="118" t="s">
        <v>563</v>
      </c>
      <c r="BB191" s="102" t="s">
        <v>563</v>
      </c>
      <c r="BC191" s="102" t="s">
        <v>563</v>
      </c>
      <c r="BD191" s="102"/>
      <c r="BE191" s="58"/>
      <c r="BF191" s="76"/>
      <c r="BG191" s="118" t="s">
        <v>563</v>
      </c>
    </row>
    <row r="192" spans="1:59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102">
        <v>3</v>
      </c>
      <c r="M192" s="102">
        <v>3</v>
      </c>
      <c r="N192" s="102">
        <v>3</v>
      </c>
      <c r="O192" s="102">
        <v>3</v>
      </c>
      <c r="P192" s="102">
        <v>4</v>
      </c>
      <c r="Q192" s="118">
        <v>3.2</v>
      </c>
      <c r="R192" s="102">
        <v>2</v>
      </c>
      <c r="S192" s="102">
        <v>3</v>
      </c>
      <c r="T192" s="101"/>
      <c r="U192" s="102">
        <v>2</v>
      </c>
      <c r="V192" s="65"/>
      <c r="W192" s="118">
        <v>2.3333333333333335</v>
      </c>
      <c r="X192" s="102">
        <v>3</v>
      </c>
      <c r="Y192" s="102">
        <v>2</v>
      </c>
      <c r="Z192" s="101"/>
      <c r="AA192" s="101"/>
      <c r="AB192" s="65"/>
      <c r="AC192" s="118">
        <v>2.5</v>
      </c>
      <c r="AD192" s="102">
        <v>1</v>
      </c>
      <c r="AE192" s="102">
        <v>0</v>
      </c>
      <c r="AF192" s="102">
        <v>1</v>
      </c>
      <c r="AG192" s="101"/>
      <c r="AH192" s="65"/>
      <c r="AI192" s="118">
        <v>1</v>
      </c>
      <c r="AJ192" s="54"/>
      <c r="AK192" s="54"/>
      <c r="AL192" s="101"/>
      <c r="AM192" s="54"/>
      <c r="AN192" s="65"/>
      <c r="AO192" s="118">
        <v>0</v>
      </c>
      <c r="AP192" s="102">
        <v>3</v>
      </c>
      <c r="AQ192" s="102">
        <v>3</v>
      </c>
      <c r="AR192" s="102">
        <v>3</v>
      </c>
      <c r="AS192" s="101"/>
      <c r="AT192" s="65"/>
      <c r="AU192" s="118">
        <v>3</v>
      </c>
      <c r="AV192" s="101"/>
      <c r="AW192" s="101"/>
      <c r="AX192" s="102">
        <v>1</v>
      </c>
      <c r="AY192" s="102">
        <v>3</v>
      </c>
      <c r="AZ192" s="102">
        <v>4</v>
      </c>
      <c r="BA192" s="118">
        <v>2.6666666666666665</v>
      </c>
      <c r="BB192" s="102">
        <v>1</v>
      </c>
      <c r="BC192" s="102">
        <v>2</v>
      </c>
      <c r="BD192" s="101"/>
      <c r="BE192" s="54"/>
      <c r="BF192" s="81"/>
      <c r="BG192" s="118">
        <v>1.5</v>
      </c>
    </row>
    <row r="193" spans="1:59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102" t="s">
        <v>563</v>
      </c>
      <c r="M193" s="102" t="s">
        <v>563</v>
      </c>
      <c r="N193" s="102" t="s">
        <v>563</v>
      </c>
      <c r="O193" s="102" t="s">
        <v>563</v>
      </c>
      <c r="P193" s="102" t="s">
        <v>563</v>
      </c>
      <c r="Q193" s="118" t="s">
        <v>563</v>
      </c>
      <c r="R193" s="102" t="s">
        <v>563</v>
      </c>
      <c r="S193" s="102" t="s">
        <v>563</v>
      </c>
      <c r="T193" s="102"/>
      <c r="U193" s="102" t="s">
        <v>563</v>
      </c>
      <c r="V193" s="59"/>
      <c r="W193" s="118" t="s">
        <v>563</v>
      </c>
      <c r="X193" s="102" t="s">
        <v>563</v>
      </c>
      <c r="Y193" s="102" t="s">
        <v>563</v>
      </c>
      <c r="Z193" s="102"/>
      <c r="AA193" s="102"/>
      <c r="AB193" s="59"/>
      <c r="AC193" s="118" t="s">
        <v>563</v>
      </c>
      <c r="AD193" s="102" t="s">
        <v>563</v>
      </c>
      <c r="AE193" s="102" t="s">
        <v>563</v>
      </c>
      <c r="AF193" s="102" t="s">
        <v>563</v>
      </c>
      <c r="AG193" s="102"/>
      <c r="AH193" s="59"/>
      <c r="AI193" s="118" t="s">
        <v>563</v>
      </c>
      <c r="AJ193" s="58"/>
      <c r="AK193" s="58"/>
      <c r="AL193" s="102"/>
      <c r="AM193" s="58"/>
      <c r="AN193" s="59"/>
      <c r="AO193" s="118">
        <v>0</v>
      </c>
      <c r="AP193" s="102" t="s">
        <v>563</v>
      </c>
      <c r="AQ193" s="102" t="s">
        <v>563</v>
      </c>
      <c r="AR193" s="102" t="s">
        <v>563</v>
      </c>
      <c r="AS193" s="102"/>
      <c r="AT193" s="59"/>
      <c r="AU193" s="118" t="s">
        <v>563</v>
      </c>
      <c r="AV193" s="102"/>
      <c r="AW193" s="102"/>
      <c r="AX193" s="102" t="s">
        <v>563</v>
      </c>
      <c r="AY193" s="102" t="s">
        <v>563</v>
      </c>
      <c r="AZ193" s="102" t="s">
        <v>563</v>
      </c>
      <c r="BA193" s="118" t="s">
        <v>563</v>
      </c>
      <c r="BB193" s="102" t="s">
        <v>563</v>
      </c>
      <c r="BC193" s="102" t="s">
        <v>563</v>
      </c>
      <c r="BD193" s="102"/>
      <c r="BE193" s="58"/>
      <c r="BF193" s="76"/>
      <c r="BG193" s="118" t="s">
        <v>563</v>
      </c>
    </row>
    <row r="194" spans="1:59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102" t="s">
        <v>563</v>
      </c>
      <c r="M194" s="102" t="s">
        <v>563</v>
      </c>
      <c r="N194" s="102" t="s">
        <v>563</v>
      </c>
      <c r="O194" s="102" t="s">
        <v>563</v>
      </c>
      <c r="P194" s="102" t="s">
        <v>563</v>
      </c>
      <c r="Q194" s="118" t="s">
        <v>563</v>
      </c>
      <c r="R194" s="102" t="s">
        <v>563</v>
      </c>
      <c r="S194" s="102" t="s">
        <v>563</v>
      </c>
      <c r="T194" s="101"/>
      <c r="U194" s="102" t="s">
        <v>563</v>
      </c>
      <c r="V194" s="65"/>
      <c r="W194" s="118" t="s">
        <v>563</v>
      </c>
      <c r="X194" s="102" t="s">
        <v>563</v>
      </c>
      <c r="Y194" s="102" t="s">
        <v>563</v>
      </c>
      <c r="Z194" s="101"/>
      <c r="AA194" s="101"/>
      <c r="AB194" s="65"/>
      <c r="AC194" s="118" t="s">
        <v>563</v>
      </c>
      <c r="AD194" s="102" t="s">
        <v>563</v>
      </c>
      <c r="AE194" s="102" t="s">
        <v>563</v>
      </c>
      <c r="AF194" s="102" t="s">
        <v>563</v>
      </c>
      <c r="AG194" s="101"/>
      <c r="AH194" s="65"/>
      <c r="AI194" s="118" t="s">
        <v>563</v>
      </c>
      <c r="AJ194" s="54"/>
      <c r="AK194" s="54"/>
      <c r="AL194" s="101"/>
      <c r="AM194" s="54"/>
      <c r="AN194" s="65"/>
      <c r="AO194" s="118">
        <v>0</v>
      </c>
      <c r="AP194" s="102" t="s">
        <v>563</v>
      </c>
      <c r="AQ194" s="102" t="s">
        <v>563</v>
      </c>
      <c r="AR194" s="102" t="s">
        <v>563</v>
      </c>
      <c r="AS194" s="101"/>
      <c r="AT194" s="65"/>
      <c r="AU194" s="118" t="s">
        <v>563</v>
      </c>
      <c r="AV194" s="101"/>
      <c r="AW194" s="101"/>
      <c r="AX194" s="102" t="s">
        <v>563</v>
      </c>
      <c r="AY194" s="102" t="s">
        <v>563</v>
      </c>
      <c r="AZ194" s="102" t="s">
        <v>563</v>
      </c>
      <c r="BA194" s="118" t="s">
        <v>563</v>
      </c>
      <c r="BB194" s="102" t="s">
        <v>563</v>
      </c>
      <c r="BC194" s="102" t="s">
        <v>563</v>
      </c>
      <c r="BD194" s="101"/>
      <c r="BE194" s="54"/>
      <c r="BF194" s="81"/>
      <c r="BG194" s="118" t="s">
        <v>563</v>
      </c>
    </row>
    <row r="195" spans="1:59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102" t="s">
        <v>563</v>
      </c>
      <c r="M195" s="102" t="s">
        <v>563</v>
      </c>
      <c r="N195" s="102" t="s">
        <v>563</v>
      </c>
      <c r="O195" s="102" t="s">
        <v>563</v>
      </c>
      <c r="P195" s="102" t="s">
        <v>563</v>
      </c>
      <c r="Q195" s="118" t="s">
        <v>563</v>
      </c>
      <c r="R195" s="102" t="s">
        <v>563</v>
      </c>
      <c r="S195" s="102" t="s">
        <v>563</v>
      </c>
      <c r="T195" s="102"/>
      <c r="U195" s="102" t="s">
        <v>563</v>
      </c>
      <c r="V195" s="59"/>
      <c r="W195" s="118" t="s">
        <v>563</v>
      </c>
      <c r="X195" s="102" t="s">
        <v>563</v>
      </c>
      <c r="Y195" s="102" t="s">
        <v>563</v>
      </c>
      <c r="Z195" s="102"/>
      <c r="AA195" s="102"/>
      <c r="AB195" s="59"/>
      <c r="AC195" s="118" t="s">
        <v>563</v>
      </c>
      <c r="AD195" s="102" t="s">
        <v>563</v>
      </c>
      <c r="AE195" s="102" t="s">
        <v>563</v>
      </c>
      <c r="AF195" s="102" t="s">
        <v>563</v>
      </c>
      <c r="AG195" s="102"/>
      <c r="AH195" s="59"/>
      <c r="AI195" s="118" t="s">
        <v>563</v>
      </c>
      <c r="AJ195" s="58"/>
      <c r="AK195" s="58"/>
      <c r="AL195" s="102"/>
      <c r="AM195" s="58"/>
      <c r="AN195" s="59"/>
      <c r="AO195" s="118">
        <v>0</v>
      </c>
      <c r="AP195" s="102" t="s">
        <v>563</v>
      </c>
      <c r="AQ195" s="102" t="s">
        <v>563</v>
      </c>
      <c r="AR195" s="102" t="s">
        <v>563</v>
      </c>
      <c r="AS195" s="102"/>
      <c r="AT195" s="59"/>
      <c r="AU195" s="118" t="s">
        <v>563</v>
      </c>
      <c r="AV195" s="102"/>
      <c r="AW195" s="102"/>
      <c r="AX195" s="102" t="s">
        <v>563</v>
      </c>
      <c r="AY195" s="102" t="s">
        <v>563</v>
      </c>
      <c r="AZ195" s="102" t="s">
        <v>563</v>
      </c>
      <c r="BA195" s="118" t="s">
        <v>563</v>
      </c>
      <c r="BB195" s="102" t="s">
        <v>563</v>
      </c>
      <c r="BC195" s="102" t="s">
        <v>563</v>
      </c>
      <c r="BD195" s="102"/>
      <c r="BE195" s="58"/>
      <c r="BF195" s="76"/>
      <c r="BG195" s="118" t="s">
        <v>563</v>
      </c>
    </row>
    <row r="196" spans="1:59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102" t="s">
        <v>563</v>
      </c>
      <c r="M196" s="102" t="s">
        <v>563</v>
      </c>
      <c r="N196" s="102" t="s">
        <v>563</v>
      </c>
      <c r="O196" s="102" t="s">
        <v>563</v>
      </c>
      <c r="P196" s="102" t="s">
        <v>563</v>
      </c>
      <c r="Q196" s="118" t="s">
        <v>563</v>
      </c>
      <c r="R196" s="102" t="s">
        <v>563</v>
      </c>
      <c r="S196" s="102" t="s">
        <v>563</v>
      </c>
      <c r="T196" s="101"/>
      <c r="U196" s="102" t="s">
        <v>563</v>
      </c>
      <c r="V196" s="65"/>
      <c r="W196" s="118" t="s">
        <v>563</v>
      </c>
      <c r="X196" s="102" t="s">
        <v>563</v>
      </c>
      <c r="Y196" s="102" t="s">
        <v>563</v>
      </c>
      <c r="Z196" s="101"/>
      <c r="AA196" s="101"/>
      <c r="AB196" s="65"/>
      <c r="AC196" s="118" t="s">
        <v>563</v>
      </c>
      <c r="AD196" s="102" t="s">
        <v>563</v>
      </c>
      <c r="AE196" s="102" t="s">
        <v>563</v>
      </c>
      <c r="AF196" s="102" t="s">
        <v>563</v>
      </c>
      <c r="AG196" s="101"/>
      <c r="AH196" s="65"/>
      <c r="AI196" s="118" t="s">
        <v>563</v>
      </c>
      <c r="AJ196" s="54"/>
      <c r="AK196" s="54"/>
      <c r="AL196" s="101"/>
      <c r="AM196" s="54"/>
      <c r="AN196" s="65"/>
      <c r="AO196" s="118">
        <v>0</v>
      </c>
      <c r="AP196" s="102" t="s">
        <v>563</v>
      </c>
      <c r="AQ196" s="102" t="s">
        <v>563</v>
      </c>
      <c r="AR196" s="102" t="s">
        <v>563</v>
      </c>
      <c r="AS196" s="101"/>
      <c r="AT196" s="65"/>
      <c r="AU196" s="118" t="s">
        <v>563</v>
      </c>
      <c r="AV196" s="101"/>
      <c r="AW196" s="101"/>
      <c r="AX196" s="102" t="s">
        <v>563</v>
      </c>
      <c r="AY196" s="102" t="s">
        <v>563</v>
      </c>
      <c r="AZ196" s="102" t="s">
        <v>563</v>
      </c>
      <c r="BA196" s="118" t="s">
        <v>563</v>
      </c>
      <c r="BB196" s="102" t="s">
        <v>563</v>
      </c>
      <c r="BC196" s="102" t="s">
        <v>563</v>
      </c>
      <c r="BD196" s="101"/>
      <c r="BE196" s="54"/>
      <c r="BF196" s="81"/>
      <c r="BG196" s="118" t="s">
        <v>563</v>
      </c>
    </row>
    <row r="197" spans="1:59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102">
        <v>3</v>
      </c>
      <c r="M197" s="102">
        <v>4</v>
      </c>
      <c r="N197" s="102">
        <v>4</v>
      </c>
      <c r="O197" s="102">
        <v>3</v>
      </c>
      <c r="P197" s="102">
        <v>4</v>
      </c>
      <c r="Q197" s="118">
        <v>3.6</v>
      </c>
      <c r="R197" s="102">
        <v>4</v>
      </c>
      <c r="S197" s="102">
        <v>3</v>
      </c>
      <c r="T197" s="102"/>
      <c r="U197" s="102">
        <v>2</v>
      </c>
      <c r="V197" s="59"/>
      <c r="W197" s="118">
        <v>3</v>
      </c>
      <c r="X197" s="102">
        <v>2</v>
      </c>
      <c r="Y197" s="102">
        <v>1</v>
      </c>
      <c r="Z197" s="102"/>
      <c r="AA197" s="102"/>
      <c r="AB197" s="59"/>
      <c r="AC197" s="118">
        <v>1.5</v>
      </c>
      <c r="AD197" s="102">
        <v>1</v>
      </c>
      <c r="AE197" s="102">
        <v>0</v>
      </c>
      <c r="AF197" s="102">
        <v>1</v>
      </c>
      <c r="AG197" s="102"/>
      <c r="AH197" s="59"/>
      <c r="AI197" s="118">
        <v>1</v>
      </c>
      <c r="AJ197" s="58"/>
      <c r="AK197" s="58"/>
      <c r="AL197" s="102"/>
      <c r="AM197" s="58"/>
      <c r="AN197" s="59"/>
      <c r="AO197" s="118">
        <v>0</v>
      </c>
      <c r="AP197" s="102">
        <v>3</v>
      </c>
      <c r="AQ197" s="102">
        <v>2</v>
      </c>
      <c r="AR197" s="102">
        <v>2</v>
      </c>
      <c r="AS197" s="102"/>
      <c r="AT197" s="59"/>
      <c r="AU197" s="118">
        <v>2.3333333333333335</v>
      </c>
      <c r="AV197" s="102"/>
      <c r="AW197" s="102"/>
      <c r="AX197" s="102">
        <v>1</v>
      </c>
      <c r="AY197" s="102">
        <v>1</v>
      </c>
      <c r="AZ197" s="102">
        <v>1</v>
      </c>
      <c r="BA197" s="118">
        <v>1</v>
      </c>
      <c r="BB197" s="102">
        <v>3</v>
      </c>
      <c r="BC197" s="102">
        <v>2</v>
      </c>
      <c r="BD197" s="102"/>
      <c r="BE197" s="58"/>
      <c r="BF197" s="76"/>
      <c r="BG197" s="118">
        <v>2.5</v>
      </c>
    </row>
    <row r="198" spans="1:59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102" t="s">
        <v>563</v>
      </c>
      <c r="M198" s="102" t="s">
        <v>563</v>
      </c>
      <c r="N198" s="102" t="s">
        <v>563</v>
      </c>
      <c r="O198" s="102" t="s">
        <v>563</v>
      </c>
      <c r="P198" s="102" t="s">
        <v>563</v>
      </c>
      <c r="Q198" s="118" t="s">
        <v>563</v>
      </c>
      <c r="R198" s="102" t="s">
        <v>563</v>
      </c>
      <c r="S198" s="102" t="s">
        <v>563</v>
      </c>
      <c r="T198" s="101"/>
      <c r="U198" s="102" t="s">
        <v>563</v>
      </c>
      <c r="V198" s="65"/>
      <c r="W198" s="118" t="s">
        <v>563</v>
      </c>
      <c r="X198" s="102" t="s">
        <v>563</v>
      </c>
      <c r="Y198" s="102" t="s">
        <v>563</v>
      </c>
      <c r="Z198" s="101"/>
      <c r="AA198" s="101"/>
      <c r="AB198" s="65"/>
      <c r="AC198" s="118" t="s">
        <v>563</v>
      </c>
      <c r="AD198" s="102" t="s">
        <v>563</v>
      </c>
      <c r="AE198" s="102" t="s">
        <v>563</v>
      </c>
      <c r="AF198" s="102" t="s">
        <v>563</v>
      </c>
      <c r="AG198" s="101"/>
      <c r="AH198" s="65"/>
      <c r="AI198" s="118" t="s">
        <v>563</v>
      </c>
      <c r="AJ198" s="54"/>
      <c r="AK198" s="54"/>
      <c r="AL198" s="101"/>
      <c r="AM198" s="54"/>
      <c r="AN198" s="65"/>
      <c r="AO198" s="118">
        <v>0</v>
      </c>
      <c r="AP198" s="102" t="s">
        <v>563</v>
      </c>
      <c r="AQ198" s="102" t="s">
        <v>563</v>
      </c>
      <c r="AR198" s="102" t="s">
        <v>563</v>
      </c>
      <c r="AS198" s="101"/>
      <c r="AT198" s="65"/>
      <c r="AU198" s="118" t="s">
        <v>563</v>
      </c>
      <c r="AV198" s="101"/>
      <c r="AW198" s="101"/>
      <c r="AX198" s="102" t="s">
        <v>563</v>
      </c>
      <c r="AY198" s="102" t="s">
        <v>563</v>
      </c>
      <c r="AZ198" s="102" t="s">
        <v>563</v>
      </c>
      <c r="BA198" s="118" t="s">
        <v>563</v>
      </c>
      <c r="BB198" s="102" t="s">
        <v>563</v>
      </c>
      <c r="BC198" s="102" t="s">
        <v>563</v>
      </c>
      <c r="BD198" s="101"/>
      <c r="BE198" s="54"/>
      <c r="BF198" s="81"/>
      <c r="BG198" s="118" t="s">
        <v>563</v>
      </c>
    </row>
    <row r="199" spans="1:59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102" t="s">
        <v>563</v>
      </c>
      <c r="M199" s="102" t="s">
        <v>563</v>
      </c>
      <c r="N199" s="102" t="s">
        <v>563</v>
      </c>
      <c r="O199" s="102" t="s">
        <v>563</v>
      </c>
      <c r="P199" s="102" t="s">
        <v>563</v>
      </c>
      <c r="Q199" s="118" t="s">
        <v>563</v>
      </c>
      <c r="R199" s="102" t="s">
        <v>563</v>
      </c>
      <c r="S199" s="102" t="s">
        <v>563</v>
      </c>
      <c r="T199" s="102"/>
      <c r="U199" s="102" t="s">
        <v>563</v>
      </c>
      <c r="V199" s="59"/>
      <c r="W199" s="118" t="s">
        <v>563</v>
      </c>
      <c r="X199" s="102" t="s">
        <v>563</v>
      </c>
      <c r="Y199" s="102" t="s">
        <v>563</v>
      </c>
      <c r="Z199" s="102"/>
      <c r="AA199" s="102"/>
      <c r="AB199" s="59"/>
      <c r="AC199" s="118" t="s">
        <v>563</v>
      </c>
      <c r="AD199" s="102" t="s">
        <v>563</v>
      </c>
      <c r="AE199" s="102" t="s">
        <v>563</v>
      </c>
      <c r="AF199" s="102" t="s">
        <v>563</v>
      </c>
      <c r="AG199" s="102"/>
      <c r="AH199" s="59"/>
      <c r="AI199" s="118" t="s">
        <v>563</v>
      </c>
      <c r="AJ199" s="58"/>
      <c r="AK199" s="58"/>
      <c r="AL199" s="102"/>
      <c r="AM199" s="58"/>
      <c r="AN199" s="59"/>
      <c r="AO199" s="118">
        <v>0</v>
      </c>
      <c r="AP199" s="102" t="s">
        <v>563</v>
      </c>
      <c r="AQ199" s="102" t="s">
        <v>563</v>
      </c>
      <c r="AR199" s="102" t="s">
        <v>563</v>
      </c>
      <c r="AS199" s="102"/>
      <c r="AT199" s="59"/>
      <c r="AU199" s="118" t="s">
        <v>563</v>
      </c>
      <c r="AV199" s="102"/>
      <c r="AW199" s="102"/>
      <c r="AX199" s="102" t="s">
        <v>563</v>
      </c>
      <c r="AY199" s="102" t="s">
        <v>563</v>
      </c>
      <c r="AZ199" s="102" t="s">
        <v>563</v>
      </c>
      <c r="BA199" s="118" t="s">
        <v>563</v>
      </c>
      <c r="BB199" s="102" t="s">
        <v>563</v>
      </c>
      <c r="BC199" s="102" t="s">
        <v>563</v>
      </c>
      <c r="BD199" s="102"/>
      <c r="BE199" s="58"/>
      <c r="BF199" s="76"/>
      <c r="BG199" s="118" t="s">
        <v>563</v>
      </c>
    </row>
    <row r="200" spans="1:59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102">
        <v>3</v>
      </c>
      <c r="M200" s="102">
        <v>4</v>
      </c>
      <c r="N200" s="102">
        <v>2</v>
      </c>
      <c r="O200" s="102">
        <v>3</v>
      </c>
      <c r="P200" s="102">
        <v>3</v>
      </c>
      <c r="Q200" s="118">
        <v>3</v>
      </c>
      <c r="R200" s="102">
        <v>2</v>
      </c>
      <c r="S200" s="102">
        <v>2</v>
      </c>
      <c r="T200" s="101"/>
      <c r="U200" s="102">
        <v>2</v>
      </c>
      <c r="V200" s="65"/>
      <c r="W200" s="118">
        <v>2</v>
      </c>
      <c r="X200" s="102">
        <v>3</v>
      </c>
      <c r="Y200" s="102">
        <v>1</v>
      </c>
      <c r="Z200" s="101"/>
      <c r="AA200" s="101"/>
      <c r="AB200" s="65"/>
      <c r="AC200" s="118">
        <v>2</v>
      </c>
      <c r="AD200" s="102">
        <v>1</v>
      </c>
      <c r="AE200" s="102">
        <v>0</v>
      </c>
      <c r="AF200" s="102">
        <v>1</v>
      </c>
      <c r="AG200" s="101"/>
      <c r="AH200" s="65"/>
      <c r="AI200" s="118">
        <v>1</v>
      </c>
      <c r="AJ200" s="54"/>
      <c r="AK200" s="54"/>
      <c r="AL200" s="101"/>
      <c r="AM200" s="54"/>
      <c r="AN200" s="65"/>
      <c r="AO200" s="118">
        <v>0</v>
      </c>
      <c r="AP200" s="102">
        <v>1</v>
      </c>
      <c r="AQ200" s="102">
        <v>1</v>
      </c>
      <c r="AR200" s="102">
        <v>1</v>
      </c>
      <c r="AS200" s="101"/>
      <c r="AT200" s="65"/>
      <c r="AU200" s="118">
        <v>1</v>
      </c>
      <c r="AV200" s="101"/>
      <c r="AW200" s="101"/>
      <c r="AX200" s="102">
        <v>1</v>
      </c>
      <c r="AY200" s="102">
        <v>1</v>
      </c>
      <c r="AZ200" s="102">
        <v>1</v>
      </c>
      <c r="BA200" s="118">
        <v>1</v>
      </c>
      <c r="BB200" s="102">
        <v>2</v>
      </c>
      <c r="BC200" s="102">
        <v>3</v>
      </c>
      <c r="BD200" s="101"/>
      <c r="BE200" s="54"/>
      <c r="BF200" s="81"/>
      <c r="BG200" s="118">
        <v>2.5</v>
      </c>
    </row>
    <row r="201" spans="1:59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102">
        <v>2</v>
      </c>
      <c r="M201" s="102">
        <v>2</v>
      </c>
      <c r="N201" s="102">
        <v>2</v>
      </c>
      <c r="O201" s="102">
        <v>3</v>
      </c>
      <c r="P201" s="102">
        <v>1</v>
      </c>
      <c r="Q201" s="118">
        <v>2</v>
      </c>
      <c r="R201" s="102">
        <v>3</v>
      </c>
      <c r="S201" s="102">
        <v>3</v>
      </c>
      <c r="T201" s="102"/>
      <c r="U201" s="102">
        <v>3</v>
      </c>
      <c r="V201" s="59"/>
      <c r="W201" s="118">
        <v>3</v>
      </c>
      <c r="X201" s="102">
        <v>2</v>
      </c>
      <c r="Y201" s="102">
        <v>3</v>
      </c>
      <c r="Z201" s="102"/>
      <c r="AA201" s="102"/>
      <c r="AB201" s="59"/>
      <c r="AC201" s="118">
        <v>2.5</v>
      </c>
      <c r="AD201" s="102">
        <v>3</v>
      </c>
      <c r="AE201" s="102">
        <v>0</v>
      </c>
      <c r="AF201" s="102">
        <v>3</v>
      </c>
      <c r="AG201" s="102"/>
      <c r="AH201" s="59"/>
      <c r="AI201" s="118">
        <v>3</v>
      </c>
      <c r="AJ201" s="58"/>
      <c r="AK201" s="58"/>
      <c r="AL201" s="102"/>
      <c r="AM201" s="58"/>
      <c r="AN201" s="59"/>
      <c r="AO201" s="118">
        <v>0</v>
      </c>
      <c r="AP201" s="102">
        <v>4</v>
      </c>
      <c r="AQ201" s="102">
        <v>4</v>
      </c>
      <c r="AR201" s="102">
        <v>4</v>
      </c>
      <c r="AS201" s="102"/>
      <c r="AT201" s="59"/>
      <c r="AU201" s="118">
        <v>4</v>
      </c>
      <c r="AV201" s="102"/>
      <c r="AW201" s="102"/>
      <c r="AX201" s="102">
        <v>3</v>
      </c>
      <c r="AY201" s="102">
        <v>3</v>
      </c>
      <c r="AZ201" s="102">
        <v>4</v>
      </c>
      <c r="BA201" s="118">
        <v>3.3333333333333335</v>
      </c>
      <c r="BB201" s="102">
        <v>2</v>
      </c>
      <c r="BC201" s="102">
        <v>3</v>
      </c>
      <c r="BD201" s="102"/>
      <c r="BE201" s="58"/>
      <c r="BF201" s="76"/>
      <c r="BG201" s="118">
        <v>2.5</v>
      </c>
    </row>
    <row r="202" spans="1:59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102" t="s">
        <v>563</v>
      </c>
      <c r="M202" s="102" t="s">
        <v>563</v>
      </c>
      <c r="N202" s="102" t="s">
        <v>563</v>
      </c>
      <c r="O202" s="102" t="s">
        <v>563</v>
      </c>
      <c r="P202" s="102" t="s">
        <v>563</v>
      </c>
      <c r="Q202" s="118" t="s">
        <v>563</v>
      </c>
      <c r="R202" s="102" t="s">
        <v>563</v>
      </c>
      <c r="S202" s="102" t="s">
        <v>563</v>
      </c>
      <c r="T202" s="101"/>
      <c r="U202" s="102" t="s">
        <v>563</v>
      </c>
      <c r="V202" s="65"/>
      <c r="W202" s="118" t="s">
        <v>563</v>
      </c>
      <c r="X202" s="102" t="s">
        <v>563</v>
      </c>
      <c r="Y202" s="102" t="s">
        <v>563</v>
      </c>
      <c r="Z202" s="101"/>
      <c r="AA202" s="101"/>
      <c r="AB202" s="65"/>
      <c r="AC202" s="118" t="s">
        <v>563</v>
      </c>
      <c r="AD202" s="102" t="s">
        <v>563</v>
      </c>
      <c r="AE202" s="102" t="s">
        <v>563</v>
      </c>
      <c r="AF202" s="102" t="s">
        <v>563</v>
      </c>
      <c r="AG202" s="101"/>
      <c r="AH202" s="65"/>
      <c r="AI202" s="118" t="s">
        <v>563</v>
      </c>
      <c r="AJ202" s="54"/>
      <c r="AK202" s="54"/>
      <c r="AL202" s="101"/>
      <c r="AM202" s="54"/>
      <c r="AN202" s="65"/>
      <c r="AO202" s="118">
        <v>0</v>
      </c>
      <c r="AP202" s="102" t="s">
        <v>563</v>
      </c>
      <c r="AQ202" s="102" t="s">
        <v>563</v>
      </c>
      <c r="AR202" s="102" t="s">
        <v>563</v>
      </c>
      <c r="AS202" s="101"/>
      <c r="AT202" s="65"/>
      <c r="AU202" s="118" t="s">
        <v>563</v>
      </c>
      <c r="AV202" s="101"/>
      <c r="AW202" s="101"/>
      <c r="AX202" s="102" t="s">
        <v>563</v>
      </c>
      <c r="AY202" s="102" t="s">
        <v>563</v>
      </c>
      <c r="AZ202" s="102" t="s">
        <v>563</v>
      </c>
      <c r="BA202" s="118" t="s">
        <v>563</v>
      </c>
      <c r="BB202" s="102" t="s">
        <v>563</v>
      </c>
      <c r="BC202" s="102" t="s">
        <v>563</v>
      </c>
      <c r="BD202" s="101"/>
      <c r="BE202" s="54"/>
      <c r="BF202" s="81"/>
      <c r="BG202" s="118" t="s">
        <v>563</v>
      </c>
    </row>
    <row r="203" spans="1:59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102" t="s">
        <v>563</v>
      </c>
      <c r="M203" s="102" t="s">
        <v>563</v>
      </c>
      <c r="N203" s="102" t="s">
        <v>563</v>
      </c>
      <c r="O203" s="102" t="s">
        <v>563</v>
      </c>
      <c r="P203" s="102" t="s">
        <v>563</v>
      </c>
      <c r="Q203" s="118" t="s">
        <v>563</v>
      </c>
      <c r="R203" s="102" t="s">
        <v>563</v>
      </c>
      <c r="S203" s="102" t="s">
        <v>563</v>
      </c>
      <c r="T203" s="102"/>
      <c r="U203" s="102" t="s">
        <v>563</v>
      </c>
      <c r="V203" s="59"/>
      <c r="W203" s="118" t="s">
        <v>563</v>
      </c>
      <c r="X203" s="102" t="s">
        <v>563</v>
      </c>
      <c r="Y203" s="102" t="s">
        <v>563</v>
      </c>
      <c r="Z203" s="102"/>
      <c r="AA203" s="102"/>
      <c r="AB203" s="59"/>
      <c r="AC203" s="118" t="s">
        <v>563</v>
      </c>
      <c r="AD203" s="102" t="s">
        <v>563</v>
      </c>
      <c r="AE203" s="102" t="s">
        <v>563</v>
      </c>
      <c r="AF203" s="102" t="s">
        <v>563</v>
      </c>
      <c r="AG203" s="102"/>
      <c r="AH203" s="59"/>
      <c r="AI203" s="118" t="s">
        <v>563</v>
      </c>
      <c r="AJ203" s="58"/>
      <c r="AK203" s="58"/>
      <c r="AL203" s="102"/>
      <c r="AM203" s="58"/>
      <c r="AN203" s="59"/>
      <c r="AO203" s="118">
        <v>0</v>
      </c>
      <c r="AP203" s="102" t="s">
        <v>563</v>
      </c>
      <c r="AQ203" s="102" t="s">
        <v>563</v>
      </c>
      <c r="AR203" s="102" t="s">
        <v>563</v>
      </c>
      <c r="AS203" s="102"/>
      <c r="AT203" s="59"/>
      <c r="AU203" s="118" t="s">
        <v>563</v>
      </c>
      <c r="AV203" s="102"/>
      <c r="AW203" s="102"/>
      <c r="AX203" s="102" t="s">
        <v>563</v>
      </c>
      <c r="AY203" s="102" t="s">
        <v>563</v>
      </c>
      <c r="AZ203" s="102" t="s">
        <v>563</v>
      </c>
      <c r="BA203" s="118" t="s">
        <v>563</v>
      </c>
      <c r="BB203" s="102" t="s">
        <v>563</v>
      </c>
      <c r="BC203" s="102" t="s">
        <v>563</v>
      </c>
      <c r="BD203" s="102"/>
      <c r="BE203" s="58"/>
      <c r="BF203" s="76"/>
      <c r="BG203" s="118" t="s">
        <v>563</v>
      </c>
    </row>
    <row r="204" spans="1:59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102" t="s">
        <v>563</v>
      </c>
      <c r="M204" s="102" t="s">
        <v>563</v>
      </c>
      <c r="N204" s="102" t="s">
        <v>563</v>
      </c>
      <c r="O204" s="102" t="s">
        <v>563</v>
      </c>
      <c r="P204" s="102" t="s">
        <v>563</v>
      </c>
      <c r="Q204" s="118" t="s">
        <v>563</v>
      </c>
      <c r="R204" s="102" t="s">
        <v>563</v>
      </c>
      <c r="S204" s="102" t="s">
        <v>563</v>
      </c>
      <c r="T204" s="101"/>
      <c r="U204" s="102" t="s">
        <v>563</v>
      </c>
      <c r="V204" s="65"/>
      <c r="W204" s="118" t="s">
        <v>563</v>
      </c>
      <c r="X204" s="102" t="s">
        <v>563</v>
      </c>
      <c r="Y204" s="102" t="s">
        <v>563</v>
      </c>
      <c r="Z204" s="101"/>
      <c r="AA204" s="101"/>
      <c r="AB204" s="65"/>
      <c r="AC204" s="118" t="s">
        <v>563</v>
      </c>
      <c r="AD204" s="102" t="s">
        <v>563</v>
      </c>
      <c r="AE204" s="102" t="s">
        <v>563</v>
      </c>
      <c r="AF204" s="102" t="s">
        <v>563</v>
      </c>
      <c r="AG204" s="101"/>
      <c r="AH204" s="65"/>
      <c r="AI204" s="118" t="s">
        <v>563</v>
      </c>
      <c r="AJ204" s="54"/>
      <c r="AK204" s="54"/>
      <c r="AL204" s="101"/>
      <c r="AM204" s="54"/>
      <c r="AN204" s="65"/>
      <c r="AO204" s="118">
        <v>0</v>
      </c>
      <c r="AP204" s="102" t="s">
        <v>563</v>
      </c>
      <c r="AQ204" s="102" t="s">
        <v>563</v>
      </c>
      <c r="AR204" s="102" t="s">
        <v>563</v>
      </c>
      <c r="AS204" s="101"/>
      <c r="AT204" s="65"/>
      <c r="AU204" s="118" t="s">
        <v>563</v>
      </c>
      <c r="AV204" s="101"/>
      <c r="AW204" s="101"/>
      <c r="AX204" s="102" t="s">
        <v>563</v>
      </c>
      <c r="AY204" s="102" t="s">
        <v>563</v>
      </c>
      <c r="AZ204" s="102" t="s">
        <v>563</v>
      </c>
      <c r="BA204" s="118" t="s">
        <v>563</v>
      </c>
      <c r="BB204" s="102" t="s">
        <v>563</v>
      </c>
      <c r="BC204" s="102" t="s">
        <v>563</v>
      </c>
      <c r="BD204" s="101"/>
      <c r="BE204" s="54"/>
      <c r="BF204" s="81"/>
      <c r="BG204" s="118" t="s">
        <v>563</v>
      </c>
    </row>
    <row r="205" spans="1:59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102">
        <v>3</v>
      </c>
      <c r="M205" s="102">
        <v>5</v>
      </c>
      <c r="N205" s="102">
        <v>4</v>
      </c>
      <c r="O205" s="102">
        <v>4</v>
      </c>
      <c r="P205" s="102">
        <v>3</v>
      </c>
      <c r="Q205" s="118">
        <v>3.8</v>
      </c>
      <c r="R205" s="102">
        <v>3</v>
      </c>
      <c r="S205" s="102">
        <v>3</v>
      </c>
      <c r="T205" s="102"/>
      <c r="U205" s="102">
        <v>3</v>
      </c>
      <c r="V205" s="59"/>
      <c r="W205" s="118">
        <v>3</v>
      </c>
      <c r="X205" s="102">
        <v>3</v>
      </c>
      <c r="Y205" s="102">
        <v>3</v>
      </c>
      <c r="Z205" s="102"/>
      <c r="AA205" s="102"/>
      <c r="AB205" s="59"/>
      <c r="AC205" s="118">
        <v>3</v>
      </c>
      <c r="AD205" s="102">
        <v>5</v>
      </c>
      <c r="AE205" s="102">
        <v>0</v>
      </c>
      <c r="AF205" s="102">
        <v>5</v>
      </c>
      <c r="AG205" s="102"/>
      <c r="AH205" s="59"/>
      <c r="AI205" s="118">
        <v>5</v>
      </c>
      <c r="AJ205" s="58"/>
      <c r="AK205" s="58"/>
      <c r="AL205" s="102"/>
      <c r="AM205" s="58"/>
      <c r="AN205" s="59"/>
      <c r="AO205" s="118">
        <v>0</v>
      </c>
      <c r="AP205" s="102">
        <v>4</v>
      </c>
      <c r="AQ205" s="102">
        <v>3</v>
      </c>
      <c r="AR205" s="102">
        <v>4</v>
      </c>
      <c r="AS205" s="102"/>
      <c r="AT205" s="59"/>
      <c r="AU205" s="118">
        <v>3.6666666666666665</v>
      </c>
      <c r="AV205" s="102"/>
      <c r="AW205" s="102"/>
      <c r="AX205" s="102">
        <v>5</v>
      </c>
      <c r="AY205" s="102">
        <v>5</v>
      </c>
      <c r="AZ205" s="102">
        <v>5</v>
      </c>
      <c r="BA205" s="118">
        <v>5</v>
      </c>
      <c r="BB205" s="102">
        <v>3</v>
      </c>
      <c r="BC205" s="102">
        <v>4</v>
      </c>
      <c r="BD205" s="102"/>
      <c r="BE205" s="58"/>
      <c r="BF205" s="76"/>
      <c r="BG205" s="118">
        <v>3.5</v>
      </c>
    </row>
    <row r="206" spans="1:59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102">
        <v>3</v>
      </c>
      <c r="M206" s="102">
        <v>4</v>
      </c>
      <c r="N206" s="102">
        <v>3</v>
      </c>
      <c r="O206" s="102">
        <v>4</v>
      </c>
      <c r="P206" s="102">
        <v>3</v>
      </c>
      <c r="Q206" s="118">
        <v>3.4</v>
      </c>
      <c r="R206" s="102">
        <v>4</v>
      </c>
      <c r="S206" s="102">
        <v>5</v>
      </c>
      <c r="T206" s="101"/>
      <c r="U206" s="102">
        <v>4</v>
      </c>
      <c r="V206" s="65"/>
      <c r="W206" s="118">
        <v>4.333333333333333</v>
      </c>
      <c r="X206" s="102">
        <v>4</v>
      </c>
      <c r="Y206" s="102">
        <v>4</v>
      </c>
      <c r="Z206" s="101"/>
      <c r="AA206" s="101"/>
      <c r="AB206" s="65"/>
      <c r="AC206" s="118">
        <v>4</v>
      </c>
      <c r="AD206" s="102">
        <v>5</v>
      </c>
      <c r="AE206" s="102">
        <v>0</v>
      </c>
      <c r="AF206" s="102">
        <v>5</v>
      </c>
      <c r="AG206" s="101"/>
      <c r="AH206" s="65"/>
      <c r="AI206" s="118">
        <v>5</v>
      </c>
      <c r="AJ206" s="54"/>
      <c r="AK206" s="54"/>
      <c r="AL206" s="101"/>
      <c r="AM206" s="54"/>
      <c r="AN206" s="65"/>
      <c r="AO206" s="118">
        <v>0</v>
      </c>
      <c r="AP206" s="102">
        <v>5</v>
      </c>
      <c r="AQ206" s="102">
        <v>5</v>
      </c>
      <c r="AR206" s="102">
        <v>5</v>
      </c>
      <c r="AS206" s="101"/>
      <c r="AT206" s="65"/>
      <c r="AU206" s="118">
        <v>5</v>
      </c>
      <c r="AV206" s="101"/>
      <c r="AW206" s="101"/>
      <c r="AX206" s="102">
        <v>5</v>
      </c>
      <c r="AY206" s="102">
        <v>5</v>
      </c>
      <c r="AZ206" s="102">
        <v>5</v>
      </c>
      <c r="BA206" s="118">
        <v>5</v>
      </c>
      <c r="BB206" s="102">
        <v>3</v>
      </c>
      <c r="BC206" s="102">
        <v>3</v>
      </c>
      <c r="BD206" s="101"/>
      <c r="BE206" s="54"/>
      <c r="BF206" s="81"/>
      <c r="BG206" s="118">
        <v>3</v>
      </c>
    </row>
    <row r="207" spans="1:59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102" t="s">
        <v>563</v>
      </c>
      <c r="M207" s="102" t="s">
        <v>563</v>
      </c>
      <c r="N207" s="102" t="s">
        <v>563</v>
      </c>
      <c r="O207" s="102" t="s">
        <v>563</v>
      </c>
      <c r="P207" s="102" t="s">
        <v>563</v>
      </c>
      <c r="Q207" s="118" t="s">
        <v>563</v>
      </c>
      <c r="R207" s="102" t="s">
        <v>563</v>
      </c>
      <c r="S207" s="102" t="s">
        <v>563</v>
      </c>
      <c r="T207" s="102"/>
      <c r="U207" s="102" t="s">
        <v>563</v>
      </c>
      <c r="V207" s="59"/>
      <c r="W207" s="118" t="s">
        <v>563</v>
      </c>
      <c r="X207" s="102" t="s">
        <v>563</v>
      </c>
      <c r="Y207" s="102" t="s">
        <v>563</v>
      </c>
      <c r="Z207" s="102"/>
      <c r="AA207" s="102"/>
      <c r="AB207" s="59"/>
      <c r="AC207" s="118" t="s">
        <v>563</v>
      </c>
      <c r="AD207" s="102" t="s">
        <v>563</v>
      </c>
      <c r="AE207" s="102" t="s">
        <v>563</v>
      </c>
      <c r="AF207" s="102" t="s">
        <v>563</v>
      </c>
      <c r="AG207" s="102"/>
      <c r="AH207" s="59"/>
      <c r="AI207" s="118" t="s">
        <v>563</v>
      </c>
      <c r="AJ207" s="58"/>
      <c r="AK207" s="58"/>
      <c r="AL207" s="102"/>
      <c r="AM207" s="58"/>
      <c r="AN207" s="59"/>
      <c r="AO207" s="118">
        <v>0</v>
      </c>
      <c r="AP207" s="102" t="s">
        <v>563</v>
      </c>
      <c r="AQ207" s="102" t="s">
        <v>563</v>
      </c>
      <c r="AR207" s="102" t="s">
        <v>563</v>
      </c>
      <c r="AS207" s="102"/>
      <c r="AT207" s="59"/>
      <c r="AU207" s="118" t="s">
        <v>563</v>
      </c>
      <c r="AV207" s="102"/>
      <c r="AW207" s="102"/>
      <c r="AX207" s="102" t="s">
        <v>563</v>
      </c>
      <c r="AY207" s="102" t="s">
        <v>563</v>
      </c>
      <c r="AZ207" s="102" t="s">
        <v>563</v>
      </c>
      <c r="BA207" s="118" t="s">
        <v>563</v>
      </c>
      <c r="BB207" s="102" t="s">
        <v>563</v>
      </c>
      <c r="BC207" s="102" t="s">
        <v>563</v>
      </c>
      <c r="BD207" s="102"/>
      <c r="BE207" s="58"/>
      <c r="BF207" s="76"/>
      <c r="BG207" s="118" t="s">
        <v>563</v>
      </c>
    </row>
    <row r="208" spans="1:59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102">
        <v>2</v>
      </c>
      <c r="M208" s="102">
        <v>3</v>
      </c>
      <c r="N208" s="102">
        <v>2</v>
      </c>
      <c r="O208" s="102">
        <v>3</v>
      </c>
      <c r="P208" s="102">
        <v>2</v>
      </c>
      <c r="Q208" s="118">
        <v>2.4</v>
      </c>
      <c r="R208" s="102">
        <v>3</v>
      </c>
      <c r="S208" s="102">
        <v>3</v>
      </c>
      <c r="T208" s="101"/>
      <c r="U208" s="102">
        <v>3</v>
      </c>
      <c r="V208" s="65"/>
      <c r="W208" s="118">
        <v>3</v>
      </c>
      <c r="X208" s="102">
        <v>1</v>
      </c>
      <c r="Y208" s="102">
        <v>3</v>
      </c>
      <c r="Z208" s="101"/>
      <c r="AA208" s="101"/>
      <c r="AB208" s="65"/>
      <c r="AC208" s="118">
        <v>2</v>
      </c>
      <c r="AD208" s="102">
        <v>5</v>
      </c>
      <c r="AE208" s="102">
        <v>0</v>
      </c>
      <c r="AF208" s="102">
        <v>5</v>
      </c>
      <c r="AG208" s="101"/>
      <c r="AH208" s="65"/>
      <c r="AI208" s="118">
        <v>5</v>
      </c>
      <c r="AJ208" s="54"/>
      <c r="AK208" s="54"/>
      <c r="AL208" s="101"/>
      <c r="AM208" s="54"/>
      <c r="AN208" s="65"/>
      <c r="AO208" s="118">
        <v>0</v>
      </c>
      <c r="AP208" s="102">
        <v>2</v>
      </c>
      <c r="AQ208" s="102">
        <v>1</v>
      </c>
      <c r="AR208" s="102">
        <v>2</v>
      </c>
      <c r="AS208" s="101"/>
      <c r="AT208" s="65"/>
      <c r="AU208" s="118">
        <v>1.6666666666666667</v>
      </c>
      <c r="AV208" s="101"/>
      <c r="AW208" s="101"/>
      <c r="AX208" s="102">
        <v>5</v>
      </c>
      <c r="AY208" s="102">
        <v>5</v>
      </c>
      <c r="AZ208" s="102">
        <v>5</v>
      </c>
      <c r="BA208" s="118">
        <v>5</v>
      </c>
      <c r="BB208" s="102">
        <v>3</v>
      </c>
      <c r="BC208" s="102">
        <v>2</v>
      </c>
      <c r="BD208" s="101"/>
      <c r="BE208" s="54"/>
      <c r="BF208" s="81"/>
      <c r="BG208" s="118">
        <v>2.5</v>
      </c>
    </row>
    <row r="209" spans="1:59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102">
        <v>3</v>
      </c>
      <c r="M209" s="102">
        <v>3</v>
      </c>
      <c r="N209" s="102">
        <v>1</v>
      </c>
      <c r="O209" s="102">
        <v>3</v>
      </c>
      <c r="P209" s="102">
        <v>2</v>
      </c>
      <c r="Q209" s="118">
        <v>2.4</v>
      </c>
      <c r="R209" s="102">
        <v>3</v>
      </c>
      <c r="S209" s="102">
        <v>3</v>
      </c>
      <c r="T209" s="102"/>
      <c r="U209" s="102">
        <v>3</v>
      </c>
      <c r="V209" s="59"/>
      <c r="W209" s="118">
        <v>3</v>
      </c>
      <c r="X209" s="102">
        <v>2</v>
      </c>
      <c r="Y209" s="102">
        <v>2</v>
      </c>
      <c r="Z209" s="102"/>
      <c r="AA209" s="102"/>
      <c r="AB209" s="59"/>
      <c r="AC209" s="118">
        <v>2</v>
      </c>
      <c r="AD209" s="102">
        <v>2</v>
      </c>
      <c r="AE209" s="102">
        <v>0</v>
      </c>
      <c r="AF209" s="102">
        <v>2</v>
      </c>
      <c r="AG209" s="102"/>
      <c r="AH209" s="59"/>
      <c r="AI209" s="118">
        <v>2</v>
      </c>
      <c r="AJ209" s="58"/>
      <c r="AK209" s="58"/>
      <c r="AL209" s="102"/>
      <c r="AM209" s="58"/>
      <c r="AN209" s="59"/>
      <c r="AO209" s="118">
        <v>0</v>
      </c>
      <c r="AP209" s="102">
        <v>3</v>
      </c>
      <c r="AQ209" s="102">
        <v>3</v>
      </c>
      <c r="AR209" s="102">
        <v>3</v>
      </c>
      <c r="AS209" s="102"/>
      <c r="AT209" s="59"/>
      <c r="AU209" s="118">
        <v>3</v>
      </c>
      <c r="AV209" s="102"/>
      <c r="AW209" s="102"/>
      <c r="AX209" s="102">
        <v>1</v>
      </c>
      <c r="AY209" s="102">
        <v>1</v>
      </c>
      <c r="AZ209" s="102">
        <v>1</v>
      </c>
      <c r="BA209" s="118">
        <v>1</v>
      </c>
      <c r="BB209" s="102">
        <v>3</v>
      </c>
      <c r="BC209" s="102">
        <v>4</v>
      </c>
      <c r="BD209" s="102"/>
      <c r="BE209" s="58"/>
      <c r="BF209" s="76"/>
      <c r="BG209" s="118">
        <v>3.5</v>
      </c>
    </row>
    <row r="210" spans="1:59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102">
        <v>0</v>
      </c>
      <c r="M210" s="102">
        <v>0</v>
      </c>
      <c r="N210" s="102">
        <v>0</v>
      </c>
      <c r="O210" s="102">
        <v>0</v>
      </c>
      <c r="P210" s="102">
        <v>0</v>
      </c>
      <c r="Q210" s="118">
        <v>0</v>
      </c>
      <c r="R210" s="102">
        <v>0</v>
      </c>
      <c r="S210" s="102">
        <v>0</v>
      </c>
      <c r="T210" s="101"/>
      <c r="U210" s="102">
        <v>0</v>
      </c>
      <c r="V210" s="65"/>
      <c r="W210" s="118">
        <v>0</v>
      </c>
      <c r="X210" s="102">
        <v>0</v>
      </c>
      <c r="Y210" s="102">
        <v>0</v>
      </c>
      <c r="Z210" s="101"/>
      <c r="AA210" s="101"/>
      <c r="AB210" s="65"/>
      <c r="AC210" s="118">
        <v>0</v>
      </c>
      <c r="AD210" s="102">
        <v>0</v>
      </c>
      <c r="AE210" s="102">
        <v>0</v>
      </c>
      <c r="AF210" s="102">
        <v>0</v>
      </c>
      <c r="AG210" s="101"/>
      <c r="AH210" s="65"/>
      <c r="AI210" s="118">
        <v>0</v>
      </c>
      <c r="AJ210" s="54"/>
      <c r="AK210" s="54"/>
      <c r="AL210" s="101"/>
      <c r="AM210" s="54"/>
      <c r="AN210" s="65"/>
      <c r="AO210" s="118">
        <v>0</v>
      </c>
      <c r="AP210" s="102">
        <v>0</v>
      </c>
      <c r="AQ210" s="102">
        <v>0</v>
      </c>
      <c r="AR210" s="102">
        <v>0</v>
      </c>
      <c r="AS210" s="101"/>
      <c r="AT210" s="65"/>
      <c r="AU210" s="118">
        <v>0</v>
      </c>
      <c r="AV210" s="101"/>
      <c r="AW210" s="101"/>
      <c r="AX210" s="102">
        <v>0</v>
      </c>
      <c r="AY210" s="102">
        <v>0</v>
      </c>
      <c r="AZ210" s="102">
        <v>0</v>
      </c>
      <c r="BA210" s="118">
        <v>0</v>
      </c>
      <c r="BB210" s="102">
        <v>2</v>
      </c>
      <c r="BC210" s="102">
        <v>3</v>
      </c>
      <c r="BD210" s="101"/>
      <c r="BE210" s="54"/>
      <c r="BF210" s="81"/>
      <c r="BG210" s="118">
        <v>2.5</v>
      </c>
    </row>
    <row r="211" spans="1:59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102" t="s">
        <v>563</v>
      </c>
      <c r="M211" s="102" t="s">
        <v>563</v>
      </c>
      <c r="N211" s="102" t="s">
        <v>563</v>
      </c>
      <c r="O211" s="102" t="s">
        <v>563</v>
      </c>
      <c r="P211" s="102" t="s">
        <v>563</v>
      </c>
      <c r="Q211" s="118" t="s">
        <v>563</v>
      </c>
      <c r="R211" s="102" t="s">
        <v>563</v>
      </c>
      <c r="S211" s="102" t="s">
        <v>563</v>
      </c>
      <c r="T211" s="102"/>
      <c r="U211" s="102" t="s">
        <v>563</v>
      </c>
      <c r="V211" s="59"/>
      <c r="W211" s="118" t="s">
        <v>563</v>
      </c>
      <c r="X211" s="102" t="s">
        <v>563</v>
      </c>
      <c r="Y211" s="102" t="s">
        <v>563</v>
      </c>
      <c r="Z211" s="102"/>
      <c r="AA211" s="102"/>
      <c r="AB211" s="59"/>
      <c r="AC211" s="118" t="s">
        <v>563</v>
      </c>
      <c r="AD211" s="102" t="s">
        <v>563</v>
      </c>
      <c r="AE211" s="102" t="s">
        <v>563</v>
      </c>
      <c r="AF211" s="102" t="s">
        <v>563</v>
      </c>
      <c r="AG211" s="102"/>
      <c r="AH211" s="59"/>
      <c r="AI211" s="118" t="s">
        <v>563</v>
      </c>
      <c r="AJ211" s="58"/>
      <c r="AK211" s="58"/>
      <c r="AL211" s="102"/>
      <c r="AM211" s="58"/>
      <c r="AN211" s="59"/>
      <c r="AO211" s="118">
        <v>0</v>
      </c>
      <c r="AP211" s="102" t="s">
        <v>563</v>
      </c>
      <c r="AQ211" s="102" t="s">
        <v>563</v>
      </c>
      <c r="AR211" s="102" t="s">
        <v>563</v>
      </c>
      <c r="AS211" s="102"/>
      <c r="AT211" s="59"/>
      <c r="AU211" s="118" t="s">
        <v>563</v>
      </c>
      <c r="AV211" s="102"/>
      <c r="AW211" s="102"/>
      <c r="AX211" s="102" t="s">
        <v>563</v>
      </c>
      <c r="AY211" s="102" t="s">
        <v>563</v>
      </c>
      <c r="AZ211" s="102" t="s">
        <v>563</v>
      </c>
      <c r="BA211" s="118" t="s">
        <v>563</v>
      </c>
      <c r="BB211" s="102" t="s">
        <v>563</v>
      </c>
      <c r="BC211" s="102" t="s">
        <v>563</v>
      </c>
      <c r="BD211" s="102"/>
      <c r="BE211" s="58"/>
      <c r="BF211" s="76"/>
      <c r="BG211" s="118" t="s">
        <v>563</v>
      </c>
    </row>
    <row r="212" spans="1:59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102" t="s">
        <v>563</v>
      </c>
      <c r="M212" s="102" t="s">
        <v>563</v>
      </c>
      <c r="N212" s="102" t="s">
        <v>563</v>
      </c>
      <c r="O212" s="102" t="s">
        <v>563</v>
      </c>
      <c r="P212" s="102" t="s">
        <v>563</v>
      </c>
      <c r="Q212" s="118" t="s">
        <v>563</v>
      </c>
      <c r="R212" s="102" t="s">
        <v>563</v>
      </c>
      <c r="S212" s="102" t="s">
        <v>563</v>
      </c>
      <c r="T212" s="101"/>
      <c r="U212" s="102" t="s">
        <v>563</v>
      </c>
      <c r="V212" s="65"/>
      <c r="W212" s="118" t="s">
        <v>563</v>
      </c>
      <c r="X212" s="102" t="s">
        <v>563</v>
      </c>
      <c r="Y212" s="102" t="s">
        <v>563</v>
      </c>
      <c r="Z212" s="101"/>
      <c r="AA212" s="101"/>
      <c r="AB212" s="65"/>
      <c r="AC212" s="118" t="s">
        <v>563</v>
      </c>
      <c r="AD212" s="102" t="s">
        <v>563</v>
      </c>
      <c r="AE212" s="102" t="s">
        <v>563</v>
      </c>
      <c r="AF212" s="102" t="s">
        <v>563</v>
      </c>
      <c r="AG212" s="101"/>
      <c r="AH212" s="65"/>
      <c r="AI212" s="118" t="s">
        <v>563</v>
      </c>
      <c r="AJ212" s="54"/>
      <c r="AK212" s="54"/>
      <c r="AL212" s="101"/>
      <c r="AM212" s="54"/>
      <c r="AN212" s="65"/>
      <c r="AO212" s="118">
        <v>0</v>
      </c>
      <c r="AP212" s="102" t="s">
        <v>563</v>
      </c>
      <c r="AQ212" s="102" t="s">
        <v>563</v>
      </c>
      <c r="AR212" s="102" t="s">
        <v>563</v>
      </c>
      <c r="AS212" s="101"/>
      <c r="AT212" s="65"/>
      <c r="AU212" s="118" t="s">
        <v>563</v>
      </c>
      <c r="AV212" s="101"/>
      <c r="AW212" s="101"/>
      <c r="AX212" s="102" t="s">
        <v>563</v>
      </c>
      <c r="AY212" s="102" t="s">
        <v>563</v>
      </c>
      <c r="AZ212" s="102" t="s">
        <v>563</v>
      </c>
      <c r="BA212" s="118" t="s">
        <v>563</v>
      </c>
      <c r="BB212" s="102" t="s">
        <v>563</v>
      </c>
      <c r="BC212" s="102" t="s">
        <v>563</v>
      </c>
      <c r="BD212" s="101"/>
      <c r="BE212" s="54"/>
      <c r="BF212" s="81"/>
      <c r="BG212" s="118" t="s">
        <v>563</v>
      </c>
    </row>
    <row r="213" spans="1:59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102" t="s">
        <v>563</v>
      </c>
      <c r="M213" s="102" t="s">
        <v>563</v>
      </c>
      <c r="N213" s="102" t="s">
        <v>563</v>
      </c>
      <c r="O213" s="102" t="s">
        <v>563</v>
      </c>
      <c r="P213" s="102" t="s">
        <v>563</v>
      </c>
      <c r="Q213" s="118" t="s">
        <v>563</v>
      </c>
      <c r="R213" s="102" t="s">
        <v>563</v>
      </c>
      <c r="S213" s="102" t="s">
        <v>563</v>
      </c>
      <c r="T213" s="102"/>
      <c r="U213" s="102" t="s">
        <v>563</v>
      </c>
      <c r="V213" s="59"/>
      <c r="W213" s="118" t="s">
        <v>563</v>
      </c>
      <c r="X213" s="102" t="s">
        <v>563</v>
      </c>
      <c r="Y213" s="102" t="s">
        <v>563</v>
      </c>
      <c r="Z213" s="102"/>
      <c r="AA213" s="102"/>
      <c r="AB213" s="59"/>
      <c r="AC213" s="118" t="s">
        <v>563</v>
      </c>
      <c r="AD213" s="102" t="s">
        <v>563</v>
      </c>
      <c r="AE213" s="102" t="s">
        <v>563</v>
      </c>
      <c r="AF213" s="102" t="s">
        <v>563</v>
      </c>
      <c r="AG213" s="102"/>
      <c r="AH213" s="59"/>
      <c r="AI213" s="118" t="s">
        <v>563</v>
      </c>
      <c r="AJ213" s="58"/>
      <c r="AK213" s="58"/>
      <c r="AL213" s="102"/>
      <c r="AM213" s="58"/>
      <c r="AN213" s="59"/>
      <c r="AO213" s="118">
        <v>0</v>
      </c>
      <c r="AP213" s="102" t="s">
        <v>563</v>
      </c>
      <c r="AQ213" s="102" t="s">
        <v>563</v>
      </c>
      <c r="AR213" s="102" t="s">
        <v>563</v>
      </c>
      <c r="AS213" s="102"/>
      <c r="AT213" s="59"/>
      <c r="AU213" s="118" t="s">
        <v>563</v>
      </c>
      <c r="AV213" s="102"/>
      <c r="AW213" s="102"/>
      <c r="AX213" s="102" t="s">
        <v>563</v>
      </c>
      <c r="AY213" s="102" t="s">
        <v>563</v>
      </c>
      <c r="AZ213" s="102" t="s">
        <v>563</v>
      </c>
      <c r="BA213" s="118" t="s">
        <v>563</v>
      </c>
      <c r="BB213" s="102" t="s">
        <v>563</v>
      </c>
      <c r="BC213" s="102" t="s">
        <v>563</v>
      </c>
      <c r="BD213" s="102"/>
      <c r="BE213" s="58"/>
      <c r="BF213" s="76"/>
      <c r="BG213" s="118" t="s">
        <v>563</v>
      </c>
    </row>
    <row r="214" spans="1:59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102">
        <v>2</v>
      </c>
      <c r="M214" s="102">
        <v>2</v>
      </c>
      <c r="N214" s="102">
        <v>2</v>
      </c>
      <c r="O214" s="102">
        <v>2</v>
      </c>
      <c r="P214" s="102">
        <v>2</v>
      </c>
      <c r="Q214" s="118">
        <v>2</v>
      </c>
      <c r="R214" s="102">
        <v>2</v>
      </c>
      <c r="S214" s="102">
        <v>2</v>
      </c>
      <c r="T214" s="101"/>
      <c r="U214" s="102">
        <v>2</v>
      </c>
      <c r="V214" s="65"/>
      <c r="W214" s="118">
        <v>2</v>
      </c>
      <c r="X214" s="102">
        <v>2</v>
      </c>
      <c r="Y214" s="102">
        <v>2</v>
      </c>
      <c r="Z214" s="101"/>
      <c r="AA214" s="101"/>
      <c r="AB214" s="65"/>
      <c r="AC214" s="118">
        <v>2</v>
      </c>
      <c r="AD214" s="102">
        <v>2</v>
      </c>
      <c r="AE214" s="102">
        <v>0</v>
      </c>
      <c r="AF214" s="102">
        <v>2</v>
      </c>
      <c r="AG214" s="101"/>
      <c r="AH214" s="65"/>
      <c r="AI214" s="118">
        <v>2</v>
      </c>
      <c r="AJ214" s="54"/>
      <c r="AK214" s="54"/>
      <c r="AL214" s="101"/>
      <c r="AM214" s="54"/>
      <c r="AN214" s="65"/>
      <c r="AO214" s="118">
        <v>0</v>
      </c>
      <c r="AP214" s="102">
        <v>2</v>
      </c>
      <c r="AQ214" s="102">
        <v>2</v>
      </c>
      <c r="AR214" s="102">
        <v>2</v>
      </c>
      <c r="AS214" s="101"/>
      <c r="AT214" s="65"/>
      <c r="AU214" s="118">
        <v>2</v>
      </c>
      <c r="AV214" s="101"/>
      <c r="AW214" s="101"/>
      <c r="AX214" s="102">
        <v>2</v>
      </c>
      <c r="AY214" s="102">
        <v>2</v>
      </c>
      <c r="AZ214" s="102">
        <v>2</v>
      </c>
      <c r="BA214" s="118">
        <v>2</v>
      </c>
      <c r="BB214" s="102">
        <v>1</v>
      </c>
      <c r="BC214" s="102">
        <v>2</v>
      </c>
      <c r="BD214" s="101"/>
      <c r="BE214" s="54"/>
      <c r="BF214" s="81"/>
      <c r="BG214" s="118">
        <v>1.5</v>
      </c>
    </row>
    <row r="215" spans="1:59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102" t="s">
        <v>563</v>
      </c>
      <c r="M215" s="102" t="s">
        <v>563</v>
      </c>
      <c r="N215" s="102" t="s">
        <v>563</v>
      </c>
      <c r="O215" s="102" t="s">
        <v>563</v>
      </c>
      <c r="P215" s="102" t="s">
        <v>563</v>
      </c>
      <c r="Q215" s="118" t="s">
        <v>563</v>
      </c>
      <c r="R215" s="102" t="s">
        <v>563</v>
      </c>
      <c r="S215" s="102" t="s">
        <v>563</v>
      </c>
      <c r="T215" s="102"/>
      <c r="U215" s="102" t="s">
        <v>563</v>
      </c>
      <c r="V215" s="59"/>
      <c r="W215" s="118" t="s">
        <v>563</v>
      </c>
      <c r="X215" s="102" t="s">
        <v>563</v>
      </c>
      <c r="Y215" s="102" t="s">
        <v>563</v>
      </c>
      <c r="Z215" s="102"/>
      <c r="AA215" s="102"/>
      <c r="AB215" s="59"/>
      <c r="AC215" s="118" t="s">
        <v>563</v>
      </c>
      <c r="AD215" s="102" t="s">
        <v>563</v>
      </c>
      <c r="AE215" s="102" t="s">
        <v>563</v>
      </c>
      <c r="AF215" s="102" t="s">
        <v>563</v>
      </c>
      <c r="AG215" s="102"/>
      <c r="AH215" s="59"/>
      <c r="AI215" s="118" t="s">
        <v>563</v>
      </c>
      <c r="AJ215" s="58"/>
      <c r="AK215" s="58"/>
      <c r="AL215" s="102"/>
      <c r="AM215" s="58"/>
      <c r="AN215" s="59"/>
      <c r="AO215" s="118">
        <v>0</v>
      </c>
      <c r="AP215" s="102" t="s">
        <v>563</v>
      </c>
      <c r="AQ215" s="102" t="s">
        <v>563</v>
      </c>
      <c r="AR215" s="102" t="s">
        <v>563</v>
      </c>
      <c r="AS215" s="102"/>
      <c r="AT215" s="59"/>
      <c r="AU215" s="118" t="s">
        <v>563</v>
      </c>
      <c r="AV215" s="102"/>
      <c r="AW215" s="102"/>
      <c r="AX215" s="102" t="s">
        <v>563</v>
      </c>
      <c r="AY215" s="102" t="s">
        <v>563</v>
      </c>
      <c r="AZ215" s="102" t="s">
        <v>563</v>
      </c>
      <c r="BA215" s="118" t="s">
        <v>563</v>
      </c>
      <c r="BB215" s="102" t="s">
        <v>563</v>
      </c>
      <c r="BC215" s="102" t="s">
        <v>563</v>
      </c>
      <c r="BD215" s="102"/>
      <c r="BE215" s="58"/>
      <c r="BF215" s="76"/>
      <c r="BG215" s="118" t="s">
        <v>563</v>
      </c>
    </row>
    <row r="216" spans="1:59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102" t="s">
        <v>563</v>
      </c>
      <c r="M216" s="102" t="s">
        <v>563</v>
      </c>
      <c r="N216" s="102" t="s">
        <v>563</v>
      </c>
      <c r="O216" s="102" t="s">
        <v>563</v>
      </c>
      <c r="P216" s="102" t="s">
        <v>563</v>
      </c>
      <c r="Q216" s="118" t="s">
        <v>563</v>
      </c>
      <c r="R216" s="102" t="s">
        <v>563</v>
      </c>
      <c r="S216" s="102" t="s">
        <v>563</v>
      </c>
      <c r="T216" s="101"/>
      <c r="U216" s="102" t="s">
        <v>563</v>
      </c>
      <c r="V216" s="65"/>
      <c r="W216" s="118" t="s">
        <v>563</v>
      </c>
      <c r="X216" s="102" t="s">
        <v>563</v>
      </c>
      <c r="Y216" s="102" t="s">
        <v>563</v>
      </c>
      <c r="Z216" s="101"/>
      <c r="AA216" s="101"/>
      <c r="AB216" s="65"/>
      <c r="AC216" s="118" t="s">
        <v>563</v>
      </c>
      <c r="AD216" s="102" t="s">
        <v>563</v>
      </c>
      <c r="AE216" s="102" t="s">
        <v>563</v>
      </c>
      <c r="AF216" s="102" t="s">
        <v>563</v>
      </c>
      <c r="AG216" s="101"/>
      <c r="AH216" s="65"/>
      <c r="AI216" s="118" t="s">
        <v>563</v>
      </c>
      <c r="AJ216" s="54"/>
      <c r="AK216" s="54"/>
      <c r="AL216" s="101"/>
      <c r="AM216" s="54"/>
      <c r="AN216" s="65"/>
      <c r="AO216" s="118">
        <v>0</v>
      </c>
      <c r="AP216" s="102" t="s">
        <v>563</v>
      </c>
      <c r="AQ216" s="102" t="s">
        <v>563</v>
      </c>
      <c r="AR216" s="102" t="s">
        <v>563</v>
      </c>
      <c r="AS216" s="101"/>
      <c r="AT216" s="65"/>
      <c r="AU216" s="118" t="s">
        <v>563</v>
      </c>
      <c r="AV216" s="101"/>
      <c r="AW216" s="101"/>
      <c r="AX216" s="102" t="s">
        <v>563</v>
      </c>
      <c r="AY216" s="102" t="s">
        <v>563</v>
      </c>
      <c r="AZ216" s="102" t="s">
        <v>563</v>
      </c>
      <c r="BA216" s="118" t="s">
        <v>563</v>
      </c>
      <c r="BB216" s="102" t="s">
        <v>563</v>
      </c>
      <c r="BC216" s="102" t="s">
        <v>563</v>
      </c>
      <c r="BD216" s="101"/>
      <c r="BE216" s="54"/>
      <c r="BF216" s="81"/>
      <c r="BG216" s="118" t="s">
        <v>563</v>
      </c>
    </row>
    <row r="217" spans="1:59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102">
        <v>2</v>
      </c>
      <c r="M217" s="102">
        <v>2</v>
      </c>
      <c r="N217" s="102">
        <v>2</v>
      </c>
      <c r="O217" s="102">
        <v>3</v>
      </c>
      <c r="P217" s="102">
        <v>2</v>
      </c>
      <c r="Q217" s="118">
        <v>2.2000000000000002</v>
      </c>
      <c r="R217" s="102">
        <v>4</v>
      </c>
      <c r="S217" s="102">
        <v>3</v>
      </c>
      <c r="T217" s="102"/>
      <c r="U217" s="102">
        <v>3</v>
      </c>
      <c r="V217" s="59"/>
      <c r="W217" s="118">
        <v>3.3333333333333335</v>
      </c>
      <c r="X217" s="102">
        <v>2</v>
      </c>
      <c r="Y217" s="102">
        <v>2</v>
      </c>
      <c r="Z217" s="102"/>
      <c r="AA217" s="102"/>
      <c r="AB217" s="59"/>
      <c r="AC217" s="118">
        <v>2</v>
      </c>
      <c r="AD217" s="102">
        <v>1</v>
      </c>
      <c r="AE217" s="102">
        <v>0</v>
      </c>
      <c r="AF217" s="102">
        <v>1</v>
      </c>
      <c r="AG217" s="102"/>
      <c r="AH217" s="59"/>
      <c r="AI217" s="118">
        <v>1</v>
      </c>
      <c r="AJ217" s="58"/>
      <c r="AK217" s="58"/>
      <c r="AL217" s="102"/>
      <c r="AM217" s="58"/>
      <c r="AN217" s="59"/>
      <c r="AO217" s="118">
        <v>0</v>
      </c>
      <c r="AP217" s="102">
        <v>4</v>
      </c>
      <c r="AQ217" s="102">
        <v>4</v>
      </c>
      <c r="AR217" s="102">
        <v>3</v>
      </c>
      <c r="AS217" s="102"/>
      <c r="AT217" s="59"/>
      <c r="AU217" s="118">
        <v>3.6666666666666665</v>
      </c>
      <c r="AV217" s="102"/>
      <c r="AW217" s="102"/>
      <c r="AX217" s="102">
        <v>1</v>
      </c>
      <c r="AY217" s="102">
        <v>1</v>
      </c>
      <c r="AZ217" s="102">
        <v>1</v>
      </c>
      <c r="BA217" s="118">
        <v>1</v>
      </c>
      <c r="BB217" s="102">
        <v>1</v>
      </c>
      <c r="BC217" s="102">
        <v>2</v>
      </c>
      <c r="BD217" s="102"/>
      <c r="BE217" s="58"/>
      <c r="BF217" s="76"/>
      <c r="BG217" s="118">
        <v>1.5</v>
      </c>
    </row>
    <row r="218" spans="1:59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102" t="s">
        <v>563</v>
      </c>
      <c r="M218" s="102" t="s">
        <v>563</v>
      </c>
      <c r="N218" s="102" t="s">
        <v>563</v>
      </c>
      <c r="O218" s="102" t="s">
        <v>563</v>
      </c>
      <c r="P218" s="102" t="s">
        <v>563</v>
      </c>
      <c r="Q218" s="118" t="s">
        <v>563</v>
      </c>
      <c r="R218" s="102" t="s">
        <v>563</v>
      </c>
      <c r="S218" s="102" t="s">
        <v>563</v>
      </c>
      <c r="T218" s="101"/>
      <c r="U218" s="102" t="s">
        <v>563</v>
      </c>
      <c r="V218" s="65"/>
      <c r="W218" s="118" t="s">
        <v>563</v>
      </c>
      <c r="X218" s="102" t="s">
        <v>563</v>
      </c>
      <c r="Y218" s="102" t="s">
        <v>563</v>
      </c>
      <c r="Z218" s="101"/>
      <c r="AA218" s="101"/>
      <c r="AB218" s="65"/>
      <c r="AC218" s="118" t="s">
        <v>563</v>
      </c>
      <c r="AD218" s="102" t="s">
        <v>563</v>
      </c>
      <c r="AE218" s="102" t="s">
        <v>563</v>
      </c>
      <c r="AF218" s="102" t="s">
        <v>563</v>
      </c>
      <c r="AG218" s="101"/>
      <c r="AH218" s="65"/>
      <c r="AI218" s="118" t="s">
        <v>563</v>
      </c>
      <c r="AJ218" s="54"/>
      <c r="AK218" s="54"/>
      <c r="AL218" s="101"/>
      <c r="AM218" s="54"/>
      <c r="AN218" s="65"/>
      <c r="AO218" s="118">
        <v>0</v>
      </c>
      <c r="AP218" s="102" t="s">
        <v>563</v>
      </c>
      <c r="AQ218" s="102" t="s">
        <v>563</v>
      </c>
      <c r="AR218" s="102" t="s">
        <v>563</v>
      </c>
      <c r="AS218" s="101"/>
      <c r="AT218" s="65"/>
      <c r="AU218" s="118" t="s">
        <v>563</v>
      </c>
      <c r="AV218" s="101"/>
      <c r="AW218" s="101"/>
      <c r="AX218" s="102" t="s">
        <v>563</v>
      </c>
      <c r="AY218" s="102" t="s">
        <v>563</v>
      </c>
      <c r="AZ218" s="102" t="s">
        <v>563</v>
      </c>
      <c r="BA218" s="118" t="s">
        <v>563</v>
      </c>
      <c r="BB218" s="102" t="s">
        <v>563</v>
      </c>
      <c r="BC218" s="102" t="s">
        <v>563</v>
      </c>
      <c r="BD218" s="101"/>
      <c r="BE218" s="54"/>
      <c r="BF218" s="81"/>
      <c r="BG218" s="118" t="s">
        <v>563</v>
      </c>
    </row>
    <row r="219" spans="1:59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102">
        <v>2</v>
      </c>
      <c r="M219" s="102">
        <v>2</v>
      </c>
      <c r="N219" s="102">
        <v>2</v>
      </c>
      <c r="O219" s="102">
        <v>2</v>
      </c>
      <c r="P219" s="102">
        <v>2</v>
      </c>
      <c r="Q219" s="118">
        <v>2</v>
      </c>
      <c r="R219" s="102">
        <v>2</v>
      </c>
      <c r="S219" s="102">
        <v>2</v>
      </c>
      <c r="T219" s="102"/>
      <c r="U219" s="102">
        <v>2</v>
      </c>
      <c r="V219" s="59"/>
      <c r="W219" s="118">
        <v>2</v>
      </c>
      <c r="X219" s="102">
        <v>2</v>
      </c>
      <c r="Y219" s="102">
        <v>2</v>
      </c>
      <c r="Z219" s="102"/>
      <c r="AA219" s="102"/>
      <c r="AB219" s="59"/>
      <c r="AC219" s="118">
        <v>2</v>
      </c>
      <c r="AD219" s="102">
        <v>2</v>
      </c>
      <c r="AE219" s="102">
        <v>0</v>
      </c>
      <c r="AF219" s="102">
        <v>2</v>
      </c>
      <c r="AG219" s="102"/>
      <c r="AH219" s="59"/>
      <c r="AI219" s="118">
        <v>2</v>
      </c>
      <c r="AJ219" s="58"/>
      <c r="AK219" s="58"/>
      <c r="AL219" s="102"/>
      <c r="AM219" s="58"/>
      <c r="AN219" s="59"/>
      <c r="AO219" s="118">
        <v>0</v>
      </c>
      <c r="AP219" s="102">
        <v>2</v>
      </c>
      <c r="AQ219" s="102">
        <v>2</v>
      </c>
      <c r="AR219" s="102">
        <v>2</v>
      </c>
      <c r="AS219" s="102"/>
      <c r="AT219" s="59"/>
      <c r="AU219" s="118">
        <v>2</v>
      </c>
      <c r="AV219" s="102"/>
      <c r="AW219" s="102"/>
      <c r="AX219" s="102">
        <v>2</v>
      </c>
      <c r="AY219" s="102">
        <v>2</v>
      </c>
      <c r="AZ219" s="102">
        <v>2</v>
      </c>
      <c r="BA219" s="118">
        <v>2</v>
      </c>
      <c r="BB219" s="102">
        <v>1</v>
      </c>
      <c r="BC219" s="102">
        <v>2</v>
      </c>
      <c r="BD219" s="102"/>
      <c r="BE219" s="58"/>
      <c r="BF219" s="76"/>
      <c r="BG219" s="118">
        <v>1.5</v>
      </c>
    </row>
    <row r="220" spans="1:59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102">
        <v>3</v>
      </c>
      <c r="M220" s="102">
        <v>4</v>
      </c>
      <c r="N220" s="102">
        <v>5</v>
      </c>
      <c r="O220" s="102">
        <v>4</v>
      </c>
      <c r="P220" s="102">
        <v>4</v>
      </c>
      <c r="Q220" s="118">
        <v>4</v>
      </c>
      <c r="R220" s="102">
        <v>4</v>
      </c>
      <c r="S220" s="102">
        <v>4</v>
      </c>
      <c r="T220" s="101"/>
      <c r="U220" s="102">
        <v>4</v>
      </c>
      <c r="V220" s="65"/>
      <c r="W220" s="118">
        <v>4</v>
      </c>
      <c r="X220" s="102">
        <v>4</v>
      </c>
      <c r="Y220" s="102">
        <v>2</v>
      </c>
      <c r="Z220" s="101"/>
      <c r="AA220" s="101"/>
      <c r="AB220" s="65"/>
      <c r="AC220" s="118">
        <v>3</v>
      </c>
      <c r="AD220" s="102">
        <v>4</v>
      </c>
      <c r="AE220" s="102">
        <v>0</v>
      </c>
      <c r="AF220" s="102">
        <v>2</v>
      </c>
      <c r="AG220" s="101"/>
      <c r="AH220" s="65"/>
      <c r="AI220" s="118">
        <v>3</v>
      </c>
      <c r="AJ220" s="54"/>
      <c r="AK220" s="54"/>
      <c r="AL220" s="101"/>
      <c r="AM220" s="54"/>
      <c r="AN220" s="65"/>
      <c r="AO220" s="118">
        <v>0</v>
      </c>
      <c r="AP220" s="102">
        <v>4</v>
      </c>
      <c r="AQ220" s="102">
        <v>4</v>
      </c>
      <c r="AR220" s="102">
        <v>4</v>
      </c>
      <c r="AS220" s="101"/>
      <c r="AT220" s="65"/>
      <c r="AU220" s="118">
        <v>4</v>
      </c>
      <c r="AV220" s="101"/>
      <c r="AW220" s="101"/>
      <c r="AX220" s="102">
        <v>2</v>
      </c>
      <c r="AY220" s="102">
        <v>2</v>
      </c>
      <c r="AZ220" s="102">
        <v>2</v>
      </c>
      <c r="BA220" s="118">
        <v>2</v>
      </c>
      <c r="BB220" s="102">
        <v>4</v>
      </c>
      <c r="BC220" s="102">
        <v>5</v>
      </c>
      <c r="BD220" s="101"/>
      <c r="BE220" s="54"/>
      <c r="BF220" s="81"/>
      <c r="BG220" s="118">
        <v>4.5</v>
      </c>
    </row>
    <row r="221" spans="1:59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102" t="s">
        <v>563</v>
      </c>
      <c r="M221" s="102" t="s">
        <v>563</v>
      </c>
      <c r="N221" s="102" t="s">
        <v>563</v>
      </c>
      <c r="O221" s="102" t="s">
        <v>563</v>
      </c>
      <c r="P221" s="102" t="s">
        <v>563</v>
      </c>
      <c r="Q221" s="118" t="s">
        <v>563</v>
      </c>
      <c r="R221" s="102" t="s">
        <v>563</v>
      </c>
      <c r="S221" s="102" t="s">
        <v>563</v>
      </c>
      <c r="T221" s="102"/>
      <c r="U221" s="102" t="s">
        <v>563</v>
      </c>
      <c r="V221" s="59"/>
      <c r="W221" s="118" t="s">
        <v>563</v>
      </c>
      <c r="X221" s="102" t="s">
        <v>563</v>
      </c>
      <c r="Y221" s="102" t="s">
        <v>563</v>
      </c>
      <c r="Z221" s="102"/>
      <c r="AA221" s="102"/>
      <c r="AB221" s="59"/>
      <c r="AC221" s="118" t="s">
        <v>563</v>
      </c>
      <c r="AD221" s="102" t="s">
        <v>563</v>
      </c>
      <c r="AE221" s="102" t="s">
        <v>563</v>
      </c>
      <c r="AF221" s="102" t="s">
        <v>563</v>
      </c>
      <c r="AG221" s="102"/>
      <c r="AH221" s="59"/>
      <c r="AI221" s="118" t="s">
        <v>563</v>
      </c>
      <c r="AJ221" s="58"/>
      <c r="AK221" s="58"/>
      <c r="AL221" s="102"/>
      <c r="AM221" s="58"/>
      <c r="AN221" s="59"/>
      <c r="AO221" s="118">
        <v>0</v>
      </c>
      <c r="AP221" s="102" t="s">
        <v>563</v>
      </c>
      <c r="AQ221" s="102" t="s">
        <v>563</v>
      </c>
      <c r="AR221" s="102" t="s">
        <v>563</v>
      </c>
      <c r="AS221" s="102"/>
      <c r="AT221" s="59"/>
      <c r="AU221" s="118" t="s">
        <v>563</v>
      </c>
      <c r="AV221" s="102"/>
      <c r="AW221" s="102"/>
      <c r="AX221" s="102" t="s">
        <v>563</v>
      </c>
      <c r="AY221" s="102" t="s">
        <v>563</v>
      </c>
      <c r="AZ221" s="102" t="s">
        <v>563</v>
      </c>
      <c r="BA221" s="118" t="s">
        <v>563</v>
      </c>
      <c r="BB221" s="102" t="s">
        <v>563</v>
      </c>
      <c r="BC221" s="102" t="s">
        <v>563</v>
      </c>
      <c r="BD221" s="102"/>
      <c r="BE221" s="58"/>
      <c r="BF221" s="76"/>
      <c r="BG221" s="118" t="s">
        <v>563</v>
      </c>
    </row>
    <row r="222" spans="1:59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102" t="s">
        <v>563</v>
      </c>
      <c r="M222" s="102" t="s">
        <v>563</v>
      </c>
      <c r="N222" s="102" t="s">
        <v>563</v>
      </c>
      <c r="O222" s="102" t="s">
        <v>563</v>
      </c>
      <c r="P222" s="102" t="s">
        <v>563</v>
      </c>
      <c r="Q222" s="118" t="s">
        <v>563</v>
      </c>
      <c r="R222" s="102" t="s">
        <v>563</v>
      </c>
      <c r="S222" s="102" t="s">
        <v>563</v>
      </c>
      <c r="T222" s="101"/>
      <c r="U222" s="102" t="s">
        <v>563</v>
      </c>
      <c r="V222" s="65"/>
      <c r="W222" s="118" t="s">
        <v>563</v>
      </c>
      <c r="X222" s="102" t="s">
        <v>563</v>
      </c>
      <c r="Y222" s="102" t="s">
        <v>563</v>
      </c>
      <c r="Z222" s="101"/>
      <c r="AA222" s="101"/>
      <c r="AB222" s="65"/>
      <c r="AC222" s="118" t="s">
        <v>563</v>
      </c>
      <c r="AD222" s="102" t="s">
        <v>563</v>
      </c>
      <c r="AE222" s="102" t="s">
        <v>563</v>
      </c>
      <c r="AF222" s="102" t="s">
        <v>563</v>
      </c>
      <c r="AG222" s="101"/>
      <c r="AH222" s="65"/>
      <c r="AI222" s="118" t="s">
        <v>563</v>
      </c>
      <c r="AJ222" s="54"/>
      <c r="AK222" s="54"/>
      <c r="AL222" s="101"/>
      <c r="AM222" s="54"/>
      <c r="AN222" s="65"/>
      <c r="AO222" s="118">
        <v>0</v>
      </c>
      <c r="AP222" s="102" t="s">
        <v>563</v>
      </c>
      <c r="AQ222" s="102" t="s">
        <v>563</v>
      </c>
      <c r="AR222" s="102" t="s">
        <v>563</v>
      </c>
      <c r="AS222" s="101"/>
      <c r="AT222" s="65"/>
      <c r="AU222" s="118" t="s">
        <v>563</v>
      </c>
      <c r="AV222" s="101"/>
      <c r="AW222" s="101"/>
      <c r="AX222" s="102" t="s">
        <v>563</v>
      </c>
      <c r="AY222" s="102" t="s">
        <v>563</v>
      </c>
      <c r="AZ222" s="102" t="s">
        <v>563</v>
      </c>
      <c r="BA222" s="118" t="s">
        <v>563</v>
      </c>
      <c r="BB222" s="102" t="s">
        <v>563</v>
      </c>
      <c r="BC222" s="102" t="s">
        <v>563</v>
      </c>
      <c r="BD222" s="101"/>
      <c r="BE222" s="54"/>
      <c r="BF222" s="81"/>
      <c r="BG222" s="118" t="s">
        <v>563</v>
      </c>
    </row>
    <row r="223" spans="1:59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102">
        <v>4</v>
      </c>
      <c r="M223" s="102">
        <v>4</v>
      </c>
      <c r="N223" s="102">
        <v>4</v>
      </c>
      <c r="O223" s="102">
        <v>3</v>
      </c>
      <c r="P223" s="102">
        <v>5</v>
      </c>
      <c r="Q223" s="118">
        <v>4</v>
      </c>
      <c r="R223" s="102">
        <v>4</v>
      </c>
      <c r="S223" s="102">
        <v>4</v>
      </c>
      <c r="T223" s="102"/>
      <c r="U223" s="102">
        <v>4</v>
      </c>
      <c r="V223" s="59"/>
      <c r="W223" s="118">
        <v>4</v>
      </c>
      <c r="X223" s="102">
        <v>3</v>
      </c>
      <c r="Y223" s="102">
        <v>2</v>
      </c>
      <c r="Z223" s="102"/>
      <c r="AA223" s="102"/>
      <c r="AB223" s="59"/>
      <c r="AC223" s="118">
        <v>2.5</v>
      </c>
      <c r="AD223" s="102">
        <v>3</v>
      </c>
      <c r="AE223" s="102">
        <v>0</v>
      </c>
      <c r="AF223" s="102">
        <v>1</v>
      </c>
      <c r="AG223" s="102"/>
      <c r="AH223" s="59"/>
      <c r="AI223" s="118">
        <v>2</v>
      </c>
      <c r="AJ223" s="58"/>
      <c r="AK223" s="58"/>
      <c r="AL223" s="102"/>
      <c r="AM223" s="58"/>
      <c r="AN223" s="59"/>
      <c r="AO223" s="118">
        <v>0</v>
      </c>
      <c r="AP223" s="102">
        <v>4</v>
      </c>
      <c r="AQ223" s="102">
        <v>4</v>
      </c>
      <c r="AR223" s="102">
        <v>4</v>
      </c>
      <c r="AS223" s="102"/>
      <c r="AT223" s="59"/>
      <c r="AU223" s="118">
        <v>4</v>
      </c>
      <c r="AV223" s="102"/>
      <c r="AW223" s="102"/>
      <c r="AX223" s="102">
        <v>1</v>
      </c>
      <c r="AY223" s="102">
        <v>1</v>
      </c>
      <c r="AZ223" s="102">
        <v>1</v>
      </c>
      <c r="BA223" s="118">
        <v>1</v>
      </c>
      <c r="BB223" s="102">
        <v>4</v>
      </c>
      <c r="BC223" s="102">
        <v>5</v>
      </c>
      <c r="BD223" s="102"/>
      <c r="BE223" s="58"/>
      <c r="BF223" s="76"/>
      <c r="BG223" s="118">
        <v>4.5</v>
      </c>
    </row>
    <row r="224" spans="1:59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102" t="s">
        <v>563</v>
      </c>
      <c r="M224" s="102" t="s">
        <v>563</v>
      </c>
      <c r="N224" s="102" t="s">
        <v>563</v>
      </c>
      <c r="O224" s="102" t="s">
        <v>563</v>
      </c>
      <c r="P224" s="102" t="s">
        <v>563</v>
      </c>
      <c r="Q224" s="118" t="s">
        <v>563</v>
      </c>
      <c r="R224" s="102" t="s">
        <v>563</v>
      </c>
      <c r="S224" s="102" t="s">
        <v>563</v>
      </c>
      <c r="T224" s="101"/>
      <c r="U224" s="102" t="s">
        <v>563</v>
      </c>
      <c r="V224" s="65"/>
      <c r="W224" s="118" t="s">
        <v>563</v>
      </c>
      <c r="X224" s="102" t="s">
        <v>563</v>
      </c>
      <c r="Y224" s="102" t="s">
        <v>563</v>
      </c>
      <c r="Z224" s="101"/>
      <c r="AA224" s="101"/>
      <c r="AB224" s="65"/>
      <c r="AC224" s="118" t="s">
        <v>563</v>
      </c>
      <c r="AD224" s="102" t="s">
        <v>563</v>
      </c>
      <c r="AE224" s="102" t="s">
        <v>563</v>
      </c>
      <c r="AF224" s="102" t="s">
        <v>563</v>
      </c>
      <c r="AG224" s="101"/>
      <c r="AH224" s="65"/>
      <c r="AI224" s="118" t="s">
        <v>563</v>
      </c>
      <c r="AJ224" s="54"/>
      <c r="AK224" s="54"/>
      <c r="AL224" s="101"/>
      <c r="AM224" s="54"/>
      <c r="AN224" s="65"/>
      <c r="AO224" s="118">
        <v>0</v>
      </c>
      <c r="AP224" s="102" t="s">
        <v>563</v>
      </c>
      <c r="AQ224" s="102" t="s">
        <v>563</v>
      </c>
      <c r="AR224" s="102" t="s">
        <v>563</v>
      </c>
      <c r="AS224" s="101"/>
      <c r="AT224" s="65"/>
      <c r="AU224" s="118" t="s">
        <v>563</v>
      </c>
      <c r="AV224" s="101"/>
      <c r="AW224" s="101"/>
      <c r="AX224" s="102" t="s">
        <v>563</v>
      </c>
      <c r="AY224" s="102" t="s">
        <v>563</v>
      </c>
      <c r="AZ224" s="102" t="s">
        <v>563</v>
      </c>
      <c r="BA224" s="118" t="s">
        <v>563</v>
      </c>
      <c r="BB224" s="102" t="s">
        <v>563</v>
      </c>
      <c r="BC224" s="102" t="s">
        <v>563</v>
      </c>
      <c r="BD224" s="101"/>
      <c r="BE224" s="54"/>
      <c r="BF224" s="81"/>
      <c r="BG224" s="118" t="s">
        <v>563</v>
      </c>
    </row>
    <row r="225" spans="1:59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102">
        <v>3</v>
      </c>
      <c r="M225" s="102">
        <v>4</v>
      </c>
      <c r="N225" s="102">
        <v>3</v>
      </c>
      <c r="O225" s="102">
        <v>3</v>
      </c>
      <c r="P225" s="102">
        <v>3</v>
      </c>
      <c r="Q225" s="118">
        <v>3.2</v>
      </c>
      <c r="R225" s="102">
        <v>4</v>
      </c>
      <c r="S225" s="102">
        <v>4</v>
      </c>
      <c r="T225" s="102"/>
      <c r="U225" s="102">
        <v>4</v>
      </c>
      <c r="V225" s="59"/>
      <c r="W225" s="118">
        <v>4</v>
      </c>
      <c r="X225" s="102">
        <v>3</v>
      </c>
      <c r="Y225" s="102">
        <v>4</v>
      </c>
      <c r="Z225" s="102"/>
      <c r="AA225" s="102"/>
      <c r="AB225" s="59"/>
      <c r="AC225" s="118">
        <v>3.5</v>
      </c>
      <c r="AD225" s="102">
        <v>5</v>
      </c>
      <c r="AE225" s="102">
        <v>0</v>
      </c>
      <c r="AF225" s="102">
        <v>5</v>
      </c>
      <c r="AG225" s="102"/>
      <c r="AH225" s="59"/>
      <c r="AI225" s="118">
        <v>5</v>
      </c>
      <c r="AJ225" s="58"/>
      <c r="AK225" s="58"/>
      <c r="AL225" s="102"/>
      <c r="AM225" s="58"/>
      <c r="AN225" s="59"/>
      <c r="AO225" s="118">
        <v>0</v>
      </c>
      <c r="AP225" s="102">
        <v>3</v>
      </c>
      <c r="AQ225" s="102">
        <v>4</v>
      </c>
      <c r="AR225" s="102">
        <v>5</v>
      </c>
      <c r="AS225" s="102"/>
      <c r="AT225" s="59"/>
      <c r="AU225" s="118">
        <v>4</v>
      </c>
      <c r="AV225" s="102"/>
      <c r="AW225" s="102"/>
      <c r="AX225" s="102">
        <v>5</v>
      </c>
      <c r="AY225" s="102">
        <v>5</v>
      </c>
      <c r="AZ225" s="102">
        <v>5</v>
      </c>
      <c r="BA225" s="118">
        <v>5</v>
      </c>
      <c r="BB225" s="102">
        <v>4</v>
      </c>
      <c r="BC225" s="102">
        <v>5</v>
      </c>
      <c r="BD225" s="102"/>
      <c r="BE225" s="58"/>
      <c r="BF225" s="76"/>
      <c r="BG225" s="118">
        <v>4.5</v>
      </c>
    </row>
    <row r="226" spans="1:59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102" t="s">
        <v>563</v>
      </c>
      <c r="M226" s="102" t="s">
        <v>563</v>
      </c>
      <c r="N226" s="102" t="s">
        <v>563</v>
      </c>
      <c r="O226" s="102" t="s">
        <v>563</v>
      </c>
      <c r="P226" s="102" t="s">
        <v>563</v>
      </c>
      <c r="Q226" s="118" t="s">
        <v>563</v>
      </c>
      <c r="R226" s="102" t="s">
        <v>563</v>
      </c>
      <c r="S226" s="102" t="s">
        <v>563</v>
      </c>
      <c r="T226" s="101"/>
      <c r="U226" s="102" t="s">
        <v>563</v>
      </c>
      <c r="V226" s="65"/>
      <c r="W226" s="118" t="s">
        <v>563</v>
      </c>
      <c r="X226" s="102" t="s">
        <v>563</v>
      </c>
      <c r="Y226" s="102" t="s">
        <v>563</v>
      </c>
      <c r="Z226" s="101"/>
      <c r="AA226" s="101"/>
      <c r="AB226" s="65"/>
      <c r="AC226" s="118" t="s">
        <v>563</v>
      </c>
      <c r="AD226" s="102" t="s">
        <v>563</v>
      </c>
      <c r="AE226" s="102" t="s">
        <v>563</v>
      </c>
      <c r="AF226" s="102" t="s">
        <v>563</v>
      </c>
      <c r="AG226" s="101"/>
      <c r="AH226" s="65"/>
      <c r="AI226" s="118" t="s">
        <v>563</v>
      </c>
      <c r="AJ226" s="54"/>
      <c r="AK226" s="54"/>
      <c r="AL226" s="101"/>
      <c r="AM226" s="54"/>
      <c r="AN226" s="65"/>
      <c r="AO226" s="118">
        <v>0</v>
      </c>
      <c r="AP226" s="102" t="s">
        <v>563</v>
      </c>
      <c r="AQ226" s="102" t="s">
        <v>563</v>
      </c>
      <c r="AR226" s="102" t="s">
        <v>563</v>
      </c>
      <c r="AS226" s="101"/>
      <c r="AT226" s="65"/>
      <c r="AU226" s="118" t="s">
        <v>563</v>
      </c>
      <c r="AV226" s="101"/>
      <c r="AW226" s="101"/>
      <c r="AX226" s="102" t="s">
        <v>563</v>
      </c>
      <c r="AY226" s="102" t="s">
        <v>563</v>
      </c>
      <c r="AZ226" s="102" t="s">
        <v>563</v>
      </c>
      <c r="BA226" s="118" t="s">
        <v>563</v>
      </c>
      <c r="BB226" s="102" t="s">
        <v>563</v>
      </c>
      <c r="BC226" s="102" t="s">
        <v>563</v>
      </c>
      <c r="BD226" s="101"/>
      <c r="BE226" s="54"/>
      <c r="BF226" s="81"/>
      <c r="BG226" s="118" t="s">
        <v>563</v>
      </c>
    </row>
    <row r="227" spans="1:59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102" t="s">
        <v>563</v>
      </c>
      <c r="M227" s="102" t="s">
        <v>563</v>
      </c>
      <c r="N227" s="102" t="s">
        <v>563</v>
      </c>
      <c r="O227" s="102" t="s">
        <v>563</v>
      </c>
      <c r="P227" s="102" t="s">
        <v>563</v>
      </c>
      <c r="Q227" s="118" t="s">
        <v>563</v>
      </c>
      <c r="R227" s="102" t="s">
        <v>563</v>
      </c>
      <c r="S227" s="102" t="s">
        <v>563</v>
      </c>
      <c r="T227" s="102"/>
      <c r="U227" s="102" t="s">
        <v>563</v>
      </c>
      <c r="V227" s="59"/>
      <c r="W227" s="118" t="s">
        <v>563</v>
      </c>
      <c r="X227" s="102" t="s">
        <v>563</v>
      </c>
      <c r="Y227" s="102" t="s">
        <v>563</v>
      </c>
      <c r="Z227" s="102"/>
      <c r="AA227" s="102"/>
      <c r="AB227" s="59"/>
      <c r="AC227" s="118" t="s">
        <v>563</v>
      </c>
      <c r="AD227" s="102" t="s">
        <v>563</v>
      </c>
      <c r="AE227" s="102" t="s">
        <v>563</v>
      </c>
      <c r="AF227" s="102" t="s">
        <v>563</v>
      </c>
      <c r="AG227" s="102"/>
      <c r="AH227" s="59"/>
      <c r="AI227" s="118" t="s">
        <v>563</v>
      </c>
      <c r="AJ227" s="58"/>
      <c r="AK227" s="58"/>
      <c r="AL227" s="102"/>
      <c r="AM227" s="58"/>
      <c r="AN227" s="59"/>
      <c r="AO227" s="118">
        <v>0</v>
      </c>
      <c r="AP227" s="102" t="s">
        <v>563</v>
      </c>
      <c r="AQ227" s="102" t="s">
        <v>563</v>
      </c>
      <c r="AR227" s="102" t="s">
        <v>563</v>
      </c>
      <c r="AS227" s="102"/>
      <c r="AT227" s="59"/>
      <c r="AU227" s="118" t="s">
        <v>563</v>
      </c>
      <c r="AV227" s="102"/>
      <c r="AW227" s="102"/>
      <c r="AX227" s="102" t="s">
        <v>563</v>
      </c>
      <c r="AY227" s="102" t="s">
        <v>563</v>
      </c>
      <c r="AZ227" s="102" t="s">
        <v>563</v>
      </c>
      <c r="BA227" s="118" t="s">
        <v>563</v>
      </c>
      <c r="BB227" s="102" t="s">
        <v>563</v>
      </c>
      <c r="BC227" s="102" t="s">
        <v>563</v>
      </c>
      <c r="BD227" s="102"/>
      <c r="BE227" s="58"/>
      <c r="BF227" s="76"/>
      <c r="BG227" s="118" t="s">
        <v>563</v>
      </c>
    </row>
    <row r="228" spans="1:59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102" t="s">
        <v>563</v>
      </c>
      <c r="M228" s="102" t="s">
        <v>563</v>
      </c>
      <c r="N228" s="102" t="s">
        <v>563</v>
      </c>
      <c r="O228" s="102" t="s">
        <v>563</v>
      </c>
      <c r="P228" s="102" t="s">
        <v>563</v>
      </c>
      <c r="Q228" s="118" t="s">
        <v>563</v>
      </c>
      <c r="R228" s="102" t="s">
        <v>563</v>
      </c>
      <c r="S228" s="102" t="s">
        <v>563</v>
      </c>
      <c r="T228" s="101"/>
      <c r="U228" s="102" t="s">
        <v>563</v>
      </c>
      <c r="V228" s="65"/>
      <c r="W228" s="118" t="s">
        <v>563</v>
      </c>
      <c r="X228" s="102" t="s">
        <v>563</v>
      </c>
      <c r="Y228" s="102" t="s">
        <v>563</v>
      </c>
      <c r="Z228" s="101"/>
      <c r="AA228" s="101"/>
      <c r="AB228" s="65"/>
      <c r="AC228" s="118" t="s">
        <v>563</v>
      </c>
      <c r="AD228" s="102" t="s">
        <v>563</v>
      </c>
      <c r="AE228" s="102" t="s">
        <v>563</v>
      </c>
      <c r="AF228" s="102" t="s">
        <v>563</v>
      </c>
      <c r="AG228" s="101"/>
      <c r="AH228" s="65"/>
      <c r="AI228" s="118" t="s">
        <v>563</v>
      </c>
      <c r="AJ228" s="54"/>
      <c r="AK228" s="54"/>
      <c r="AL228" s="101"/>
      <c r="AM228" s="54"/>
      <c r="AN228" s="65"/>
      <c r="AO228" s="118">
        <v>0</v>
      </c>
      <c r="AP228" s="102" t="s">
        <v>563</v>
      </c>
      <c r="AQ228" s="102" t="s">
        <v>563</v>
      </c>
      <c r="AR228" s="102" t="s">
        <v>563</v>
      </c>
      <c r="AS228" s="101"/>
      <c r="AT228" s="65"/>
      <c r="AU228" s="118" t="s">
        <v>563</v>
      </c>
      <c r="AV228" s="101"/>
      <c r="AW228" s="101"/>
      <c r="AX228" s="102" t="s">
        <v>563</v>
      </c>
      <c r="AY228" s="102" t="s">
        <v>563</v>
      </c>
      <c r="AZ228" s="102" t="s">
        <v>563</v>
      </c>
      <c r="BA228" s="118" t="s">
        <v>563</v>
      </c>
      <c r="BB228" s="102" t="s">
        <v>563</v>
      </c>
      <c r="BC228" s="102" t="s">
        <v>563</v>
      </c>
      <c r="BD228" s="101"/>
      <c r="BE228" s="54"/>
      <c r="BF228" s="81"/>
      <c r="BG228" s="118" t="s">
        <v>563</v>
      </c>
    </row>
    <row r="229" spans="1:59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102">
        <v>3</v>
      </c>
      <c r="M229" s="102">
        <v>3</v>
      </c>
      <c r="N229" s="102">
        <v>2</v>
      </c>
      <c r="O229" s="102">
        <v>3</v>
      </c>
      <c r="P229" s="102">
        <v>1</v>
      </c>
      <c r="Q229" s="118">
        <v>2.4</v>
      </c>
      <c r="R229" s="102">
        <v>2</v>
      </c>
      <c r="S229" s="102">
        <v>2</v>
      </c>
      <c r="T229" s="102"/>
      <c r="U229" s="102">
        <v>2</v>
      </c>
      <c r="V229" s="59"/>
      <c r="W229" s="118">
        <v>2</v>
      </c>
      <c r="X229" s="102">
        <v>2</v>
      </c>
      <c r="Y229" s="102">
        <v>2</v>
      </c>
      <c r="Z229" s="102"/>
      <c r="AA229" s="102"/>
      <c r="AB229" s="59"/>
      <c r="AC229" s="118">
        <v>2</v>
      </c>
      <c r="AD229" s="102">
        <v>4</v>
      </c>
      <c r="AE229" s="102">
        <v>0</v>
      </c>
      <c r="AF229" s="102">
        <v>4</v>
      </c>
      <c r="AG229" s="102"/>
      <c r="AH229" s="59"/>
      <c r="AI229" s="118">
        <v>4</v>
      </c>
      <c r="AJ229" s="58"/>
      <c r="AK229" s="58"/>
      <c r="AL229" s="102"/>
      <c r="AM229" s="58"/>
      <c r="AN229" s="59"/>
      <c r="AO229" s="118">
        <v>0</v>
      </c>
      <c r="AP229" s="102">
        <v>3</v>
      </c>
      <c r="AQ229" s="102">
        <v>2</v>
      </c>
      <c r="AR229" s="102">
        <v>2</v>
      </c>
      <c r="AS229" s="102"/>
      <c r="AT229" s="59"/>
      <c r="AU229" s="118">
        <v>2.3333333333333335</v>
      </c>
      <c r="AV229" s="102"/>
      <c r="AW229" s="102"/>
      <c r="AX229" s="102">
        <v>3</v>
      </c>
      <c r="AY229" s="102">
        <v>3</v>
      </c>
      <c r="AZ229" s="102">
        <v>3</v>
      </c>
      <c r="BA229" s="118">
        <v>3</v>
      </c>
      <c r="BB229" s="102">
        <v>2</v>
      </c>
      <c r="BC229" s="102">
        <v>2</v>
      </c>
      <c r="BD229" s="102"/>
      <c r="BE229" s="58"/>
      <c r="BF229" s="76"/>
      <c r="BG229" s="118">
        <v>2</v>
      </c>
    </row>
    <row r="230" spans="1:59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102" t="s">
        <v>563</v>
      </c>
      <c r="M230" s="102" t="s">
        <v>563</v>
      </c>
      <c r="N230" s="102" t="s">
        <v>563</v>
      </c>
      <c r="O230" s="102" t="s">
        <v>563</v>
      </c>
      <c r="P230" s="102" t="s">
        <v>563</v>
      </c>
      <c r="Q230" s="118" t="s">
        <v>563</v>
      </c>
      <c r="R230" s="102" t="s">
        <v>563</v>
      </c>
      <c r="S230" s="102" t="s">
        <v>563</v>
      </c>
      <c r="T230" s="101"/>
      <c r="U230" s="102" t="s">
        <v>563</v>
      </c>
      <c r="V230" s="65"/>
      <c r="W230" s="118" t="s">
        <v>563</v>
      </c>
      <c r="X230" s="102" t="s">
        <v>563</v>
      </c>
      <c r="Y230" s="102" t="s">
        <v>563</v>
      </c>
      <c r="Z230" s="101"/>
      <c r="AA230" s="101"/>
      <c r="AB230" s="65"/>
      <c r="AC230" s="118" t="s">
        <v>563</v>
      </c>
      <c r="AD230" s="102" t="s">
        <v>563</v>
      </c>
      <c r="AE230" s="102" t="s">
        <v>563</v>
      </c>
      <c r="AF230" s="102" t="s">
        <v>563</v>
      </c>
      <c r="AG230" s="101"/>
      <c r="AH230" s="65"/>
      <c r="AI230" s="118" t="s">
        <v>563</v>
      </c>
      <c r="AJ230" s="54"/>
      <c r="AK230" s="54"/>
      <c r="AL230" s="101"/>
      <c r="AM230" s="54"/>
      <c r="AN230" s="65"/>
      <c r="AO230" s="118">
        <v>0</v>
      </c>
      <c r="AP230" s="102" t="s">
        <v>563</v>
      </c>
      <c r="AQ230" s="102" t="s">
        <v>563</v>
      </c>
      <c r="AR230" s="102" t="s">
        <v>563</v>
      </c>
      <c r="AS230" s="101"/>
      <c r="AT230" s="65"/>
      <c r="AU230" s="118" t="s">
        <v>563</v>
      </c>
      <c r="AV230" s="101"/>
      <c r="AW230" s="101"/>
      <c r="AX230" s="102" t="s">
        <v>563</v>
      </c>
      <c r="AY230" s="102" t="s">
        <v>563</v>
      </c>
      <c r="AZ230" s="102" t="s">
        <v>563</v>
      </c>
      <c r="BA230" s="118" t="s">
        <v>563</v>
      </c>
      <c r="BB230" s="102" t="s">
        <v>563</v>
      </c>
      <c r="BC230" s="102" t="s">
        <v>563</v>
      </c>
      <c r="BD230" s="101"/>
      <c r="BE230" s="54"/>
      <c r="BF230" s="81"/>
      <c r="BG230" s="118" t="s">
        <v>563</v>
      </c>
    </row>
  </sheetData>
  <mergeCells count="23">
    <mergeCell ref="L1:P1"/>
    <mergeCell ref="K1:K2"/>
    <mergeCell ref="A1:A2"/>
    <mergeCell ref="B1:B2"/>
    <mergeCell ref="C1:C2"/>
    <mergeCell ref="D1:D2"/>
    <mergeCell ref="E1:E2"/>
    <mergeCell ref="F1:J1"/>
    <mergeCell ref="Q1:Q2"/>
    <mergeCell ref="R1:V1"/>
    <mergeCell ref="W1:W2"/>
    <mergeCell ref="X1:AB1"/>
    <mergeCell ref="AC1:AC2"/>
    <mergeCell ref="AD1:AH1"/>
    <mergeCell ref="AI1:AI2"/>
    <mergeCell ref="AJ1:AN1"/>
    <mergeCell ref="AO1:AO2"/>
    <mergeCell ref="AP1:AT1"/>
    <mergeCell ref="BB1:BF1"/>
    <mergeCell ref="BG1:BG2"/>
    <mergeCell ref="AU1:AU2"/>
    <mergeCell ref="AV1:AZ1"/>
    <mergeCell ref="BA1:BA2"/>
  </mergeCells>
  <phoneticPr fontId="7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088B-F3E3-4CFE-9F44-FD571787F1F9}">
  <dimension ref="A1:BH230"/>
  <sheetViews>
    <sheetView topLeftCell="D1" workbookViewId="0">
      <selection activeCell="M3" sqref="M3:BB230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6" width="12.109375" style="9" customWidth="1"/>
    <col min="7" max="9" width="11.109375" style="9" hidden="1" customWidth="1"/>
    <col min="10" max="11" width="12.21875" hidden="1" customWidth="1"/>
    <col min="12" max="12" width="12.77734375" style="117" hidden="1" customWidth="1"/>
    <col min="13" max="13" width="13" style="106" customWidth="1"/>
    <col min="14" max="18" width="12.21875" style="106" customWidth="1"/>
    <col min="19" max="48" width="12.21875" style="106" hidden="1" customWidth="1"/>
    <col min="49" max="54" width="12.21875" style="106" customWidth="1"/>
    <col min="55" max="59" width="12.21875" style="106" hidden="1" customWidth="1"/>
    <col min="60" max="60" width="12.21875" hidden="1" customWidth="1"/>
  </cols>
  <sheetData>
    <row r="1" spans="1:60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51" t="s">
        <v>24</v>
      </c>
      <c r="G1" s="145" t="s">
        <v>494</v>
      </c>
      <c r="H1" s="145"/>
      <c r="I1" s="145"/>
      <c r="J1" s="160"/>
      <c r="K1" s="160"/>
      <c r="L1" s="158" t="s">
        <v>27</v>
      </c>
      <c r="M1" s="160" t="s">
        <v>495</v>
      </c>
      <c r="N1" s="160"/>
      <c r="O1" s="160"/>
      <c r="P1" s="160"/>
      <c r="Q1" s="160"/>
      <c r="R1" s="159" t="s">
        <v>27</v>
      </c>
      <c r="S1" s="160" t="s">
        <v>496</v>
      </c>
      <c r="T1" s="160"/>
      <c r="U1" s="160"/>
      <c r="V1" s="160"/>
      <c r="W1" s="160"/>
      <c r="X1" s="159" t="s">
        <v>27</v>
      </c>
      <c r="Y1" s="160" t="s">
        <v>497</v>
      </c>
      <c r="Z1" s="160"/>
      <c r="AA1" s="145"/>
      <c r="AB1" s="145"/>
      <c r="AC1" s="145"/>
      <c r="AD1" s="143" t="s">
        <v>27</v>
      </c>
      <c r="AE1" s="145" t="s">
        <v>498</v>
      </c>
      <c r="AF1" s="145"/>
      <c r="AG1" s="145"/>
      <c r="AH1" s="145"/>
      <c r="AI1" s="145"/>
      <c r="AJ1" s="143" t="s">
        <v>27</v>
      </c>
      <c r="AK1" s="145" t="s">
        <v>499</v>
      </c>
      <c r="AL1" s="145"/>
      <c r="AM1" s="145"/>
      <c r="AN1" s="145"/>
      <c r="AO1" s="145"/>
      <c r="AP1" s="143" t="s">
        <v>27</v>
      </c>
      <c r="AQ1" s="145" t="s">
        <v>500</v>
      </c>
      <c r="AR1" s="145"/>
      <c r="AS1" s="145"/>
      <c r="AT1" s="145"/>
      <c r="AU1" s="145"/>
      <c r="AV1" s="143" t="s">
        <v>27</v>
      </c>
      <c r="AW1" s="145" t="s">
        <v>28</v>
      </c>
      <c r="AX1" s="145"/>
      <c r="AY1" s="145"/>
      <c r="AZ1" s="145"/>
      <c r="BA1" s="145"/>
      <c r="BB1" s="143" t="s">
        <v>27</v>
      </c>
      <c r="BC1" s="145" t="s">
        <v>630</v>
      </c>
      <c r="BD1" s="145"/>
      <c r="BE1" s="145"/>
      <c r="BF1" s="145"/>
      <c r="BG1" s="145"/>
      <c r="BH1" s="143" t="s">
        <v>27</v>
      </c>
    </row>
    <row r="2" spans="1:60" s="2" customFormat="1" ht="20.100000000000001" customHeight="1" x14ac:dyDescent="0.3">
      <c r="A2" s="152"/>
      <c r="B2" s="152"/>
      <c r="C2" s="154"/>
      <c r="D2" s="152"/>
      <c r="E2" s="152"/>
      <c r="F2" s="152"/>
      <c r="G2" s="93" t="s">
        <v>501</v>
      </c>
      <c r="H2" s="93" t="s">
        <v>502</v>
      </c>
      <c r="I2" s="93" t="s">
        <v>503</v>
      </c>
      <c r="J2" s="93" t="s">
        <v>504</v>
      </c>
      <c r="K2" s="93" t="s">
        <v>505</v>
      </c>
      <c r="L2" s="147"/>
      <c r="M2" s="93" t="s">
        <v>506</v>
      </c>
      <c r="N2" s="93" t="s">
        <v>507</v>
      </c>
      <c r="O2" s="93" t="s">
        <v>508</v>
      </c>
      <c r="P2" s="93" t="s">
        <v>509</v>
      </c>
      <c r="Q2" s="93" t="s">
        <v>510</v>
      </c>
      <c r="R2" s="144"/>
      <c r="S2" s="93" t="s">
        <v>511</v>
      </c>
      <c r="T2" s="93" t="s">
        <v>512</v>
      </c>
      <c r="U2" s="93" t="s">
        <v>513</v>
      </c>
      <c r="V2" s="93" t="s">
        <v>514</v>
      </c>
      <c r="W2" s="93" t="s">
        <v>515</v>
      </c>
      <c r="X2" s="144"/>
      <c r="Y2" s="93" t="s">
        <v>516</v>
      </c>
      <c r="Z2" s="93" t="s">
        <v>517</v>
      </c>
      <c r="AA2" s="93" t="s">
        <v>518</v>
      </c>
      <c r="AB2" s="93" t="s">
        <v>519</v>
      </c>
      <c r="AC2" s="93" t="s">
        <v>520</v>
      </c>
      <c r="AD2" s="144"/>
      <c r="AE2" s="93" t="s">
        <v>521</v>
      </c>
      <c r="AF2" s="93" t="s">
        <v>522</v>
      </c>
      <c r="AG2" s="93" t="s">
        <v>523</v>
      </c>
      <c r="AH2" s="93" t="s">
        <v>524</v>
      </c>
      <c r="AI2" s="93" t="s">
        <v>525</v>
      </c>
      <c r="AJ2" s="144"/>
      <c r="AK2" s="93" t="s">
        <v>526</v>
      </c>
      <c r="AL2" s="93" t="s">
        <v>527</v>
      </c>
      <c r="AM2" s="93" t="s">
        <v>528</v>
      </c>
      <c r="AN2" s="93" t="s">
        <v>529</v>
      </c>
      <c r="AO2" s="93" t="s">
        <v>530</v>
      </c>
      <c r="AP2" s="144"/>
      <c r="AQ2" s="93" t="s">
        <v>531</v>
      </c>
      <c r="AR2" s="93" t="s">
        <v>532</v>
      </c>
      <c r="AS2" s="93" t="s">
        <v>533</v>
      </c>
      <c r="AT2" s="93" t="s">
        <v>534</v>
      </c>
      <c r="AU2" s="93" t="s">
        <v>535</v>
      </c>
      <c r="AV2" s="144"/>
      <c r="AW2" s="93" t="s">
        <v>29</v>
      </c>
      <c r="AX2" s="93" t="s">
        <v>30</v>
      </c>
      <c r="AY2" s="93" t="s">
        <v>31</v>
      </c>
      <c r="AZ2" s="93" t="s">
        <v>32</v>
      </c>
      <c r="BA2" s="93" t="s">
        <v>33</v>
      </c>
      <c r="BB2" s="144"/>
      <c r="BC2" s="93" t="s">
        <v>623</v>
      </c>
      <c r="BD2" s="93" t="s">
        <v>631</v>
      </c>
      <c r="BE2" s="93" t="s">
        <v>632</v>
      </c>
      <c r="BF2" s="93" t="s">
        <v>633</v>
      </c>
      <c r="BG2" s="93" t="s">
        <v>634</v>
      </c>
      <c r="BH2" s="144"/>
    </row>
    <row r="3" spans="1:60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6" t="s">
        <v>646</v>
      </c>
      <c r="G3" s="58"/>
      <c r="H3" s="58"/>
      <c r="I3" s="58"/>
      <c r="J3" s="58"/>
      <c r="K3" s="59"/>
      <c r="L3" s="118">
        <v>0</v>
      </c>
      <c r="M3" s="102">
        <v>3</v>
      </c>
      <c r="N3" s="102"/>
      <c r="O3" s="102">
        <v>3</v>
      </c>
      <c r="P3" s="102">
        <v>2</v>
      </c>
      <c r="Q3" s="102"/>
      <c r="R3" s="118">
        <v>2.6666666666666665</v>
      </c>
      <c r="S3" s="59"/>
      <c r="T3" s="59"/>
      <c r="U3" s="59"/>
      <c r="V3" s="59"/>
      <c r="W3" s="59"/>
      <c r="X3" s="118" t="e">
        <v>#DIV/0!</v>
      </c>
      <c r="Y3" s="59"/>
      <c r="Z3" s="59"/>
      <c r="AA3" s="59"/>
      <c r="AB3" s="59"/>
      <c r="AC3" s="59"/>
      <c r="AD3" s="118" t="e">
        <v>#DIV/0!</v>
      </c>
      <c r="AE3" s="59"/>
      <c r="AF3" s="59"/>
      <c r="AG3" s="59"/>
      <c r="AH3" s="59"/>
      <c r="AI3" s="59"/>
      <c r="AJ3" s="118" t="e">
        <v>#DIV/0!</v>
      </c>
      <c r="AK3" s="58"/>
      <c r="AL3" s="58"/>
      <c r="AM3" s="59"/>
      <c r="AN3" s="58"/>
      <c r="AO3" s="59"/>
      <c r="AP3" s="118">
        <v>0</v>
      </c>
      <c r="AQ3" s="59"/>
      <c r="AR3" s="59"/>
      <c r="AS3" s="59"/>
      <c r="AT3" s="59"/>
      <c r="AU3" s="59"/>
      <c r="AV3" s="118" t="e">
        <v>#DIV/0!</v>
      </c>
      <c r="AW3" s="59"/>
      <c r="AX3" s="59"/>
      <c r="AY3" s="102">
        <v>5</v>
      </c>
      <c r="AZ3" s="102"/>
      <c r="BA3" s="102">
        <v>2</v>
      </c>
      <c r="BB3" s="118">
        <v>3.5</v>
      </c>
      <c r="BC3" s="59"/>
      <c r="BD3" s="59"/>
      <c r="BE3" s="59"/>
      <c r="BF3" s="58"/>
      <c r="BG3" s="76"/>
      <c r="BH3" s="118" t="e">
        <f>AVERAGE(Table1215165[[#This Row],[Column55]],Table1215165[[#This Row],[Column56]])</f>
        <v>#DIV/0!</v>
      </c>
    </row>
    <row r="4" spans="1:60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63" t="s">
        <v>646</v>
      </c>
      <c r="G4" s="54"/>
      <c r="H4" s="54"/>
      <c r="I4" s="54"/>
      <c r="J4" s="54"/>
      <c r="K4" s="65"/>
      <c r="L4" s="118">
        <v>0</v>
      </c>
      <c r="M4" s="102">
        <v>4</v>
      </c>
      <c r="N4" s="102"/>
      <c r="O4" s="102">
        <v>4</v>
      </c>
      <c r="P4" s="102">
        <v>4</v>
      </c>
      <c r="Q4" s="102"/>
      <c r="R4" s="118">
        <v>4</v>
      </c>
      <c r="S4" s="101"/>
      <c r="T4" s="101"/>
      <c r="U4" s="101"/>
      <c r="V4" s="101"/>
      <c r="W4" s="65"/>
      <c r="X4" s="118" t="e">
        <v>#DIV/0!</v>
      </c>
      <c r="Y4" s="101"/>
      <c r="Z4" s="101"/>
      <c r="AA4" s="101"/>
      <c r="AB4" s="101"/>
      <c r="AC4" s="65"/>
      <c r="AD4" s="118" t="e">
        <v>#DIV/0!</v>
      </c>
      <c r="AE4" s="101"/>
      <c r="AF4" s="101"/>
      <c r="AG4" s="101"/>
      <c r="AH4" s="101"/>
      <c r="AI4" s="65"/>
      <c r="AJ4" s="118" t="e">
        <v>#DIV/0!</v>
      </c>
      <c r="AK4" s="54"/>
      <c r="AL4" s="54"/>
      <c r="AM4" s="101"/>
      <c r="AN4" s="54"/>
      <c r="AO4" s="65"/>
      <c r="AP4" s="118">
        <v>0</v>
      </c>
      <c r="AQ4" s="101"/>
      <c r="AR4" s="101"/>
      <c r="AS4" s="101"/>
      <c r="AT4" s="101"/>
      <c r="AU4" s="65"/>
      <c r="AV4" s="118" t="e">
        <v>#DIV/0!</v>
      </c>
      <c r="AW4" s="101"/>
      <c r="AX4" s="101"/>
      <c r="AY4" s="101">
        <v>5</v>
      </c>
      <c r="AZ4" s="102"/>
      <c r="BA4" s="102">
        <v>4</v>
      </c>
      <c r="BB4" s="118">
        <v>4.5</v>
      </c>
      <c r="BC4" s="101"/>
      <c r="BD4" s="101"/>
      <c r="BE4" s="101"/>
      <c r="BF4" s="54"/>
      <c r="BG4" s="81"/>
      <c r="BH4" s="118" t="e">
        <f>AVERAGE(Table1215165[[#This Row],[Column55]],Table1215165[[#This Row],[Column56]])</f>
        <v>#DIV/0!</v>
      </c>
    </row>
    <row r="5" spans="1:60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6" t="s">
        <v>646</v>
      </c>
      <c r="G5" s="58"/>
      <c r="H5" s="58"/>
      <c r="I5" s="58"/>
      <c r="J5" s="58"/>
      <c r="K5" s="59"/>
      <c r="L5" s="118">
        <v>0</v>
      </c>
      <c r="M5" s="102">
        <v>4</v>
      </c>
      <c r="N5" s="102"/>
      <c r="O5" s="102">
        <v>4</v>
      </c>
      <c r="P5" s="102">
        <v>3</v>
      </c>
      <c r="Q5" s="102"/>
      <c r="R5" s="118">
        <v>3.6666666666666665</v>
      </c>
      <c r="S5" s="102"/>
      <c r="T5" s="102"/>
      <c r="U5" s="102"/>
      <c r="V5" s="102"/>
      <c r="W5" s="59"/>
      <c r="X5" s="118" t="e">
        <v>#DIV/0!</v>
      </c>
      <c r="Y5" s="102"/>
      <c r="Z5" s="102"/>
      <c r="AA5" s="102"/>
      <c r="AB5" s="102"/>
      <c r="AC5" s="59"/>
      <c r="AD5" s="118" t="e">
        <v>#DIV/0!</v>
      </c>
      <c r="AE5" s="102"/>
      <c r="AF5" s="102"/>
      <c r="AG5" s="102"/>
      <c r="AH5" s="102"/>
      <c r="AI5" s="59"/>
      <c r="AJ5" s="118" t="e">
        <v>#DIV/0!</v>
      </c>
      <c r="AK5" s="58"/>
      <c r="AL5" s="58"/>
      <c r="AM5" s="102"/>
      <c r="AN5" s="58"/>
      <c r="AO5" s="59"/>
      <c r="AP5" s="118">
        <v>0</v>
      </c>
      <c r="AQ5" s="102"/>
      <c r="AR5" s="102"/>
      <c r="AS5" s="102"/>
      <c r="AT5" s="102"/>
      <c r="AU5" s="59"/>
      <c r="AV5" s="118" t="e">
        <v>#DIV/0!</v>
      </c>
      <c r="AW5" s="102"/>
      <c r="AX5" s="102"/>
      <c r="AY5" s="102">
        <v>5</v>
      </c>
      <c r="AZ5" s="102"/>
      <c r="BA5" s="102">
        <v>3</v>
      </c>
      <c r="BB5" s="118">
        <v>4</v>
      </c>
      <c r="BC5" s="102"/>
      <c r="BD5" s="102"/>
      <c r="BE5" s="102"/>
      <c r="BF5" s="58"/>
      <c r="BG5" s="76"/>
      <c r="BH5" s="118" t="e">
        <f>AVERAGE(Table1215165[[#This Row],[Column55]],Table1215165[[#This Row],[Column56]])</f>
        <v>#DIV/0!</v>
      </c>
    </row>
    <row r="6" spans="1:60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63" t="s">
        <v>646</v>
      </c>
      <c r="G6" s="54"/>
      <c r="H6" s="54"/>
      <c r="I6" s="54"/>
      <c r="J6" s="54"/>
      <c r="K6" s="65"/>
      <c r="L6" s="118">
        <v>0</v>
      </c>
      <c r="M6" s="102">
        <v>3</v>
      </c>
      <c r="N6" s="102"/>
      <c r="O6" s="102">
        <v>3</v>
      </c>
      <c r="P6" s="102">
        <v>3</v>
      </c>
      <c r="Q6" s="102"/>
      <c r="R6" s="118">
        <v>3</v>
      </c>
      <c r="S6" s="101"/>
      <c r="T6" s="101"/>
      <c r="U6" s="101"/>
      <c r="V6" s="101"/>
      <c r="W6" s="65"/>
      <c r="X6" s="118" t="e">
        <v>#DIV/0!</v>
      </c>
      <c r="Y6" s="101"/>
      <c r="Z6" s="101"/>
      <c r="AA6" s="101"/>
      <c r="AB6" s="101"/>
      <c r="AC6" s="65"/>
      <c r="AD6" s="118" t="e">
        <v>#DIV/0!</v>
      </c>
      <c r="AE6" s="101"/>
      <c r="AF6" s="101"/>
      <c r="AG6" s="101"/>
      <c r="AH6" s="101"/>
      <c r="AI6" s="65"/>
      <c r="AJ6" s="118" t="e">
        <v>#DIV/0!</v>
      </c>
      <c r="AK6" s="54"/>
      <c r="AL6" s="54"/>
      <c r="AM6" s="101"/>
      <c r="AN6" s="54"/>
      <c r="AO6" s="65"/>
      <c r="AP6" s="118">
        <v>0</v>
      </c>
      <c r="AQ6" s="101"/>
      <c r="AR6" s="101"/>
      <c r="AS6" s="101"/>
      <c r="AT6" s="101"/>
      <c r="AU6" s="65"/>
      <c r="AV6" s="118" t="e">
        <v>#DIV/0!</v>
      </c>
      <c r="AW6" s="101"/>
      <c r="AX6" s="101"/>
      <c r="AY6" s="101">
        <v>5</v>
      </c>
      <c r="AZ6" s="102"/>
      <c r="BA6" s="102">
        <v>3</v>
      </c>
      <c r="BB6" s="118">
        <v>4</v>
      </c>
      <c r="BC6" s="101"/>
      <c r="BD6" s="101"/>
      <c r="BE6" s="101"/>
      <c r="BF6" s="54"/>
      <c r="BG6" s="81"/>
      <c r="BH6" s="118" t="e">
        <f>AVERAGE(Table1215165[[#This Row],[Column55]],Table1215165[[#This Row],[Column56]])</f>
        <v>#DIV/0!</v>
      </c>
    </row>
    <row r="7" spans="1:60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6" t="s">
        <v>647</v>
      </c>
      <c r="G7" s="58"/>
      <c r="H7" s="58"/>
      <c r="I7" s="58"/>
      <c r="J7" s="58"/>
      <c r="K7" s="59"/>
      <c r="L7" s="118">
        <v>0</v>
      </c>
      <c r="M7" s="102" t="s">
        <v>563</v>
      </c>
      <c r="N7" s="102"/>
      <c r="O7" s="102" t="s">
        <v>563</v>
      </c>
      <c r="P7" s="102" t="s">
        <v>563</v>
      </c>
      <c r="Q7" s="102"/>
      <c r="R7" s="118" t="s">
        <v>563</v>
      </c>
      <c r="S7" s="102"/>
      <c r="T7" s="102"/>
      <c r="U7" s="102"/>
      <c r="V7" s="102"/>
      <c r="W7" s="59"/>
      <c r="X7" s="118" t="e">
        <v>#DIV/0!</v>
      </c>
      <c r="Y7" s="102"/>
      <c r="Z7" s="102"/>
      <c r="AA7" s="102"/>
      <c r="AB7" s="102"/>
      <c r="AC7" s="59"/>
      <c r="AD7" s="118" t="e">
        <v>#DIV/0!</v>
      </c>
      <c r="AE7" s="102"/>
      <c r="AF7" s="102"/>
      <c r="AG7" s="102"/>
      <c r="AH7" s="102"/>
      <c r="AI7" s="59"/>
      <c r="AJ7" s="118" t="e">
        <v>#DIV/0!</v>
      </c>
      <c r="AK7" s="58"/>
      <c r="AL7" s="58"/>
      <c r="AM7" s="102"/>
      <c r="AN7" s="58"/>
      <c r="AO7" s="59"/>
      <c r="AP7" s="118">
        <v>0</v>
      </c>
      <c r="AQ7" s="102"/>
      <c r="AR7" s="102"/>
      <c r="AS7" s="102"/>
      <c r="AT7" s="102"/>
      <c r="AU7" s="59"/>
      <c r="AV7" s="118" t="e">
        <v>#DIV/0!</v>
      </c>
      <c r="AW7" s="102"/>
      <c r="AX7" s="102"/>
      <c r="AY7" s="102" t="s">
        <v>563</v>
      </c>
      <c r="AZ7" s="102"/>
      <c r="BA7" s="102" t="s">
        <v>563</v>
      </c>
      <c r="BB7" s="118" t="s">
        <v>563</v>
      </c>
      <c r="BC7" s="102"/>
      <c r="BD7" s="102"/>
      <c r="BE7" s="102"/>
      <c r="BF7" s="58"/>
      <c r="BG7" s="76"/>
      <c r="BH7" s="118" t="e">
        <f>AVERAGE(Table1215165[[#This Row],[Column55]],Table1215165[[#This Row],[Column56]])</f>
        <v>#DIV/0!</v>
      </c>
    </row>
    <row r="8" spans="1:60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63" t="s">
        <v>646</v>
      </c>
      <c r="G8" s="54"/>
      <c r="H8" s="54"/>
      <c r="I8" s="54"/>
      <c r="J8" s="54"/>
      <c r="K8" s="65"/>
      <c r="L8" s="118">
        <v>0</v>
      </c>
      <c r="M8" s="102">
        <v>3</v>
      </c>
      <c r="N8" s="102"/>
      <c r="O8" s="102">
        <v>3</v>
      </c>
      <c r="P8" s="102">
        <v>2</v>
      </c>
      <c r="Q8" s="102"/>
      <c r="R8" s="118">
        <v>2.6666666666666665</v>
      </c>
      <c r="S8" s="101"/>
      <c r="T8" s="101"/>
      <c r="U8" s="101"/>
      <c r="V8" s="101"/>
      <c r="W8" s="65"/>
      <c r="X8" s="118" t="e">
        <v>#DIV/0!</v>
      </c>
      <c r="Y8" s="101"/>
      <c r="Z8" s="101"/>
      <c r="AA8" s="101"/>
      <c r="AB8" s="101"/>
      <c r="AC8" s="65"/>
      <c r="AD8" s="118" t="e">
        <v>#DIV/0!</v>
      </c>
      <c r="AE8" s="101"/>
      <c r="AF8" s="101"/>
      <c r="AG8" s="101"/>
      <c r="AH8" s="101"/>
      <c r="AI8" s="65"/>
      <c r="AJ8" s="118" t="e">
        <v>#DIV/0!</v>
      </c>
      <c r="AK8" s="54"/>
      <c r="AL8" s="54"/>
      <c r="AM8" s="101"/>
      <c r="AN8" s="54"/>
      <c r="AO8" s="65"/>
      <c r="AP8" s="118">
        <v>0</v>
      </c>
      <c r="AQ8" s="101"/>
      <c r="AR8" s="101"/>
      <c r="AS8" s="101"/>
      <c r="AT8" s="101"/>
      <c r="AU8" s="65"/>
      <c r="AV8" s="118" t="e">
        <v>#DIV/0!</v>
      </c>
      <c r="AW8" s="101"/>
      <c r="AX8" s="101"/>
      <c r="AY8" s="101">
        <v>5</v>
      </c>
      <c r="AZ8" s="102"/>
      <c r="BA8" s="102">
        <v>2</v>
      </c>
      <c r="BB8" s="118">
        <v>3.5</v>
      </c>
      <c r="BC8" s="101"/>
      <c r="BD8" s="101"/>
      <c r="BE8" s="101"/>
      <c r="BF8" s="54"/>
      <c r="BG8" s="81"/>
      <c r="BH8" s="118" t="e">
        <f>AVERAGE(Table1215165[[#This Row],[Column55]],Table1215165[[#This Row],[Column56]])</f>
        <v>#DIV/0!</v>
      </c>
    </row>
    <row r="9" spans="1:60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6" t="s">
        <v>646</v>
      </c>
      <c r="G9" s="58"/>
      <c r="H9" s="58"/>
      <c r="I9" s="58"/>
      <c r="J9" s="58"/>
      <c r="K9" s="59"/>
      <c r="L9" s="118">
        <v>0</v>
      </c>
      <c r="M9" s="102">
        <v>0</v>
      </c>
      <c r="N9" s="102"/>
      <c r="O9" s="102">
        <v>0</v>
      </c>
      <c r="P9" s="102">
        <v>0</v>
      </c>
      <c r="Q9" s="102"/>
      <c r="R9" s="118">
        <v>0</v>
      </c>
      <c r="S9" s="102"/>
      <c r="T9" s="102"/>
      <c r="U9" s="102"/>
      <c r="V9" s="102"/>
      <c r="W9" s="59"/>
      <c r="X9" s="118" t="e">
        <v>#DIV/0!</v>
      </c>
      <c r="Y9" s="102"/>
      <c r="Z9" s="102"/>
      <c r="AA9" s="102"/>
      <c r="AB9" s="102"/>
      <c r="AC9" s="59"/>
      <c r="AD9" s="118" t="e">
        <v>#DIV/0!</v>
      </c>
      <c r="AE9" s="102"/>
      <c r="AF9" s="102"/>
      <c r="AG9" s="102"/>
      <c r="AH9" s="102"/>
      <c r="AI9" s="59"/>
      <c r="AJ9" s="118" t="e">
        <v>#DIV/0!</v>
      </c>
      <c r="AK9" s="58"/>
      <c r="AL9" s="58"/>
      <c r="AM9" s="102"/>
      <c r="AN9" s="58"/>
      <c r="AO9" s="59"/>
      <c r="AP9" s="118">
        <v>0</v>
      </c>
      <c r="AQ9" s="102"/>
      <c r="AR9" s="102"/>
      <c r="AS9" s="102"/>
      <c r="AT9" s="102"/>
      <c r="AU9" s="59"/>
      <c r="AV9" s="118" t="e">
        <v>#DIV/0!</v>
      </c>
      <c r="AW9" s="102"/>
      <c r="AX9" s="102"/>
      <c r="AY9" s="102">
        <v>0</v>
      </c>
      <c r="AZ9" s="102"/>
      <c r="BA9" s="102">
        <v>0</v>
      </c>
      <c r="BB9" s="118">
        <v>0</v>
      </c>
      <c r="BC9" s="102"/>
      <c r="BD9" s="102"/>
      <c r="BE9" s="102"/>
      <c r="BF9" s="58"/>
      <c r="BG9" s="76"/>
      <c r="BH9" s="118" t="e">
        <f>AVERAGE(Table1215165[[#This Row],[Column55]],Table1215165[[#This Row],[Column56]])</f>
        <v>#DIV/0!</v>
      </c>
    </row>
    <row r="10" spans="1:60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63" t="s">
        <v>648</v>
      </c>
      <c r="G10" s="54"/>
      <c r="H10" s="54"/>
      <c r="I10" s="54"/>
      <c r="J10" s="54"/>
      <c r="K10" s="65"/>
      <c r="L10" s="118">
        <v>0</v>
      </c>
      <c r="M10" s="102" t="s">
        <v>563</v>
      </c>
      <c r="N10" s="102"/>
      <c r="O10" s="102" t="s">
        <v>563</v>
      </c>
      <c r="P10" s="102" t="s">
        <v>563</v>
      </c>
      <c r="Q10" s="102"/>
      <c r="R10" s="118" t="s">
        <v>563</v>
      </c>
      <c r="S10" s="101"/>
      <c r="T10" s="101"/>
      <c r="U10" s="101"/>
      <c r="V10" s="101"/>
      <c r="W10" s="65"/>
      <c r="X10" s="118" t="e">
        <v>#DIV/0!</v>
      </c>
      <c r="Y10" s="101"/>
      <c r="Z10" s="101"/>
      <c r="AA10" s="101"/>
      <c r="AB10" s="101"/>
      <c r="AC10" s="65"/>
      <c r="AD10" s="118" t="e">
        <v>#DIV/0!</v>
      </c>
      <c r="AE10" s="101"/>
      <c r="AF10" s="101"/>
      <c r="AG10" s="101"/>
      <c r="AH10" s="101"/>
      <c r="AI10" s="65"/>
      <c r="AJ10" s="118" t="e">
        <v>#DIV/0!</v>
      </c>
      <c r="AK10" s="54"/>
      <c r="AL10" s="54"/>
      <c r="AM10" s="101"/>
      <c r="AN10" s="54"/>
      <c r="AO10" s="65"/>
      <c r="AP10" s="118">
        <v>0</v>
      </c>
      <c r="AQ10" s="101"/>
      <c r="AR10" s="101"/>
      <c r="AS10" s="101"/>
      <c r="AT10" s="101"/>
      <c r="AU10" s="65"/>
      <c r="AV10" s="118" t="e">
        <v>#DIV/0!</v>
      </c>
      <c r="AW10" s="101"/>
      <c r="AX10" s="101"/>
      <c r="AY10" s="101" t="s">
        <v>563</v>
      </c>
      <c r="AZ10" s="102"/>
      <c r="BA10" s="102" t="s">
        <v>563</v>
      </c>
      <c r="BB10" s="118" t="s">
        <v>563</v>
      </c>
      <c r="BC10" s="101"/>
      <c r="BD10" s="101"/>
      <c r="BE10" s="101"/>
      <c r="BF10" s="54"/>
      <c r="BG10" s="81"/>
      <c r="BH10" s="118" t="e">
        <f>AVERAGE(Table1215165[[#This Row],[Column55]],Table1215165[[#This Row],[Column56]])</f>
        <v>#DIV/0!</v>
      </c>
    </row>
    <row r="11" spans="1:60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6" t="s">
        <v>646</v>
      </c>
      <c r="G11" s="58"/>
      <c r="H11" s="58"/>
      <c r="I11" s="58"/>
      <c r="J11" s="58"/>
      <c r="K11" s="59"/>
      <c r="L11" s="118">
        <v>0</v>
      </c>
      <c r="M11" s="102">
        <v>3</v>
      </c>
      <c r="N11" s="102"/>
      <c r="O11" s="102">
        <v>3</v>
      </c>
      <c r="P11" s="102">
        <v>2</v>
      </c>
      <c r="Q11" s="102"/>
      <c r="R11" s="118">
        <v>2.6666666666666665</v>
      </c>
      <c r="S11" s="102"/>
      <c r="T11" s="102"/>
      <c r="U11" s="102"/>
      <c r="V11" s="102"/>
      <c r="W11" s="59"/>
      <c r="X11" s="118" t="e">
        <v>#DIV/0!</v>
      </c>
      <c r="Y11" s="102"/>
      <c r="Z11" s="102"/>
      <c r="AA11" s="102"/>
      <c r="AB11" s="102"/>
      <c r="AC11" s="59"/>
      <c r="AD11" s="118" t="e">
        <v>#DIV/0!</v>
      </c>
      <c r="AE11" s="102"/>
      <c r="AF11" s="102"/>
      <c r="AG11" s="102"/>
      <c r="AH11" s="102"/>
      <c r="AI11" s="59"/>
      <c r="AJ11" s="118" t="e">
        <v>#DIV/0!</v>
      </c>
      <c r="AK11" s="58"/>
      <c r="AL11" s="58"/>
      <c r="AM11" s="102"/>
      <c r="AN11" s="58"/>
      <c r="AO11" s="59"/>
      <c r="AP11" s="118">
        <v>0</v>
      </c>
      <c r="AQ11" s="102"/>
      <c r="AR11" s="102"/>
      <c r="AS11" s="102"/>
      <c r="AT11" s="102"/>
      <c r="AU11" s="59"/>
      <c r="AV11" s="118" t="e">
        <v>#DIV/0!</v>
      </c>
      <c r="AW11" s="102"/>
      <c r="AX11" s="102"/>
      <c r="AY11" s="102">
        <v>5</v>
      </c>
      <c r="AZ11" s="102"/>
      <c r="BA11" s="102">
        <v>2</v>
      </c>
      <c r="BB11" s="118">
        <v>3.5</v>
      </c>
      <c r="BC11" s="102"/>
      <c r="BD11" s="102"/>
      <c r="BE11" s="102"/>
      <c r="BF11" s="58"/>
      <c r="BG11" s="76"/>
      <c r="BH11" s="118" t="e">
        <f>AVERAGE(Table1215165[[#This Row],[Column55]],Table1215165[[#This Row],[Column56]])</f>
        <v>#DIV/0!</v>
      </c>
    </row>
    <row r="12" spans="1:60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63" t="s">
        <v>646</v>
      </c>
      <c r="G12" s="54"/>
      <c r="H12" s="54"/>
      <c r="I12" s="54"/>
      <c r="J12" s="54"/>
      <c r="K12" s="65"/>
      <c r="L12" s="118">
        <v>0</v>
      </c>
      <c r="M12" s="102">
        <v>3</v>
      </c>
      <c r="N12" s="102"/>
      <c r="O12" s="102">
        <v>2</v>
      </c>
      <c r="P12" s="102">
        <v>2</v>
      </c>
      <c r="Q12" s="102"/>
      <c r="R12" s="118">
        <v>2.3333333333333335</v>
      </c>
      <c r="S12" s="101"/>
      <c r="T12" s="101"/>
      <c r="U12" s="101"/>
      <c r="V12" s="101"/>
      <c r="W12" s="65"/>
      <c r="X12" s="118" t="e">
        <v>#DIV/0!</v>
      </c>
      <c r="Y12" s="101"/>
      <c r="Z12" s="101"/>
      <c r="AA12" s="101"/>
      <c r="AB12" s="101"/>
      <c r="AC12" s="65"/>
      <c r="AD12" s="118" t="e">
        <v>#DIV/0!</v>
      </c>
      <c r="AE12" s="101"/>
      <c r="AF12" s="101"/>
      <c r="AG12" s="101"/>
      <c r="AH12" s="101"/>
      <c r="AI12" s="65"/>
      <c r="AJ12" s="118" t="e">
        <v>#DIV/0!</v>
      </c>
      <c r="AK12" s="54"/>
      <c r="AL12" s="54"/>
      <c r="AM12" s="101"/>
      <c r="AN12" s="54"/>
      <c r="AO12" s="65"/>
      <c r="AP12" s="118">
        <v>0</v>
      </c>
      <c r="AQ12" s="101"/>
      <c r="AR12" s="101"/>
      <c r="AS12" s="101"/>
      <c r="AT12" s="101"/>
      <c r="AU12" s="65"/>
      <c r="AV12" s="118" t="e">
        <v>#DIV/0!</v>
      </c>
      <c r="AW12" s="101"/>
      <c r="AX12" s="101"/>
      <c r="AY12" s="101">
        <v>5</v>
      </c>
      <c r="AZ12" s="102"/>
      <c r="BA12" s="102">
        <v>2</v>
      </c>
      <c r="BB12" s="118">
        <v>3.5</v>
      </c>
      <c r="BC12" s="101"/>
      <c r="BD12" s="101"/>
      <c r="BE12" s="101"/>
      <c r="BF12" s="54"/>
      <c r="BG12" s="81"/>
      <c r="BH12" s="118" t="e">
        <f>AVERAGE(Table1215165[[#This Row],[Column55]],Table1215165[[#This Row],[Column56]])</f>
        <v>#DIV/0!</v>
      </c>
    </row>
    <row r="13" spans="1:60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6" t="s">
        <v>649</v>
      </c>
      <c r="G13" s="58"/>
      <c r="H13" s="58"/>
      <c r="I13" s="58"/>
      <c r="J13" s="58"/>
      <c r="K13" s="59"/>
      <c r="L13" s="118">
        <v>0</v>
      </c>
      <c r="M13" s="102">
        <v>3</v>
      </c>
      <c r="N13" s="102"/>
      <c r="O13" s="102">
        <v>3</v>
      </c>
      <c r="P13" s="102">
        <v>2</v>
      </c>
      <c r="Q13" s="102"/>
      <c r="R13" s="118">
        <v>2.6666666666666665</v>
      </c>
      <c r="S13" s="102"/>
      <c r="T13" s="102"/>
      <c r="U13" s="102"/>
      <c r="V13" s="102"/>
      <c r="W13" s="59"/>
      <c r="X13" s="118" t="e">
        <v>#DIV/0!</v>
      </c>
      <c r="Y13" s="102"/>
      <c r="Z13" s="102"/>
      <c r="AA13" s="102"/>
      <c r="AB13" s="102"/>
      <c r="AC13" s="59"/>
      <c r="AD13" s="118" t="e">
        <v>#DIV/0!</v>
      </c>
      <c r="AE13" s="102"/>
      <c r="AF13" s="102"/>
      <c r="AG13" s="102"/>
      <c r="AH13" s="102"/>
      <c r="AI13" s="59"/>
      <c r="AJ13" s="118" t="e">
        <v>#DIV/0!</v>
      </c>
      <c r="AK13" s="58"/>
      <c r="AL13" s="58"/>
      <c r="AM13" s="102"/>
      <c r="AN13" s="58"/>
      <c r="AO13" s="59"/>
      <c r="AP13" s="118">
        <v>0</v>
      </c>
      <c r="AQ13" s="102"/>
      <c r="AR13" s="102"/>
      <c r="AS13" s="102"/>
      <c r="AT13" s="102"/>
      <c r="AU13" s="59"/>
      <c r="AV13" s="118" t="e">
        <v>#DIV/0!</v>
      </c>
      <c r="AW13" s="102"/>
      <c r="AX13" s="102"/>
      <c r="AY13" s="102">
        <v>5</v>
      </c>
      <c r="AZ13" s="102"/>
      <c r="BA13" s="102">
        <v>2</v>
      </c>
      <c r="BB13" s="118">
        <v>3.5</v>
      </c>
      <c r="BC13" s="102"/>
      <c r="BD13" s="102"/>
      <c r="BE13" s="102"/>
      <c r="BF13" s="58"/>
      <c r="BG13" s="76"/>
      <c r="BH13" s="118" t="e">
        <f>AVERAGE(Table1215165[[#This Row],[Column55]],Table1215165[[#This Row],[Column56]])</f>
        <v>#DIV/0!</v>
      </c>
    </row>
    <row r="14" spans="1:60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63" t="s">
        <v>649</v>
      </c>
      <c r="G14" s="54"/>
      <c r="H14" s="54"/>
      <c r="I14" s="54"/>
      <c r="J14" s="54"/>
      <c r="K14" s="65"/>
      <c r="L14" s="118">
        <v>0</v>
      </c>
      <c r="M14" s="102">
        <v>4</v>
      </c>
      <c r="N14" s="102"/>
      <c r="O14" s="102">
        <v>4</v>
      </c>
      <c r="P14" s="102">
        <v>4</v>
      </c>
      <c r="Q14" s="102"/>
      <c r="R14" s="118">
        <v>4</v>
      </c>
      <c r="S14" s="101"/>
      <c r="T14" s="101"/>
      <c r="U14" s="101"/>
      <c r="V14" s="101"/>
      <c r="W14" s="65"/>
      <c r="X14" s="118" t="e">
        <v>#DIV/0!</v>
      </c>
      <c r="Y14" s="101"/>
      <c r="Z14" s="101"/>
      <c r="AA14" s="101"/>
      <c r="AB14" s="101"/>
      <c r="AC14" s="65"/>
      <c r="AD14" s="118" t="e">
        <v>#DIV/0!</v>
      </c>
      <c r="AE14" s="101"/>
      <c r="AF14" s="101"/>
      <c r="AG14" s="101"/>
      <c r="AH14" s="101"/>
      <c r="AI14" s="65"/>
      <c r="AJ14" s="118" t="e">
        <v>#DIV/0!</v>
      </c>
      <c r="AK14" s="54"/>
      <c r="AL14" s="54"/>
      <c r="AM14" s="101"/>
      <c r="AN14" s="54"/>
      <c r="AO14" s="65"/>
      <c r="AP14" s="118">
        <v>0</v>
      </c>
      <c r="AQ14" s="101"/>
      <c r="AR14" s="101"/>
      <c r="AS14" s="101"/>
      <c r="AT14" s="101"/>
      <c r="AU14" s="65"/>
      <c r="AV14" s="118" t="e">
        <v>#DIV/0!</v>
      </c>
      <c r="AW14" s="101"/>
      <c r="AX14" s="101"/>
      <c r="AY14" s="101">
        <v>5</v>
      </c>
      <c r="AZ14" s="102"/>
      <c r="BA14" s="102">
        <v>4</v>
      </c>
      <c r="BB14" s="118">
        <v>4.5</v>
      </c>
      <c r="BC14" s="101"/>
      <c r="BD14" s="101"/>
      <c r="BE14" s="101"/>
      <c r="BF14" s="54"/>
      <c r="BG14" s="81"/>
      <c r="BH14" s="118" t="e">
        <f>AVERAGE(Table1215165[[#This Row],[Column55]],Table1215165[[#This Row],[Column56]])</f>
        <v>#DIV/0!</v>
      </c>
    </row>
    <row r="15" spans="1:60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6" t="s">
        <v>646</v>
      </c>
      <c r="G15" s="58"/>
      <c r="H15" s="58"/>
      <c r="I15" s="58"/>
      <c r="J15" s="58"/>
      <c r="K15" s="59"/>
      <c r="L15" s="118">
        <v>0</v>
      </c>
      <c r="M15" s="102">
        <v>3</v>
      </c>
      <c r="N15" s="102"/>
      <c r="O15" s="102">
        <v>4</v>
      </c>
      <c r="P15" s="102">
        <v>4</v>
      </c>
      <c r="Q15" s="102"/>
      <c r="R15" s="118">
        <v>3.6666666666666665</v>
      </c>
      <c r="S15" s="102"/>
      <c r="T15" s="102"/>
      <c r="U15" s="102"/>
      <c r="V15" s="102"/>
      <c r="W15" s="59"/>
      <c r="X15" s="118" t="e">
        <v>#DIV/0!</v>
      </c>
      <c r="Y15" s="102"/>
      <c r="Z15" s="102"/>
      <c r="AA15" s="102"/>
      <c r="AB15" s="102"/>
      <c r="AC15" s="59"/>
      <c r="AD15" s="118" t="e">
        <v>#DIV/0!</v>
      </c>
      <c r="AE15" s="102"/>
      <c r="AF15" s="102"/>
      <c r="AG15" s="102"/>
      <c r="AH15" s="102"/>
      <c r="AI15" s="59"/>
      <c r="AJ15" s="118" t="e">
        <v>#DIV/0!</v>
      </c>
      <c r="AK15" s="58"/>
      <c r="AL15" s="58"/>
      <c r="AM15" s="102"/>
      <c r="AN15" s="58"/>
      <c r="AO15" s="59"/>
      <c r="AP15" s="118">
        <v>0</v>
      </c>
      <c r="AQ15" s="102"/>
      <c r="AR15" s="102"/>
      <c r="AS15" s="102"/>
      <c r="AT15" s="102"/>
      <c r="AU15" s="59"/>
      <c r="AV15" s="118" t="e">
        <v>#DIV/0!</v>
      </c>
      <c r="AW15" s="102"/>
      <c r="AX15" s="102"/>
      <c r="AY15" s="102">
        <v>5</v>
      </c>
      <c r="AZ15" s="102"/>
      <c r="BA15" s="102">
        <v>4</v>
      </c>
      <c r="BB15" s="118">
        <v>4.5</v>
      </c>
      <c r="BC15" s="102"/>
      <c r="BD15" s="102"/>
      <c r="BE15" s="102"/>
      <c r="BF15" s="58"/>
      <c r="BG15" s="76"/>
      <c r="BH15" s="118" t="e">
        <f>AVERAGE(Table1215165[[#This Row],[Column55]],Table1215165[[#This Row],[Column56]])</f>
        <v>#DIV/0!</v>
      </c>
    </row>
    <row r="16" spans="1:60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63" t="s">
        <v>649</v>
      </c>
      <c r="G16" s="54"/>
      <c r="H16" s="54"/>
      <c r="I16" s="54"/>
      <c r="J16" s="54"/>
      <c r="K16" s="65"/>
      <c r="L16" s="118">
        <v>0</v>
      </c>
      <c r="M16" s="102">
        <v>4</v>
      </c>
      <c r="N16" s="102"/>
      <c r="O16" s="102">
        <v>4</v>
      </c>
      <c r="P16" s="102">
        <v>3</v>
      </c>
      <c r="Q16" s="102"/>
      <c r="R16" s="118">
        <v>3.6666666666666665</v>
      </c>
      <c r="S16" s="101"/>
      <c r="T16" s="101"/>
      <c r="U16" s="101"/>
      <c r="V16" s="101"/>
      <c r="W16" s="65"/>
      <c r="X16" s="118" t="e">
        <v>#DIV/0!</v>
      </c>
      <c r="Y16" s="101"/>
      <c r="Z16" s="101"/>
      <c r="AA16" s="101"/>
      <c r="AB16" s="101"/>
      <c r="AC16" s="65"/>
      <c r="AD16" s="118" t="e">
        <v>#DIV/0!</v>
      </c>
      <c r="AE16" s="101"/>
      <c r="AF16" s="101"/>
      <c r="AG16" s="101"/>
      <c r="AH16" s="101"/>
      <c r="AI16" s="65"/>
      <c r="AJ16" s="118" t="e">
        <v>#DIV/0!</v>
      </c>
      <c r="AK16" s="54"/>
      <c r="AL16" s="54"/>
      <c r="AM16" s="101"/>
      <c r="AN16" s="54"/>
      <c r="AO16" s="65"/>
      <c r="AP16" s="118">
        <v>0</v>
      </c>
      <c r="AQ16" s="101"/>
      <c r="AR16" s="101"/>
      <c r="AS16" s="101"/>
      <c r="AT16" s="101"/>
      <c r="AU16" s="65"/>
      <c r="AV16" s="118" t="e">
        <v>#DIV/0!</v>
      </c>
      <c r="AW16" s="101"/>
      <c r="AX16" s="101"/>
      <c r="AY16" s="101">
        <v>5</v>
      </c>
      <c r="AZ16" s="102"/>
      <c r="BA16" s="102">
        <v>3</v>
      </c>
      <c r="BB16" s="118">
        <v>4</v>
      </c>
      <c r="BC16" s="101"/>
      <c r="BD16" s="101"/>
      <c r="BE16" s="101"/>
      <c r="BF16" s="54"/>
      <c r="BG16" s="81"/>
      <c r="BH16" s="118" t="e">
        <f>AVERAGE(Table1215165[[#This Row],[Column55]],Table1215165[[#This Row],[Column56]])</f>
        <v>#DIV/0!</v>
      </c>
    </row>
    <row r="17" spans="1:60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6" t="s">
        <v>648</v>
      </c>
      <c r="G17" s="58"/>
      <c r="H17" s="58"/>
      <c r="I17" s="58"/>
      <c r="J17" s="58"/>
      <c r="K17" s="59"/>
      <c r="L17" s="118">
        <v>0</v>
      </c>
      <c r="M17" s="102" t="s">
        <v>563</v>
      </c>
      <c r="N17" s="102"/>
      <c r="O17" s="102" t="s">
        <v>563</v>
      </c>
      <c r="P17" s="102" t="s">
        <v>563</v>
      </c>
      <c r="Q17" s="102"/>
      <c r="R17" s="118" t="s">
        <v>563</v>
      </c>
      <c r="S17" s="102"/>
      <c r="T17" s="102"/>
      <c r="U17" s="102"/>
      <c r="V17" s="102"/>
      <c r="W17" s="59"/>
      <c r="X17" s="118" t="e">
        <v>#DIV/0!</v>
      </c>
      <c r="Y17" s="102"/>
      <c r="Z17" s="102"/>
      <c r="AA17" s="102"/>
      <c r="AB17" s="102"/>
      <c r="AC17" s="59"/>
      <c r="AD17" s="118" t="e">
        <v>#DIV/0!</v>
      </c>
      <c r="AE17" s="102"/>
      <c r="AF17" s="102"/>
      <c r="AG17" s="102"/>
      <c r="AH17" s="102"/>
      <c r="AI17" s="59"/>
      <c r="AJ17" s="118" t="e">
        <v>#DIV/0!</v>
      </c>
      <c r="AK17" s="58"/>
      <c r="AL17" s="58"/>
      <c r="AM17" s="102"/>
      <c r="AN17" s="58"/>
      <c r="AO17" s="59"/>
      <c r="AP17" s="118">
        <v>0</v>
      </c>
      <c r="AQ17" s="102"/>
      <c r="AR17" s="102"/>
      <c r="AS17" s="102"/>
      <c r="AT17" s="102"/>
      <c r="AU17" s="59"/>
      <c r="AV17" s="118" t="e">
        <v>#DIV/0!</v>
      </c>
      <c r="AW17" s="102"/>
      <c r="AX17" s="102"/>
      <c r="AY17" s="102" t="s">
        <v>563</v>
      </c>
      <c r="AZ17" s="102"/>
      <c r="BA17" s="102" t="s">
        <v>563</v>
      </c>
      <c r="BB17" s="118" t="s">
        <v>563</v>
      </c>
      <c r="BC17" s="102"/>
      <c r="BD17" s="102"/>
      <c r="BE17" s="102"/>
      <c r="BF17" s="58"/>
      <c r="BG17" s="76"/>
      <c r="BH17" s="118" t="e">
        <f>AVERAGE(Table1215165[[#This Row],[Column55]],Table1215165[[#This Row],[Column56]])</f>
        <v>#DIV/0!</v>
      </c>
    </row>
    <row r="18" spans="1:60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63" t="s">
        <v>646</v>
      </c>
      <c r="G18" s="54"/>
      <c r="H18" s="54"/>
      <c r="I18" s="54"/>
      <c r="J18" s="54"/>
      <c r="K18" s="65"/>
      <c r="L18" s="118">
        <v>0</v>
      </c>
      <c r="M18" s="102">
        <v>3</v>
      </c>
      <c r="N18" s="102"/>
      <c r="O18" s="102">
        <v>3</v>
      </c>
      <c r="P18" s="102">
        <v>3</v>
      </c>
      <c r="Q18" s="102"/>
      <c r="R18" s="118">
        <v>3</v>
      </c>
      <c r="S18" s="101"/>
      <c r="T18" s="101"/>
      <c r="U18" s="101"/>
      <c r="V18" s="101"/>
      <c r="W18" s="65"/>
      <c r="X18" s="118" t="e">
        <v>#DIV/0!</v>
      </c>
      <c r="Y18" s="101"/>
      <c r="Z18" s="101"/>
      <c r="AA18" s="101"/>
      <c r="AB18" s="101"/>
      <c r="AC18" s="65"/>
      <c r="AD18" s="118" t="e">
        <v>#DIV/0!</v>
      </c>
      <c r="AE18" s="101"/>
      <c r="AF18" s="101"/>
      <c r="AG18" s="101"/>
      <c r="AH18" s="101"/>
      <c r="AI18" s="65"/>
      <c r="AJ18" s="118" t="e">
        <v>#DIV/0!</v>
      </c>
      <c r="AK18" s="54"/>
      <c r="AL18" s="54"/>
      <c r="AM18" s="101"/>
      <c r="AN18" s="54"/>
      <c r="AO18" s="65"/>
      <c r="AP18" s="118">
        <v>0</v>
      </c>
      <c r="AQ18" s="101"/>
      <c r="AR18" s="101"/>
      <c r="AS18" s="101"/>
      <c r="AT18" s="101"/>
      <c r="AU18" s="65"/>
      <c r="AV18" s="118" t="e">
        <v>#DIV/0!</v>
      </c>
      <c r="AW18" s="101"/>
      <c r="AX18" s="101"/>
      <c r="AY18" s="101">
        <v>5</v>
      </c>
      <c r="AZ18" s="102"/>
      <c r="BA18" s="102">
        <v>3</v>
      </c>
      <c r="BB18" s="118">
        <v>4</v>
      </c>
      <c r="BC18" s="101"/>
      <c r="BD18" s="101"/>
      <c r="BE18" s="101"/>
      <c r="BF18" s="54"/>
      <c r="BG18" s="81"/>
      <c r="BH18" s="118" t="e">
        <f>AVERAGE(Table1215165[[#This Row],[Column55]],Table1215165[[#This Row],[Column56]])</f>
        <v>#DIV/0!</v>
      </c>
    </row>
    <row r="19" spans="1:60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6" t="s">
        <v>648</v>
      </c>
      <c r="G19" s="58"/>
      <c r="H19" s="58"/>
      <c r="I19" s="58"/>
      <c r="J19" s="58"/>
      <c r="K19" s="59"/>
      <c r="L19" s="118">
        <v>0</v>
      </c>
      <c r="M19" s="102" t="s">
        <v>563</v>
      </c>
      <c r="N19" s="102"/>
      <c r="O19" s="102" t="s">
        <v>563</v>
      </c>
      <c r="P19" s="102" t="s">
        <v>563</v>
      </c>
      <c r="Q19" s="102"/>
      <c r="R19" s="118" t="s">
        <v>563</v>
      </c>
      <c r="S19" s="102"/>
      <c r="T19" s="102"/>
      <c r="U19" s="102"/>
      <c r="V19" s="102"/>
      <c r="W19" s="59"/>
      <c r="X19" s="118" t="e">
        <v>#DIV/0!</v>
      </c>
      <c r="Y19" s="102"/>
      <c r="Z19" s="102"/>
      <c r="AA19" s="102"/>
      <c r="AB19" s="102"/>
      <c r="AC19" s="59"/>
      <c r="AD19" s="118" t="e">
        <v>#DIV/0!</v>
      </c>
      <c r="AE19" s="102"/>
      <c r="AF19" s="102"/>
      <c r="AG19" s="102"/>
      <c r="AH19" s="102"/>
      <c r="AI19" s="59"/>
      <c r="AJ19" s="118" t="e">
        <v>#DIV/0!</v>
      </c>
      <c r="AK19" s="58"/>
      <c r="AL19" s="58"/>
      <c r="AM19" s="102"/>
      <c r="AN19" s="58"/>
      <c r="AO19" s="59"/>
      <c r="AP19" s="118">
        <v>0</v>
      </c>
      <c r="AQ19" s="102"/>
      <c r="AR19" s="102"/>
      <c r="AS19" s="102"/>
      <c r="AT19" s="102"/>
      <c r="AU19" s="59"/>
      <c r="AV19" s="118" t="e">
        <v>#DIV/0!</v>
      </c>
      <c r="AW19" s="102"/>
      <c r="AX19" s="102"/>
      <c r="AY19" s="102" t="s">
        <v>563</v>
      </c>
      <c r="AZ19" s="102"/>
      <c r="BA19" s="102" t="s">
        <v>563</v>
      </c>
      <c r="BB19" s="118" t="s">
        <v>563</v>
      </c>
      <c r="BC19" s="102"/>
      <c r="BD19" s="102"/>
      <c r="BE19" s="102"/>
      <c r="BF19" s="58"/>
      <c r="BG19" s="76"/>
      <c r="BH19" s="118" t="e">
        <f>AVERAGE(Table1215165[[#This Row],[Column55]],Table1215165[[#This Row],[Column56]])</f>
        <v>#DIV/0!</v>
      </c>
    </row>
    <row r="20" spans="1:60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63" t="s">
        <v>646</v>
      </c>
      <c r="G20" s="54"/>
      <c r="H20" s="54"/>
      <c r="I20" s="54"/>
      <c r="J20" s="54"/>
      <c r="K20" s="65"/>
      <c r="L20" s="118">
        <v>0</v>
      </c>
      <c r="M20" s="102">
        <v>3</v>
      </c>
      <c r="N20" s="102"/>
      <c r="O20" s="102">
        <v>3</v>
      </c>
      <c r="P20" s="102">
        <v>2</v>
      </c>
      <c r="Q20" s="102"/>
      <c r="R20" s="118">
        <v>2.6666666666666665</v>
      </c>
      <c r="S20" s="101"/>
      <c r="T20" s="101"/>
      <c r="U20" s="101"/>
      <c r="V20" s="101"/>
      <c r="W20" s="65"/>
      <c r="X20" s="118" t="e">
        <v>#DIV/0!</v>
      </c>
      <c r="Y20" s="101"/>
      <c r="Z20" s="101"/>
      <c r="AA20" s="101"/>
      <c r="AB20" s="101"/>
      <c r="AC20" s="65"/>
      <c r="AD20" s="118" t="e">
        <v>#DIV/0!</v>
      </c>
      <c r="AE20" s="101"/>
      <c r="AF20" s="101"/>
      <c r="AG20" s="101"/>
      <c r="AH20" s="101"/>
      <c r="AI20" s="65"/>
      <c r="AJ20" s="118" t="e">
        <v>#DIV/0!</v>
      </c>
      <c r="AK20" s="54"/>
      <c r="AL20" s="54"/>
      <c r="AM20" s="101"/>
      <c r="AN20" s="54"/>
      <c r="AO20" s="65"/>
      <c r="AP20" s="118">
        <v>0</v>
      </c>
      <c r="AQ20" s="101"/>
      <c r="AR20" s="101"/>
      <c r="AS20" s="101"/>
      <c r="AT20" s="101"/>
      <c r="AU20" s="65"/>
      <c r="AV20" s="118" t="e">
        <v>#DIV/0!</v>
      </c>
      <c r="AW20" s="101"/>
      <c r="AX20" s="101"/>
      <c r="AY20" s="101">
        <v>5</v>
      </c>
      <c r="AZ20" s="102"/>
      <c r="BA20" s="102">
        <v>2</v>
      </c>
      <c r="BB20" s="118">
        <v>3.5</v>
      </c>
      <c r="BC20" s="101"/>
      <c r="BD20" s="101"/>
      <c r="BE20" s="101"/>
      <c r="BF20" s="54"/>
      <c r="BG20" s="81"/>
      <c r="BH20" s="118" t="e">
        <f>AVERAGE(Table1215165[[#This Row],[Column55]],Table1215165[[#This Row],[Column56]])</f>
        <v>#DIV/0!</v>
      </c>
    </row>
    <row r="21" spans="1:60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6" t="s">
        <v>646</v>
      </c>
      <c r="G21" s="58"/>
      <c r="H21" s="58"/>
      <c r="I21" s="58"/>
      <c r="J21" s="58"/>
      <c r="K21" s="59"/>
      <c r="L21" s="118">
        <v>0</v>
      </c>
      <c r="M21" s="102">
        <v>1</v>
      </c>
      <c r="N21" s="102"/>
      <c r="O21" s="102">
        <v>1</v>
      </c>
      <c r="P21" s="102">
        <v>1</v>
      </c>
      <c r="Q21" s="102"/>
      <c r="R21" s="118">
        <v>1</v>
      </c>
      <c r="S21" s="102"/>
      <c r="T21" s="102"/>
      <c r="U21" s="102"/>
      <c r="V21" s="102"/>
      <c r="W21" s="59"/>
      <c r="X21" s="118" t="e">
        <v>#DIV/0!</v>
      </c>
      <c r="Y21" s="102"/>
      <c r="Z21" s="102"/>
      <c r="AA21" s="102"/>
      <c r="AB21" s="102"/>
      <c r="AC21" s="59"/>
      <c r="AD21" s="118" t="e">
        <v>#DIV/0!</v>
      </c>
      <c r="AE21" s="102"/>
      <c r="AF21" s="102"/>
      <c r="AG21" s="102"/>
      <c r="AH21" s="102"/>
      <c r="AI21" s="59"/>
      <c r="AJ21" s="118" t="e">
        <v>#DIV/0!</v>
      </c>
      <c r="AK21" s="58"/>
      <c r="AL21" s="58"/>
      <c r="AM21" s="102"/>
      <c r="AN21" s="58"/>
      <c r="AO21" s="59"/>
      <c r="AP21" s="118">
        <v>0</v>
      </c>
      <c r="AQ21" s="102"/>
      <c r="AR21" s="102"/>
      <c r="AS21" s="102"/>
      <c r="AT21" s="102"/>
      <c r="AU21" s="59"/>
      <c r="AV21" s="118" t="e">
        <v>#DIV/0!</v>
      </c>
      <c r="AW21" s="102"/>
      <c r="AX21" s="102"/>
      <c r="AY21" s="102">
        <v>1</v>
      </c>
      <c r="AZ21" s="102"/>
      <c r="BA21" s="102">
        <v>1</v>
      </c>
      <c r="BB21" s="118">
        <v>1</v>
      </c>
      <c r="BC21" s="102"/>
      <c r="BD21" s="102"/>
      <c r="BE21" s="102"/>
      <c r="BF21" s="58"/>
      <c r="BG21" s="76"/>
      <c r="BH21" s="118" t="e">
        <f>AVERAGE(Table1215165[[#This Row],[Column55]],Table1215165[[#This Row],[Column56]])</f>
        <v>#DIV/0!</v>
      </c>
    </row>
    <row r="22" spans="1:60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63" t="s">
        <v>649</v>
      </c>
      <c r="G22" s="54"/>
      <c r="H22" s="54"/>
      <c r="I22" s="54"/>
      <c r="J22" s="54"/>
      <c r="K22" s="65"/>
      <c r="L22" s="118">
        <v>0</v>
      </c>
      <c r="M22" s="102">
        <v>3</v>
      </c>
      <c r="N22" s="102"/>
      <c r="O22" s="102">
        <v>3</v>
      </c>
      <c r="P22" s="102">
        <v>3</v>
      </c>
      <c r="Q22" s="102"/>
      <c r="R22" s="118">
        <v>3</v>
      </c>
      <c r="S22" s="101"/>
      <c r="T22" s="101"/>
      <c r="U22" s="101"/>
      <c r="V22" s="101"/>
      <c r="W22" s="65"/>
      <c r="X22" s="118" t="e">
        <v>#DIV/0!</v>
      </c>
      <c r="Y22" s="101"/>
      <c r="Z22" s="101"/>
      <c r="AA22" s="101"/>
      <c r="AB22" s="101"/>
      <c r="AC22" s="65"/>
      <c r="AD22" s="118" t="e">
        <v>#DIV/0!</v>
      </c>
      <c r="AE22" s="101"/>
      <c r="AF22" s="101"/>
      <c r="AG22" s="101"/>
      <c r="AH22" s="101"/>
      <c r="AI22" s="65"/>
      <c r="AJ22" s="118" t="e">
        <v>#DIV/0!</v>
      </c>
      <c r="AK22" s="54"/>
      <c r="AL22" s="54"/>
      <c r="AM22" s="101"/>
      <c r="AN22" s="54"/>
      <c r="AO22" s="65"/>
      <c r="AP22" s="118">
        <v>0</v>
      </c>
      <c r="AQ22" s="101"/>
      <c r="AR22" s="101"/>
      <c r="AS22" s="101"/>
      <c r="AT22" s="101"/>
      <c r="AU22" s="65"/>
      <c r="AV22" s="118" t="e">
        <v>#DIV/0!</v>
      </c>
      <c r="AW22" s="101"/>
      <c r="AX22" s="101"/>
      <c r="AY22" s="101">
        <v>5</v>
      </c>
      <c r="AZ22" s="102"/>
      <c r="BA22" s="102">
        <v>3</v>
      </c>
      <c r="BB22" s="118">
        <v>4</v>
      </c>
      <c r="BC22" s="101"/>
      <c r="BD22" s="101"/>
      <c r="BE22" s="101"/>
      <c r="BF22" s="54"/>
      <c r="BG22" s="81"/>
      <c r="BH22" s="118" t="e">
        <f>AVERAGE(Table1215165[[#This Row],[Column55]],Table1215165[[#This Row],[Column56]])</f>
        <v>#DIV/0!</v>
      </c>
    </row>
    <row r="23" spans="1:60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6" t="s">
        <v>649</v>
      </c>
      <c r="G23" s="58"/>
      <c r="H23" s="58"/>
      <c r="I23" s="58"/>
      <c r="J23" s="58"/>
      <c r="K23" s="59"/>
      <c r="L23" s="118">
        <v>0</v>
      </c>
      <c r="M23" s="102">
        <v>3</v>
      </c>
      <c r="N23" s="102"/>
      <c r="O23" s="102">
        <v>3</v>
      </c>
      <c r="P23" s="102">
        <v>2</v>
      </c>
      <c r="Q23" s="102"/>
      <c r="R23" s="118">
        <v>2.6666666666666665</v>
      </c>
      <c r="S23" s="102"/>
      <c r="T23" s="102"/>
      <c r="U23" s="102"/>
      <c r="V23" s="102"/>
      <c r="W23" s="59"/>
      <c r="X23" s="118" t="e">
        <v>#DIV/0!</v>
      </c>
      <c r="Y23" s="102"/>
      <c r="Z23" s="102"/>
      <c r="AA23" s="102"/>
      <c r="AB23" s="102"/>
      <c r="AC23" s="59"/>
      <c r="AD23" s="118" t="e">
        <v>#DIV/0!</v>
      </c>
      <c r="AE23" s="102"/>
      <c r="AF23" s="102"/>
      <c r="AG23" s="102"/>
      <c r="AH23" s="102"/>
      <c r="AI23" s="59"/>
      <c r="AJ23" s="118" t="e">
        <v>#DIV/0!</v>
      </c>
      <c r="AK23" s="58"/>
      <c r="AL23" s="58"/>
      <c r="AM23" s="102"/>
      <c r="AN23" s="58"/>
      <c r="AO23" s="59"/>
      <c r="AP23" s="118">
        <v>0</v>
      </c>
      <c r="AQ23" s="102"/>
      <c r="AR23" s="102"/>
      <c r="AS23" s="102"/>
      <c r="AT23" s="102"/>
      <c r="AU23" s="59"/>
      <c r="AV23" s="118" t="e">
        <v>#DIV/0!</v>
      </c>
      <c r="AW23" s="102"/>
      <c r="AX23" s="102"/>
      <c r="AY23" s="102">
        <v>5</v>
      </c>
      <c r="AZ23" s="102"/>
      <c r="BA23" s="102">
        <v>2</v>
      </c>
      <c r="BB23" s="118">
        <v>3.5</v>
      </c>
      <c r="BC23" s="102"/>
      <c r="BD23" s="102"/>
      <c r="BE23" s="102"/>
      <c r="BF23" s="58"/>
      <c r="BG23" s="76"/>
      <c r="BH23" s="118" t="e">
        <f>AVERAGE(Table1215165[[#This Row],[Column55]],Table1215165[[#This Row],[Column56]])</f>
        <v>#DIV/0!</v>
      </c>
    </row>
    <row r="24" spans="1:60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63" t="s">
        <v>646</v>
      </c>
      <c r="G24" s="54"/>
      <c r="H24" s="54"/>
      <c r="I24" s="54"/>
      <c r="J24" s="54"/>
      <c r="K24" s="65"/>
      <c r="L24" s="118">
        <v>0</v>
      </c>
      <c r="M24" s="102">
        <v>1</v>
      </c>
      <c r="N24" s="102"/>
      <c r="O24" s="102">
        <v>1</v>
      </c>
      <c r="P24" s="102">
        <v>1</v>
      </c>
      <c r="Q24" s="102"/>
      <c r="R24" s="118">
        <v>1</v>
      </c>
      <c r="S24" s="101"/>
      <c r="T24" s="101"/>
      <c r="U24" s="101"/>
      <c r="V24" s="101"/>
      <c r="W24" s="65"/>
      <c r="X24" s="118" t="e">
        <v>#DIV/0!</v>
      </c>
      <c r="Y24" s="101"/>
      <c r="Z24" s="101"/>
      <c r="AA24" s="101"/>
      <c r="AB24" s="101"/>
      <c r="AC24" s="65"/>
      <c r="AD24" s="118" t="e">
        <v>#DIV/0!</v>
      </c>
      <c r="AE24" s="101"/>
      <c r="AF24" s="101"/>
      <c r="AG24" s="101"/>
      <c r="AH24" s="101"/>
      <c r="AI24" s="65"/>
      <c r="AJ24" s="118" t="e">
        <v>#DIV/0!</v>
      </c>
      <c r="AK24" s="54"/>
      <c r="AL24" s="54"/>
      <c r="AM24" s="101"/>
      <c r="AN24" s="54"/>
      <c r="AO24" s="65"/>
      <c r="AP24" s="118">
        <v>0</v>
      </c>
      <c r="AQ24" s="101"/>
      <c r="AR24" s="101"/>
      <c r="AS24" s="101"/>
      <c r="AT24" s="101"/>
      <c r="AU24" s="65"/>
      <c r="AV24" s="118" t="e">
        <v>#DIV/0!</v>
      </c>
      <c r="AW24" s="101"/>
      <c r="AX24" s="101"/>
      <c r="AY24" s="101">
        <v>1</v>
      </c>
      <c r="AZ24" s="102"/>
      <c r="BA24" s="102">
        <v>1</v>
      </c>
      <c r="BB24" s="118">
        <v>1</v>
      </c>
      <c r="BC24" s="101"/>
      <c r="BD24" s="101"/>
      <c r="BE24" s="101"/>
      <c r="BF24" s="54"/>
      <c r="BG24" s="81"/>
      <c r="BH24" s="118" t="e">
        <f>AVERAGE(Table1215165[[#This Row],[Column55]],Table1215165[[#This Row],[Column56]])</f>
        <v>#DIV/0!</v>
      </c>
    </row>
    <row r="25" spans="1:60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6" t="s">
        <v>649</v>
      </c>
      <c r="G25" s="58"/>
      <c r="H25" s="58"/>
      <c r="I25" s="58"/>
      <c r="J25" s="58"/>
      <c r="K25" s="59"/>
      <c r="L25" s="118">
        <v>0</v>
      </c>
      <c r="M25" s="102">
        <v>0</v>
      </c>
      <c r="N25" s="102"/>
      <c r="O25" s="102">
        <v>0</v>
      </c>
      <c r="P25" s="102">
        <v>0</v>
      </c>
      <c r="Q25" s="102"/>
      <c r="R25" s="118">
        <v>0</v>
      </c>
      <c r="S25" s="102"/>
      <c r="T25" s="102"/>
      <c r="U25" s="102"/>
      <c r="V25" s="102"/>
      <c r="W25" s="59"/>
      <c r="X25" s="118" t="e">
        <v>#DIV/0!</v>
      </c>
      <c r="Y25" s="102"/>
      <c r="Z25" s="102"/>
      <c r="AA25" s="102"/>
      <c r="AB25" s="102"/>
      <c r="AC25" s="59"/>
      <c r="AD25" s="118" t="e">
        <v>#DIV/0!</v>
      </c>
      <c r="AE25" s="102"/>
      <c r="AF25" s="102"/>
      <c r="AG25" s="102"/>
      <c r="AH25" s="102"/>
      <c r="AI25" s="59"/>
      <c r="AJ25" s="118" t="e">
        <v>#DIV/0!</v>
      </c>
      <c r="AK25" s="58"/>
      <c r="AL25" s="58"/>
      <c r="AM25" s="102"/>
      <c r="AN25" s="58"/>
      <c r="AO25" s="59"/>
      <c r="AP25" s="118">
        <v>0</v>
      </c>
      <c r="AQ25" s="102"/>
      <c r="AR25" s="102"/>
      <c r="AS25" s="102"/>
      <c r="AT25" s="102"/>
      <c r="AU25" s="59"/>
      <c r="AV25" s="118" t="e">
        <v>#DIV/0!</v>
      </c>
      <c r="AW25" s="102"/>
      <c r="AX25" s="102"/>
      <c r="AY25" s="102">
        <v>0</v>
      </c>
      <c r="AZ25" s="102"/>
      <c r="BA25" s="102">
        <v>0</v>
      </c>
      <c r="BB25" s="118">
        <v>0</v>
      </c>
      <c r="BC25" s="102"/>
      <c r="BD25" s="102"/>
      <c r="BE25" s="102"/>
      <c r="BF25" s="58"/>
      <c r="BG25" s="76"/>
      <c r="BH25" s="118" t="e">
        <f>AVERAGE(Table1215165[[#This Row],[Column55]],Table1215165[[#This Row],[Column56]])</f>
        <v>#DIV/0!</v>
      </c>
    </row>
    <row r="26" spans="1:60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63" t="s">
        <v>646</v>
      </c>
      <c r="G26" s="54"/>
      <c r="H26" s="54"/>
      <c r="I26" s="54"/>
      <c r="J26" s="54"/>
      <c r="K26" s="65"/>
      <c r="L26" s="118">
        <v>0</v>
      </c>
      <c r="M26" s="102">
        <v>3</v>
      </c>
      <c r="N26" s="102"/>
      <c r="O26" s="102">
        <v>3</v>
      </c>
      <c r="P26" s="102">
        <v>2</v>
      </c>
      <c r="Q26" s="102"/>
      <c r="R26" s="118">
        <v>2.6666666666666665</v>
      </c>
      <c r="S26" s="101"/>
      <c r="T26" s="101"/>
      <c r="U26" s="101"/>
      <c r="V26" s="101"/>
      <c r="W26" s="65"/>
      <c r="X26" s="118" t="e">
        <v>#DIV/0!</v>
      </c>
      <c r="Y26" s="101"/>
      <c r="Z26" s="101"/>
      <c r="AA26" s="101"/>
      <c r="AB26" s="101"/>
      <c r="AC26" s="65"/>
      <c r="AD26" s="118" t="e">
        <v>#DIV/0!</v>
      </c>
      <c r="AE26" s="101"/>
      <c r="AF26" s="101"/>
      <c r="AG26" s="101"/>
      <c r="AH26" s="101"/>
      <c r="AI26" s="65"/>
      <c r="AJ26" s="118" t="e">
        <v>#DIV/0!</v>
      </c>
      <c r="AK26" s="54"/>
      <c r="AL26" s="54"/>
      <c r="AM26" s="101"/>
      <c r="AN26" s="54"/>
      <c r="AO26" s="65"/>
      <c r="AP26" s="118">
        <v>0</v>
      </c>
      <c r="AQ26" s="101"/>
      <c r="AR26" s="101"/>
      <c r="AS26" s="101"/>
      <c r="AT26" s="101"/>
      <c r="AU26" s="65"/>
      <c r="AV26" s="118" t="e">
        <v>#DIV/0!</v>
      </c>
      <c r="AW26" s="101"/>
      <c r="AX26" s="101"/>
      <c r="AY26" s="101">
        <v>5</v>
      </c>
      <c r="AZ26" s="102"/>
      <c r="BA26" s="102">
        <v>2</v>
      </c>
      <c r="BB26" s="118">
        <v>3.5</v>
      </c>
      <c r="BC26" s="101"/>
      <c r="BD26" s="101"/>
      <c r="BE26" s="101"/>
      <c r="BF26" s="54"/>
      <c r="BG26" s="81"/>
      <c r="BH26" s="118" t="e">
        <f>AVERAGE(Table1215165[[#This Row],[Column55]],Table1215165[[#This Row],[Column56]])</f>
        <v>#DIV/0!</v>
      </c>
    </row>
    <row r="27" spans="1:60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6" t="s">
        <v>649</v>
      </c>
      <c r="G27" s="58"/>
      <c r="H27" s="58"/>
      <c r="I27" s="58"/>
      <c r="J27" s="58"/>
      <c r="K27" s="59"/>
      <c r="L27" s="118">
        <v>0</v>
      </c>
      <c r="M27" s="102">
        <v>3</v>
      </c>
      <c r="N27" s="102"/>
      <c r="O27" s="102">
        <v>3</v>
      </c>
      <c r="P27" s="102">
        <v>2</v>
      </c>
      <c r="Q27" s="102"/>
      <c r="R27" s="118">
        <v>2.6666666666666665</v>
      </c>
      <c r="S27" s="102"/>
      <c r="T27" s="102"/>
      <c r="U27" s="102"/>
      <c r="V27" s="102"/>
      <c r="W27" s="59"/>
      <c r="X27" s="118" t="e">
        <v>#DIV/0!</v>
      </c>
      <c r="Y27" s="102"/>
      <c r="Z27" s="102"/>
      <c r="AA27" s="102"/>
      <c r="AB27" s="102"/>
      <c r="AC27" s="59"/>
      <c r="AD27" s="118" t="e">
        <v>#DIV/0!</v>
      </c>
      <c r="AE27" s="102"/>
      <c r="AF27" s="102"/>
      <c r="AG27" s="102"/>
      <c r="AH27" s="102"/>
      <c r="AI27" s="59"/>
      <c r="AJ27" s="118" t="e">
        <v>#DIV/0!</v>
      </c>
      <c r="AK27" s="58"/>
      <c r="AL27" s="58"/>
      <c r="AM27" s="102"/>
      <c r="AN27" s="58"/>
      <c r="AO27" s="59"/>
      <c r="AP27" s="118">
        <v>0</v>
      </c>
      <c r="AQ27" s="102"/>
      <c r="AR27" s="102"/>
      <c r="AS27" s="102"/>
      <c r="AT27" s="102"/>
      <c r="AU27" s="59"/>
      <c r="AV27" s="118" t="e">
        <v>#DIV/0!</v>
      </c>
      <c r="AW27" s="102"/>
      <c r="AX27" s="102"/>
      <c r="AY27" s="102">
        <v>5</v>
      </c>
      <c r="AZ27" s="102"/>
      <c r="BA27" s="102">
        <v>2</v>
      </c>
      <c r="BB27" s="118">
        <v>3.5</v>
      </c>
      <c r="BC27" s="102"/>
      <c r="BD27" s="102"/>
      <c r="BE27" s="102"/>
      <c r="BF27" s="58"/>
      <c r="BG27" s="76"/>
      <c r="BH27" s="118" t="e">
        <f>AVERAGE(Table1215165[[#This Row],[Column55]],Table1215165[[#This Row],[Column56]])</f>
        <v>#DIV/0!</v>
      </c>
    </row>
    <row r="28" spans="1:60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63" t="s">
        <v>648</v>
      </c>
      <c r="G28" s="54"/>
      <c r="H28" s="54"/>
      <c r="I28" s="54"/>
      <c r="J28" s="54"/>
      <c r="K28" s="65"/>
      <c r="L28" s="118">
        <v>0</v>
      </c>
      <c r="M28" s="102" t="s">
        <v>563</v>
      </c>
      <c r="N28" s="102"/>
      <c r="O28" s="102" t="s">
        <v>563</v>
      </c>
      <c r="P28" s="102" t="s">
        <v>563</v>
      </c>
      <c r="Q28" s="102"/>
      <c r="R28" s="118" t="s">
        <v>563</v>
      </c>
      <c r="S28" s="101"/>
      <c r="T28" s="101"/>
      <c r="U28" s="101"/>
      <c r="V28" s="101"/>
      <c r="W28" s="65"/>
      <c r="X28" s="118" t="e">
        <v>#DIV/0!</v>
      </c>
      <c r="Y28" s="101"/>
      <c r="Z28" s="101"/>
      <c r="AA28" s="101"/>
      <c r="AB28" s="101"/>
      <c r="AC28" s="65"/>
      <c r="AD28" s="118" t="e">
        <v>#DIV/0!</v>
      </c>
      <c r="AE28" s="101"/>
      <c r="AF28" s="101"/>
      <c r="AG28" s="101"/>
      <c r="AH28" s="101"/>
      <c r="AI28" s="65"/>
      <c r="AJ28" s="118" t="e">
        <v>#DIV/0!</v>
      </c>
      <c r="AK28" s="54"/>
      <c r="AL28" s="54"/>
      <c r="AM28" s="101"/>
      <c r="AN28" s="54"/>
      <c r="AO28" s="65"/>
      <c r="AP28" s="118">
        <v>0</v>
      </c>
      <c r="AQ28" s="101"/>
      <c r="AR28" s="101"/>
      <c r="AS28" s="101"/>
      <c r="AT28" s="101"/>
      <c r="AU28" s="65"/>
      <c r="AV28" s="118" t="e">
        <v>#DIV/0!</v>
      </c>
      <c r="AW28" s="101"/>
      <c r="AX28" s="101"/>
      <c r="AY28" s="101" t="s">
        <v>563</v>
      </c>
      <c r="AZ28" s="102"/>
      <c r="BA28" s="102" t="s">
        <v>563</v>
      </c>
      <c r="BB28" s="118" t="s">
        <v>563</v>
      </c>
      <c r="BC28" s="101"/>
      <c r="BD28" s="101"/>
      <c r="BE28" s="101"/>
      <c r="BF28" s="54"/>
      <c r="BG28" s="81"/>
      <c r="BH28" s="118" t="e">
        <f>AVERAGE(Table1215165[[#This Row],[Column55]],Table1215165[[#This Row],[Column56]])</f>
        <v>#DIV/0!</v>
      </c>
    </row>
    <row r="29" spans="1:60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6" t="s">
        <v>649</v>
      </c>
      <c r="G29" s="58"/>
      <c r="H29" s="58"/>
      <c r="I29" s="58"/>
      <c r="J29" s="58"/>
      <c r="K29" s="59"/>
      <c r="L29" s="118">
        <v>0</v>
      </c>
      <c r="M29" s="102">
        <v>3</v>
      </c>
      <c r="N29" s="102"/>
      <c r="O29" s="102">
        <v>2</v>
      </c>
      <c r="P29" s="102">
        <v>2</v>
      </c>
      <c r="Q29" s="102"/>
      <c r="R29" s="118">
        <v>2.3333333333333335</v>
      </c>
      <c r="S29" s="102"/>
      <c r="T29" s="102"/>
      <c r="U29" s="102"/>
      <c r="V29" s="102"/>
      <c r="W29" s="59"/>
      <c r="X29" s="118" t="e">
        <v>#DIV/0!</v>
      </c>
      <c r="Y29" s="102"/>
      <c r="Z29" s="102"/>
      <c r="AA29" s="102"/>
      <c r="AB29" s="102"/>
      <c r="AC29" s="59"/>
      <c r="AD29" s="118" t="e">
        <v>#DIV/0!</v>
      </c>
      <c r="AE29" s="102"/>
      <c r="AF29" s="102"/>
      <c r="AG29" s="102"/>
      <c r="AH29" s="102"/>
      <c r="AI29" s="59"/>
      <c r="AJ29" s="118" t="e">
        <v>#DIV/0!</v>
      </c>
      <c r="AK29" s="58"/>
      <c r="AL29" s="58"/>
      <c r="AM29" s="102"/>
      <c r="AN29" s="58"/>
      <c r="AO29" s="59"/>
      <c r="AP29" s="118">
        <v>0</v>
      </c>
      <c r="AQ29" s="102"/>
      <c r="AR29" s="102"/>
      <c r="AS29" s="102"/>
      <c r="AT29" s="102"/>
      <c r="AU29" s="59"/>
      <c r="AV29" s="118" t="e">
        <v>#DIV/0!</v>
      </c>
      <c r="AW29" s="102"/>
      <c r="AX29" s="102"/>
      <c r="AY29" s="102">
        <v>5</v>
      </c>
      <c r="AZ29" s="102"/>
      <c r="BA29" s="102">
        <v>2</v>
      </c>
      <c r="BB29" s="118">
        <v>3.5</v>
      </c>
      <c r="BC29" s="102"/>
      <c r="BD29" s="102"/>
      <c r="BE29" s="102"/>
      <c r="BF29" s="58"/>
      <c r="BG29" s="76"/>
      <c r="BH29" s="118" t="e">
        <f>AVERAGE(Table1215165[[#This Row],[Column55]],Table1215165[[#This Row],[Column56]])</f>
        <v>#DIV/0!</v>
      </c>
    </row>
    <row r="30" spans="1:60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63" t="s">
        <v>646</v>
      </c>
      <c r="G30" s="54"/>
      <c r="H30" s="54"/>
      <c r="I30" s="54"/>
      <c r="J30" s="54"/>
      <c r="K30" s="65"/>
      <c r="L30" s="118">
        <v>0</v>
      </c>
      <c r="M30" s="102">
        <v>3</v>
      </c>
      <c r="N30" s="102"/>
      <c r="O30" s="102">
        <v>2</v>
      </c>
      <c r="P30" s="102">
        <v>2</v>
      </c>
      <c r="Q30" s="102"/>
      <c r="R30" s="118">
        <v>2.3333333333333335</v>
      </c>
      <c r="S30" s="101"/>
      <c r="T30" s="101"/>
      <c r="U30" s="101"/>
      <c r="V30" s="101"/>
      <c r="W30" s="65"/>
      <c r="X30" s="118" t="e">
        <v>#DIV/0!</v>
      </c>
      <c r="Y30" s="101"/>
      <c r="Z30" s="101"/>
      <c r="AA30" s="101"/>
      <c r="AB30" s="101"/>
      <c r="AC30" s="65"/>
      <c r="AD30" s="118" t="e">
        <v>#DIV/0!</v>
      </c>
      <c r="AE30" s="101"/>
      <c r="AF30" s="101"/>
      <c r="AG30" s="101"/>
      <c r="AH30" s="101"/>
      <c r="AI30" s="65"/>
      <c r="AJ30" s="118" t="e">
        <v>#DIV/0!</v>
      </c>
      <c r="AK30" s="54"/>
      <c r="AL30" s="54"/>
      <c r="AM30" s="101"/>
      <c r="AN30" s="54"/>
      <c r="AO30" s="65"/>
      <c r="AP30" s="118">
        <v>0</v>
      </c>
      <c r="AQ30" s="101"/>
      <c r="AR30" s="101"/>
      <c r="AS30" s="101"/>
      <c r="AT30" s="101"/>
      <c r="AU30" s="65"/>
      <c r="AV30" s="118" t="e">
        <v>#DIV/0!</v>
      </c>
      <c r="AW30" s="101"/>
      <c r="AX30" s="101"/>
      <c r="AY30" s="101">
        <v>5</v>
      </c>
      <c r="AZ30" s="102"/>
      <c r="BA30" s="102">
        <v>2</v>
      </c>
      <c r="BB30" s="118">
        <v>3.5</v>
      </c>
      <c r="BC30" s="101"/>
      <c r="BD30" s="101"/>
      <c r="BE30" s="101"/>
      <c r="BF30" s="54"/>
      <c r="BG30" s="81"/>
      <c r="BH30" s="118" t="e">
        <f>AVERAGE(Table1215165[[#This Row],[Column55]],Table1215165[[#This Row],[Column56]])</f>
        <v>#DIV/0!</v>
      </c>
    </row>
    <row r="31" spans="1:60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6" t="s">
        <v>648</v>
      </c>
      <c r="G31" s="58"/>
      <c r="H31" s="58"/>
      <c r="I31" s="58"/>
      <c r="J31" s="58"/>
      <c r="K31" s="59"/>
      <c r="L31" s="118">
        <v>0</v>
      </c>
      <c r="M31" s="102" t="s">
        <v>563</v>
      </c>
      <c r="N31" s="102"/>
      <c r="O31" s="102" t="s">
        <v>563</v>
      </c>
      <c r="P31" s="102" t="s">
        <v>563</v>
      </c>
      <c r="Q31" s="102"/>
      <c r="R31" s="118" t="s">
        <v>563</v>
      </c>
      <c r="S31" s="102"/>
      <c r="T31" s="102"/>
      <c r="U31" s="102"/>
      <c r="V31" s="102"/>
      <c r="W31" s="59"/>
      <c r="X31" s="118" t="e">
        <v>#DIV/0!</v>
      </c>
      <c r="Y31" s="102"/>
      <c r="Z31" s="102"/>
      <c r="AA31" s="102"/>
      <c r="AB31" s="102"/>
      <c r="AC31" s="59"/>
      <c r="AD31" s="118" t="e">
        <v>#DIV/0!</v>
      </c>
      <c r="AE31" s="102"/>
      <c r="AF31" s="102"/>
      <c r="AG31" s="102"/>
      <c r="AH31" s="102"/>
      <c r="AI31" s="59"/>
      <c r="AJ31" s="118" t="e">
        <v>#DIV/0!</v>
      </c>
      <c r="AK31" s="58"/>
      <c r="AL31" s="58"/>
      <c r="AM31" s="102"/>
      <c r="AN31" s="58"/>
      <c r="AO31" s="59"/>
      <c r="AP31" s="118">
        <v>0</v>
      </c>
      <c r="AQ31" s="102"/>
      <c r="AR31" s="102"/>
      <c r="AS31" s="102"/>
      <c r="AT31" s="102"/>
      <c r="AU31" s="59"/>
      <c r="AV31" s="118" t="e">
        <v>#DIV/0!</v>
      </c>
      <c r="AW31" s="102"/>
      <c r="AX31" s="102"/>
      <c r="AY31" s="102" t="s">
        <v>563</v>
      </c>
      <c r="AZ31" s="102"/>
      <c r="BA31" s="102" t="s">
        <v>563</v>
      </c>
      <c r="BB31" s="118" t="s">
        <v>563</v>
      </c>
      <c r="BC31" s="102"/>
      <c r="BD31" s="102"/>
      <c r="BE31" s="102"/>
      <c r="BF31" s="58"/>
      <c r="BG31" s="76"/>
      <c r="BH31" s="118" t="e">
        <f>AVERAGE(Table1215165[[#This Row],[Column55]],Table1215165[[#This Row],[Column56]])</f>
        <v>#DIV/0!</v>
      </c>
    </row>
    <row r="32" spans="1:60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63" t="s">
        <v>646</v>
      </c>
      <c r="G32" s="54"/>
      <c r="H32" s="54"/>
      <c r="I32" s="54"/>
      <c r="J32" s="54"/>
      <c r="K32" s="65"/>
      <c r="L32" s="118">
        <v>0</v>
      </c>
      <c r="M32" s="102">
        <v>3</v>
      </c>
      <c r="N32" s="102"/>
      <c r="O32" s="102">
        <v>3</v>
      </c>
      <c r="P32" s="102">
        <v>4</v>
      </c>
      <c r="Q32" s="102"/>
      <c r="R32" s="118">
        <v>3.3333333333333335</v>
      </c>
      <c r="S32" s="101"/>
      <c r="T32" s="101"/>
      <c r="U32" s="101"/>
      <c r="V32" s="101"/>
      <c r="W32" s="65"/>
      <c r="X32" s="118" t="e">
        <v>#DIV/0!</v>
      </c>
      <c r="Y32" s="101"/>
      <c r="Z32" s="101"/>
      <c r="AA32" s="101"/>
      <c r="AB32" s="101"/>
      <c r="AC32" s="65"/>
      <c r="AD32" s="118" t="e">
        <v>#DIV/0!</v>
      </c>
      <c r="AE32" s="101"/>
      <c r="AF32" s="101"/>
      <c r="AG32" s="101"/>
      <c r="AH32" s="101"/>
      <c r="AI32" s="65"/>
      <c r="AJ32" s="118" t="e">
        <v>#DIV/0!</v>
      </c>
      <c r="AK32" s="54"/>
      <c r="AL32" s="54"/>
      <c r="AM32" s="101"/>
      <c r="AN32" s="54"/>
      <c r="AO32" s="65"/>
      <c r="AP32" s="118">
        <v>0</v>
      </c>
      <c r="AQ32" s="101"/>
      <c r="AR32" s="101"/>
      <c r="AS32" s="101"/>
      <c r="AT32" s="101"/>
      <c r="AU32" s="65"/>
      <c r="AV32" s="118" t="e">
        <v>#DIV/0!</v>
      </c>
      <c r="AW32" s="101"/>
      <c r="AX32" s="101"/>
      <c r="AY32" s="101">
        <v>5</v>
      </c>
      <c r="AZ32" s="102"/>
      <c r="BA32" s="102">
        <v>4</v>
      </c>
      <c r="BB32" s="118">
        <v>4.5</v>
      </c>
      <c r="BC32" s="101"/>
      <c r="BD32" s="101"/>
      <c r="BE32" s="101"/>
      <c r="BF32" s="54"/>
      <c r="BG32" s="81"/>
      <c r="BH32" s="118" t="e">
        <f>AVERAGE(Table1215165[[#This Row],[Column55]],Table1215165[[#This Row],[Column56]])</f>
        <v>#DIV/0!</v>
      </c>
    </row>
    <row r="33" spans="1:60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6" t="s">
        <v>646</v>
      </c>
      <c r="G33" s="58"/>
      <c r="H33" s="58"/>
      <c r="I33" s="58"/>
      <c r="J33" s="58"/>
      <c r="K33" s="59"/>
      <c r="L33" s="118">
        <v>0</v>
      </c>
      <c r="M33" s="102">
        <v>0</v>
      </c>
      <c r="N33" s="102"/>
      <c r="O33" s="102">
        <v>0</v>
      </c>
      <c r="P33" s="102">
        <v>0</v>
      </c>
      <c r="Q33" s="102"/>
      <c r="R33" s="118">
        <v>0</v>
      </c>
      <c r="S33" s="102"/>
      <c r="T33" s="102"/>
      <c r="U33" s="102"/>
      <c r="V33" s="102"/>
      <c r="W33" s="59"/>
      <c r="X33" s="118" t="e">
        <v>#DIV/0!</v>
      </c>
      <c r="Y33" s="102"/>
      <c r="Z33" s="102"/>
      <c r="AA33" s="102"/>
      <c r="AB33" s="102"/>
      <c r="AC33" s="59"/>
      <c r="AD33" s="118" t="e">
        <v>#DIV/0!</v>
      </c>
      <c r="AE33" s="102"/>
      <c r="AF33" s="102"/>
      <c r="AG33" s="102"/>
      <c r="AH33" s="102"/>
      <c r="AI33" s="59"/>
      <c r="AJ33" s="118" t="e">
        <v>#DIV/0!</v>
      </c>
      <c r="AK33" s="58"/>
      <c r="AL33" s="58"/>
      <c r="AM33" s="102"/>
      <c r="AN33" s="58"/>
      <c r="AO33" s="59"/>
      <c r="AP33" s="118">
        <v>0</v>
      </c>
      <c r="AQ33" s="102"/>
      <c r="AR33" s="102"/>
      <c r="AS33" s="102"/>
      <c r="AT33" s="102"/>
      <c r="AU33" s="59"/>
      <c r="AV33" s="118" t="e">
        <v>#DIV/0!</v>
      </c>
      <c r="AW33" s="102"/>
      <c r="AX33" s="102"/>
      <c r="AY33" s="102">
        <v>0</v>
      </c>
      <c r="AZ33" s="102"/>
      <c r="BA33" s="102">
        <v>0</v>
      </c>
      <c r="BB33" s="118">
        <v>0</v>
      </c>
      <c r="BC33" s="102"/>
      <c r="BD33" s="102"/>
      <c r="BE33" s="102"/>
      <c r="BF33" s="58"/>
      <c r="BG33" s="76"/>
      <c r="BH33" s="118" t="e">
        <f>AVERAGE(Table1215165[[#This Row],[Column55]],Table1215165[[#This Row],[Column56]])</f>
        <v>#DIV/0!</v>
      </c>
    </row>
    <row r="34" spans="1:60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63" t="s">
        <v>649</v>
      </c>
      <c r="G34" s="54"/>
      <c r="H34" s="54"/>
      <c r="I34" s="54"/>
      <c r="J34" s="54"/>
      <c r="K34" s="65"/>
      <c r="L34" s="118">
        <v>0</v>
      </c>
      <c r="M34" s="102">
        <v>3</v>
      </c>
      <c r="N34" s="102"/>
      <c r="O34" s="102">
        <v>4</v>
      </c>
      <c r="P34" s="102">
        <v>4</v>
      </c>
      <c r="Q34" s="102"/>
      <c r="R34" s="118">
        <v>3.6666666666666665</v>
      </c>
      <c r="S34" s="101"/>
      <c r="T34" s="101"/>
      <c r="U34" s="101"/>
      <c r="V34" s="101"/>
      <c r="W34" s="65"/>
      <c r="X34" s="118" t="e">
        <v>#DIV/0!</v>
      </c>
      <c r="Y34" s="101"/>
      <c r="Z34" s="101"/>
      <c r="AA34" s="101"/>
      <c r="AB34" s="101"/>
      <c r="AC34" s="65"/>
      <c r="AD34" s="118" t="e">
        <v>#DIV/0!</v>
      </c>
      <c r="AE34" s="101"/>
      <c r="AF34" s="101"/>
      <c r="AG34" s="101"/>
      <c r="AH34" s="101"/>
      <c r="AI34" s="65"/>
      <c r="AJ34" s="118" t="e">
        <v>#DIV/0!</v>
      </c>
      <c r="AK34" s="54"/>
      <c r="AL34" s="54"/>
      <c r="AM34" s="101"/>
      <c r="AN34" s="54"/>
      <c r="AO34" s="65"/>
      <c r="AP34" s="118">
        <v>0</v>
      </c>
      <c r="AQ34" s="101"/>
      <c r="AR34" s="101"/>
      <c r="AS34" s="101"/>
      <c r="AT34" s="101"/>
      <c r="AU34" s="65"/>
      <c r="AV34" s="118" t="e">
        <v>#DIV/0!</v>
      </c>
      <c r="AW34" s="101"/>
      <c r="AX34" s="101"/>
      <c r="AY34" s="101">
        <v>5</v>
      </c>
      <c r="AZ34" s="102"/>
      <c r="BA34" s="102">
        <v>4</v>
      </c>
      <c r="BB34" s="118">
        <v>4.5</v>
      </c>
      <c r="BC34" s="101"/>
      <c r="BD34" s="101"/>
      <c r="BE34" s="101"/>
      <c r="BF34" s="54"/>
      <c r="BG34" s="81"/>
      <c r="BH34" s="118" t="e">
        <f>AVERAGE(Table1215165[[#This Row],[Column55]],Table1215165[[#This Row],[Column56]])</f>
        <v>#DIV/0!</v>
      </c>
    </row>
    <row r="35" spans="1:60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6" t="s">
        <v>649</v>
      </c>
      <c r="G35" s="58"/>
      <c r="H35" s="58"/>
      <c r="I35" s="58"/>
      <c r="J35" s="58"/>
      <c r="K35" s="59"/>
      <c r="L35" s="118">
        <v>0</v>
      </c>
      <c r="M35" s="102">
        <v>3</v>
      </c>
      <c r="N35" s="102"/>
      <c r="O35" s="102">
        <v>3</v>
      </c>
      <c r="P35" s="102">
        <v>3</v>
      </c>
      <c r="Q35" s="102"/>
      <c r="R35" s="118">
        <v>3</v>
      </c>
      <c r="S35" s="102"/>
      <c r="T35" s="102"/>
      <c r="U35" s="102"/>
      <c r="V35" s="102"/>
      <c r="W35" s="59"/>
      <c r="X35" s="118" t="e">
        <v>#DIV/0!</v>
      </c>
      <c r="Y35" s="102"/>
      <c r="Z35" s="102"/>
      <c r="AA35" s="102"/>
      <c r="AB35" s="102"/>
      <c r="AC35" s="59"/>
      <c r="AD35" s="118" t="e">
        <v>#DIV/0!</v>
      </c>
      <c r="AE35" s="102"/>
      <c r="AF35" s="102"/>
      <c r="AG35" s="102"/>
      <c r="AH35" s="102"/>
      <c r="AI35" s="59"/>
      <c r="AJ35" s="118" t="e">
        <v>#DIV/0!</v>
      </c>
      <c r="AK35" s="58"/>
      <c r="AL35" s="58"/>
      <c r="AM35" s="102"/>
      <c r="AN35" s="58"/>
      <c r="AO35" s="59"/>
      <c r="AP35" s="118">
        <v>0</v>
      </c>
      <c r="AQ35" s="102"/>
      <c r="AR35" s="102"/>
      <c r="AS35" s="102"/>
      <c r="AT35" s="102"/>
      <c r="AU35" s="59"/>
      <c r="AV35" s="118" t="e">
        <v>#DIV/0!</v>
      </c>
      <c r="AW35" s="102"/>
      <c r="AX35" s="102"/>
      <c r="AY35" s="102">
        <v>5</v>
      </c>
      <c r="AZ35" s="102"/>
      <c r="BA35" s="102">
        <v>3</v>
      </c>
      <c r="BB35" s="118">
        <v>4</v>
      </c>
      <c r="BC35" s="102"/>
      <c r="BD35" s="102"/>
      <c r="BE35" s="102"/>
      <c r="BF35" s="58"/>
      <c r="BG35" s="76"/>
      <c r="BH35" s="118" t="e">
        <f>AVERAGE(Table1215165[[#This Row],[Column55]],Table1215165[[#This Row],[Column56]])</f>
        <v>#DIV/0!</v>
      </c>
    </row>
    <row r="36" spans="1:60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63" t="s">
        <v>646</v>
      </c>
      <c r="G36" s="54"/>
      <c r="H36" s="54"/>
      <c r="I36" s="54"/>
      <c r="J36" s="54"/>
      <c r="K36" s="65"/>
      <c r="L36" s="118">
        <v>0</v>
      </c>
      <c r="M36" s="102">
        <v>4</v>
      </c>
      <c r="N36" s="102"/>
      <c r="O36" s="102">
        <v>4</v>
      </c>
      <c r="P36" s="102">
        <v>4</v>
      </c>
      <c r="Q36" s="102"/>
      <c r="R36" s="118">
        <v>4</v>
      </c>
      <c r="S36" s="101"/>
      <c r="T36" s="101"/>
      <c r="U36" s="101"/>
      <c r="V36" s="101"/>
      <c r="W36" s="65"/>
      <c r="X36" s="118" t="e">
        <v>#DIV/0!</v>
      </c>
      <c r="Y36" s="101"/>
      <c r="Z36" s="101"/>
      <c r="AA36" s="101"/>
      <c r="AB36" s="101"/>
      <c r="AC36" s="65"/>
      <c r="AD36" s="118" t="e">
        <v>#DIV/0!</v>
      </c>
      <c r="AE36" s="101"/>
      <c r="AF36" s="101"/>
      <c r="AG36" s="101"/>
      <c r="AH36" s="101"/>
      <c r="AI36" s="65"/>
      <c r="AJ36" s="118" t="e">
        <v>#DIV/0!</v>
      </c>
      <c r="AK36" s="54"/>
      <c r="AL36" s="54"/>
      <c r="AM36" s="101"/>
      <c r="AN36" s="54"/>
      <c r="AO36" s="65"/>
      <c r="AP36" s="118">
        <v>0</v>
      </c>
      <c r="AQ36" s="101"/>
      <c r="AR36" s="101"/>
      <c r="AS36" s="101"/>
      <c r="AT36" s="101"/>
      <c r="AU36" s="65"/>
      <c r="AV36" s="118" t="e">
        <v>#DIV/0!</v>
      </c>
      <c r="AW36" s="101"/>
      <c r="AX36" s="101"/>
      <c r="AY36" s="101">
        <v>5</v>
      </c>
      <c r="AZ36" s="102"/>
      <c r="BA36" s="102">
        <v>4</v>
      </c>
      <c r="BB36" s="118">
        <v>4.5</v>
      </c>
      <c r="BC36" s="101"/>
      <c r="BD36" s="101"/>
      <c r="BE36" s="101"/>
      <c r="BF36" s="54"/>
      <c r="BG36" s="81"/>
      <c r="BH36" s="118" t="e">
        <f>AVERAGE(Table1215165[[#This Row],[Column55]],Table1215165[[#This Row],[Column56]])</f>
        <v>#DIV/0!</v>
      </c>
    </row>
    <row r="37" spans="1:60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6" t="s">
        <v>649</v>
      </c>
      <c r="G37" s="58"/>
      <c r="H37" s="58"/>
      <c r="I37" s="58"/>
      <c r="J37" s="58"/>
      <c r="K37" s="59"/>
      <c r="L37" s="118">
        <v>0</v>
      </c>
      <c r="M37" s="102">
        <v>3</v>
      </c>
      <c r="N37" s="102"/>
      <c r="O37" s="102">
        <v>3</v>
      </c>
      <c r="P37" s="102">
        <v>2</v>
      </c>
      <c r="Q37" s="102"/>
      <c r="R37" s="118">
        <v>2.6666666666666665</v>
      </c>
      <c r="S37" s="102"/>
      <c r="T37" s="102"/>
      <c r="U37" s="102"/>
      <c r="V37" s="102"/>
      <c r="W37" s="59"/>
      <c r="X37" s="118" t="e">
        <v>#DIV/0!</v>
      </c>
      <c r="Y37" s="102"/>
      <c r="Z37" s="102"/>
      <c r="AA37" s="102"/>
      <c r="AB37" s="102"/>
      <c r="AC37" s="59"/>
      <c r="AD37" s="118" t="e">
        <v>#DIV/0!</v>
      </c>
      <c r="AE37" s="102"/>
      <c r="AF37" s="102"/>
      <c r="AG37" s="102"/>
      <c r="AH37" s="102"/>
      <c r="AI37" s="59"/>
      <c r="AJ37" s="118" t="e">
        <v>#DIV/0!</v>
      </c>
      <c r="AK37" s="58"/>
      <c r="AL37" s="58"/>
      <c r="AM37" s="102"/>
      <c r="AN37" s="58"/>
      <c r="AO37" s="59"/>
      <c r="AP37" s="118">
        <v>0</v>
      </c>
      <c r="AQ37" s="102"/>
      <c r="AR37" s="102"/>
      <c r="AS37" s="102"/>
      <c r="AT37" s="102"/>
      <c r="AU37" s="59"/>
      <c r="AV37" s="118" t="e">
        <v>#DIV/0!</v>
      </c>
      <c r="AW37" s="102"/>
      <c r="AX37" s="102"/>
      <c r="AY37" s="102">
        <v>5</v>
      </c>
      <c r="AZ37" s="102"/>
      <c r="BA37" s="102">
        <v>2</v>
      </c>
      <c r="BB37" s="118">
        <v>3.5</v>
      </c>
      <c r="BC37" s="102"/>
      <c r="BD37" s="102"/>
      <c r="BE37" s="102"/>
      <c r="BF37" s="58"/>
      <c r="BG37" s="76"/>
      <c r="BH37" s="118" t="e">
        <f>AVERAGE(Table1215165[[#This Row],[Column55]],Table1215165[[#This Row],[Column56]])</f>
        <v>#DIV/0!</v>
      </c>
    </row>
    <row r="38" spans="1:60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63" t="s">
        <v>646</v>
      </c>
      <c r="G38" s="54"/>
      <c r="H38" s="54"/>
      <c r="I38" s="54"/>
      <c r="J38" s="54"/>
      <c r="K38" s="65"/>
      <c r="L38" s="118">
        <v>0</v>
      </c>
      <c r="M38" s="102">
        <v>3</v>
      </c>
      <c r="N38" s="102"/>
      <c r="O38" s="102">
        <v>3</v>
      </c>
      <c r="P38" s="102">
        <v>1</v>
      </c>
      <c r="Q38" s="102"/>
      <c r="R38" s="118">
        <v>2.3333333333333335</v>
      </c>
      <c r="S38" s="101"/>
      <c r="T38" s="101"/>
      <c r="U38" s="101"/>
      <c r="V38" s="101"/>
      <c r="W38" s="65"/>
      <c r="X38" s="118" t="e">
        <v>#DIV/0!</v>
      </c>
      <c r="Y38" s="101"/>
      <c r="Z38" s="101"/>
      <c r="AA38" s="101"/>
      <c r="AB38" s="101"/>
      <c r="AC38" s="65"/>
      <c r="AD38" s="118" t="e">
        <v>#DIV/0!</v>
      </c>
      <c r="AE38" s="101"/>
      <c r="AF38" s="101"/>
      <c r="AG38" s="101"/>
      <c r="AH38" s="101"/>
      <c r="AI38" s="65"/>
      <c r="AJ38" s="118" t="e">
        <v>#DIV/0!</v>
      </c>
      <c r="AK38" s="54"/>
      <c r="AL38" s="54"/>
      <c r="AM38" s="101"/>
      <c r="AN38" s="54"/>
      <c r="AO38" s="65"/>
      <c r="AP38" s="118">
        <v>0</v>
      </c>
      <c r="AQ38" s="101"/>
      <c r="AR38" s="101"/>
      <c r="AS38" s="101"/>
      <c r="AT38" s="101"/>
      <c r="AU38" s="65"/>
      <c r="AV38" s="118" t="e">
        <v>#DIV/0!</v>
      </c>
      <c r="AW38" s="101"/>
      <c r="AX38" s="101"/>
      <c r="AY38" s="101">
        <v>5</v>
      </c>
      <c r="AZ38" s="102"/>
      <c r="BA38" s="102">
        <v>1</v>
      </c>
      <c r="BB38" s="118">
        <v>3</v>
      </c>
      <c r="BC38" s="101"/>
      <c r="BD38" s="101"/>
      <c r="BE38" s="101"/>
      <c r="BF38" s="54"/>
      <c r="BG38" s="81"/>
      <c r="BH38" s="118" t="e">
        <f>AVERAGE(Table1215165[[#This Row],[Column55]],Table1215165[[#This Row],[Column56]])</f>
        <v>#DIV/0!</v>
      </c>
    </row>
    <row r="39" spans="1:60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6" t="s">
        <v>648</v>
      </c>
      <c r="G39" s="58"/>
      <c r="H39" s="58"/>
      <c r="I39" s="58"/>
      <c r="J39" s="58"/>
      <c r="K39" s="59"/>
      <c r="L39" s="118">
        <v>0</v>
      </c>
      <c r="M39" s="102" t="s">
        <v>563</v>
      </c>
      <c r="N39" s="102"/>
      <c r="O39" s="102" t="s">
        <v>563</v>
      </c>
      <c r="P39" s="102" t="s">
        <v>563</v>
      </c>
      <c r="Q39" s="102"/>
      <c r="R39" s="118" t="s">
        <v>563</v>
      </c>
      <c r="S39" s="102"/>
      <c r="T39" s="102"/>
      <c r="U39" s="102"/>
      <c r="V39" s="102"/>
      <c r="W39" s="59"/>
      <c r="X39" s="118" t="e">
        <v>#DIV/0!</v>
      </c>
      <c r="Y39" s="102"/>
      <c r="Z39" s="102"/>
      <c r="AA39" s="102"/>
      <c r="AB39" s="102"/>
      <c r="AC39" s="59"/>
      <c r="AD39" s="118" t="e">
        <v>#DIV/0!</v>
      </c>
      <c r="AE39" s="102"/>
      <c r="AF39" s="102"/>
      <c r="AG39" s="102"/>
      <c r="AH39" s="102"/>
      <c r="AI39" s="59"/>
      <c r="AJ39" s="118" t="e">
        <v>#DIV/0!</v>
      </c>
      <c r="AK39" s="58"/>
      <c r="AL39" s="58"/>
      <c r="AM39" s="102"/>
      <c r="AN39" s="58"/>
      <c r="AO39" s="59"/>
      <c r="AP39" s="118">
        <v>0</v>
      </c>
      <c r="AQ39" s="102"/>
      <c r="AR39" s="102"/>
      <c r="AS39" s="102"/>
      <c r="AT39" s="102"/>
      <c r="AU39" s="59"/>
      <c r="AV39" s="118" t="e">
        <v>#DIV/0!</v>
      </c>
      <c r="AW39" s="102"/>
      <c r="AX39" s="102"/>
      <c r="AY39" s="102" t="s">
        <v>563</v>
      </c>
      <c r="AZ39" s="102"/>
      <c r="BA39" s="102" t="s">
        <v>563</v>
      </c>
      <c r="BB39" s="118" t="s">
        <v>563</v>
      </c>
      <c r="BC39" s="102"/>
      <c r="BD39" s="102"/>
      <c r="BE39" s="102"/>
      <c r="BF39" s="58"/>
      <c r="BG39" s="76"/>
      <c r="BH39" s="118" t="e">
        <f>AVERAGE(Table1215165[[#This Row],[Column55]],Table1215165[[#This Row],[Column56]])</f>
        <v>#DIV/0!</v>
      </c>
    </row>
    <row r="40" spans="1:60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63" t="s">
        <v>649</v>
      </c>
      <c r="G40" s="54"/>
      <c r="H40" s="54"/>
      <c r="I40" s="54"/>
      <c r="J40" s="54"/>
      <c r="K40" s="65"/>
      <c r="L40" s="118">
        <v>0</v>
      </c>
      <c r="M40" s="102">
        <v>1</v>
      </c>
      <c r="N40" s="102"/>
      <c r="O40" s="102">
        <v>1</v>
      </c>
      <c r="P40" s="102">
        <v>1</v>
      </c>
      <c r="Q40" s="102"/>
      <c r="R40" s="118">
        <v>1</v>
      </c>
      <c r="S40" s="101"/>
      <c r="T40" s="101"/>
      <c r="U40" s="101"/>
      <c r="V40" s="101"/>
      <c r="W40" s="65"/>
      <c r="X40" s="118" t="e">
        <v>#DIV/0!</v>
      </c>
      <c r="Y40" s="101"/>
      <c r="Z40" s="101"/>
      <c r="AA40" s="101"/>
      <c r="AB40" s="101"/>
      <c r="AC40" s="65"/>
      <c r="AD40" s="118" t="e">
        <v>#DIV/0!</v>
      </c>
      <c r="AE40" s="101"/>
      <c r="AF40" s="101"/>
      <c r="AG40" s="101"/>
      <c r="AH40" s="101"/>
      <c r="AI40" s="65"/>
      <c r="AJ40" s="118" t="e">
        <v>#DIV/0!</v>
      </c>
      <c r="AK40" s="54"/>
      <c r="AL40" s="54"/>
      <c r="AM40" s="101"/>
      <c r="AN40" s="54"/>
      <c r="AO40" s="65"/>
      <c r="AP40" s="118">
        <v>0</v>
      </c>
      <c r="AQ40" s="101"/>
      <c r="AR40" s="101"/>
      <c r="AS40" s="101"/>
      <c r="AT40" s="101"/>
      <c r="AU40" s="65"/>
      <c r="AV40" s="118" t="e">
        <v>#DIV/0!</v>
      </c>
      <c r="AW40" s="101"/>
      <c r="AX40" s="101"/>
      <c r="AY40" s="101">
        <v>1</v>
      </c>
      <c r="AZ40" s="102"/>
      <c r="BA40" s="102">
        <v>1</v>
      </c>
      <c r="BB40" s="118">
        <v>1</v>
      </c>
      <c r="BC40" s="101"/>
      <c r="BD40" s="101"/>
      <c r="BE40" s="101"/>
      <c r="BF40" s="54"/>
      <c r="BG40" s="81"/>
      <c r="BH40" s="118" t="e">
        <f>AVERAGE(Table1215165[[#This Row],[Column55]],Table1215165[[#This Row],[Column56]])</f>
        <v>#DIV/0!</v>
      </c>
    </row>
    <row r="41" spans="1:60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6" t="s">
        <v>648</v>
      </c>
      <c r="G41" s="58"/>
      <c r="H41" s="58"/>
      <c r="I41" s="58"/>
      <c r="J41" s="58"/>
      <c r="K41" s="59"/>
      <c r="L41" s="118">
        <v>0</v>
      </c>
      <c r="M41" s="102" t="s">
        <v>563</v>
      </c>
      <c r="N41" s="102"/>
      <c r="O41" s="102" t="s">
        <v>563</v>
      </c>
      <c r="P41" s="102" t="s">
        <v>563</v>
      </c>
      <c r="Q41" s="102"/>
      <c r="R41" s="118" t="s">
        <v>563</v>
      </c>
      <c r="S41" s="102"/>
      <c r="T41" s="102"/>
      <c r="U41" s="102"/>
      <c r="V41" s="102"/>
      <c r="W41" s="59"/>
      <c r="X41" s="118" t="e">
        <v>#DIV/0!</v>
      </c>
      <c r="Y41" s="102"/>
      <c r="Z41" s="102"/>
      <c r="AA41" s="102"/>
      <c r="AB41" s="102"/>
      <c r="AC41" s="59"/>
      <c r="AD41" s="118" t="e">
        <v>#DIV/0!</v>
      </c>
      <c r="AE41" s="102"/>
      <c r="AF41" s="102"/>
      <c r="AG41" s="102"/>
      <c r="AH41" s="102"/>
      <c r="AI41" s="59"/>
      <c r="AJ41" s="118" t="e">
        <v>#DIV/0!</v>
      </c>
      <c r="AK41" s="58"/>
      <c r="AL41" s="58"/>
      <c r="AM41" s="102"/>
      <c r="AN41" s="58"/>
      <c r="AO41" s="59"/>
      <c r="AP41" s="118">
        <v>0</v>
      </c>
      <c r="AQ41" s="102"/>
      <c r="AR41" s="102"/>
      <c r="AS41" s="102"/>
      <c r="AT41" s="102"/>
      <c r="AU41" s="59"/>
      <c r="AV41" s="118" t="e">
        <v>#DIV/0!</v>
      </c>
      <c r="AW41" s="102"/>
      <c r="AX41" s="102"/>
      <c r="AY41" s="102" t="s">
        <v>563</v>
      </c>
      <c r="AZ41" s="102"/>
      <c r="BA41" s="102" t="s">
        <v>563</v>
      </c>
      <c r="BB41" s="118" t="s">
        <v>563</v>
      </c>
      <c r="BC41" s="102"/>
      <c r="BD41" s="102"/>
      <c r="BE41" s="102"/>
      <c r="BF41" s="58"/>
      <c r="BG41" s="76"/>
      <c r="BH41" s="118" t="e">
        <f>AVERAGE(Table1215165[[#This Row],[Column55]],Table1215165[[#This Row],[Column56]])</f>
        <v>#DIV/0!</v>
      </c>
    </row>
    <row r="42" spans="1:60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63" t="s">
        <v>646</v>
      </c>
      <c r="G42" s="54"/>
      <c r="H42" s="54"/>
      <c r="I42" s="54"/>
      <c r="J42" s="54"/>
      <c r="K42" s="65"/>
      <c r="L42" s="118">
        <v>0</v>
      </c>
      <c r="M42" s="102">
        <v>3</v>
      </c>
      <c r="N42" s="102"/>
      <c r="O42" s="102">
        <v>2</v>
      </c>
      <c r="P42" s="102">
        <v>2</v>
      </c>
      <c r="Q42" s="102"/>
      <c r="R42" s="118">
        <v>2.3333333333333335</v>
      </c>
      <c r="S42" s="101"/>
      <c r="T42" s="101"/>
      <c r="U42" s="101"/>
      <c r="V42" s="101"/>
      <c r="W42" s="65"/>
      <c r="X42" s="118" t="e">
        <v>#DIV/0!</v>
      </c>
      <c r="Y42" s="101"/>
      <c r="Z42" s="101"/>
      <c r="AA42" s="101"/>
      <c r="AB42" s="101"/>
      <c r="AC42" s="65"/>
      <c r="AD42" s="118" t="e">
        <v>#DIV/0!</v>
      </c>
      <c r="AE42" s="101"/>
      <c r="AF42" s="101"/>
      <c r="AG42" s="101"/>
      <c r="AH42" s="101"/>
      <c r="AI42" s="65"/>
      <c r="AJ42" s="118" t="e">
        <v>#DIV/0!</v>
      </c>
      <c r="AK42" s="54"/>
      <c r="AL42" s="54"/>
      <c r="AM42" s="101"/>
      <c r="AN42" s="54"/>
      <c r="AO42" s="65"/>
      <c r="AP42" s="118">
        <v>0</v>
      </c>
      <c r="AQ42" s="101"/>
      <c r="AR42" s="101"/>
      <c r="AS42" s="101"/>
      <c r="AT42" s="101"/>
      <c r="AU42" s="65"/>
      <c r="AV42" s="118" t="e">
        <v>#DIV/0!</v>
      </c>
      <c r="AW42" s="101"/>
      <c r="AX42" s="101"/>
      <c r="AY42" s="101">
        <v>5</v>
      </c>
      <c r="AZ42" s="102"/>
      <c r="BA42" s="102">
        <v>2</v>
      </c>
      <c r="BB42" s="118">
        <v>3.5</v>
      </c>
      <c r="BC42" s="101"/>
      <c r="BD42" s="101"/>
      <c r="BE42" s="101"/>
      <c r="BF42" s="54"/>
      <c r="BG42" s="81"/>
      <c r="BH42" s="118" t="e">
        <f>AVERAGE(Table1215165[[#This Row],[Column55]],Table1215165[[#This Row],[Column56]])</f>
        <v>#DIV/0!</v>
      </c>
    </row>
    <row r="43" spans="1:60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6" t="s">
        <v>648</v>
      </c>
      <c r="G43" s="58"/>
      <c r="H43" s="58"/>
      <c r="I43" s="58"/>
      <c r="J43" s="58"/>
      <c r="K43" s="59"/>
      <c r="L43" s="118">
        <v>0</v>
      </c>
      <c r="M43" s="102" t="s">
        <v>563</v>
      </c>
      <c r="N43" s="102"/>
      <c r="O43" s="102" t="s">
        <v>563</v>
      </c>
      <c r="P43" s="102" t="s">
        <v>563</v>
      </c>
      <c r="Q43" s="102"/>
      <c r="R43" s="118" t="s">
        <v>563</v>
      </c>
      <c r="S43" s="102"/>
      <c r="T43" s="102"/>
      <c r="U43" s="102"/>
      <c r="V43" s="102"/>
      <c r="W43" s="59"/>
      <c r="X43" s="118" t="e">
        <v>#DIV/0!</v>
      </c>
      <c r="Y43" s="102"/>
      <c r="Z43" s="102"/>
      <c r="AA43" s="102"/>
      <c r="AB43" s="102"/>
      <c r="AC43" s="59"/>
      <c r="AD43" s="118" t="e">
        <v>#DIV/0!</v>
      </c>
      <c r="AE43" s="102"/>
      <c r="AF43" s="102"/>
      <c r="AG43" s="102"/>
      <c r="AH43" s="102"/>
      <c r="AI43" s="59"/>
      <c r="AJ43" s="118" t="e">
        <v>#DIV/0!</v>
      </c>
      <c r="AK43" s="58"/>
      <c r="AL43" s="58"/>
      <c r="AM43" s="102"/>
      <c r="AN43" s="58"/>
      <c r="AO43" s="59"/>
      <c r="AP43" s="118">
        <v>0</v>
      </c>
      <c r="AQ43" s="102"/>
      <c r="AR43" s="102"/>
      <c r="AS43" s="102"/>
      <c r="AT43" s="102"/>
      <c r="AU43" s="59"/>
      <c r="AV43" s="118" t="e">
        <v>#DIV/0!</v>
      </c>
      <c r="AW43" s="102"/>
      <c r="AX43" s="102"/>
      <c r="AY43" s="102" t="s">
        <v>563</v>
      </c>
      <c r="AZ43" s="102"/>
      <c r="BA43" s="102" t="s">
        <v>563</v>
      </c>
      <c r="BB43" s="118" t="s">
        <v>563</v>
      </c>
      <c r="BC43" s="102"/>
      <c r="BD43" s="102"/>
      <c r="BE43" s="102"/>
      <c r="BF43" s="58"/>
      <c r="BG43" s="76"/>
      <c r="BH43" s="118" t="e">
        <f>AVERAGE(Table1215165[[#This Row],[Column55]],Table1215165[[#This Row],[Column56]])</f>
        <v>#DIV/0!</v>
      </c>
    </row>
    <row r="44" spans="1:60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63" t="s">
        <v>649</v>
      </c>
      <c r="G44" s="54"/>
      <c r="H44" s="54"/>
      <c r="I44" s="54"/>
      <c r="J44" s="54"/>
      <c r="K44" s="65"/>
      <c r="L44" s="118">
        <v>0</v>
      </c>
      <c r="M44" s="102">
        <v>3</v>
      </c>
      <c r="N44" s="102"/>
      <c r="O44" s="102">
        <v>2</v>
      </c>
      <c r="P44" s="102">
        <v>2</v>
      </c>
      <c r="Q44" s="102"/>
      <c r="R44" s="118">
        <v>2.3333333333333335</v>
      </c>
      <c r="S44" s="101"/>
      <c r="T44" s="101"/>
      <c r="U44" s="101"/>
      <c r="V44" s="101"/>
      <c r="W44" s="65"/>
      <c r="X44" s="118" t="e">
        <v>#DIV/0!</v>
      </c>
      <c r="Y44" s="101"/>
      <c r="Z44" s="101"/>
      <c r="AA44" s="101"/>
      <c r="AB44" s="101"/>
      <c r="AC44" s="65"/>
      <c r="AD44" s="118" t="e">
        <v>#DIV/0!</v>
      </c>
      <c r="AE44" s="101"/>
      <c r="AF44" s="101"/>
      <c r="AG44" s="101"/>
      <c r="AH44" s="101"/>
      <c r="AI44" s="65"/>
      <c r="AJ44" s="118" t="e">
        <v>#DIV/0!</v>
      </c>
      <c r="AK44" s="54"/>
      <c r="AL44" s="54"/>
      <c r="AM44" s="101"/>
      <c r="AN44" s="54"/>
      <c r="AO44" s="65"/>
      <c r="AP44" s="118">
        <v>0</v>
      </c>
      <c r="AQ44" s="101"/>
      <c r="AR44" s="101"/>
      <c r="AS44" s="101"/>
      <c r="AT44" s="101"/>
      <c r="AU44" s="65"/>
      <c r="AV44" s="118" t="e">
        <v>#DIV/0!</v>
      </c>
      <c r="AW44" s="101"/>
      <c r="AX44" s="101"/>
      <c r="AY44" s="101">
        <v>5</v>
      </c>
      <c r="AZ44" s="102"/>
      <c r="BA44" s="102">
        <v>2</v>
      </c>
      <c r="BB44" s="118">
        <v>3.5</v>
      </c>
      <c r="BC44" s="101"/>
      <c r="BD44" s="101"/>
      <c r="BE44" s="101"/>
      <c r="BF44" s="54"/>
      <c r="BG44" s="81"/>
      <c r="BH44" s="118" t="e">
        <f>AVERAGE(Table1215165[[#This Row],[Column55]],Table1215165[[#This Row],[Column56]])</f>
        <v>#DIV/0!</v>
      </c>
    </row>
    <row r="45" spans="1:60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6" t="s">
        <v>646</v>
      </c>
      <c r="G45" s="58"/>
      <c r="H45" s="58"/>
      <c r="I45" s="58"/>
      <c r="J45" s="58"/>
      <c r="K45" s="59"/>
      <c r="L45" s="118">
        <v>0</v>
      </c>
      <c r="M45" s="102">
        <v>3</v>
      </c>
      <c r="N45" s="102"/>
      <c r="O45" s="102">
        <v>4</v>
      </c>
      <c r="P45" s="102">
        <v>4</v>
      </c>
      <c r="Q45" s="102"/>
      <c r="R45" s="118">
        <v>3.6666666666666665</v>
      </c>
      <c r="S45" s="102"/>
      <c r="T45" s="102"/>
      <c r="U45" s="102"/>
      <c r="V45" s="102"/>
      <c r="W45" s="59"/>
      <c r="X45" s="118" t="e">
        <v>#DIV/0!</v>
      </c>
      <c r="Y45" s="102"/>
      <c r="Z45" s="102"/>
      <c r="AA45" s="102"/>
      <c r="AB45" s="102"/>
      <c r="AC45" s="59"/>
      <c r="AD45" s="118" t="e">
        <v>#DIV/0!</v>
      </c>
      <c r="AE45" s="102"/>
      <c r="AF45" s="102"/>
      <c r="AG45" s="102"/>
      <c r="AH45" s="102"/>
      <c r="AI45" s="59"/>
      <c r="AJ45" s="118" t="e">
        <v>#DIV/0!</v>
      </c>
      <c r="AK45" s="58"/>
      <c r="AL45" s="58"/>
      <c r="AM45" s="102"/>
      <c r="AN45" s="58"/>
      <c r="AO45" s="59"/>
      <c r="AP45" s="118">
        <v>0</v>
      </c>
      <c r="AQ45" s="102"/>
      <c r="AR45" s="102"/>
      <c r="AS45" s="102"/>
      <c r="AT45" s="102"/>
      <c r="AU45" s="59"/>
      <c r="AV45" s="118" t="e">
        <v>#DIV/0!</v>
      </c>
      <c r="AW45" s="102"/>
      <c r="AX45" s="102"/>
      <c r="AY45" s="102">
        <v>5</v>
      </c>
      <c r="AZ45" s="102"/>
      <c r="BA45" s="102">
        <v>4</v>
      </c>
      <c r="BB45" s="118">
        <v>4.5</v>
      </c>
      <c r="BC45" s="102"/>
      <c r="BD45" s="102"/>
      <c r="BE45" s="102"/>
      <c r="BF45" s="58"/>
      <c r="BG45" s="76"/>
      <c r="BH45" s="118" t="e">
        <f>AVERAGE(Table1215165[[#This Row],[Column55]],Table1215165[[#This Row],[Column56]])</f>
        <v>#DIV/0!</v>
      </c>
    </row>
    <row r="46" spans="1:60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63" t="s">
        <v>646</v>
      </c>
      <c r="G46" s="54"/>
      <c r="H46" s="54"/>
      <c r="I46" s="54"/>
      <c r="J46" s="54"/>
      <c r="K46" s="65"/>
      <c r="L46" s="118">
        <v>0</v>
      </c>
      <c r="M46" s="102">
        <v>3</v>
      </c>
      <c r="N46" s="102"/>
      <c r="O46" s="102">
        <v>4</v>
      </c>
      <c r="P46" s="102">
        <v>4</v>
      </c>
      <c r="Q46" s="102"/>
      <c r="R46" s="118">
        <v>3.6666666666666665</v>
      </c>
      <c r="S46" s="101"/>
      <c r="T46" s="101"/>
      <c r="U46" s="101"/>
      <c r="V46" s="101"/>
      <c r="W46" s="65"/>
      <c r="X46" s="118" t="e">
        <v>#DIV/0!</v>
      </c>
      <c r="Y46" s="101"/>
      <c r="Z46" s="101"/>
      <c r="AA46" s="101"/>
      <c r="AB46" s="101"/>
      <c r="AC46" s="65"/>
      <c r="AD46" s="118" t="e">
        <v>#DIV/0!</v>
      </c>
      <c r="AE46" s="101"/>
      <c r="AF46" s="101"/>
      <c r="AG46" s="101"/>
      <c r="AH46" s="101"/>
      <c r="AI46" s="65"/>
      <c r="AJ46" s="118" t="e">
        <v>#DIV/0!</v>
      </c>
      <c r="AK46" s="54"/>
      <c r="AL46" s="54"/>
      <c r="AM46" s="101"/>
      <c r="AN46" s="54"/>
      <c r="AO46" s="65"/>
      <c r="AP46" s="118">
        <v>0</v>
      </c>
      <c r="AQ46" s="101"/>
      <c r="AR46" s="101"/>
      <c r="AS46" s="101"/>
      <c r="AT46" s="101"/>
      <c r="AU46" s="65"/>
      <c r="AV46" s="118" t="e">
        <v>#DIV/0!</v>
      </c>
      <c r="AW46" s="101"/>
      <c r="AX46" s="101"/>
      <c r="AY46" s="101">
        <v>5</v>
      </c>
      <c r="AZ46" s="102"/>
      <c r="BA46" s="102">
        <v>4</v>
      </c>
      <c r="BB46" s="118">
        <v>4.5</v>
      </c>
      <c r="BC46" s="101"/>
      <c r="BD46" s="101"/>
      <c r="BE46" s="101"/>
      <c r="BF46" s="54"/>
      <c r="BG46" s="81"/>
      <c r="BH46" s="118" t="e">
        <f>AVERAGE(Table1215165[[#This Row],[Column55]],Table1215165[[#This Row],[Column56]])</f>
        <v>#DIV/0!</v>
      </c>
    </row>
    <row r="47" spans="1:60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6" t="s">
        <v>649</v>
      </c>
      <c r="G47" s="58"/>
      <c r="H47" s="58"/>
      <c r="I47" s="58"/>
      <c r="J47" s="58"/>
      <c r="K47" s="59"/>
      <c r="L47" s="118">
        <v>0</v>
      </c>
      <c r="M47" s="102">
        <v>1</v>
      </c>
      <c r="N47" s="102"/>
      <c r="O47" s="102">
        <v>1</v>
      </c>
      <c r="P47" s="102">
        <v>1</v>
      </c>
      <c r="Q47" s="102"/>
      <c r="R47" s="118">
        <v>1</v>
      </c>
      <c r="S47" s="102"/>
      <c r="T47" s="102"/>
      <c r="U47" s="102"/>
      <c r="V47" s="102"/>
      <c r="W47" s="59"/>
      <c r="X47" s="118" t="e">
        <v>#DIV/0!</v>
      </c>
      <c r="Y47" s="102"/>
      <c r="Z47" s="102"/>
      <c r="AA47" s="102"/>
      <c r="AB47" s="102"/>
      <c r="AC47" s="59"/>
      <c r="AD47" s="118" t="e">
        <v>#DIV/0!</v>
      </c>
      <c r="AE47" s="102"/>
      <c r="AF47" s="102"/>
      <c r="AG47" s="102"/>
      <c r="AH47" s="102"/>
      <c r="AI47" s="59"/>
      <c r="AJ47" s="118" t="e">
        <v>#DIV/0!</v>
      </c>
      <c r="AK47" s="58"/>
      <c r="AL47" s="58"/>
      <c r="AM47" s="102"/>
      <c r="AN47" s="58"/>
      <c r="AO47" s="59"/>
      <c r="AP47" s="118">
        <v>0</v>
      </c>
      <c r="AQ47" s="102"/>
      <c r="AR47" s="102"/>
      <c r="AS47" s="102"/>
      <c r="AT47" s="102"/>
      <c r="AU47" s="59"/>
      <c r="AV47" s="118" t="e">
        <v>#DIV/0!</v>
      </c>
      <c r="AW47" s="102"/>
      <c r="AX47" s="102"/>
      <c r="AY47" s="102">
        <v>1</v>
      </c>
      <c r="AZ47" s="102"/>
      <c r="BA47" s="102">
        <v>1</v>
      </c>
      <c r="BB47" s="118">
        <v>1</v>
      </c>
      <c r="BC47" s="102"/>
      <c r="BD47" s="102"/>
      <c r="BE47" s="102"/>
      <c r="BF47" s="58"/>
      <c r="BG47" s="76"/>
      <c r="BH47" s="118" t="e">
        <f>AVERAGE(Table1215165[[#This Row],[Column55]],Table1215165[[#This Row],[Column56]])</f>
        <v>#DIV/0!</v>
      </c>
    </row>
    <row r="48" spans="1:60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63" t="s">
        <v>648</v>
      </c>
      <c r="G48" s="54"/>
      <c r="H48" s="54"/>
      <c r="I48" s="54"/>
      <c r="J48" s="54"/>
      <c r="K48" s="65"/>
      <c r="L48" s="118">
        <v>0</v>
      </c>
      <c r="M48" s="102" t="s">
        <v>563</v>
      </c>
      <c r="N48" s="102"/>
      <c r="O48" s="102" t="s">
        <v>563</v>
      </c>
      <c r="P48" s="102" t="s">
        <v>563</v>
      </c>
      <c r="Q48" s="102"/>
      <c r="R48" s="118" t="s">
        <v>563</v>
      </c>
      <c r="S48" s="101"/>
      <c r="T48" s="101"/>
      <c r="U48" s="101"/>
      <c r="V48" s="101"/>
      <c r="W48" s="65"/>
      <c r="X48" s="118" t="e">
        <v>#DIV/0!</v>
      </c>
      <c r="Y48" s="101"/>
      <c r="Z48" s="101"/>
      <c r="AA48" s="101"/>
      <c r="AB48" s="101"/>
      <c r="AC48" s="65"/>
      <c r="AD48" s="118" t="e">
        <v>#DIV/0!</v>
      </c>
      <c r="AE48" s="101"/>
      <c r="AF48" s="101"/>
      <c r="AG48" s="101"/>
      <c r="AH48" s="101"/>
      <c r="AI48" s="65"/>
      <c r="AJ48" s="118" t="e">
        <v>#DIV/0!</v>
      </c>
      <c r="AK48" s="54"/>
      <c r="AL48" s="54"/>
      <c r="AM48" s="101"/>
      <c r="AN48" s="54"/>
      <c r="AO48" s="65"/>
      <c r="AP48" s="118">
        <v>0</v>
      </c>
      <c r="AQ48" s="101"/>
      <c r="AR48" s="101"/>
      <c r="AS48" s="101"/>
      <c r="AT48" s="101"/>
      <c r="AU48" s="65"/>
      <c r="AV48" s="118" t="e">
        <v>#DIV/0!</v>
      </c>
      <c r="AW48" s="101"/>
      <c r="AX48" s="101"/>
      <c r="AY48" s="101" t="s">
        <v>563</v>
      </c>
      <c r="AZ48" s="102"/>
      <c r="BA48" s="102" t="s">
        <v>563</v>
      </c>
      <c r="BB48" s="118" t="s">
        <v>563</v>
      </c>
      <c r="BC48" s="101"/>
      <c r="BD48" s="101"/>
      <c r="BE48" s="101"/>
      <c r="BF48" s="54"/>
      <c r="BG48" s="81"/>
      <c r="BH48" s="118" t="e">
        <f>AVERAGE(Table1215165[[#This Row],[Column55]],Table1215165[[#This Row],[Column56]])</f>
        <v>#DIV/0!</v>
      </c>
    </row>
    <row r="49" spans="1:60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6" t="s">
        <v>646</v>
      </c>
      <c r="G49" s="58"/>
      <c r="H49" s="58"/>
      <c r="I49" s="58"/>
      <c r="J49" s="58"/>
      <c r="K49" s="59"/>
      <c r="L49" s="118">
        <v>0</v>
      </c>
      <c r="M49" s="102">
        <v>3</v>
      </c>
      <c r="N49" s="102"/>
      <c r="O49" s="102">
        <v>2</v>
      </c>
      <c r="P49" s="102">
        <v>3</v>
      </c>
      <c r="Q49" s="102"/>
      <c r="R49" s="118">
        <v>2.6666666666666665</v>
      </c>
      <c r="S49" s="102"/>
      <c r="T49" s="102"/>
      <c r="U49" s="102"/>
      <c r="V49" s="102"/>
      <c r="W49" s="59"/>
      <c r="X49" s="118" t="e">
        <v>#DIV/0!</v>
      </c>
      <c r="Y49" s="102"/>
      <c r="Z49" s="102"/>
      <c r="AA49" s="102"/>
      <c r="AB49" s="102"/>
      <c r="AC49" s="59"/>
      <c r="AD49" s="118" t="e">
        <v>#DIV/0!</v>
      </c>
      <c r="AE49" s="102"/>
      <c r="AF49" s="102"/>
      <c r="AG49" s="102"/>
      <c r="AH49" s="102"/>
      <c r="AI49" s="59"/>
      <c r="AJ49" s="118" t="e">
        <v>#DIV/0!</v>
      </c>
      <c r="AK49" s="58"/>
      <c r="AL49" s="58"/>
      <c r="AM49" s="102"/>
      <c r="AN49" s="58"/>
      <c r="AO49" s="59"/>
      <c r="AP49" s="118">
        <v>0</v>
      </c>
      <c r="AQ49" s="102"/>
      <c r="AR49" s="102"/>
      <c r="AS49" s="102"/>
      <c r="AT49" s="102"/>
      <c r="AU49" s="59"/>
      <c r="AV49" s="118" t="e">
        <v>#DIV/0!</v>
      </c>
      <c r="AW49" s="102"/>
      <c r="AX49" s="102"/>
      <c r="AY49" s="102">
        <v>5</v>
      </c>
      <c r="AZ49" s="102"/>
      <c r="BA49" s="102">
        <v>3</v>
      </c>
      <c r="BB49" s="118">
        <v>4</v>
      </c>
      <c r="BC49" s="102"/>
      <c r="BD49" s="102"/>
      <c r="BE49" s="102"/>
      <c r="BF49" s="58"/>
      <c r="BG49" s="76"/>
      <c r="BH49" s="118" t="e">
        <f>AVERAGE(Table1215165[[#This Row],[Column55]],Table1215165[[#This Row],[Column56]])</f>
        <v>#DIV/0!</v>
      </c>
    </row>
    <row r="50" spans="1:60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63" t="s">
        <v>649</v>
      </c>
      <c r="G50" s="54"/>
      <c r="H50" s="54"/>
      <c r="I50" s="54"/>
      <c r="J50" s="54"/>
      <c r="K50" s="65"/>
      <c r="L50" s="118">
        <v>0</v>
      </c>
      <c r="M50" s="102">
        <v>3</v>
      </c>
      <c r="N50" s="102"/>
      <c r="O50" s="102">
        <v>3</v>
      </c>
      <c r="P50" s="102">
        <v>2</v>
      </c>
      <c r="Q50" s="102"/>
      <c r="R50" s="118">
        <v>2.6666666666666665</v>
      </c>
      <c r="S50" s="101"/>
      <c r="T50" s="101"/>
      <c r="U50" s="101"/>
      <c r="V50" s="101"/>
      <c r="W50" s="65"/>
      <c r="X50" s="118" t="e">
        <v>#DIV/0!</v>
      </c>
      <c r="Y50" s="101"/>
      <c r="Z50" s="101"/>
      <c r="AA50" s="101"/>
      <c r="AB50" s="101"/>
      <c r="AC50" s="65"/>
      <c r="AD50" s="118" t="e">
        <v>#DIV/0!</v>
      </c>
      <c r="AE50" s="101"/>
      <c r="AF50" s="101"/>
      <c r="AG50" s="101"/>
      <c r="AH50" s="101"/>
      <c r="AI50" s="65"/>
      <c r="AJ50" s="118" t="e">
        <v>#DIV/0!</v>
      </c>
      <c r="AK50" s="54"/>
      <c r="AL50" s="54"/>
      <c r="AM50" s="101"/>
      <c r="AN50" s="54"/>
      <c r="AO50" s="65"/>
      <c r="AP50" s="118">
        <v>0</v>
      </c>
      <c r="AQ50" s="101"/>
      <c r="AR50" s="101"/>
      <c r="AS50" s="101"/>
      <c r="AT50" s="101"/>
      <c r="AU50" s="65"/>
      <c r="AV50" s="118" t="e">
        <v>#DIV/0!</v>
      </c>
      <c r="AW50" s="101"/>
      <c r="AX50" s="101"/>
      <c r="AY50" s="101">
        <v>5</v>
      </c>
      <c r="AZ50" s="102"/>
      <c r="BA50" s="102">
        <v>2</v>
      </c>
      <c r="BB50" s="118">
        <v>3.5</v>
      </c>
      <c r="BC50" s="101"/>
      <c r="BD50" s="101"/>
      <c r="BE50" s="101"/>
      <c r="BF50" s="54"/>
      <c r="BG50" s="81"/>
      <c r="BH50" s="118" t="e">
        <f>AVERAGE(Table1215165[[#This Row],[Column55]],Table1215165[[#This Row],[Column56]])</f>
        <v>#DIV/0!</v>
      </c>
    </row>
    <row r="51" spans="1:60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6" t="s">
        <v>648</v>
      </c>
      <c r="G51" s="58"/>
      <c r="H51" s="58"/>
      <c r="I51" s="58"/>
      <c r="J51" s="58"/>
      <c r="K51" s="59"/>
      <c r="L51" s="118">
        <v>0</v>
      </c>
      <c r="M51" s="102" t="s">
        <v>563</v>
      </c>
      <c r="N51" s="102"/>
      <c r="O51" s="102" t="s">
        <v>563</v>
      </c>
      <c r="P51" s="102" t="s">
        <v>563</v>
      </c>
      <c r="Q51" s="102"/>
      <c r="R51" s="118" t="s">
        <v>563</v>
      </c>
      <c r="S51" s="102"/>
      <c r="T51" s="102"/>
      <c r="U51" s="102"/>
      <c r="V51" s="102"/>
      <c r="W51" s="59"/>
      <c r="X51" s="118" t="e">
        <v>#DIV/0!</v>
      </c>
      <c r="Y51" s="102"/>
      <c r="Z51" s="102"/>
      <c r="AA51" s="102"/>
      <c r="AB51" s="102"/>
      <c r="AC51" s="59"/>
      <c r="AD51" s="118" t="e">
        <v>#DIV/0!</v>
      </c>
      <c r="AE51" s="102"/>
      <c r="AF51" s="102"/>
      <c r="AG51" s="102"/>
      <c r="AH51" s="102"/>
      <c r="AI51" s="59"/>
      <c r="AJ51" s="118" t="e">
        <v>#DIV/0!</v>
      </c>
      <c r="AK51" s="58"/>
      <c r="AL51" s="58"/>
      <c r="AM51" s="102"/>
      <c r="AN51" s="58"/>
      <c r="AO51" s="59"/>
      <c r="AP51" s="118">
        <v>0</v>
      </c>
      <c r="AQ51" s="102"/>
      <c r="AR51" s="102"/>
      <c r="AS51" s="102"/>
      <c r="AT51" s="102"/>
      <c r="AU51" s="59"/>
      <c r="AV51" s="118" t="e">
        <v>#DIV/0!</v>
      </c>
      <c r="AW51" s="102"/>
      <c r="AX51" s="102"/>
      <c r="AY51" s="102" t="s">
        <v>563</v>
      </c>
      <c r="AZ51" s="102"/>
      <c r="BA51" s="102" t="s">
        <v>563</v>
      </c>
      <c r="BB51" s="118" t="s">
        <v>563</v>
      </c>
      <c r="BC51" s="102"/>
      <c r="BD51" s="102"/>
      <c r="BE51" s="102"/>
      <c r="BF51" s="58"/>
      <c r="BG51" s="76"/>
      <c r="BH51" s="118" t="e">
        <f>AVERAGE(Table1215165[[#This Row],[Column55]],Table1215165[[#This Row],[Column56]])</f>
        <v>#DIV/0!</v>
      </c>
    </row>
    <row r="52" spans="1:60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63" t="s">
        <v>646</v>
      </c>
      <c r="G52" s="54"/>
      <c r="H52" s="54"/>
      <c r="I52" s="54"/>
      <c r="J52" s="54"/>
      <c r="K52" s="65"/>
      <c r="L52" s="118">
        <v>0</v>
      </c>
      <c r="M52" s="102">
        <v>0</v>
      </c>
      <c r="N52" s="102"/>
      <c r="O52" s="102">
        <v>0</v>
      </c>
      <c r="P52" s="102">
        <v>0</v>
      </c>
      <c r="Q52" s="102"/>
      <c r="R52" s="118">
        <v>0</v>
      </c>
      <c r="S52" s="101"/>
      <c r="T52" s="101"/>
      <c r="U52" s="101"/>
      <c r="V52" s="101"/>
      <c r="W52" s="65"/>
      <c r="X52" s="118" t="e">
        <v>#DIV/0!</v>
      </c>
      <c r="Y52" s="101"/>
      <c r="Z52" s="101"/>
      <c r="AA52" s="101"/>
      <c r="AB52" s="101"/>
      <c r="AC52" s="65"/>
      <c r="AD52" s="118" t="e">
        <v>#DIV/0!</v>
      </c>
      <c r="AE52" s="101"/>
      <c r="AF52" s="101"/>
      <c r="AG52" s="101"/>
      <c r="AH52" s="101"/>
      <c r="AI52" s="65"/>
      <c r="AJ52" s="118" t="e">
        <v>#DIV/0!</v>
      </c>
      <c r="AK52" s="54"/>
      <c r="AL52" s="54"/>
      <c r="AM52" s="101"/>
      <c r="AN52" s="54"/>
      <c r="AO52" s="65"/>
      <c r="AP52" s="118">
        <v>0</v>
      </c>
      <c r="AQ52" s="101"/>
      <c r="AR52" s="101"/>
      <c r="AS52" s="101"/>
      <c r="AT52" s="101"/>
      <c r="AU52" s="65"/>
      <c r="AV52" s="118" t="e">
        <v>#DIV/0!</v>
      </c>
      <c r="AW52" s="101"/>
      <c r="AX52" s="101"/>
      <c r="AY52" s="101">
        <v>0</v>
      </c>
      <c r="AZ52" s="102"/>
      <c r="BA52" s="102">
        <v>0</v>
      </c>
      <c r="BB52" s="118">
        <v>0</v>
      </c>
      <c r="BC52" s="101"/>
      <c r="BD52" s="101"/>
      <c r="BE52" s="101"/>
      <c r="BF52" s="54"/>
      <c r="BG52" s="81"/>
      <c r="BH52" s="118" t="e">
        <f>AVERAGE(Table1215165[[#This Row],[Column55]],Table1215165[[#This Row],[Column56]])</f>
        <v>#DIV/0!</v>
      </c>
    </row>
    <row r="53" spans="1:60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6" t="s">
        <v>649</v>
      </c>
      <c r="G53" s="58"/>
      <c r="H53" s="58"/>
      <c r="I53" s="58"/>
      <c r="J53" s="58"/>
      <c r="K53" s="59"/>
      <c r="L53" s="118">
        <v>0</v>
      </c>
      <c r="M53" s="102">
        <v>3</v>
      </c>
      <c r="N53" s="102"/>
      <c r="O53" s="102">
        <v>2</v>
      </c>
      <c r="P53" s="102">
        <v>2</v>
      </c>
      <c r="Q53" s="102"/>
      <c r="R53" s="118">
        <v>2.3333333333333335</v>
      </c>
      <c r="S53" s="102"/>
      <c r="T53" s="102"/>
      <c r="U53" s="102"/>
      <c r="V53" s="102"/>
      <c r="W53" s="59"/>
      <c r="X53" s="118" t="e">
        <v>#DIV/0!</v>
      </c>
      <c r="Y53" s="102"/>
      <c r="Z53" s="102"/>
      <c r="AA53" s="102"/>
      <c r="AB53" s="102"/>
      <c r="AC53" s="59"/>
      <c r="AD53" s="118" t="e">
        <v>#DIV/0!</v>
      </c>
      <c r="AE53" s="102"/>
      <c r="AF53" s="102"/>
      <c r="AG53" s="102"/>
      <c r="AH53" s="102"/>
      <c r="AI53" s="59"/>
      <c r="AJ53" s="118" t="e">
        <v>#DIV/0!</v>
      </c>
      <c r="AK53" s="58"/>
      <c r="AL53" s="58"/>
      <c r="AM53" s="102"/>
      <c r="AN53" s="58"/>
      <c r="AO53" s="59"/>
      <c r="AP53" s="118">
        <v>0</v>
      </c>
      <c r="AQ53" s="102"/>
      <c r="AR53" s="102"/>
      <c r="AS53" s="102"/>
      <c r="AT53" s="102"/>
      <c r="AU53" s="59"/>
      <c r="AV53" s="118" t="e">
        <v>#DIV/0!</v>
      </c>
      <c r="AW53" s="102"/>
      <c r="AX53" s="102"/>
      <c r="AY53" s="102">
        <v>5</v>
      </c>
      <c r="AZ53" s="102"/>
      <c r="BA53" s="102">
        <v>2</v>
      </c>
      <c r="BB53" s="118">
        <v>3.5</v>
      </c>
      <c r="BC53" s="102"/>
      <c r="BD53" s="102"/>
      <c r="BE53" s="102"/>
      <c r="BF53" s="58"/>
      <c r="BG53" s="76"/>
      <c r="BH53" s="118" t="e">
        <f>AVERAGE(Table1215165[[#This Row],[Column55]],Table1215165[[#This Row],[Column56]])</f>
        <v>#DIV/0!</v>
      </c>
    </row>
    <row r="54" spans="1:60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63" t="s">
        <v>649</v>
      </c>
      <c r="G54" s="54"/>
      <c r="H54" s="54"/>
      <c r="I54" s="54"/>
      <c r="J54" s="54"/>
      <c r="K54" s="65"/>
      <c r="L54" s="118">
        <v>0</v>
      </c>
      <c r="M54" s="102">
        <v>3</v>
      </c>
      <c r="N54" s="102"/>
      <c r="O54" s="102">
        <v>3</v>
      </c>
      <c r="P54" s="102">
        <v>4</v>
      </c>
      <c r="Q54" s="102"/>
      <c r="R54" s="118">
        <v>3.3333333333333335</v>
      </c>
      <c r="S54" s="101"/>
      <c r="T54" s="101"/>
      <c r="U54" s="101"/>
      <c r="V54" s="101"/>
      <c r="W54" s="65"/>
      <c r="X54" s="118" t="e">
        <v>#DIV/0!</v>
      </c>
      <c r="Y54" s="101"/>
      <c r="Z54" s="101"/>
      <c r="AA54" s="101"/>
      <c r="AB54" s="101"/>
      <c r="AC54" s="65"/>
      <c r="AD54" s="118" t="e">
        <v>#DIV/0!</v>
      </c>
      <c r="AE54" s="101"/>
      <c r="AF54" s="101"/>
      <c r="AG54" s="101"/>
      <c r="AH54" s="101"/>
      <c r="AI54" s="65"/>
      <c r="AJ54" s="118" t="e">
        <v>#DIV/0!</v>
      </c>
      <c r="AK54" s="54"/>
      <c r="AL54" s="54"/>
      <c r="AM54" s="101"/>
      <c r="AN54" s="54"/>
      <c r="AO54" s="65"/>
      <c r="AP54" s="118">
        <v>0</v>
      </c>
      <c r="AQ54" s="101"/>
      <c r="AR54" s="101"/>
      <c r="AS54" s="101"/>
      <c r="AT54" s="101"/>
      <c r="AU54" s="65"/>
      <c r="AV54" s="118" t="e">
        <v>#DIV/0!</v>
      </c>
      <c r="AW54" s="101"/>
      <c r="AX54" s="101"/>
      <c r="AY54" s="101">
        <v>5</v>
      </c>
      <c r="AZ54" s="102"/>
      <c r="BA54" s="102">
        <v>4</v>
      </c>
      <c r="BB54" s="118">
        <v>4.5</v>
      </c>
      <c r="BC54" s="101"/>
      <c r="BD54" s="101"/>
      <c r="BE54" s="101"/>
      <c r="BF54" s="54"/>
      <c r="BG54" s="81"/>
      <c r="BH54" s="118" t="e">
        <f>AVERAGE(Table1215165[[#This Row],[Column55]],Table1215165[[#This Row],[Column56]])</f>
        <v>#DIV/0!</v>
      </c>
    </row>
    <row r="55" spans="1:60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6" t="s">
        <v>649</v>
      </c>
      <c r="G55" s="58"/>
      <c r="H55" s="58"/>
      <c r="I55" s="58"/>
      <c r="J55" s="58"/>
      <c r="K55" s="59"/>
      <c r="L55" s="118">
        <v>0</v>
      </c>
      <c r="M55" s="102">
        <v>0</v>
      </c>
      <c r="N55" s="102"/>
      <c r="O55" s="102">
        <v>0</v>
      </c>
      <c r="P55" s="102">
        <v>0</v>
      </c>
      <c r="Q55" s="102"/>
      <c r="R55" s="118">
        <v>0</v>
      </c>
      <c r="S55" s="102"/>
      <c r="T55" s="102"/>
      <c r="U55" s="102"/>
      <c r="V55" s="102"/>
      <c r="W55" s="59"/>
      <c r="X55" s="118" t="e">
        <v>#DIV/0!</v>
      </c>
      <c r="Y55" s="102"/>
      <c r="Z55" s="102"/>
      <c r="AA55" s="102"/>
      <c r="AB55" s="102"/>
      <c r="AC55" s="59"/>
      <c r="AD55" s="118" t="e">
        <v>#DIV/0!</v>
      </c>
      <c r="AE55" s="102"/>
      <c r="AF55" s="102"/>
      <c r="AG55" s="102"/>
      <c r="AH55" s="102"/>
      <c r="AI55" s="59"/>
      <c r="AJ55" s="118" t="e">
        <v>#DIV/0!</v>
      </c>
      <c r="AK55" s="58"/>
      <c r="AL55" s="58"/>
      <c r="AM55" s="102"/>
      <c r="AN55" s="58"/>
      <c r="AO55" s="59"/>
      <c r="AP55" s="118">
        <v>0</v>
      </c>
      <c r="AQ55" s="102"/>
      <c r="AR55" s="102"/>
      <c r="AS55" s="102"/>
      <c r="AT55" s="102"/>
      <c r="AU55" s="59"/>
      <c r="AV55" s="118" t="e">
        <v>#DIV/0!</v>
      </c>
      <c r="AW55" s="102"/>
      <c r="AX55" s="102"/>
      <c r="AY55" s="102">
        <v>0</v>
      </c>
      <c r="AZ55" s="102"/>
      <c r="BA55" s="102">
        <v>0</v>
      </c>
      <c r="BB55" s="118">
        <v>0</v>
      </c>
      <c r="BC55" s="102"/>
      <c r="BD55" s="102"/>
      <c r="BE55" s="102"/>
      <c r="BF55" s="58"/>
      <c r="BG55" s="76"/>
      <c r="BH55" s="118" t="e">
        <f>AVERAGE(Table1215165[[#This Row],[Column55]],Table1215165[[#This Row],[Column56]])</f>
        <v>#DIV/0!</v>
      </c>
    </row>
    <row r="56" spans="1:60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63" t="s">
        <v>648</v>
      </c>
      <c r="G56" s="54"/>
      <c r="H56" s="54"/>
      <c r="I56" s="54"/>
      <c r="J56" s="54"/>
      <c r="K56" s="65"/>
      <c r="L56" s="118">
        <v>0</v>
      </c>
      <c r="M56" s="102" t="s">
        <v>563</v>
      </c>
      <c r="N56" s="102"/>
      <c r="O56" s="102" t="s">
        <v>563</v>
      </c>
      <c r="P56" s="102" t="s">
        <v>563</v>
      </c>
      <c r="Q56" s="102"/>
      <c r="R56" s="118" t="s">
        <v>563</v>
      </c>
      <c r="S56" s="101"/>
      <c r="T56" s="101"/>
      <c r="U56" s="101"/>
      <c r="V56" s="101"/>
      <c r="W56" s="65"/>
      <c r="X56" s="118" t="e">
        <v>#DIV/0!</v>
      </c>
      <c r="Y56" s="101"/>
      <c r="Z56" s="101"/>
      <c r="AA56" s="101"/>
      <c r="AB56" s="101"/>
      <c r="AC56" s="65"/>
      <c r="AD56" s="118" t="e">
        <v>#DIV/0!</v>
      </c>
      <c r="AE56" s="101"/>
      <c r="AF56" s="101"/>
      <c r="AG56" s="101"/>
      <c r="AH56" s="101"/>
      <c r="AI56" s="65"/>
      <c r="AJ56" s="118" t="e">
        <v>#DIV/0!</v>
      </c>
      <c r="AK56" s="54"/>
      <c r="AL56" s="54"/>
      <c r="AM56" s="101"/>
      <c r="AN56" s="54"/>
      <c r="AO56" s="65"/>
      <c r="AP56" s="118">
        <v>0</v>
      </c>
      <c r="AQ56" s="101"/>
      <c r="AR56" s="101"/>
      <c r="AS56" s="101"/>
      <c r="AT56" s="101"/>
      <c r="AU56" s="65"/>
      <c r="AV56" s="118" t="e">
        <v>#DIV/0!</v>
      </c>
      <c r="AW56" s="101"/>
      <c r="AX56" s="101"/>
      <c r="AY56" s="101" t="s">
        <v>563</v>
      </c>
      <c r="AZ56" s="102"/>
      <c r="BA56" s="102" t="s">
        <v>563</v>
      </c>
      <c r="BB56" s="118" t="s">
        <v>563</v>
      </c>
      <c r="BC56" s="101"/>
      <c r="BD56" s="101"/>
      <c r="BE56" s="101"/>
      <c r="BF56" s="54"/>
      <c r="BG56" s="81"/>
      <c r="BH56" s="118" t="e">
        <f>AVERAGE(Table1215165[[#This Row],[Column55]],Table1215165[[#This Row],[Column56]])</f>
        <v>#DIV/0!</v>
      </c>
    </row>
    <row r="57" spans="1:60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6" t="s">
        <v>649</v>
      </c>
      <c r="G57" s="58"/>
      <c r="H57" s="58"/>
      <c r="I57" s="58"/>
      <c r="J57" s="58"/>
      <c r="K57" s="59"/>
      <c r="L57" s="118">
        <v>0</v>
      </c>
      <c r="M57" s="102">
        <v>4</v>
      </c>
      <c r="N57" s="102"/>
      <c r="O57" s="102">
        <v>4</v>
      </c>
      <c r="P57" s="102">
        <v>4</v>
      </c>
      <c r="Q57" s="102"/>
      <c r="R57" s="118">
        <v>4</v>
      </c>
      <c r="S57" s="102"/>
      <c r="T57" s="102"/>
      <c r="U57" s="102"/>
      <c r="V57" s="102"/>
      <c r="W57" s="59"/>
      <c r="X57" s="118" t="e">
        <v>#DIV/0!</v>
      </c>
      <c r="Y57" s="102"/>
      <c r="Z57" s="102"/>
      <c r="AA57" s="102"/>
      <c r="AB57" s="102"/>
      <c r="AC57" s="59"/>
      <c r="AD57" s="118" t="e">
        <v>#DIV/0!</v>
      </c>
      <c r="AE57" s="102"/>
      <c r="AF57" s="102"/>
      <c r="AG57" s="102"/>
      <c r="AH57" s="102"/>
      <c r="AI57" s="59"/>
      <c r="AJ57" s="118" t="e">
        <v>#DIV/0!</v>
      </c>
      <c r="AK57" s="58"/>
      <c r="AL57" s="58"/>
      <c r="AM57" s="102"/>
      <c r="AN57" s="58"/>
      <c r="AO57" s="59"/>
      <c r="AP57" s="118">
        <v>0</v>
      </c>
      <c r="AQ57" s="102"/>
      <c r="AR57" s="102"/>
      <c r="AS57" s="102"/>
      <c r="AT57" s="102"/>
      <c r="AU57" s="59"/>
      <c r="AV57" s="118" t="e">
        <v>#DIV/0!</v>
      </c>
      <c r="AW57" s="102"/>
      <c r="AX57" s="102"/>
      <c r="AY57" s="102">
        <v>5</v>
      </c>
      <c r="AZ57" s="102"/>
      <c r="BA57" s="102">
        <v>4</v>
      </c>
      <c r="BB57" s="118">
        <v>4.5</v>
      </c>
      <c r="BC57" s="102"/>
      <c r="BD57" s="102"/>
      <c r="BE57" s="102"/>
      <c r="BF57" s="58"/>
      <c r="BG57" s="76"/>
      <c r="BH57" s="118" t="e">
        <f>AVERAGE(Table1215165[[#This Row],[Column55]],Table1215165[[#This Row],[Column56]])</f>
        <v>#DIV/0!</v>
      </c>
    </row>
    <row r="58" spans="1:60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63" t="s">
        <v>646</v>
      </c>
      <c r="G58" s="54"/>
      <c r="H58" s="54"/>
      <c r="I58" s="54"/>
      <c r="J58" s="54"/>
      <c r="K58" s="65"/>
      <c r="L58" s="118">
        <v>0</v>
      </c>
      <c r="M58" s="102">
        <v>5</v>
      </c>
      <c r="N58" s="102"/>
      <c r="O58" s="102">
        <v>4</v>
      </c>
      <c r="P58" s="102">
        <v>4</v>
      </c>
      <c r="Q58" s="102"/>
      <c r="R58" s="118">
        <v>4.333333333333333</v>
      </c>
      <c r="S58" s="101"/>
      <c r="T58" s="101"/>
      <c r="U58" s="101"/>
      <c r="V58" s="101"/>
      <c r="W58" s="65"/>
      <c r="X58" s="118" t="e">
        <v>#DIV/0!</v>
      </c>
      <c r="Y58" s="101"/>
      <c r="Z58" s="101"/>
      <c r="AA58" s="101"/>
      <c r="AB58" s="101"/>
      <c r="AC58" s="65"/>
      <c r="AD58" s="118" t="e">
        <v>#DIV/0!</v>
      </c>
      <c r="AE58" s="101"/>
      <c r="AF58" s="101"/>
      <c r="AG58" s="101"/>
      <c r="AH58" s="101"/>
      <c r="AI58" s="65"/>
      <c r="AJ58" s="118" t="e">
        <v>#DIV/0!</v>
      </c>
      <c r="AK58" s="54"/>
      <c r="AL58" s="54"/>
      <c r="AM58" s="101"/>
      <c r="AN58" s="54"/>
      <c r="AO58" s="65"/>
      <c r="AP58" s="118">
        <v>0</v>
      </c>
      <c r="AQ58" s="101"/>
      <c r="AR58" s="101"/>
      <c r="AS58" s="101"/>
      <c r="AT58" s="101"/>
      <c r="AU58" s="65"/>
      <c r="AV58" s="118" t="e">
        <v>#DIV/0!</v>
      </c>
      <c r="AW58" s="101"/>
      <c r="AX58" s="101"/>
      <c r="AY58" s="101">
        <v>5</v>
      </c>
      <c r="AZ58" s="102"/>
      <c r="BA58" s="102">
        <v>4</v>
      </c>
      <c r="BB58" s="118">
        <v>4.5</v>
      </c>
      <c r="BC58" s="101"/>
      <c r="BD58" s="101"/>
      <c r="BE58" s="101"/>
      <c r="BF58" s="54"/>
      <c r="BG58" s="81"/>
      <c r="BH58" s="118" t="e">
        <f>AVERAGE(Table1215165[[#This Row],[Column55]],Table1215165[[#This Row],[Column56]])</f>
        <v>#DIV/0!</v>
      </c>
    </row>
    <row r="59" spans="1:60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6" t="s">
        <v>648</v>
      </c>
      <c r="G59" s="58"/>
      <c r="H59" s="58"/>
      <c r="I59" s="58"/>
      <c r="J59" s="58"/>
      <c r="K59" s="59"/>
      <c r="L59" s="118">
        <v>0</v>
      </c>
      <c r="M59" s="102" t="s">
        <v>563</v>
      </c>
      <c r="N59" s="102"/>
      <c r="O59" s="102" t="s">
        <v>563</v>
      </c>
      <c r="P59" s="102" t="s">
        <v>563</v>
      </c>
      <c r="Q59" s="102"/>
      <c r="R59" s="118" t="s">
        <v>563</v>
      </c>
      <c r="S59" s="102"/>
      <c r="T59" s="102"/>
      <c r="U59" s="102"/>
      <c r="V59" s="102"/>
      <c r="W59" s="59"/>
      <c r="X59" s="118" t="e">
        <v>#DIV/0!</v>
      </c>
      <c r="Y59" s="102"/>
      <c r="Z59" s="102"/>
      <c r="AA59" s="102"/>
      <c r="AB59" s="102"/>
      <c r="AC59" s="59"/>
      <c r="AD59" s="118" t="e">
        <v>#DIV/0!</v>
      </c>
      <c r="AE59" s="102"/>
      <c r="AF59" s="102"/>
      <c r="AG59" s="102"/>
      <c r="AH59" s="102"/>
      <c r="AI59" s="59"/>
      <c r="AJ59" s="118" t="e">
        <v>#DIV/0!</v>
      </c>
      <c r="AK59" s="58"/>
      <c r="AL59" s="58"/>
      <c r="AM59" s="102"/>
      <c r="AN59" s="58"/>
      <c r="AO59" s="59"/>
      <c r="AP59" s="118">
        <v>0</v>
      </c>
      <c r="AQ59" s="102"/>
      <c r="AR59" s="102"/>
      <c r="AS59" s="102"/>
      <c r="AT59" s="102"/>
      <c r="AU59" s="59"/>
      <c r="AV59" s="118" t="e">
        <v>#DIV/0!</v>
      </c>
      <c r="AW59" s="102"/>
      <c r="AX59" s="102"/>
      <c r="AY59" s="102" t="s">
        <v>563</v>
      </c>
      <c r="AZ59" s="102"/>
      <c r="BA59" s="102" t="s">
        <v>563</v>
      </c>
      <c r="BB59" s="118" t="s">
        <v>563</v>
      </c>
      <c r="BC59" s="102"/>
      <c r="BD59" s="102"/>
      <c r="BE59" s="102"/>
      <c r="BF59" s="58"/>
      <c r="BG59" s="76"/>
      <c r="BH59" s="118" t="e">
        <f>AVERAGE(Table1215165[[#This Row],[Column55]],Table1215165[[#This Row],[Column56]])</f>
        <v>#DIV/0!</v>
      </c>
    </row>
    <row r="60" spans="1:60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63" t="s">
        <v>648</v>
      </c>
      <c r="G60" s="54"/>
      <c r="H60" s="54"/>
      <c r="I60" s="54"/>
      <c r="J60" s="54"/>
      <c r="K60" s="65"/>
      <c r="L60" s="118">
        <v>0</v>
      </c>
      <c r="M60" s="102" t="s">
        <v>563</v>
      </c>
      <c r="N60" s="102"/>
      <c r="O60" s="102" t="s">
        <v>563</v>
      </c>
      <c r="P60" s="102" t="s">
        <v>563</v>
      </c>
      <c r="Q60" s="102"/>
      <c r="R60" s="118" t="s">
        <v>563</v>
      </c>
      <c r="S60" s="101"/>
      <c r="T60" s="101"/>
      <c r="U60" s="101"/>
      <c r="V60" s="101"/>
      <c r="W60" s="65"/>
      <c r="X60" s="118" t="e">
        <v>#DIV/0!</v>
      </c>
      <c r="Y60" s="101"/>
      <c r="Z60" s="101"/>
      <c r="AA60" s="101"/>
      <c r="AB60" s="101"/>
      <c r="AC60" s="65"/>
      <c r="AD60" s="118" t="e">
        <v>#DIV/0!</v>
      </c>
      <c r="AE60" s="101"/>
      <c r="AF60" s="101"/>
      <c r="AG60" s="101"/>
      <c r="AH60" s="101"/>
      <c r="AI60" s="65"/>
      <c r="AJ60" s="118" t="e">
        <v>#DIV/0!</v>
      </c>
      <c r="AK60" s="54"/>
      <c r="AL60" s="54"/>
      <c r="AM60" s="101"/>
      <c r="AN60" s="54"/>
      <c r="AO60" s="65"/>
      <c r="AP60" s="118">
        <v>0</v>
      </c>
      <c r="AQ60" s="101"/>
      <c r="AR60" s="101"/>
      <c r="AS60" s="101"/>
      <c r="AT60" s="101"/>
      <c r="AU60" s="65"/>
      <c r="AV60" s="118" t="e">
        <v>#DIV/0!</v>
      </c>
      <c r="AW60" s="101"/>
      <c r="AX60" s="101"/>
      <c r="AY60" s="101" t="s">
        <v>563</v>
      </c>
      <c r="AZ60" s="102"/>
      <c r="BA60" s="102" t="s">
        <v>563</v>
      </c>
      <c r="BB60" s="118" t="s">
        <v>563</v>
      </c>
      <c r="BC60" s="101"/>
      <c r="BD60" s="101"/>
      <c r="BE60" s="101"/>
      <c r="BF60" s="54"/>
      <c r="BG60" s="81"/>
      <c r="BH60" s="118" t="e">
        <f>AVERAGE(Table1215165[[#This Row],[Column55]],Table1215165[[#This Row],[Column56]])</f>
        <v>#DIV/0!</v>
      </c>
    </row>
    <row r="61" spans="1:60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6" t="s">
        <v>646</v>
      </c>
      <c r="G61" s="58"/>
      <c r="H61" s="58"/>
      <c r="I61" s="58"/>
      <c r="J61" s="58"/>
      <c r="K61" s="59"/>
      <c r="L61" s="118">
        <v>0</v>
      </c>
      <c r="M61" s="102">
        <v>3</v>
      </c>
      <c r="N61" s="102"/>
      <c r="O61" s="102">
        <v>3</v>
      </c>
      <c r="P61" s="102">
        <v>3</v>
      </c>
      <c r="Q61" s="102"/>
      <c r="R61" s="118">
        <v>3</v>
      </c>
      <c r="S61" s="102"/>
      <c r="T61" s="102"/>
      <c r="U61" s="102"/>
      <c r="V61" s="102"/>
      <c r="W61" s="59"/>
      <c r="X61" s="118" t="e">
        <v>#DIV/0!</v>
      </c>
      <c r="Y61" s="102"/>
      <c r="Z61" s="102"/>
      <c r="AA61" s="102"/>
      <c r="AB61" s="102"/>
      <c r="AC61" s="59"/>
      <c r="AD61" s="118" t="e">
        <v>#DIV/0!</v>
      </c>
      <c r="AE61" s="102"/>
      <c r="AF61" s="102"/>
      <c r="AG61" s="102"/>
      <c r="AH61" s="102"/>
      <c r="AI61" s="59"/>
      <c r="AJ61" s="118" t="e">
        <v>#DIV/0!</v>
      </c>
      <c r="AK61" s="58"/>
      <c r="AL61" s="58"/>
      <c r="AM61" s="102"/>
      <c r="AN61" s="58"/>
      <c r="AO61" s="59"/>
      <c r="AP61" s="118">
        <v>0</v>
      </c>
      <c r="AQ61" s="102"/>
      <c r="AR61" s="102"/>
      <c r="AS61" s="102"/>
      <c r="AT61" s="102"/>
      <c r="AU61" s="59"/>
      <c r="AV61" s="118" t="e">
        <v>#DIV/0!</v>
      </c>
      <c r="AW61" s="102"/>
      <c r="AX61" s="102"/>
      <c r="AY61" s="102">
        <v>5</v>
      </c>
      <c r="AZ61" s="102"/>
      <c r="BA61" s="102">
        <v>3</v>
      </c>
      <c r="BB61" s="118">
        <v>4</v>
      </c>
      <c r="BC61" s="102"/>
      <c r="BD61" s="102"/>
      <c r="BE61" s="102"/>
      <c r="BF61" s="58"/>
      <c r="BG61" s="76"/>
      <c r="BH61" s="118" t="e">
        <f>AVERAGE(Table1215165[[#This Row],[Column55]],Table1215165[[#This Row],[Column56]])</f>
        <v>#DIV/0!</v>
      </c>
    </row>
    <row r="62" spans="1:60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63" t="s">
        <v>646</v>
      </c>
      <c r="G62" s="54"/>
      <c r="H62" s="54"/>
      <c r="I62" s="54"/>
      <c r="J62" s="54"/>
      <c r="K62" s="65"/>
      <c r="L62" s="118">
        <v>0</v>
      </c>
      <c r="M62" s="102">
        <v>3</v>
      </c>
      <c r="N62" s="102"/>
      <c r="O62" s="102">
        <v>3</v>
      </c>
      <c r="P62" s="102">
        <v>4</v>
      </c>
      <c r="Q62" s="102"/>
      <c r="R62" s="118">
        <v>3.3333333333333335</v>
      </c>
      <c r="S62" s="101"/>
      <c r="T62" s="101"/>
      <c r="U62" s="101"/>
      <c r="V62" s="101"/>
      <c r="W62" s="65"/>
      <c r="X62" s="118" t="e">
        <v>#DIV/0!</v>
      </c>
      <c r="Y62" s="101"/>
      <c r="Z62" s="101"/>
      <c r="AA62" s="101"/>
      <c r="AB62" s="101"/>
      <c r="AC62" s="65"/>
      <c r="AD62" s="118" t="e">
        <v>#DIV/0!</v>
      </c>
      <c r="AE62" s="101"/>
      <c r="AF62" s="101"/>
      <c r="AG62" s="101"/>
      <c r="AH62" s="101"/>
      <c r="AI62" s="65"/>
      <c r="AJ62" s="118" t="e">
        <v>#DIV/0!</v>
      </c>
      <c r="AK62" s="54"/>
      <c r="AL62" s="54"/>
      <c r="AM62" s="101"/>
      <c r="AN62" s="54"/>
      <c r="AO62" s="65"/>
      <c r="AP62" s="118">
        <v>0</v>
      </c>
      <c r="AQ62" s="101"/>
      <c r="AR62" s="101"/>
      <c r="AS62" s="101"/>
      <c r="AT62" s="101"/>
      <c r="AU62" s="65"/>
      <c r="AV62" s="118" t="e">
        <v>#DIV/0!</v>
      </c>
      <c r="AW62" s="101"/>
      <c r="AX62" s="101"/>
      <c r="AY62" s="101">
        <v>5</v>
      </c>
      <c r="AZ62" s="102"/>
      <c r="BA62" s="102">
        <v>4</v>
      </c>
      <c r="BB62" s="118">
        <v>4.5</v>
      </c>
      <c r="BC62" s="101"/>
      <c r="BD62" s="101"/>
      <c r="BE62" s="101"/>
      <c r="BF62" s="54"/>
      <c r="BG62" s="81"/>
      <c r="BH62" s="118" t="e">
        <f>AVERAGE(Table1215165[[#This Row],[Column55]],Table1215165[[#This Row],[Column56]])</f>
        <v>#DIV/0!</v>
      </c>
    </row>
    <row r="63" spans="1:60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6" t="s">
        <v>646</v>
      </c>
      <c r="G63" s="58"/>
      <c r="H63" s="58"/>
      <c r="I63" s="58"/>
      <c r="J63" s="58"/>
      <c r="K63" s="59"/>
      <c r="L63" s="118">
        <v>0</v>
      </c>
      <c r="M63" s="102">
        <v>3</v>
      </c>
      <c r="N63" s="102"/>
      <c r="O63" s="102">
        <v>3</v>
      </c>
      <c r="P63" s="102">
        <v>4</v>
      </c>
      <c r="Q63" s="102"/>
      <c r="R63" s="118">
        <v>3.3333333333333335</v>
      </c>
      <c r="S63" s="102"/>
      <c r="T63" s="102"/>
      <c r="U63" s="102"/>
      <c r="V63" s="102"/>
      <c r="W63" s="59"/>
      <c r="X63" s="118" t="e">
        <v>#DIV/0!</v>
      </c>
      <c r="Y63" s="102"/>
      <c r="Z63" s="102"/>
      <c r="AA63" s="102"/>
      <c r="AB63" s="102"/>
      <c r="AC63" s="59"/>
      <c r="AD63" s="118" t="e">
        <v>#DIV/0!</v>
      </c>
      <c r="AE63" s="102"/>
      <c r="AF63" s="102"/>
      <c r="AG63" s="102"/>
      <c r="AH63" s="102"/>
      <c r="AI63" s="59"/>
      <c r="AJ63" s="118" t="e">
        <v>#DIV/0!</v>
      </c>
      <c r="AK63" s="58"/>
      <c r="AL63" s="58"/>
      <c r="AM63" s="102"/>
      <c r="AN63" s="58"/>
      <c r="AO63" s="59"/>
      <c r="AP63" s="118">
        <v>0</v>
      </c>
      <c r="AQ63" s="102"/>
      <c r="AR63" s="102"/>
      <c r="AS63" s="102"/>
      <c r="AT63" s="102"/>
      <c r="AU63" s="59"/>
      <c r="AV63" s="118" t="e">
        <v>#DIV/0!</v>
      </c>
      <c r="AW63" s="102"/>
      <c r="AX63" s="102"/>
      <c r="AY63" s="102">
        <v>5</v>
      </c>
      <c r="AZ63" s="102"/>
      <c r="BA63" s="102">
        <v>3</v>
      </c>
      <c r="BB63" s="118">
        <v>4</v>
      </c>
      <c r="BC63" s="102"/>
      <c r="BD63" s="102"/>
      <c r="BE63" s="102"/>
      <c r="BF63" s="58"/>
      <c r="BG63" s="76"/>
      <c r="BH63" s="118" t="e">
        <f>AVERAGE(Table1215165[[#This Row],[Column55]],Table1215165[[#This Row],[Column56]])</f>
        <v>#DIV/0!</v>
      </c>
    </row>
    <row r="64" spans="1:60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63" t="s">
        <v>649</v>
      </c>
      <c r="G64" s="54"/>
      <c r="H64" s="54"/>
      <c r="I64" s="54"/>
      <c r="J64" s="54"/>
      <c r="K64" s="65"/>
      <c r="L64" s="118">
        <v>0</v>
      </c>
      <c r="M64" s="102">
        <v>3</v>
      </c>
      <c r="N64" s="102"/>
      <c r="O64" s="102">
        <v>3</v>
      </c>
      <c r="P64" s="102">
        <v>1</v>
      </c>
      <c r="Q64" s="102"/>
      <c r="R64" s="118">
        <v>2.3333333333333335</v>
      </c>
      <c r="S64" s="101"/>
      <c r="T64" s="101"/>
      <c r="U64" s="101"/>
      <c r="V64" s="101"/>
      <c r="W64" s="65"/>
      <c r="X64" s="118" t="e">
        <v>#DIV/0!</v>
      </c>
      <c r="Y64" s="101"/>
      <c r="Z64" s="101"/>
      <c r="AA64" s="101"/>
      <c r="AB64" s="101"/>
      <c r="AC64" s="65"/>
      <c r="AD64" s="118" t="e">
        <v>#DIV/0!</v>
      </c>
      <c r="AE64" s="101"/>
      <c r="AF64" s="101"/>
      <c r="AG64" s="101"/>
      <c r="AH64" s="101"/>
      <c r="AI64" s="65"/>
      <c r="AJ64" s="118" t="e">
        <v>#DIV/0!</v>
      </c>
      <c r="AK64" s="54"/>
      <c r="AL64" s="54"/>
      <c r="AM64" s="101"/>
      <c r="AN64" s="54"/>
      <c r="AO64" s="65"/>
      <c r="AP64" s="118">
        <v>0</v>
      </c>
      <c r="AQ64" s="101"/>
      <c r="AR64" s="101"/>
      <c r="AS64" s="101"/>
      <c r="AT64" s="101"/>
      <c r="AU64" s="65"/>
      <c r="AV64" s="118" t="e">
        <v>#DIV/0!</v>
      </c>
      <c r="AW64" s="101"/>
      <c r="AX64" s="101"/>
      <c r="AY64" s="101">
        <v>5</v>
      </c>
      <c r="AZ64" s="102"/>
      <c r="BA64" s="102">
        <v>1</v>
      </c>
      <c r="BB64" s="118">
        <v>3</v>
      </c>
      <c r="BC64" s="101"/>
      <c r="BD64" s="101"/>
      <c r="BE64" s="101"/>
      <c r="BF64" s="54"/>
      <c r="BG64" s="81"/>
      <c r="BH64" s="118" t="e">
        <f>AVERAGE(Table1215165[[#This Row],[Column55]],Table1215165[[#This Row],[Column56]])</f>
        <v>#DIV/0!</v>
      </c>
    </row>
    <row r="65" spans="1:60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6" t="s">
        <v>646</v>
      </c>
      <c r="G65" s="58"/>
      <c r="H65" s="58"/>
      <c r="I65" s="58"/>
      <c r="J65" s="58"/>
      <c r="K65" s="59"/>
      <c r="L65" s="118">
        <v>0</v>
      </c>
      <c r="M65" s="102">
        <v>3</v>
      </c>
      <c r="N65" s="102"/>
      <c r="O65" s="102">
        <v>3</v>
      </c>
      <c r="P65" s="102">
        <v>4</v>
      </c>
      <c r="Q65" s="102"/>
      <c r="R65" s="118">
        <v>3.3333333333333335</v>
      </c>
      <c r="S65" s="102"/>
      <c r="T65" s="102"/>
      <c r="U65" s="102"/>
      <c r="V65" s="102"/>
      <c r="W65" s="59"/>
      <c r="X65" s="118" t="e">
        <v>#DIV/0!</v>
      </c>
      <c r="Y65" s="102"/>
      <c r="Z65" s="102"/>
      <c r="AA65" s="102"/>
      <c r="AB65" s="102"/>
      <c r="AC65" s="59"/>
      <c r="AD65" s="118" t="e">
        <v>#DIV/0!</v>
      </c>
      <c r="AE65" s="102"/>
      <c r="AF65" s="102"/>
      <c r="AG65" s="102"/>
      <c r="AH65" s="102"/>
      <c r="AI65" s="59"/>
      <c r="AJ65" s="118" t="e">
        <v>#DIV/0!</v>
      </c>
      <c r="AK65" s="58"/>
      <c r="AL65" s="58"/>
      <c r="AM65" s="102"/>
      <c r="AN65" s="58"/>
      <c r="AO65" s="59"/>
      <c r="AP65" s="118">
        <v>0</v>
      </c>
      <c r="AQ65" s="102"/>
      <c r="AR65" s="102"/>
      <c r="AS65" s="102"/>
      <c r="AT65" s="102"/>
      <c r="AU65" s="59"/>
      <c r="AV65" s="118" t="e">
        <v>#DIV/0!</v>
      </c>
      <c r="AW65" s="102"/>
      <c r="AX65" s="102"/>
      <c r="AY65" s="102">
        <v>5</v>
      </c>
      <c r="AZ65" s="102"/>
      <c r="BA65" s="102">
        <v>3</v>
      </c>
      <c r="BB65" s="118">
        <v>4</v>
      </c>
      <c r="BC65" s="102"/>
      <c r="BD65" s="102"/>
      <c r="BE65" s="102"/>
      <c r="BF65" s="58"/>
      <c r="BG65" s="76"/>
      <c r="BH65" s="118" t="e">
        <f>AVERAGE(Table1215165[[#This Row],[Column55]],Table1215165[[#This Row],[Column56]])</f>
        <v>#DIV/0!</v>
      </c>
    </row>
    <row r="66" spans="1:60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63" t="s">
        <v>648</v>
      </c>
      <c r="G66" s="54"/>
      <c r="H66" s="54"/>
      <c r="I66" s="54"/>
      <c r="J66" s="54"/>
      <c r="K66" s="65"/>
      <c r="L66" s="118">
        <v>0</v>
      </c>
      <c r="M66" s="102" t="s">
        <v>563</v>
      </c>
      <c r="N66" s="102"/>
      <c r="O66" s="102" t="s">
        <v>563</v>
      </c>
      <c r="P66" s="102" t="s">
        <v>563</v>
      </c>
      <c r="Q66" s="102"/>
      <c r="R66" s="118" t="s">
        <v>563</v>
      </c>
      <c r="S66" s="101"/>
      <c r="T66" s="101"/>
      <c r="U66" s="101"/>
      <c r="V66" s="101"/>
      <c r="W66" s="65"/>
      <c r="X66" s="118" t="e">
        <v>#DIV/0!</v>
      </c>
      <c r="Y66" s="101"/>
      <c r="Z66" s="101"/>
      <c r="AA66" s="101"/>
      <c r="AB66" s="101"/>
      <c r="AC66" s="65"/>
      <c r="AD66" s="118" t="e">
        <v>#DIV/0!</v>
      </c>
      <c r="AE66" s="101"/>
      <c r="AF66" s="101"/>
      <c r="AG66" s="101"/>
      <c r="AH66" s="101"/>
      <c r="AI66" s="65"/>
      <c r="AJ66" s="118" t="e">
        <v>#DIV/0!</v>
      </c>
      <c r="AK66" s="54"/>
      <c r="AL66" s="54"/>
      <c r="AM66" s="101"/>
      <c r="AN66" s="54"/>
      <c r="AO66" s="65"/>
      <c r="AP66" s="118">
        <v>0</v>
      </c>
      <c r="AQ66" s="101"/>
      <c r="AR66" s="101"/>
      <c r="AS66" s="101"/>
      <c r="AT66" s="101"/>
      <c r="AU66" s="65"/>
      <c r="AV66" s="118" t="e">
        <v>#DIV/0!</v>
      </c>
      <c r="AW66" s="101"/>
      <c r="AX66" s="101"/>
      <c r="AY66" s="101" t="s">
        <v>563</v>
      </c>
      <c r="AZ66" s="102"/>
      <c r="BA66" s="102" t="s">
        <v>563</v>
      </c>
      <c r="BB66" s="118" t="s">
        <v>563</v>
      </c>
      <c r="BC66" s="101"/>
      <c r="BD66" s="101"/>
      <c r="BE66" s="101"/>
      <c r="BF66" s="54"/>
      <c r="BG66" s="81"/>
      <c r="BH66" s="118" t="e">
        <f>AVERAGE(Table1215165[[#This Row],[Column55]],Table1215165[[#This Row],[Column56]])</f>
        <v>#DIV/0!</v>
      </c>
    </row>
    <row r="67" spans="1:60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6" t="s">
        <v>646</v>
      </c>
      <c r="G67" s="58"/>
      <c r="H67" s="58"/>
      <c r="I67" s="58"/>
      <c r="J67" s="58"/>
      <c r="K67" s="59"/>
      <c r="L67" s="118">
        <v>0</v>
      </c>
      <c r="M67" s="102">
        <v>4</v>
      </c>
      <c r="N67" s="102"/>
      <c r="O67" s="102">
        <v>3</v>
      </c>
      <c r="P67" s="102">
        <v>3</v>
      </c>
      <c r="Q67" s="102"/>
      <c r="R67" s="118">
        <v>3.3333333333333335</v>
      </c>
      <c r="S67" s="102"/>
      <c r="T67" s="102"/>
      <c r="U67" s="102"/>
      <c r="V67" s="102"/>
      <c r="W67" s="59"/>
      <c r="X67" s="118" t="e">
        <v>#DIV/0!</v>
      </c>
      <c r="Y67" s="102"/>
      <c r="Z67" s="102"/>
      <c r="AA67" s="102"/>
      <c r="AB67" s="102"/>
      <c r="AC67" s="59"/>
      <c r="AD67" s="118" t="e">
        <v>#DIV/0!</v>
      </c>
      <c r="AE67" s="102"/>
      <c r="AF67" s="102"/>
      <c r="AG67" s="102"/>
      <c r="AH67" s="102"/>
      <c r="AI67" s="59"/>
      <c r="AJ67" s="118" t="e">
        <v>#DIV/0!</v>
      </c>
      <c r="AK67" s="58"/>
      <c r="AL67" s="58"/>
      <c r="AM67" s="102"/>
      <c r="AN67" s="58"/>
      <c r="AO67" s="59"/>
      <c r="AP67" s="118">
        <v>0</v>
      </c>
      <c r="AQ67" s="102"/>
      <c r="AR67" s="102"/>
      <c r="AS67" s="102"/>
      <c r="AT67" s="102"/>
      <c r="AU67" s="59"/>
      <c r="AV67" s="118" t="e">
        <v>#DIV/0!</v>
      </c>
      <c r="AW67" s="102"/>
      <c r="AX67" s="102"/>
      <c r="AY67" s="102">
        <v>5</v>
      </c>
      <c r="AZ67" s="102"/>
      <c r="BA67" s="102">
        <v>3</v>
      </c>
      <c r="BB67" s="118">
        <v>4</v>
      </c>
      <c r="BC67" s="102"/>
      <c r="BD67" s="102"/>
      <c r="BE67" s="102"/>
      <c r="BF67" s="58"/>
      <c r="BG67" s="76"/>
      <c r="BH67" s="118" t="e">
        <f>AVERAGE(Table1215165[[#This Row],[Column55]],Table1215165[[#This Row],[Column56]])</f>
        <v>#DIV/0!</v>
      </c>
    </row>
    <row r="68" spans="1:60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63" t="s">
        <v>649</v>
      </c>
      <c r="G68" s="54"/>
      <c r="H68" s="54"/>
      <c r="I68" s="54"/>
      <c r="J68" s="54"/>
      <c r="K68" s="65"/>
      <c r="L68" s="118">
        <v>0</v>
      </c>
      <c r="M68" s="102">
        <v>3</v>
      </c>
      <c r="N68" s="102"/>
      <c r="O68" s="102">
        <v>2</v>
      </c>
      <c r="P68" s="102">
        <v>2</v>
      </c>
      <c r="Q68" s="102"/>
      <c r="R68" s="118">
        <v>2.3333333333333335</v>
      </c>
      <c r="S68" s="101"/>
      <c r="T68" s="101"/>
      <c r="U68" s="101"/>
      <c r="V68" s="101"/>
      <c r="W68" s="65"/>
      <c r="X68" s="118" t="e">
        <v>#DIV/0!</v>
      </c>
      <c r="Y68" s="101"/>
      <c r="Z68" s="101"/>
      <c r="AA68" s="101"/>
      <c r="AB68" s="101"/>
      <c r="AC68" s="65"/>
      <c r="AD68" s="118" t="e">
        <v>#DIV/0!</v>
      </c>
      <c r="AE68" s="101"/>
      <c r="AF68" s="101"/>
      <c r="AG68" s="101"/>
      <c r="AH68" s="101"/>
      <c r="AI68" s="65"/>
      <c r="AJ68" s="118" t="e">
        <v>#DIV/0!</v>
      </c>
      <c r="AK68" s="54"/>
      <c r="AL68" s="54"/>
      <c r="AM68" s="101"/>
      <c r="AN68" s="54"/>
      <c r="AO68" s="65"/>
      <c r="AP68" s="118">
        <v>0</v>
      </c>
      <c r="AQ68" s="101"/>
      <c r="AR68" s="101"/>
      <c r="AS68" s="101"/>
      <c r="AT68" s="101"/>
      <c r="AU68" s="65"/>
      <c r="AV68" s="118" t="e">
        <v>#DIV/0!</v>
      </c>
      <c r="AW68" s="101"/>
      <c r="AX68" s="101"/>
      <c r="AY68" s="101">
        <v>5</v>
      </c>
      <c r="AZ68" s="102"/>
      <c r="BA68" s="102">
        <v>2</v>
      </c>
      <c r="BB68" s="118">
        <v>3.5</v>
      </c>
      <c r="BC68" s="101"/>
      <c r="BD68" s="101"/>
      <c r="BE68" s="101"/>
      <c r="BF68" s="54"/>
      <c r="BG68" s="81"/>
      <c r="BH68" s="118" t="e">
        <f>AVERAGE(Table1215165[[#This Row],[Column55]],Table1215165[[#This Row],[Column56]])</f>
        <v>#DIV/0!</v>
      </c>
    </row>
    <row r="69" spans="1:60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6" t="s">
        <v>649</v>
      </c>
      <c r="G69" s="58"/>
      <c r="H69" s="58"/>
      <c r="I69" s="58"/>
      <c r="J69" s="58"/>
      <c r="K69" s="59"/>
      <c r="L69" s="118">
        <v>0</v>
      </c>
      <c r="M69" s="102">
        <v>3</v>
      </c>
      <c r="N69" s="102"/>
      <c r="O69" s="102">
        <v>4</v>
      </c>
      <c r="P69" s="102">
        <v>4</v>
      </c>
      <c r="Q69" s="102"/>
      <c r="R69" s="118">
        <v>3.6666666666666665</v>
      </c>
      <c r="S69" s="102"/>
      <c r="T69" s="102"/>
      <c r="U69" s="102"/>
      <c r="V69" s="102"/>
      <c r="W69" s="59"/>
      <c r="X69" s="118" t="e">
        <v>#DIV/0!</v>
      </c>
      <c r="Y69" s="102"/>
      <c r="Z69" s="102"/>
      <c r="AA69" s="102"/>
      <c r="AB69" s="102"/>
      <c r="AC69" s="59"/>
      <c r="AD69" s="118" t="e">
        <v>#DIV/0!</v>
      </c>
      <c r="AE69" s="102"/>
      <c r="AF69" s="102"/>
      <c r="AG69" s="102"/>
      <c r="AH69" s="102"/>
      <c r="AI69" s="59"/>
      <c r="AJ69" s="118" t="e">
        <v>#DIV/0!</v>
      </c>
      <c r="AK69" s="58"/>
      <c r="AL69" s="58"/>
      <c r="AM69" s="102"/>
      <c r="AN69" s="58"/>
      <c r="AO69" s="59"/>
      <c r="AP69" s="118">
        <v>0</v>
      </c>
      <c r="AQ69" s="102"/>
      <c r="AR69" s="102"/>
      <c r="AS69" s="102"/>
      <c r="AT69" s="102"/>
      <c r="AU69" s="59"/>
      <c r="AV69" s="118" t="e">
        <v>#DIV/0!</v>
      </c>
      <c r="AW69" s="102"/>
      <c r="AX69" s="102"/>
      <c r="AY69" s="102">
        <v>5</v>
      </c>
      <c r="AZ69" s="102"/>
      <c r="BA69" s="102">
        <v>4</v>
      </c>
      <c r="BB69" s="118">
        <v>4.5</v>
      </c>
      <c r="BC69" s="102"/>
      <c r="BD69" s="102"/>
      <c r="BE69" s="102"/>
      <c r="BF69" s="58"/>
      <c r="BG69" s="76"/>
      <c r="BH69" s="118" t="e">
        <f>AVERAGE(Table1215165[[#This Row],[Column55]],Table1215165[[#This Row],[Column56]])</f>
        <v>#DIV/0!</v>
      </c>
    </row>
    <row r="70" spans="1:60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63" t="s">
        <v>649</v>
      </c>
      <c r="G70" s="54"/>
      <c r="H70" s="54"/>
      <c r="I70" s="54"/>
      <c r="J70" s="54"/>
      <c r="K70" s="65"/>
      <c r="L70" s="118">
        <v>0</v>
      </c>
      <c r="M70" s="102">
        <v>3</v>
      </c>
      <c r="N70" s="102"/>
      <c r="O70" s="102">
        <v>4</v>
      </c>
      <c r="P70" s="102">
        <v>4</v>
      </c>
      <c r="Q70" s="102"/>
      <c r="R70" s="118">
        <v>3.6666666666666665</v>
      </c>
      <c r="S70" s="101"/>
      <c r="T70" s="101"/>
      <c r="U70" s="101"/>
      <c r="V70" s="101"/>
      <c r="W70" s="65"/>
      <c r="X70" s="118" t="e">
        <v>#DIV/0!</v>
      </c>
      <c r="Y70" s="101"/>
      <c r="Z70" s="101"/>
      <c r="AA70" s="101"/>
      <c r="AB70" s="101"/>
      <c r="AC70" s="65"/>
      <c r="AD70" s="118" t="e">
        <v>#DIV/0!</v>
      </c>
      <c r="AE70" s="101"/>
      <c r="AF70" s="101"/>
      <c r="AG70" s="101"/>
      <c r="AH70" s="101"/>
      <c r="AI70" s="65"/>
      <c r="AJ70" s="118" t="e">
        <v>#DIV/0!</v>
      </c>
      <c r="AK70" s="54"/>
      <c r="AL70" s="54"/>
      <c r="AM70" s="101"/>
      <c r="AN70" s="54"/>
      <c r="AO70" s="65"/>
      <c r="AP70" s="118">
        <v>0</v>
      </c>
      <c r="AQ70" s="101"/>
      <c r="AR70" s="101"/>
      <c r="AS70" s="101"/>
      <c r="AT70" s="101"/>
      <c r="AU70" s="65"/>
      <c r="AV70" s="118" t="e">
        <v>#DIV/0!</v>
      </c>
      <c r="AW70" s="101"/>
      <c r="AX70" s="101"/>
      <c r="AY70" s="101">
        <v>5</v>
      </c>
      <c r="AZ70" s="102"/>
      <c r="BA70" s="102">
        <v>4</v>
      </c>
      <c r="BB70" s="118">
        <v>4.5</v>
      </c>
      <c r="BC70" s="101"/>
      <c r="BD70" s="101"/>
      <c r="BE70" s="101"/>
      <c r="BF70" s="54"/>
      <c r="BG70" s="81"/>
      <c r="BH70" s="118" t="e">
        <f>AVERAGE(Table1215165[[#This Row],[Column55]],Table1215165[[#This Row],[Column56]])</f>
        <v>#DIV/0!</v>
      </c>
    </row>
    <row r="71" spans="1:60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6" t="s">
        <v>646</v>
      </c>
      <c r="G71" s="58"/>
      <c r="H71" s="58"/>
      <c r="I71" s="58"/>
      <c r="J71" s="58"/>
      <c r="K71" s="59"/>
      <c r="L71" s="118">
        <v>0</v>
      </c>
      <c r="M71" s="102">
        <v>2</v>
      </c>
      <c r="N71" s="102"/>
      <c r="O71" s="102">
        <v>2</v>
      </c>
      <c r="P71" s="102">
        <v>1</v>
      </c>
      <c r="Q71" s="102"/>
      <c r="R71" s="118">
        <v>1.6666666666666667</v>
      </c>
      <c r="S71" s="102"/>
      <c r="T71" s="102"/>
      <c r="U71" s="102"/>
      <c r="V71" s="102"/>
      <c r="W71" s="59"/>
      <c r="X71" s="118" t="e">
        <v>#DIV/0!</v>
      </c>
      <c r="Y71" s="102"/>
      <c r="Z71" s="102"/>
      <c r="AA71" s="102"/>
      <c r="AB71" s="102"/>
      <c r="AC71" s="59"/>
      <c r="AD71" s="118" t="e">
        <v>#DIV/0!</v>
      </c>
      <c r="AE71" s="102"/>
      <c r="AF71" s="102"/>
      <c r="AG71" s="102"/>
      <c r="AH71" s="102"/>
      <c r="AI71" s="59"/>
      <c r="AJ71" s="118" t="e">
        <v>#DIV/0!</v>
      </c>
      <c r="AK71" s="58"/>
      <c r="AL71" s="58"/>
      <c r="AM71" s="102"/>
      <c r="AN71" s="58"/>
      <c r="AO71" s="59"/>
      <c r="AP71" s="118">
        <v>0</v>
      </c>
      <c r="AQ71" s="102"/>
      <c r="AR71" s="102"/>
      <c r="AS71" s="102"/>
      <c r="AT71" s="102"/>
      <c r="AU71" s="59"/>
      <c r="AV71" s="118" t="e">
        <v>#DIV/0!</v>
      </c>
      <c r="AW71" s="102"/>
      <c r="AX71" s="102"/>
      <c r="AY71" s="102">
        <v>5</v>
      </c>
      <c r="AZ71" s="102"/>
      <c r="BA71" s="102">
        <v>1</v>
      </c>
      <c r="BB71" s="118">
        <v>3</v>
      </c>
      <c r="BC71" s="102"/>
      <c r="BD71" s="102"/>
      <c r="BE71" s="102"/>
      <c r="BF71" s="58"/>
      <c r="BG71" s="76"/>
      <c r="BH71" s="118" t="e">
        <f>AVERAGE(Table1215165[[#This Row],[Column55]],Table1215165[[#This Row],[Column56]])</f>
        <v>#DIV/0!</v>
      </c>
    </row>
    <row r="72" spans="1:60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63" t="s">
        <v>648</v>
      </c>
      <c r="G72" s="54"/>
      <c r="H72" s="54"/>
      <c r="I72" s="54"/>
      <c r="J72" s="54"/>
      <c r="K72" s="65"/>
      <c r="L72" s="118">
        <v>0</v>
      </c>
      <c r="M72" s="102" t="s">
        <v>563</v>
      </c>
      <c r="N72" s="102"/>
      <c r="O72" s="102" t="s">
        <v>563</v>
      </c>
      <c r="P72" s="102" t="s">
        <v>563</v>
      </c>
      <c r="Q72" s="102"/>
      <c r="R72" s="118" t="s">
        <v>563</v>
      </c>
      <c r="S72" s="101"/>
      <c r="T72" s="101"/>
      <c r="U72" s="101"/>
      <c r="V72" s="101"/>
      <c r="W72" s="65"/>
      <c r="X72" s="118" t="e">
        <v>#DIV/0!</v>
      </c>
      <c r="Y72" s="101"/>
      <c r="Z72" s="101"/>
      <c r="AA72" s="101"/>
      <c r="AB72" s="101"/>
      <c r="AC72" s="65"/>
      <c r="AD72" s="118" t="e">
        <v>#DIV/0!</v>
      </c>
      <c r="AE72" s="101"/>
      <c r="AF72" s="101"/>
      <c r="AG72" s="101"/>
      <c r="AH72" s="101"/>
      <c r="AI72" s="65"/>
      <c r="AJ72" s="118" t="e">
        <v>#DIV/0!</v>
      </c>
      <c r="AK72" s="54"/>
      <c r="AL72" s="54"/>
      <c r="AM72" s="101"/>
      <c r="AN72" s="54"/>
      <c r="AO72" s="65"/>
      <c r="AP72" s="118">
        <v>0</v>
      </c>
      <c r="AQ72" s="101"/>
      <c r="AR72" s="101"/>
      <c r="AS72" s="101"/>
      <c r="AT72" s="101"/>
      <c r="AU72" s="65"/>
      <c r="AV72" s="118" t="e">
        <v>#DIV/0!</v>
      </c>
      <c r="AW72" s="101"/>
      <c r="AX72" s="101"/>
      <c r="AY72" s="101" t="s">
        <v>563</v>
      </c>
      <c r="AZ72" s="102"/>
      <c r="BA72" s="102" t="s">
        <v>563</v>
      </c>
      <c r="BB72" s="118" t="s">
        <v>563</v>
      </c>
      <c r="BC72" s="101"/>
      <c r="BD72" s="101"/>
      <c r="BE72" s="101"/>
      <c r="BF72" s="54"/>
      <c r="BG72" s="81"/>
      <c r="BH72" s="118" t="e">
        <f>AVERAGE(Table1215165[[#This Row],[Column55]],Table1215165[[#This Row],[Column56]])</f>
        <v>#DIV/0!</v>
      </c>
    </row>
    <row r="73" spans="1:60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6" t="s">
        <v>646</v>
      </c>
      <c r="G73" s="58"/>
      <c r="H73" s="58"/>
      <c r="I73" s="58"/>
      <c r="J73" s="58"/>
      <c r="K73" s="59"/>
      <c r="L73" s="118">
        <v>0</v>
      </c>
      <c r="M73" s="102">
        <v>3</v>
      </c>
      <c r="N73" s="102"/>
      <c r="O73" s="102">
        <v>4</v>
      </c>
      <c r="P73" s="102">
        <v>2</v>
      </c>
      <c r="Q73" s="102"/>
      <c r="R73" s="118">
        <v>3</v>
      </c>
      <c r="S73" s="102"/>
      <c r="T73" s="102"/>
      <c r="U73" s="102"/>
      <c r="V73" s="102"/>
      <c r="W73" s="59"/>
      <c r="X73" s="118" t="e">
        <v>#DIV/0!</v>
      </c>
      <c r="Y73" s="102"/>
      <c r="Z73" s="102"/>
      <c r="AA73" s="102"/>
      <c r="AB73" s="102"/>
      <c r="AC73" s="59"/>
      <c r="AD73" s="118" t="e">
        <v>#DIV/0!</v>
      </c>
      <c r="AE73" s="102"/>
      <c r="AF73" s="102"/>
      <c r="AG73" s="102"/>
      <c r="AH73" s="102"/>
      <c r="AI73" s="59"/>
      <c r="AJ73" s="118" t="e">
        <v>#DIV/0!</v>
      </c>
      <c r="AK73" s="58"/>
      <c r="AL73" s="58"/>
      <c r="AM73" s="102"/>
      <c r="AN73" s="58"/>
      <c r="AO73" s="59"/>
      <c r="AP73" s="118">
        <v>0</v>
      </c>
      <c r="AQ73" s="102"/>
      <c r="AR73" s="102"/>
      <c r="AS73" s="102"/>
      <c r="AT73" s="102"/>
      <c r="AU73" s="59"/>
      <c r="AV73" s="118" t="e">
        <v>#DIV/0!</v>
      </c>
      <c r="AW73" s="102"/>
      <c r="AX73" s="102"/>
      <c r="AY73" s="102">
        <v>5</v>
      </c>
      <c r="AZ73" s="102"/>
      <c r="BA73" s="102">
        <v>2</v>
      </c>
      <c r="BB73" s="118">
        <v>3.5</v>
      </c>
      <c r="BC73" s="102"/>
      <c r="BD73" s="102"/>
      <c r="BE73" s="102"/>
      <c r="BF73" s="58"/>
      <c r="BG73" s="76"/>
      <c r="BH73" s="118" t="e">
        <f>AVERAGE(Table1215165[[#This Row],[Column55]],Table1215165[[#This Row],[Column56]])</f>
        <v>#DIV/0!</v>
      </c>
    </row>
    <row r="74" spans="1:60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63" t="s">
        <v>649</v>
      </c>
      <c r="G74" s="54"/>
      <c r="H74" s="54"/>
      <c r="I74" s="54"/>
      <c r="J74" s="54"/>
      <c r="K74" s="65"/>
      <c r="L74" s="118">
        <v>0</v>
      </c>
      <c r="M74" s="102">
        <v>3</v>
      </c>
      <c r="N74" s="102"/>
      <c r="O74" s="102">
        <v>4</v>
      </c>
      <c r="P74" s="102">
        <v>4</v>
      </c>
      <c r="Q74" s="102"/>
      <c r="R74" s="118">
        <v>3.6666666666666665</v>
      </c>
      <c r="S74" s="101"/>
      <c r="T74" s="101"/>
      <c r="U74" s="101"/>
      <c r="V74" s="101"/>
      <c r="W74" s="65"/>
      <c r="X74" s="118" t="e">
        <v>#DIV/0!</v>
      </c>
      <c r="Y74" s="101"/>
      <c r="Z74" s="101"/>
      <c r="AA74" s="101"/>
      <c r="AB74" s="101"/>
      <c r="AC74" s="65"/>
      <c r="AD74" s="118" t="e">
        <v>#DIV/0!</v>
      </c>
      <c r="AE74" s="101"/>
      <c r="AF74" s="101"/>
      <c r="AG74" s="101"/>
      <c r="AH74" s="101"/>
      <c r="AI74" s="65"/>
      <c r="AJ74" s="118" t="e">
        <v>#DIV/0!</v>
      </c>
      <c r="AK74" s="54"/>
      <c r="AL74" s="54"/>
      <c r="AM74" s="101"/>
      <c r="AN74" s="54"/>
      <c r="AO74" s="65"/>
      <c r="AP74" s="118">
        <v>0</v>
      </c>
      <c r="AQ74" s="101"/>
      <c r="AR74" s="101"/>
      <c r="AS74" s="101"/>
      <c r="AT74" s="101"/>
      <c r="AU74" s="65"/>
      <c r="AV74" s="118" t="e">
        <v>#DIV/0!</v>
      </c>
      <c r="AW74" s="101"/>
      <c r="AX74" s="101"/>
      <c r="AY74" s="101">
        <v>5</v>
      </c>
      <c r="AZ74" s="102"/>
      <c r="BA74" s="102">
        <v>4</v>
      </c>
      <c r="BB74" s="118">
        <v>4.5</v>
      </c>
      <c r="BC74" s="101"/>
      <c r="BD74" s="101"/>
      <c r="BE74" s="101"/>
      <c r="BF74" s="54"/>
      <c r="BG74" s="81"/>
      <c r="BH74" s="118" t="e">
        <f>AVERAGE(Table1215165[[#This Row],[Column55]],Table1215165[[#This Row],[Column56]])</f>
        <v>#DIV/0!</v>
      </c>
    </row>
    <row r="75" spans="1:60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6" t="s">
        <v>649</v>
      </c>
      <c r="G75" s="58"/>
      <c r="H75" s="58"/>
      <c r="I75" s="58"/>
      <c r="J75" s="58"/>
      <c r="K75" s="59"/>
      <c r="L75" s="118">
        <v>0</v>
      </c>
      <c r="M75" s="102">
        <v>3</v>
      </c>
      <c r="N75" s="102"/>
      <c r="O75" s="102">
        <v>2</v>
      </c>
      <c r="P75" s="102">
        <v>3</v>
      </c>
      <c r="Q75" s="102"/>
      <c r="R75" s="118">
        <v>2.6666666666666665</v>
      </c>
      <c r="S75" s="102"/>
      <c r="T75" s="102"/>
      <c r="U75" s="102"/>
      <c r="V75" s="102"/>
      <c r="W75" s="59"/>
      <c r="X75" s="118" t="e">
        <v>#DIV/0!</v>
      </c>
      <c r="Y75" s="102"/>
      <c r="Z75" s="102"/>
      <c r="AA75" s="102"/>
      <c r="AB75" s="102"/>
      <c r="AC75" s="59"/>
      <c r="AD75" s="118" t="e">
        <v>#DIV/0!</v>
      </c>
      <c r="AE75" s="102"/>
      <c r="AF75" s="102"/>
      <c r="AG75" s="102"/>
      <c r="AH75" s="102"/>
      <c r="AI75" s="59"/>
      <c r="AJ75" s="118" t="e">
        <v>#DIV/0!</v>
      </c>
      <c r="AK75" s="58"/>
      <c r="AL75" s="58"/>
      <c r="AM75" s="102"/>
      <c r="AN75" s="58"/>
      <c r="AO75" s="59"/>
      <c r="AP75" s="118">
        <v>0</v>
      </c>
      <c r="AQ75" s="102"/>
      <c r="AR75" s="102"/>
      <c r="AS75" s="102"/>
      <c r="AT75" s="102"/>
      <c r="AU75" s="59"/>
      <c r="AV75" s="118" t="e">
        <v>#DIV/0!</v>
      </c>
      <c r="AW75" s="102"/>
      <c r="AX75" s="102"/>
      <c r="AY75" s="102">
        <v>5</v>
      </c>
      <c r="AZ75" s="102"/>
      <c r="BA75" s="102">
        <v>3</v>
      </c>
      <c r="BB75" s="118">
        <v>4</v>
      </c>
      <c r="BC75" s="102"/>
      <c r="BD75" s="102"/>
      <c r="BE75" s="102"/>
      <c r="BF75" s="58"/>
      <c r="BG75" s="76"/>
      <c r="BH75" s="118" t="e">
        <f>AVERAGE(Table1215165[[#This Row],[Column55]],Table1215165[[#This Row],[Column56]])</f>
        <v>#DIV/0!</v>
      </c>
    </row>
    <row r="76" spans="1:60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63" t="s">
        <v>648</v>
      </c>
      <c r="G76" s="54"/>
      <c r="H76" s="54"/>
      <c r="I76" s="54"/>
      <c r="J76" s="54"/>
      <c r="K76" s="65"/>
      <c r="L76" s="118">
        <v>0</v>
      </c>
      <c r="M76" s="102" t="s">
        <v>563</v>
      </c>
      <c r="N76" s="102"/>
      <c r="O76" s="102" t="s">
        <v>563</v>
      </c>
      <c r="P76" s="102" t="s">
        <v>563</v>
      </c>
      <c r="Q76" s="102"/>
      <c r="R76" s="118" t="s">
        <v>563</v>
      </c>
      <c r="S76" s="101"/>
      <c r="T76" s="101"/>
      <c r="U76" s="101"/>
      <c r="V76" s="101"/>
      <c r="W76" s="65"/>
      <c r="X76" s="118" t="e">
        <v>#DIV/0!</v>
      </c>
      <c r="Y76" s="101"/>
      <c r="Z76" s="101"/>
      <c r="AA76" s="101"/>
      <c r="AB76" s="101"/>
      <c r="AC76" s="65"/>
      <c r="AD76" s="118" t="e">
        <v>#DIV/0!</v>
      </c>
      <c r="AE76" s="101"/>
      <c r="AF76" s="101"/>
      <c r="AG76" s="101"/>
      <c r="AH76" s="101"/>
      <c r="AI76" s="65"/>
      <c r="AJ76" s="118" t="e">
        <v>#DIV/0!</v>
      </c>
      <c r="AK76" s="54"/>
      <c r="AL76" s="54"/>
      <c r="AM76" s="101"/>
      <c r="AN76" s="54"/>
      <c r="AO76" s="65"/>
      <c r="AP76" s="118">
        <v>0</v>
      </c>
      <c r="AQ76" s="101"/>
      <c r="AR76" s="101"/>
      <c r="AS76" s="101"/>
      <c r="AT76" s="101"/>
      <c r="AU76" s="65"/>
      <c r="AV76" s="118" t="e">
        <v>#DIV/0!</v>
      </c>
      <c r="AW76" s="101"/>
      <c r="AX76" s="101"/>
      <c r="AY76" s="101" t="s">
        <v>563</v>
      </c>
      <c r="AZ76" s="102"/>
      <c r="BA76" s="102" t="s">
        <v>563</v>
      </c>
      <c r="BB76" s="118" t="s">
        <v>563</v>
      </c>
      <c r="BC76" s="101"/>
      <c r="BD76" s="101"/>
      <c r="BE76" s="101"/>
      <c r="BF76" s="54"/>
      <c r="BG76" s="81"/>
      <c r="BH76" s="118" t="e">
        <f>AVERAGE(Table1215165[[#This Row],[Column55]],Table1215165[[#This Row],[Column56]])</f>
        <v>#DIV/0!</v>
      </c>
    </row>
    <row r="77" spans="1:60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6" t="s">
        <v>648</v>
      </c>
      <c r="G77" s="58"/>
      <c r="H77" s="58"/>
      <c r="I77" s="58"/>
      <c r="J77" s="58"/>
      <c r="K77" s="59"/>
      <c r="L77" s="118">
        <v>0</v>
      </c>
      <c r="M77" s="102" t="s">
        <v>563</v>
      </c>
      <c r="N77" s="102"/>
      <c r="O77" s="102" t="s">
        <v>563</v>
      </c>
      <c r="P77" s="102" t="s">
        <v>563</v>
      </c>
      <c r="Q77" s="102"/>
      <c r="R77" s="118" t="s">
        <v>563</v>
      </c>
      <c r="S77" s="102"/>
      <c r="T77" s="102"/>
      <c r="U77" s="102"/>
      <c r="V77" s="102"/>
      <c r="W77" s="59"/>
      <c r="X77" s="118" t="e">
        <v>#DIV/0!</v>
      </c>
      <c r="Y77" s="102"/>
      <c r="Z77" s="102"/>
      <c r="AA77" s="102"/>
      <c r="AB77" s="102"/>
      <c r="AC77" s="59"/>
      <c r="AD77" s="118" t="e">
        <v>#DIV/0!</v>
      </c>
      <c r="AE77" s="102"/>
      <c r="AF77" s="102"/>
      <c r="AG77" s="102"/>
      <c r="AH77" s="102"/>
      <c r="AI77" s="59"/>
      <c r="AJ77" s="118" t="e">
        <v>#DIV/0!</v>
      </c>
      <c r="AK77" s="58"/>
      <c r="AL77" s="58"/>
      <c r="AM77" s="102"/>
      <c r="AN77" s="58"/>
      <c r="AO77" s="59"/>
      <c r="AP77" s="118">
        <v>0</v>
      </c>
      <c r="AQ77" s="102"/>
      <c r="AR77" s="102"/>
      <c r="AS77" s="102"/>
      <c r="AT77" s="102"/>
      <c r="AU77" s="59"/>
      <c r="AV77" s="118" t="e">
        <v>#DIV/0!</v>
      </c>
      <c r="AW77" s="102"/>
      <c r="AX77" s="102"/>
      <c r="AY77" s="102" t="s">
        <v>563</v>
      </c>
      <c r="AZ77" s="102"/>
      <c r="BA77" s="102" t="s">
        <v>563</v>
      </c>
      <c r="BB77" s="118" t="s">
        <v>563</v>
      </c>
      <c r="BC77" s="102"/>
      <c r="BD77" s="102"/>
      <c r="BE77" s="102"/>
      <c r="BF77" s="58"/>
      <c r="BG77" s="76"/>
      <c r="BH77" s="118" t="e">
        <f>AVERAGE(Table1215165[[#This Row],[Column55]],Table1215165[[#This Row],[Column56]])</f>
        <v>#DIV/0!</v>
      </c>
    </row>
    <row r="78" spans="1:60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63" t="s">
        <v>648</v>
      </c>
      <c r="G78" s="54"/>
      <c r="H78" s="54"/>
      <c r="I78" s="54"/>
      <c r="J78" s="54"/>
      <c r="K78" s="65"/>
      <c r="L78" s="118">
        <v>0</v>
      </c>
      <c r="M78" s="102" t="s">
        <v>563</v>
      </c>
      <c r="N78" s="102"/>
      <c r="O78" s="102" t="s">
        <v>563</v>
      </c>
      <c r="P78" s="102" t="s">
        <v>563</v>
      </c>
      <c r="Q78" s="102"/>
      <c r="R78" s="118" t="s">
        <v>563</v>
      </c>
      <c r="S78" s="101"/>
      <c r="T78" s="101"/>
      <c r="U78" s="101"/>
      <c r="V78" s="101"/>
      <c r="W78" s="65"/>
      <c r="X78" s="118" t="e">
        <v>#DIV/0!</v>
      </c>
      <c r="Y78" s="101"/>
      <c r="Z78" s="101"/>
      <c r="AA78" s="101"/>
      <c r="AB78" s="101"/>
      <c r="AC78" s="65"/>
      <c r="AD78" s="118" t="e">
        <v>#DIV/0!</v>
      </c>
      <c r="AE78" s="101"/>
      <c r="AF78" s="101"/>
      <c r="AG78" s="101"/>
      <c r="AH78" s="101"/>
      <c r="AI78" s="65"/>
      <c r="AJ78" s="118" t="e">
        <v>#DIV/0!</v>
      </c>
      <c r="AK78" s="54"/>
      <c r="AL78" s="54"/>
      <c r="AM78" s="101"/>
      <c r="AN78" s="54"/>
      <c r="AO78" s="65"/>
      <c r="AP78" s="118">
        <v>0</v>
      </c>
      <c r="AQ78" s="101"/>
      <c r="AR78" s="101"/>
      <c r="AS78" s="101"/>
      <c r="AT78" s="101"/>
      <c r="AU78" s="65"/>
      <c r="AV78" s="118" t="e">
        <v>#DIV/0!</v>
      </c>
      <c r="AW78" s="101"/>
      <c r="AX78" s="101"/>
      <c r="AY78" s="101" t="s">
        <v>563</v>
      </c>
      <c r="AZ78" s="102"/>
      <c r="BA78" s="102" t="s">
        <v>563</v>
      </c>
      <c r="BB78" s="118" t="s">
        <v>563</v>
      </c>
      <c r="BC78" s="101"/>
      <c r="BD78" s="101"/>
      <c r="BE78" s="101"/>
      <c r="BF78" s="54"/>
      <c r="BG78" s="81"/>
      <c r="BH78" s="118" t="e">
        <f>AVERAGE(Table1215165[[#This Row],[Column55]],Table1215165[[#This Row],[Column56]])</f>
        <v>#DIV/0!</v>
      </c>
    </row>
    <row r="79" spans="1:60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6" t="s">
        <v>648</v>
      </c>
      <c r="G79" s="58"/>
      <c r="H79" s="58"/>
      <c r="I79" s="58"/>
      <c r="J79" s="58"/>
      <c r="K79" s="59"/>
      <c r="L79" s="118">
        <v>0</v>
      </c>
      <c r="M79" s="102" t="s">
        <v>563</v>
      </c>
      <c r="N79" s="102"/>
      <c r="O79" s="102" t="s">
        <v>563</v>
      </c>
      <c r="P79" s="102" t="s">
        <v>563</v>
      </c>
      <c r="Q79" s="102"/>
      <c r="R79" s="118" t="s">
        <v>563</v>
      </c>
      <c r="S79" s="102"/>
      <c r="T79" s="102"/>
      <c r="U79" s="102"/>
      <c r="V79" s="102"/>
      <c r="W79" s="59"/>
      <c r="X79" s="118" t="e">
        <v>#DIV/0!</v>
      </c>
      <c r="Y79" s="102"/>
      <c r="Z79" s="102"/>
      <c r="AA79" s="102"/>
      <c r="AB79" s="102"/>
      <c r="AC79" s="59"/>
      <c r="AD79" s="118" t="e">
        <v>#DIV/0!</v>
      </c>
      <c r="AE79" s="102"/>
      <c r="AF79" s="102"/>
      <c r="AG79" s="102"/>
      <c r="AH79" s="102"/>
      <c r="AI79" s="59"/>
      <c r="AJ79" s="118" t="e">
        <v>#DIV/0!</v>
      </c>
      <c r="AK79" s="58"/>
      <c r="AL79" s="58"/>
      <c r="AM79" s="102"/>
      <c r="AN79" s="58"/>
      <c r="AO79" s="59"/>
      <c r="AP79" s="118">
        <v>0</v>
      </c>
      <c r="AQ79" s="102"/>
      <c r="AR79" s="102"/>
      <c r="AS79" s="102"/>
      <c r="AT79" s="102"/>
      <c r="AU79" s="59"/>
      <c r="AV79" s="118" t="e">
        <v>#DIV/0!</v>
      </c>
      <c r="AW79" s="102"/>
      <c r="AX79" s="102"/>
      <c r="AY79" s="102" t="s">
        <v>563</v>
      </c>
      <c r="AZ79" s="102"/>
      <c r="BA79" s="102" t="s">
        <v>563</v>
      </c>
      <c r="BB79" s="118" t="s">
        <v>563</v>
      </c>
      <c r="BC79" s="102"/>
      <c r="BD79" s="102"/>
      <c r="BE79" s="102"/>
      <c r="BF79" s="58"/>
      <c r="BG79" s="76"/>
      <c r="BH79" s="118" t="e">
        <f>AVERAGE(Table1215165[[#This Row],[Column55]],Table1215165[[#This Row],[Column56]])</f>
        <v>#DIV/0!</v>
      </c>
    </row>
    <row r="80" spans="1:60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63" t="s">
        <v>648</v>
      </c>
      <c r="G80" s="54"/>
      <c r="H80" s="54"/>
      <c r="I80" s="54"/>
      <c r="J80" s="54"/>
      <c r="K80" s="65"/>
      <c r="L80" s="118">
        <v>0</v>
      </c>
      <c r="M80" s="102" t="s">
        <v>563</v>
      </c>
      <c r="N80" s="102"/>
      <c r="O80" s="102" t="s">
        <v>563</v>
      </c>
      <c r="P80" s="102" t="s">
        <v>563</v>
      </c>
      <c r="Q80" s="102"/>
      <c r="R80" s="118" t="s">
        <v>563</v>
      </c>
      <c r="S80" s="101"/>
      <c r="T80" s="101"/>
      <c r="U80" s="101"/>
      <c r="V80" s="101"/>
      <c r="W80" s="65"/>
      <c r="X80" s="118" t="e">
        <v>#DIV/0!</v>
      </c>
      <c r="Y80" s="101"/>
      <c r="Z80" s="101"/>
      <c r="AA80" s="101"/>
      <c r="AB80" s="101"/>
      <c r="AC80" s="65"/>
      <c r="AD80" s="118" t="e">
        <v>#DIV/0!</v>
      </c>
      <c r="AE80" s="101"/>
      <c r="AF80" s="101"/>
      <c r="AG80" s="101"/>
      <c r="AH80" s="101"/>
      <c r="AI80" s="65"/>
      <c r="AJ80" s="118" t="e">
        <v>#DIV/0!</v>
      </c>
      <c r="AK80" s="54"/>
      <c r="AL80" s="54"/>
      <c r="AM80" s="101"/>
      <c r="AN80" s="54"/>
      <c r="AO80" s="65"/>
      <c r="AP80" s="118">
        <v>0</v>
      </c>
      <c r="AQ80" s="101"/>
      <c r="AR80" s="101"/>
      <c r="AS80" s="101"/>
      <c r="AT80" s="101"/>
      <c r="AU80" s="65"/>
      <c r="AV80" s="118" t="e">
        <v>#DIV/0!</v>
      </c>
      <c r="AW80" s="101"/>
      <c r="AX80" s="101"/>
      <c r="AY80" s="101" t="s">
        <v>563</v>
      </c>
      <c r="AZ80" s="102"/>
      <c r="BA80" s="102" t="s">
        <v>563</v>
      </c>
      <c r="BB80" s="118" t="s">
        <v>563</v>
      </c>
      <c r="BC80" s="101"/>
      <c r="BD80" s="101"/>
      <c r="BE80" s="101"/>
      <c r="BF80" s="54"/>
      <c r="BG80" s="81"/>
      <c r="BH80" s="118" t="e">
        <f>AVERAGE(Table1215165[[#This Row],[Column55]],Table1215165[[#This Row],[Column56]])</f>
        <v>#DIV/0!</v>
      </c>
    </row>
    <row r="81" spans="1:60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6" t="s">
        <v>649</v>
      </c>
      <c r="G81" s="58"/>
      <c r="H81" s="58"/>
      <c r="I81" s="58"/>
      <c r="J81" s="58"/>
      <c r="K81" s="59"/>
      <c r="L81" s="118">
        <v>0</v>
      </c>
      <c r="M81" s="102">
        <v>0</v>
      </c>
      <c r="N81" s="102"/>
      <c r="O81" s="102">
        <v>0</v>
      </c>
      <c r="P81" s="102">
        <v>0</v>
      </c>
      <c r="Q81" s="102"/>
      <c r="R81" s="118">
        <v>0</v>
      </c>
      <c r="S81" s="102"/>
      <c r="T81" s="102"/>
      <c r="U81" s="102"/>
      <c r="V81" s="102"/>
      <c r="W81" s="59"/>
      <c r="X81" s="118" t="e">
        <v>#DIV/0!</v>
      </c>
      <c r="Y81" s="102"/>
      <c r="Z81" s="102"/>
      <c r="AA81" s="102"/>
      <c r="AB81" s="102"/>
      <c r="AC81" s="59"/>
      <c r="AD81" s="118" t="e">
        <v>#DIV/0!</v>
      </c>
      <c r="AE81" s="102"/>
      <c r="AF81" s="102"/>
      <c r="AG81" s="102"/>
      <c r="AH81" s="102"/>
      <c r="AI81" s="59"/>
      <c r="AJ81" s="118" t="e">
        <v>#DIV/0!</v>
      </c>
      <c r="AK81" s="58"/>
      <c r="AL81" s="58"/>
      <c r="AM81" s="102"/>
      <c r="AN81" s="58"/>
      <c r="AO81" s="59"/>
      <c r="AP81" s="118">
        <v>0</v>
      </c>
      <c r="AQ81" s="102"/>
      <c r="AR81" s="102"/>
      <c r="AS81" s="102"/>
      <c r="AT81" s="102"/>
      <c r="AU81" s="59"/>
      <c r="AV81" s="118" t="e">
        <v>#DIV/0!</v>
      </c>
      <c r="AW81" s="102"/>
      <c r="AX81" s="102"/>
      <c r="AY81" s="102">
        <v>0</v>
      </c>
      <c r="AZ81" s="102"/>
      <c r="BA81" s="102">
        <v>0</v>
      </c>
      <c r="BB81" s="118">
        <v>0</v>
      </c>
      <c r="BC81" s="102"/>
      <c r="BD81" s="102"/>
      <c r="BE81" s="102"/>
      <c r="BF81" s="58"/>
      <c r="BG81" s="76"/>
      <c r="BH81" s="118" t="e">
        <f>AVERAGE(Table1215165[[#This Row],[Column55]],Table1215165[[#This Row],[Column56]])</f>
        <v>#DIV/0!</v>
      </c>
    </row>
    <row r="82" spans="1:60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63" t="s">
        <v>648</v>
      </c>
      <c r="G82" s="54"/>
      <c r="H82" s="54"/>
      <c r="I82" s="54"/>
      <c r="J82" s="54"/>
      <c r="K82" s="65"/>
      <c r="L82" s="118">
        <v>0</v>
      </c>
      <c r="M82" s="102" t="s">
        <v>563</v>
      </c>
      <c r="N82" s="102"/>
      <c r="O82" s="102" t="s">
        <v>563</v>
      </c>
      <c r="P82" s="102" t="s">
        <v>563</v>
      </c>
      <c r="Q82" s="102"/>
      <c r="R82" s="118" t="s">
        <v>563</v>
      </c>
      <c r="S82" s="101"/>
      <c r="T82" s="101"/>
      <c r="U82" s="101"/>
      <c r="V82" s="101"/>
      <c r="W82" s="65"/>
      <c r="X82" s="118" t="e">
        <v>#DIV/0!</v>
      </c>
      <c r="Y82" s="101"/>
      <c r="Z82" s="101"/>
      <c r="AA82" s="101"/>
      <c r="AB82" s="101"/>
      <c r="AC82" s="65"/>
      <c r="AD82" s="118" t="e">
        <v>#DIV/0!</v>
      </c>
      <c r="AE82" s="101"/>
      <c r="AF82" s="101"/>
      <c r="AG82" s="101"/>
      <c r="AH82" s="101"/>
      <c r="AI82" s="65"/>
      <c r="AJ82" s="118" t="e">
        <v>#DIV/0!</v>
      </c>
      <c r="AK82" s="54"/>
      <c r="AL82" s="54"/>
      <c r="AM82" s="101"/>
      <c r="AN82" s="54"/>
      <c r="AO82" s="65"/>
      <c r="AP82" s="118">
        <v>0</v>
      </c>
      <c r="AQ82" s="101"/>
      <c r="AR82" s="101"/>
      <c r="AS82" s="101"/>
      <c r="AT82" s="101"/>
      <c r="AU82" s="65"/>
      <c r="AV82" s="118" t="e">
        <v>#DIV/0!</v>
      </c>
      <c r="AW82" s="101"/>
      <c r="AX82" s="101"/>
      <c r="AY82" s="101" t="s">
        <v>563</v>
      </c>
      <c r="AZ82" s="102"/>
      <c r="BA82" s="102" t="s">
        <v>563</v>
      </c>
      <c r="BB82" s="118" t="s">
        <v>563</v>
      </c>
      <c r="BC82" s="101"/>
      <c r="BD82" s="101"/>
      <c r="BE82" s="101"/>
      <c r="BF82" s="54"/>
      <c r="BG82" s="81"/>
      <c r="BH82" s="118" t="e">
        <f>AVERAGE(Table1215165[[#This Row],[Column55]],Table1215165[[#This Row],[Column56]])</f>
        <v>#DIV/0!</v>
      </c>
    </row>
    <row r="83" spans="1:60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6" t="s">
        <v>648</v>
      </c>
      <c r="G83" s="58"/>
      <c r="H83" s="58"/>
      <c r="I83" s="58"/>
      <c r="J83" s="58"/>
      <c r="K83" s="59"/>
      <c r="L83" s="118">
        <v>0</v>
      </c>
      <c r="M83" s="102" t="s">
        <v>563</v>
      </c>
      <c r="N83" s="102"/>
      <c r="O83" s="102" t="s">
        <v>563</v>
      </c>
      <c r="P83" s="102" t="s">
        <v>563</v>
      </c>
      <c r="Q83" s="102"/>
      <c r="R83" s="118" t="s">
        <v>563</v>
      </c>
      <c r="S83" s="102"/>
      <c r="T83" s="102"/>
      <c r="U83" s="102"/>
      <c r="V83" s="102"/>
      <c r="W83" s="59"/>
      <c r="X83" s="118" t="e">
        <v>#DIV/0!</v>
      </c>
      <c r="Y83" s="102"/>
      <c r="Z83" s="102"/>
      <c r="AA83" s="102"/>
      <c r="AB83" s="102"/>
      <c r="AC83" s="59"/>
      <c r="AD83" s="118" t="e">
        <v>#DIV/0!</v>
      </c>
      <c r="AE83" s="102"/>
      <c r="AF83" s="102"/>
      <c r="AG83" s="102"/>
      <c r="AH83" s="102"/>
      <c r="AI83" s="59"/>
      <c r="AJ83" s="118" t="e">
        <v>#DIV/0!</v>
      </c>
      <c r="AK83" s="58"/>
      <c r="AL83" s="58"/>
      <c r="AM83" s="102"/>
      <c r="AN83" s="58"/>
      <c r="AO83" s="59"/>
      <c r="AP83" s="118">
        <v>0</v>
      </c>
      <c r="AQ83" s="102"/>
      <c r="AR83" s="102"/>
      <c r="AS83" s="102"/>
      <c r="AT83" s="102"/>
      <c r="AU83" s="59"/>
      <c r="AV83" s="118" t="e">
        <v>#DIV/0!</v>
      </c>
      <c r="AW83" s="102"/>
      <c r="AX83" s="102"/>
      <c r="AY83" s="102" t="s">
        <v>563</v>
      </c>
      <c r="AZ83" s="102"/>
      <c r="BA83" s="102" t="s">
        <v>563</v>
      </c>
      <c r="BB83" s="118" t="s">
        <v>563</v>
      </c>
      <c r="BC83" s="102"/>
      <c r="BD83" s="102"/>
      <c r="BE83" s="102"/>
      <c r="BF83" s="58"/>
      <c r="BG83" s="76"/>
      <c r="BH83" s="118" t="e">
        <f>AVERAGE(Table1215165[[#This Row],[Column55]],Table1215165[[#This Row],[Column56]])</f>
        <v>#DIV/0!</v>
      </c>
    </row>
    <row r="84" spans="1:60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63" t="s">
        <v>646</v>
      </c>
      <c r="G84" s="54"/>
      <c r="H84" s="54"/>
      <c r="I84" s="54"/>
      <c r="J84" s="54"/>
      <c r="K84" s="65"/>
      <c r="L84" s="118">
        <v>0</v>
      </c>
      <c r="M84" s="102">
        <v>3</v>
      </c>
      <c r="N84" s="102"/>
      <c r="O84" s="102">
        <v>2</v>
      </c>
      <c r="P84" s="102">
        <v>3</v>
      </c>
      <c r="Q84" s="102"/>
      <c r="R84" s="118">
        <v>2.6666666666666665</v>
      </c>
      <c r="S84" s="101"/>
      <c r="T84" s="101"/>
      <c r="U84" s="101"/>
      <c r="V84" s="101"/>
      <c r="W84" s="65"/>
      <c r="X84" s="118" t="e">
        <v>#DIV/0!</v>
      </c>
      <c r="Y84" s="101"/>
      <c r="Z84" s="101"/>
      <c r="AA84" s="101"/>
      <c r="AB84" s="101"/>
      <c r="AC84" s="65"/>
      <c r="AD84" s="118" t="e">
        <v>#DIV/0!</v>
      </c>
      <c r="AE84" s="101"/>
      <c r="AF84" s="101"/>
      <c r="AG84" s="101"/>
      <c r="AH84" s="101"/>
      <c r="AI84" s="65"/>
      <c r="AJ84" s="118" t="e">
        <v>#DIV/0!</v>
      </c>
      <c r="AK84" s="54"/>
      <c r="AL84" s="54"/>
      <c r="AM84" s="101"/>
      <c r="AN84" s="54"/>
      <c r="AO84" s="65"/>
      <c r="AP84" s="118">
        <v>0</v>
      </c>
      <c r="AQ84" s="101"/>
      <c r="AR84" s="101"/>
      <c r="AS84" s="101"/>
      <c r="AT84" s="101"/>
      <c r="AU84" s="65"/>
      <c r="AV84" s="118" t="e">
        <v>#DIV/0!</v>
      </c>
      <c r="AW84" s="101"/>
      <c r="AX84" s="101"/>
      <c r="AY84" s="101">
        <v>5</v>
      </c>
      <c r="AZ84" s="102"/>
      <c r="BA84" s="102">
        <v>3</v>
      </c>
      <c r="BB84" s="118">
        <v>4</v>
      </c>
      <c r="BC84" s="101"/>
      <c r="BD84" s="101"/>
      <c r="BE84" s="101"/>
      <c r="BF84" s="54"/>
      <c r="BG84" s="81"/>
      <c r="BH84" s="118" t="e">
        <f>AVERAGE(Table1215165[[#This Row],[Column55]],Table1215165[[#This Row],[Column56]])</f>
        <v>#DIV/0!</v>
      </c>
    </row>
    <row r="85" spans="1:60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6" t="s">
        <v>646</v>
      </c>
      <c r="G85" s="58"/>
      <c r="H85" s="58"/>
      <c r="I85" s="58"/>
      <c r="J85" s="58"/>
      <c r="K85" s="59"/>
      <c r="L85" s="118">
        <v>0</v>
      </c>
      <c r="M85" s="102">
        <v>2</v>
      </c>
      <c r="N85" s="102"/>
      <c r="O85" s="102">
        <v>2</v>
      </c>
      <c r="P85" s="102">
        <v>2</v>
      </c>
      <c r="Q85" s="102"/>
      <c r="R85" s="118">
        <v>2</v>
      </c>
      <c r="S85" s="102"/>
      <c r="T85" s="102"/>
      <c r="U85" s="102"/>
      <c r="V85" s="102"/>
      <c r="W85" s="59"/>
      <c r="X85" s="118" t="e">
        <v>#DIV/0!</v>
      </c>
      <c r="Y85" s="102"/>
      <c r="Z85" s="102"/>
      <c r="AA85" s="102"/>
      <c r="AB85" s="102"/>
      <c r="AC85" s="59"/>
      <c r="AD85" s="118" t="e">
        <v>#DIV/0!</v>
      </c>
      <c r="AE85" s="102"/>
      <c r="AF85" s="102"/>
      <c r="AG85" s="102"/>
      <c r="AH85" s="102"/>
      <c r="AI85" s="59"/>
      <c r="AJ85" s="118" t="e">
        <v>#DIV/0!</v>
      </c>
      <c r="AK85" s="58"/>
      <c r="AL85" s="58"/>
      <c r="AM85" s="102"/>
      <c r="AN85" s="58"/>
      <c r="AO85" s="59"/>
      <c r="AP85" s="118">
        <v>0</v>
      </c>
      <c r="AQ85" s="102"/>
      <c r="AR85" s="102"/>
      <c r="AS85" s="102"/>
      <c r="AT85" s="102"/>
      <c r="AU85" s="59"/>
      <c r="AV85" s="118" t="e">
        <v>#DIV/0!</v>
      </c>
      <c r="AW85" s="102"/>
      <c r="AX85" s="102"/>
      <c r="AY85" s="102">
        <v>5</v>
      </c>
      <c r="AZ85" s="102"/>
      <c r="BA85" s="102">
        <v>2</v>
      </c>
      <c r="BB85" s="118">
        <v>3.5</v>
      </c>
      <c r="BC85" s="102"/>
      <c r="BD85" s="102"/>
      <c r="BE85" s="102"/>
      <c r="BF85" s="58"/>
      <c r="BG85" s="76"/>
      <c r="BH85" s="118" t="e">
        <f>AVERAGE(Table1215165[[#This Row],[Column55]],Table1215165[[#This Row],[Column56]])</f>
        <v>#DIV/0!</v>
      </c>
    </row>
    <row r="86" spans="1:60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63" t="s">
        <v>648</v>
      </c>
      <c r="G86" s="54"/>
      <c r="H86" s="54"/>
      <c r="I86" s="54"/>
      <c r="J86" s="54"/>
      <c r="K86" s="65"/>
      <c r="L86" s="118">
        <v>0</v>
      </c>
      <c r="M86" s="102" t="s">
        <v>563</v>
      </c>
      <c r="N86" s="102"/>
      <c r="O86" s="102" t="s">
        <v>563</v>
      </c>
      <c r="P86" s="102" t="s">
        <v>563</v>
      </c>
      <c r="Q86" s="102"/>
      <c r="R86" s="118" t="s">
        <v>563</v>
      </c>
      <c r="S86" s="101"/>
      <c r="T86" s="101"/>
      <c r="U86" s="101"/>
      <c r="V86" s="101"/>
      <c r="W86" s="65"/>
      <c r="X86" s="118" t="e">
        <v>#DIV/0!</v>
      </c>
      <c r="Y86" s="101"/>
      <c r="Z86" s="101"/>
      <c r="AA86" s="101"/>
      <c r="AB86" s="101"/>
      <c r="AC86" s="65"/>
      <c r="AD86" s="118" t="e">
        <v>#DIV/0!</v>
      </c>
      <c r="AE86" s="101"/>
      <c r="AF86" s="101"/>
      <c r="AG86" s="101"/>
      <c r="AH86" s="101"/>
      <c r="AI86" s="65"/>
      <c r="AJ86" s="118" t="e">
        <v>#DIV/0!</v>
      </c>
      <c r="AK86" s="54"/>
      <c r="AL86" s="54"/>
      <c r="AM86" s="101"/>
      <c r="AN86" s="54"/>
      <c r="AO86" s="65"/>
      <c r="AP86" s="118">
        <v>0</v>
      </c>
      <c r="AQ86" s="101"/>
      <c r="AR86" s="101"/>
      <c r="AS86" s="101"/>
      <c r="AT86" s="101"/>
      <c r="AU86" s="65"/>
      <c r="AV86" s="118" t="e">
        <v>#DIV/0!</v>
      </c>
      <c r="AW86" s="101"/>
      <c r="AX86" s="101"/>
      <c r="AY86" s="101" t="s">
        <v>563</v>
      </c>
      <c r="AZ86" s="102"/>
      <c r="BA86" s="102" t="s">
        <v>563</v>
      </c>
      <c r="BB86" s="118" t="s">
        <v>563</v>
      </c>
      <c r="BC86" s="101"/>
      <c r="BD86" s="101"/>
      <c r="BE86" s="101"/>
      <c r="BF86" s="54"/>
      <c r="BG86" s="81"/>
      <c r="BH86" s="118" t="e">
        <f>AVERAGE(Table1215165[[#This Row],[Column55]],Table1215165[[#This Row],[Column56]])</f>
        <v>#DIV/0!</v>
      </c>
    </row>
    <row r="87" spans="1:60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6" t="s">
        <v>646</v>
      </c>
      <c r="G87" s="58"/>
      <c r="H87" s="58"/>
      <c r="I87" s="58"/>
      <c r="J87" s="58"/>
      <c r="K87" s="59"/>
      <c r="L87" s="118">
        <v>0</v>
      </c>
      <c r="M87" s="102">
        <v>3</v>
      </c>
      <c r="N87" s="102"/>
      <c r="O87" s="102">
        <v>3</v>
      </c>
      <c r="P87" s="102">
        <v>4</v>
      </c>
      <c r="Q87" s="102"/>
      <c r="R87" s="118">
        <v>3.3333333333333335</v>
      </c>
      <c r="S87" s="102"/>
      <c r="T87" s="102"/>
      <c r="U87" s="102"/>
      <c r="V87" s="102"/>
      <c r="W87" s="59"/>
      <c r="X87" s="118" t="e">
        <v>#DIV/0!</v>
      </c>
      <c r="Y87" s="102"/>
      <c r="Z87" s="102"/>
      <c r="AA87" s="102"/>
      <c r="AB87" s="102"/>
      <c r="AC87" s="59"/>
      <c r="AD87" s="118" t="e">
        <v>#DIV/0!</v>
      </c>
      <c r="AE87" s="102"/>
      <c r="AF87" s="102"/>
      <c r="AG87" s="102"/>
      <c r="AH87" s="102"/>
      <c r="AI87" s="59"/>
      <c r="AJ87" s="118" t="e">
        <v>#DIV/0!</v>
      </c>
      <c r="AK87" s="58"/>
      <c r="AL87" s="58"/>
      <c r="AM87" s="102"/>
      <c r="AN87" s="58"/>
      <c r="AO87" s="59"/>
      <c r="AP87" s="118">
        <v>0</v>
      </c>
      <c r="AQ87" s="102"/>
      <c r="AR87" s="102"/>
      <c r="AS87" s="102"/>
      <c r="AT87" s="102"/>
      <c r="AU87" s="59"/>
      <c r="AV87" s="118" t="e">
        <v>#DIV/0!</v>
      </c>
      <c r="AW87" s="102"/>
      <c r="AX87" s="102"/>
      <c r="AY87" s="102">
        <v>4</v>
      </c>
      <c r="AZ87" s="102"/>
      <c r="BA87" s="102">
        <v>4</v>
      </c>
      <c r="BB87" s="118">
        <v>4</v>
      </c>
      <c r="BC87" s="102"/>
      <c r="BD87" s="102"/>
      <c r="BE87" s="102"/>
      <c r="BF87" s="58"/>
      <c r="BG87" s="76"/>
      <c r="BH87" s="118" t="e">
        <f>AVERAGE(Table1215165[[#This Row],[Column55]],Table1215165[[#This Row],[Column56]])</f>
        <v>#DIV/0!</v>
      </c>
    </row>
    <row r="88" spans="1:60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63" t="s">
        <v>649</v>
      </c>
      <c r="G88" s="54"/>
      <c r="H88" s="54"/>
      <c r="I88" s="54"/>
      <c r="J88" s="54"/>
      <c r="K88" s="65"/>
      <c r="L88" s="118">
        <v>0</v>
      </c>
      <c r="M88" s="102">
        <v>3</v>
      </c>
      <c r="N88" s="102"/>
      <c r="O88" s="102">
        <v>2</v>
      </c>
      <c r="P88" s="102">
        <v>2</v>
      </c>
      <c r="Q88" s="102"/>
      <c r="R88" s="118">
        <v>2.3333333333333335</v>
      </c>
      <c r="S88" s="101"/>
      <c r="T88" s="101"/>
      <c r="U88" s="101"/>
      <c r="V88" s="101"/>
      <c r="W88" s="65"/>
      <c r="X88" s="118" t="e">
        <v>#DIV/0!</v>
      </c>
      <c r="Y88" s="101"/>
      <c r="Z88" s="101"/>
      <c r="AA88" s="101"/>
      <c r="AB88" s="101"/>
      <c r="AC88" s="65"/>
      <c r="AD88" s="118" t="e">
        <v>#DIV/0!</v>
      </c>
      <c r="AE88" s="101"/>
      <c r="AF88" s="101"/>
      <c r="AG88" s="101"/>
      <c r="AH88" s="101"/>
      <c r="AI88" s="65"/>
      <c r="AJ88" s="118" t="e">
        <v>#DIV/0!</v>
      </c>
      <c r="AK88" s="54"/>
      <c r="AL88" s="54"/>
      <c r="AM88" s="101"/>
      <c r="AN88" s="54"/>
      <c r="AO88" s="65"/>
      <c r="AP88" s="118">
        <v>0</v>
      </c>
      <c r="AQ88" s="101"/>
      <c r="AR88" s="101"/>
      <c r="AS88" s="101"/>
      <c r="AT88" s="101"/>
      <c r="AU88" s="65"/>
      <c r="AV88" s="118" t="e">
        <v>#DIV/0!</v>
      </c>
      <c r="AW88" s="101"/>
      <c r="AX88" s="101"/>
      <c r="AY88" s="101">
        <v>5</v>
      </c>
      <c r="AZ88" s="102"/>
      <c r="BA88" s="102">
        <v>2</v>
      </c>
      <c r="BB88" s="118">
        <v>3.5</v>
      </c>
      <c r="BC88" s="101"/>
      <c r="BD88" s="101"/>
      <c r="BE88" s="101"/>
      <c r="BF88" s="54"/>
      <c r="BG88" s="81"/>
      <c r="BH88" s="118" t="e">
        <f>AVERAGE(Table1215165[[#This Row],[Column55]],Table1215165[[#This Row],[Column56]])</f>
        <v>#DIV/0!</v>
      </c>
    </row>
    <row r="89" spans="1:60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6" t="s">
        <v>648</v>
      </c>
      <c r="G89" s="58"/>
      <c r="H89" s="58"/>
      <c r="I89" s="58"/>
      <c r="J89" s="58"/>
      <c r="K89" s="59"/>
      <c r="L89" s="118">
        <v>0</v>
      </c>
      <c r="M89" s="102" t="s">
        <v>563</v>
      </c>
      <c r="N89" s="102"/>
      <c r="O89" s="102" t="s">
        <v>563</v>
      </c>
      <c r="P89" s="102" t="s">
        <v>563</v>
      </c>
      <c r="Q89" s="102"/>
      <c r="R89" s="118" t="s">
        <v>563</v>
      </c>
      <c r="S89" s="102"/>
      <c r="T89" s="102"/>
      <c r="U89" s="102"/>
      <c r="V89" s="102"/>
      <c r="W89" s="59"/>
      <c r="X89" s="118" t="e">
        <v>#DIV/0!</v>
      </c>
      <c r="Y89" s="102"/>
      <c r="Z89" s="102"/>
      <c r="AA89" s="102"/>
      <c r="AB89" s="102"/>
      <c r="AC89" s="59"/>
      <c r="AD89" s="118" t="e">
        <v>#DIV/0!</v>
      </c>
      <c r="AE89" s="102"/>
      <c r="AF89" s="102"/>
      <c r="AG89" s="102"/>
      <c r="AH89" s="102"/>
      <c r="AI89" s="59"/>
      <c r="AJ89" s="118" t="e">
        <v>#DIV/0!</v>
      </c>
      <c r="AK89" s="58"/>
      <c r="AL89" s="58"/>
      <c r="AM89" s="102"/>
      <c r="AN89" s="58"/>
      <c r="AO89" s="59"/>
      <c r="AP89" s="118">
        <v>0</v>
      </c>
      <c r="AQ89" s="102"/>
      <c r="AR89" s="102"/>
      <c r="AS89" s="102"/>
      <c r="AT89" s="102"/>
      <c r="AU89" s="59"/>
      <c r="AV89" s="118" t="e">
        <v>#DIV/0!</v>
      </c>
      <c r="AW89" s="102"/>
      <c r="AX89" s="102"/>
      <c r="AY89" s="102" t="s">
        <v>563</v>
      </c>
      <c r="AZ89" s="102"/>
      <c r="BA89" s="102" t="s">
        <v>563</v>
      </c>
      <c r="BB89" s="118" t="s">
        <v>563</v>
      </c>
      <c r="BC89" s="102"/>
      <c r="BD89" s="102"/>
      <c r="BE89" s="102"/>
      <c r="BF89" s="58"/>
      <c r="BG89" s="76"/>
      <c r="BH89" s="118" t="e">
        <f>AVERAGE(Table1215165[[#This Row],[Column55]],Table1215165[[#This Row],[Column56]])</f>
        <v>#DIV/0!</v>
      </c>
    </row>
    <row r="90" spans="1:60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63" t="s">
        <v>646</v>
      </c>
      <c r="G90" s="54"/>
      <c r="H90" s="54"/>
      <c r="I90" s="54"/>
      <c r="J90" s="54"/>
      <c r="K90" s="65"/>
      <c r="L90" s="118">
        <v>0</v>
      </c>
      <c r="M90" s="102">
        <v>4</v>
      </c>
      <c r="N90" s="102"/>
      <c r="O90" s="102">
        <v>4</v>
      </c>
      <c r="P90" s="102">
        <v>4</v>
      </c>
      <c r="Q90" s="102"/>
      <c r="R90" s="118">
        <v>4</v>
      </c>
      <c r="S90" s="101"/>
      <c r="T90" s="101"/>
      <c r="U90" s="101"/>
      <c r="V90" s="101"/>
      <c r="W90" s="65"/>
      <c r="X90" s="118" t="e">
        <v>#DIV/0!</v>
      </c>
      <c r="Y90" s="101"/>
      <c r="Z90" s="101"/>
      <c r="AA90" s="101"/>
      <c r="AB90" s="101"/>
      <c r="AC90" s="65"/>
      <c r="AD90" s="118" t="e">
        <v>#DIV/0!</v>
      </c>
      <c r="AE90" s="101"/>
      <c r="AF90" s="101"/>
      <c r="AG90" s="101"/>
      <c r="AH90" s="101"/>
      <c r="AI90" s="65"/>
      <c r="AJ90" s="118" t="e">
        <v>#DIV/0!</v>
      </c>
      <c r="AK90" s="54"/>
      <c r="AL90" s="54"/>
      <c r="AM90" s="101"/>
      <c r="AN90" s="54"/>
      <c r="AO90" s="65"/>
      <c r="AP90" s="118">
        <v>0</v>
      </c>
      <c r="AQ90" s="101"/>
      <c r="AR90" s="101"/>
      <c r="AS90" s="101"/>
      <c r="AT90" s="101"/>
      <c r="AU90" s="65"/>
      <c r="AV90" s="118" t="e">
        <v>#DIV/0!</v>
      </c>
      <c r="AW90" s="101"/>
      <c r="AX90" s="101"/>
      <c r="AY90" s="101">
        <v>5</v>
      </c>
      <c r="AZ90" s="102"/>
      <c r="BA90" s="102">
        <v>4</v>
      </c>
      <c r="BB90" s="118">
        <v>4.5</v>
      </c>
      <c r="BC90" s="101"/>
      <c r="BD90" s="101"/>
      <c r="BE90" s="101"/>
      <c r="BF90" s="54"/>
      <c r="BG90" s="81"/>
      <c r="BH90" s="118" t="e">
        <f>AVERAGE(Table1215165[[#This Row],[Column55]],Table1215165[[#This Row],[Column56]])</f>
        <v>#DIV/0!</v>
      </c>
    </row>
    <row r="91" spans="1:60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6" t="s">
        <v>646</v>
      </c>
      <c r="G91" s="58"/>
      <c r="H91" s="58"/>
      <c r="I91" s="58"/>
      <c r="J91" s="58"/>
      <c r="K91" s="59"/>
      <c r="L91" s="118">
        <v>0</v>
      </c>
      <c r="M91" s="102">
        <v>3</v>
      </c>
      <c r="N91" s="102"/>
      <c r="O91" s="102">
        <v>2</v>
      </c>
      <c r="P91" s="102">
        <v>2</v>
      </c>
      <c r="Q91" s="102"/>
      <c r="R91" s="118">
        <v>2.3333333333333335</v>
      </c>
      <c r="S91" s="102"/>
      <c r="T91" s="102"/>
      <c r="U91" s="102"/>
      <c r="V91" s="102"/>
      <c r="W91" s="59"/>
      <c r="X91" s="118" t="e">
        <v>#DIV/0!</v>
      </c>
      <c r="Y91" s="102"/>
      <c r="Z91" s="102"/>
      <c r="AA91" s="102"/>
      <c r="AB91" s="102"/>
      <c r="AC91" s="59"/>
      <c r="AD91" s="118" t="e">
        <v>#DIV/0!</v>
      </c>
      <c r="AE91" s="102"/>
      <c r="AF91" s="102"/>
      <c r="AG91" s="102"/>
      <c r="AH91" s="102"/>
      <c r="AI91" s="59"/>
      <c r="AJ91" s="118" t="e">
        <v>#DIV/0!</v>
      </c>
      <c r="AK91" s="58"/>
      <c r="AL91" s="58"/>
      <c r="AM91" s="102"/>
      <c r="AN91" s="58"/>
      <c r="AO91" s="59"/>
      <c r="AP91" s="118">
        <v>0</v>
      </c>
      <c r="AQ91" s="102"/>
      <c r="AR91" s="102"/>
      <c r="AS91" s="102"/>
      <c r="AT91" s="102"/>
      <c r="AU91" s="59"/>
      <c r="AV91" s="118" t="e">
        <v>#DIV/0!</v>
      </c>
      <c r="AW91" s="102"/>
      <c r="AX91" s="102"/>
      <c r="AY91" s="102">
        <v>5</v>
      </c>
      <c r="AZ91" s="102"/>
      <c r="BA91" s="102">
        <v>2</v>
      </c>
      <c r="BB91" s="118">
        <v>3.5</v>
      </c>
      <c r="BC91" s="102"/>
      <c r="BD91" s="102"/>
      <c r="BE91" s="102"/>
      <c r="BF91" s="58"/>
      <c r="BG91" s="76"/>
      <c r="BH91" s="118" t="e">
        <f>AVERAGE(Table1215165[[#This Row],[Column55]],Table1215165[[#This Row],[Column56]])</f>
        <v>#DIV/0!</v>
      </c>
    </row>
    <row r="92" spans="1:60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63" t="s">
        <v>646</v>
      </c>
      <c r="G92" s="54"/>
      <c r="H92" s="54"/>
      <c r="I92" s="54"/>
      <c r="J92" s="54"/>
      <c r="K92" s="65"/>
      <c r="L92" s="118">
        <v>0</v>
      </c>
      <c r="M92" s="102">
        <v>3</v>
      </c>
      <c r="N92" s="102"/>
      <c r="O92" s="102">
        <v>3</v>
      </c>
      <c r="P92" s="102">
        <v>4</v>
      </c>
      <c r="Q92" s="102"/>
      <c r="R92" s="118">
        <v>3.3333333333333335</v>
      </c>
      <c r="S92" s="101"/>
      <c r="T92" s="101"/>
      <c r="U92" s="101"/>
      <c r="V92" s="101"/>
      <c r="W92" s="65"/>
      <c r="X92" s="118" t="e">
        <v>#DIV/0!</v>
      </c>
      <c r="Y92" s="101"/>
      <c r="Z92" s="101"/>
      <c r="AA92" s="101"/>
      <c r="AB92" s="101"/>
      <c r="AC92" s="65"/>
      <c r="AD92" s="118" t="e">
        <v>#DIV/0!</v>
      </c>
      <c r="AE92" s="101"/>
      <c r="AF92" s="101"/>
      <c r="AG92" s="101"/>
      <c r="AH92" s="101"/>
      <c r="AI92" s="65"/>
      <c r="AJ92" s="118" t="e">
        <v>#DIV/0!</v>
      </c>
      <c r="AK92" s="54"/>
      <c r="AL92" s="54"/>
      <c r="AM92" s="101"/>
      <c r="AN92" s="54"/>
      <c r="AO92" s="65"/>
      <c r="AP92" s="118">
        <v>0</v>
      </c>
      <c r="AQ92" s="101"/>
      <c r="AR92" s="101"/>
      <c r="AS92" s="101"/>
      <c r="AT92" s="101"/>
      <c r="AU92" s="65"/>
      <c r="AV92" s="118" t="e">
        <v>#DIV/0!</v>
      </c>
      <c r="AW92" s="101"/>
      <c r="AX92" s="101"/>
      <c r="AY92" s="101">
        <v>5</v>
      </c>
      <c r="AZ92" s="102"/>
      <c r="BA92" s="102">
        <v>4</v>
      </c>
      <c r="BB92" s="118">
        <v>4.5</v>
      </c>
      <c r="BC92" s="101"/>
      <c r="BD92" s="101"/>
      <c r="BE92" s="101"/>
      <c r="BF92" s="54"/>
      <c r="BG92" s="81"/>
      <c r="BH92" s="118" t="e">
        <f>AVERAGE(Table1215165[[#This Row],[Column55]],Table1215165[[#This Row],[Column56]])</f>
        <v>#DIV/0!</v>
      </c>
    </row>
    <row r="93" spans="1:60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6" t="s">
        <v>646</v>
      </c>
      <c r="G93" s="58"/>
      <c r="H93" s="58"/>
      <c r="I93" s="58"/>
      <c r="J93" s="58"/>
      <c r="K93" s="59"/>
      <c r="L93" s="118">
        <v>0</v>
      </c>
      <c r="M93" s="102">
        <v>3</v>
      </c>
      <c r="N93" s="102"/>
      <c r="O93" s="102">
        <v>3</v>
      </c>
      <c r="P93" s="102">
        <v>2</v>
      </c>
      <c r="Q93" s="102"/>
      <c r="R93" s="118">
        <v>2.6666666666666665</v>
      </c>
      <c r="S93" s="102"/>
      <c r="T93" s="102"/>
      <c r="U93" s="102"/>
      <c r="V93" s="102"/>
      <c r="W93" s="59"/>
      <c r="X93" s="118" t="e">
        <v>#DIV/0!</v>
      </c>
      <c r="Y93" s="102"/>
      <c r="Z93" s="102"/>
      <c r="AA93" s="102"/>
      <c r="AB93" s="102"/>
      <c r="AC93" s="59"/>
      <c r="AD93" s="118" t="e">
        <v>#DIV/0!</v>
      </c>
      <c r="AE93" s="102"/>
      <c r="AF93" s="102"/>
      <c r="AG93" s="102"/>
      <c r="AH93" s="102"/>
      <c r="AI93" s="59"/>
      <c r="AJ93" s="118" t="e">
        <v>#DIV/0!</v>
      </c>
      <c r="AK93" s="58"/>
      <c r="AL93" s="58"/>
      <c r="AM93" s="102"/>
      <c r="AN93" s="58"/>
      <c r="AO93" s="59"/>
      <c r="AP93" s="118">
        <v>0</v>
      </c>
      <c r="AQ93" s="102"/>
      <c r="AR93" s="102"/>
      <c r="AS93" s="102"/>
      <c r="AT93" s="102"/>
      <c r="AU93" s="59"/>
      <c r="AV93" s="118" t="e">
        <v>#DIV/0!</v>
      </c>
      <c r="AW93" s="102"/>
      <c r="AX93" s="102"/>
      <c r="AY93" s="102">
        <v>5</v>
      </c>
      <c r="AZ93" s="102"/>
      <c r="BA93" s="102">
        <v>2</v>
      </c>
      <c r="BB93" s="118">
        <v>3.5</v>
      </c>
      <c r="BC93" s="102"/>
      <c r="BD93" s="102"/>
      <c r="BE93" s="102"/>
      <c r="BF93" s="58"/>
      <c r="BG93" s="76"/>
      <c r="BH93" s="118" t="e">
        <f>AVERAGE(Table1215165[[#This Row],[Column55]],Table1215165[[#This Row],[Column56]])</f>
        <v>#DIV/0!</v>
      </c>
    </row>
    <row r="94" spans="1:60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63" t="s">
        <v>649</v>
      </c>
      <c r="G94" s="54"/>
      <c r="H94" s="54"/>
      <c r="I94" s="54"/>
      <c r="J94" s="54"/>
      <c r="K94" s="65"/>
      <c r="L94" s="118">
        <v>0</v>
      </c>
      <c r="M94" s="102">
        <v>5</v>
      </c>
      <c r="N94" s="102"/>
      <c r="O94" s="102">
        <v>4</v>
      </c>
      <c r="P94" s="102">
        <v>4</v>
      </c>
      <c r="Q94" s="102"/>
      <c r="R94" s="118">
        <v>4.333333333333333</v>
      </c>
      <c r="S94" s="101"/>
      <c r="T94" s="101"/>
      <c r="U94" s="101"/>
      <c r="V94" s="101"/>
      <c r="W94" s="65"/>
      <c r="X94" s="118" t="e">
        <v>#DIV/0!</v>
      </c>
      <c r="Y94" s="101"/>
      <c r="Z94" s="101"/>
      <c r="AA94" s="101"/>
      <c r="AB94" s="101"/>
      <c r="AC94" s="65"/>
      <c r="AD94" s="118" t="e">
        <v>#DIV/0!</v>
      </c>
      <c r="AE94" s="101"/>
      <c r="AF94" s="101"/>
      <c r="AG94" s="101"/>
      <c r="AH94" s="101"/>
      <c r="AI94" s="65"/>
      <c r="AJ94" s="118" t="e">
        <v>#DIV/0!</v>
      </c>
      <c r="AK94" s="54"/>
      <c r="AL94" s="54"/>
      <c r="AM94" s="101"/>
      <c r="AN94" s="54"/>
      <c r="AO94" s="65"/>
      <c r="AP94" s="118">
        <v>0</v>
      </c>
      <c r="AQ94" s="101"/>
      <c r="AR94" s="101"/>
      <c r="AS94" s="101"/>
      <c r="AT94" s="101"/>
      <c r="AU94" s="65"/>
      <c r="AV94" s="118" t="e">
        <v>#DIV/0!</v>
      </c>
      <c r="AW94" s="101"/>
      <c r="AX94" s="101"/>
      <c r="AY94" s="101">
        <v>5</v>
      </c>
      <c r="AZ94" s="102"/>
      <c r="BA94" s="102">
        <v>4</v>
      </c>
      <c r="BB94" s="118">
        <v>4.5</v>
      </c>
      <c r="BC94" s="101"/>
      <c r="BD94" s="101"/>
      <c r="BE94" s="101"/>
      <c r="BF94" s="54"/>
      <c r="BG94" s="81"/>
      <c r="BH94" s="118" t="e">
        <f>AVERAGE(Table1215165[[#This Row],[Column55]],Table1215165[[#This Row],[Column56]])</f>
        <v>#DIV/0!</v>
      </c>
    </row>
    <row r="95" spans="1:60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6" t="s">
        <v>648</v>
      </c>
      <c r="G95" s="58"/>
      <c r="H95" s="58"/>
      <c r="I95" s="58"/>
      <c r="J95" s="58"/>
      <c r="K95" s="59"/>
      <c r="L95" s="118">
        <v>0</v>
      </c>
      <c r="M95" s="102" t="s">
        <v>563</v>
      </c>
      <c r="N95" s="102"/>
      <c r="O95" s="102" t="s">
        <v>563</v>
      </c>
      <c r="P95" s="102" t="s">
        <v>563</v>
      </c>
      <c r="Q95" s="102"/>
      <c r="R95" s="118" t="s">
        <v>563</v>
      </c>
      <c r="S95" s="102"/>
      <c r="T95" s="102"/>
      <c r="U95" s="102"/>
      <c r="V95" s="102"/>
      <c r="W95" s="59"/>
      <c r="X95" s="118" t="e">
        <v>#DIV/0!</v>
      </c>
      <c r="Y95" s="102"/>
      <c r="Z95" s="102"/>
      <c r="AA95" s="102"/>
      <c r="AB95" s="102"/>
      <c r="AC95" s="59"/>
      <c r="AD95" s="118" t="e">
        <v>#DIV/0!</v>
      </c>
      <c r="AE95" s="102"/>
      <c r="AF95" s="102"/>
      <c r="AG95" s="102"/>
      <c r="AH95" s="102"/>
      <c r="AI95" s="59"/>
      <c r="AJ95" s="118" t="e">
        <v>#DIV/0!</v>
      </c>
      <c r="AK95" s="58"/>
      <c r="AL95" s="58"/>
      <c r="AM95" s="102"/>
      <c r="AN95" s="58"/>
      <c r="AO95" s="59"/>
      <c r="AP95" s="118">
        <v>0</v>
      </c>
      <c r="AQ95" s="102"/>
      <c r="AR95" s="102"/>
      <c r="AS95" s="102"/>
      <c r="AT95" s="102"/>
      <c r="AU95" s="59"/>
      <c r="AV95" s="118" t="e">
        <v>#DIV/0!</v>
      </c>
      <c r="AW95" s="102"/>
      <c r="AX95" s="102"/>
      <c r="AY95" s="102" t="s">
        <v>563</v>
      </c>
      <c r="AZ95" s="102"/>
      <c r="BA95" s="102" t="s">
        <v>563</v>
      </c>
      <c r="BB95" s="118" t="s">
        <v>563</v>
      </c>
      <c r="BC95" s="102"/>
      <c r="BD95" s="102"/>
      <c r="BE95" s="102"/>
      <c r="BF95" s="58"/>
      <c r="BG95" s="76"/>
      <c r="BH95" s="118" t="e">
        <f>AVERAGE(Table1215165[[#This Row],[Column55]],Table1215165[[#This Row],[Column56]])</f>
        <v>#DIV/0!</v>
      </c>
    </row>
    <row r="96" spans="1:60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63" t="s">
        <v>646</v>
      </c>
      <c r="G96" s="54"/>
      <c r="H96" s="54"/>
      <c r="I96" s="54"/>
      <c r="J96" s="54"/>
      <c r="K96" s="65"/>
      <c r="L96" s="118">
        <v>0</v>
      </c>
      <c r="M96" s="102">
        <v>4</v>
      </c>
      <c r="N96" s="102"/>
      <c r="O96" s="102">
        <v>4</v>
      </c>
      <c r="P96" s="102">
        <v>4</v>
      </c>
      <c r="Q96" s="102"/>
      <c r="R96" s="118">
        <v>4</v>
      </c>
      <c r="S96" s="101"/>
      <c r="T96" s="101"/>
      <c r="U96" s="101"/>
      <c r="V96" s="101"/>
      <c r="W96" s="65"/>
      <c r="X96" s="118" t="e">
        <v>#DIV/0!</v>
      </c>
      <c r="Y96" s="101"/>
      <c r="Z96" s="101"/>
      <c r="AA96" s="101"/>
      <c r="AB96" s="101"/>
      <c r="AC96" s="65"/>
      <c r="AD96" s="118" t="e">
        <v>#DIV/0!</v>
      </c>
      <c r="AE96" s="101"/>
      <c r="AF96" s="101"/>
      <c r="AG96" s="101"/>
      <c r="AH96" s="101"/>
      <c r="AI96" s="65"/>
      <c r="AJ96" s="118" t="e">
        <v>#DIV/0!</v>
      </c>
      <c r="AK96" s="54"/>
      <c r="AL96" s="54"/>
      <c r="AM96" s="101"/>
      <c r="AN96" s="54"/>
      <c r="AO96" s="65"/>
      <c r="AP96" s="118">
        <v>0</v>
      </c>
      <c r="AQ96" s="101"/>
      <c r="AR96" s="101"/>
      <c r="AS96" s="101"/>
      <c r="AT96" s="101"/>
      <c r="AU96" s="65"/>
      <c r="AV96" s="118" t="e">
        <v>#DIV/0!</v>
      </c>
      <c r="AW96" s="101"/>
      <c r="AX96" s="101"/>
      <c r="AY96" s="101">
        <v>5</v>
      </c>
      <c r="AZ96" s="102"/>
      <c r="BA96" s="102">
        <v>4</v>
      </c>
      <c r="BB96" s="118">
        <v>4.5</v>
      </c>
      <c r="BC96" s="101"/>
      <c r="BD96" s="101"/>
      <c r="BE96" s="101"/>
      <c r="BF96" s="54"/>
      <c r="BG96" s="81"/>
      <c r="BH96" s="118" t="e">
        <f>AVERAGE(Table1215165[[#This Row],[Column55]],Table1215165[[#This Row],[Column56]])</f>
        <v>#DIV/0!</v>
      </c>
    </row>
    <row r="97" spans="1:60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6" t="s">
        <v>649</v>
      </c>
      <c r="G97" s="58"/>
      <c r="H97" s="58"/>
      <c r="I97" s="58"/>
      <c r="J97" s="58"/>
      <c r="K97" s="59"/>
      <c r="L97" s="118">
        <v>0</v>
      </c>
      <c r="M97" s="102">
        <v>3</v>
      </c>
      <c r="N97" s="102"/>
      <c r="O97" s="102">
        <v>3</v>
      </c>
      <c r="P97" s="102">
        <v>3</v>
      </c>
      <c r="Q97" s="102"/>
      <c r="R97" s="118">
        <v>3</v>
      </c>
      <c r="S97" s="102"/>
      <c r="T97" s="102"/>
      <c r="U97" s="102"/>
      <c r="V97" s="102"/>
      <c r="W97" s="59"/>
      <c r="X97" s="118" t="e">
        <v>#DIV/0!</v>
      </c>
      <c r="Y97" s="102"/>
      <c r="Z97" s="102"/>
      <c r="AA97" s="102"/>
      <c r="AB97" s="102"/>
      <c r="AC97" s="59"/>
      <c r="AD97" s="118" t="e">
        <v>#DIV/0!</v>
      </c>
      <c r="AE97" s="102"/>
      <c r="AF97" s="102"/>
      <c r="AG97" s="102"/>
      <c r="AH97" s="102"/>
      <c r="AI97" s="59"/>
      <c r="AJ97" s="118" t="e">
        <v>#DIV/0!</v>
      </c>
      <c r="AK97" s="58"/>
      <c r="AL97" s="58"/>
      <c r="AM97" s="102"/>
      <c r="AN97" s="58"/>
      <c r="AO97" s="59"/>
      <c r="AP97" s="118">
        <v>0</v>
      </c>
      <c r="AQ97" s="102"/>
      <c r="AR97" s="102"/>
      <c r="AS97" s="102"/>
      <c r="AT97" s="102"/>
      <c r="AU97" s="59"/>
      <c r="AV97" s="118" t="e">
        <v>#DIV/0!</v>
      </c>
      <c r="AW97" s="102"/>
      <c r="AX97" s="102"/>
      <c r="AY97" s="102">
        <v>5</v>
      </c>
      <c r="AZ97" s="102"/>
      <c r="BA97" s="102">
        <v>3</v>
      </c>
      <c r="BB97" s="118">
        <v>4</v>
      </c>
      <c r="BC97" s="102"/>
      <c r="BD97" s="102"/>
      <c r="BE97" s="102"/>
      <c r="BF97" s="58"/>
      <c r="BG97" s="76"/>
      <c r="BH97" s="118" t="e">
        <f>AVERAGE(Table1215165[[#This Row],[Column55]],Table1215165[[#This Row],[Column56]])</f>
        <v>#DIV/0!</v>
      </c>
    </row>
    <row r="98" spans="1:60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63" t="s">
        <v>648</v>
      </c>
      <c r="G98" s="54"/>
      <c r="H98" s="54"/>
      <c r="I98" s="54"/>
      <c r="J98" s="54"/>
      <c r="K98" s="65"/>
      <c r="L98" s="118">
        <v>0</v>
      </c>
      <c r="M98" s="102" t="s">
        <v>563</v>
      </c>
      <c r="N98" s="102"/>
      <c r="O98" s="102" t="s">
        <v>563</v>
      </c>
      <c r="P98" s="102" t="s">
        <v>563</v>
      </c>
      <c r="Q98" s="102"/>
      <c r="R98" s="118" t="s">
        <v>563</v>
      </c>
      <c r="S98" s="101"/>
      <c r="T98" s="101"/>
      <c r="U98" s="101"/>
      <c r="V98" s="101"/>
      <c r="W98" s="65"/>
      <c r="X98" s="118" t="e">
        <v>#DIV/0!</v>
      </c>
      <c r="Y98" s="101"/>
      <c r="Z98" s="101"/>
      <c r="AA98" s="101"/>
      <c r="AB98" s="101"/>
      <c r="AC98" s="65"/>
      <c r="AD98" s="118" t="e">
        <v>#DIV/0!</v>
      </c>
      <c r="AE98" s="101"/>
      <c r="AF98" s="101"/>
      <c r="AG98" s="101"/>
      <c r="AH98" s="101"/>
      <c r="AI98" s="65"/>
      <c r="AJ98" s="118" t="e">
        <v>#DIV/0!</v>
      </c>
      <c r="AK98" s="54"/>
      <c r="AL98" s="54"/>
      <c r="AM98" s="101"/>
      <c r="AN98" s="54"/>
      <c r="AO98" s="65"/>
      <c r="AP98" s="118">
        <v>0</v>
      </c>
      <c r="AQ98" s="101"/>
      <c r="AR98" s="101"/>
      <c r="AS98" s="101"/>
      <c r="AT98" s="101"/>
      <c r="AU98" s="65"/>
      <c r="AV98" s="118" t="e">
        <v>#DIV/0!</v>
      </c>
      <c r="AW98" s="101"/>
      <c r="AX98" s="101"/>
      <c r="AY98" s="101" t="s">
        <v>563</v>
      </c>
      <c r="AZ98" s="102"/>
      <c r="BA98" s="102" t="s">
        <v>563</v>
      </c>
      <c r="BB98" s="118" t="s">
        <v>563</v>
      </c>
      <c r="BC98" s="101"/>
      <c r="BD98" s="101"/>
      <c r="BE98" s="101"/>
      <c r="BF98" s="54"/>
      <c r="BG98" s="81"/>
      <c r="BH98" s="118" t="e">
        <f>AVERAGE(Table1215165[[#This Row],[Column55]],Table1215165[[#This Row],[Column56]])</f>
        <v>#DIV/0!</v>
      </c>
    </row>
    <row r="99" spans="1:60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6" t="s">
        <v>649</v>
      </c>
      <c r="G99" s="58"/>
      <c r="H99" s="58"/>
      <c r="I99" s="58"/>
      <c r="J99" s="58"/>
      <c r="K99" s="59"/>
      <c r="L99" s="118">
        <v>0</v>
      </c>
      <c r="M99" s="102">
        <v>3</v>
      </c>
      <c r="N99" s="102"/>
      <c r="O99" s="102">
        <v>3</v>
      </c>
      <c r="P99" s="102">
        <v>4</v>
      </c>
      <c r="Q99" s="102"/>
      <c r="R99" s="118">
        <v>3.3333333333333335</v>
      </c>
      <c r="S99" s="102"/>
      <c r="T99" s="102"/>
      <c r="U99" s="102"/>
      <c r="V99" s="102"/>
      <c r="W99" s="59"/>
      <c r="X99" s="118" t="e">
        <v>#DIV/0!</v>
      </c>
      <c r="Y99" s="102"/>
      <c r="Z99" s="102"/>
      <c r="AA99" s="102"/>
      <c r="AB99" s="102"/>
      <c r="AC99" s="59"/>
      <c r="AD99" s="118" t="e">
        <v>#DIV/0!</v>
      </c>
      <c r="AE99" s="102"/>
      <c r="AF99" s="102"/>
      <c r="AG99" s="102"/>
      <c r="AH99" s="102"/>
      <c r="AI99" s="59"/>
      <c r="AJ99" s="118" t="e">
        <v>#DIV/0!</v>
      </c>
      <c r="AK99" s="58"/>
      <c r="AL99" s="58"/>
      <c r="AM99" s="102"/>
      <c r="AN99" s="58"/>
      <c r="AO99" s="59"/>
      <c r="AP99" s="118">
        <v>0</v>
      </c>
      <c r="AQ99" s="102"/>
      <c r="AR99" s="102"/>
      <c r="AS99" s="102"/>
      <c r="AT99" s="102"/>
      <c r="AU99" s="59"/>
      <c r="AV99" s="118" t="e">
        <v>#DIV/0!</v>
      </c>
      <c r="AW99" s="102"/>
      <c r="AX99" s="102"/>
      <c r="AY99" s="102">
        <v>5</v>
      </c>
      <c r="AZ99" s="102"/>
      <c r="BA99" s="102">
        <v>4</v>
      </c>
      <c r="BB99" s="118">
        <v>4.5</v>
      </c>
      <c r="BC99" s="102"/>
      <c r="BD99" s="102"/>
      <c r="BE99" s="102"/>
      <c r="BF99" s="58"/>
      <c r="BG99" s="76"/>
      <c r="BH99" s="118" t="e">
        <f>AVERAGE(Table1215165[[#This Row],[Column55]],Table1215165[[#This Row],[Column56]])</f>
        <v>#DIV/0!</v>
      </c>
    </row>
    <row r="100" spans="1:60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63" t="s">
        <v>648</v>
      </c>
      <c r="G100" s="54"/>
      <c r="H100" s="54"/>
      <c r="I100" s="54"/>
      <c r="J100" s="54"/>
      <c r="K100" s="65"/>
      <c r="L100" s="118">
        <v>0</v>
      </c>
      <c r="M100" s="102" t="s">
        <v>563</v>
      </c>
      <c r="N100" s="102"/>
      <c r="O100" s="102" t="s">
        <v>563</v>
      </c>
      <c r="P100" s="102" t="s">
        <v>563</v>
      </c>
      <c r="Q100" s="102"/>
      <c r="R100" s="118" t="s">
        <v>563</v>
      </c>
      <c r="S100" s="101"/>
      <c r="T100" s="101"/>
      <c r="U100" s="101"/>
      <c r="V100" s="101"/>
      <c r="W100" s="65"/>
      <c r="X100" s="118" t="e">
        <v>#DIV/0!</v>
      </c>
      <c r="Y100" s="101"/>
      <c r="Z100" s="101"/>
      <c r="AA100" s="101"/>
      <c r="AB100" s="101"/>
      <c r="AC100" s="65"/>
      <c r="AD100" s="118" t="e">
        <v>#DIV/0!</v>
      </c>
      <c r="AE100" s="101"/>
      <c r="AF100" s="101"/>
      <c r="AG100" s="101"/>
      <c r="AH100" s="101"/>
      <c r="AI100" s="65"/>
      <c r="AJ100" s="118" t="e">
        <v>#DIV/0!</v>
      </c>
      <c r="AK100" s="54"/>
      <c r="AL100" s="54"/>
      <c r="AM100" s="101"/>
      <c r="AN100" s="54"/>
      <c r="AO100" s="65"/>
      <c r="AP100" s="118">
        <v>0</v>
      </c>
      <c r="AQ100" s="101"/>
      <c r="AR100" s="101"/>
      <c r="AS100" s="101"/>
      <c r="AT100" s="101"/>
      <c r="AU100" s="65"/>
      <c r="AV100" s="118" t="e">
        <v>#DIV/0!</v>
      </c>
      <c r="AW100" s="101"/>
      <c r="AX100" s="101"/>
      <c r="AY100" s="101" t="s">
        <v>563</v>
      </c>
      <c r="AZ100" s="102"/>
      <c r="BA100" s="102" t="s">
        <v>563</v>
      </c>
      <c r="BB100" s="118" t="s">
        <v>563</v>
      </c>
      <c r="BC100" s="101"/>
      <c r="BD100" s="101"/>
      <c r="BE100" s="101"/>
      <c r="BF100" s="54"/>
      <c r="BG100" s="81"/>
      <c r="BH100" s="118" t="e">
        <f>AVERAGE(Table1215165[[#This Row],[Column55]],Table1215165[[#This Row],[Column56]])</f>
        <v>#DIV/0!</v>
      </c>
    </row>
    <row r="101" spans="1:60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6" t="s">
        <v>649</v>
      </c>
      <c r="G101" s="58"/>
      <c r="H101" s="58"/>
      <c r="I101" s="58"/>
      <c r="J101" s="58"/>
      <c r="K101" s="59"/>
      <c r="L101" s="118">
        <v>0</v>
      </c>
      <c r="M101" s="102">
        <v>3</v>
      </c>
      <c r="N101" s="102"/>
      <c r="O101" s="102">
        <v>3</v>
      </c>
      <c r="P101" s="102">
        <v>4</v>
      </c>
      <c r="Q101" s="102"/>
      <c r="R101" s="118">
        <v>3.3333333333333335</v>
      </c>
      <c r="S101" s="102"/>
      <c r="T101" s="102"/>
      <c r="U101" s="102"/>
      <c r="V101" s="102"/>
      <c r="W101" s="59"/>
      <c r="X101" s="118" t="e">
        <v>#DIV/0!</v>
      </c>
      <c r="Y101" s="102"/>
      <c r="Z101" s="102"/>
      <c r="AA101" s="102"/>
      <c r="AB101" s="102"/>
      <c r="AC101" s="59"/>
      <c r="AD101" s="118" t="e">
        <v>#DIV/0!</v>
      </c>
      <c r="AE101" s="102"/>
      <c r="AF101" s="102"/>
      <c r="AG101" s="102"/>
      <c r="AH101" s="102"/>
      <c r="AI101" s="59"/>
      <c r="AJ101" s="118" t="e">
        <v>#DIV/0!</v>
      </c>
      <c r="AK101" s="58"/>
      <c r="AL101" s="58"/>
      <c r="AM101" s="102"/>
      <c r="AN101" s="58"/>
      <c r="AO101" s="59"/>
      <c r="AP101" s="118">
        <v>0</v>
      </c>
      <c r="AQ101" s="102"/>
      <c r="AR101" s="102"/>
      <c r="AS101" s="102"/>
      <c r="AT101" s="102"/>
      <c r="AU101" s="59"/>
      <c r="AV101" s="118" t="e">
        <v>#DIV/0!</v>
      </c>
      <c r="AW101" s="102"/>
      <c r="AX101" s="102"/>
      <c r="AY101" s="102">
        <v>5</v>
      </c>
      <c r="AZ101" s="102"/>
      <c r="BA101" s="102">
        <v>3</v>
      </c>
      <c r="BB101" s="118">
        <v>4</v>
      </c>
      <c r="BC101" s="102"/>
      <c r="BD101" s="102"/>
      <c r="BE101" s="102"/>
      <c r="BF101" s="58"/>
      <c r="BG101" s="76"/>
      <c r="BH101" s="118" t="e">
        <f>AVERAGE(Table1215165[[#This Row],[Column55]],Table1215165[[#This Row],[Column56]])</f>
        <v>#DIV/0!</v>
      </c>
    </row>
    <row r="102" spans="1:60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63" t="s">
        <v>646</v>
      </c>
      <c r="G102" s="54"/>
      <c r="H102" s="54"/>
      <c r="I102" s="54"/>
      <c r="J102" s="54"/>
      <c r="K102" s="65"/>
      <c r="L102" s="118">
        <v>0</v>
      </c>
      <c r="M102" s="102">
        <v>0</v>
      </c>
      <c r="N102" s="102"/>
      <c r="O102" s="102">
        <v>0</v>
      </c>
      <c r="P102" s="102">
        <v>0</v>
      </c>
      <c r="Q102" s="102"/>
      <c r="R102" s="118">
        <v>0</v>
      </c>
      <c r="S102" s="101"/>
      <c r="T102" s="101"/>
      <c r="U102" s="101"/>
      <c r="V102" s="101"/>
      <c r="W102" s="65"/>
      <c r="X102" s="118" t="e">
        <v>#DIV/0!</v>
      </c>
      <c r="Y102" s="101"/>
      <c r="Z102" s="101"/>
      <c r="AA102" s="101"/>
      <c r="AB102" s="101"/>
      <c r="AC102" s="65"/>
      <c r="AD102" s="118" t="e">
        <v>#DIV/0!</v>
      </c>
      <c r="AE102" s="101"/>
      <c r="AF102" s="101"/>
      <c r="AG102" s="101"/>
      <c r="AH102" s="101"/>
      <c r="AI102" s="65"/>
      <c r="AJ102" s="118" t="e">
        <v>#DIV/0!</v>
      </c>
      <c r="AK102" s="54"/>
      <c r="AL102" s="54"/>
      <c r="AM102" s="101"/>
      <c r="AN102" s="54"/>
      <c r="AO102" s="65"/>
      <c r="AP102" s="118">
        <v>0</v>
      </c>
      <c r="AQ102" s="101"/>
      <c r="AR102" s="101"/>
      <c r="AS102" s="101"/>
      <c r="AT102" s="101"/>
      <c r="AU102" s="65"/>
      <c r="AV102" s="118" t="e">
        <v>#DIV/0!</v>
      </c>
      <c r="AW102" s="101"/>
      <c r="AX102" s="101"/>
      <c r="AY102" s="101">
        <v>0</v>
      </c>
      <c r="AZ102" s="102"/>
      <c r="BA102" s="102">
        <v>0</v>
      </c>
      <c r="BB102" s="118">
        <v>0</v>
      </c>
      <c r="BC102" s="101"/>
      <c r="BD102" s="101"/>
      <c r="BE102" s="101"/>
      <c r="BF102" s="54"/>
      <c r="BG102" s="81"/>
      <c r="BH102" s="118" t="e">
        <f>AVERAGE(Table1215165[[#This Row],[Column55]],Table1215165[[#This Row],[Column56]])</f>
        <v>#DIV/0!</v>
      </c>
    </row>
    <row r="103" spans="1:60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6" t="s">
        <v>648</v>
      </c>
      <c r="G103" s="58"/>
      <c r="H103" s="58"/>
      <c r="I103" s="58"/>
      <c r="J103" s="58"/>
      <c r="K103" s="59"/>
      <c r="L103" s="118">
        <v>0</v>
      </c>
      <c r="M103" s="102" t="s">
        <v>563</v>
      </c>
      <c r="N103" s="102"/>
      <c r="O103" s="102" t="s">
        <v>563</v>
      </c>
      <c r="P103" s="102" t="s">
        <v>563</v>
      </c>
      <c r="Q103" s="102"/>
      <c r="R103" s="118" t="s">
        <v>563</v>
      </c>
      <c r="S103" s="102"/>
      <c r="T103" s="102"/>
      <c r="U103" s="102"/>
      <c r="V103" s="102"/>
      <c r="W103" s="59"/>
      <c r="X103" s="118" t="e">
        <v>#DIV/0!</v>
      </c>
      <c r="Y103" s="102"/>
      <c r="Z103" s="102"/>
      <c r="AA103" s="102"/>
      <c r="AB103" s="102"/>
      <c r="AC103" s="59"/>
      <c r="AD103" s="118" t="e">
        <v>#DIV/0!</v>
      </c>
      <c r="AE103" s="102"/>
      <c r="AF103" s="102"/>
      <c r="AG103" s="102"/>
      <c r="AH103" s="102"/>
      <c r="AI103" s="59"/>
      <c r="AJ103" s="118" t="e">
        <v>#DIV/0!</v>
      </c>
      <c r="AK103" s="58"/>
      <c r="AL103" s="58"/>
      <c r="AM103" s="102"/>
      <c r="AN103" s="58"/>
      <c r="AO103" s="59"/>
      <c r="AP103" s="118">
        <v>0</v>
      </c>
      <c r="AQ103" s="102"/>
      <c r="AR103" s="102"/>
      <c r="AS103" s="102"/>
      <c r="AT103" s="102"/>
      <c r="AU103" s="59"/>
      <c r="AV103" s="118" t="e">
        <v>#DIV/0!</v>
      </c>
      <c r="AW103" s="102"/>
      <c r="AX103" s="102"/>
      <c r="AY103" s="102" t="s">
        <v>563</v>
      </c>
      <c r="AZ103" s="102"/>
      <c r="BA103" s="102" t="s">
        <v>563</v>
      </c>
      <c r="BB103" s="118" t="s">
        <v>563</v>
      </c>
      <c r="BC103" s="102"/>
      <c r="BD103" s="102"/>
      <c r="BE103" s="102"/>
      <c r="BF103" s="58"/>
      <c r="BG103" s="76"/>
      <c r="BH103" s="118" t="e">
        <f>AVERAGE(Table1215165[[#This Row],[Column55]],Table1215165[[#This Row],[Column56]])</f>
        <v>#DIV/0!</v>
      </c>
    </row>
    <row r="104" spans="1:60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63" t="s">
        <v>648</v>
      </c>
      <c r="G104" s="54"/>
      <c r="H104" s="54"/>
      <c r="I104" s="54"/>
      <c r="J104" s="54"/>
      <c r="K104" s="65"/>
      <c r="L104" s="118">
        <v>0</v>
      </c>
      <c r="M104" s="102" t="s">
        <v>563</v>
      </c>
      <c r="N104" s="102"/>
      <c r="O104" s="102" t="s">
        <v>563</v>
      </c>
      <c r="P104" s="102" t="s">
        <v>563</v>
      </c>
      <c r="Q104" s="102"/>
      <c r="R104" s="118" t="s">
        <v>563</v>
      </c>
      <c r="S104" s="101"/>
      <c r="T104" s="101"/>
      <c r="U104" s="101"/>
      <c r="V104" s="101"/>
      <c r="W104" s="65"/>
      <c r="X104" s="118" t="e">
        <v>#DIV/0!</v>
      </c>
      <c r="Y104" s="101"/>
      <c r="Z104" s="101"/>
      <c r="AA104" s="101"/>
      <c r="AB104" s="101"/>
      <c r="AC104" s="65"/>
      <c r="AD104" s="118" t="e">
        <v>#DIV/0!</v>
      </c>
      <c r="AE104" s="101"/>
      <c r="AF104" s="101"/>
      <c r="AG104" s="101"/>
      <c r="AH104" s="101"/>
      <c r="AI104" s="65"/>
      <c r="AJ104" s="118" t="e">
        <v>#DIV/0!</v>
      </c>
      <c r="AK104" s="54"/>
      <c r="AL104" s="54"/>
      <c r="AM104" s="101"/>
      <c r="AN104" s="54"/>
      <c r="AO104" s="65"/>
      <c r="AP104" s="118">
        <v>0</v>
      </c>
      <c r="AQ104" s="101"/>
      <c r="AR104" s="101"/>
      <c r="AS104" s="101"/>
      <c r="AT104" s="101"/>
      <c r="AU104" s="65"/>
      <c r="AV104" s="118" t="e">
        <v>#DIV/0!</v>
      </c>
      <c r="AW104" s="101"/>
      <c r="AX104" s="101"/>
      <c r="AY104" s="101" t="s">
        <v>563</v>
      </c>
      <c r="AZ104" s="102"/>
      <c r="BA104" s="102" t="s">
        <v>563</v>
      </c>
      <c r="BB104" s="118" t="s">
        <v>563</v>
      </c>
      <c r="BC104" s="101"/>
      <c r="BD104" s="101"/>
      <c r="BE104" s="101"/>
      <c r="BF104" s="54"/>
      <c r="BG104" s="81"/>
      <c r="BH104" s="118" t="e">
        <f>AVERAGE(Table1215165[[#This Row],[Column55]],Table1215165[[#This Row],[Column56]])</f>
        <v>#DIV/0!</v>
      </c>
    </row>
    <row r="105" spans="1:60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6" t="s">
        <v>646</v>
      </c>
      <c r="G105" s="58"/>
      <c r="H105" s="58"/>
      <c r="I105" s="58"/>
      <c r="J105" s="58"/>
      <c r="K105" s="59"/>
      <c r="L105" s="118">
        <v>0</v>
      </c>
      <c r="M105" s="102">
        <v>3</v>
      </c>
      <c r="N105" s="102"/>
      <c r="O105" s="102">
        <v>4</v>
      </c>
      <c r="P105" s="102">
        <v>3</v>
      </c>
      <c r="Q105" s="102"/>
      <c r="R105" s="118">
        <v>3.3333333333333335</v>
      </c>
      <c r="S105" s="102"/>
      <c r="T105" s="102"/>
      <c r="U105" s="102"/>
      <c r="V105" s="102"/>
      <c r="W105" s="59"/>
      <c r="X105" s="118" t="e">
        <v>#DIV/0!</v>
      </c>
      <c r="Y105" s="102"/>
      <c r="Z105" s="102"/>
      <c r="AA105" s="102"/>
      <c r="AB105" s="102"/>
      <c r="AC105" s="59"/>
      <c r="AD105" s="118" t="e">
        <v>#DIV/0!</v>
      </c>
      <c r="AE105" s="102"/>
      <c r="AF105" s="102"/>
      <c r="AG105" s="102"/>
      <c r="AH105" s="102"/>
      <c r="AI105" s="59"/>
      <c r="AJ105" s="118" t="e">
        <v>#DIV/0!</v>
      </c>
      <c r="AK105" s="58"/>
      <c r="AL105" s="58"/>
      <c r="AM105" s="102"/>
      <c r="AN105" s="58"/>
      <c r="AO105" s="59"/>
      <c r="AP105" s="118">
        <v>0</v>
      </c>
      <c r="AQ105" s="102"/>
      <c r="AR105" s="102"/>
      <c r="AS105" s="102"/>
      <c r="AT105" s="102"/>
      <c r="AU105" s="59"/>
      <c r="AV105" s="118" t="e">
        <v>#DIV/0!</v>
      </c>
      <c r="AW105" s="102"/>
      <c r="AX105" s="102"/>
      <c r="AY105" s="102">
        <v>5</v>
      </c>
      <c r="AZ105" s="102"/>
      <c r="BA105" s="102">
        <v>2</v>
      </c>
      <c r="BB105" s="118">
        <v>3.5</v>
      </c>
      <c r="BC105" s="102"/>
      <c r="BD105" s="102"/>
      <c r="BE105" s="102"/>
      <c r="BF105" s="58"/>
      <c r="BG105" s="76"/>
      <c r="BH105" s="118" t="e">
        <f>AVERAGE(Table1215165[[#This Row],[Column55]],Table1215165[[#This Row],[Column56]])</f>
        <v>#DIV/0!</v>
      </c>
    </row>
    <row r="106" spans="1:60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63" t="s">
        <v>646</v>
      </c>
      <c r="G106" s="54"/>
      <c r="H106" s="54"/>
      <c r="I106" s="54"/>
      <c r="J106" s="54"/>
      <c r="K106" s="65"/>
      <c r="L106" s="118">
        <v>0</v>
      </c>
      <c r="M106" s="102">
        <v>4</v>
      </c>
      <c r="N106" s="102"/>
      <c r="O106" s="102">
        <v>2</v>
      </c>
      <c r="P106" s="102">
        <v>3</v>
      </c>
      <c r="Q106" s="102"/>
      <c r="R106" s="118">
        <v>3</v>
      </c>
      <c r="S106" s="101"/>
      <c r="T106" s="101"/>
      <c r="U106" s="101"/>
      <c r="V106" s="101"/>
      <c r="W106" s="65"/>
      <c r="X106" s="118" t="e">
        <v>#DIV/0!</v>
      </c>
      <c r="Y106" s="101"/>
      <c r="Z106" s="101"/>
      <c r="AA106" s="101"/>
      <c r="AB106" s="101"/>
      <c r="AC106" s="65"/>
      <c r="AD106" s="118" t="e">
        <v>#DIV/0!</v>
      </c>
      <c r="AE106" s="101"/>
      <c r="AF106" s="101"/>
      <c r="AG106" s="101"/>
      <c r="AH106" s="101"/>
      <c r="AI106" s="65"/>
      <c r="AJ106" s="118" t="e">
        <v>#DIV/0!</v>
      </c>
      <c r="AK106" s="54"/>
      <c r="AL106" s="54"/>
      <c r="AM106" s="101"/>
      <c r="AN106" s="54"/>
      <c r="AO106" s="65"/>
      <c r="AP106" s="118">
        <v>0</v>
      </c>
      <c r="AQ106" s="101"/>
      <c r="AR106" s="101"/>
      <c r="AS106" s="101"/>
      <c r="AT106" s="101"/>
      <c r="AU106" s="65"/>
      <c r="AV106" s="118" t="e">
        <v>#DIV/0!</v>
      </c>
      <c r="AW106" s="101"/>
      <c r="AX106" s="101"/>
      <c r="AY106" s="101">
        <v>5</v>
      </c>
      <c r="AZ106" s="102"/>
      <c r="BA106" s="102">
        <v>3</v>
      </c>
      <c r="BB106" s="118">
        <v>4</v>
      </c>
      <c r="BC106" s="101"/>
      <c r="BD106" s="101"/>
      <c r="BE106" s="101"/>
      <c r="BF106" s="54"/>
      <c r="BG106" s="81"/>
      <c r="BH106" s="118" t="e">
        <f>AVERAGE(Table1215165[[#This Row],[Column55]],Table1215165[[#This Row],[Column56]])</f>
        <v>#DIV/0!</v>
      </c>
    </row>
    <row r="107" spans="1:60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6" t="s">
        <v>646</v>
      </c>
      <c r="G107" s="58"/>
      <c r="H107" s="58"/>
      <c r="I107" s="58"/>
      <c r="J107" s="58"/>
      <c r="K107" s="59"/>
      <c r="L107" s="118">
        <v>0</v>
      </c>
      <c r="M107" s="102">
        <v>3</v>
      </c>
      <c r="N107" s="102"/>
      <c r="O107" s="102">
        <v>4</v>
      </c>
      <c r="P107" s="102">
        <v>4</v>
      </c>
      <c r="Q107" s="102"/>
      <c r="R107" s="118">
        <v>3.6666666666666665</v>
      </c>
      <c r="S107" s="102"/>
      <c r="T107" s="102"/>
      <c r="U107" s="102"/>
      <c r="V107" s="102"/>
      <c r="W107" s="59"/>
      <c r="X107" s="118" t="e">
        <v>#DIV/0!</v>
      </c>
      <c r="Y107" s="102"/>
      <c r="Z107" s="102"/>
      <c r="AA107" s="102"/>
      <c r="AB107" s="102"/>
      <c r="AC107" s="59"/>
      <c r="AD107" s="118" t="e">
        <v>#DIV/0!</v>
      </c>
      <c r="AE107" s="102"/>
      <c r="AF107" s="102"/>
      <c r="AG107" s="102"/>
      <c r="AH107" s="102"/>
      <c r="AI107" s="59"/>
      <c r="AJ107" s="118" t="e">
        <v>#DIV/0!</v>
      </c>
      <c r="AK107" s="58"/>
      <c r="AL107" s="58"/>
      <c r="AM107" s="102"/>
      <c r="AN107" s="58"/>
      <c r="AO107" s="59"/>
      <c r="AP107" s="118">
        <v>0</v>
      </c>
      <c r="AQ107" s="102"/>
      <c r="AR107" s="102"/>
      <c r="AS107" s="102"/>
      <c r="AT107" s="102"/>
      <c r="AU107" s="59"/>
      <c r="AV107" s="118" t="e">
        <v>#DIV/0!</v>
      </c>
      <c r="AW107" s="102"/>
      <c r="AX107" s="102"/>
      <c r="AY107" s="102">
        <v>5</v>
      </c>
      <c r="AZ107" s="102"/>
      <c r="BA107" s="102">
        <v>4</v>
      </c>
      <c r="BB107" s="118">
        <v>4.5</v>
      </c>
      <c r="BC107" s="102"/>
      <c r="BD107" s="102"/>
      <c r="BE107" s="102"/>
      <c r="BF107" s="58"/>
      <c r="BG107" s="76"/>
      <c r="BH107" s="118" t="e">
        <f>AVERAGE(Table1215165[[#This Row],[Column55]],Table1215165[[#This Row],[Column56]])</f>
        <v>#DIV/0!</v>
      </c>
    </row>
    <row r="108" spans="1:60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63" t="s">
        <v>648</v>
      </c>
      <c r="G108" s="54"/>
      <c r="H108" s="54"/>
      <c r="I108" s="54"/>
      <c r="J108" s="54"/>
      <c r="K108" s="65"/>
      <c r="L108" s="118">
        <v>0</v>
      </c>
      <c r="M108" s="102" t="s">
        <v>563</v>
      </c>
      <c r="N108" s="102"/>
      <c r="O108" s="102" t="s">
        <v>563</v>
      </c>
      <c r="P108" s="102" t="s">
        <v>563</v>
      </c>
      <c r="Q108" s="102"/>
      <c r="R108" s="118" t="s">
        <v>563</v>
      </c>
      <c r="S108" s="101"/>
      <c r="T108" s="101"/>
      <c r="U108" s="101"/>
      <c r="V108" s="101"/>
      <c r="W108" s="65"/>
      <c r="X108" s="118" t="e">
        <v>#DIV/0!</v>
      </c>
      <c r="Y108" s="101"/>
      <c r="Z108" s="101"/>
      <c r="AA108" s="101"/>
      <c r="AB108" s="101"/>
      <c r="AC108" s="65"/>
      <c r="AD108" s="118" t="e">
        <v>#DIV/0!</v>
      </c>
      <c r="AE108" s="101"/>
      <c r="AF108" s="101"/>
      <c r="AG108" s="101"/>
      <c r="AH108" s="101"/>
      <c r="AI108" s="65"/>
      <c r="AJ108" s="118" t="e">
        <v>#DIV/0!</v>
      </c>
      <c r="AK108" s="54"/>
      <c r="AL108" s="54"/>
      <c r="AM108" s="101"/>
      <c r="AN108" s="54"/>
      <c r="AO108" s="65"/>
      <c r="AP108" s="118">
        <v>0</v>
      </c>
      <c r="AQ108" s="101"/>
      <c r="AR108" s="101"/>
      <c r="AS108" s="101"/>
      <c r="AT108" s="101"/>
      <c r="AU108" s="65"/>
      <c r="AV108" s="118" t="e">
        <v>#DIV/0!</v>
      </c>
      <c r="AW108" s="101"/>
      <c r="AX108" s="101"/>
      <c r="AY108" s="101" t="s">
        <v>563</v>
      </c>
      <c r="AZ108" s="102"/>
      <c r="BA108" s="102" t="s">
        <v>563</v>
      </c>
      <c r="BB108" s="118" t="s">
        <v>563</v>
      </c>
      <c r="BC108" s="101"/>
      <c r="BD108" s="101"/>
      <c r="BE108" s="101"/>
      <c r="BF108" s="54"/>
      <c r="BG108" s="81"/>
      <c r="BH108" s="118" t="e">
        <f>AVERAGE(Table1215165[[#This Row],[Column55]],Table1215165[[#This Row],[Column56]])</f>
        <v>#DIV/0!</v>
      </c>
    </row>
    <row r="109" spans="1:60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6" t="s">
        <v>648</v>
      </c>
      <c r="G109" s="58"/>
      <c r="H109" s="58"/>
      <c r="I109" s="58"/>
      <c r="J109" s="58"/>
      <c r="K109" s="59"/>
      <c r="L109" s="118">
        <v>0</v>
      </c>
      <c r="M109" s="102" t="s">
        <v>563</v>
      </c>
      <c r="N109" s="102"/>
      <c r="O109" s="102" t="s">
        <v>563</v>
      </c>
      <c r="P109" s="102" t="s">
        <v>563</v>
      </c>
      <c r="Q109" s="102"/>
      <c r="R109" s="118" t="s">
        <v>563</v>
      </c>
      <c r="S109" s="102"/>
      <c r="T109" s="102"/>
      <c r="U109" s="102"/>
      <c r="V109" s="102"/>
      <c r="W109" s="59"/>
      <c r="X109" s="118" t="e">
        <v>#DIV/0!</v>
      </c>
      <c r="Y109" s="102"/>
      <c r="Z109" s="102"/>
      <c r="AA109" s="102"/>
      <c r="AB109" s="102"/>
      <c r="AC109" s="59"/>
      <c r="AD109" s="118" t="e">
        <v>#DIV/0!</v>
      </c>
      <c r="AE109" s="102"/>
      <c r="AF109" s="102"/>
      <c r="AG109" s="102"/>
      <c r="AH109" s="102"/>
      <c r="AI109" s="59"/>
      <c r="AJ109" s="118" t="e">
        <v>#DIV/0!</v>
      </c>
      <c r="AK109" s="58"/>
      <c r="AL109" s="58"/>
      <c r="AM109" s="102"/>
      <c r="AN109" s="58"/>
      <c r="AO109" s="59"/>
      <c r="AP109" s="118">
        <v>0</v>
      </c>
      <c r="AQ109" s="102"/>
      <c r="AR109" s="102"/>
      <c r="AS109" s="102"/>
      <c r="AT109" s="102"/>
      <c r="AU109" s="59"/>
      <c r="AV109" s="118" t="e">
        <v>#DIV/0!</v>
      </c>
      <c r="AW109" s="102"/>
      <c r="AX109" s="102"/>
      <c r="AY109" s="102" t="s">
        <v>563</v>
      </c>
      <c r="AZ109" s="102"/>
      <c r="BA109" s="102" t="s">
        <v>563</v>
      </c>
      <c r="BB109" s="118" t="s">
        <v>563</v>
      </c>
      <c r="BC109" s="102"/>
      <c r="BD109" s="102"/>
      <c r="BE109" s="102"/>
      <c r="BF109" s="58"/>
      <c r="BG109" s="76"/>
      <c r="BH109" s="118" t="e">
        <f>AVERAGE(Table1215165[[#This Row],[Column55]],Table1215165[[#This Row],[Column56]])</f>
        <v>#DIV/0!</v>
      </c>
    </row>
    <row r="110" spans="1:60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63" t="s">
        <v>649</v>
      </c>
      <c r="G110" s="54"/>
      <c r="H110" s="54"/>
      <c r="I110" s="54"/>
      <c r="J110" s="54"/>
      <c r="K110" s="65"/>
      <c r="L110" s="118">
        <v>0</v>
      </c>
      <c r="M110" s="102">
        <v>3</v>
      </c>
      <c r="N110" s="102"/>
      <c r="O110" s="102">
        <v>3</v>
      </c>
      <c r="P110" s="102">
        <v>4</v>
      </c>
      <c r="Q110" s="102"/>
      <c r="R110" s="118">
        <v>3.3333333333333335</v>
      </c>
      <c r="S110" s="101"/>
      <c r="T110" s="101"/>
      <c r="U110" s="101"/>
      <c r="V110" s="101"/>
      <c r="W110" s="65"/>
      <c r="X110" s="118" t="e">
        <v>#DIV/0!</v>
      </c>
      <c r="Y110" s="101"/>
      <c r="Z110" s="101"/>
      <c r="AA110" s="101"/>
      <c r="AB110" s="101"/>
      <c r="AC110" s="65"/>
      <c r="AD110" s="118" t="e">
        <v>#DIV/0!</v>
      </c>
      <c r="AE110" s="101"/>
      <c r="AF110" s="101"/>
      <c r="AG110" s="101"/>
      <c r="AH110" s="101"/>
      <c r="AI110" s="65"/>
      <c r="AJ110" s="118" t="e">
        <v>#DIV/0!</v>
      </c>
      <c r="AK110" s="54"/>
      <c r="AL110" s="54"/>
      <c r="AM110" s="101"/>
      <c r="AN110" s="54"/>
      <c r="AO110" s="65"/>
      <c r="AP110" s="118">
        <v>0</v>
      </c>
      <c r="AQ110" s="101"/>
      <c r="AR110" s="101"/>
      <c r="AS110" s="101"/>
      <c r="AT110" s="101"/>
      <c r="AU110" s="65"/>
      <c r="AV110" s="118" t="e">
        <v>#DIV/0!</v>
      </c>
      <c r="AW110" s="101"/>
      <c r="AX110" s="101"/>
      <c r="AY110" s="101">
        <v>5</v>
      </c>
      <c r="AZ110" s="102"/>
      <c r="BA110" s="102">
        <v>3</v>
      </c>
      <c r="BB110" s="118">
        <v>4</v>
      </c>
      <c r="BC110" s="101"/>
      <c r="BD110" s="101"/>
      <c r="BE110" s="101"/>
      <c r="BF110" s="54"/>
      <c r="BG110" s="81"/>
      <c r="BH110" s="118" t="e">
        <f>AVERAGE(Table1215165[[#This Row],[Column55]],Table1215165[[#This Row],[Column56]])</f>
        <v>#DIV/0!</v>
      </c>
    </row>
    <row r="111" spans="1:60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6" t="s">
        <v>649</v>
      </c>
      <c r="G111" s="58"/>
      <c r="H111" s="58"/>
      <c r="I111" s="58"/>
      <c r="J111" s="58"/>
      <c r="K111" s="59"/>
      <c r="L111" s="118">
        <v>0</v>
      </c>
      <c r="M111" s="102">
        <v>4</v>
      </c>
      <c r="N111" s="102"/>
      <c r="O111" s="102">
        <v>3</v>
      </c>
      <c r="P111" s="102">
        <v>3</v>
      </c>
      <c r="Q111" s="102"/>
      <c r="R111" s="118">
        <v>3.3333333333333335</v>
      </c>
      <c r="S111" s="102"/>
      <c r="T111" s="102"/>
      <c r="U111" s="102"/>
      <c r="V111" s="102"/>
      <c r="W111" s="59"/>
      <c r="X111" s="118" t="e">
        <v>#DIV/0!</v>
      </c>
      <c r="Y111" s="102"/>
      <c r="Z111" s="102"/>
      <c r="AA111" s="102"/>
      <c r="AB111" s="102"/>
      <c r="AC111" s="59"/>
      <c r="AD111" s="118" t="e">
        <v>#DIV/0!</v>
      </c>
      <c r="AE111" s="102"/>
      <c r="AF111" s="102"/>
      <c r="AG111" s="102"/>
      <c r="AH111" s="102"/>
      <c r="AI111" s="59"/>
      <c r="AJ111" s="118" t="e">
        <v>#DIV/0!</v>
      </c>
      <c r="AK111" s="58"/>
      <c r="AL111" s="58"/>
      <c r="AM111" s="102"/>
      <c r="AN111" s="58"/>
      <c r="AO111" s="59"/>
      <c r="AP111" s="118">
        <v>0</v>
      </c>
      <c r="AQ111" s="102"/>
      <c r="AR111" s="102"/>
      <c r="AS111" s="102"/>
      <c r="AT111" s="102"/>
      <c r="AU111" s="59"/>
      <c r="AV111" s="118" t="e">
        <v>#DIV/0!</v>
      </c>
      <c r="AW111" s="102"/>
      <c r="AX111" s="102"/>
      <c r="AY111" s="102">
        <v>5</v>
      </c>
      <c r="AZ111" s="102"/>
      <c r="BA111" s="102">
        <v>3</v>
      </c>
      <c r="BB111" s="118">
        <v>4</v>
      </c>
      <c r="BC111" s="102"/>
      <c r="BD111" s="102"/>
      <c r="BE111" s="102"/>
      <c r="BF111" s="58"/>
      <c r="BG111" s="76"/>
      <c r="BH111" s="118" t="e">
        <f>AVERAGE(Table1215165[[#This Row],[Column55]],Table1215165[[#This Row],[Column56]])</f>
        <v>#DIV/0!</v>
      </c>
    </row>
    <row r="112" spans="1:60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63" t="s">
        <v>649</v>
      </c>
      <c r="G112" s="54"/>
      <c r="H112" s="54"/>
      <c r="I112" s="54"/>
      <c r="J112" s="54"/>
      <c r="K112" s="65"/>
      <c r="L112" s="118">
        <v>0</v>
      </c>
      <c r="M112" s="102">
        <v>2</v>
      </c>
      <c r="N112" s="102"/>
      <c r="O112" s="102">
        <v>2</v>
      </c>
      <c r="P112" s="102">
        <v>1</v>
      </c>
      <c r="Q112" s="102"/>
      <c r="R112" s="118">
        <v>1.6666666666666667</v>
      </c>
      <c r="S112" s="101"/>
      <c r="T112" s="101"/>
      <c r="U112" s="101"/>
      <c r="V112" s="101"/>
      <c r="W112" s="65"/>
      <c r="X112" s="118" t="e">
        <v>#DIV/0!</v>
      </c>
      <c r="Y112" s="101"/>
      <c r="Z112" s="101"/>
      <c r="AA112" s="101"/>
      <c r="AB112" s="101"/>
      <c r="AC112" s="65"/>
      <c r="AD112" s="118" t="e">
        <v>#DIV/0!</v>
      </c>
      <c r="AE112" s="101"/>
      <c r="AF112" s="101"/>
      <c r="AG112" s="101"/>
      <c r="AH112" s="101"/>
      <c r="AI112" s="65"/>
      <c r="AJ112" s="118" t="e">
        <v>#DIV/0!</v>
      </c>
      <c r="AK112" s="54"/>
      <c r="AL112" s="54"/>
      <c r="AM112" s="101"/>
      <c r="AN112" s="54"/>
      <c r="AO112" s="65"/>
      <c r="AP112" s="118">
        <v>0</v>
      </c>
      <c r="AQ112" s="101"/>
      <c r="AR112" s="101"/>
      <c r="AS112" s="101"/>
      <c r="AT112" s="101"/>
      <c r="AU112" s="65"/>
      <c r="AV112" s="118" t="e">
        <v>#DIV/0!</v>
      </c>
      <c r="AW112" s="101"/>
      <c r="AX112" s="101"/>
      <c r="AY112" s="101">
        <v>5</v>
      </c>
      <c r="AZ112" s="102"/>
      <c r="BA112" s="102">
        <v>1</v>
      </c>
      <c r="BB112" s="118">
        <v>3</v>
      </c>
      <c r="BC112" s="101"/>
      <c r="BD112" s="101"/>
      <c r="BE112" s="101"/>
      <c r="BF112" s="54"/>
      <c r="BG112" s="81"/>
      <c r="BH112" s="118" t="e">
        <f>AVERAGE(Table1215165[[#This Row],[Column55]],Table1215165[[#This Row],[Column56]])</f>
        <v>#DIV/0!</v>
      </c>
    </row>
    <row r="113" spans="1:60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6" t="s">
        <v>649</v>
      </c>
      <c r="G113" s="58"/>
      <c r="H113" s="58"/>
      <c r="I113" s="58"/>
      <c r="J113" s="58"/>
      <c r="K113" s="59"/>
      <c r="L113" s="118">
        <v>0</v>
      </c>
      <c r="M113" s="102">
        <v>3</v>
      </c>
      <c r="N113" s="102"/>
      <c r="O113" s="102">
        <v>4</v>
      </c>
      <c r="P113" s="102">
        <v>2</v>
      </c>
      <c r="Q113" s="102"/>
      <c r="R113" s="118">
        <v>3</v>
      </c>
      <c r="S113" s="102"/>
      <c r="T113" s="102"/>
      <c r="U113" s="102"/>
      <c r="V113" s="102"/>
      <c r="W113" s="59"/>
      <c r="X113" s="118" t="e">
        <v>#DIV/0!</v>
      </c>
      <c r="Y113" s="102"/>
      <c r="Z113" s="102"/>
      <c r="AA113" s="102"/>
      <c r="AB113" s="102"/>
      <c r="AC113" s="59"/>
      <c r="AD113" s="118" t="e">
        <v>#DIV/0!</v>
      </c>
      <c r="AE113" s="102"/>
      <c r="AF113" s="102"/>
      <c r="AG113" s="102"/>
      <c r="AH113" s="102"/>
      <c r="AI113" s="59"/>
      <c r="AJ113" s="118" t="e">
        <v>#DIV/0!</v>
      </c>
      <c r="AK113" s="58"/>
      <c r="AL113" s="58"/>
      <c r="AM113" s="102"/>
      <c r="AN113" s="58"/>
      <c r="AO113" s="59"/>
      <c r="AP113" s="118">
        <v>0</v>
      </c>
      <c r="AQ113" s="102"/>
      <c r="AR113" s="102"/>
      <c r="AS113" s="102"/>
      <c r="AT113" s="102"/>
      <c r="AU113" s="59"/>
      <c r="AV113" s="118" t="e">
        <v>#DIV/0!</v>
      </c>
      <c r="AW113" s="102"/>
      <c r="AX113" s="102"/>
      <c r="AY113" s="102">
        <v>5</v>
      </c>
      <c r="AZ113" s="102"/>
      <c r="BA113" s="102">
        <v>2</v>
      </c>
      <c r="BB113" s="118">
        <v>3.5</v>
      </c>
      <c r="BC113" s="102"/>
      <c r="BD113" s="102"/>
      <c r="BE113" s="102"/>
      <c r="BF113" s="58"/>
      <c r="BG113" s="76"/>
      <c r="BH113" s="118" t="e">
        <f>AVERAGE(Table1215165[[#This Row],[Column55]],Table1215165[[#This Row],[Column56]])</f>
        <v>#DIV/0!</v>
      </c>
    </row>
    <row r="114" spans="1:60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63" t="s">
        <v>646</v>
      </c>
      <c r="G114" s="54"/>
      <c r="H114" s="54"/>
      <c r="I114" s="54"/>
      <c r="J114" s="54"/>
      <c r="K114" s="65"/>
      <c r="L114" s="118">
        <v>0</v>
      </c>
      <c r="M114" s="102">
        <v>3</v>
      </c>
      <c r="N114" s="102"/>
      <c r="O114" s="102">
        <v>4</v>
      </c>
      <c r="P114" s="102">
        <v>2</v>
      </c>
      <c r="Q114" s="102"/>
      <c r="R114" s="118">
        <v>3</v>
      </c>
      <c r="S114" s="101"/>
      <c r="T114" s="101"/>
      <c r="U114" s="101"/>
      <c r="V114" s="101"/>
      <c r="W114" s="65"/>
      <c r="X114" s="118" t="e">
        <v>#DIV/0!</v>
      </c>
      <c r="Y114" s="101"/>
      <c r="Z114" s="101"/>
      <c r="AA114" s="101"/>
      <c r="AB114" s="101"/>
      <c r="AC114" s="65"/>
      <c r="AD114" s="118" t="e">
        <v>#DIV/0!</v>
      </c>
      <c r="AE114" s="101"/>
      <c r="AF114" s="101"/>
      <c r="AG114" s="101"/>
      <c r="AH114" s="101"/>
      <c r="AI114" s="65"/>
      <c r="AJ114" s="118" t="e">
        <v>#DIV/0!</v>
      </c>
      <c r="AK114" s="54"/>
      <c r="AL114" s="54"/>
      <c r="AM114" s="101"/>
      <c r="AN114" s="54"/>
      <c r="AO114" s="65"/>
      <c r="AP114" s="118">
        <v>0</v>
      </c>
      <c r="AQ114" s="101"/>
      <c r="AR114" s="101"/>
      <c r="AS114" s="101"/>
      <c r="AT114" s="101"/>
      <c r="AU114" s="65"/>
      <c r="AV114" s="118" t="e">
        <v>#DIV/0!</v>
      </c>
      <c r="AW114" s="101"/>
      <c r="AX114" s="101"/>
      <c r="AY114" s="101">
        <v>5</v>
      </c>
      <c r="AZ114" s="102"/>
      <c r="BA114" s="102">
        <v>2</v>
      </c>
      <c r="BB114" s="118">
        <v>3.5</v>
      </c>
      <c r="BC114" s="101"/>
      <c r="BD114" s="101"/>
      <c r="BE114" s="101"/>
      <c r="BF114" s="54"/>
      <c r="BG114" s="81"/>
      <c r="BH114" s="118" t="e">
        <f>AVERAGE(Table1215165[[#This Row],[Column55]],Table1215165[[#This Row],[Column56]])</f>
        <v>#DIV/0!</v>
      </c>
    </row>
    <row r="115" spans="1:60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6" t="s">
        <v>649</v>
      </c>
      <c r="G115" s="58"/>
      <c r="H115" s="58"/>
      <c r="I115" s="58"/>
      <c r="J115" s="58"/>
      <c r="K115" s="59"/>
      <c r="L115" s="118">
        <v>0</v>
      </c>
      <c r="M115" s="102">
        <v>0</v>
      </c>
      <c r="N115" s="102"/>
      <c r="O115" s="102">
        <v>0</v>
      </c>
      <c r="P115" s="102">
        <v>0</v>
      </c>
      <c r="Q115" s="102"/>
      <c r="R115" s="118">
        <v>0</v>
      </c>
      <c r="S115" s="102"/>
      <c r="T115" s="102"/>
      <c r="U115" s="102"/>
      <c r="V115" s="102"/>
      <c r="W115" s="59"/>
      <c r="X115" s="118" t="e">
        <v>#DIV/0!</v>
      </c>
      <c r="Y115" s="102"/>
      <c r="Z115" s="102"/>
      <c r="AA115" s="102"/>
      <c r="AB115" s="102"/>
      <c r="AC115" s="59"/>
      <c r="AD115" s="118" t="e">
        <v>#DIV/0!</v>
      </c>
      <c r="AE115" s="102"/>
      <c r="AF115" s="102"/>
      <c r="AG115" s="102"/>
      <c r="AH115" s="102"/>
      <c r="AI115" s="59"/>
      <c r="AJ115" s="118" t="e">
        <v>#DIV/0!</v>
      </c>
      <c r="AK115" s="58"/>
      <c r="AL115" s="58"/>
      <c r="AM115" s="102"/>
      <c r="AN115" s="58"/>
      <c r="AO115" s="59"/>
      <c r="AP115" s="118">
        <v>0</v>
      </c>
      <c r="AQ115" s="102"/>
      <c r="AR115" s="102"/>
      <c r="AS115" s="102"/>
      <c r="AT115" s="102"/>
      <c r="AU115" s="59"/>
      <c r="AV115" s="118" t="e">
        <v>#DIV/0!</v>
      </c>
      <c r="AW115" s="102"/>
      <c r="AX115" s="102"/>
      <c r="AY115" s="102">
        <v>0</v>
      </c>
      <c r="AZ115" s="102"/>
      <c r="BA115" s="102">
        <v>0</v>
      </c>
      <c r="BB115" s="118">
        <v>0</v>
      </c>
      <c r="BC115" s="102"/>
      <c r="BD115" s="102"/>
      <c r="BE115" s="102"/>
      <c r="BF115" s="58"/>
      <c r="BG115" s="76"/>
      <c r="BH115" s="118" t="e">
        <f>AVERAGE(Table1215165[[#This Row],[Column55]],Table1215165[[#This Row],[Column56]])</f>
        <v>#DIV/0!</v>
      </c>
    </row>
    <row r="116" spans="1:60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63" t="s">
        <v>649</v>
      </c>
      <c r="G116" s="54"/>
      <c r="H116" s="54"/>
      <c r="I116" s="54"/>
      <c r="J116" s="54"/>
      <c r="K116" s="65"/>
      <c r="L116" s="118">
        <v>0</v>
      </c>
      <c r="M116" s="102">
        <v>3</v>
      </c>
      <c r="N116" s="102"/>
      <c r="O116" s="102">
        <v>2</v>
      </c>
      <c r="P116" s="102">
        <v>3</v>
      </c>
      <c r="Q116" s="102"/>
      <c r="R116" s="118">
        <v>2.6666666666666665</v>
      </c>
      <c r="S116" s="101"/>
      <c r="T116" s="101"/>
      <c r="U116" s="101"/>
      <c r="V116" s="101"/>
      <c r="W116" s="65"/>
      <c r="X116" s="118" t="e">
        <v>#DIV/0!</v>
      </c>
      <c r="Y116" s="101"/>
      <c r="Z116" s="101"/>
      <c r="AA116" s="101"/>
      <c r="AB116" s="101"/>
      <c r="AC116" s="65"/>
      <c r="AD116" s="118" t="e">
        <v>#DIV/0!</v>
      </c>
      <c r="AE116" s="101"/>
      <c r="AF116" s="101"/>
      <c r="AG116" s="101"/>
      <c r="AH116" s="101"/>
      <c r="AI116" s="65"/>
      <c r="AJ116" s="118" t="e">
        <v>#DIV/0!</v>
      </c>
      <c r="AK116" s="54"/>
      <c r="AL116" s="54"/>
      <c r="AM116" s="101"/>
      <c r="AN116" s="54"/>
      <c r="AO116" s="65"/>
      <c r="AP116" s="118">
        <v>0</v>
      </c>
      <c r="AQ116" s="101"/>
      <c r="AR116" s="101"/>
      <c r="AS116" s="101"/>
      <c r="AT116" s="101"/>
      <c r="AU116" s="65"/>
      <c r="AV116" s="118" t="e">
        <v>#DIV/0!</v>
      </c>
      <c r="AW116" s="101"/>
      <c r="AX116" s="101"/>
      <c r="AY116" s="101">
        <v>5</v>
      </c>
      <c r="AZ116" s="102"/>
      <c r="BA116" s="102">
        <v>3</v>
      </c>
      <c r="BB116" s="118">
        <v>4</v>
      </c>
      <c r="BC116" s="101"/>
      <c r="BD116" s="101"/>
      <c r="BE116" s="101"/>
      <c r="BF116" s="54"/>
      <c r="BG116" s="81"/>
      <c r="BH116" s="118" t="e">
        <f>AVERAGE(Table1215165[[#This Row],[Column55]],Table1215165[[#This Row],[Column56]])</f>
        <v>#DIV/0!</v>
      </c>
    </row>
    <row r="117" spans="1:60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6" t="s">
        <v>649</v>
      </c>
      <c r="G117" s="58"/>
      <c r="H117" s="58"/>
      <c r="I117" s="58"/>
      <c r="J117" s="58"/>
      <c r="K117" s="59"/>
      <c r="L117" s="118">
        <v>0</v>
      </c>
      <c r="M117" s="102">
        <v>2</v>
      </c>
      <c r="N117" s="102"/>
      <c r="O117" s="102">
        <v>2</v>
      </c>
      <c r="P117" s="102">
        <v>2</v>
      </c>
      <c r="Q117" s="102"/>
      <c r="R117" s="118">
        <v>2</v>
      </c>
      <c r="S117" s="102"/>
      <c r="T117" s="102"/>
      <c r="U117" s="102"/>
      <c r="V117" s="102"/>
      <c r="W117" s="59"/>
      <c r="X117" s="118" t="e">
        <v>#DIV/0!</v>
      </c>
      <c r="Y117" s="102"/>
      <c r="Z117" s="102"/>
      <c r="AA117" s="102"/>
      <c r="AB117" s="102"/>
      <c r="AC117" s="59"/>
      <c r="AD117" s="118" t="e">
        <v>#DIV/0!</v>
      </c>
      <c r="AE117" s="102"/>
      <c r="AF117" s="102"/>
      <c r="AG117" s="102"/>
      <c r="AH117" s="102"/>
      <c r="AI117" s="59"/>
      <c r="AJ117" s="118" t="e">
        <v>#DIV/0!</v>
      </c>
      <c r="AK117" s="58"/>
      <c r="AL117" s="58"/>
      <c r="AM117" s="102"/>
      <c r="AN117" s="58"/>
      <c r="AO117" s="59"/>
      <c r="AP117" s="118">
        <v>0</v>
      </c>
      <c r="AQ117" s="102"/>
      <c r="AR117" s="102"/>
      <c r="AS117" s="102"/>
      <c r="AT117" s="102"/>
      <c r="AU117" s="59"/>
      <c r="AV117" s="118" t="e">
        <v>#DIV/0!</v>
      </c>
      <c r="AW117" s="102"/>
      <c r="AX117" s="102"/>
      <c r="AY117" s="102">
        <v>5</v>
      </c>
      <c r="AZ117" s="102"/>
      <c r="BA117" s="102">
        <v>2</v>
      </c>
      <c r="BB117" s="118">
        <v>3.5</v>
      </c>
      <c r="BC117" s="102"/>
      <c r="BD117" s="102"/>
      <c r="BE117" s="102"/>
      <c r="BF117" s="58"/>
      <c r="BG117" s="76"/>
      <c r="BH117" s="118" t="e">
        <f>AVERAGE(Table1215165[[#This Row],[Column55]],Table1215165[[#This Row],[Column56]])</f>
        <v>#DIV/0!</v>
      </c>
    </row>
    <row r="118" spans="1:60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63" t="s">
        <v>648</v>
      </c>
      <c r="G118" s="54"/>
      <c r="H118" s="54"/>
      <c r="I118" s="54"/>
      <c r="J118" s="54"/>
      <c r="K118" s="65"/>
      <c r="L118" s="118">
        <v>0</v>
      </c>
      <c r="M118" s="102" t="s">
        <v>563</v>
      </c>
      <c r="N118" s="102"/>
      <c r="O118" s="102" t="s">
        <v>563</v>
      </c>
      <c r="P118" s="102" t="s">
        <v>563</v>
      </c>
      <c r="Q118" s="102"/>
      <c r="R118" s="118" t="s">
        <v>563</v>
      </c>
      <c r="S118" s="101"/>
      <c r="T118" s="101"/>
      <c r="U118" s="101"/>
      <c r="V118" s="101"/>
      <c r="W118" s="65"/>
      <c r="X118" s="118" t="e">
        <v>#DIV/0!</v>
      </c>
      <c r="Y118" s="101"/>
      <c r="Z118" s="101"/>
      <c r="AA118" s="101"/>
      <c r="AB118" s="101"/>
      <c r="AC118" s="65"/>
      <c r="AD118" s="118" t="e">
        <v>#DIV/0!</v>
      </c>
      <c r="AE118" s="101"/>
      <c r="AF118" s="101"/>
      <c r="AG118" s="101"/>
      <c r="AH118" s="101"/>
      <c r="AI118" s="65"/>
      <c r="AJ118" s="118" t="e">
        <v>#DIV/0!</v>
      </c>
      <c r="AK118" s="54"/>
      <c r="AL118" s="54"/>
      <c r="AM118" s="101"/>
      <c r="AN118" s="54"/>
      <c r="AO118" s="65"/>
      <c r="AP118" s="118">
        <v>0</v>
      </c>
      <c r="AQ118" s="101"/>
      <c r="AR118" s="101"/>
      <c r="AS118" s="101"/>
      <c r="AT118" s="101"/>
      <c r="AU118" s="65"/>
      <c r="AV118" s="118" t="e">
        <v>#DIV/0!</v>
      </c>
      <c r="AW118" s="101"/>
      <c r="AX118" s="101"/>
      <c r="AY118" s="101" t="s">
        <v>563</v>
      </c>
      <c r="AZ118" s="102"/>
      <c r="BA118" s="102" t="s">
        <v>563</v>
      </c>
      <c r="BB118" s="118" t="s">
        <v>563</v>
      </c>
      <c r="BC118" s="101"/>
      <c r="BD118" s="101"/>
      <c r="BE118" s="101"/>
      <c r="BF118" s="54"/>
      <c r="BG118" s="81"/>
      <c r="BH118" s="118" t="e">
        <f>AVERAGE(Table1215165[[#This Row],[Column55]],Table1215165[[#This Row],[Column56]])</f>
        <v>#DIV/0!</v>
      </c>
    </row>
    <row r="119" spans="1:60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6" t="s">
        <v>649</v>
      </c>
      <c r="G119" s="58"/>
      <c r="H119" s="58"/>
      <c r="I119" s="58"/>
      <c r="J119" s="58"/>
      <c r="K119" s="59"/>
      <c r="L119" s="118">
        <v>0</v>
      </c>
      <c r="M119" s="102">
        <v>3</v>
      </c>
      <c r="N119" s="102"/>
      <c r="O119" s="102">
        <v>3</v>
      </c>
      <c r="P119" s="102">
        <v>4</v>
      </c>
      <c r="Q119" s="102"/>
      <c r="R119" s="118">
        <v>3.3333333333333335</v>
      </c>
      <c r="S119" s="102"/>
      <c r="T119" s="102"/>
      <c r="U119" s="102"/>
      <c r="V119" s="102"/>
      <c r="W119" s="59"/>
      <c r="X119" s="118" t="e">
        <v>#DIV/0!</v>
      </c>
      <c r="Y119" s="102"/>
      <c r="Z119" s="102"/>
      <c r="AA119" s="102"/>
      <c r="AB119" s="102"/>
      <c r="AC119" s="59"/>
      <c r="AD119" s="118" t="e">
        <v>#DIV/0!</v>
      </c>
      <c r="AE119" s="102"/>
      <c r="AF119" s="102"/>
      <c r="AG119" s="102"/>
      <c r="AH119" s="102"/>
      <c r="AI119" s="59"/>
      <c r="AJ119" s="118" t="e">
        <v>#DIV/0!</v>
      </c>
      <c r="AK119" s="58"/>
      <c r="AL119" s="58"/>
      <c r="AM119" s="102"/>
      <c r="AN119" s="58"/>
      <c r="AO119" s="59"/>
      <c r="AP119" s="118">
        <v>0</v>
      </c>
      <c r="AQ119" s="102"/>
      <c r="AR119" s="102"/>
      <c r="AS119" s="102"/>
      <c r="AT119" s="102"/>
      <c r="AU119" s="59"/>
      <c r="AV119" s="118" t="e">
        <v>#DIV/0!</v>
      </c>
      <c r="AW119" s="102"/>
      <c r="AX119" s="102"/>
      <c r="AY119" s="102">
        <v>4</v>
      </c>
      <c r="AZ119" s="102"/>
      <c r="BA119" s="102">
        <v>4</v>
      </c>
      <c r="BB119" s="118">
        <v>4</v>
      </c>
      <c r="BC119" s="102"/>
      <c r="BD119" s="102"/>
      <c r="BE119" s="102"/>
      <c r="BF119" s="58"/>
      <c r="BG119" s="76"/>
      <c r="BH119" s="118" t="e">
        <f>AVERAGE(Table1215165[[#This Row],[Column55]],Table1215165[[#This Row],[Column56]])</f>
        <v>#DIV/0!</v>
      </c>
    </row>
    <row r="120" spans="1:60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63" t="s">
        <v>648</v>
      </c>
      <c r="G120" s="54"/>
      <c r="H120" s="54"/>
      <c r="I120" s="54"/>
      <c r="J120" s="54"/>
      <c r="K120" s="65"/>
      <c r="L120" s="118">
        <v>0</v>
      </c>
      <c r="M120" s="102" t="s">
        <v>563</v>
      </c>
      <c r="N120" s="102"/>
      <c r="O120" s="102" t="s">
        <v>563</v>
      </c>
      <c r="P120" s="102" t="s">
        <v>563</v>
      </c>
      <c r="Q120" s="102"/>
      <c r="R120" s="118" t="s">
        <v>563</v>
      </c>
      <c r="S120" s="101"/>
      <c r="T120" s="101"/>
      <c r="U120" s="101"/>
      <c r="V120" s="101"/>
      <c r="W120" s="65"/>
      <c r="X120" s="118" t="e">
        <v>#DIV/0!</v>
      </c>
      <c r="Y120" s="101"/>
      <c r="Z120" s="101"/>
      <c r="AA120" s="101"/>
      <c r="AB120" s="101"/>
      <c r="AC120" s="65"/>
      <c r="AD120" s="118" t="e">
        <v>#DIV/0!</v>
      </c>
      <c r="AE120" s="101"/>
      <c r="AF120" s="101"/>
      <c r="AG120" s="101"/>
      <c r="AH120" s="101"/>
      <c r="AI120" s="65"/>
      <c r="AJ120" s="118" t="e">
        <v>#DIV/0!</v>
      </c>
      <c r="AK120" s="54"/>
      <c r="AL120" s="54"/>
      <c r="AM120" s="101"/>
      <c r="AN120" s="54"/>
      <c r="AO120" s="65"/>
      <c r="AP120" s="118">
        <v>0</v>
      </c>
      <c r="AQ120" s="101"/>
      <c r="AR120" s="101"/>
      <c r="AS120" s="101"/>
      <c r="AT120" s="101"/>
      <c r="AU120" s="65"/>
      <c r="AV120" s="118" t="e">
        <v>#DIV/0!</v>
      </c>
      <c r="AW120" s="101"/>
      <c r="AX120" s="101"/>
      <c r="AY120" s="101" t="s">
        <v>563</v>
      </c>
      <c r="AZ120" s="102"/>
      <c r="BA120" s="102" t="s">
        <v>563</v>
      </c>
      <c r="BB120" s="118" t="s">
        <v>563</v>
      </c>
      <c r="BC120" s="101"/>
      <c r="BD120" s="101"/>
      <c r="BE120" s="101"/>
      <c r="BF120" s="54"/>
      <c r="BG120" s="81"/>
      <c r="BH120" s="118" t="e">
        <f>AVERAGE(Table1215165[[#This Row],[Column55]],Table1215165[[#This Row],[Column56]])</f>
        <v>#DIV/0!</v>
      </c>
    </row>
    <row r="121" spans="1:60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6" t="s">
        <v>648</v>
      </c>
      <c r="G121" s="58"/>
      <c r="H121" s="58"/>
      <c r="I121" s="58"/>
      <c r="J121" s="58"/>
      <c r="K121" s="59"/>
      <c r="L121" s="118">
        <v>0</v>
      </c>
      <c r="M121" s="102" t="s">
        <v>563</v>
      </c>
      <c r="N121" s="102"/>
      <c r="O121" s="102" t="s">
        <v>563</v>
      </c>
      <c r="P121" s="102" t="s">
        <v>563</v>
      </c>
      <c r="Q121" s="102"/>
      <c r="R121" s="118" t="s">
        <v>563</v>
      </c>
      <c r="S121" s="102"/>
      <c r="T121" s="102"/>
      <c r="U121" s="102"/>
      <c r="V121" s="102"/>
      <c r="W121" s="59"/>
      <c r="X121" s="118" t="e">
        <v>#DIV/0!</v>
      </c>
      <c r="Y121" s="102"/>
      <c r="Z121" s="102"/>
      <c r="AA121" s="102"/>
      <c r="AB121" s="102"/>
      <c r="AC121" s="59"/>
      <c r="AD121" s="118" t="e">
        <v>#DIV/0!</v>
      </c>
      <c r="AE121" s="102"/>
      <c r="AF121" s="102"/>
      <c r="AG121" s="102"/>
      <c r="AH121" s="102"/>
      <c r="AI121" s="59"/>
      <c r="AJ121" s="118" t="e">
        <v>#DIV/0!</v>
      </c>
      <c r="AK121" s="58"/>
      <c r="AL121" s="58"/>
      <c r="AM121" s="102"/>
      <c r="AN121" s="58"/>
      <c r="AO121" s="59"/>
      <c r="AP121" s="118">
        <v>0</v>
      </c>
      <c r="AQ121" s="102"/>
      <c r="AR121" s="102"/>
      <c r="AS121" s="102"/>
      <c r="AT121" s="102"/>
      <c r="AU121" s="59"/>
      <c r="AV121" s="118" t="e">
        <v>#DIV/0!</v>
      </c>
      <c r="AW121" s="102"/>
      <c r="AX121" s="102"/>
      <c r="AY121" s="102" t="s">
        <v>563</v>
      </c>
      <c r="AZ121" s="102"/>
      <c r="BA121" s="102" t="s">
        <v>563</v>
      </c>
      <c r="BB121" s="118" t="s">
        <v>563</v>
      </c>
      <c r="BC121" s="102"/>
      <c r="BD121" s="102"/>
      <c r="BE121" s="102"/>
      <c r="BF121" s="58"/>
      <c r="BG121" s="76"/>
      <c r="BH121" s="118" t="e">
        <f>AVERAGE(Table1215165[[#This Row],[Column55]],Table1215165[[#This Row],[Column56]])</f>
        <v>#DIV/0!</v>
      </c>
    </row>
    <row r="122" spans="1:60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63" t="s">
        <v>646</v>
      </c>
      <c r="G122" s="54"/>
      <c r="H122" s="54"/>
      <c r="I122" s="54"/>
      <c r="J122" s="54"/>
      <c r="K122" s="65"/>
      <c r="L122" s="118">
        <v>0</v>
      </c>
      <c r="M122" s="102">
        <v>3</v>
      </c>
      <c r="N122" s="102"/>
      <c r="O122" s="102">
        <v>2</v>
      </c>
      <c r="P122" s="102">
        <v>3</v>
      </c>
      <c r="Q122" s="102"/>
      <c r="R122" s="118">
        <v>2.6666666666666665</v>
      </c>
      <c r="S122" s="101"/>
      <c r="T122" s="101"/>
      <c r="U122" s="101"/>
      <c r="V122" s="101"/>
      <c r="W122" s="65"/>
      <c r="X122" s="118" t="e">
        <v>#DIV/0!</v>
      </c>
      <c r="Y122" s="101"/>
      <c r="Z122" s="101"/>
      <c r="AA122" s="101"/>
      <c r="AB122" s="101"/>
      <c r="AC122" s="65"/>
      <c r="AD122" s="118" t="e">
        <v>#DIV/0!</v>
      </c>
      <c r="AE122" s="101"/>
      <c r="AF122" s="101"/>
      <c r="AG122" s="101"/>
      <c r="AH122" s="101"/>
      <c r="AI122" s="65"/>
      <c r="AJ122" s="118" t="e">
        <v>#DIV/0!</v>
      </c>
      <c r="AK122" s="54"/>
      <c r="AL122" s="54"/>
      <c r="AM122" s="101"/>
      <c r="AN122" s="54"/>
      <c r="AO122" s="65"/>
      <c r="AP122" s="118">
        <v>0</v>
      </c>
      <c r="AQ122" s="101"/>
      <c r="AR122" s="101"/>
      <c r="AS122" s="101"/>
      <c r="AT122" s="101"/>
      <c r="AU122" s="65"/>
      <c r="AV122" s="118" t="e">
        <v>#DIV/0!</v>
      </c>
      <c r="AW122" s="101"/>
      <c r="AX122" s="101"/>
      <c r="AY122" s="101">
        <v>5</v>
      </c>
      <c r="AZ122" s="102"/>
      <c r="BA122" s="102">
        <v>2</v>
      </c>
      <c r="BB122" s="118">
        <v>3.5</v>
      </c>
      <c r="BC122" s="101"/>
      <c r="BD122" s="101"/>
      <c r="BE122" s="101"/>
      <c r="BF122" s="54"/>
      <c r="BG122" s="81"/>
      <c r="BH122" s="118" t="e">
        <f>AVERAGE(Table1215165[[#This Row],[Column55]],Table1215165[[#This Row],[Column56]])</f>
        <v>#DIV/0!</v>
      </c>
    </row>
    <row r="123" spans="1:60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6" t="s">
        <v>648</v>
      </c>
      <c r="G123" s="58"/>
      <c r="H123" s="58"/>
      <c r="I123" s="58"/>
      <c r="J123" s="58"/>
      <c r="K123" s="59"/>
      <c r="L123" s="118">
        <v>0</v>
      </c>
      <c r="M123" s="102" t="s">
        <v>563</v>
      </c>
      <c r="N123" s="102"/>
      <c r="O123" s="102" t="s">
        <v>563</v>
      </c>
      <c r="P123" s="102" t="s">
        <v>563</v>
      </c>
      <c r="Q123" s="102"/>
      <c r="R123" s="118" t="s">
        <v>563</v>
      </c>
      <c r="S123" s="102"/>
      <c r="T123" s="102"/>
      <c r="U123" s="102"/>
      <c r="V123" s="102"/>
      <c r="W123" s="59"/>
      <c r="X123" s="118" t="e">
        <v>#DIV/0!</v>
      </c>
      <c r="Y123" s="102"/>
      <c r="Z123" s="102"/>
      <c r="AA123" s="102"/>
      <c r="AB123" s="102"/>
      <c r="AC123" s="59"/>
      <c r="AD123" s="118" t="e">
        <v>#DIV/0!</v>
      </c>
      <c r="AE123" s="102"/>
      <c r="AF123" s="102"/>
      <c r="AG123" s="102"/>
      <c r="AH123" s="102"/>
      <c r="AI123" s="59"/>
      <c r="AJ123" s="118" t="e">
        <v>#DIV/0!</v>
      </c>
      <c r="AK123" s="58"/>
      <c r="AL123" s="58"/>
      <c r="AM123" s="102"/>
      <c r="AN123" s="58"/>
      <c r="AO123" s="59"/>
      <c r="AP123" s="118">
        <v>0</v>
      </c>
      <c r="AQ123" s="102"/>
      <c r="AR123" s="102"/>
      <c r="AS123" s="102"/>
      <c r="AT123" s="102"/>
      <c r="AU123" s="59"/>
      <c r="AV123" s="118" t="e">
        <v>#DIV/0!</v>
      </c>
      <c r="AW123" s="102"/>
      <c r="AX123" s="102"/>
      <c r="AY123" s="102" t="s">
        <v>563</v>
      </c>
      <c r="AZ123" s="102"/>
      <c r="BA123" s="102" t="s">
        <v>563</v>
      </c>
      <c r="BB123" s="118" t="s">
        <v>563</v>
      </c>
      <c r="BC123" s="102"/>
      <c r="BD123" s="102"/>
      <c r="BE123" s="102"/>
      <c r="BF123" s="58"/>
      <c r="BG123" s="76"/>
      <c r="BH123" s="118" t="e">
        <f>AVERAGE(Table1215165[[#This Row],[Column55]],Table1215165[[#This Row],[Column56]])</f>
        <v>#DIV/0!</v>
      </c>
    </row>
    <row r="124" spans="1:60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63" t="s">
        <v>648</v>
      </c>
      <c r="G124" s="54"/>
      <c r="H124" s="54"/>
      <c r="I124" s="54"/>
      <c r="J124" s="54"/>
      <c r="K124" s="65"/>
      <c r="L124" s="118">
        <v>0</v>
      </c>
      <c r="M124" s="102" t="s">
        <v>563</v>
      </c>
      <c r="N124" s="102"/>
      <c r="O124" s="102" t="s">
        <v>563</v>
      </c>
      <c r="P124" s="102" t="s">
        <v>563</v>
      </c>
      <c r="Q124" s="102"/>
      <c r="R124" s="118" t="s">
        <v>563</v>
      </c>
      <c r="S124" s="101"/>
      <c r="T124" s="101"/>
      <c r="U124" s="101"/>
      <c r="V124" s="101"/>
      <c r="W124" s="65"/>
      <c r="X124" s="118" t="e">
        <v>#DIV/0!</v>
      </c>
      <c r="Y124" s="101"/>
      <c r="Z124" s="101"/>
      <c r="AA124" s="101"/>
      <c r="AB124" s="101"/>
      <c r="AC124" s="65"/>
      <c r="AD124" s="118" t="e">
        <v>#DIV/0!</v>
      </c>
      <c r="AE124" s="101"/>
      <c r="AF124" s="101"/>
      <c r="AG124" s="101"/>
      <c r="AH124" s="101"/>
      <c r="AI124" s="65"/>
      <c r="AJ124" s="118" t="e">
        <v>#DIV/0!</v>
      </c>
      <c r="AK124" s="54"/>
      <c r="AL124" s="54"/>
      <c r="AM124" s="101"/>
      <c r="AN124" s="54"/>
      <c r="AO124" s="65"/>
      <c r="AP124" s="118">
        <v>0</v>
      </c>
      <c r="AQ124" s="101"/>
      <c r="AR124" s="101"/>
      <c r="AS124" s="101"/>
      <c r="AT124" s="101"/>
      <c r="AU124" s="65"/>
      <c r="AV124" s="118" t="e">
        <v>#DIV/0!</v>
      </c>
      <c r="AW124" s="101"/>
      <c r="AX124" s="101"/>
      <c r="AY124" s="101" t="s">
        <v>563</v>
      </c>
      <c r="AZ124" s="102"/>
      <c r="BA124" s="102" t="s">
        <v>563</v>
      </c>
      <c r="BB124" s="118" t="s">
        <v>563</v>
      </c>
      <c r="BC124" s="101"/>
      <c r="BD124" s="101"/>
      <c r="BE124" s="101"/>
      <c r="BF124" s="54"/>
      <c r="BG124" s="81"/>
      <c r="BH124" s="118" t="e">
        <f>AVERAGE(Table1215165[[#This Row],[Column55]],Table1215165[[#This Row],[Column56]])</f>
        <v>#DIV/0!</v>
      </c>
    </row>
    <row r="125" spans="1:60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6" t="s">
        <v>648</v>
      </c>
      <c r="G125" s="58"/>
      <c r="H125" s="58"/>
      <c r="I125" s="58"/>
      <c r="J125" s="58"/>
      <c r="K125" s="59"/>
      <c r="L125" s="118">
        <v>0</v>
      </c>
      <c r="M125" s="102" t="s">
        <v>563</v>
      </c>
      <c r="N125" s="102"/>
      <c r="O125" s="102" t="s">
        <v>563</v>
      </c>
      <c r="P125" s="102" t="s">
        <v>563</v>
      </c>
      <c r="Q125" s="102"/>
      <c r="R125" s="118" t="s">
        <v>563</v>
      </c>
      <c r="S125" s="102"/>
      <c r="T125" s="102"/>
      <c r="U125" s="102"/>
      <c r="V125" s="102"/>
      <c r="W125" s="59"/>
      <c r="X125" s="118" t="e">
        <v>#DIV/0!</v>
      </c>
      <c r="Y125" s="102"/>
      <c r="Z125" s="102"/>
      <c r="AA125" s="102"/>
      <c r="AB125" s="102"/>
      <c r="AC125" s="59"/>
      <c r="AD125" s="118" t="e">
        <v>#DIV/0!</v>
      </c>
      <c r="AE125" s="102"/>
      <c r="AF125" s="102"/>
      <c r="AG125" s="102"/>
      <c r="AH125" s="102"/>
      <c r="AI125" s="59"/>
      <c r="AJ125" s="118" t="e">
        <v>#DIV/0!</v>
      </c>
      <c r="AK125" s="58"/>
      <c r="AL125" s="58"/>
      <c r="AM125" s="102"/>
      <c r="AN125" s="58"/>
      <c r="AO125" s="59"/>
      <c r="AP125" s="118">
        <v>0</v>
      </c>
      <c r="AQ125" s="102"/>
      <c r="AR125" s="102"/>
      <c r="AS125" s="102"/>
      <c r="AT125" s="102"/>
      <c r="AU125" s="59"/>
      <c r="AV125" s="118" t="e">
        <v>#DIV/0!</v>
      </c>
      <c r="AW125" s="102"/>
      <c r="AX125" s="102"/>
      <c r="AY125" s="102" t="s">
        <v>563</v>
      </c>
      <c r="AZ125" s="102"/>
      <c r="BA125" s="102" t="s">
        <v>563</v>
      </c>
      <c r="BB125" s="118" t="s">
        <v>563</v>
      </c>
      <c r="BC125" s="102"/>
      <c r="BD125" s="102"/>
      <c r="BE125" s="102"/>
      <c r="BF125" s="58"/>
      <c r="BG125" s="76"/>
      <c r="BH125" s="118" t="e">
        <f>AVERAGE(Table1215165[[#This Row],[Column55]],Table1215165[[#This Row],[Column56]])</f>
        <v>#DIV/0!</v>
      </c>
    </row>
    <row r="126" spans="1:60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63" t="s">
        <v>646</v>
      </c>
      <c r="G126" s="54"/>
      <c r="H126" s="54"/>
      <c r="I126" s="54"/>
      <c r="J126" s="54"/>
      <c r="K126" s="65"/>
      <c r="L126" s="118">
        <v>0</v>
      </c>
      <c r="M126" s="102">
        <v>3</v>
      </c>
      <c r="N126" s="102"/>
      <c r="O126" s="102">
        <v>3</v>
      </c>
      <c r="P126" s="102">
        <v>3</v>
      </c>
      <c r="Q126" s="102"/>
      <c r="R126" s="118">
        <v>3</v>
      </c>
      <c r="S126" s="101"/>
      <c r="T126" s="101"/>
      <c r="U126" s="101"/>
      <c r="V126" s="101"/>
      <c r="W126" s="65"/>
      <c r="X126" s="118" t="e">
        <v>#DIV/0!</v>
      </c>
      <c r="Y126" s="101"/>
      <c r="Z126" s="101"/>
      <c r="AA126" s="101"/>
      <c r="AB126" s="101"/>
      <c r="AC126" s="65"/>
      <c r="AD126" s="118" t="e">
        <v>#DIV/0!</v>
      </c>
      <c r="AE126" s="101"/>
      <c r="AF126" s="101"/>
      <c r="AG126" s="101"/>
      <c r="AH126" s="101"/>
      <c r="AI126" s="65"/>
      <c r="AJ126" s="118" t="e">
        <v>#DIV/0!</v>
      </c>
      <c r="AK126" s="54"/>
      <c r="AL126" s="54"/>
      <c r="AM126" s="101"/>
      <c r="AN126" s="54"/>
      <c r="AO126" s="65"/>
      <c r="AP126" s="118">
        <v>0</v>
      </c>
      <c r="AQ126" s="101"/>
      <c r="AR126" s="101"/>
      <c r="AS126" s="101"/>
      <c r="AT126" s="101"/>
      <c r="AU126" s="65"/>
      <c r="AV126" s="118" t="e">
        <v>#DIV/0!</v>
      </c>
      <c r="AW126" s="101"/>
      <c r="AX126" s="101"/>
      <c r="AY126" s="101">
        <v>5</v>
      </c>
      <c r="AZ126" s="102"/>
      <c r="BA126" s="102">
        <v>2</v>
      </c>
      <c r="BB126" s="118">
        <v>3.5</v>
      </c>
      <c r="BC126" s="101"/>
      <c r="BD126" s="101"/>
      <c r="BE126" s="101"/>
      <c r="BF126" s="54"/>
      <c r="BG126" s="81"/>
      <c r="BH126" s="118" t="e">
        <f>AVERAGE(Table1215165[[#This Row],[Column55]],Table1215165[[#This Row],[Column56]])</f>
        <v>#DIV/0!</v>
      </c>
    </row>
    <row r="127" spans="1:60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6" t="s">
        <v>649</v>
      </c>
      <c r="G127" s="58"/>
      <c r="H127" s="58"/>
      <c r="I127" s="58"/>
      <c r="J127" s="58"/>
      <c r="K127" s="59"/>
      <c r="L127" s="118">
        <v>0</v>
      </c>
      <c r="M127" s="102">
        <v>4</v>
      </c>
      <c r="N127" s="102"/>
      <c r="O127" s="102">
        <v>4</v>
      </c>
      <c r="P127" s="102">
        <v>4</v>
      </c>
      <c r="Q127" s="102"/>
      <c r="R127" s="118">
        <v>4</v>
      </c>
      <c r="S127" s="102"/>
      <c r="T127" s="102"/>
      <c r="U127" s="102"/>
      <c r="V127" s="102"/>
      <c r="W127" s="59"/>
      <c r="X127" s="118" t="e">
        <v>#DIV/0!</v>
      </c>
      <c r="Y127" s="102"/>
      <c r="Z127" s="102"/>
      <c r="AA127" s="102"/>
      <c r="AB127" s="102"/>
      <c r="AC127" s="59"/>
      <c r="AD127" s="118" t="e">
        <v>#DIV/0!</v>
      </c>
      <c r="AE127" s="102"/>
      <c r="AF127" s="102"/>
      <c r="AG127" s="102"/>
      <c r="AH127" s="102"/>
      <c r="AI127" s="59"/>
      <c r="AJ127" s="118" t="e">
        <v>#DIV/0!</v>
      </c>
      <c r="AK127" s="58"/>
      <c r="AL127" s="58"/>
      <c r="AM127" s="102"/>
      <c r="AN127" s="58"/>
      <c r="AO127" s="59"/>
      <c r="AP127" s="118">
        <v>0</v>
      </c>
      <c r="AQ127" s="102"/>
      <c r="AR127" s="102"/>
      <c r="AS127" s="102"/>
      <c r="AT127" s="102"/>
      <c r="AU127" s="59"/>
      <c r="AV127" s="118" t="e">
        <v>#DIV/0!</v>
      </c>
      <c r="AW127" s="102"/>
      <c r="AX127" s="102"/>
      <c r="AY127" s="102">
        <v>5</v>
      </c>
      <c r="AZ127" s="102"/>
      <c r="BA127" s="102">
        <v>4</v>
      </c>
      <c r="BB127" s="118">
        <v>4.5</v>
      </c>
      <c r="BC127" s="102"/>
      <c r="BD127" s="102"/>
      <c r="BE127" s="102"/>
      <c r="BF127" s="58"/>
      <c r="BG127" s="76"/>
      <c r="BH127" s="118" t="e">
        <f>AVERAGE(Table1215165[[#This Row],[Column55]],Table1215165[[#This Row],[Column56]])</f>
        <v>#DIV/0!</v>
      </c>
    </row>
    <row r="128" spans="1:60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63" t="s">
        <v>649</v>
      </c>
      <c r="G128" s="54"/>
      <c r="H128" s="54"/>
      <c r="I128" s="54"/>
      <c r="J128" s="54"/>
      <c r="K128" s="65"/>
      <c r="L128" s="118">
        <v>0</v>
      </c>
      <c r="M128" s="102">
        <v>3</v>
      </c>
      <c r="N128" s="102"/>
      <c r="O128" s="102">
        <v>2</v>
      </c>
      <c r="P128" s="102">
        <v>2</v>
      </c>
      <c r="Q128" s="102"/>
      <c r="R128" s="118">
        <v>2.3333333333333335</v>
      </c>
      <c r="S128" s="101"/>
      <c r="T128" s="101"/>
      <c r="U128" s="101"/>
      <c r="V128" s="101"/>
      <c r="W128" s="65"/>
      <c r="X128" s="118" t="e">
        <v>#DIV/0!</v>
      </c>
      <c r="Y128" s="101"/>
      <c r="Z128" s="101"/>
      <c r="AA128" s="101"/>
      <c r="AB128" s="101"/>
      <c r="AC128" s="65"/>
      <c r="AD128" s="118" t="e">
        <v>#DIV/0!</v>
      </c>
      <c r="AE128" s="101"/>
      <c r="AF128" s="101"/>
      <c r="AG128" s="101"/>
      <c r="AH128" s="101"/>
      <c r="AI128" s="65"/>
      <c r="AJ128" s="118" t="e">
        <v>#DIV/0!</v>
      </c>
      <c r="AK128" s="54"/>
      <c r="AL128" s="54"/>
      <c r="AM128" s="101"/>
      <c r="AN128" s="54"/>
      <c r="AO128" s="65"/>
      <c r="AP128" s="118">
        <v>0</v>
      </c>
      <c r="AQ128" s="101"/>
      <c r="AR128" s="101"/>
      <c r="AS128" s="101"/>
      <c r="AT128" s="101"/>
      <c r="AU128" s="65"/>
      <c r="AV128" s="118" t="e">
        <v>#DIV/0!</v>
      </c>
      <c r="AW128" s="101"/>
      <c r="AX128" s="101"/>
      <c r="AY128" s="101">
        <v>5</v>
      </c>
      <c r="AZ128" s="102"/>
      <c r="BA128" s="102">
        <v>2</v>
      </c>
      <c r="BB128" s="118">
        <v>3.5</v>
      </c>
      <c r="BC128" s="101"/>
      <c r="BD128" s="101"/>
      <c r="BE128" s="101"/>
      <c r="BF128" s="54"/>
      <c r="BG128" s="81"/>
      <c r="BH128" s="118" t="e">
        <f>AVERAGE(Table1215165[[#This Row],[Column55]],Table1215165[[#This Row],[Column56]])</f>
        <v>#DIV/0!</v>
      </c>
    </row>
    <row r="129" spans="1:60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6" t="s">
        <v>648</v>
      </c>
      <c r="G129" s="58"/>
      <c r="H129" s="58"/>
      <c r="I129" s="58"/>
      <c r="J129" s="58"/>
      <c r="K129" s="59"/>
      <c r="L129" s="118">
        <v>0</v>
      </c>
      <c r="M129" s="102" t="s">
        <v>563</v>
      </c>
      <c r="N129" s="102"/>
      <c r="O129" s="102" t="s">
        <v>563</v>
      </c>
      <c r="P129" s="102" t="s">
        <v>563</v>
      </c>
      <c r="Q129" s="102"/>
      <c r="R129" s="118" t="s">
        <v>563</v>
      </c>
      <c r="S129" s="102"/>
      <c r="T129" s="102"/>
      <c r="U129" s="102"/>
      <c r="V129" s="102"/>
      <c r="W129" s="59"/>
      <c r="X129" s="118" t="e">
        <v>#DIV/0!</v>
      </c>
      <c r="Y129" s="102"/>
      <c r="Z129" s="102"/>
      <c r="AA129" s="102"/>
      <c r="AB129" s="102"/>
      <c r="AC129" s="59"/>
      <c r="AD129" s="118" t="e">
        <v>#DIV/0!</v>
      </c>
      <c r="AE129" s="102"/>
      <c r="AF129" s="102"/>
      <c r="AG129" s="102"/>
      <c r="AH129" s="102"/>
      <c r="AI129" s="59"/>
      <c r="AJ129" s="118" t="e">
        <v>#DIV/0!</v>
      </c>
      <c r="AK129" s="58"/>
      <c r="AL129" s="58"/>
      <c r="AM129" s="102"/>
      <c r="AN129" s="58"/>
      <c r="AO129" s="59"/>
      <c r="AP129" s="118">
        <v>0</v>
      </c>
      <c r="AQ129" s="102"/>
      <c r="AR129" s="102"/>
      <c r="AS129" s="102"/>
      <c r="AT129" s="102"/>
      <c r="AU129" s="59"/>
      <c r="AV129" s="118" t="e">
        <v>#DIV/0!</v>
      </c>
      <c r="AW129" s="102"/>
      <c r="AX129" s="102"/>
      <c r="AY129" s="102" t="s">
        <v>563</v>
      </c>
      <c r="AZ129" s="102"/>
      <c r="BA129" s="102" t="s">
        <v>563</v>
      </c>
      <c r="BB129" s="118" t="s">
        <v>563</v>
      </c>
      <c r="BC129" s="102"/>
      <c r="BD129" s="102"/>
      <c r="BE129" s="102"/>
      <c r="BF129" s="58"/>
      <c r="BG129" s="76"/>
      <c r="BH129" s="118" t="e">
        <f>AVERAGE(Table1215165[[#This Row],[Column55]],Table1215165[[#This Row],[Column56]])</f>
        <v>#DIV/0!</v>
      </c>
    </row>
    <row r="130" spans="1:60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63" t="s">
        <v>648</v>
      </c>
      <c r="G130" s="54"/>
      <c r="H130" s="54"/>
      <c r="I130" s="54"/>
      <c r="J130" s="54"/>
      <c r="K130" s="65"/>
      <c r="L130" s="118">
        <v>0</v>
      </c>
      <c r="M130" s="102" t="s">
        <v>563</v>
      </c>
      <c r="N130" s="102"/>
      <c r="O130" s="102" t="s">
        <v>563</v>
      </c>
      <c r="P130" s="102" t="s">
        <v>563</v>
      </c>
      <c r="Q130" s="102"/>
      <c r="R130" s="118" t="s">
        <v>563</v>
      </c>
      <c r="S130" s="101"/>
      <c r="T130" s="101"/>
      <c r="U130" s="101"/>
      <c r="V130" s="101"/>
      <c r="W130" s="65"/>
      <c r="X130" s="118" t="e">
        <v>#DIV/0!</v>
      </c>
      <c r="Y130" s="101"/>
      <c r="Z130" s="101"/>
      <c r="AA130" s="101"/>
      <c r="AB130" s="101"/>
      <c r="AC130" s="65"/>
      <c r="AD130" s="118" t="e">
        <v>#DIV/0!</v>
      </c>
      <c r="AE130" s="101"/>
      <c r="AF130" s="101"/>
      <c r="AG130" s="101"/>
      <c r="AH130" s="101"/>
      <c r="AI130" s="65"/>
      <c r="AJ130" s="118" t="e">
        <v>#DIV/0!</v>
      </c>
      <c r="AK130" s="54"/>
      <c r="AL130" s="54"/>
      <c r="AM130" s="101"/>
      <c r="AN130" s="54"/>
      <c r="AO130" s="65"/>
      <c r="AP130" s="118">
        <v>0</v>
      </c>
      <c r="AQ130" s="101"/>
      <c r="AR130" s="101"/>
      <c r="AS130" s="101"/>
      <c r="AT130" s="101"/>
      <c r="AU130" s="65"/>
      <c r="AV130" s="118" t="e">
        <v>#DIV/0!</v>
      </c>
      <c r="AW130" s="101"/>
      <c r="AX130" s="101"/>
      <c r="AY130" s="101" t="s">
        <v>563</v>
      </c>
      <c r="AZ130" s="102"/>
      <c r="BA130" s="102" t="s">
        <v>563</v>
      </c>
      <c r="BB130" s="118" t="s">
        <v>563</v>
      </c>
      <c r="BC130" s="101"/>
      <c r="BD130" s="101"/>
      <c r="BE130" s="101"/>
      <c r="BF130" s="54"/>
      <c r="BG130" s="81"/>
      <c r="BH130" s="118" t="e">
        <f>AVERAGE(Table1215165[[#This Row],[Column55]],Table1215165[[#This Row],[Column56]])</f>
        <v>#DIV/0!</v>
      </c>
    </row>
    <row r="131" spans="1:60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6" t="s">
        <v>649</v>
      </c>
      <c r="G131" s="58"/>
      <c r="H131" s="58"/>
      <c r="I131" s="58"/>
      <c r="J131" s="58"/>
      <c r="K131" s="59"/>
      <c r="L131" s="118">
        <v>0</v>
      </c>
      <c r="M131" s="102">
        <v>3</v>
      </c>
      <c r="N131" s="102"/>
      <c r="O131" s="102">
        <v>3</v>
      </c>
      <c r="P131" s="102">
        <v>4</v>
      </c>
      <c r="Q131" s="102"/>
      <c r="R131" s="118">
        <v>3.3333333333333335</v>
      </c>
      <c r="S131" s="102"/>
      <c r="T131" s="102"/>
      <c r="U131" s="102"/>
      <c r="V131" s="102"/>
      <c r="W131" s="59"/>
      <c r="X131" s="118" t="e">
        <v>#DIV/0!</v>
      </c>
      <c r="Y131" s="102"/>
      <c r="Z131" s="102"/>
      <c r="AA131" s="102"/>
      <c r="AB131" s="102"/>
      <c r="AC131" s="59"/>
      <c r="AD131" s="118" t="e">
        <v>#DIV/0!</v>
      </c>
      <c r="AE131" s="102"/>
      <c r="AF131" s="102"/>
      <c r="AG131" s="102"/>
      <c r="AH131" s="102"/>
      <c r="AI131" s="59"/>
      <c r="AJ131" s="118" t="e">
        <v>#DIV/0!</v>
      </c>
      <c r="AK131" s="58"/>
      <c r="AL131" s="58"/>
      <c r="AM131" s="102"/>
      <c r="AN131" s="58"/>
      <c r="AO131" s="59"/>
      <c r="AP131" s="118">
        <v>0</v>
      </c>
      <c r="AQ131" s="102"/>
      <c r="AR131" s="102"/>
      <c r="AS131" s="102"/>
      <c r="AT131" s="102"/>
      <c r="AU131" s="59"/>
      <c r="AV131" s="118" t="e">
        <v>#DIV/0!</v>
      </c>
      <c r="AW131" s="102"/>
      <c r="AX131" s="102"/>
      <c r="AY131" s="102">
        <v>5</v>
      </c>
      <c r="AZ131" s="102"/>
      <c r="BA131" s="102">
        <v>4</v>
      </c>
      <c r="BB131" s="118">
        <v>4.5</v>
      </c>
      <c r="BC131" s="102"/>
      <c r="BD131" s="102"/>
      <c r="BE131" s="102"/>
      <c r="BF131" s="58"/>
      <c r="BG131" s="76"/>
      <c r="BH131" s="118" t="e">
        <f>AVERAGE(Table1215165[[#This Row],[Column55]],Table1215165[[#This Row],[Column56]])</f>
        <v>#DIV/0!</v>
      </c>
    </row>
    <row r="132" spans="1:60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63" t="s">
        <v>646</v>
      </c>
      <c r="G132" s="54"/>
      <c r="H132" s="54"/>
      <c r="I132" s="54"/>
      <c r="J132" s="54"/>
      <c r="K132" s="65"/>
      <c r="L132" s="118">
        <v>0</v>
      </c>
      <c r="M132" s="102">
        <v>2</v>
      </c>
      <c r="N132" s="102"/>
      <c r="O132" s="102">
        <v>2</v>
      </c>
      <c r="P132" s="102">
        <v>2</v>
      </c>
      <c r="Q132" s="102"/>
      <c r="R132" s="118">
        <v>2</v>
      </c>
      <c r="S132" s="101"/>
      <c r="T132" s="101"/>
      <c r="U132" s="101"/>
      <c r="V132" s="101"/>
      <c r="W132" s="65"/>
      <c r="X132" s="118" t="e">
        <v>#DIV/0!</v>
      </c>
      <c r="Y132" s="101"/>
      <c r="Z132" s="101"/>
      <c r="AA132" s="101"/>
      <c r="AB132" s="101"/>
      <c r="AC132" s="65"/>
      <c r="AD132" s="118" t="e">
        <v>#DIV/0!</v>
      </c>
      <c r="AE132" s="101"/>
      <c r="AF132" s="101"/>
      <c r="AG132" s="101"/>
      <c r="AH132" s="101"/>
      <c r="AI132" s="65"/>
      <c r="AJ132" s="118" t="e">
        <v>#DIV/0!</v>
      </c>
      <c r="AK132" s="54"/>
      <c r="AL132" s="54"/>
      <c r="AM132" s="101"/>
      <c r="AN132" s="54"/>
      <c r="AO132" s="65"/>
      <c r="AP132" s="118">
        <v>0</v>
      </c>
      <c r="AQ132" s="101"/>
      <c r="AR132" s="101"/>
      <c r="AS132" s="101"/>
      <c r="AT132" s="101"/>
      <c r="AU132" s="65"/>
      <c r="AV132" s="118" t="e">
        <v>#DIV/0!</v>
      </c>
      <c r="AW132" s="101"/>
      <c r="AX132" s="101"/>
      <c r="AY132" s="101">
        <v>5</v>
      </c>
      <c r="AZ132" s="102"/>
      <c r="BA132" s="102">
        <v>2</v>
      </c>
      <c r="BB132" s="118">
        <v>3.5</v>
      </c>
      <c r="BC132" s="101"/>
      <c r="BD132" s="101"/>
      <c r="BE132" s="101"/>
      <c r="BF132" s="54"/>
      <c r="BG132" s="81"/>
      <c r="BH132" s="118" t="e">
        <f>AVERAGE(Table1215165[[#This Row],[Column55]],Table1215165[[#This Row],[Column56]])</f>
        <v>#DIV/0!</v>
      </c>
    </row>
    <row r="133" spans="1:60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6" t="s">
        <v>649</v>
      </c>
      <c r="G133" s="58"/>
      <c r="H133" s="58"/>
      <c r="I133" s="58"/>
      <c r="J133" s="58"/>
      <c r="K133" s="59"/>
      <c r="L133" s="118">
        <v>0</v>
      </c>
      <c r="M133" s="102">
        <v>3</v>
      </c>
      <c r="N133" s="102"/>
      <c r="O133" s="102">
        <v>3</v>
      </c>
      <c r="P133" s="102">
        <v>2</v>
      </c>
      <c r="Q133" s="102"/>
      <c r="R133" s="118">
        <v>2.6666666666666665</v>
      </c>
      <c r="S133" s="102"/>
      <c r="T133" s="102"/>
      <c r="U133" s="102"/>
      <c r="V133" s="102"/>
      <c r="W133" s="59"/>
      <c r="X133" s="118" t="e">
        <v>#DIV/0!</v>
      </c>
      <c r="Y133" s="102"/>
      <c r="Z133" s="102"/>
      <c r="AA133" s="102"/>
      <c r="AB133" s="102"/>
      <c r="AC133" s="59"/>
      <c r="AD133" s="118" t="e">
        <v>#DIV/0!</v>
      </c>
      <c r="AE133" s="102"/>
      <c r="AF133" s="102"/>
      <c r="AG133" s="102"/>
      <c r="AH133" s="102"/>
      <c r="AI133" s="59"/>
      <c r="AJ133" s="118" t="e">
        <v>#DIV/0!</v>
      </c>
      <c r="AK133" s="58"/>
      <c r="AL133" s="58"/>
      <c r="AM133" s="102"/>
      <c r="AN133" s="58"/>
      <c r="AO133" s="59"/>
      <c r="AP133" s="118">
        <v>0</v>
      </c>
      <c r="AQ133" s="102"/>
      <c r="AR133" s="102"/>
      <c r="AS133" s="102"/>
      <c r="AT133" s="102"/>
      <c r="AU133" s="59"/>
      <c r="AV133" s="118" t="e">
        <v>#DIV/0!</v>
      </c>
      <c r="AW133" s="102"/>
      <c r="AX133" s="102"/>
      <c r="AY133" s="102">
        <v>5</v>
      </c>
      <c r="AZ133" s="102"/>
      <c r="BA133" s="102">
        <v>2</v>
      </c>
      <c r="BB133" s="118">
        <v>3.5</v>
      </c>
      <c r="BC133" s="102"/>
      <c r="BD133" s="102"/>
      <c r="BE133" s="102"/>
      <c r="BF133" s="58"/>
      <c r="BG133" s="76"/>
      <c r="BH133" s="118" t="e">
        <f>AVERAGE(Table1215165[[#This Row],[Column55]],Table1215165[[#This Row],[Column56]])</f>
        <v>#DIV/0!</v>
      </c>
    </row>
    <row r="134" spans="1:60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63" t="s">
        <v>646</v>
      </c>
      <c r="G134" s="54"/>
      <c r="H134" s="54"/>
      <c r="I134" s="54"/>
      <c r="J134" s="54"/>
      <c r="K134" s="65"/>
      <c r="L134" s="118">
        <v>0</v>
      </c>
      <c r="M134" s="102">
        <v>3</v>
      </c>
      <c r="N134" s="102"/>
      <c r="O134" s="102">
        <v>3</v>
      </c>
      <c r="P134" s="102">
        <v>3</v>
      </c>
      <c r="Q134" s="102"/>
      <c r="R134" s="118">
        <v>3</v>
      </c>
      <c r="S134" s="101"/>
      <c r="T134" s="101"/>
      <c r="U134" s="101"/>
      <c r="V134" s="101"/>
      <c r="W134" s="65"/>
      <c r="X134" s="118" t="e">
        <v>#DIV/0!</v>
      </c>
      <c r="Y134" s="101"/>
      <c r="Z134" s="101"/>
      <c r="AA134" s="101"/>
      <c r="AB134" s="101"/>
      <c r="AC134" s="65"/>
      <c r="AD134" s="118" t="e">
        <v>#DIV/0!</v>
      </c>
      <c r="AE134" s="101"/>
      <c r="AF134" s="101"/>
      <c r="AG134" s="101"/>
      <c r="AH134" s="101"/>
      <c r="AI134" s="65"/>
      <c r="AJ134" s="118" t="e">
        <v>#DIV/0!</v>
      </c>
      <c r="AK134" s="54"/>
      <c r="AL134" s="54"/>
      <c r="AM134" s="101"/>
      <c r="AN134" s="54"/>
      <c r="AO134" s="65"/>
      <c r="AP134" s="118">
        <v>0</v>
      </c>
      <c r="AQ134" s="101"/>
      <c r="AR134" s="101"/>
      <c r="AS134" s="101"/>
      <c r="AT134" s="101"/>
      <c r="AU134" s="65"/>
      <c r="AV134" s="118" t="e">
        <v>#DIV/0!</v>
      </c>
      <c r="AW134" s="101"/>
      <c r="AX134" s="101"/>
      <c r="AY134" s="101">
        <v>5</v>
      </c>
      <c r="AZ134" s="102"/>
      <c r="BA134" s="102">
        <v>3</v>
      </c>
      <c r="BB134" s="118">
        <v>4</v>
      </c>
      <c r="BC134" s="101"/>
      <c r="BD134" s="101"/>
      <c r="BE134" s="101"/>
      <c r="BF134" s="54"/>
      <c r="BG134" s="81"/>
      <c r="BH134" s="118" t="e">
        <f>AVERAGE(Table1215165[[#This Row],[Column55]],Table1215165[[#This Row],[Column56]])</f>
        <v>#DIV/0!</v>
      </c>
    </row>
    <row r="135" spans="1:60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6" t="s">
        <v>646</v>
      </c>
      <c r="G135" s="58"/>
      <c r="H135" s="58"/>
      <c r="I135" s="58"/>
      <c r="J135" s="58"/>
      <c r="K135" s="59"/>
      <c r="L135" s="118">
        <v>0</v>
      </c>
      <c r="M135" s="102">
        <v>3</v>
      </c>
      <c r="N135" s="102"/>
      <c r="O135" s="102">
        <v>3</v>
      </c>
      <c r="P135" s="102">
        <v>3</v>
      </c>
      <c r="Q135" s="102"/>
      <c r="R135" s="118">
        <v>3</v>
      </c>
      <c r="S135" s="102"/>
      <c r="T135" s="102"/>
      <c r="U135" s="102"/>
      <c r="V135" s="102"/>
      <c r="W135" s="59"/>
      <c r="X135" s="118" t="e">
        <v>#DIV/0!</v>
      </c>
      <c r="Y135" s="102"/>
      <c r="Z135" s="102"/>
      <c r="AA135" s="102"/>
      <c r="AB135" s="102"/>
      <c r="AC135" s="59"/>
      <c r="AD135" s="118" t="e">
        <v>#DIV/0!</v>
      </c>
      <c r="AE135" s="102"/>
      <c r="AF135" s="102"/>
      <c r="AG135" s="102"/>
      <c r="AH135" s="102"/>
      <c r="AI135" s="59"/>
      <c r="AJ135" s="118" t="e">
        <v>#DIV/0!</v>
      </c>
      <c r="AK135" s="58"/>
      <c r="AL135" s="58"/>
      <c r="AM135" s="102"/>
      <c r="AN135" s="58"/>
      <c r="AO135" s="59"/>
      <c r="AP135" s="118">
        <v>0</v>
      </c>
      <c r="AQ135" s="102"/>
      <c r="AR135" s="102"/>
      <c r="AS135" s="102"/>
      <c r="AT135" s="102"/>
      <c r="AU135" s="59"/>
      <c r="AV135" s="118" t="e">
        <v>#DIV/0!</v>
      </c>
      <c r="AW135" s="102"/>
      <c r="AX135" s="102"/>
      <c r="AY135" s="102">
        <v>5</v>
      </c>
      <c r="AZ135" s="102"/>
      <c r="BA135" s="102">
        <v>3</v>
      </c>
      <c r="BB135" s="118">
        <v>4</v>
      </c>
      <c r="BC135" s="102"/>
      <c r="BD135" s="102"/>
      <c r="BE135" s="102"/>
      <c r="BF135" s="58"/>
      <c r="BG135" s="76"/>
      <c r="BH135" s="118" t="e">
        <f>AVERAGE(Table1215165[[#This Row],[Column55]],Table1215165[[#This Row],[Column56]])</f>
        <v>#DIV/0!</v>
      </c>
    </row>
    <row r="136" spans="1:60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63" t="s">
        <v>649</v>
      </c>
      <c r="G136" s="54"/>
      <c r="H136" s="54"/>
      <c r="I136" s="54"/>
      <c r="J136" s="54"/>
      <c r="K136" s="65"/>
      <c r="L136" s="118">
        <v>0</v>
      </c>
      <c r="M136" s="102">
        <v>4</v>
      </c>
      <c r="N136" s="102"/>
      <c r="O136" s="102">
        <v>2</v>
      </c>
      <c r="P136" s="102">
        <v>3</v>
      </c>
      <c r="Q136" s="102"/>
      <c r="R136" s="118">
        <v>3</v>
      </c>
      <c r="S136" s="101"/>
      <c r="T136" s="101"/>
      <c r="U136" s="101"/>
      <c r="V136" s="101"/>
      <c r="W136" s="65"/>
      <c r="X136" s="118" t="e">
        <v>#DIV/0!</v>
      </c>
      <c r="Y136" s="101"/>
      <c r="Z136" s="101"/>
      <c r="AA136" s="101"/>
      <c r="AB136" s="101"/>
      <c r="AC136" s="65"/>
      <c r="AD136" s="118" t="e">
        <v>#DIV/0!</v>
      </c>
      <c r="AE136" s="101"/>
      <c r="AF136" s="101"/>
      <c r="AG136" s="101"/>
      <c r="AH136" s="101"/>
      <c r="AI136" s="65"/>
      <c r="AJ136" s="118" t="e">
        <v>#DIV/0!</v>
      </c>
      <c r="AK136" s="54"/>
      <c r="AL136" s="54"/>
      <c r="AM136" s="101"/>
      <c r="AN136" s="54"/>
      <c r="AO136" s="65"/>
      <c r="AP136" s="118">
        <v>0</v>
      </c>
      <c r="AQ136" s="101"/>
      <c r="AR136" s="101"/>
      <c r="AS136" s="101"/>
      <c r="AT136" s="101"/>
      <c r="AU136" s="65"/>
      <c r="AV136" s="118" t="e">
        <v>#DIV/0!</v>
      </c>
      <c r="AW136" s="101"/>
      <c r="AX136" s="101"/>
      <c r="AY136" s="101">
        <v>5</v>
      </c>
      <c r="AZ136" s="102"/>
      <c r="BA136" s="102">
        <v>3</v>
      </c>
      <c r="BB136" s="118">
        <v>4</v>
      </c>
      <c r="BC136" s="101"/>
      <c r="BD136" s="101"/>
      <c r="BE136" s="101"/>
      <c r="BF136" s="54"/>
      <c r="BG136" s="81"/>
      <c r="BH136" s="118" t="e">
        <f>AVERAGE(Table1215165[[#This Row],[Column55]],Table1215165[[#This Row],[Column56]])</f>
        <v>#DIV/0!</v>
      </c>
    </row>
    <row r="137" spans="1:60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6" t="s">
        <v>648</v>
      </c>
      <c r="G137" s="58"/>
      <c r="H137" s="58"/>
      <c r="I137" s="58"/>
      <c r="J137" s="58"/>
      <c r="K137" s="59"/>
      <c r="L137" s="118">
        <v>0</v>
      </c>
      <c r="M137" s="102" t="s">
        <v>563</v>
      </c>
      <c r="N137" s="102"/>
      <c r="O137" s="102" t="s">
        <v>563</v>
      </c>
      <c r="P137" s="102" t="s">
        <v>563</v>
      </c>
      <c r="Q137" s="102"/>
      <c r="R137" s="118" t="s">
        <v>563</v>
      </c>
      <c r="S137" s="102"/>
      <c r="T137" s="102"/>
      <c r="U137" s="102"/>
      <c r="V137" s="102"/>
      <c r="W137" s="59"/>
      <c r="X137" s="118" t="e">
        <v>#DIV/0!</v>
      </c>
      <c r="Y137" s="102"/>
      <c r="Z137" s="102"/>
      <c r="AA137" s="102"/>
      <c r="AB137" s="102"/>
      <c r="AC137" s="59"/>
      <c r="AD137" s="118" t="e">
        <v>#DIV/0!</v>
      </c>
      <c r="AE137" s="102"/>
      <c r="AF137" s="102"/>
      <c r="AG137" s="102"/>
      <c r="AH137" s="102"/>
      <c r="AI137" s="59"/>
      <c r="AJ137" s="118" t="e">
        <v>#DIV/0!</v>
      </c>
      <c r="AK137" s="58"/>
      <c r="AL137" s="58"/>
      <c r="AM137" s="102"/>
      <c r="AN137" s="58"/>
      <c r="AO137" s="59"/>
      <c r="AP137" s="118">
        <v>0</v>
      </c>
      <c r="AQ137" s="102"/>
      <c r="AR137" s="102"/>
      <c r="AS137" s="102"/>
      <c r="AT137" s="102"/>
      <c r="AU137" s="59"/>
      <c r="AV137" s="118" t="e">
        <v>#DIV/0!</v>
      </c>
      <c r="AW137" s="102"/>
      <c r="AX137" s="102"/>
      <c r="AY137" s="102" t="s">
        <v>563</v>
      </c>
      <c r="AZ137" s="102"/>
      <c r="BA137" s="102" t="s">
        <v>563</v>
      </c>
      <c r="BB137" s="118" t="s">
        <v>563</v>
      </c>
      <c r="BC137" s="102"/>
      <c r="BD137" s="102"/>
      <c r="BE137" s="102"/>
      <c r="BF137" s="58"/>
      <c r="BG137" s="76"/>
      <c r="BH137" s="118" t="e">
        <f>AVERAGE(Table1215165[[#This Row],[Column55]],Table1215165[[#This Row],[Column56]])</f>
        <v>#DIV/0!</v>
      </c>
    </row>
    <row r="138" spans="1:60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63" t="s">
        <v>648</v>
      </c>
      <c r="G138" s="54"/>
      <c r="H138" s="54"/>
      <c r="I138" s="54"/>
      <c r="J138" s="54"/>
      <c r="K138" s="65"/>
      <c r="L138" s="118">
        <v>0</v>
      </c>
      <c r="M138" s="102" t="s">
        <v>563</v>
      </c>
      <c r="N138" s="102"/>
      <c r="O138" s="102" t="s">
        <v>563</v>
      </c>
      <c r="P138" s="102" t="s">
        <v>563</v>
      </c>
      <c r="Q138" s="102"/>
      <c r="R138" s="118" t="s">
        <v>563</v>
      </c>
      <c r="S138" s="101"/>
      <c r="T138" s="101"/>
      <c r="U138" s="101"/>
      <c r="V138" s="101"/>
      <c r="W138" s="65"/>
      <c r="X138" s="118" t="e">
        <v>#DIV/0!</v>
      </c>
      <c r="Y138" s="101"/>
      <c r="Z138" s="101"/>
      <c r="AA138" s="101"/>
      <c r="AB138" s="101"/>
      <c r="AC138" s="65"/>
      <c r="AD138" s="118" t="e">
        <v>#DIV/0!</v>
      </c>
      <c r="AE138" s="101"/>
      <c r="AF138" s="101"/>
      <c r="AG138" s="101"/>
      <c r="AH138" s="101"/>
      <c r="AI138" s="65"/>
      <c r="AJ138" s="118" t="e">
        <v>#DIV/0!</v>
      </c>
      <c r="AK138" s="54"/>
      <c r="AL138" s="54"/>
      <c r="AM138" s="101"/>
      <c r="AN138" s="54"/>
      <c r="AO138" s="65"/>
      <c r="AP138" s="118">
        <v>0</v>
      </c>
      <c r="AQ138" s="101"/>
      <c r="AR138" s="101"/>
      <c r="AS138" s="101"/>
      <c r="AT138" s="101"/>
      <c r="AU138" s="65"/>
      <c r="AV138" s="118" t="e">
        <v>#DIV/0!</v>
      </c>
      <c r="AW138" s="101"/>
      <c r="AX138" s="101"/>
      <c r="AY138" s="101" t="s">
        <v>563</v>
      </c>
      <c r="AZ138" s="102"/>
      <c r="BA138" s="102" t="s">
        <v>563</v>
      </c>
      <c r="BB138" s="118" t="s">
        <v>563</v>
      </c>
      <c r="BC138" s="101"/>
      <c r="BD138" s="101"/>
      <c r="BE138" s="101"/>
      <c r="BF138" s="54"/>
      <c r="BG138" s="81"/>
      <c r="BH138" s="118" t="e">
        <f>AVERAGE(Table1215165[[#This Row],[Column55]],Table1215165[[#This Row],[Column56]])</f>
        <v>#DIV/0!</v>
      </c>
    </row>
    <row r="139" spans="1:60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6" t="s">
        <v>649</v>
      </c>
      <c r="G139" s="58"/>
      <c r="H139" s="58"/>
      <c r="I139" s="58"/>
      <c r="J139" s="58"/>
      <c r="K139" s="59"/>
      <c r="L139" s="118">
        <v>0</v>
      </c>
      <c r="M139" s="102">
        <v>4</v>
      </c>
      <c r="N139" s="102"/>
      <c r="O139" s="102">
        <v>4</v>
      </c>
      <c r="P139" s="102">
        <v>4</v>
      </c>
      <c r="Q139" s="102"/>
      <c r="R139" s="118">
        <v>4</v>
      </c>
      <c r="S139" s="102"/>
      <c r="T139" s="102"/>
      <c r="U139" s="102"/>
      <c r="V139" s="102"/>
      <c r="W139" s="59"/>
      <c r="X139" s="118" t="e">
        <v>#DIV/0!</v>
      </c>
      <c r="Y139" s="102"/>
      <c r="Z139" s="102"/>
      <c r="AA139" s="102"/>
      <c r="AB139" s="102"/>
      <c r="AC139" s="59"/>
      <c r="AD139" s="118" t="e">
        <v>#DIV/0!</v>
      </c>
      <c r="AE139" s="102"/>
      <c r="AF139" s="102"/>
      <c r="AG139" s="102"/>
      <c r="AH139" s="102"/>
      <c r="AI139" s="59"/>
      <c r="AJ139" s="118" t="e">
        <v>#DIV/0!</v>
      </c>
      <c r="AK139" s="58"/>
      <c r="AL139" s="58"/>
      <c r="AM139" s="102"/>
      <c r="AN139" s="58"/>
      <c r="AO139" s="59"/>
      <c r="AP139" s="118">
        <v>0</v>
      </c>
      <c r="AQ139" s="102"/>
      <c r="AR139" s="102"/>
      <c r="AS139" s="102"/>
      <c r="AT139" s="102"/>
      <c r="AU139" s="59"/>
      <c r="AV139" s="118" t="e">
        <v>#DIV/0!</v>
      </c>
      <c r="AW139" s="102"/>
      <c r="AX139" s="102"/>
      <c r="AY139" s="102">
        <v>5</v>
      </c>
      <c r="AZ139" s="102"/>
      <c r="BA139" s="102">
        <v>4</v>
      </c>
      <c r="BB139" s="118">
        <v>4.5</v>
      </c>
      <c r="BC139" s="102"/>
      <c r="BD139" s="102"/>
      <c r="BE139" s="102"/>
      <c r="BF139" s="58"/>
      <c r="BG139" s="76"/>
      <c r="BH139" s="118" t="e">
        <f>AVERAGE(Table1215165[[#This Row],[Column55]],Table1215165[[#This Row],[Column56]])</f>
        <v>#DIV/0!</v>
      </c>
    </row>
    <row r="140" spans="1:60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63" t="s">
        <v>649</v>
      </c>
      <c r="G140" s="54"/>
      <c r="H140" s="54"/>
      <c r="I140" s="54"/>
      <c r="J140" s="54"/>
      <c r="K140" s="65"/>
      <c r="L140" s="118">
        <v>0</v>
      </c>
      <c r="M140" s="102">
        <v>2</v>
      </c>
      <c r="N140" s="102"/>
      <c r="O140" s="102">
        <v>2</v>
      </c>
      <c r="P140" s="102">
        <v>1</v>
      </c>
      <c r="Q140" s="102"/>
      <c r="R140" s="118">
        <v>1.6666666666666667</v>
      </c>
      <c r="S140" s="101"/>
      <c r="T140" s="101"/>
      <c r="U140" s="101"/>
      <c r="V140" s="101"/>
      <c r="W140" s="65"/>
      <c r="X140" s="118" t="e">
        <v>#DIV/0!</v>
      </c>
      <c r="Y140" s="101"/>
      <c r="Z140" s="101"/>
      <c r="AA140" s="101"/>
      <c r="AB140" s="101"/>
      <c r="AC140" s="65"/>
      <c r="AD140" s="118" t="e">
        <v>#DIV/0!</v>
      </c>
      <c r="AE140" s="101"/>
      <c r="AF140" s="101"/>
      <c r="AG140" s="101"/>
      <c r="AH140" s="101"/>
      <c r="AI140" s="65"/>
      <c r="AJ140" s="118" t="e">
        <v>#DIV/0!</v>
      </c>
      <c r="AK140" s="54"/>
      <c r="AL140" s="54"/>
      <c r="AM140" s="101"/>
      <c r="AN140" s="54"/>
      <c r="AO140" s="65"/>
      <c r="AP140" s="118">
        <v>0</v>
      </c>
      <c r="AQ140" s="101"/>
      <c r="AR140" s="101"/>
      <c r="AS140" s="101"/>
      <c r="AT140" s="101"/>
      <c r="AU140" s="65"/>
      <c r="AV140" s="118" t="e">
        <v>#DIV/0!</v>
      </c>
      <c r="AW140" s="101"/>
      <c r="AX140" s="101"/>
      <c r="AY140" s="101">
        <v>5</v>
      </c>
      <c r="AZ140" s="102"/>
      <c r="BA140" s="102">
        <v>1</v>
      </c>
      <c r="BB140" s="118">
        <v>3</v>
      </c>
      <c r="BC140" s="101"/>
      <c r="BD140" s="101"/>
      <c r="BE140" s="101"/>
      <c r="BF140" s="54"/>
      <c r="BG140" s="81"/>
      <c r="BH140" s="118" t="e">
        <f>AVERAGE(Table1215165[[#This Row],[Column55]],Table1215165[[#This Row],[Column56]])</f>
        <v>#DIV/0!</v>
      </c>
    </row>
    <row r="141" spans="1:60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6" t="s">
        <v>646</v>
      </c>
      <c r="G141" s="58"/>
      <c r="H141" s="58"/>
      <c r="I141" s="58"/>
      <c r="J141" s="58"/>
      <c r="K141" s="59"/>
      <c r="L141" s="118">
        <v>0</v>
      </c>
      <c r="M141" s="102">
        <v>3</v>
      </c>
      <c r="N141" s="102"/>
      <c r="O141" s="102">
        <v>4</v>
      </c>
      <c r="P141" s="102">
        <v>3</v>
      </c>
      <c r="Q141" s="102"/>
      <c r="R141" s="118">
        <v>3.3333333333333335</v>
      </c>
      <c r="S141" s="102"/>
      <c r="T141" s="102"/>
      <c r="U141" s="102"/>
      <c r="V141" s="102"/>
      <c r="W141" s="59"/>
      <c r="X141" s="118" t="e">
        <v>#DIV/0!</v>
      </c>
      <c r="Y141" s="102"/>
      <c r="Z141" s="102"/>
      <c r="AA141" s="102"/>
      <c r="AB141" s="102"/>
      <c r="AC141" s="59"/>
      <c r="AD141" s="118" t="e">
        <v>#DIV/0!</v>
      </c>
      <c r="AE141" s="102"/>
      <c r="AF141" s="102"/>
      <c r="AG141" s="102"/>
      <c r="AH141" s="102"/>
      <c r="AI141" s="59"/>
      <c r="AJ141" s="118" t="e">
        <v>#DIV/0!</v>
      </c>
      <c r="AK141" s="58"/>
      <c r="AL141" s="58"/>
      <c r="AM141" s="102"/>
      <c r="AN141" s="58"/>
      <c r="AO141" s="59"/>
      <c r="AP141" s="118">
        <v>0</v>
      </c>
      <c r="AQ141" s="102"/>
      <c r="AR141" s="102"/>
      <c r="AS141" s="102"/>
      <c r="AT141" s="102"/>
      <c r="AU141" s="59"/>
      <c r="AV141" s="118" t="e">
        <v>#DIV/0!</v>
      </c>
      <c r="AW141" s="102"/>
      <c r="AX141" s="102"/>
      <c r="AY141" s="102">
        <v>5</v>
      </c>
      <c r="AZ141" s="102"/>
      <c r="BA141" s="102">
        <v>4</v>
      </c>
      <c r="BB141" s="118">
        <v>4.5</v>
      </c>
      <c r="BC141" s="102"/>
      <c r="BD141" s="102"/>
      <c r="BE141" s="102"/>
      <c r="BF141" s="58"/>
      <c r="BG141" s="76"/>
      <c r="BH141" s="118" t="e">
        <f>AVERAGE(Table1215165[[#This Row],[Column55]],Table1215165[[#This Row],[Column56]])</f>
        <v>#DIV/0!</v>
      </c>
    </row>
    <row r="142" spans="1:60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63" t="s">
        <v>648</v>
      </c>
      <c r="G142" s="54"/>
      <c r="H142" s="54"/>
      <c r="I142" s="54"/>
      <c r="J142" s="54"/>
      <c r="K142" s="65"/>
      <c r="L142" s="118">
        <v>0</v>
      </c>
      <c r="M142" s="102" t="s">
        <v>563</v>
      </c>
      <c r="N142" s="102"/>
      <c r="O142" s="102" t="s">
        <v>563</v>
      </c>
      <c r="P142" s="102" t="s">
        <v>563</v>
      </c>
      <c r="Q142" s="102"/>
      <c r="R142" s="118" t="s">
        <v>563</v>
      </c>
      <c r="S142" s="101"/>
      <c r="T142" s="101"/>
      <c r="U142" s="101"/>
      <c r="V142" s="101"/>
      <c r="W142" s="65"/>
      <c r="X142" s="118" t="e">
        <v>#DIV/0!</v>
      </c>
      <c r="Y142" s="101"/>
      <c r="Z142" s="101"/>
      <c r="AA142" s="101"/>
      <c r="AB142" s="101"/>
      <c r="AC142" s="65"/>
      <c r="AD142" s="118" t="e">
        <v>#DIV/0!</v>
      </c>
      <c r="AE142" s="101"/>
      <c r="AF142" s="101"/>
      <c r="AG142" s="101"/>
      <c r="AH142" s="101"/>
      <c r="AI142" s="65"/>
      <c r="AJ142" s="118" t="e">
        <v>#DIV/0!</v>
      </c>
      <c r="AK142" s="54"/>
      <c r="AL142" s="54"/>
      <c r="AM142" s="101"/>
      <c r="AN142" s="54"/>
      <c r="AO142" s="65"/>
      <c r="AP142" s="118">
        <v>0</v>
      </c>
      <c r="AQ142" s="101"/>
      <c r="AR142" s="101"/>
      <c r="AS142" s="101"/>
      <c r="AT142" s="101"/>
      <c r="AU142" s="65"/>
      <c r="AV142" s="118" t="e">
        <v>#DIV/0!</v>
      </c>
      <c r="AW142" s="101"/>
      <c r="AX142" s="101"/>
      <c r="AY142" s="101" t="s">
        <v>563</v>
      </c>
      <c r="AZ142" s="102"/>
      <c r="BA142" s="102" t="s">
        <v>563</v>
      </c>
      <c r="BB142" s="118" t="s">
        <v>563</v>
      </c>
      <c r="BC142" s="101"/>
      <c r="BD142" s="101"/>
      <c r="BE142" s="101"/>
      <c r="BF142" s="54"/>
      <c r="BG142" s="81"/>
      <c r="BH142" s="118" t="e">
        <f>AVERAGE(Table1215165[[#This Row],[Column55]],Table1215165[[#This Row],[Column56]])</f>
        <v>#DIV/0!</v>
      </c>
    </row>
    <row r="143" spans="1:60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6" t="s">
        <v>649</v>
      </c>
      <c r="G143" s="58"/>
      <c r="H143" s="58"/>
      <c r="I143" s="58"/>
      <c r="J143" s="58"/>
      <c r="K143" s="59"/>
      <c r="L143" s="118">
        <v>0</v>
      </c>
      <c r="M143" s="102">
        <v>3</v>
      </c>
      <c r="N143" s="102"/>
      <c r="O143" s="102">
        <v>2</v>
      </c>
      <c r="P143" s="102">
        <v>3</v>
      </c>
      <c r="Q143" s="102"/>
      <c r="R143" s="118">
        <v>2.6666666666666665</v>
      </c>
      <c r="S143" s="102"/>
      <c r="T143" s="102"/>
      <c r="U143" s="102"/>
      <c r="V143" s="102"/>
      <c r="W143" s="59"/>
      <c r="X143" s="118" t="e">
        <v>#DIV/0!</v>
      </c>
      <c r="Y143" s="102"/>
      <c r="Z143" s="102"/>
      <c r="AA143" s="102"/>
      <c r="AB143" s="102"/>
      <c r="AC143" s="59"/>
      <c r="AD143" s="118" t="e">
        <v>#DIV/0!</v>
      </c>
      <c r="AE143" s="102"/>
      <c r="AF143" s="102"/>
      <c r="AG143" s="102"/>
      <c r="AH143" s="102"/>
      <c r="AI143" s="59"/>
      <c r="AJ143" s="118" t="e">
        <v>#DIV/0!</v>
      </c>
      <c r="AK143" s="58"/>
      <c r="AL143" s="58"/>
      <c r="AM143" s="102"/>
      <c r="AN143" s="58"/>
      <c r="AO143" s="59"/>
      <c r="AP143" s="118">
        <v>0</v>
      </c>
      <c r="AQ143" s="102"/>
      <c r="AR143" s="102"/>
      <c r="AS143" s="102"/>
      <c r="AT143" s="102"/>
      <c r="AU143" s="59"/>
      <c r="AV143" s="118" t="e">
        <v>#DIV/0!</v>
      </c>
      <c r="AW143" s="102"/>
      <c r="AX143" s="102"/>
      <c r="AY143" s="102">
        <v>5</v>
      </c>
      <c r="AZ143" s="102"/>
      <c r="BA143" s="102">
        <v>3</v>
      </c>
      <c r="BB143" s="118">
        <v>4</v>
      </c>
      <c r="BC143" s="102"/>
      <c r="BD143" s="102"/>
      <c r="BE143" s="102"/>
      <c r="BF143" s="58"/>
      <c r="BG143" s="76"/>
      <c r="BH143" s="118" t="e">
        <f>AVERAGE(Table1215165[[#This Row],[Column55]],Table1215165[[#This Row],[Column56]])</f>
        <v>#DIV/0!</v>
      </c>
    </row>
    <row r="144" spans="1:60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63" t="s">
        <v>649</v>
      </c>
      <c r="G144" s="54"/>
      <c r="H144" s="54"/>
      <c r="I144" s="54"/>
      <c r="J144" s="54"/>
      <c r="K144" s="65"/>
      <c r="L144" s="118">
        <v>0</v>
      </c>
      <c r="M144" s="102">
        <v>0</v>
      </c>
      <c r="N144" s="102"/>
      <c r="O144" s="102">
        <v>0</v>
      </c>
      <c r="P144" s="102">
        <v>0</v>
      </c>
      <c r="Q144" s="102"/>
      <c r="R144" s="118">
        <v>0</v>
      </c>
      <c r="S144" s="101"/>
      <c r="T144" s="101"/>
      <c r="U144" s="101"/>
      <c r="V144" s="101"/>
      <c r="W144" s="65"/>
      <c r="X144" s="118" t="e">
        <v>#DIV/0!</v>
      </c>
      <c r="Y144" s="101"/>
      <c r="Z144" s="101"/>
      <c r="AA144" s="101"/>
      <c r="AB144" s="101"/>
      <c r="AC144" s="65"/>
      <c r="AD144" s="118" t="e">
        <v>#DIV/0!</v>
      </c>
      <c r="AE144" s="101"/>
      <c r="AF144" s="101"/>
      <c r="AG144" s="101"/>
      <c r="AH144" s="101"/>
      <c r="AI144" s="65"/>
      <c r="AJ144" s="118" t="e">
        <v>#DIV/0!</v>
      </c>
      <c r="AK144" s="54"/>
      <c r="AL144" s="54"/>
      <c r="AM144" s="101"/>
      <c r="AN144" s="54"/>
      <c r="AO144" s="65"/>
      <c r="AP144" s="118">
        <v>0</v>
      </c>
      <c r="AQ144" s="101"/>
      <c r="AR144" s="101"/>
      <c r="AS144" s="101"/>
      <c r="AT144" s="101"/>
      <c r="AU144" s="65"/>
      <c r="AV144" s="118" t="e">
        <v>#DIV/0!</v>
      </c>
      <c r="AW144" s="101"/>
      <c r="AX144" s="101"/>
      <c r="AY144" s="101">
        <v>0</v>
      </c>
      <c r="AZ144" s="102"/>
      <c r="BA144" s="102">
        <v>0</v>
      </c>
      <c r="BB144" s="118">
        <v>0</v>
      </c>
      <c r="BC144" s="101"/>
      <c r="BD144" s="101"/>
      <c r="BE144" s="101"/>
      <c r="BF144" s="54"/>
      <c r="BG144" s="81"/>
      <c r="BH144" s="118" t="e">
        <f>AVERAGE(Table1215165[[#This Row],[Column55]],Table1215165[[#This Row],[Column56]])</f>
        <v>#DIV/0!</v>
      </c>
    </row>
    <row r="145" spans="1:60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6" t="s">
        <v>649</v>
      </c>
      <c r="G145" s="58"/>
      <c r="H145" s="58"/>
      <c r="I145" s="58"/>
      <c r="J145" s="58"/>
      <c r="K145" s="59"/>
      <c r="L145" s="118">
        <v>0</v>
      </c>
      <c r="M145" s="102">
        <v>3</v>
      </c>
      <c r="N145" s="102"/>
      <c r="O145" s="102">
        <v>4</v>
      </c>
      <c r="P145" s="102">
        <v>3</v>
      </c>
      <c r="Q145" s="102"/>
      <c r="R145" s="118">
        <v>3.3333333333333335</v>
      </c>
      <c r="S145" s="102"/>
      <c r="T145" s="102"/>
      <c r="U145" s="102"/>
      <c r="V145" s="102"/>
      <c r="W145" s="59"/>
      <c r="X145" s="118" t="e">
        <v>#DIV/0!</v>
      </c>
      <c r="Y145" s="102"/>
      <c r="Z145" s="102"/>
      <c r="AA145" s="102"/>
      <c r="AB145" s="102"/>
      <c r="AC145" s="59"/>
      <c r="AD145" s="118" t="e">
        <v>#DIV/0!</v>
      </c>
      <c r="AE145" s="102"/>
      <c r="AF145" s="102"/>
      <c r="AG145" s="102"/>
      <c r="AH145" s="102"/>
      <c r="AI145" s="59"/>
      <c r="AJ145" s="118" t="e">
        <v>#DIV/0!</v>
      </c>
      <c r="AK145" s="58"/>
      <c r="AL145" s="58"/>
      <c r="AM145" s="102"/>
      <c r="AN145" s="58"/>
      <c r="AO145" s="59"/>
      <c r="AP145" s="118">
        <v>0</v>
      </c>
      <c r="AQ145" s="102"/>
      <c r="AR145" s="102"/>
      <c r="AS145" s="102"/>
      <c r="AT145" s="102"/>
      <c r="AU145" s="59"/>
      <c r="AV145" s="118" t="e">
        <v>#DIV/0!</v>
      </c>
      <c r="AW145" s="102"/>
      <c r="AX145" s="102"/>
      <c r="AY145" s="102">
        <v>5</v>
      </c>
      <c r="AZ145" s="102"/>
      <c r="BA145" s="102">
        <v>2</v>
      </c>
      <c r="BB145" s="118">
        <v>3.5</v>
      </c>
      <c r="BC145" s="102"/>
      <c r="BD145" s="102"/>
      <c r="BE145" s="102"/>
      <c r="BF145" s="58"/>
      <c r="BG145" s="76"/>
      <c r="BH145" s="118" t="e">
        <f>AVERAGE(Table1215165[[#This Row],[Column55]],Table1215165[[#This Row],[Column56]])</f>
        <v>#DIV/0!</v>
      </c>
    </row>
    <row r="146" spans="1:60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63" t="s">
        <v>649</v>
      </c>
      <c r="G146" s="54"/>
      <c r="H146" s="54"/>
      <c r="I146" s="54"/>
      <c r="J146" s="54"/>
      <c r="K146" s="65"/>
      <c r="L146" s="118">
        <v>0</v>
      </c>
      <c r="M146" s="102">
        <v>3</v>
      </c>
      <c r="N146" s="102"/>
      <c r="O146" s="102">
        <v>4</v>
      </c>
      <c r="P146" s="102">
        <v>4</v>
      </c>
      <c r="Q146" s="102"/>
      <c r="R146" s="118">
        <v>3.6666666666666665</v>
      </c>
      <c r="S146" s="101"/>
      <c r="T146" s="101"/>
      <c r="U146" s="101"/>
      <c r="V146" s="101"/>
      <c r="W146" s="65"/>
      <c r="X146" s="118" t="e">
        <v>#DIV/0!</v>
      </c>
      <c r="Y146" s="101"/>
      <c r="Z146" s="101"/>
      <c r="AA146" s="101"/>
      <c r="AB146" s="101"/>
      <c r="AC146" s="65"/>
      <c r="AD146" s="118" t="e">
        <v>#DIV/0!</v>
      </c>
      <c r="AE146" s="101"/>
      <c r="AF146" s="101"/>
      <c r="AG146" s="101"/>
      <c r="AH146" s="101"/>
      <c r="AI146" s="65"/>
      <c r="AJ146" s="118" t="e">
        <v>#DIV/0!</v>
      </c>
      <c r="AK146" s="54"/>
      <c r="AL146" s="54"/>
      <c r="AM146" s="101"/>
      <c r="AN146" s="54"/>
      <c r="AO146" s="65"/>
      <c r="AP146" s="118">
        <v>0</v>
      </c>
      <c r="AQ146" s="101"/>
      <c r="AR146" s="101"/>
      <c r="AS146" s="101"/>
      <c r="AT146" s="101"/>
      <c r="AU146" s="65"/>
      <c r="AV146" s="118" t="e">
        <v>#DIV/0!</v>
      </c>
      <c r="AW146" s="101"/>
      <c r="AX146" s="101"/>
      <c r="AY146" s="101">
        <v>5</v>
      </c>
      <c r="AZ146" s="102"/>
      <c r="BA146" s="102">
        <v>4</v>
      </c>
      <c r="BB146" s="118">
        <v>4.5</v>
      </c>
      <c r="BC146" s="101"/>
      <c r="BD146" s="101"/>
      <c r="BE146" s="101"/>
      <c r="BF146" s="54"/>
      <c r="BG146" s="81"/>
      <c r="BH146" s="118" t="e">
        <f>AVERAGE(Table1215165[[#This Row],[Column55]],Table1215165[[#This Row],[Column56]])</f>
        <v>#DIV/0!</v>
      </c>
    </row>
    <row r="147" spans="1:60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6" t="s">
        <v>648</v>
      </c>
      <c r="G147" s="58"/>
      <c r="H147" s="58"/>
      <c r="I147" s="58"/>
      <c r="J147" s="58"/>
      <c r="K147" s="59"/>
      <c r="L147" s="118">
        <v>0</v>
      </c>
      <c r="M147" s="102" t="s">
        <v>563</v>
      </c>
      <c r="N147" s="102"/>
      <c r="O147" s="102" t="s">
        <v>563</v>
      </c>
      <c r="P147" s="102" t="s">
        <v>563</v>
      </c>
      <c r="Q147" s="102"/>
      <c r="R147" s="118" t="s">
        <v>563</v>
      </c>
      <c r="S147" s="102"/>
      <c r="T147" s="102"/>
      <c r="U147" s="102"/>
      <c r="V147" s="102"/>
      <c r="W147" s="59"/>
      <c r="X147" s="118" t="e">
        <v>#DIV/0!</v>
      </c>
      <c r="Y147" s="102"/>
      <c r="Z147" s="102"/>
      <c r="AA147" s="102"/>
      <c r="AB147" s="102"/>
      <c r="AC147" s="59"/>
      <c r="AD147" s="118" t="e">
        <v>#DIV/0!</v>
      </c>
      <c r="AE147" s="102"/>
      <c r="AF147" s="102"/>
      <c r="AG147" s="102"/>
      <c r="AH147" s="102"/>
      <c r="AI147" s="59"/>
      <c r="AJ147" s="118" t="e">
        <v>#DIV/0!</v>
      </c>
      <c r="AK147" s="58"/>
      <c r="AL147" s="58"/>
      <c r="AM147" s="102"/>
      <c r="AN147" s="58"/>
      <c r="AO147" s="59"/>
      <c r="AP147" s="118">
        <v>0</v>
      </c>
      <c r="AQ147" s="102"/>
      <c r="AR147" s="102"/>
      <c r="AS147" s="102"/>
      <c r="AT147" s="102"/>
      <c r="AU147" s="59"/>
      <c r="AV147" s="118" t="e">
        <v>#DIV/0!</v>
      </c>
      <c r="AW147" s="102"/>
      <c r="AX147" s="102"/>
      <c r="AY147" s="102" t="s">
        <v>563</v>
      </c>
      <c r="AZ147" s="102"/>
      <c r="BA147" s="102" t="s">
        <v>563</v>
      </c>
      <c r="BB147" s="118" t="s">
        <v>563</v>
      </c>
      <c r="BC147" s="102"/>
      <c r="BD147" s="102"/>
      <c r="BE147" s="102"/>
      <c r="BF147" s="58"/>
      <c r="BG147" s="76"/>
      <c r="BH147" s="118" t="e">
        <f>AVERAGE(Table1215165[[#This Row],[Column55]],Table1215165[[#This Row],[Column56]])</f>
        <v>#DIV/0!</v>
      </c>
    </row>
    <row r="148" spans="1:60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63" t="s">
        <v>648</v>
      </c>
      <c r="G148" s="54"/>
      <c r="H148" s="54"/>
      <c r="I148" s="54"/>
      <c r="J148" s="54"/>
      <c r="K148" s="65"/>
      <c r="L148" s="118">
        <v>0</v>
      </c>
      <c r="M148" s="102" t="s">
        <v>563</v>
      </c>
      <c r="N148" s="102"/>
      <c r="O148" s="102" t="s">
        <v>563</v>
      </c>
      <c r="P148" s="102" t="s">
        <v>563</v>
      </c>
      <c r="Q148" s="102"/>
      <c r="R148" s="118" t="s">
        <v>563</v>
      </c>
      <c r="S148" s="101"/>
      <c r="T148" s="101"/>
      <c r="U148" s="101"/>
      <c r="V148" s="101"/>
      <c r="W148" s="65"/>
      <c r="X148" s="118" t="e">
        <v>#DIV/0!</v>
      </c>
      <c r="Y148" s="101"/>
      <c r="Z148" s="101"/>
      <c r="AA148" s="101"/>
      <c r="AB148" s="101"/>
      <c r="AC148" s="65"/>
      <c r="AD148" s="118" t="e">
        <v>#DIV/0!</v>
      </c>
      <c r="AE148" s="101"/>
      <c r="AF148" s="101"/>
      <c r="AG148" s="101"/>
      <c r="AH148" s="101"/>
      <c r="AI148" s="65"/>
      <c r="AJ148" s="118" t="e">
        <v>#DIV/0!</v>
      </c>
      <c r="AK148" s="54"/>
      <c r="AL148" s="54"/>
      <c r="AM148" s="101"/>
      <c r="AN148" s="54"/>
      <c r="AO148" s="65"/>
      <c r="AP148" s="118">
        <v>0</v>
      </c>
      <c r="AQ148" s="101"/>
      <c r="AR148" s="101"/>
      <c r="AS148" s="101"/>
      <c r="AT148" s="101"/>
      <c r="AU148" s="65"/>
      <c r="AV148" s="118" t="e">
        <v>#DIV/0!</v>
      </c>
      <c r="AW148" s="101"/>
      <c r="AX148" s="101"/>
      <c r="AY148" s="101" t="s">
        <v>563</v>
      </c>
      <c r="AZ148" s="102"/>
      <c r="BA148" s="102" t="s">
        <v>563</v>
      </c>
      <c r="BB148" s="118" t="s">
        <v>563</v>
      </c>
      <c r="BC148" s="101"/>
      <c r="BD148" s="101"/>
      <c r="BE148" s="101"/>
      <c r="BF148" s="54"/>
      <c r="BG148" s="81"/>
      <c r="BH148" s="118" t="e">
        <f>AVERAGE(Table1215165[[#This Row],[Column55]],Table1215165[[#This Row],[Column56]])</f>
        <v>#DIV/0!</v>
      </c>
    </row>
    <row r="149" spans="1:60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6" t="s">
        <v>646</v>
      </c>
      <c r="G149" s="58"/>
      <c r="H149" s="58"/>
      <c r="I149" s="58"/>
      <c r="J149" s="58"/>
      <c r="K149" s="59"/>
      <c r="L149" s="118">
        <v>0</v>
      </c>
      <c r="M149" s="102">
        <v>5</v>
      </c>
      <c r="N149" s="102"/>
      <c r="O149" s="102">
        <v>4</v>
      </c>
      <c r="P149" s="102">
        <v>5</v>
      </c>
      <c r="Q149" s="102"/>
      <c r="R149" s="118">
        <v>4.666666666666667</v>
      </c>
      <c r="S149" s="102"/>
      <c r="T149" s="102"/>
      <c r="U149" s="102"/>
      <c r="V149" s="102"/>
      <c r="W149" s="59"/>
      <c r="X149" s="118" t="e">
        <v>#DIV/0!</v>
      </c>
      <c r="Y149" s="102"/>
      <c r="Z149" s="102"/>
      <c r="AA149" s="102"/>
      <c r="AB149" s="102"/>
      <c r="AC149" s="59"/>
      <c r="AD149" s="118" t="e">
        <v>#DIV/0!</v>
      </c>
      <c r="AE149" s="102"/>
      <c r="AF149" s="102"/>
      <c r="AG149" s="102"/>
      <c r="AH149" s="102"/>
      <c r="AI149" s="59"/>
      <c r="AJ149" s="118" t="e">
        <v>#DIV/0!</v>
      </c>
      <c r="AK149" s="58"/>
      <c r="AL149" s="58"/>
      <c r="AM149" s="102"/>
      <c r="AN149" s="58"/>
      <c r="AO149" s="59"/>
      <c r="AP149" s="118">
        <v>0</v>
      </c>
      <c r="AQ149" s="102"/>
      <c r="AR149" s="102"/>
      <c r="AS149" s="102"/>
      <c r="AT149" s="102"/>
      <c r="AU149" s="59"/>
      <c r="AV149" s="118" t="e">
        <v>#DIV/0!</v>
      </c>
      <c r="AW149" s="102"/>
      <c r="AX149" s="102"/>
      <c r="AY149" s="102">
        <v>5</v>
      </c>
      <c r="AZ149" s="102"/>
      <c r="BA149" s="102">
        <v>5</v>
      </c>
      <c r="BB149" s="118">
        <v>5</v>
      </c>
      <c r="BC149" s="102"/>
      <c r="BD149" s="102"/>
      <c r="BE149" s="102"/>
      <c r="BF149" s="58"/>
      <c r="BG149" s="76"/>
      <c r="BH149" s="118" t="e">
        <f>AVERAGE(Table1215165[[#This Row],[Column55]],Table1215165[[#This Row],[Column56]])</f>
        <v>#DIV/0!</v>
      </c>
    </row>
    <row r="150" spans="1:60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63" t="s">
        <v>648</v>
      </c>
      <c r="G150" s="54"/>
      <c r="H150" s="54"/>
      <c r="I150" s="54"/>
      <c r="J150" s="54"/>
      <c r="K150" s="65"/>
      <c r="L150" s="118">
        <v>0</v>
      </c>
      <c r="M150" s="102" t="s">
        <v>563</v>
      </c>
      <c r="N150" s="102"/>
      <c r="O150" s="102" t="s">
        <v>563</v>
      </c>
      <c r="P150" s="102" t="s">
        <v>563</v>
      </c>
      <c r="Q150" s="102"/>
      <c r="R150" s="118" t="s">
        <v>563</v>
      </c>
      <c r="S150" s="101"/>
      <c r="T150" s="101"/>
      <c r="U150" s="101"/>
      <c r="V150" s="101"/>
      <c r="W150" s="65"/>
      <c r="X150" s="118" t="e">
        <v>#DIV/0!</v>
      </c>
      <c r="Y150" s="101"/>
      <c r="Z150" s="101"/>
      <c r="AA150" s="101"/>
      <c r="AB150" s="101"/>
      <c r="AC150" s="65"/>
      <c r="AD150" s="118" t="e">
        <v>#DIV/0!</v>
      </c>
      <c r="AE150" s="101"/>
      <c r="AF150" s="101"/>
      <c r="AG150" s="101"/>
      <c r="AH150" s="101"/>
      <c r="AI150" s="65"/>
      <c r="AJ150" s="118" t="e">
        <v>#DIV/0!</v>
      </c>
      <c r="AK150" s="54"/>
      <c r="AL150" s="54"/>
      <c r="AM150" s="101"/>
      <c r="AN150" s="54"/>
      <c r="AO150" s="65"/>
      <c r="AP150" s="118">
        <v>0</v>
      </c>
      <c r="AQ150" s="101"/>
      <c r="AR150" s="101"/>
      <c r="AS150" s="101"/>
      <c r="AT150" s="101"/>
      <c r="AU150" s="65"/>
      <c r="AV150" s="118" t="e">
        <v>#DIV/0!</v>
      </c>
      <c r="AW150" s="101"/>
      <c r="AX150" s="101"/>
      <c r="AY150" s="101" t="s">
        <v>563</v>
      </c>
      <c r="AZ150" s="102"/>
      <c r="BA150" s="102" t="s">
        <v>563</v>
      </c>
      <c r="BB150" s="118" t="s">
        <v>563</v>
      </c>
      <c r="BC150" s="101"/>
      <c r="BD150" s="101"/>
      <c r="BE150" s="101"/>
      <c r="BF150" s="54"/>
      <c r="BG150" s="81"/>
      <c r="BH150" s="118" t="e">
        <f>AVERAGE(Table1215165[[#This Row],[Column55]],Table1215165[[#This Row],[Column56]])</f>
        <v>#DIV/0!</v>
      </c>
    </row>
    <row r="151" spans="1:60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6" t="s">
        <v>646</v>
      </c>
      <c r="G151" s="58"/>
      <c r="H151" s="58"/>
      <c r="I151" s="58"/>
      <c r="J151" s="58"/>
      <c r="K151" s="59"/>
      <c r="L151" s="118">
        <v>0</v>
      </c>
      <c r="M151" s="102">
        <v>0</v>
      </c>
      <c r="N151" s="102"/>
      <c r="O151" s="102">
        <v>0</v>
      </c>
      <c r="P151" s="102">
        <v>0</v>
      </c>
      <c r="Q151" s="102"/>
      <c r="R151" s="118">
        <v>0</v>
      </c>
      <c r="S151" s="102"/>
      <c r="T151" s="102"/>
      <c r="U151" s="102"/>
      <c r="V151" s="102"/>
      <c r="W151" s="59"/>
      <c r="X151" s="118" t="e">
        <v>#DIV/0!</v>
      </c>
      <c r="Y151" s="102"/>
      <c r="Z151" s="102"/>
      <c r="AA151" s="102"/>
      <c r="AB151" s="102"/>
      <c r="AC151" s="59"/>
      <c r="AD151" s="118" t="e">
        <v>#DIV/0!</v>
      </c>
      <c r="AE151" s="102"/>
      <c r="AF151" s="102"/>
      <c r="AG151" s="102"/>
      <c r="AH151" s="102"/>
      <c r="AI151" s="59"/>
      <c r="AJ151" s="118" t="e">
        <v>#DIV/0!</v>
      </c>
      <c r="AK151" s="58"/>
      <c r="AL151" s="58"/>
      <c r="AM151" s="102"/>
      <c r="AN151" s="58"/>
      <c r="AO151" s="59"/>
      <c r="AP151" s="118">
        <v>0</v>
      </c>
      <c r="AQ151" s="102"/>
      <c r="AR151" s="102"/>
      <c r="AS151" s="102"/>
      <c r="AT151" s="102"/>
      <c r="AU151" s="59"/>
      <c r="AV151" s="118" t="e">
        <v>#DIV/0!</v>
      </c>
      <c r="AW151" s="102"/>
      <c r="AX151" s="102"/>
      <c r="AY151" s="102">
        <v>0</v>
      </c>
      <c r="AZ151" s="102"/>
      <c r="BA151" s="102">
        <v>0</v>
      </c>
      <c r="BB151" s="118">
        <v>0</v>
      </c>
      <c r="BC151" s="102"/>
      <c r="BD151" s="102"/>
      <c r="BE151" s="102"/>
      <c r="BF151" s="58"/>
      <c r="BG151" s="76"/>
      <c r="BH151" s="118" t="e">
        <f>AVERAGE(Table1215165[[#This Row],[Column55]],Table1215165[[#This Row],[Column56]])</f>
        <v>#DIV/0!</v>
      </c>
    </row>
    <row r="152" spans="1:60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63" t="s">
        <v>648</v>
      </c>
      <c r="G152" s="54"/>
      <c r="H152" s="54"/>
      <c r="I152" s="54"/>
      <c r="J152" s="54"/>
      <c r="K152" s="65"/>
      <c r="L152" s="118">
        <v>0</v>
      </c>
      <c r="M152" s="102" t="s">
        <v>563</v>
      </c>
      <c r="N152" s="102"/>
      <c r="O152" s="102" t="s">
        <v>563</v>
      </c>
      <c r="P152" s="102" t="s">
        <v>563</v>
      </c>
      <c r="Q152" s="102"/>
      <c r="R152" s="118" t="s">
        <v>563</v>
      </c>
      <c r="S152" s="101"/>
      <c r="T152" s="101"/>
      <c r="U152" s="101"/>
      <c r="V152" s="101"/>
      <c r="W152" s="65"/>
      <c r="X152" s="118" t="e">
        <v>#DIV/0!</v>
      </c>
      <c r="Y152" s="101"/>
      <c r="Z152" s="101"/>
      <c r="AA152" s="101"/>
      <c r="AB152" s="101"/>
      <c r="AC152" s="65"/>
      <c r="AD152" s="118" t="e">
        <v>#DIV/0!</v>
      </c>
      <c r="AE152" s="101"/>
      <c r="AF152" s="101"/>
      <c r="AG152" s="101"/>
      <c r="AH152" s="101"/>
      <c r="AI152" s="65"/>
      <c r="AJ152" s="118" t="e">
        <v>#DIV/0!</v>
      </c>
      <c r="AK152" s="54"/>
      <c r="AL152" s="54"/>
      <c r="AM152" s="101"/>
      <c r="AN152" s="54"/>
      <c r="AO152" s="65"/>
      <c r="AP152" s="118">
        <v>0</v>
      </c>
      <c r="AQ152" s="101"/>
      <c r="AR152" s="101"/>
      <c r="AS152" s="101"/>
      <c r="AT152" s="101"/>
      <c r="AU152" s="65"/>
      <c r="AV152" s="118" t="e">
        <v>#DIV/0!</v>
      </c>
      <c r="AW152" s="101"/>
      <c r="AX152" s="101"/>
      <c r="AY152" s="101" t="s">
        <v>563</v>
      </c>
      <c r="AZ152" s="102"/>
      <c r="BA152" s="102" t="s">
        <v>563</v>
      </c>
      <c r="BB152" s="118" t="s">
        <v>563</v>
      </c>
      <c r="BC152" s="101"/>
      <c r="BD152" s="101"/>
      <c r="BE152" s="101"/>
      <c r="BF152" s="54"/>
      <c r="BG152" s="81"/>
      <c r="BH152" s="118" t="e">
        <f>AVERAGE(Table1215165[[#This Row],[Column55]],Table1215165[[#This Row],[Column56]])</f>
        <v>#DIV/0!</v>
      </c>
    </row>
    <row r="153" spans="1:60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6" t="s">
        <v>646</v>
      </c>
      <c r="G153" s="58"/>
      <c r="H153" s="58"/>
      <c r="I153" s="58"/>
      <c r="J153" s="58"/>
      <c r="K153" s="59"/>
      <c r="L153" s="118">
        <v>0</v>
      </c>
      <c r="M153" s="102">
        <v>3</v>
      </c>
      <c r="N153" s="102"/>
      <c r="O153" s="102">
        <v>3</v>
      </c>
      <c r="P153" s="102">
        <v>2</v>
      </c>
      <c r="Q153" s="102"/>
      <c r="R153" s="118">
        <v>2.6666666666666665</v>
      </c>
      <c r="S153" s="102"/>
      <c r="T153" s="102"/>
      <c r="U153" s="102"/>
      <c r="V153" s="102"/>
      <c r="W153" s="59"/>
      <c r="X153" s="118" t="e">
        <v>#DIV/0!</v>
      </c>
      <c r="Y153" s="102"/>
      <c r="Z153" s="102"/>
      <c r="AA153" s="102"/>
      <c r="AB153" s="102"/>
      <c r="AC153" s="59"/>
      <c r="AD153" s="118" t="e">
        <v>#DIV/0!</v>
      </c>
      <c r="AE153" s="102"/>
      <c r="AF153" s="102"/>
      <c r="AG153" s="102"/>
      <c r="AH153" s="102"/>
      <c r="AI153" s="59"/>
      <c r="AJ153" s="118" t="e">
        <v>#DIV/0!</v>
      </c>
      <c r="AK153" s="58"/>
      <c r="AL153" s="58"/>
      <c r="AM153" s="102"/>
      <c r="AN153" s="58"/>
      <c r="AO153" s="59"/>
      <c r="AP153" s="118">
        <v>0</v>
      </c>
      <c r="AQ153" s="102"/>
      <c r="AR153" s="102"/>
      <c r="AS153" s="102"/>
      <c r="AT153" s="102"/>
      <c r="AU153" s="59"/>
      <c r="AV153" s="118" t="e">
        <v>#DIV/0!</v>
      </c>
      <c r="AW153" s="102"/>
      <c r="AX153" s="102"/>
      <c r="AY153" s="102">
        <v>5</v>
      </c>
      <c r="AZ153" s="102"/>
      <c r="BA153" s="102">
        <v>2</v>
      </c>
      <c r="BB153" s="118">
        <v>3.5</v>
      </c>
      <c r="BC153" s="102"/>
      <c r="BD153" s="102"/>
      <c r="BE153" s="102"/>
      <c r="BF153" s="58"/>
      <c r="BG153" s="76"/>
      <c r="BH153" s="118" t="e">
        <f>AVERAGE(Table1215165[[#This Row],[Column55]],Table1215165[[#This Row],[Column56]])</f>
        <v>#DIV/0!</v>
      </c>
    </row>
    <row r="154" spans="1:60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63" t="s">
        <v>646</v>
      </c>
      <c r="G154" s="54"/>
      <c r="H154" s="54"/>
      <c r="I154" s="54"/>
      <c r="J154" s="54"/>
      <c r="K154" s="65"/>
      <c r="L154" s="118">
        <v>0</v>
      </c>
      <c r="M154" s="102">
        <v>3</v>
      </c>
      <c r="N154" s="102"/>
      <c r="O154" s="102">
        <v>3</v>
      </c>
      <c r="P154" s="102">
        <v>2</v>
      </c>
      <c r="Q154" s="102"/>
      <c r="R154" s="118">
        <v>2.6666666666666665</v>
      </c>
      <c r="S154" s="101"/>
      <c r="T154" s="101"/>
      <c r="U154" s="101"/>
      <c r="V154" s="101"/>
      <c r="W154" s="65"/>
      <c r="X154" s="118" t="e">
        <v>#DIV/0!</v>
      </c>
      <c r="Y154" s="101"/>
      <c r="Z154" s="101"/>
      <c r="AA154" s="101"/>
      <c r="AB154" s="101"/>
      <c r="AC154" s="65"/>
      <c r="AD154" s="118" t="e">
        <v>#DIV/0!</v>
      </c>
      <c r="AE154" s="101"/>
      <c r="AF154" s="101"/>
      <c r="AG154" s="101"/>
      <c r="AH154" s="101"/>
      <c r="AI154" s="65"/>
      <c r="AJ154" s="118" t="e">
        <v>#DIV/0!</v>
      </c>
      <c r="AK154" s="54"/>
      <c r="AL154" s="54"/>
      <c r="AM154" s="101"/>
      <c r="AN154" s="54"/>
      <c r="AO154" s="65"/>
      <c r="AP154" s="118">
        <v>0</v>
      </c>
      <c r="AQ154" s="101"/>
      <c r="AR154" s="101"/>
      <c r="AS154" s="101"/>
      <c r="AT154" s="101"/>
      <c r="AU154" s="65"/>
      <c r="AV154" s="118" t="e">
        <v>#DIV/0!</v>
      </c>
      <c r="AW154" s="101"/>
      <c r="AX154" s="101"/>
      <c r="AY154" s="101">
        <v>5</v>
      </c>
      <c r="AZ154" s="102"/>
      <c r="BA154" s="102">
        <v>2</v>
      </c>
      <c r="BB154" s="118">
        <v>3.5</v>
      </c>
      <c r="BC154" s="101"/>
      <c r="BD154" s="101"/>
      <c r="BE154" s="101"/>
      <c r="BF154" s="54"/>
      <c r="BG154" s="81"/>
      <c r="BH154" s="118" t="e">
        <f>AVERAGE(Table1215165[[#This Row],[Column55]],Table1215165[[#This Row],[Column56]])</f>
        <v>#DIV/0!</v>
      </c>
    </row>
    <row r="155" spans="1:60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6" t="s">
        <v>648</v>
      </c>
      <c r="G155" s="58"/>
      <c r="H155" s="58"/>
      <c r="I155" s="58"/>
      <c r="J155" s="58"/>
      <c r="K155" s="59"/>
      <c r="L155" s="118">
        <v>0</v>
      </c>
      <c r="M155" s="102" t="s">
        <v>563</v>
      </c>
      <c r="N155" s="102"/>
      <c r="O155" s="102" t="s">
        <v>563</v>
      </c>
      <c r="P155" s="102" t="s">
        <v>563</v>
      </c>
      <c r="Q155" s="102"/>
      <c r="R155" s="118" t="s">
        <v>563</v>
      </c>
      <c r="S155" s="102"/>
      <c r="T155" s="102"/>
      <c r="U155" s="102"/>
      <c r="V155" s="102"/>
      <c r="W155" s="59"/>
      <c r="X155" s="118" t="e">
        <v>#DIV/0!</v>
      </c>
      <c r="Y155" s="102"/>
      <c r="Z155" s="102"/>
      <c r="AA155" s="102"/>
      <c r="AB155" s="102"/>
      <c r="AC155" s="59"/>
      <c r="AD155" s="118" t="e">
        <v>#DIV/0!</v>
      </c>
      <c r="AE155" s="102"/>
      <c r="AF155" s="102"/>
      <c r="AG155" s="102"/>
      <c r="AH155" s="102"/>
      <c r="AI155" s="59"/>
      <c r="AJ155" s="118" t="e">
        <v>#DIV/0!</v>
      </c>
      <c r="AK155" s="58"/>
      <c r="AL155" s="58"/>
      <c r="AM155" s="102"/>
      <c r="AN155" s="58"/>
      <c r="AO155" s="59"/>
      <c r="AP155" s="118">
        <v>0</v>
      </c>
      <c r="AQ155" s="102"/>
      <c r="AR155" s="102"/>
      <c r="AS155" s="102"/>
      <c r="AT155" s="102"/>
      <c r="AU155" s="59"/>
      <c r="AV155" s="118" t="e">
        <v>#DIV/0!</v>
      </c>
      <c r="AW155" s="102"/>
      <c r="AX155" s="102"/>
      <c r="AY155" s="102" t="s">
        <v>563</v>
      </c>
      <c r="AZ155" s="102"/>
      <c r="BA155" s="102" t="s">
        <v>563</v>
      </c>
      <c r="BB155" s="118" t="s">
        <v>563</v>
      </c>
      <c r="BC155" s="102"/>
      <c r="BD155" s="102"/>
      <c r="BE155" s="102"/>
      <c r="BF155" s="58"/>
      <c r="BG155" s="76"/>
      <c r="BH155" s="118" t="e">
        <f>AVERAGE(Table1215165[[#This Row],[Column55]],Table1215165[[#This Row],[Column56]])</f>
        <v>#DIV/0!</v>
      </c>
    </row>
    <row r="156" spans="1:60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63" t="s">
        <v>646</v>
      </c>
      <c r="G156" s="54"/>
      <c r="H156" s="54"/>
      <c r="I156" s="54"/>
      <c r="J156" s="54"/>
      <c r="K156" s="65"/>
      <c r="L156" s="118">
        <v>0</v>
      </c>
      <c r="M156" s="102">
        <v>4</v>
      </c>
      <c r="N156" s="102"/>
      <c r="O156" s="102">
        <v>4</v>
      </c>
      <c r="P156" s="102">
        <v>4</v>
      </c>
      <c r="Q156" s="102"/>
      <c r="R156" s="118">
        <v>4</v>
      </c>
      <c r="S156" s="101"/>
      <c r="T156" s="101"/>
      <c r="U156" s="101"/>
      <c r="V156" s="101"/>
      <c r="W156" s="65"/>
      <c r="X156" s="118" t="e">
        <v>#DIV/0!</v>
      </c>
      <c r="Y156" s="101"/>
      <c r="Z156" s="101"/>
      <c r="AA156" s="101"/>
      <c r="AB156" s="101"/>
      <c r="AC156" s="65"/>
      <c r="AD156" s="118" t="e">
        <v>#DIV/0!</v>
      </c>
      <c r="AE156" s="101"/>
      <c r="AF156" s="101"/>
      <c r="AG156" s="101"/>
      <c r="AH156" s="101"/>
      <c r="AI156" s="65"/>
      <c r="AJ156" s="118" t="e">
        <v>#DIV/0!</v>
      </c>
      <c r="AK156" s="54"/>
      <c r="AL156" s="54"/>
      <c r="AM156" s="101"/>
      <c r="AN156" s="54"/>
      <c r="AO156" s="65"/>
      <c r="AP156" s="118">
        <v>0</v>
      </c>
      <c r="AQ156" s="101"/>
      <c r="AR156" s="101"/>
      <c r="AS156" s="101"/>
      <c r="AT156" s="101"/>
      <c r="AU156" s="65"/>
      <c r="AV156" s="118" t="e">
        <v>#DIV/0!</v>
      </c>
      <c r="AW156" s="101"/>
      <c r="AX156" s="101"/>
      <c r="AY156" s="101">
        <v>5</v>
      </c>
      <c r="AZ156" s="102"/>
      <c r="BA156" s="102">
        <v>4</v>
      </c>
      <c r="BB156" s="118">
        <v>4.5</v>
      </c>
      <c r="BC156" s="101"/>
      <c r="BD156" s="101"/>
      <c r="BE156" s="101"/>
      <c r="BF156" s="54"/>
      <c r="BG156" s="81"/>
      <c r="BH156" s="118" t="e">
        <f>AVERAGE(Table1215165[[#This Row],[Column55]],Table1215165[[#This Row],[Column56]])</f>
        <v>#DIV/0!</v>
      </c>
    </row>
    <row r="157" spans="1:60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6" t="s">
        <v>649</v>
      </c>
      <c r="G157" s="58"/>
      <c r="H157" s="58"/>
      <c r="I157" s="58"/>
      <c r="J157" s="58"/>
      <c r="K157" s="59"/>
      <c r="L157" s="118">
        <v>0</v>
      </c>
      <c r="M157" s="102">
        <v>4</v>
      </c>
      <c r="N157" s="102"/>
      <c r="O157" s="102">
        <v>4</v>
      </c>
      <c r="P157" s="102">
        <v>4</v>
      </c>
      <c r="Q157" s="102"/>
      <c r="R157" s="118">
        <v>4</v>
      </c>
      <c r="S157" s="102"/>
      <c r="T157" s="102"/>
      <c r="U157" s="102"/>
      <c r="V157" s="102"/>
      <c r="W157" s="59"/>
      <c r="X157" s="118" t="e">
        <v>#DIV/0!</v>
      </c>
      <c r="Y157" s="102"/>
      <c r="Z157" s="102"/>
      <c r="AA157" s="102"/>
      <c r="AB157" s="102"/>
      <c r="AC157" s="59"/>
      <c r="AD157" s="118" t="e">
        <v>#DIV/0!</v>
      </c>
      <c r="AE157" s="102"/>
      <c r="AF157" s="102"/>
      <c r="AG157" s="102"/>
      <c r="AH157" s="102"/>
      <c r="AI157" s="59"/>
      <c r="AJ157" s="118" t="e">
        <v>#DIV/0!</v>
      </c>
      <c r="AK157" s="58"/>
      <c r="AL157" s="58"/>
      <c r="AM157" s="102"/>
      <c r="AN157" s="58"/>
      <c r="AO157" s="59"/>
      <c r="AP157" s="118">
        <v>0</v>
      </c>
      <c r="AQ157" s="102"/>
      <c r="AR157" s="102"/>
      <c r="AS157" s="102"/>
      <c r="AT157" s="102"/>
      <c r="AU157" s="59"/>
      <c r="AV157" s="118" t="e">
        <v>#DIV/0!</v>
      </c>
      <c r="AW157" s="102"/>
      <c r="AX157" s="102"/>
      <c r="AY157" s="102">
        <v>5</v>
      </c>
      <c r="AZ157" s="102"/>
      <c r="BA157" s="102">
        <v>4</v>
      </c>
      <c r="BB157" s="118">
        <v>4.5</v>
      </c>
      <c r="BC157" s="102"/>
      <c r="BD157" s="102"/>
      <c r="BE157" s="102"/>
      <c r="BF157" s="58"/>
      <c r="BG157" s="76"/>
      <c r="BH157" s="118" t="e">
        <f>AVERAGE(Table1215165[[#This Row],[Column55]],Table1215165[[#This Row],[Column56]])</f>
        <v>#DIV/0!</v>
      </c>
    </row>
    <row r="158" spans="1:60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63" t="s">
        <v>649</v>
      </c>
      <c r="G158" s="54"/>
      <c r="H158" s="54"/>
      <c r="I158" s="54"/>
      <c r="J158" s="54"/>
      <c r="K158" s="65"/>
      <c r="L158" s="118">
        <v>0</v>
      </c>
      <c r="M158" s="102">
        <v>3</v>
      </c>
      <c r="N158" s="102"/>
      <c r="O158" s="102">
        <v>4</v>
      </c>
      <c r="P158" s="102">
        <v>2</v>
      </c>
      <c r="Q158" s="102"/>
      <c r="R158" s="118">
        <v>3</v>
      </c>
      <c r="S158" s="101"/>
      <c r="T158" s="101"/>
      <c r="U158" s="101"/>
      <c r="V158" s="101"/>
      <c r="W158" s="65"/>
      <c r="X158" s="118" t="e">
        <v>#DIV/0!</v>
      </c>
      <c r="Y158" s="101"/>
      <c r="Z158" s="101"/>
      <c r="AA158" s="101"/>
      <c r="AB158" s="101"/>
      <c r="AC158" s="65"/>
      <c r="AD158" s="118" t="e">
        <v>#DIV/0!</v>
      </c>
      <c r="AE158" s="101"/>
      <c r="AF158" s="101"/>
      <c r="AG158" s="101"/>
      <c r="AH158" s="101"/>
      <c r="AI158" s="65"/>
      <c r="AJ158" s="118" t="e">
        <v>#DIV/0!</v>
      </c>
      <c r="AK158" s="54"/>
      <c r="AL158" s="54"/>
      <c r="AM158" s="101"/>
      <c r="AN158" s="54"/>
      <c r="AO158" s="65"/>
      <c r="AP158" s="118">
        <v>0</v>
      </c>
      <c r="AQ158" s="101"/>
      <c r="AR158" s="101"/>
      <c r="AS158" s="101"/>
      <c r="AT158" s="101"/>
      <c r="AU158" s="65"/>
      <c r="AV158" s="118" t="e">
        <v>#DIV/0!</v>
      </c>
      <c r="AW158" s="101"/>
      <c r="AX158" s="101"/>
      <c r="AY158" s="101">
        <v>5</v>
      </c>
      <c r="AZ158" s="102"/>
      <c r="BA158" s="102">
        <v>2</v>
      </c>
      <c r="BB158" s="118">
        <v>3.5</v>
      </c>
      <c r="BC158" s="101"/>
      <c r="BD158" s="101"/>
      <c r="BE158" s="101"/>
      <c r="BF158" s="54"/>
      <c r="BG158" s="81"/>
      <c r="BH158" s="118" t="e">
        <f>AVERAGE(Table1215165[[#This Row],[Column55]],Table1215165[[#This Row],[Column56]])</f>
        <v>#DIV/0!</v>
      </c>
    </row>
    <row r="159" spans="1:60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6" t="s">
        <v>649</v>
      </c>
      <c r="G159" s="58"/>
      <c r="H159" s="58"/>
      <c r="I159" s="58"/>
      <c r="J159" s="58"/>
      <c r="K159" s="59"/>
      <c r="L159" s="118">
        <v>0</v>
      </c>
      <c r="M159" s="102">
        <v>3</v>
      </c>
      <c r="N159" s="102"/>
      <c r="O159" s="102">
        <v>2</v>
      </c>
      <c r="P159" s="102">
        <v>3</v>
      </c>
      <c r="Q159" s="102"/>
      <c r="R159" s="118">
        <v>2.6666666666666665</v>
      </c>
      <c r="S159" s="102"/>
      <c r="T159" s="102"/>
      <c r="U159" s="102"/>
      <c r="V159" s="102"/>
      <c r="W159" s="59"/>
      <c r="X159" s="118" t="e">
        <v>#DIV/0!</v>
      </c>
      <c r="Y159" s="102"/>
      <c r="Z159" s="102"/>
      <c r="AA159" s="102"/>
      <c r="AB159" s="102"/>
      <c r="AC159" s="59"/>
      <c r="AD159" s="118" t="e">
        <v>#DIV/0!</v>
      </c>
      <c r="AE159" s="102"/>
      <c r="AF159" s="102"/>
      <c r="AG159" s="102"/>
      <c r="AH159" s="102"/>
      <c r="AI159" s="59"/>
      <c r="AJ159" s="118" t="e">
        <v>#DIV/0!</v>
      </c>
      <c r="AK159" s="58"/>
      <c r="AL159" s="58"/>
      <c r="AM159" s="102"/>
      <c r="AN159" s="58"/>
      <c r="AO159" s="59"/>
      <c r="AP159" s="118">
        <v>0</v>
      </c>
      <c r="AQ159" s="102"/>
      <c r="AR159" s="102"/>
      <c r="AS159" s="102"/>
      <c r="AT159" s="102"/>
      <c r="AU159" s="59"/>
      <c r="AV159" s="118" t="e">
        <v>#DIV/0!</v>
      </c>
      <c r="AW159" s="102"/>
      <c r="AX159" s="102"/>
      <c r="AY159" s="102">
        <v>5</v>
      </c>
      <c r="AZ159" s="102"/>
      <c r="BA159" s="102">
        <v>2</v>
      </c>
      <c r="BB159" s="118">
        <v>3.5</v>
      </c>
      <c r="BC159" s="102"/>
      <c r="BD159" s="102"/>
      <c r="BE159" s="102"/>
      <c r="BF159" s="58"/>
      <c r="BG159" s="76"/>
      <c r="BH159" s="118" t="e">
        <f>AVERAGE(Table1215165[[#This Row],[Column55]],Table1215165[[#This Row],[Column56]])</f>
        <v>#DIV/0!</v>
      </c>
    </row>
    <row r="160" spans="1:60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63" t="s">
        <v>648</v>
      </c>
      <c r="G160" s="54"/>
      <c r="H160" s="54"/>
      <c r="I160" s="54"/>
      <c r="J160" s="54"/>
      <c r="K160" s="65"/>
      <c r="L160" s="118">
        <v>0</v>
      </c>
      <c r="M160" s="102" t="s">
        <v>563</v>
      </c>
      <c r="N160" s="102"/>
      <c r="O160" s="102" t="s">
        <v>563</v>
      </c>
      <c r="P160" s="102" t="s">
        <v>563</v>
      </c>
      <c r="Q160" s="102"/>
      <c r="R160" s="118" t="s">
        <v>563</v>
      </c>
      <c r="S160" s="101"/>
      <c r="T160" s="101"/>
      <c r="U160" s="101"/>
      <c r="V160" s="101"/>
      <c r="W160" s="65"/>
      <c r="X160" s="118" t="e">
        <v>#DIV/0!</v>
      </c>
      <c r="Y160" s="101"/>
      <c r="Z160" s="101"/>
      <c r="AA160" s="101"/>
      <c r="AB160" s="101"/>
      <c r="AC160" s="65"/>
      <c r="AD160" s="118" t="e">
        <v>#DIV/0!</v>
      </c>
      <c r="AE160" s="101"/>
      <c r="AF160" s="101"/>
      <c r="AG160" s="101"/>
      <c r="AH160" s="101"/>
      <c r="AI160" s="65"/>
      <c r="AJ160" s="118" t="e">
        <v>#DIV/0!</v>
      </c>
      <c r="AK160" s="54"/>
      <c r="AL160" s="54"/>
      <c r="AM160" s="101"/>
      <c r="AN160" s="54"/>
      <c r="AO160" s="65"/>
      <c r="AP160" s="118">
        <v>0</v>
      </c>
      <c r="AQ160" s="101"/>
      <c r="AR160" s="101"/>
      <c r="AS160" s="101"/>
      <c r="AT160" s="101"/>
      <c r="AU160" s="65"/>
      <c r="AV160" s="118" t="e">
        <v>#DIV/0!</v>
      </c>
      <c r="AW160" s="101"/>
      <c r="AX160" s="101"/>
      <c r="AY160" s="101" t="s">
        <v>563</v>
      </c>
      <c r="AZ160" s="102"/>
      <c r="BA160" s="102" t="s">
        <v>563</v>
      </c>
      <c r="BB160" s="118" t="s">
        <v>563</v>
      </c>
      <c r="BC160" s="101"/>
      <c r="BD160" s="101"/>
      <c r="BE160" s="101"/>
      <c r="BF160" s="54"/>
      <c r="BG160" s="81"/>
      <c r="BH160" s="118" t="e">
        <f>AVERAGE(Table1215165[[#This Row],[Column55]],Table1215165[[#This Row],[Column56]])</f>
        <v>#DIV/0!</v>
      </c>
    </row>
    <row r="161" spans="1:60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6" t="s">
        <v>649</v>
      </c>
      <c r="G161" s="58"/>
      <c r="H161" s="58"/>
      <c r="I161" s="58"/>
      <c r="J161" s="58"/>
      <c r="K161" s="59"/>
      <c r="L161" s="118">
        <v>0</v>
      </c>
      <c r="M161" s="102">
        <v>3</v>
      </c>
      <c r="N161" s="102"/>
      <c r="O161" s="102">
        <v>3</v>
      </c>
      <c r="P161" s="102">
        <v>3</v>
      </c>
      <c r="Q161" s="102"/>
      <c r="R161" s="118">
        <v>3</v>
      </c>
      <c r="S161" s="102"/>
      <c r="T161" s="102"/>
      <c r="U161" s="102"/>
      <c r="V161" s="102"/>
      <c r="W161" s="59"/>
      <c r="X161" s="118" t="e">
        <v>#DIV/0!</v>
      </c>
      <c r="Y161" s="102"/>
      <c r="Z161" s="102"/>
      <c r="AA161" s="102"/>
      <c r="AB161" s="102"/>
      <c r="AC161" s="59"/>
      <c r="AD161" s="118" t="e">
        <v>#DIV/0!</v>
      </c>
      <c r="AE161" s="102"/>
      <c r="AF161" s="102"/>
      <c r="AG161" s="102"/>
      <c r="AH161" s="102"/>
      <c r="AI161" s="59"/>
      <c r="AJ161" s="118" t="e">
        <v>#DIV/0!</v>
      </c>
      <c r="AK161" s="58"/>
      <c r="AL161" s="58"/>
      <c r="AM161" s="102"/>
      <c r="AN161" s="58"/>
      <c r="AO161" s="59"/>
      <c r="AP161" s="118">
        <v>0</v>
      </c>
      <c r="AQ161" s="102"/>
      <c r="AR161" s="102"/>
      <c r="AS161" s="102"/>
      <c r="AT161" s="102"/>
      <c r="AU161" s="59"/>
      <c r="AV161" s="118" t="e">
        <v>#DIV/0!</v>
      </c>
      <c r="AW161" s="102"/>
      <c r="AX161" s="102"/>
      <c r="AY161" s="102">
        <v>5</v>
      </c>
      <c r="AZ161" s="102"/>
      <c r="BA161" s="102">
        <v>2</v>
      </c>
      <c r="BB161" s="118">
        <v>3.5</v>
      </c>
      <c r="BC161" s="102"/>
      <c r="BD161" s="102"/>
      <c r="BE161" s="102"/>
      <c r="BF161" s="58"/>
      <c r="BG161" s="76"/>
      <c r="BH161" s="118" t="e">
        <f>AVERAGE(Table1215165[[#This Row],[Column55]],Table1215165[[#This Row],[Column56]])</f>
        <v>#DIV/0!</v>
      </c>
    </row>
    <row r="162" spans="1:60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63" t="s">
        <v>646</v>
      </c>
      <c r="G162" s="54"/>
      <c r="H162" s="54"/>
      <c r="I162" s="54"/>
      <c r="J162" s="54"/>
      <c r="K162" s="65"/>
      <c r="L162" s="118">
        <v>0</v>
      </c>
      <c r="M162" s="102">
        <v>0</v>
      </c>
      <c r="N162" s="102"/>
      <c r="O162" s="102">
        <v>0</v>
      </c>
      <c r="P162" s="102">
        <v>0</v>
      </c>
      <c r="Q162" s="102"/>
      <c r="R162" s="118">
        <v>0</v>
      </c>
      <c r="S162" s="101"/>
      <c r="T162" s="101"/>
      <c r="U162" s="101"/>
      <c r="V162" s="101"/>
      <c r="W162" s="65"/>
      <c r="X162" s="118" t="e">
        <v>#DIV/0!</v>
      </c>
      <c r="Y162" s="101"/>
      <c r="Z162" s="101"/>
      <c r="AA162" s="101"/>
      <c r="AB162" s="101"/>
      <c r="AC162" s="65"/>
      <c r="AD162" s="118" t="e">
        <v>#DIV/0!</v>
      </c>
      <c r="AE162" s="101"/>
      <c r="AF162" s="101"/>
      <c r="AG162" s="101"/>
      <c r="AH162" s="101"/>
      <c r="AI162" s="65"/>
      <c r="AJ162" s="118" t="e">
        <v>#DIV/0!</v>
      </c>
      <c r="AK162" s="54"/>
      <c r="AL162" s="54"/>
      <c r="AM162" s="101"/>
      <c r="AN162" s="54"/>
      <c r="AO162" s="65"/>
      <c r="AP162" s="118">
        <v>0</v>
      </c>
      <c r="AQ162" s="101"/>
      <c r="AR162" s="101"/>
      <c r="AS162" s="101"/>
      <c r="AT162" s="101"/>
      <c r="AU162" s="65"/>
      <c r="AV162" s="118" t="e">
        <v>#DIV/0!</v>
      </c>
      <c r="AW162" s="101"/>
      <c r="AX162" s="101"/>
      <c r="AY162" s="101">
        <v>0</v>
      </c>
      <c r="AZ162" s="102"/>
      <c r="BA162" s="102">
        <v>0</v>
      </c>
      <c r="BB162" s="118">
        <v>0</v>
      </c>
      <c r="BC162" s="101"/>
      <c r="BD162" s="101"/>
      <c r="BE162" s="101"/>
      <c r="BF162" s="54"/>
      <c r="BG162" s="81"/>
      <c r="BH162" s="118" t="e">
        <f>AVERAGE(Table1215165[[#This Row],[Column55]],Table1215165[[#This Row],[Column56]])</f>
        <v>#DIV/0!</v>
      </c>
    </row>
    <row r="163" spans="1:60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6" t="s">
        <v>648</v>
      </c>
      <c r="G163" s="58"/>
      <c r="H163" s="58"/>
      <c r="I163" s="58"/>
      <c r="J163" s="58"/>
      <c r="K163" s="59"/>
      <c r="L163" s="118">
        <v>0</v>
      </c>
      <c r="M163" s="102" t="s">
        <v>563</v>
      </c>
      <c r="N163" s="102"/>
      <c r="O163" s="102" t="s">
        <v>563</v>
      </c>
      <c r="P163" s="102" t="s">
        <v>563</v>
      </c>
      <c r="Q163" s="102"/>
      <c r="R163" s="118" t="s">
        <v>563</v>
      </c>
      <c r="S163" s="102"/>
      <c r="T163" s="102"/>
      <c r="U163" s="102"/>
      <c r="V163" s="102"/>
      <c r="W163" s="59"/>
      <c r="X163" s="118" t="e">
        <v>#DIV/0!</v>
      </c>
      <c r="Y163" s="102"/>
      <c r="Z163" s="102"/>
      <c r="AA163" s="102"/>
      <c r="AB163" s="102"/>
      <c r="AC163" s="59"/>
      <c r="AD163" s="118" t="e">
        <v>#DIV/0!</v>
      </c>
      <c r="AE163" s="102"/>
      <c r="AF163" s="102"/>
      <c r="AG163" s="102"/>
      <c r="AH163" s="102"/>
      <c r="AI163" s="59"/>
      <c r="AJ163" s="118" t="e">
        <v>#DIV/0!</v>
      </c>
      <c r="AK163" s="58"/>
      <c r="AL163" s="58"/>
      <c r="AM163" s="102"/>
      <c r="AN163" s="58"/>
      <c r="AO163" s="59"/>
      <c r="AP163" s="118">
        <v>0</v>
      </c>
      <c r="AQ163" s="102"/>
      <c r="AR163" s="102"/>
      <c r="AS163" s="102"/>
      <c r="AT163" s="102"/>
      <c r="AU163" s="59"/>
      <c r="AV163" s="118" t="e">
        <v>#DIV/0!</v>
      </c>
      <c r="AW163" s="102"/>
      <c r="AX163" s="102"/>
      <c r="AY163" s="102" t="s">
        <v>563</v>
      </c>
      <c r="AZ163" s="102"/>
      <c r="BA163" s="102" t="s">
        <v>563</v>
      </c>
      <c r="BB163" s="118" t="s">
        <v>563</v>
      </c>
      <c r="BC163" s="102"/>
      <c r="BD163" s="102"/>
      <c r="BE163" s="102"/>
      <c r="BF163" s="58"/>
      <c r="BG163" s="76"/>
      <c r="BH163" s="118" t="e">
        <f>AVERAGE(Table1215165[[#This Row],[Column55]],Table1215165[[#This Row],[Column56]])</f>
        <v>#DIV/0!</v>
      </c>
    </row>
    <row r="164" spans="1:60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63" t="s">
        <v>648</v>
      </c>
      <c r="G164" s="54"/>
      <c r="H164" s="54"/>
      <c r="I164" s="54"/>
      <c r="J164" s="54"/>
      <c r="K164" s="65"/>
      <c r="L164" s="118">
        <v>0</v>
      </c>
      <c r="M164" s="102" t="s">
        <v>563</v>
      </c>
      <c r="N164" s="102"/>
      <c r="O164" s="102" t="s">
        <v>563</v>
      </c>
      <c r="P164" s="102" t="s">
        <v>563</v>
      </c>
      <c r="Q164" s="102"/>
      <c r="R164" s="118" t="s">
        <v>563</v>
      </c>
      <c r="S164" s="101"/>
      <c r="T164" s="101"/>
      <c r="U164" s="101"/>
      <c r="V164" s="101"/>
      <c r="W164" s="65"/>
      <c r="X164" s="118" t="e">
        <v>#DIV/0!</v>
      </c>
      <c r="Y164" s="101"/>
      <c r="Z164" s="101"/>
      <c r="AA164" s="101"/>
      <c r="AB164" s="101"/>
      <c r="AC164" s="65"/>
      <c r="AD164" s="118" t="e">
        <v>#DIV/0!</v>
      </c>
      <c r="AE164" s="101"/>
      <c r="AF164" s="101"/>
      <c r="AG164" s="101"/>
      <c r="AH164" s="101"/>
      <c r="AI164" s="65"/>
      <c r="AJ164" s="118" t="e">
        <v>#DIV/0!</v>
      </c>
      <c r="AK164" s="54"/>
      <c r="AL164" s="54"/>
      <c r="AM164" s="101"/>
      <c r="AN164" s="54"/>
      <c r="AO164" s="65"/>
      <c r="AP164" s="118">
        <v>0</v>
      </c>
      <c r="AQ164" s="101"/>
      <c r="AR164" s="101"/>
      <c r="AS164" s="101"/>
      <c r="AT164" s="101"/>
      <c r="AU164" s="65"/>
      <c r="AV164" s="118" t="e">
        <v>#DIV/0!</v>
      </c>
      <c r="AW164" s="101"/>
      <c r="AX164" s="101"/>
      <c r="AY164" s="101" t="s">
        <v>563</v>
      </c>
      <c r="AZ164" s="102"/>
      <c r="BA164" s="102" t="s">
        <v>563</v>
      </c>
      <c r="BB164" s="118" t="s">
        <v>563</v>
      </c>
      <c r="BC164" s="101"/>
      <c r="BD164" s="101"/>
      <c r="BE164" s="101"/>
      <c r="BF164" s="54"/>
      <c r="BG164" s="81"/>
      <c r="BH164" s="118" t="e">
        <f>AVERAGE(Table1215165[[#This Row],[Column55]],Table1215165[[#This Row],[Column56]])</f>
        <v>#DIV/0!</v>
      </c>
    </row>
    <row r="165" spans="1:60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6" t="s">
        <v>649</v>
      </c>
      <c r="G165" s="58"/>
      <c r="H165" s="58"/>
      <c r="I165" s="58"/>
      <c r="J165" s="58"/>
      <c r="K165" s="59"/>
      <c r="L165" s="118">
        <v>0</v>
      </c>
      <c r="M165" s="102">
        <v>3</v>
      </c>
      <c r="N165" s="102"/>
      <c r="O165" s="102">
        <v>3</v>
      </c>
      <c r="P165" s="102">
        <v>2</v>
      </c>
      <c r="Q165" s="102"/>
      <c r="R165" s="118">
        <v>2.6666666666666665</v>
      </c>
      <c r="S165" s="102"/>
      <c r="T165" s="102"/>
      <c r="U165" s="102"/>
      <c r="V165" s="102"/>
      <c r="W165" s="59"/>
      <c r="X165" s="118" t="e">
        <v>#DIV/0!</v>
      </c>
      <c r="Y165" s="102"/>
      <c r="Z165" s="102"/>
      <c r="AA165" s="102"/>
      <c r="AB165" s="102"/>
      <c r="AC165" s="59"/>
      <c r="AD165" s="118" t="e">
        <v>#DIV/0!</v>
      </c>
      <c r="AE165" s="102"/>
      <c r="AF165" s="102"/>
      <c r="AG165" s="102"/>
      <c r="AH165" s="102"/>
      <c r="AI165" s="59"/>
      <c r="AJ165" s="118" t="e">
        <v>#DIV/0!</v>
      </c>
      <c r="AK165" s="58"/>
      <c r="AL165" s="58"/>
      <c r="AM165" s="102"/>
      <c r="AN165" s="58"/>
      <c r="AO165" s="59"/>
      <c r="AP165" s="118">
        <v>0</v>
      </c>
      <c r="AQ165" s="102"/>
      <c r="AR165" s="102"/>
      <c r="AS165" s="102"/>
      <c r="AT165" s="102"/>
      <c r="AU165" s="59"/>
      <c r="AV165" s="118" t="e">
        <v>#DIV/0!</v>
      </c>
      <c r="AW165" s="102"/>
      <c r="AX165" s="102"/>
      <c r="AY165" s="102">
        <v>5</v>
      </c>
      <c r="AZ165" s="102"/>
      <c r="BA165" s="102">
        <v>2</v>
      </c>
      <c r="BB165" s="118">
        <v>3.5</v>
      </c>
      <c r="BC165" s="102"/>
      <c r="BD165" s="102"/>
      <c r="BE165" s="102"/>
      <c r="BF165" s="58"/>
      <c r="BG165" s="76"/>
      <c r="BH165" s="118" t="e">
        <f>AVERAGE(Table1215165[[#This Row],[Column55]],Table1215165[[#This Row],[Column56]])</f>
        <v>#DIV/0!</v>
      </c>
    </row>
    <row r="166" spans="1:60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63" t="s">
        <v>649</v>
      </c>
      <c r="G166" s="54"/>
      <c r="H166" s="54"/>
      <c r="I166" s="54"/>
      <c r="J166" s="54"/>
      <c r="K166" s="65"/>
      <c r="L166" s="118">
        <v>0</v>
      </c>
      <c r="M166" s="102">
        <v>2</v>
      </c>
      <c r="N166" s="102"/>
      <c r="O166" s="102">
        <v>2</v>
      </c>
      <c r="P166" s="102">
        <v>2</v>
      </c>
      <c r="Q166" s="102"/>
      <c r="R166" s="118">
        <v>2</v>
      </c>
      <c r="S166" s="101"/>
      <c r="T166" s="101"/>
      <c r="U166" s="101"/>
      <c r="V166" s="101"/>
      <c r="W166" s="65"/>
      <c r="X166" s="118" t="e">
        <v>#DIV/0!</v>
      </c>
      <c r="Y166" s="101"/>
      <c r="Z166" s="101"/>
      <c r="AA166" s="101"/>
      <c r="AB166" s="101"/>
      <c r="AC166" s="65"/>
      <c r="AD166" s="118" t="e">
        <v>#DIV/0!</v>
      </c>
      <c r="AE166" s="101"/>
      <c r="AF166" s="101"/>
      <c r="AG166" s="101"/>
      <c r="AH166" s="101"/>
      <c r="AI166" s="65"/>
      <c r="AJ166" s="118" t="e">
        <v>#DIV/0!</v>
      </c>
      <c r="AK166" s="54"/>
      <c r="AL166" s="54"/>
      <c r="AM166" s="101"/>
      <c r="AN166" s="54"/>
      <c r="AO166" s="65"/>
      <c r="AP166" s="118">
        <v>0</v>
      </c>
      <c r="AQ166" s="101"/>
      <c r="AR166" s="101"/>
      <c r="AS166" s="101"/>
      <c r="AT166" s="101"/>
      <c r="AU166" s="65"/>
      <c r="AV166" s="118" t="e">
        <v>#DIV/0!</v>
      </c>
      <c r="AW166" s="101"/>
      <c r="AX166" s="101"/>
      <c r="AY166" s="101">
        <v>5</v>
      </c>
      <c r="AZ166" s="102"/>
      <c r="BA166" s="102">
        <v>2</v>
      </c>
      <c r="BB166" s="118">
        <v>3.5</v>
      </c>
      <c r="BC166" s="101"/>
      <c r="BD166" s="101"/>
      <c r="BE166" s="101"/>
      <c r="BF166" s="54"/>
      <c r="BG166" s="81"/>
      <c r="BH166" s="118" t="e">
        <f>AVERAGE(Table1215165[[#This Row],[Column55]],Table1215165[[#This Row],[Column56]])</f>
        <v>#DIV/0!</v>
      </c>
    </row>
    <row r="167" spans="1:60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6" t="s">
        <v>646</v>
      </c>
      <c r="G167" s="58"/>
      <c r="H167" s="58"/>
      <c r="I167" s="58"/>
      <c r="J167" s="58"/>
      <c r="K167" s="59"/>
      <c r="L167" s="118">
        <v>0</v>
      </c>
      <c r="M167" s="102">
        <v>0</v>
      </c>
      <c r="N167" s="102"/>
      <c r="O167" s="102">
        <v>0</v>
      </c>
      <c r="P167" s="102">
        <v>0</v>
      </c>
      <c r="Q167" s="102"/>
      <c r="R167" s="118">
        <v>0</v>
      </c>
      <c r="S167" s="102"/>
      <c r="T167" s="102"/>
      <c r="U167" s="102"/>
      <c r="V167" s="102"/>
      <c r="W167" s="59"/>
      <c r="X167" s="118" t="e">
        <v>#DIV/0!</v>
      </c>
      <c r="Y167" s="102"/>
      <c r="Z167" s="102"/>
      <c r="AA167" s="102"/>
      <c r="AB167" s="102"/>
      <c r="AC167" s="59"/>
      <c r="AD167" s="118" t="e">
        <v>#DIV/0!</v>
      </c>
      <c r="AE167" s="102"/>
      <c r="AF167" s="102"/>
      <c r="AG167" s="102"/>
      <c r="AH167" s="102"/>
      <c r="AI167" s="59"/>
      <c r="AJ167" s="118" t="e">
        <v>#DIV/0!</v>
      </c>
      <c r="AK167" s="58"/>
      <c r="AL167" s="58"/>
      <c r="AM167" s="102"/>
      <c r="AN167" s="58"/>
      <c r="AO167" s="59"/>
      <c r="AP167" s="118">
        <v>0</v>
      </c>
      <c r="AQ167" s="102"/>
      <c r="AR167" s="102"/>
      <c r="AS167" s="102"/>
      <c r="AT167" s="102"/>
      <c r="AU167" s="59"/>
      <c r="AV167" s="118" t="e">
        <v>#DIV/0!</v>
      </c>
      <c r="AW167" s="102"/>
      <c r="AX167" s="102"/>
      <c r="AY167" s="102">
        <v>0</v>
      </c>
      <c r="AZ167" s="102"/>
      <c r="BA167" s="102">
        <v>0</v>
      </c>
      <c r="BB167" s="118">
        <v>0</v>
      </c>
      <c r="BC167" s="102"/>
      <c r="BD167" s="102"/>
      <c r="BE167" s="102"/>
      <c r="BF167" s="58"/>
      <c r="BG167" s="76"/>
      <c r="BH167" s="118" t="e">
        <f>AVERAGE(Table1215165[[#This Row],[Column55]],Table1215165[[#This Row],[Column56]])</f>
        <v>#DIV/0!</v>
      </c>
    </row>
    <row r="168" spans="1:60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63" t="s">
        <v>646</v>
      </c>
      <c r="G168" s="54"/>
      <c r="H168" s="54"/>
      <c r="I168" s="54"/>
      <c r="J168" s="54"/>
      <c r="K168" s="65"/>
      <c r="L168" s="118">
        <v>0</v>
      </c>
      <c r="M168" s="102">
        <v>3</v>
      </c>
      <c r="N168" s="102"/>
      <c r="O168" s="102">
        <v>2</v>
      </c>
      <c r="P168" s="102">
        <v>2</v>
      </c>
      <c r="Q168" s="102"/>
      <c r="R168" s="118">
        <v>2.3333333333333335</v>
      </c>
      <c r="S168" s="101"/>
      <c r="T168" s="101"/>
      <c r="U168" s="101"/>
      <c r="V168" s="101"/>
      <c r="W168" s="65"/>
      <c r="X168" s="118" t="e">
        <v>#DIV/0!</v>
      </c>
      <c r="Y168" s="101"/>
      <c r="Z168" s="101"/>
      <c r="AA168" s="101"/>
      <c r="AB168" s="101"/>
      <c r="AC168" s="65"/>
      <c r="AD168" s="118" t="e">
        <v>#DIV/0!</v>
      </c>
      <c r="AE168" s="101"/>
      <c r="AF168" s="101"/>
      <c r="AG168" s="101"/>
      <c r="AH168" s="101"/>
      <c r="AI168" s="65"/>
      <c r="AJ168" s="118" t="e">
        <v>#DIV/0!</v>
      </c>
      <c r="AK168" s="54"/>
      <c r="AL168" s="54"/>
      <c r="AM168" s="101"/>
      <c r="AN168" s="54"/>
      <c r="AO168" s="65"/>
      <c r="AP168" s="118">
        <v>0</v>
      </c>
      <c r="AQ168" s="101"/>
      <c r="AR168" s="101"/>
      <c r="AS168" s="101"/>
      <c r="AT168" s="101"/>
      <c r="AU168" s="65"/>
      <c r="AV168" s="118" t="e">
        <v>#DIV/0!</v>
      </c>
      <c r="AW168" s="101"/>
      <c r="AX168" s="101"/>
      <c r="AY168" s="101">
        <v>5</v>
      </c>
      <c r="AZ168" s="102"/>
      <c r="BA168" s="102">
        <v>2</v>
      </c>
      <c r="BB168" s="118">
        <v>3.5</v>
      </c>
      <c r="BC168" s="101"/>
      <c r="BD168" s="101"/>
      <c r="BE168" s="101"/>
      <c r="BF168" s="54"/>
      <c r="BG168" s="81"/>
      <c r="BH168" s="118" t="e">
        <f>AVERAGE(Table1215165[[#This Row],[Column55]],Table1215165[[#This Row],[Column56]])</f>
        <v>#DIV/0!</v>
      </c>
    </row>
    <row r="169" spans="1:60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6" t="s">
        <v>649</v>
      </c>
      <c r="G169" s="58"/>
      <c r="H169" s="58"/>
      <c r="I169" s="58"/>
      <c r="J169" s="58"/>
      <c r="K169" s="59"/>
      <c r="L169" s="118">
        <v>0</v>
      </c>
      <c r="M169" s="102">
        <v>3</v>
      </c>
      <c r="N169" s="102"/>
      <c r="O169" s="102">
        <v>3</v>
      </c>
      <c r="P169" s="102">
        <v>3</v>
      </c>
      <c r="Q169" s="102"/>
      <c r="R169" s="118">
        <v>3</v>
      </c>
      <c r="S169" s="102"/>
      <c r="T169" s="102"/>
      <c r="U169" s="102"/>
      <c r="V169" s="102"/>
      <c r="W169" s="59"/>
      <c r="X169" s="118" t="e">
        <v>#DIV/0!</v>
      </c>
      <c r="Y169" s="102"/>
      <c r="Z169" s="102"/>
      <c r="AA169" s="102"/>
      <c r="AB169" s="102"/>
      <c r="AC169" s="59"/>
      <c r="AD169" s="118" t="e">
        <v>#DIV/0!</v>
      </c>
      <c r="AE169" s="102"/>
      <c r="AF169" s="102"/>
      <c r="AG169" s="102"/>
      <c r="AH169" s="102"/>
      <c r="AI169" s="59"/>
      <c r="AJ169" s="118" t="e">
        <v>#DIV/0!</v>
      </c>
      <c r="AK169" s="58"/>
      <c r="AL169" s="58"/>
      <c r="AM169" s="102"/>
      <c r="AN169" s="58"/>
      <c r="AO169" s="59"/>
      <c r="AP169" s="118">
        <v>0</v>
      </c>
      <c r="AQ169" s="102"/>
      <c r="AR169" s="102"/>
      <c r="AS169" s="102"/>
      <c r="AT169" s="102"/>
      <c r="AU169" s="59"/>
      <c r="AV169" s="118" t="e">
        <v>#DIV/0!</v>
      </c>
      <c r="AW169" s="102"/>
      <c r="AX169" s="102"/>
      <c r="AY169" s="102">
        <v>5</v>
      </c>
      <c r="AZ169" s="102"/>
      <c r="BA169" s="102">
        <v>3</v>
      </c>
      <c r="BB169" s="118">
        <v>4</v>
      </c>
      <c r="BC169" s="102"/>
      <c r="BD169" s="102"/>
      <c r="BE169" s="102"/>
      <c r="BF169" s="58"/>
      <c r="BG169" s="76"/>
      <c r="BH169" s="118" t="e">
        <f>AVERAGE(Table1215165[[#This Row],[Column55]],Table1215165[[#This Row],[Column56]])</f>
        <v>#DIV/0!</v>
      </c>
    </row>
    <row r="170" spans="1:60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63" t="s">
        <v>649</v>
      </c>
      <c r="G170" s="54"/>
      <c r="H170" s="54"/>
      <c r="I170" s="54"/>
      <c r="J170" s="54"/>
      <c r="K170" s="65"/>
      <c r="L170" s="118">
        <v>0</v>
      </c>
      <c r="M170" s="102">
        <v>3</v>
      </c>
      <c r="N170" s="102"/>
      <c r="O170" s="102">
        <v>3</v>
      </c>
      <c r="P170" s="102">
        <v>3</v>
      </c>
      <c r="Q170" s="102"/>
      <c r="R170" s="118">
        <v>3</v>
      </c>
      <c r="S170" s="101"/>
      <c r="T170" s="101"/>
      <c r="U170" s="101"/>
      <c r="V170" s="101"/>
      <c r="W170" s="65"/>
      <c r="X170" s="118" t="e">
        <v>#DIV/0!</v>
      </c>
      <c r="Y170" s="101"/>
      <c r="Z170" s="101"/>
      <c r="AA170" s="101"/>
      <c r="AB170" s="101"/>
      <c r="AC170" s="65"/>
      <c r="AD170" s="118" t="e">
        <v>#DIV/0!</v>
      </c>
      <c r="AE170" s="101"/>
      <c r="AF170" s="101"/>
      <c r="AG170" s="101"/>
      <c r="AH170" s="101"/>
      <c r="AI170" s="65"/>
      <c r="AJ170" s="118" t="e">
        <v>#DIV/0!</v>
      </c>
      <c r="AK170" s="54"/>
      <c r="AL170" s="54"/>
      <c r="AM170" s="101"/>
      <c r="AN170" s="54"/>
      <c r="AO170" s="65"/>
      <c r="AP170" s="118">
        <v>0</v>
      </c>
      <c r="AQ170" s="101"/>
      <c r="AR170" s="101"/>
      <c r="AS170" s="101"/>
      <c r="AT170" s="101"/>
      <c r="AU170" s="65"/>
      <c r="AV170" s="118" t="e">
        <v>#DIV/0!</v>
      </c>
      <c r="AW170" s="101"/>
      <c r="AX170" s="101"/>
      <c r="AY170" s="101">
        <v>5</v>
      </c>
      <c r="AZ170" s="102"/>
      <c r="BA170" s="102">
        <v>3</v>
      </c>
      <c r="BB170" s="118">
        <v>4</v>
      </c>
      <c r="BC170" s="101"/>
      <c r="BD170" s="101"/>
      <c r="BE170" s="101"/>
      <c r="BF170" s="54"/>
      <c r="BG170" s="81"/>
      <c r="BH170" s="118" t="e">
        <f>AVERAGE(Table1215165[[#This Row],[Column55]],Table1215165[[#This Row],[Column56]])</f>
        <v>#DIV/0!</v>
      </c>
    </row>
    <row r="171" spans="1:60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6" t="s">
        <v>648</v>
      </c>
      <c r="G171" s="58"/>
      <c r="H171" s="58"/>
      <c r="I171" s="58"/>
      <c r="J171" s="58"/>
      <c r="K171" s="59"/>
      <c r="L171" s="118">
        <v>0</v>
      </c>
      <c r="M171" s="102" t="s">
        <v>563</v>
      </c>
      <c r="N171" s="102"/>
      <c r="O171" s="102" t="s">
        <v>563</v>
      </c>
      <c r="P171" s="102" t="s">
        <v>563</v>
      </c>
      <c r="Q171" s="102"/>
      <c r="R171" s="118" t="s">
        <v>563</v>
      </c>
      <c r="S171" s="102"/>
      <c r="T171" s="102"/>
      <c r="U171" s="102"/>
      <c r="V171" s="102"/>
      <c r="W171" s="59"/>
      <c r="X171" s="118" t="e">
        <v>#DIV/0!</v>
      </c>
      <c r="Y171" s="102"/>
      <c r="Z171" s="102"/>
      <c r="AA171" s="102"/>
      <c r="AB171" s="102"/>
      <c r="AC171" s="59"/>
      <c r="AD171" s="118" t="e">
        <v>#DIV/0!</v>
      </c>
      <c r="AE171" s="102"/>
      <c r="AF171" s="102"/>
      <c r="AG171" s="102"/>
      <c r="AH171" s="102"/>
      <c r="AI171" s="59"/>
      <c r="AJ171" s="118" t="e">
        <v>#DIV/0!</v>
      </c>
      <c r="AK171" s="58"/>
      <c r="AL171" s="58"/>
      <c r="AM171" s="102"/>
      <c r="AN171" s="58"/>
      <c r="AO171" s="59"/>
      <c r="AP171" s="118">
        <v>0</v>
      </c>
      <c r="AQ171" s="102"/>
      <c r="AR171" s="102"/>
      <c r="AS171" s="102"/>
      <c r="AT171" s="102"/>
      <c r="AU171" s="59"/>
      <c r="AV171" s="118" t="e">
        <v>#DIV/0!</v>
      </c>
      <c r="AW171" s="102"/>
      <c r="AX171" s="102"/>
      <c r="AY171" s="102" t="s">
        <v>563</v>
      </c>
      <c r="AZ171" s="102"/>
      <c r="BA171" s="102" t="s">
        <v>563</v>
      </c>
      <c r="BB171" s="118" t="s">
        <v>563</v>
      </c>
      <c r="BC171" s="102"/>
      <c r="BD171" s="102"/>
      <c r="BE171" s="102"/>
      <c r="BF171" s="58"/>
      <c r="BG171" s="76"/>
      <c r="BH171" s="118" t="e">
        <f>AVERAGE(Table1215165[[#This Row],[Column55]],Table1215165[[#This Row],[Column56]])</f>
        <v>#DIV/0!</v>
      </c>
    </row>
    <row r="172" spans="1:60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63" t="s">
        <v>648</v>
      </c>
      <c r="G172" s="54"/>
      <c r="H172" s="54"/>
      <c r="I172" s="54"/>
      <c r="J172" s="54"/>
      <c r="K172" s="65"/>
      <c r="L172" s="118">
        <v>0</v>
      </c>
      <c r="M172" s="102" t="s">
        <v>563</v>
      </c>
      <c r="N172" s="102"/>
      <c r="O172" s="102" t="s">
        <v>563</v>
      </c>
      <c r="P172" s="102" t="s">
        <v>563</v>
      </c>
      <c r="Q172" s="102"/>
      <c r="R172" s="118" t="s">
        <v>563</v>
      </c>
      <c r="S172" s="101"/>
      <c r="T172" s="101"/>
      <c r="U172" s="101"/>
      <c r="V172" s="101"/>
      <c r="W172" s="65"/>
      <c r="X172" s="118" t="e">
        <v>#DIV/0!</v>
      </c>
      <c r="Y172" s="101"/>
      <c r="Z172" s="101"/>
      <c r="AA172" s="101"/>
      <c r="AB172" s="101"/>
      <c r="AC172" s="65"/>
      <c r="AD172" s="118" t="e">
        <v>#DIV/0!</v>
      </c>
      <c r="AE172" s="101"/>
      <c r="AF172" s="101"/>
      <c r="AG172" s="101"/>
      <c r="AH172" s="101"/>
      <c r="AI172" s="65"/>
      <c r="AJ172" s="118" t="e">
        <v>#DIV/0!</v>
      </c>
      <c r="AK172" s="54"/>
      <c r="AL172" s="54"/>
      <c r="AM172" s="101"/>
      <c r="AN172" s="54"/>
      <c r="AO172" s="65"/>
      <c r="AP172" s="118">
        <v>0</v>
      </c>
      <c r="AQ172" s="101"/>
      <c r="AR172" s="101"/>
      <c r="AS172" s="101"/>
      <c r="AT172" s="101"/>
      <c r="AU172" s="65"/>
      <c r="AV172" s="118" t="e">
        <v>#DIV/0!</v>
      </c>
      <c r="AW172" s="101"/>
      <c r="AX172" s="101"/>
      <c r="AY172" s="101" t="s">
        <v>563</v>
      </c>
      <c r="AZ172" s="102"/>
      <c r="BA172" s="102" t="s">
        <v>563</v>
      </c>
      <c r="BB172" s="118" t="s">
        <v>563</v>
      </c>
      <c r="BC172" s="101"/>
      <c r="BD172" s="101"/>
      <c r="BE172" s="101"/>
      <c r="BF172" s="54"/>
      <c r="BG172" s="81"/>
      <c r="BH172" s="118" t="e">
        <f>AVERAGE(Table1215165[[#This Row],[Column55]],Table1215165[[#This Row],[Column56]])</f>
        <v>#DIV/0!</v>
      </c>
    </row>
    <row r="173" spans="1:60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6" t="s">
        <v>649</v>
      </c>
      <c r="G173" s="58"/>
      <c r="H173" s="58"/>
      <c r="I173" s="58"/>
      <c r="J173" s="58"/>
      <c r="K173" s="59"/>
      <c r="L173" s="118">
        <v>0</v>
      </c>
      <c r="M173" s="102">
        <v>3</v>
      </c>
      <c r="N173" s="102"/>
      <c r="O173" s="102">
        <v>4</v>
      </c>
      <c r="P173" s="102">
        <v>3</v>
      </c>
      <c r="Q173" s="102"/>
      <c r="R173" s="118">
        <v>3.3333333333333335</v>
      </c>
      <c r="S173" s="102"/>
      <c r="T173" s="102"/>
      <c r="U173" s="102"/>
      <c r="V173" s="102"/>
      <c r="W173" s="59"/>
      <c r="X173" s="118" t="e">
        <v>#DIV/0!</v>
      </c>
      <c r="Y173" s="102"/>
      <c r="Z173" s="102"/>
      <c r="AA173" s="102"/>
      <c r="AB173" s="102"/>
      <c r="AC173" s="59"/>
      <c r="AD173" s="118" t="e">
        <v>#DIV/0!</v>
      </c>
      <c r="AE173" s="102"/>
      <c r="AF173" s="102"/>
      <c r="AG173" s="102"/>
      <c r="AH173" s="102"/>
      <c r="AI173" s="59"/>
      <c r="AJ173" s="118" t="e">
        <v>#DIV/0!</v>
      </c>
      <c r="AK173" s="58"/>
      <c r="AL173" s="58"/>
      <c r="AM173" s="102"/>
      <c r="AN173" s="58"/>
      <c r="AO173" s="59"/>
      <c r="AP173" s="118">
        <v>0</v>
      </c>
      <c r="AQ173" s="102"/>
      <c r="AR173" s="102"/>
      <c r="AS173" s="102"/>
      <c r="AT173" s="102"/>
      <c r="AU173" s="59"/>
      <c r="AV173" s="118" t="e">
        <v>#DIV/0!</v>
      </c>
      <c r="AW173" s="102"/>
      <c r="AX173" s="102"/>
      <c r="AY173" s="102">
        <v>5</v>
      </c>
      <c r="AZ173" s="102"/>
      <c r="BA173" s="102">
        <v>4</v>
      </c>
      <c r="BB173" s="118">
        <v>4.5</v>
      </c>
      <c r="BC173" s="102"/>
      <c r="BD173" s="102"/>
      <c r="BE173" s="102"/>
      <c r="BF173" s="58"/>
      <c r="BG173" s="76"/>
      <c r="BH173" s="118" t="e">
        <f>AVERAGE(Table1215165[[#This Row],[Column55]],Table1215165[[#This Row],[Column56]])</f>
        <v>#DIV/0!</v>
      </c>
    </row>
    <row r="174" spans="1:60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63" t="s">
        <v>647</v>
      </c>
      <c r="G174" s="54"/>
      <c r="H174" s="54"/>
      <c r="I174" s="54"/>
      <c r="J174" s="54"/>
      <c r="K174" s="65"/>
      <c r="L174" s="118">
        <v>0</v>
      </c>
      <c r="M174" s="102" t="s">
        <v>563</v>
      </c>
      <c r="N174" s="102"/>
      <c r="O174" s="102" t="s">
        <v>563</v>
      </c>
      <c r="P174" s="102" t="s">
        <v>563</v>
      </c>
      <c r="Q174" s="102"/>
      <c r="R174" s="118" t="s">
        <v>563</v>
      </c>
      <c r="S174" s="101"/>
      <c r="T174" s="101"/>
      <c r="U174" s="101"/>
      <c r="V174" s="101"/>
      <c r="W174" s="65"/>
      <c r="X174" s="118" t="e">
        <v>#DIV/0!</v>
      </c>
      <c r="Y174" s="101"/>
      <c r="Z174" s="101"/>
      <c r="AA174" s="101"/>
      <c r="AB174" s="101"/>
      <c r="AC174" s="65"/>
      <c r="AD174" s="118" t="e">
        <v>#DIV/0!</v>
      </c>
      <c r="AE174" s="101"/>
      <c r="AF174" s="101"/>
      <c r="AG174" s="101"/>
      <c r="AH174" s="101"/>
      <c r="AI174" s="65"/>
      <c r="AJ174" s="118" t="e">
        <v>#DIV/0!</v>
      </c>
      <c r="AK174" s="54"/>
      <c r="AL174" s="54"/>
      <c r="AM174" s="101"/>
      <c r="AN174" s="54"/>
      <c r="AO174" s="65"/>
      <c r="AP174" s="118">
        <v>0</v>
      </c>
      <c r="AQ174" s="101"/>
      <c r="AR174" s="101"/>
      <c r="AS174" s="101"/>
      <c r="AT174" s="101"/>
      <c r="AU174" s="65"/>
      <c r="AV174" s="118" t="e">
        <v>#DIV/0!</v>
      </c>
      <c r="AW174" s="101"/>
      <c r="AX174" s="101"/>
      <c r="AY174" s="101" t="s">
        <v>563</v>
      </c>
      <c r="AZ174" s="102"/>
      <c r="BA174" s="102" t="s">
        <v>563</v>
      </c>
      <c r="BB174" s="118" t="s">
        <v>563</v>
      </c>
      <c r="BC174" s="101"/>
      <c r="BD174" s="101"/>
      <c r="BE174" s="101"/>
      <c r="BF174" s="54"/>
      <c r="BG174" s="81"/>
      <c r="BH174" s="118" t="e">
        <f>AVERAGE(Table1215165[[#This Row],[Column55]],Table1215165[[#This Row],[Column56]])</f>
        <v>#DIV/0!</v>
      </c>
    </row>
    <row r="175" spans="1:60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6" t="s">
        <v>648</v>
      </c>
      <c r="G175" s="58"/>
      <c r="H175" s="58"/>
      <c r="I175" s="58"/>
      <c r="J175" s="58"/>
      <c r="K175" s="59"/>
      <c r="L175" s="118">
        <v>0</v>
      </c>
      <c r="M175" s="102" t="s">
        <v>563</v>
      </c>
      <c r="N175" s="102"/>
      <c r="O175" s="102" t="s">
        <v>563</v>
      </c>
      <c r="P175" s="102" t="s">
        <v>563</v>
      </c>
      <c r="Q175" s="102"/>
      <c r="R175" s="118" t="s">
        <v>563</v>
      </c>
      <c r="S175" s="102"/>
      <c r="T175" s="102"/>
      <c r="U175" s="102"/>
      <c r="V175" s="102"/>
      <c r="W175" s="59"/>
      <c r="X175" s="118" t="e">
        <v>#DIV/0!</v>
      </c>
      <c r="Y175" s="102"/>
      <c r="Z175" s="102"/>
      <c r="AA175" s="102"/>
      <c r="AB175" s="102"/>
      <c r="AC175" s="59"/>
      <c r="AD175" s="118" t="e">
        <v>#DIV/0!</v>
      </c>
      <c r="AE175" s="102"/>
      <c r="AF175" s="102"/>
      <c r="AG175" s="102"/>
      <c r="AH175" s="102"/>
      <c r="AI175" s="59"/>
      <c r="AJ175" s="118" t="e">
        <v>#DIV/0!</v>
      </c>
      <c r="AK175" s="58"/>
      <c r="AL175" s="58"/>
      <c r="AM175" s="102"/>
      <c r="AN175" s="58"/>
      <c r="AO175" s="59"/>
      <c r="AP175" s="118">
        <v>0</v>
      </c>
      <c r="AQ175" s="102"/>
      <c r="AR175" s="102"/>
      <c r="AS175" s="102"/>
      <c r="AT175" s="102"/>
      <c r="AU175" s="59"/>
      <c r="AV175" s="118" t="e">
        <v>#DIV/0!</v>
      </c>
      <c r="AW175" s="102"/>
      <c r="AX175" s="102"/>
      <c r="AY175" s="102" t="s">
        <v>563</v>
      </c>
      <c r="AZ175" s="102"/>
      <c r="BA175" s="102" t="s">
        <v>563</v>
      </c>
      <c r="BB175" s="118" t="s">
        <v>563</v>
      </c>
      <c r="BC175" s="102"/>
      <c r="BD175" s="102"/>
      <c r="BE175" s="102"/>
      <c r="BF175" s="58"/>
      <c r="BG175" s="76"/>
      <c r="BH175" s="118" t="e">
        <f>AVERAGE(Table1215165[[#This Row],[Column55]],Table1215165[[#This Row],[Column56]])</f>
        <v>#DIV/0!</v>
      </c>
    </row>
    <row r="176" spans="1:60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63" t="s">
        <v>648</v>
      </c>
      <c r="G176" s="54"/>
      <c r="H176" s="54"/>
      <c r="I176" s="54"/>
      <c r="J176" s="54"/>
      <c r="K176" s="65"/>
      <c r="L176" s="118">
        <v>0</v>
      </c>
      <c r="M176" s="102" t="s">
        <v>563</v>
      </c>
      <c r="N176" s="102"/>
      <c r="O176" s="102" t="s">
        <v>563</v>
      </c>
      <c r="P176" s="102" t="s">
        <v>563</v>
      </c>
      <c r="Q176" s="102"/>
      <c r="R176" s="118" t="s">
        <v>563</v>
      </c>
      <c r="S176" s="101"/>
      <c r="T176" s="101"/>
      <c r="U176" s="101"/>
      <c r="V176" s="101"/>
      <c r="W176" s="65"/>
      <c r="X176" s="118" t="e">
        <v>#DIV/0!</v>
      </c>
      <c r="Y176" s="101"/>
      <c r="Z176" s="101"/>
      <c r="AA176" s="101"/>
      <c r="AB176" s="101"/>
      <c r="AC176" s="65"/>
      <c r="AD176" s="118" t="e">
        <v>#DIV/0!</v>
      </c>
      <c r="AE176" s="101"/>
      <c r="AF176" s="101"/>
      <c r="AG176" s="101"/>
      <c r="AH176" s="101"/>
      <c r="AI176" s="65"/>
      <c r="AJ176" s="118" t="e">
        <v>#DIV/0!</v>
      </c>
      <c r="AK176" s="54"/>
      <c r="AL176" s="54"/>
      <c r="AM176" s="101"/>
      <c r="AN176" s="54"/>
      <c r="AO176" s="65"/>
      <c r="AP176" s="118">
        <v>0</v>
      </c>
      <c r="AQ176" s="101"/>
      <c r="AR176" s="101"/>
      <c r="AS176" s="101"/>
      <c r="AT176" s="101"/>
      <c r="AU176" s="65"/>
      <c r="AV176" s="118" t="e">
        <v>#DIV/0!</v>
      </c>
      <c r="AW176" s="101"/>
      <c r="AX176" s="101"/>
      <c r="AY176" s="101" t="s">
        <v>563</v>
      </c>
      <c r="AZ176" s="102"/>
      <c r="BA176" s="102" t="s">
        <v>563</v>
      </c>
      <c r="BB176" s="118" t="s">
        <v>563</v>
      </c>
      <c r="BC176" s="101"/>
      <c r="BD176" s="101"/>
      <c r="BE176" s="101"/>
      <c r="BF176" s="54"/>
      <c r="BG176" s="81"/>
      <c r="BH176" s="118" t="e">
        <f>AVERAGE(Table1215165[[#This Row],[Column55]],Table1215165[[#This Row],[Column56]])</f>
        <v>#DIV/0!</v>
      </c>
    </row>
    <row r="177" spans="1:60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6" t="s">
        <v>646</v>
      </c>
      <c r="G177" s="58"/>
      <c r="H177" s="58"/>
      <c r="I177" s="58"/>
      <c r="J177" s="58"/>
      <c r="K177" s="59"/>
      <c r="L177" s="118">
        <v>0</v>
      </c>
      <c r="M177" s="102">
        <v>2</v>
      </c>
      <c r="N177" s="102"/>
      <c r="O177" s="102">
        <v>2</v>
      </c>
      <c r="P177" s="102">
        <v>1</v>
      </c>
      <c r="Q177" s="102"/>
      <c r="R177" s="118">
        <v>1.6666666666666667</v>
      </c>
      <c r="S177" s="102"/>
      <c r="T177" s="102"/>
      <c r="U177" s="102"/>
      <c r="V177" s="102"/>
      <c r="W177" s="59"/>
      <c r="X177" s="118" t="e">
        <v>#DIV/0!</v>
      </c>
      <c r="Y177" s="102"/>
      <c r="Z177" s="102"/>
      <c r="AA177" s="102"/>
      <c r="AB177" s="102"/>
      <c r="AC177" s="59"/>
      <c r="AD177" s="118" t="e">
        <v>#DIV/0!</v>
      </c>
      <c r="AE177" s="102"/>
      <c r="AF177" s="102"/>
      <c r="AG177" s="102"/>
      <c r="AH177" s="102"/>
      <c r="AI177" s="59"/>
      <c r="AJ177" s="118" t="e">
        <v>#DIV/0!</v>
      </c>
      <c r="AK177" s="58"/>
      <c r="AL177" s="58"/>
      <c r="AM177" s="102"/>
      <c r="AN177" s="58"/>
      <c r="AO177" s="59"/>
      <c r="AP177" s="118">
        <v>0</v>
      </c>
      <c r="AQ177" s="102"/>
      <c r="AR177" s="102"/>
      <c r="AS177" s="102"/>
      <c r="AT177" s="102"/>
      <c r="AU177" s="59"/>
      <c r="AV177" s="118" t="e">
        <v>#DIV/0!</v>
      </c>
      <c r="AW177" s="102"/>
      <c r="AX177" s="102"/>
      <c r="AY177" s="102">
        <v>5</v>
      </c>
      <c r="AZ177" s="102"/>
      <c r="BA177" s="102">
        <v>1</v>
      </c>
      <c r="BB177" s="118">
        <v>3</v>
      </c>
      <c r="BC177" s="102"/>
      <c r="BD177" s="102"/>
      <c r="BE177" s="102"/>
      <c r="BF177" s="58"/>
      <c r="BG177" s="76"/>
      <c r="BH177" s="118" t="e">
        <f>AVERAGE(Table1215165[[#This Row],[Column55]],Table1215165[[#This Row],[Column56]])</f>
        <v>#DIV/0!</v>
      </c>
    </row>
    <row r="178" spans="1:60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63" t="s">
        <v>648</v>
      </c>
      <c r="G178" s="54"/>
      <c r="H178" s="54"/>
      <c r="I178" s="54"/>
      <c r="J178" s="54"/>
      <c r="K178" s="65"/>
      <c r="L178" s="118">
        <v>0</v>
      </c>
      <c r="M178" s="102" t="s">
        <v>563</v>
      </c>
      <c r="N178" s="102"/>
      <c r="O178" s="102" t="s">
        <v>563</v>
      </c>
      <c r="P178" s="102" t="s">
        <v>563</v>
      </c>
      <c r="Q178" s="102"/>
      <c r="R178" s="118" t="s">
        <v>563</v>
      </c>
      <c r="S178" s="101"/>
      <c r="T178" s="101"/>
      <c r="U178" s="101"/>
      <c r="V178" s="101"/>
      <c r="W178" s="65"/>
      <c r="X178" s="118" t="e">
        <v>#DIV/0!</v>
      </c>
      <c r="Y178" s="101"/>
      <c r="Z178" s="101"/>
      <c r="AA178" s="101"/>
      <c r="AB178" s="101"/>
      <c r="AC178" s="65"/>
      <c r="AD178" s="118" t="e">
        <v>#DIV/0!</v>
      </c>
      <c r="AE178" s="101"/>
      <c r="AF178" s="101"/>
      <c r="AG178" s="101"/>
      <c r="AH178" s="101"/>
      <c r="AI178" s="65"/>
      <c r="AJ178" s="118" t="e">
        <v>#DIV/0!</v>
      </c>
      <c r="AK178" s="54"/>
      <c r="AL178" s="54"/>
      <c r="AM178" s="101"/>
      <c r="AN178" s="54"/>
      <c r="AO178" s="65"/>
      <c r="AP178" s="118">
        <v>0</v>
      </c>
      <c r="AQ178" s="101"/>
      <c r="AR178" s="101"/>
      <c r="AS178" s="101"/>
      <c r="AT178" s="101"/>
      <c r="AU178" s="65"/>
      <c r="AV178" s="118" t="e">
        <v>#DIV/0!</v>
      </c>
      <c r="AW178" s="101"/>
      <c r="AX178" s="101"/>
      <c r="AY178" s="101" t="s">
        <v>563</v>
      </c>
      <c r="AZ178" s="102"/>
      <c r="BA178" s="102" t="s">
        <v>563</v>
      </c>
      <c r="BB178" s="118" t="s">
        <v>563</v>
      </c>
      <c r="BC178" s="101"/>
      <c r="BD178" s="101"/>
      <c r="BE178" s="101"/>
      <c r="BF178" s="54"/>
      <c r="BG178" s="81"/>
      <c r="BH178" s="118" t="e">
        <f>AVERAGE(Table1215165[[#This Row],[Column55]],Table1215165[[#This Row],[Column56]])</f>
        <v>#DIV/0!</v>
      </c>
    </row>
    <row r="179" spans="1:60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6" t="s">
        <v>649</v>
      </c>
      <c r="G179" s="58"/>
      <c r="H179" s="58"/>
      <c r="I179" s="58"/>
      <c r="J179" s="58"/>
      <c r="K179" s="59"/>
      <c r="L179" s="118">
        <v>0</v>
      </c>
      <c r="M179" s="102">
        <v>1</v>
      </c>
      <c r="N179" s="102"/>
      <c r="O179" s="102">
        <v>1</v>
      </c>
      <c r="P179" s="102">
        <v>1</v>
      </c>
      <c r="Q179" s="102"/>
      <c r="R179" s="118">
        <v>1</v>
      </c>
      <c r="S179" s="102"/>
      <c r="T179" s="102"/>
      <c r="U179" s="102"/>
      <c r="V179" s="102"/>
      <c r="W179" s="59"/>
      <c r="X179" s="118" t="e">
        <v>#DIV/0!</v>
      </c>
      <c r="Y179" s="102"/>
      <c r="Z179" s="102"/>
      <c r="AA179" s="102"/>
      <c r="AB179" s="102"/>
      <c r="AC179" s="59"/>
      <c r="AD179" s="118" t="e">
        <v>#DIV/0!</v>
      </c>
      <c r="AE179" s="102"/>
      <c r="AF179" s="102"/>
      <c r="AG179" s="102"/>
      <c r="AH179" s="102"/>
      <c r="AI179" s="59"/>
      <c r="AJ179" s="118" t="e">
        <v>#DIV/0!</v>
      </c>
      <c r="AK179" s="58"/>
      <c r="AL179" s="58"/>
      <c r="AM179" s="102"/>
      <c r="AN179" s="58"/>
      <c r="AO179" s="59"/>
      <c r="AP179" s="118">
        <v>0</v>
      </c>
      <c r="AQ179" s="102"/>
      <c r="AR179" s="102"/>
      <c r="AS179" s="102"/>
      <c r="AT179" s="102"/>
      <c r="AU179" s="59"/>
      <c r="AV179" s="118" t="e">
        <v>#DIV/0!</v>
      </c>
      <c r="AW179" s="102"/>
      <c r="AX179" s="102"/>
      <c r="AY179" s="102">
        <v>1</v>
      </c>
      <c r="AZ179" s="102"/>
      <c r="BA179" s="102">
        <v>1</v>
      </c>
      <c r="BB179" s="118">
        <v>1</v>
      </c>
      <c r="BC179" s="102"/>
      <c r="BD179" s="102"/>
      <c r="BE179" s="102"/>
      <c r="BF179" s="58"/>
      <c r="BG179" s="76"/>
      <c r="BH179" s="118" t="e">
        <f>AVERAGE(Table1215165[[#This Row],[Column55]],Table1215165[[#This Row],[Column56]])</f>
        <v>#DIV/0!</v>
      </c>
    </row>
    <row r="180" spans="1:60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63" t="s">
        <v>646</v>
      </c>
      <c r="G180" s="54"/>
      <c r="H180" s="54"/>
      <c r="I180" s="54"/>
      <c r="J180" s="54"/>
      <c r="K180" s="65"/>
      <c r="L180" s="118">
        <v>0</v>
      </c>
      <c r="M180" s="102">
        <v>1</v>
      </c>
      <c r="N180" s="102"/>
      <c r="O180" s="102">
        <v>1</v>
      </c>
      <c r="P180" s="102">
        <v>1</v>
      </c>
      <c r="Q180" s="102"/>
      <c r="R180" s="118">
        <v>1</v>
      </c>
      <c r="S180" s="101"/>
      <c r="T180" s="101"/>
      <c r="U180" s="101"/>
      <c r="V180" s="101"/>
      <c r="W180" s="65"/>
      <c r="X180" s="118" t="e">
        <v>#DIV/0!</v>
      </c>
      <c r="Y180" s="101"/>
      <c r="Z180" s="101"/>
      <c r="AA180" s="101"/>
      <c r="AB180" s="101"/>
      <c r="AC180" s="65"/>
      <c r="AD180" s="118" t="e">
        <v>#DIV/0!</v>
      </c>
      <c r="AE180" s="101"/>
      <c r="AF180" s="101"/>
      <c r="AG180" s="101"/>
      <c r="AH180" s="101"/>
      <c r="AI180" s="65"/>
      <c r="AJ180" s="118" t="e">
        <v>#DIV/0!</v>
      </c>
      <c r="AK180" s="54"/>
      <c r="AL180" s="54"/>
      <c r="AM180" s="101"/>
      <c r="AN180" s="54"/>
      <c r="AO180" s="65"/>
      <c r="AP180" s="118">
        <v>0</v>
      </c>
      <c r="AQ180" s="101"/>
      <c r="AR180" s="101"/>
      <c r="AS180" s="101"/>
      <c r="AT180" s="101"/>
      <c r="AU180" s="65"/>
      <c r="AV180" s="118" t="e">
        <v>#DIV/0!</v>
      </c>
      <c r="AW180" s="101"/>
      <c r="AX180" s="101"/>
      <c r="AY180" s="101">
        <v>1</v>
      </c>
      <c r="AZ180" s="102"/>
      <c r="BA180" s="102">
        <v>1</v>
      </c>
      <c r="BB180" s="118">
        <v>1</v>
      </c>
      <c r="BC180" s="101"/>
      <c r="BD180" s="101"/>
      <c r="BE180" s="101"/>
      <c r="BF180" s="54"/>
      <c r="BG180" s="81"/>
      <c r="BH180" s="118" t="e">
        <f>AVERAGE(Table1215165[[#This Row],[Column55]],Table1215165[[#This Row],[Column56]])</f>
        <v>#DIV/0!</v>
      </c>
    </row>
    <row r="181" spans="1:60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6" t="s">
        <v>649</v>
      </c>
      <c r="G181" s="58"/>
      <c r="H181" s="58"/>
      <c r="I181" s="58"/>
      <c r="J181" s="58"/>
      <c r="K181" s="59"/>
      <c r="L181" s="118">
        <v>0</v>
      </c>
      <c r="M181" s="102">
        <v>0</v>
      </c>
      <c r="N181" s="102"/>
      <c r="O181" s="102">
        <v>0</v>
      </c>
      <c r="P181" s="102">
        <v>0</v>
      </c>
      <c r="Q181" s="102"/>
      <c r="R181" s="118">
        <v>0</v>
      </c>
      <c r="S181" s="102"/>
      <c r="T181" s="102"/>
      <c r="U181" s="102"/>
      <c r="V181" s="102"/>
      <c r="W181" s="59"/>
      <c r="X181" s="118" t="e">
        <v>#DIV/0!</v>
      </c>
      <c r="Y181" s="102"/>
      <c r="Z181" s="102"/>
      <c r="AA181" s="102"/>
      <c r="AB181" s="102"/>
      <c r="AC181" s="59"/>
      <c r="AD181" s="118" t="e">
        <v>#DIV/0!</v>
      </c>
      <c r="AE181" s="102"/>
      <c r="AF181" s="102"/>
      <c r="AG181" s="102"/>
      <c r="AH181" s="102"/>
      <c r="AI181" s="59"/>
      <c r="AJ181" s="118" t="e">
        <v>#DIV/0!</v>
      </c>
      <c r="AK181" s="58"/>
      <c r="AL181" s="58"/>
      <c r="AM181" s="102"/>
      <c r="AN181" s="58"/>
      <c r="AO181" s="59"/>
      <c r="AP181" s="118">
        <v>0</v>
      </c>
      <c r="AQ181" s="102"/>
      <c r="AR181" s="102"/>
      <c r="AS181" s="102"/>
      <c r="AT181" s="102"/>
      <c r="AU181" s="59"/>
      <c r="AV181" s="118" t="e">
        <v>#DIV/0!</v>
      </c>
      <c r="AW181" s="102"/>
      <c r="AX181" s="102"/>
      <c r="AY181" s="102">
        <v>0</v>
      </c>
      <c r="AZ181" s="102"/>
      <c r="BA181" s="102">
        <v>0</v>
      </c>
      <c r="BB181" s="118">
        <v>0</v>
      </c>
      <c r="BC181" s="102"/>
      <c r="BD181" s="102"/>
      <c r="BE181" s="102"/>
      <c r="BF181" s="58"/>
      <c r="BG181" s="76"/>
      <c r="BH181" s="118" t="e">
        <f>AVERAGE(Table1215165[[#This Row],[Column55]],Table1215165[[#This Row],[Column56]])</f>
        <v>#DIV/0!</v>
      </c>
    </row>
    <row r="182" spans="1:60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63" t="s">
        <v>649</v>
      </c>
      <c r="G182" s="54"/>
      <c r="H182" s="54"/>
      <c r="I182" s="54"/>
      <c r="J182" s="54"/>
      <c r="K182" s="65"/>
      <c r="L182" s="118">
        <v>0</v>
      </c>
      <c r="M182" s="102">
        <v>5</v>
      </c>
      <c r="N182" s="102"/>
      <c r="O182" s="102">
        <v>4</v>
      </c>
      <c r="P182" s="102">
        <v>5</v>
      </c>
      <c r="Q182" s="102"/>
      <c r="R182" s="118">
        <v>4.666666666666667</v>
      </c>
      <c r="S182" s="101"/>
      <c r="T182" s="101"/>
      <c r="U182" s="101"/>
      <c r="V182" s="101"/>
      <c r="W182" s="65"/>
      <c r="X182" s="118" t="e">
        <v>#DIV/0!</v>
      </c>
      <c r="Y182" s="101"/>
      <c r="Z182" s="101"/>
      <c r="AA182" s="101"/>
      <c r="AB182" s="101"/>
      <c r="AC182" s="65"/>
      <c r="AD182" s="118" t="e">
        <v>#DIV/0!</v>
      </c>
      <c r="AE182" s="101"/>
      <c r="AF182" s="101"/>
      <c r="AG182" s="101"/>
      <c r="AH182" s="101"/>
      <c r="AI182" s="65"/>
      <c r="AJ182" s="118" t="e">
        <v>#DIV/0!</v>
      </c>
      <c r="AK182" s="54"/>
      <c r="AL182" s="54"/>
      <c r="AM182" s="101"/>
      <c r="AN182" s="54"/>
      <c r="AO182" s="65"/>
      <c r="AP182" s="118">
        <v>0</v>
      </c>
      <c r="AQ182" s="101"/>
      <c r="AR182" s="101"/>
      <c r="AS182" s="101"/>
      <c r="AT182" s="101"/>
      <c r="AU182" s="65"/>
      <c r="AV182" s="118" t="e">
        <v>#DIV/0!</v>
      </c>
      <c r="AW182" s="101"/>
      <c r="AX182" s="101"/>
      <c r="AY182" s="101">
        <v>5</v>
      </c>
      <c r="AZ182" s="102"/>
      <c r="BA182" s="102">
        <v>5</v>
      </c>
      <c r="BB182" s="118">
        <v>5</v>
      </c>
      <c r="BC182" s="101"/>
      <c r="BD182" s="101"/>
      <c r="BE182" s="101"/>
      <c r="BF182" s="54"/>
      <c r="BG182" s="81"/>
      <c r="BH182" s="118" t="e">
        <f>AVERAGE(Table1215165[[#This Row],[Column55]],Table1215165[[#This Row],[Column56]])</f>
        <v>#DIV/0!</v>
      </c>
    </row>
    <row r="183" spans="1:60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6" t="s">
        <v>648</v>
      </c>
      <c r="G183" s="58"/>
      <c r="H183" s="58"/>
      <c r="I183" s="58"/>
      <c r="J183" s="58"/>
      <c r="K183" s="59"/>
      <c r="L183" s="118">
        <v>0</v>
      </c>
      <c r="M183" s="102" t="s">
        <v>563</v>
      </c>
      <c r="N183" s="102"/>
      <c r="O183" s="102" t="s">
        <v>563</v>
      </c>
      <c r="P183" s="102" t="s">
        <v>563</v>
      </c>
      <c r="Q183" s="102"/>
      <c r="R183" s="118" t="s">
        <v>563</v>
      </c>
      <c r="S183" s="102"/>
      <c r="T183" s="102"/>
      <c r="U183" s="102"/>
      <c r="V183" s="102"/>
      <c r="W183" s="59"/>
      <c r="X183" s="118" t="e">
        <v>#DIV/0!</v>
      </c>
      <c r="Y183" s="102"/>
      <c r="Z183" s="102"/>
      <c r="AA183" s="102"/>
      <c r="AB183" s="102"/>
      <c r="AC183" s="59"/>
      <c r="AD183" s="118" t="e">
        <v>#DIV/0!</v>
      </c>
      <c r="AE183" s="102"/>
      <c r="AF183" s="102"/>
      <c r="AG183" s="102"/>
      <c r="AH183" s="102"/>
      <c r="AI183" s="59"/>
      <c r="AJ183" s="118" t="e">
        <v>#DIV/0!</v>
      </c>
      <c r="AK183" s="58"/>
      <c r="AL183" s="58"/>
      <c r="AM183" s="102"/>
      <c r="AN183" s="58"/>
      <c r="AO183" s="59"/>
      <c r="AP183" s="118">
        <v>0</v>
      </c>
      <c r="AQ183" s="102"/>
      <c r="AR183" s="102"/>
      <c r="AS183" s="102"/>
      <c r="AT183" s="102"/>
      <c r="AU183" s="59"/>
      <c r="AV183" s="118" t="e">
        <v>#DIV/0!</v>
      </c>
      <c r="AW183" s="102"/>
      <c r="AX183" s="102"/>
      <c r="AY183" s="102" t="s">
        <v>563</v>
      </c>
      <c r="AZ183" s="102"/>
      <c r="BA183" s="102" t="s">
        <v>563</v>
      </c>
      <c r="BB183" s="118" t="s">
        <v>563</v>
      </c>
      <c r="BC183" s="102"/>
      <c r="BD183" s="102"/>
      <c r="BE183" s="102"/>
      <c r="BF183" s="58"/>
      <c r="BG183" s="76"/>
      <c r="BH183" s="118" t="e">
        <f>AVERAGE(Table1215165[[#This Row],[Column55]],Table1215165[[#This Row],[Column56]])</f>
        <v>#DIV/0!</v>
      </c>
    </row>
    <row r="184" spans="1:60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63" t="s">
        <v>646</v>
      </c>
      <c r="G184" s="54"/>
      <c r="H184" s="54"/>
      <c r="I184" s="54"/>
      <c r="J184" s="54"/>
      <c r="K184" s="65"/>
      <c r="L184" s="118">
        <v>0</v>
      </c>
      <c r="M184" s="102">
        <v>3</v>
      </c>
      <c r="N184" s="102"/>
      <c r="O184" s="102">
        <v>4</v>
      </c>
      <c r="P184" s="102">
        <v>4</v>
      </c>
      <c r="Q184" s="102"/>
      <c r="R184" s="118">
        <v>3.6666666666666665</v>
      </c>
      <c r="S184" s="101"/>
      <c r="T184" s="101"/>
      <c r="U184" s="101"/>
      <c r="V184" s="101"/>
      <c r="W184" s="65"/>
      <c r="X184" s="118" t="e">
        <v>#DIV/0!</v>
      </c>
      <c r="Y184" s="101"/>
      <c r="Z184" s="101"/>
      <c r="AA184" s="101"/>
      <c r="AB184" s="101"/>
      <c r="AC184" s="65"/>
      <c r="AD184" s="118" t="e">
        <v>#DIV/0!</v>
      </c>
      <c r="AE184" s="101"/>
      <c r="AF184" s="101"/>
      <c r="AG184" s="101"/>
      <c r="AH184" s="101"/>
      <c r="AI184" s="65"/>
      <c r="AJ184" s="118" t="e">
        <v>#DIV/0!</v>
      </c>
      <c r="AK184" s="54"/>
      <c r="AL184" s="54"/>
      <c r="AM184" s="101"/>
      <c r="AN184" s="54"/>
      <c r="AO184" s="65"/>
      <c r="AP184" s="118">
        <v>0</v>
      </c>
      <c r="AQ184" s="101"/>
      <c r="AR184" s="101"/>
      <c r="AS184" s="101"/>
      <c r="AT184" s="101"/>
      <c r="AU184" s="65"/>
      <c r="AV184" s="118" t="e">
        <v>#DIV/0!</v>
      </c>
      <c r="AW184" s="101"/>
      <c r="AX184" s="101"/>
      <c r="AY184" s="101">
        <v>5</v>
      </c>
      <c r="AZ184" s="102"/>
      <c r="BA184" s="102">
        <v>4</v>
      </c>
      <c r="BB184" s="118">
        <v>4.5</v>
      </c>
      <c r="BC184" s="101"/>
      <c r="BD184" s="101"/>
      <c r="BE184" s="101"/>
      <c r="BF184" s="54"/>
      <c r="BG184" s="81"/>
      <c r="BH184" s="118" t="e">
        <f>AVERAGE(Table1215165[[#This Row],[Column55]],Table1215165[[#This Row],[Column56]])</f>
        <v>#DIV/0!</v>
      </c>
    </row>
    <row r="185" spans="1:60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6" t="s">
        <v>648</v>
      </c>
      <c r="G185" s="58"/>
      <c r="H185" s="58"/>
      <c r="I185" s="58"/>
      <c r="J185" s="58"/>
      <c r="K185" s="59"/>
      <c r="L185" s="118">
        <v>0</v>
      </c>
      <c r="M185" s="102" t="s">
        <v>563</v>
      </c>
      <c r="N185" s="102"/>
      <c r="O185" s="102" t="s">
        <v>563</v>
      </c>
      <c r="P185" s="102" t="s">
        <v>563</v>
      </c>
      <c r="Q185" s="102"/>
      <c r="R185" s="118" t="s">
        <v>563</v>
      </c>
      <c r="S185" s="102"/>
      <c r="T185" s="102"/>
      <c r="U185" s="102"/>
      <c r="V185" s="102"/>
      <c r="W185" s="59"/>
      <c r="X185" s="118" t="e">
        <v>#DIV/0!</v>
      </c>
      <c r="Y185" s="102"/>
      <c r="Z185" s="102"/>
      <c r="AA185" s="102"/>
      <c r="AB185" s="102"/>
      <c r="AC185" s="59"/>
      <c r="AD185" s="118" t="e">
        <v>#DIV/0!</v>
      </c>
      <c r="AE185" s="102"/>
      <c r="AF185" s="102"/>
      <c r="AG185" s="102"/>
      <c r="AH185" s="102"/>
      <c r="AI185" s="59"/>
      <c r="AJ185" s="118" t="e">
        <v>#DIV/0!</v>
      </c>
      <c r="AK185" s="58"/>
      <c r="AL185" s="58"/>
      <c r="AM185" s="102"/>
      <c r="AN185" s="58"/>
      <c r="AO185" s="59"/>
      <c r="AP185" s="118">
        <v>0</v>
      </c>
      <c r="AQ185" s="102"/>
      <c r="AR185" s="102"/>
      <c r="AS185" s="102"/>
      <c r="AT185" s="102"/>
      <c r="AU185" s="59"/>
      <c r="AV185" s="118" t="e">
        <v>#DIV/0!</v>
      </c>
      <c r="AW185" s="102"/>
      <c r="AX185" s="102"/>
      <c r="AY185" s="102" t="s">
        <v>563</v>
      </c>
      <c r="AZ185" s="102"/>
      <c r="BA185" s="102" t="s">
        <v>563</v>
      </c>
      <c r="BB185" s="118" t="s">
        <v>563</v>
      </c>
      <c r="BC185" s="102"/>
      <c r="BD185" s="102"/>
      <c r="BE185" s="102"/>
      <c r="BF185" s="58"/>
      <c r="BG185" s="76"/>
      <c r="BH185" s="118" t="e">
        <f>AVERAGE(Table1215165[[#This Row],[Column55]],Table1215165[[#This Row],[Column56]])</f>
        <v>#DIV/0!</v>
      </c>
    </row>
    <row r="186" spans="1:60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63" t="s">
        <v>649</v>
      </c>
      <c r="G186" s="54"/>
      <c r="H186" s="54"/>
      <c r="I186" s="54"/>
      <c r="J186" s="54"/>
      <c r="K186" s="65"/>
      <c r="L186" s="118">
        <v>0</v>
      </c>
      <c r="M186" s="102">
        <v>0</v>
      </c>
      <c r="N186" s="102"/>
      <c r="O186" s="102">
        <v>0</v>
      </c>
      <c r="P186" s="102">
        <v>0</v>
      </c>
      <c r="Q186" s="102"/>
      <c r="R186" s="118">
        <v>0</v>
      </c>
      <c r="S186" s="101"/>
      <c r="T186" s="101"/>
      <c r="U186" s="101"/>
      <c r="V186" s="101"/>
      <c r="W186" s="65"/>
      <c r="X186" s="118" t="e">
        <v>#DIV/0!</v>
      </c>
      <c r="Y186" s="101"/>
      <c r="Z186" s="101"/>
      <c r="AA186" s="101"/>
      <c r="AB186" s="101"/>
      <c r="AC186" s="65"/>
      <c r="AD186" s="118" t="e">
        <v>#DIV/0!</v>
      </c>
      <c r="AE186" s="101"/>
      <c r="AF186" s="101"/>
      <c r="AG186" s="101"/>
      <c r="AH186" s="101"/>
      <c r="AI186" s="65"/>
      <c r="AJ186" s="118" t="e">
        <v>#DIV/0!</v>
      </c>
      <c r="AK186" s="54"/>
      <c r="AL186" s="54"/>
      <c r="AM186" s="101"/>
      <c r="AN186" s="54"/>
      <c r="AO186" s="65"/>
      <c r="AP186" s="118">
        <v>0</v>
      </c>
      <c r="AQ186" s="101"/>
      <c r="AR186" s="101"/>
      <c r="AS186" s="101"/>
      <c r="AT186" s="101"/>
      <c r="AU186" s="65"/>
      <c r="AV186" s="118" t="e">
        <v>#DIV/0!</v>
      </c>
      <c r="AW186" s="101"/>
      <c r="AX186" s="101"/>
      <c r="AY186" s="101">
        <v>0</v>
      </c>
      <c r="AZ186" s="102"/>
      <c r="BA186" s="102">
        <v>0</v>
      </c>
      <c r="BB186" s="118">
        <v>0</v>
      </c>
      <c r="BC186" s="101"/>
      <c r="BD186" s="101"/>
      <c r="BE186" s="101"/>
      <c r="BF186" s="54"/>
      <c r="BG186" s="81"/>
      <c r="BH186" s="118" t="e">
        <f>AVERAGE(Table1215165[[#This Row],[Column55]],Table1215165[[#This Row],[Column56]])</f>
        <v>#DIV/0!</v>
      </c>
    </row>
    <row r="187" spans="1:60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6" t="s">
        <v>648</v>
      </c>
      <c r="G187" s="58"/>
      <c r="H187" s="58"/>
      <c r="I187" s="58"/>
      <c r="J187" s="58"/>
      <c r="K187" s="59"/>
      <c r="L187" s="118">
        <v>0</v>
      </c>
      <c r="M187" s="102" t="s">
        <v>563</v>
      </c>
      <c r="N187" s="102"/>
      <c r="O187" s="102" t="s">
        <v>563</v>
      </c>
      <c r="P187" s="102" t="s">
        <v>563</v>
      </c>
      <c r="Q187" s="102"/>
      <c r="R187" s="118" t="s">
        <v>563</v>
      </c>
      <c r="S187" s="102"/>
      <c r="T187" s="102"/>
      <c r="U187" s="102"/>
      <c r="V187" s="102"/>
      <c r="W187" s="59"/>
      <c r="X187" s="118" t="e">
        <v>#DIV/0!</v>
      </c>
      <c r="Y187" s="102"/>
      <c r="Z187" s="102"/>
      <c r="AA187" s="102"/>
      <c r="AB187" s="102"/>
      <c r="AC187" s="59"/>
      <c r="AD187" s="118" t="e">
        <v>#DIV/0!</v>
      </c>
      <c r="AE187" s="102"/>
      <c r="AF187" s="102"/>
      <c r="AG187" s="102"/>
      <c r="AH187" s="102"/>
      <c r="AI187" s="59"/>
      <c r="AJ187" s="118" t="e">
        <v>#DIV/0!</v>
      </c>
      <c r="AK187" s="58"/>
      <c r="AL187" s="58"/>
      <c r="AM187" s="102"/>
      <c r="AN187" s="58"/>
      <c r="AO187" s="59"/>
      <c r="AP187" s="118">
        <v>0</v>
      </c>
      <c r="AQ187" s="102"/>
      <c r="AR187" s="102"/>
      <c r="AS187" s="102"/>
      <c r="AT187" s="102"/>
      <c r="AU187" s="59"/>
      <c r="AV187" s="118" t="e">
        <v>#DIV/0!</v>
      </c>
      <c r="AW187" s="102"/>
      <c r="AX187" s="102"/>
      <c r="AY187" s="102" t="s">
        <v>563</v>
      </c>
      <c r="AZ187" s="102"/>
      <c r="BA187" s="102" t="s">
        <v>563</v>
      </c>
      <c r="BB187" s="118" t="s">
        <v>563</v>
      </c>
      <c r="BC187" s="102"/>
      <c r="BD187" s="102"/>
      <c r="BE187" s="102"/>
      <c r="BF187" s="58"/>
      <c r="BG187" s="76"/>
      <c r="BH187" s="118" t="e">
        <f>AVERAGE(Table1215165[[#This Row],[Column55]],Table1215165[[#This Row],[Column56]])</f>
        <v>#DIV/0!</v>
      </c>
    </row>
    <row r="188" spans="1:60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63" t="s">
        <v>648</v>
      </c>
      <c r="G188" s="54"/>
      <c r="H188" s="54"/>
      <c r="I188" s="54"/>
      <c r="J188" s="54"/>
      <c r="K188" s="65"/>
      <c r="L188" s="118">
        <v>0</v>
      </c>
      <c r="M188" s="102" t="s">
        <v>563</v>
      </c>
      <c r="N188" s="102"/>
      <c r="O188" s="102" t="s">
        <v>563</v>
      </c>
      <c r="P188" s="102" t="s">
        <v>563</v>
      </c>
      <c r="Q188" s="102"/>
      <c r="R188" s="118" t="s">
        <v>563</v>
      </c>
      <c r="S188" s="101"/>
      <c r="T188" s="101"/>
      <c r="U188" s="101"/>
      <c r="V188" s="101"/>
      <c r="W188" s="65"/>
      <c r="X188" s="118" t="e">
        <v>#DIV/0!</v>
      </c>
      <c r="Y188" s="101"/>
      <c r="Z188" s="101"/>
      <c r="AA188" s="101"/>
      <c r="AB188" s="101"/>
      <c r="AC188" s="65"/>
      <c r="AD188" s="118" t="e">
        <v>#DIV/0!</v>
      </c>
      <c r="AE188" s="101"/>
      <c r="AF188" s="101"/>
      <c r="AG188" s="101"/>
      <c r="AH188" s="101"/>
      <c r="AI188" s="65"/>
      <c r="AJ188" s="118" t="e">
        <v>#DIV/0!</v>
      </c>
      <c r="AK188" s="54"/>
      <c r="AL188" s="54"/>
      <c r="AM188" s="101"/>
      <c r="AN188" s="54"/>
      <c r="AO188" s="65"/>
      <c r="AP188" s="118">
        <v>0</v>
      </c>
      <c r="AQ188" s="101"/>
      <c r="AR188" s="101"/>
      <c r="AS188" s="101"/>
      <c r="AT188" s="101"/>
      <c r="AU188" s="65"/>
      <c r="AV188" s="118" t="e">
        <v>#DIV/0!</v>
      </c>
      <c r="AW188" s="101"/>
      <c r="AX188" s="101"/>
      <c r="AY188" s="101" t="s">
        <v>563</v>
      </c>
      <c r="AZ188" s="102"/>
      <c r="BA188" s="102" t="s">
        <v>563</v>
      </c>
      <c r="BB188" s="118" t="s">
        <v>563</v>
      </c>
      <c r="BC188" s="101"/>
      <c r="BD188" s="101"/>
      <c r="BE188" s="101"/>
      <c r="BF188" s="54"/>
      <c r="BG188" s="81"/>
      <c r="BH188" s="118" t="e">
        <f>AVERAGE(Table1215165[[#This Row],[Column55]],Table1215165[[#This Row],[Column56]])</f>
        <v>#DIV/0!</v>
      </c>
    </row>
    <row r="189" spans="1:60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6" t="s">
        <v>648</v>
      </c>
      <c r="G189" s="58"/>
      <c r="H189" s="58"/>
      <c r="I189" s="58"/>
      <c r="J189" s="58"/>
      <c r="K189" s="59"/>
      <c r="L189" s="118">
        <v>0</v>
      </c>
      <c r="M189" s="102" t="s">
        <v>563</v>
      </c>
      <c r="N189" s="102"/>
      <c r="O189" s="102" t="s">
        <v>563</v>
      </c>
      <c r="P189" s="102" t="s">
        <v>563</v>
      </c>
      <c r="Q189" s="102"/>
      <c r="R189" s="118" t="s">
        <v>563</v>
      </c>
      <c r="S189" s="102"/>
      <c r="T189" s="102"/>
      <c r="U189" s="102"/>
      <c r="V189" s="102"/>
      <c r="W189" s="59"/>
      <c r="X189" s="118" t="e">
        <v>#DIV/0!</v>
      </c>
      <c r="Y189" s="102"/>
      <c r="Z189" s="102"/>
      <c r="AA189" s="102"/>
      <c r="AB189" s="102"/>
      <c r="AC189" s="59"/>
      <c r="AD189" s="118" t="e">
        <v>#DIV/0!</v>
      </c>
      <c r="AE189" s="102"/>
      <c r="AF189" s="102"/>
      <c r="AG189" s="102"/>
      <c r="AH189" s="102"/>
      <c r="AI189" s="59"/>
      <c r="AJ189" s="118" t="e">
        <v>#DIV/0!</v>
      </c>
      <c r="AK189" s="58"/>
      <c r="AL189" s="58"/>
      <c r="AM189" s="102"/>
      <c r="AN189" s="58"/>
      <c r="AO189" s="59"/>
      <c r="AP189" s="118">
        <v>0</v>
      </c>
      <c r="AQ189" s="102"/>
      <c r="AR189" s="102"/>
      <c r="AS189" s="102"/>
      <c r="AT189" s="102"/>
      <c r="AU189" s="59"/>
      <c r="AV189" s="118" t="e">
        <v>#DIV/0!</v>
      </c>
      <c r="AW189" s="102"/>
      <c r="AX189" s="102"/>
      <c r="AY189" s="102" t="s">
        <v>563</v>
      </c>
      <c r="AZ189" s="102"/>
      <c r="BA189" s="102" t="s">
        <v>563</v>
      </c>
      <c r="BB189" s="118" t="s">
        <v>563</v>
      </c>
      <c r="BC189" s="102"/>
      <c r="BD189" s="102"/>
      <c r="BE189" s="102"/>
      <c r="BF189" s="58"/>
      <c r="BG189" s="76"/>
      <c r="BH189" s="118" t="e">
        <f>AVERAGE(Table1215165[[#This Row],[Column55]],Table1215165[[#This Row],[Column56]])</f>
        <v>#DIV/0!</v>
      </c>
    </row>
    <row r="190" spans="1:60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63" t="s">
        <v>646</v>
      </c>
      <c r="G190" s="54"/>
      <c r="H190" s="54"/>
      <c r="I190" s="54"/>
      <c r="J190" s="54"/>
      <c r="K190" s="65"/>
      <c r="L190" s="118">
        <v>0</v>
      </c>
      <c r="M190" s="102">
        <v>3</v>
      </c>
      <c r="N190" s="102"/>
      <c r="O190" s="102">
        <v>2</v>
      </c>
      <c r="P190" s="102">
        <v>2</v>
      </c>
      <c r="Q190" s="102"/>
      <c r="R190" s="118">
        <v>2.3333333333333335</v>
      </c>
      <c r="S190" s="101"/>
      <c r="T190" s="101"/>
      <c r="U190" s="101"/>
      <c r="V190" s="101"/>
      <c r="W190" s="65"/>
      <c r="X190" s="118" t="e">
        <v>#DIV/0!</v>
      </c>
      <c r="Y190" s="101"/>
      <c r="Z190" s="101"/>
      <c r="AA190" s="101"/>
      <c r="AB190" s="101"/>
      <c r="AC190" s="65"/>
      <c r="AD190" s="118" t="e">
        <v>#DIV/0!</v>
      </c>
      <c r="AE190" s="101"/>
      <c r="AF190" s="101"/>
      <c r="AG190" s="101"/>
      <c r="AH190" s="101"/>
      <c r="AI190" s="65"/>
      <c r="AJ190" s="118" t="e">
        <v>#DIV/0!</v>
      </c>
      <c r="AK190" s="54"/>
      <c r="AL190" s="54"/>
      <c r="AM190" s="101"/>
      <c r="AN190" s="54"/>
      <c r="AO190" s="65"/>
      <c r="AP190" s="118">
        <v>0</v>
      </c>
      <c r="AQ190" s="101"/>
      <c r="AR190" s="101"/>
      <c r="AS190" s="101"/>
      <c r="AT190" s="101"/>
      <c r="AU190" s="65"/>
      <c r="AV190" s="118" t="e">
        <v>#DIV/0!</v>
      </c>
      <c r="AW190" s="101"/>
      <c r="AX190" s="101"/>
      <c r="AY190" s="101">
        <v>5</v>
      </c>
      <c r="AZ190" s="102"/>
      <c r="BA190" s="102">
        <v>2</v>
      </c>
      <c r="BB190" s="118">
        <v>3.5</v>
      </c>
      <c r="BC190" s="101"/>
      <c r="BD190" s="101"/>
      <c r="BE190" s="101"/>
      <c r="BF190" s="54"/>
      <c r="BG190" s="81"/>
      <c r="BH190" s="118" t="e">
        <f>AVERAGE(Table1215165[[#This Row],[Column55]],Table1215165[[#This Row],[Column56]])</f>
        <v>#DIV/0!</v>
      </c>
    </row>
    <row r="191" spans="1:60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6" t="s">
        <v>648</v>
      </c>
      <c r="G191" s="58"/>
      <c r="H191" s="58"/>
      <c r="I191" s="58"/>
      <c r="J191" s="58"/>
      <c r="K191" s="59"/>
      <c r="L191" s="118">
        <v>0</v>
      </c>
      <c r="M191" s="102" t="s">
        <v>563</v>
      </c>
      <c r="N191" s="102"/>
      <c r="O191" s="102" t="s">
        <v>563</v>
      </c>
      <c r="P191" s="102" t="s">
        <v>563</v>
      </c>
      <c r="Q191" s="102"/>
      <c r="R191" s="118" t="s">
        <v>563</v>
      </c>
      <c r="S191" s="102"/>
      <c r="T191" s="102"/>
      <c r="U191" s="102"/>
      <c r="V191" s="102"/>
      <c r="W191" s="59"/>
      <c r="X191" s="118" t="e">
        <v>#DIV/0!</v>
      </c>
      <c r="Y191" s="102"/>
      <c r="Z191" s="102"/>
      <c r="AA191" s="102"/>
      <c r="AB191" s="102"/>
      <c r="AC191" s="59"/>
      <c r="AD191" s="118" t="e">
        <v>#DIV/0!</v>
      </c>
      <c r="AE191" s="102"/>
      <c r="AF191" s="102"/>
      <c r="AG191" s="102"/>
      <c r="AH191" s="102"/>
      <c r="AI191" s="59"/>
      <c r="AJ191" s="118" t="e">
        <v>#DIV/0!</v>
      </c>
      <c r="AK191" s="58"/>
      <c r="AL191" s="58"/>
      <c r="AM191" s="102"/>
      <c r="AN191" s="58"/>
      <c r="AO191" s="59"/>
      <c r="AP191" s="118">
        <v>0</v>
      </c>
      <c r="AQ191" s="102"/>
      <c r="AR191" s="102"/>
      <c r="AS191" s="102"/>
      <c r="AT191" s="102"/>
      <c r="AU191" s="59"/>
      <c r="AV191" s="118" t="e">
        <v>#DIV/0!</v>
      </c>
      <c r="AW191" s="102"/>
      <c r="AX191" s="102"/>
      <c r="AY191" s="102" t="s">
        <v>563</v>
      </c>
      <c r="AZ191" s="102"/>
      <c r="BA191" s="102" t="s">
        <v>563</v>
      </c>
      <c r="BB191" s="118" t="s">
        <v>563</v>
      </c>
      <c r="BC191" s="102"/>
      <c r="BD191" s="102"/>
      <c r="BE191" s="102"/>
      <c r="BF191" s="58"/>
      <c r="BG191" s="76"/>
      <c r="BH191" s="118" t="e">
        <f>AVERAGE(Table1215165[[#This Row],[Column55]],Table1215165[[#This Row],[Column56]])</f>
        <v>#DIV/0!</v>
      </c>
    </row>
    <row r="192" spans="1:60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63" t="s">
        <v>647</v>
      </c>
      <c r="G192" s="54"/>
      <c r="H192" s="54"/>
      <c r="I192" s="54"/>
      <c r="J192" s="54"/>
      <c r="K192" s="65"/>
      <c r="L192" s="118">
        <v>0</v>
      </c>
      <c r="M192" s="102" t="s">
        <v>563</v>
      </c>
      <c r="N192" s="102"/>
      <c r="O192" s="102" t="s">
        <v>563</v>
      </c>
      <c r="P192" s="102" t="s">
        <v>563</v>
      </c>
      <c r="Q192" s="102"/>
      <c r="R192" s="118" t="s">
        <v>563</v>
      </c>
      <c r="S192" s="101"/>
      <c r="T192" s="101"/>
      <c r="U192" s="101"/>
      <c r="V192" s="101"/>
      <c r="W192" s="65"/>
      <c r="X192" s="118" t="e">
        <v>#DIV/0!</v>
      </c>
      <c r="Y192" s="101"/>
      <c r="Z192" s="101"/>
      <c r="AA192" s="101"/>
      <c r="AB192" s="101"/>
      <c r="AC192" s="65"/>
      <c r="AD192" s="118" t="e">
        <v>#DIV/0!</v>
      </c>
      <c r="AE192" s="101"/>
      <c r="AF192" s="101"/>
      <c r="AG192" s="101"/>
      <c r="AH192" s="101"/>
      <c r="AI192" s="65"/>
      <c r="AJ192" s="118" t="e">
        <v>#DIV/0!</v>
      </c>
      <c r="AK192" s="54"/>
      <c r="AL192" s="54"/>
      <c r="AM192" s="101"/>
      <c r="AN192" s="54"/>
      <c r="AO192" s="65"/>
      <c r="AP192" s="118">
        <v>0</v>
      </c>
      <c r="AQ192" s="101"/>
      <c r="AR192" s="101"/>
      <c r="AS192" s="101"/>
      <c r="AT192" s="101"/>
      <c r="AU192" s="65"/>
      <c r="AV192" s="118" t="e">
        <v>#DIV/0!</v>
      </c>
      <c r="AW192" s="101"/>
      <c r="AX192" s="101"/>
      <c r="AY192" s="101" t="s">
        <v>563</v>
      </c>
      <c r="AZ192" s="102"/>
      <c r="BA192" s="102" t="s">
        <v>563</v>
      </c>
      <c r="BB192" s="118" t="s">
        <v>563</v>
      </c>
      <c r="BC192" s="101"/>
      <c r="BD192" s="101"/>
      <c r="BE192" s="101"/>
      <c r="BF192" s="54"/>
      <c r="BG192" s="81"/>
      <c r="BH192" s="118" t="e">
        <f>AVERAGE(Table1215165[[#This Row],[Column55]],Table1215165[[#This Row],[Column56]])</f>
        <v>#DIV/0!</v>
      </c>
    </row>
    <row r="193" spans="1:60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6" t="s">
        <v>648</v>
      </c>
      <c r="G193" s="58"/>
      <c r="H193" s="58"/>
      <c r="I193" s="58"/>
      <c r="J193" s="58"/>
      <c r="K193" s="59"/>
      <c r="L193" s="118">
        <v>0</v>
      </c>
      <c r="M193" s="102" t="s">
        <v>563</v>
      </c>
      <c r="N193" s="102"/>
      <c r="O193" s="102" t="s">
        <v>563</v>
      </c>
      <c r="P193" s="102" t="s">
        <v>563</v>
      </c>
      <c r="Q193" s="102"/>
      <c r="R193" s="118" t="s">
        <v>563</v>
      </c>
      <c r="S193" s="102"/>
      <c r="T193" s="102"/>
      <c r="U193" s="102"/>
      <c r="V193" s="102"/>
      <c r="W193" s="59"/>
      <c r="X193" s="118" t="e">
        <v>#DIV/0!</v>
      </c>
      <c r="Y193" s="102"/>
      <c r="Z193" s="102"/>
      <c r="AA193" s="102"/>
      <c r="AB193" s="102"/>
      <c r="AC193" s="59"/>
      <c r="AD193" s="118" t="e">
        <v>#DIV/0!</v>
      </c>
      <c r="AE193" s="102"/>
      <c r="AF193" s="102"/>
      <c r="AG193" s="102"/>
      <c r="AH193" s="102"/>
      <c r="AI193" s="59"/>
      <c r="AJ193" s="118" t="e">
        <v>#DIV/0!</v>
      </c>
      <c r="AK193" s="58"/>
      <c r="AL193" s="58"/>
      <c r="AM193" s="102"/>
      <c r="AN193" s="58"/>
      <c r="AO193" s="59"/>
      <c r="AP193" s="118">
        <v>0</v>
      </c>
      <c r="AQ193" s="102"/>
      <c r="AR193" s="102"/>
      <c r="AS193" s="102"/>
      <c r="AT193" s="102"/>
      <c r="AU193" s="59"/>
      <c r="AV193" s="118" t="e">
        <v>#DIV/0!</v>
      </c>
      <c r="AW193" s="102"/>
      <c r="AX193" s="102"/>
      <c r="AY193" s="102" t="s">
        <v>563</v>
      </c>
      <c r="AZ193" s="102"/>
      <c r="BA193" s="102" t="s">
        <v>563</v>
      </c>
      <c r="BB193" s="118" t="s">
        <v>563</v>
      </c>
      <c r="BC193" s="102"/>
      <c r="BD193" s="102"/>
      <c r="BE193" s="102"/>
      <c r="BF193" s="58"/>
      <c r="BG193" s="76"/>
      <c r="BH193" s="118" t="e">
        <f>AVERAGE(Table1215165[[#This Row],[Column55]],Table1215165[[#This Row],[Column56]])</f>
        <v>#DIV/0!</v>
      </c>
    </row>
    <row r="194" spans="1:60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63" t="s">
        <v>648</v>
      </c>
      <c r="G194" s="54"/>
      <c r="H194" s="54"/>
      <c r="I194" s="54"/>
      <c r="J194" s="54"/>
      <c r="K194" s="65"/>
      <c r="L194" s="118">
        <v>0</v>
      </c>
      <c r="M194" s="102" t="s">
        <v>563</v>
      </c>
      <c r="N194" s="102"/>
      <c r="O194" s="102" t="s">
        <v>563</v>
      </c>
      <c r="P194" s="102" t="s">
        <v>563</v>
      </c>
      <c r="Q194" s="102"/>
      <c r="R194" s="118" t="s">
        <v>563</v>
      </c>
      <c r="S194" s="101"/>
      <c r="T194" s="101"/>
      <c r="U194" s="101"/>
      <c r="V194" s="101"/>
      <c r="W194" s="65"/>
      <c r="X194" s="118" t="e">
        <v>#DIV/0!</v>
      </c>
      <c r="Y194" s="101"/>
      <c r="Z194" s="101"/>
      <c r="AA194" s="101"/>
      <c r="AB194" s="101"/>
      <c r="AC194" s="65"/>
      <c r="AD194" s="118" t="e">
        <v>#DIV/0!</v>
      </c>
      <c r="AE194" s="101"/>
      <c r="AF194" s="101"/>
      <c r="AG194" s="101"/>
      <c r="AH194" s="101"/>
      <c r="AI194" s="65"/>
      <c r="AJ194" s="118" t="e">
        <v>#DIV/0!</v>
      </c>
      <c r="AK194" s="54"/>
      <c r="AL194" s="54"/>
      <c r="AM194" s="101"/>
      <c r="AN194" s="54"/>
      <c r="AO194" s="65"/>
      <c r="AP194" s="118">
        <v>0</v>
      </c>
      <c r="AQ194" s="101"/>
      <c r="AR194" s="101"/>
      <c r="AS194" s="101"/>
      <c r="AT194" s="101"/>
      <c r="AU194" s="65"/>
      <c r="AV194" s="118" t="e">
        <v>#DIV/0!</v>
      </c>
      <c r="AW194" s="101"/>
      <c r="AX194" s="101"/>
      <c r="AY194" s="101" t="s">
        <v>563</v>
      </c>
      <c r="AZ194" s="102"/>
      <c r="BA194" s="102" t="s">
        <v>563</v>
      </c>
      <c r="BB194" s="118" t="s">
        <v>563</v>
      </c>
      <c r="BC194" s="101"/>
      <c r="BD194" s="101"/>
      <c r="BE194" s="101"/>
      <c r="BF194" s="54"/>
      <c r="BG194" s="81"/>
      <c r="BH194" s="118" t="e">
        <f>AVERAGE(Table1215165[[#This Row],[Column55]],Table1215165[[#This Row],[Column56]])</f>
        <v>#DIV/0!</v>
      </c>
    </row>
    <row r="195" spans="1:60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6" t="s">
        <v>648</v>
      </c>
      <c r="G195" s="58"/>
      <c r="H195" s="58"/>
      <c r="I195" s="58"/>
      <c r="J195" s="58"/>
      <c r="K195" s="59"/>
      <c r="L195" s="118">
        <v>0</v>
      </c>
      <c r="M195" s="102" t="s">
        <v>563</v>
      </c>
      <c r="N195" s="102"/>
      <c r="O195" s="102" t="s">
        <v>563</v>
      </c>
      <c r="P195" s="102" t="s">
        <v>563</v>
      </c>
      <c r="Q195" s="102"/>
      <c r="R195" s="118" t="s">
        <v>563</v>
      </c>
      <c r="S195" s="102"/>
      <c r="T195" s="102"/>
      <c r="U195" s="102"/>
      <c r="V195" s="102"/>
      <c r="W195" s="59"/>
      <c r="X195" s="118" t="e">
        <v>#DIV/0!</v>
      </c>
      <c r="Y195" s="102"/>
      <c r="Z195" s="102"/>
      <c r="AA195" s="102"/>
      <c r="AB195" s="102"/>
      <c r="AC195" s="59"/>
      <c r="AD195" s="118" t="e">
        <v>#DIV/0!</v>
      </c>
      <c r="AE195" s="102"/>
      <c r="AF195" s="102"/>
      <c r="AG195" s="102"/>
      <c r="AH195" s="102"/>
      <c r="AI195" s="59"/>
      <c r="AJ195" s="118" t="e">
        <v>#DIV/0!</v>
      </c>
      <c r="AK195" s="58"/>
      <c r="AL195" s="58"/>
      <c r="AM195" s="102"/>
      <c r="AN195" s="58"/>
      <c r="AO195" s="59"/>
      <c r="AP195" s="118">
        <v>0</v>
      </c>
      <c r="AQ195" s="102"/>
      <c r="AR195" s="102"/>
      <c r="AS195" s="102"/>
      <c r="AT195" s="102"/>
      <c r="AU195" s="59"/>
      <c r="AV195" s="118" t="e">
        <v>#DIV/0!</v>
      </c>
      <c r="AW195" s="102"/>
      <c r="AX195" s="102"/>
      <c r="AY195" s="102" t="s">
        <v>563</v>
      </c>
      <c r="AZ195" s="102"/>
      <c r="BA195" s="102" t="s">
        <v>563</v>
      </c>
      <c r="BB195" s="118" t="s">
        <v>563</v>
      </c>
      <c r="BC195" s="102"/>
      <c r="BD195" s="102"/>
      <c r="BE195" s="102"/>
      <c r="BF195" s="58"/>
      <c r="BG195" s="76"/>
      <c r="BH195" s="118" t="e">
        <f>AVERAGE(Table1215165[[#This Row],[Column55]],Table1215165[[#This Row],[Column56]])</f>
        <v>#DIV/0!</v>
      </c>
    </row>
    <row r="196" spans="1:60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63" t="s">
        <v>648</v>
      </c>
      <c r="G196" s="54"/>
      <c r="H196" s="54"/>
      <c r="I196" s="54"/>
      <c r="J196" s="54"/>
      <c r="K196" s="65"/>
      <c r="L196" s="118">
        <v>0</v>
      </c>
      <c r="M196" s="102" t="s">
        <v>563</v>
      </c>
      <c r="N196" s="102"/>
      <c r="O196" s="102" t="s">
        <v>563</v>
      </c>
      <c r="P196" s="102" t="s">
        <v>563</v>
      </c>
      <c r="Q196" s="102"/>
      <c r="R196" s="118" t="s">
        <v>563</v>
      </c>
      <c r="S196" s="101"/>
      <c r="T196" s="101"/>
      <c r="U196" s="101"/>
      <c r="V196" s="101"/>
      <c r="W196" s="65"/>
      <c r="X196" s="118" t="e">
        <v>#DIV/0!</v>
      </c>
      <c r="Y196" s="101"/>
      <c r="Z196" s="101"/>
      <c r="AA196" s="101"/>
      <c r="AB196" s="101"/>
      <c r="AC196" s="65"/>
      <c r="AD196" s="118" t="e">
        <v>#DIV/0!</v>
      </c>
      <c r="AE196" s="101"/>
      <c r="AF196" s="101"/>
      <c r="AG196" s="101"/>
      <c r="AH196" s="101"/>
      <c r="AI196" s="65"/>
      <c r="AJ196" s="118" t="e">
        <v>#DIV/0!</v>
      </c>
      <c r="AK196" s="54"/>
      <c r="AL196" s="54"/>
      <c r="AM196" s="101"/>
      <c r="AN196" s="54"/>
      <c r="AO196" s="65"/>
      <c r="AP196" s="118">
        <v>0</v>
      </c>
      <c r="AQ196" s="101"/>
      <c r="AR196" s="101"/>
      <c r="AS196" s="101"/>
      <c r="AT196" s="101"/>
      <c r="AU196" s="65"/>
      <c r="AV196" s="118" t="e">
        <v>#DIV/0!</v>
      </c>
      <c r="AW196" s="101"/>
      <c r="AX196" s="101"/>
      <c r="AY196" s="101" t="s">
        <v>563</v>
      </c>
      <c r="AZ196" s="102"/>
      <c r="BA196" s="102" t="s">
        <v>563</v>
      </c>
      <c r="BB196" s="118" t="s">
        <v>563</v>
      </c>
      <c r="BC196" s="101"/>
      <c r="BD196" s="101"/>
      <c r="BE196" s="101"/>
      <c r="BF196" s="54"/>
      <c r="BG196" s="81"/>
      <c r="BH196" s="118" t="e">
        <f>AVERAGE(Table1215165[[#This Row],[Column55]],Table1215165[[#This Row],[Column56]])</f>
        <v>#DIV/0!</v>
      </c>
    </row>
    <row r="197" spans="1:60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6" t="s">
        <v>647</v>
      </c>
      <c r="G197" s="58"/>
      <c r="H197" s="58"/>
      <c r="I197" s="58"/>
      <c r="J197" s="58"/>
      <c r="K197" s="59"/>
      <c r="L197" s="118">
        <v>0</v>
      </c>
      <c r="M197" s="102" t="s">
        <v>563</v>
      </c>
      <c r="N197" s="102"/>
      <c r="O197" s="102" t="s">
        <v>563</v>
      </c>
      <c r="P197" s="102" t="s">
        <v>563</v>
      </c>
      <c r="Q197" s="102"/>
      <c r="R197" s="118" t="s">
        <v>563</v>
      </c>
      <c r="S197" s="102"/>
      <c r="T197" s="102"/>
      <c r="U197" s="102"/>
      <c r="V197" s="102"/>
      <c r="W197" s="59"/>
      <c r="X197" s="118" t="e">
        <v>#DIV/0!</v>
      </c>
      <c r="Y197" s="102"/>
      <c r="Z197" s="102"/>
      <c r="AA197" s="102"/>
      <c r="AB197" s="102"/>
      <c r="AC197" s="59"/>
      <c r="AD197" s="118" t="e">
        <v>#DIV/0!</v>
      </c>
      <c r="AE197" s="102"/>
      <c r="AF197" s="102"/>
      <c r="AG197" s="102"/>
      <c r="AH197" s="102"/>
      <c r="AI197" s="59"/>
      <c r="AJ197" s="118" t="e">
        <v>#DIV/0!</v>
      </c>
      <c r="AK197" s="58"/>
      <c r="AL197" s="58"/>
      <c r="AM197" s="102"/>
      <c r="AN197" s="58"/>
      <c r="AO197" s="59"/>
      <c r="AP197" s="118">
        <v>0</v>
      </c>
      <c r="AQ197" s="102"/>
      <c r="AR197" s="102"/>
      <c r="AS197" s="102"/>
      <c r="AT197" s="102"/>
      <c r="AU197" s="59"/>
      <c r="AV197" s="118" t="e">
        <v>#DIV/0!</v>
      </c>
      <c r="AW197" s="102"/>
      <c r="AX197" s="102"/>
      <c r="AY197" s="102" t="s">
        <v>563</v>
      </c>
      <c r="AZ197" s="102"/>
      <c r="BA197" s="102" t="s">
        <v>563</v>
      </c>
      <c r="BB197" s="118" t="s">
        <v>563</v>
      </c>
      <c r="BC197" s="102"/>
      <c r="BD197" s="102"/>
      <c r="BE197" s="102"/>
      <c r="BF197" s="58"/>
      <c r="BG197" s="76"/>
      <c r="BH197" s="118" t="e">
        <f>AVERAGE(Table1215165[[#This Row],[Column55]],Table1215165[[#This Row],[Column56]])</f>
        <v>#DIV/0!</v>
      </c>
    </row>
    <row r="198" spans="1:60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63" t="s">
        <v>648</v>
      </c>
      <c r="G198" s="54"/>
      <c r="H198" s="54"/>
      <c r="I198" s="54"/>
      <c r="J198" s="54"/>
      <c r="K198" s="65"/>
      <c r="L198" s="118">
        <v>0</v>
      </c>
      <c r="M198" s="102" t="s">
        <v>563</v>
      </c>
      <c r="N198" s="102"/>
      <c r="O198" s="102" t="s">
        <v>563</v>
      </c>
      <c r="P198" s="102" t="s">
        <v>563</v>
      </c>
      <c r="Q198" s="102"/>
      <c r="R198" s="118" t="s">
        <v>563</v>
      </c>
      <c r="S198" s="101"/>
      <c r="T198" s="101"/>
      <c r="U198" s="101"/>
      <c r="V198" s="101"/>
      <c r="W198" s="65"/>
      <c r="X198" s="118" t="e">
        <v>#DIV/0!</v>
      </c>
      <c r="Y198" s="101"/>
      <c r="Z198" s="101"/>
      <c r="AA198" s="101"/>
      <c r="AB198" s="101"/>
      <c r="AC198" s="65"/>
      <c r="AD198" s="118" t="e">
        <v>#DIV/0!</v>
      </c>
      <c r="AE198" s="101"/>
      <c r="AF198" s="101"/>
      <c r="AG198" s="101"/>
      <c r="AH198" s="101"/>
      <c r="AI198" s="65"/>
      <c r="AJ198" s="118" t="e">
        <v>#DIV/0!</v>
      </c>
      <c r="AK198" s="54"/>
      <c r="AL198" s="54"/>
      <c r="AM198" s="101"/>
      <c r="AN198" s="54"/>
      <c r="AO198" s="65"/>
      <c r="AP198" s="118">
        <v>0</v>
      </c>
      <c r="AQ198" s="101"/>
      <c r="AR198" s="101"/>
      <c r="AS198" s="101"/>
      <c r="AT198" s="101"/>
      <c r="AU198" s="65"/>
      <c r="AV198" s="118" t="e">
        <v>#DIV/0!</v>
      </c>
      <c r="AW198" s="101"/>
      <c r="AX198" s="101"/>
      <c r="AY198" s="101" t="s">
        <v>563</v>
      </c>
      <c r="AZ198" s="102"/>
      <c r="BA198" s="102" t="s">
        <v>563</v>
      </c>
      <c r="BB198" s="118" t="s">
        <v>563</v>
      </c>
      <c r="BC198" s="101"/>
      <c r="BD198" s="101"/>
      <c r="BE198" s="101"/>
      <c r="BF198" s="54"/>
      <c r="BG198" s="81"/>
      <c r="BH198" s="118" t="e">
        <f>AVERAGE(Table1215165[[#This Row],[Column55]],Table1215165[[#This Row],[Column56]])</f>
        <v>#DIV/0!</v>
      </c>
    </row>
    <row r="199" spans="1:60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6" t="s">
        <v>648</v>
      </c>
      <c r="G199" s="58"/>
      <c r="H199" s="58"/>
      <c r="I199" s="58"/>
      <c r="J199" s="58"/>
      <c r="K199" s="59"/>
      <c r="L199" s="118">
        <v>0</v>
      </c>
      <c r="M199" s="102" t="s">
        <v>563</v>
      </c>
      <c r="N199" s="102"/>
      <c r="O199" s="102" t="s">
        <v>563</v>
      </c>
      <c r="P199" s="102" t="s">
        <v>563</v>
      </c>
      <c r="Q199" s="102"/>
      <c r="R199" s="118" t="s">
        <v>563</v>
      </c>
      <c r="S199" s="102"/>
      <c r="T199" s="102"/>
      <c r="U199" s="102"/>
      <c r="V199" s="102"/>
      <c r="W199" s="59"/>
      <c r="X199" s="118" t="e">
        <v>#DIV/0!</v>
      </c>
      <c r="Y199" s="102"/>
      <c r="Z199" s="102"/>
      <c r="AA199" s="102"/>
      <c r="AB199" s="102"/>
      <c r="AC199" s="59"/>
      <c r="AD199" s="118" t="e">
        <v>#DIV/0!</v>
      </c>
      <c r="AE199" s="102"/>
      <c r="AF199" s="102"/>
      <c r="AG199" s="102"/>
      <c r="AH199" s="102"/>
      <c r="AI199" s="59"/>
      <c r="AJ199" s="118" t="e">
        <v>#DIV/0!</v>
      </c>
      <c r="AK199" s="58"/>
      <c r="AL199" s="58"/>
      <c r="AM199" s="102"/>
      <c r="AN199" s="58"/>
      <c r="AO199" s="59"/>
      <c r="AP199" s="118">
        <v>0</v>
      </c>
      <c r="AQ199" s="102"/>
      <c r="AR199" s="102"/>
      <c r="AS199" s="102"/>
      <c r="AT199" s="102"/>
      <c r="AU199" s="59"/>
      <c r="AV199" s="118" t="e">
        <v>#DIV/0!</v>
      </c>
      <c r="AW199" s="102"/>
      <c r="AX199" s="102"/>
      <c r="AY199" s="102" t="s">
        <v>563</v>
      </c>
      <c r="AZ199" s="102"/>
      <c r="BA199" s="102" t="s">
        <v>563</v>
      </c>
      <c r="BB199" s="118" t="s">
        <v>563</v>
      </c>
      <c r="BC199" s="102"/>
      <c r="BD199" s="102"/>
      <c r="BE199" s="102"/>
      <c r="BF199" s="58"/>
      <c r="BG199" s="76"/>
      <c r="BH199" s="118" t="e">
        <f>AVERAGE(Table1215165[[#This Row],[Column55]],Table1215165[[#This Row],[Column56]])</f>
        <v>#DIV/0!</v>
      </c>
    </row>
    <row r="200" spans="1:60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63" t="s">
        <v>649</v>
      </c>
      <c r="G200" s="54"/>
      <c r="H200" s="54"/>
      <c r="I200" s="54"/>
      <c r="J200" s="54"/>
      <c r="K200" s="65"/>
      <c r="L200" s="118">
        <v>0</v>
      </c>
      <c r="M200" s="102">
        <v>3</v>
      </c>
      <c r="N200" s="102"/>
      <c r="O200" s="102">
        <v>3</v>
      </c>
      <c r="P200" s="102">
        <v>2</v>
      </c>
      <c r="Q200" s="102"/>
      <c r="R200" s="118">
        <v>2.6666666666666665</v>
      </c>
      <c r="S200" s="101"/>
      <c r="T200" s="101"/>
      <c r="U200" s="101"/>
      <c r="V200" s="101"/>
      <c r="W200" s="65"/>
      <c r="X200" s="118" t="e">
        <v>#DIV/0!</v>
      </c>
      <c r="Y200" s="101"/>
      <c r="Z200" s="101"/>
      <c r="AA200" s="101"/>
      <c r="AB200" s="101"/>
      <c r="AC200" s="65"/>
      <c r="AD200" s="118" t="e">
        <v>#DIV/0!</v>
      </c>
      <c r="AE200" s="101"/>
      <c r="AF200" s="101"/>
      <c r="AG200" s="101"/>
      <c r="AH200" s="101"/>
      <c r="AI200" s="65"/>
      <c r="AJ200" s="118" t="e">
        <v>#DIV/0!</v>
      </c>
      <c r="AK200" s="54"/>
      <c r="AL200" s="54"/>
      <c r="AM200" s="101"/>
      <c r="AN200" s="54"/>
      <c r="AO200" s="65"/>
      <c r="AP200" s="118">
        <v>0</v>
      </c>
      <c r="AQ200" s="101"/>
      <c r="AR200" s="101"/>
      <c r="AS200" s="101"/>
      <c r="AT200" s="101"/>
      <c r="AU200" s="65"/>
      <c r="AV200" s="118" t="e">
        <v>#DIV/0!</v>
      </c>
      <c r="AW200" s="101"/>
      <c r="AX200" s="101"/>
      <c r="AY200" s="101">
        <v>5</v>
      </c>
      <c r="AZ200" s="102"/>
      <c r="BA200" s="102">
        <v>2</v>
      </c>
      <c r="BB200" s="118">
        <v>3.5</v>
      </c>
      <c r="BC200" s="101"/>
      <c r="BD200" s="101"/>
      <c r="BE200" s="101"/>
      <c r="BF200" s="54"/>
      <c r="BG200" s="81"/>
      <c r="BH200" s="118" t="e">
        <f>AVERAGE(Table1215165[[#This Row],[Column55]],Table1215165[[#This Row],[Column56]])</f>
        <v>#DIV/0!</v>
      </c>
    </row>
    <row r="201" spans="1:60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6" t="s">
        <v>647</v>
      </c>
      <c r="G201" s="58"/>
      <c r="H201" s="58"/>
      <c r="I201" s="58"/>
      <c r="J201" s="58"/>
      <c r="K201" s="59"/>
      <c r="L201" s="118">
        <v>0</v>
      </c>
      <c r="M201" s="102" t="s">
        <v>563</v>
      </c>
      <c r="N201" s="102"/>
      <c r="O201" s="102" t="s">
        <v>563</v>
      </c>
      <c r="P201" s="102" t="s">
        <v>563</v>
      </c>
      <c r="Q201" s="102"/>
      <c r="R201" s="118" t="s">
        <v>563</v>
      </c>
      <c r="S201" s="102"/>
      <c r="T201" s="102"/>
      <c r="U201" s="102"/>
      <c r="V201" s="102"/>
      <c r="W201" s="59"/>
      <c r="X201" s="118" t="e">
        <v>#DIV/0!</v>
      </c>
      <c r="Y201" s="102"/>
      <c r="Z201" s="102"/>
      <c r="AA201" s="102"/>
      <c r="AB201" s="102"/>
      <c r="AC201" s="59"/>
      <c r="AD201" s="118" t="e">
        <v>#DIV/0!</v>
      </c>
      <c r="AE201" s="102"/>
      <c r="AF201" s="102"/>
      <c r="AG201" s="102"/>
      <c r="AH201" s="102"/>
      <c r="AI201" s="59"/>
      <c r="AJ201" s="118" t="e">
        <v>#DIV/0!</v>
      </c>
      <c r="AK201" s="58"/>
      <c r="AL201" s="58"/>
      <c r="AM201" s="102"/>
      <c r="AN201" s="58"/>
      <c r="AO201" s="59"/>
      <c r="AP201" s="118">
        <v>0</v>
      </c>
      <c r="AQ201" s="102"/>
      <c r="AR201" s="102"/>
      <c r="AS201" s="102"/>
      <c r="AT201" s="102"/>
      <c r="AU201" s="59"/>
      <c r="AV201" s="118" t="e">
        <v>#DIV/0!</v>
      </c>
      <c r="AW201" s="102"/>
      <c r="AX201" s="102"/>
      <c r="AY201" s="102" t="s">
        <v>563</v>
      </c>
      <c r="AZ201" s="102"/>
      <c r="BA201" s="102" t="s">
        <v>563</v>
      </c>
      <c r="BB201" s="118" t="s">
        <v>563</v>
      </c>
      <c r="BC201" s="102"/>
      <c r="BD201" s="102"/>
      <c r="BE201" s="102"/>
      <c r="BF201" s="58"/>
      <c r="BG201" s="76"/>
      <c r="BH201" s="118" t="e">
        <f>AVERAGE(Table1215165[[#This Row],[Column55]],Table1215165[[#This Row],[Column56]])</f>
        <v>#DIV/0!</v>
      </c>
    </row>
    <row r="202" spans="1:60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63" t="s">
        <v>648</v>
      </c>
      <c r="G202" s="54"/>
      <c r="H202" s="54"/>
      <c r="I202" s="54"/>
      <c r="J202" s="54"/>
      <c r="K202" s="65"/>
      <c r="L202" s="118">
        <v>0</v>
      </c>
      <c r="M202" s="102" t="s">
        <v>563</v>
      </c>
      <c r="N202" s="102"/>
      <c r="O202" s="102" t="s">
        <v>563</v>
      </c>
      <c r="P202" s="102" t="s">
        <v>563</v>
      </c>
      <c r="Q202" s="102"/>
      <c r="R202" s="118" t="s">
        <v>563</v>
      </c>
      <c r="S202" s="101"/>
      <c r="T202" s="101"/>
      <c r="U202" s="101"/>
      <c r="V202" s="101"/>
      <c r="W202" s="65"/>
      <c r="X202" s="118" t="e">
        <v>#DIV/0!</v>
      </c>
      <c r="Y202" s="101"/>
      <c r="Z202" s="101"/>
      <c r="AA202" s="101"/>
      <c r="AB202" s="101"/>
      <c r="AC202" s="65"/>
      <c r="AD202" s="118" t="e">
        <v>#DIV/0!</v>
      </c>
      <c r="AE202" s="101"/>
      <c r="AF202" s="101"/>
      <c r="AG202" s="101"/>
      <c r="AH202" s="101"/>
      <c r="AI202" s="65"/>
      <c r="AJ202" s="118" t="e">
        <v>#DIV/0!</v>
      </c>
      <c r="AK202" s="54"/>
      <c r="AL202" s="54"/>
      <c r="AM202" s="101"/>
      <c r="AN202" s="54"/>
      <c r="AO202" s="65"/>
      <c r="AP202" s="118">
        <v>0</v>
      </c>
      <c r="AQ202" s="101"/>
      <c r="AR202" s="101"/>
      <c r="AS202" s="101"/>
      <c r="AT202" s="101"/>
      <c r="AU202" s="65"/>
      <c r="AV202" s="118" t="e">
        <v>#DIV/0!</v>
      </c>
      <c r="AW202" s="101"/>
      <c r="AX202" s="101"/>
      <c r="AY202" s="101" t="s">
        <v>563</v>
      </c>
      <c r="AZ202" s="102"/>
      <c r="BA202" s="102" t="s">
        <v>563</v>
      </c>
      <c r="BB202" s="118" t="s">
        <v>563</v>
      </c>
      <c r="BC202" s="101"/>
      <c r="BD202" s="101"/>
      <c r="BE202" s="101"/>
      <c r="BF202" s="54"/>
      <c r="BG202" s="81"/>
      <c r="BH202" s="118" t="e">
        <f>AVERAGE(Table1215165[[#This Row],[Column55]],Table1215165[[#This Row],[Column56]])</f>
        <v>#DIV/0!</v>
      </c>
    </row>
    <row r="203" spans="1:60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6" t="s">
        <v>648</v>
      </c>
      <c r="G203" s="58"/>
      <c r="H203" s="58"/>
      <c r="I203" s="58"/>
      <c r="J203" s="58"/>
      <c r="K203" s="59"/>
      <c r="L203" s="118">
        <v>0</v>
      </c>
      <c r="M203" s="102" t="s">
        <v>563</v>
      </c>
      <c r="N203" s="102"/>
      <c r="O203" s="102" t="s">
        <v>563</v>
      </c>
      <c r="P203" s="102" t="s">
        <v>563</v>
      </c>
      <c r="Q203" s="102"/>
      <c r="R203" s="118" t="s">
        <v>563</v>
      </c>
      <c r="S203" s="102"/>
      <c r="T203" s="102"/>
      <c r="U203" s="102"/>
      <c r="V203" s="102"/>
      <c r="W203" s="59"/>
      <c r="X203" s="118" t="e">
        <v>#DIV/0!</v>
      </c>
      <c r="Y203" s="102"/>
      <c r="Z203" s="102"/>
      <c r="AA203" s="102"/>
      <c r="AB203" s="102"/>
      <c r="AC203" s="59"/>
      <c r="AD203" s="118" t="e">
        <v>#DIV/0!</v>
      </c>
      <c r="AE203" s="102"/>
      <c r="AF203" s="102"/>
      <c r="AG203" s="102"/>
      <c r="AH203" s="102"/>
      <c r="AI203" s="59"/>
      <c r="AJ203" s="118" t="e">
        <v>#DIV/0!</v>
      </c>
      <c r="AK203" s="58"/>
      <c r="AL203" s="58"/>
      <c r="AM203" s="102"/>
      <c r="AN203" s="58"/>
      <c r="AO203" s="59"/>
      <c r="AP203" s="118">
        <v>0</v>
      </c>
      <c r="AQ203" s="102"/>
      <c r="AR203" s="102"/>
      <c r="AS203" s="102"/>
      <c r="AT203" s="102"/>
      <c r="AU203" s="59"/>
      <c r="AV203" s="118" t="e">
        <v>#DIV/0!</v>
      </c>
      <c r="AW203" s="102"/>
      <c r="AX203" s="102"/>
      <c r="AY203" s="102" t="s">
        <v>563</v>
      </c>
      <c r="AZ203" s="102"/>
      <c r="BA203" s="102" t="s">
        <v>563</v>
      </c>
      <c r="BB203" s="118" t="s">
        <v>563</v>
      </c>
      <c r="BC203" s="102"/>
      <c r="BD203" s="102"/>
      <c r="BE203" s="102"/>
      <c r="BF203" s="58"/>
      <c r="BG203" s="76"/>
      <c r="BH203" s="118" t="e">
        <f>AVERAGE(Table1215165[[#This Row],[Column55]],Table1215165[[#This Row],[Column56]])</f>
        <v>#DIV/0!</v>
      </c>
    </row>
    <row r="204" spans="1:60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63" t="s">
        <v>647</v>
      </c>
      <c r="G204" s="54"/>
      <c r="H204" s="54"/>
      <c r="I204" s="54"/>
      <c r="J204" s="54"/>
      <c r="K204" s="65"/>
      <c r="L204" s="118">
        <v>0</v>
      </c>
      <c r="M204" s="102" t="s">
        <v>563</v>
      </c>
      <c r="N204" s="102"/>
      <c r="O204" s="102" t="s">
        <v>563</v>
      </c>
      <c r="P204" s="102" t="s">
        <v>563</v>
      </c>
      <c r="Q204" s="102"/>
      <c r="R204" s="118" t="s">
        <v>563</v>
      </c>
      <c r="S204" s="101"/>
      <c r="T204" s="101"/>
      <c r="U204" s="101"/>
      <c r="V204" s="101"/>
      <c r="W204" s="65"/>
      <c r="X204" s="118" t="e">
        <v>#DIV/0!</v>
      </c>
      <c r="Y204" s="101"/>
      <c r="Z204" s="101"/>
      <c r="AA204" s="101"/>
      <c r="AB204" s="101"/>
      <c r="AC204" s="65"/>
      <c r="AD204" s="118" t="e">
        <v>#DIV/0!</v>
      </c>
      <c r="AE204" s="101"/>
      <c r="AF204" s="101"/>
      <c r="AG204" s="101"/>
      <c r="AH204" s="101"/>
      <c r="AI204" s="65"/>
      <c r="AJ204" s="118" t="e">
        <v>#DIV/0!</v>
      </c>
      <c r="AK204" s="54"/>
      <c r="AL204" s="54"/>
      <c r="AM204" s="101"/>
      <c r="AN204" s="54"/>
      <c r="AO204" s="65"/>
      <c r="AP204" s="118">
        <v>0</v>
      </c>
      <c r="AQ204" s="101"/>
      <c r="AR204" s="101"/>
      <c r="AS204" s="101"/>
      <c r="AT204" s="101"/>
      <c r="AU204" s="65"/>
      <c r="AV204" s="118" t="e">
        <v>#DIV/0!</v>
      </c>
      <c r="AW204" s="101"/>
      <c r="AX204" s="101"/>
      <c r="AY204" s="101" t="s">
        <v>563</v>
      </c>
      <c r="AZ204" s="102"/>
      <c r="BA204" s="102" t="s">
        <v>563</v>
      </c>
      <c r="BB204" s="118" t="s">
        <v>563</v>
      </c>
      <c r="BC204" s="101"/>
      <c r="BD204" s="101"/>
      <c r="BE204" s="101"/>
      <c r="BF204" s="54"/>
      <c r="BG204" s="81"/>
      <c r="BH204" s="118" t="e">
        <f>AVERAGE(Table1215165[[#This Row],[Column55]],Table1215165[[#This Row],[Column56]])</f>
        <v>#DIV/0!</v>
      </c>
    </row>
    <row r="205" spans="1:60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6" t="s">
        <v>647</v>
      </c>
      <c r="G205" s="58"/>
      <c r="H205" s="58"/>
      <c r="I205" s="58"/>
      <c r="J205" s="58"/>
      <c r="K205" s="59"/>
      <c r="L205" s="118">
        <v>0</v>
      </c>
      <c r="M205" s="102" t="s">
        <v>563</v>
      </c>
      <c r="N205" s="102"/>
      <c r="O205" s="102" t="s">
        <v>563</v>
      </c>
      <c r="P205" s="102" t="s">
        <v>563</v>
      </c>
      <c r="Q205" s="102"/>
      <c r="R205" s="118" t="s">
        <v>563</v>
      </c>
      <c r="S205" s="102"/>
      <c r="T205" s="102"/>
      <c r="U205" s="102"/>
      <c r="V205" s="102"/>
      <c r="W205" s="59"/>
      <c r="X205" s="118" t="e">
        <v>#DIV/0!</v>
      </c>
      <c r="Y205" s="102"/>
      <c r="Z205" s="102"/>
      <c r="AA205" s="102"/>
      <c r="AB205" s="102"/>
      <c r="AC205" s="59"/>
      <c r="AD205" s="118" t="e">
        <v>#DIV/0!</v>
      </c>
      <c r="AE205" s="102"/>
      <c r="AF205" s="102"/>
      <c r="AG205" s="102"/>
      <c r="AH205" s="102"/>
      <c r="AI205" s="59"/>
      <c r="AJ205" s="118" t="e">
        <v>#DIV/0!</v>
      </c>
      <c r="AK205" s="58"/>
      <c r="AL205" s="58"/>
      <c r="AM205" s="102"/>
      <c r="AN205" s="58"/>
      <c r="AO205" s="59"/>
      <c r="AP205" s="118">
        <v>0</v>
      </c>
      <c r="AQ205" s="102"/>
      <c r="AR205" s="102"/>
      <c r="AS205" s="102"/>
      <c r="AT205" s="102"/>
      <c r="AU205" s="59"/>
      <c r="AV205" s="118" t="e">
        <v>#DIV/0!</v>
      </c>
      <c r="AW205" s="102"/>
      <c r="AX205" s="102"/>
      <c r="AY205" s="102" t="s">
        <v>563</v>
      </c>
      <c r="AZ205" s="102"/>
      <c r="BA205" s="102" t="s">
        <v>563</v>
      </c>
      <c r="BB205" s="118" t="s">
        <v>563</v>
      </c>
      <c r="BC205" s="102"/>
      <c r="BD205" s="102"/>
      <c r="BE205" s="102"/>
      <c r="BF205" s="58"/>
      <c r="BG205" s="76"/>
      <c r="BH205" s="118" t="e">
        <f>AVERAGE(Table1215165[[#This Row],[Column55]],Table1215165[[#This Row],[Column56]])</f>
        <v>#DIV/0!</v>
      </c>
    </row>
    <row r="206" spans="1:60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63" t="s">
        <v>647</v>
      </c>
      <c r="G206" s="54"/>
      <c r="H206" s="54"/>
      <c r="I206" s="54"/>
      <c r="J206" s="54"/>
      <c r="K206" s="65"/>
      <c r="L206" s="118">
        <v>0</v>
      </c>
      <c r="M206" s="102" t="s">
        <v>563</v>
      </c>
      <c r="N206" s="102"/>
      <c r="O206" s="102" t="s">
        <v>563</v>
      </c>
      <c r="P206" s="102" t="s">
        <v>563</v>
      </c>
      <c r="Q206" s="102"/>
      <c r="R206" s="118" t="s">
        <v>563</v>
      </c>
      <c r="S206" s="101"/>
      <c r="T206" s="101"/>
      <c r="U206" s="101"/>
      <c r="V206" s="101"/>
      <c r="W206" s="65"/>
      <c r="X206" s="118" t="e">
        <v>#DIV/0!</v>
      </c>
      <c r="Y206" s="101"/>
      <c r="Z206" s="101"/>
      <c r="AA206" s="101"/>
      <c r="AB206" s="101"/>
      <c r="AC206" s="65"/>
      <c r="AD206" s="118" t="e">
        <v>#DIV/0!</v>
      </c>
      <c r="AE206" s="101"/>
      <c r="AF206" s="101"/>
      <c r="AG206" s="101"/>
      <c r="AH206" s="101"/>
      <c r="AI206" s="65"/>
      <c r="AJ206" s="118" t="e">
        <v>#DIV/0!</v>
      </c>
      <c r="AK206" s="54"/>
      <c r="AL206" s="54"/>
      <c r="AM206" s="101"/>
      <c r="AN206" s="54"/>
      <c r="AO206" s="65"/>
      <c r="AP206" s="118">
        <v>0</v>
      </c>
      <c r="AQ206" s="101"/>
      <c r="AR206" s="101"/>
      <c r="AS206" s="101"/>
      <c r="AT206" s="101"/>
      <c r="AU206" s="65"/>
      <c r="AV206" s="118" t="e">
        <v>#DIV/0!</v>
      </c>
      <c r="AW206" s="101"/>
      <c r="AX206" s="101"/>
      <c r="AY206" s="101" t="s">
        <v>563</v>
      </c>
      <c r="AZ206" s="102"/>
      <c r="BA206" s="102" t="s">
        <v>563</v>
      </c>
      <c r="BB206" s="118" t="s">
        <v>563</v>
      </c>
      <c r="BC206" s="101"/>
      <c r="BD206" s="101"/>
      <c r="BE206" s="101"/>
      <c r="BF206" s="54"/>
      <c r="BG206" s="81"/>
      <c r="BH206" s="118" t="e">
        <f>AVERAGE(Table1215165[[#This Row],[Column55]],Table1215165[[#This Row],[Column56]])</f>
        <v>#DIV/0!</v>
      </c>
    </row>
    <row r="207" spans="1:60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6" t="s">
        <v>647</v>
      </c>
      <c r="G207" s="58"/>
      <c r="H207" s="58"/>
      <c r="I207" s="58"/>
      <c r="J207" s="58"/>
      <c r="K207" s="59"/>
      <c r="L207" s="118">
        <v>0</v>
      </c>
      <c r="M207" s="102" t="s">
        <v>563</v>
      </c>
      <c r="N207" s="102"/>
      <c r="O207" s="102" t="s">
        <v>563</v>
      </c>
      <c r="P207" s="102" t="s">
        <v>563</v>
      </c>
      <c r="Q207" s="102"/>
      <c r="R207" s="118" t="s">
        <v>563</v>
      </c>
      <c r="S207" s="102"/>
      <c r="T207" s="102"/>
      <c r="U207" s="102"/>
      <c r="V207" s="102"/>
      <c r="W207" s="59"/>
      <c r="X207" s="118" t="e">
        <v>#DIV/0!</v>
      </c>
      <c r="Y207" s="102"/>
      <c r="Z207" s="102"/>
      <c r="AA207" s="102"/>
      <c r="AB207" s="102"/>
      <c r="AC207" s="59"/>
      <c r="AD207" s="118" t="e">
        <v>#DIV/0!</v>
      </c>
      <c r="AE207" s="102"/>
      <c r="AF207" s="102"/>
      <c r="AG207" s="102"/>
      <c r="AH207" s="102"/>
      <c r="AI207" s="59"/>
      <c r="AJ207" s="118" t="e">
        <v>#DIV/0!</v>
      </c>
      <c r="AK207" s="58"/>
      <c r="AL207" s="58"/>
      <c r="AM207" s="102"/>
      <c r="AN207" s="58"/>
      <c r="AO207" s="59"/>
      <c r="AP207" s="118">
        <v>0</v>
      </c>
      <c r="AQ207" s="102"/>
      <c r="AR207" s="102"/>
      <c r="AS207" s="102"/>
      <c r="AT207" s="102"/>
      <c r="AU207" s="59"/>
      <c r="AV207" s="118" t="e">
        <v>#DIV/0!</v>
      </c>
      <c r="AW207" s="102"/>
      <c r="AX207" s="102"/>
      <c r="AY207" s="102" t="s">
        <v>563</v>
      </c>
      <c r="AZ207" s="102"/>
      <c r="BA207" s="102" t="s">
        <v>563</v>
      </c>
      <c r="BB207" s="118" t="s">
        <v>563</v>
      </c>
      <c r="BC207" s="102"/>
      <c r="BD207" s="102"/>
      <c r="BE207" s="102"/>
      <c r="BF207" s="58"/>
      <c r="BG207" s="76"/>
      <c r="BH207" s="118" t="e">
        <f>AVERAGE(Table1215165[[#This Row],[Column55]],Table1215165[[#This Row],[Column56]])</f>
        <v>#DIV/0!</v>
      </c>
    </row>
    <row r="208" spans="1:60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63" t="s">
        <v>647</v>
      </c>
      <c r="G208" s="54"/>
      <c r="H208" s="54"/>
      <c r="I208" s="54"/>
      <c r="J208" s="54"/>
      <c r="K208" s="65"/>
      <c r="L208" s="118">
        <v>0</v>
      </c>
      <c r="M208" s="102" t="s">
        <v>563</v>
      </c>
      <c r="N208" s="102"/>
      <c r="O208" s="102" t="s">
        <v>563</v>
      </c>
      <c r="P208" s="102" t="s">
        <v>563</v>
      </c>
      <c r="Q208" s="102"/>
      <c r="R208" s="118" t="s">
        <v>563</v>
      </c>
      <c r="S208" s="101"/>
      <c r="T208" s="101"/>
      <c r="U208" s="101"/>
      <c r="V208" s="101"/>
      <c r="W208" s="65"/>
      <c r="X208" s="118" t="e">
        <v>#DIV/0!</v>
      </c>
      <c r="Y208" s="101"/>
      <c r="Z208" s="101"/>
      <c r="AA208" s="101"/>
      <c r="AB208" s="101"/>
      <c r="AC208" s="65"/>
      <c r="AD208" s="118" t="e">
        <v>#DIV/0!</v>
      </c>
      <c r="AE208" s="101"/>
      <c r="AF208" s="101"/>
      <c r="AG208" s="101"/>
      <c r="AH208" s="101"/>
      <c r="AI208" s="65"/>
      <c r="AJ208" s="118" t="e">
        <v>#DIV/0!</v>
      </c>
      <c r="AK208" s="54"/>
      <c r="AL208" s="54"/>
      <c r="AM208" s="101"/>
      <c r="AN208" s="54"/>
      <c r="AO208" s="65"/>
      <c r="AP208" s="118">
        <v>0</v>
      </c>
      <c r="AQ208" s="101"/>
      <c r="AR208" s="101"/>
      <c r="AS208" s="101"/>
      <c r="AT208" s="101"/>
      <c r="AU208" s="65"/>
      <c r="AV208" s="118" t="e">
        <v>#DIV/0!</v>
      </c>
      <c r="AW208" s="101"/>
      <c r="AX208" s="101"/>
      <c r="AY208" s="101" t="s">
        <v>563</v>
      </c>
      <c r="AZ208" s="102"/>
      <c r="BA208" s="102" t="s">
        <v>563</v>
      </c>
      <c r="BB208" s="118" t="s">
        <v>563</v>
      </c>
      <c r="BC208" s="101"/>
      <c r="BD208" s="101"/>
      <c r="BE208" s="101"/>
      <c r="BF208" s="54"/>
      <c r="BG208" s="81"/>
      <c r="BH208" s="118" t="e">
        <f>AVERAGE(Table1215165[[#This Row],[Column55]],Table1215165[[#This Row],[Column56]])</f>
        <v>#DIV/0!</v>
      </c>
    </row>
    <row r="209" spans="1:60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6" t="s">
        <v>647</v>
      </c>
      <c r="G209" s="58"/>
      <c r="H209" s="58"/>
      <c r="I209" s="58"/>
      <c r="J209" s="58"/>
      <c r="K209" s="59"/>
      <c r="L209" s="118">
        <v>0</v>
      </c>
      <c r="M209" s="102" t="s">
        <v>563</v>
      </c>
      <c r="N209" s="102"/>
      <c r="O209" s="102" t="s">
        <v>563</v>
      </c>
      <c r="P209" s="102" t="s">
        <v>563</v>
      </c>
      <c r="Q209" s="102"/>
      <c r="R209" s="118" t="s">
        <v>563</v>
      </c>
      <c r="S209" s="102"/>
      <c r="T209" s="102"/>
      <c r="U209" s="102"/>
      <c r="V209" s="102"/>
      <c r="W209" s="59"/>
      <c r="X209" s="118" t="e">
        <v>#DIV/0!</v>
      </c>
      <c r="Y209" s="102"/>
      <c r="Z209" s="102"/>
      <c r="AA209" s="102"/>
      <c r="AB209" s="102"/>
      <c r="AC209" s="59"/>
      <c r="AD209" s="118" t="e">
        <v>#DIV/0!</v>
      </c>
      <c r="AE209" s="102"/>
      <c r="AF209" s="102"/>
      <c r="AG209" s="102"/>
      <c r="AH209" s="102"/>
      <c r="AI209" s="59"/>
      <c r="AJ209" s="118" t="e">
        <v>#DIV/0!</v>
      </c>
      <c r="AK209" s="58"/>
      <c r="AL209" s="58"/>
      <c r="AM209" s="102"/>
      <c r="AN209" s="58"/>
      <c r="AO209" s="59"/>
      <c r="AP209" s="118">
        <v>0</v>
      </c>
      <c r="AQ209" s="102"/>
      <c r="AR209" s="102"/>
      <c r="AS209" s="102"/>
      <c r="AT209" s="102"/>
      <c r="AU209" s="59"/>
      <c r="AV209" s="118" t="e">
        <v>#DIV/0!</v>
      </c>
      <c r="AW209" s="102"/>
      <c r="AX209" s="102"/>
      <c r="AY209" s="102" t="s">
        <v>563</v>
      </c>
      <c r="AZ209" s="102"/>
      <c r="BA209" s="102" t="s">
        <v>563</v>
      </c>
      <c r="BB209" s="118" t="s">
        <v>563</v>
      </c>
      <c r="BC209" s="102"/>
      <c r="BD209" s="102"/>
      <c r="BE209" s="102"/>
      <c r="BF209" s="58"/>
      <c r="BG209" s="76"/>
      <c r="BH209" s="118" t="e">
        <f>AVERAGE(Table1215165[[#This Row],[Column55]],Table1215165[[#This Row],[Column56]])</f>
        <v>#DIV/0!</v>
      </c>
    </row>
    <row r="210" spans="1:60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63" t="s">
        <v>647</v>
      </c>
      <c r="G210" s="54"/>
      <c r="H210" s="54"/>
      <c r="I210" s="54"/>
      <c r="J210" s="54"/>
      <c r="K210" s="65"/>
      <c r="L210" s="118">
        <v>0</v>
      </c>
      <c r="M210" s="102">
        <v>3</v>
      </c>
      <c r="N210" s="102"/>
      <c r="O210" s="102">
        <v>2</v>
      </c>
      <c r="P210" s="102">
        <v>3</v>
      </c>
      <c r="Q210" s="102"/>
      <c r="R210" s="118">
        <v>2.6666666666666665</v>
      </c>
      <c r="S210" s="101"/>
      <c r="T210" s="101"/>
      <c r="U210" s="101"/>
      <c r="V210" s="101"/>
      <c r="W210" s="65"/>
      <c r="X210" s="118" t="e">
        <v>#DIV/0!</v>
      </c>
      <c r="Y210" s="101"/>
      <c r="Z210" s="101"/>
      <c r="AA210" s="101"/>
      <c r="AB210" s="101"/>
      <c r="AC210" s="65"/>
      <c r="AD210" s="118" t="e">
        <v>#DIV/0!</v>
      </c>
      <c r="AE210" s="101"/>
      <c r="AF210" s="101"/>
      <c r="AG210" s="101"/>
      <c r="AH210" s="101"/>
      <c r="AI210" s="65"/>
      <c r="AJ210" s="118" t="e">
        <v>#DIV/0!</v>
      </c>
      <c r="AK210" s="54"/>
      <c r="AL210" s="54"/>
      <c r="AM210" s="101"/>
      <c r="AN210" s="54"/>
      <c r="AO210" s="65"/>
      <c r="AP210" s="118">
        <v>0</v>
      </c>
      <c r="AQ210" s="101"/>
      <c r="AR210" s="101"/>
      <c r="AS210" s="101"/>
      <c r="AT210" s="101"/>
      <c r="AU210" s="65"/>
      <c r="AV210" s="118" t="e">
        <v>#DIV/0!</v>
      </c>
      <c r="AW210" s="101"/>
      <c r="AX210" s="101"/>
      <c r="AY210" s="101">
        <v>5</v>
      </c>
      <c r="AZ210" s="102"/>
      <c r="BA210" s="102">
        <v>3</v>
      </c>
      <c r="BB210" s="118">
        <v>4</v>
      </c>
      <c r="BC210" s="101"/>
      <c r="BD210" s="101"/>
      <c r="BE210" s="101"/>
      <c r="BF210" s="54"/>
      <c r="BG210" s="81"/>
      <c r="BH210" s="118" t="e">
        <f>AVERAGE(Table1215165[[#This Row],[Column55]],Table1215165[[#This Row],[Column56]])</f>
        <v>#DIV/0!</v>
      </c>
    </row>
    <row r="211" spans="1:60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6" t="s">
        <v>647</v>
      </c>
      <c r="G211" s="58"/>
      <c r="H211" s="58"/>
      <c r="I211" s="58"/>
      <c r="J211" s="58"/>
      <c r="K211" s="59"/>
      <c r="L211" s="118">
        <v>0</v>
      </c>
      <c r="M211" s="102" t="s">
        <v>563</v>
      </c>
      <c r="N211" s="102"/>
      <c r="O211" s="102" t="s">
        <v>563</v>
      </c>
      <c r="P211" s="102" t="s">
        <v>563</v>
      </c>
      <c r="Q211" s="102"/>
      <c r="R211" s="118" t="s">
        <v>563</v>
      </c>
      <c r="S211" s="102"/>
      <c r="T211" s="102"/>
      <c r="U211" s="102"/>
      <c r="V211" s="102"/>
      <c r="W211" s="59"/>
      <c r="X211" s="118" t="e">
        <v>#DIV/0!</v>
      </c>
      <c r="Y211" s="102"/>
      <c r="Z211" s="102"/>
      <c r="AA211" s="102"/>
      <c r="AB211" s="102"/>
      <c r="AC211" s="59"/>
      <c r="AD211" s="118" t="e">
        <v>#DIV/0!</v>
      </c>
      <c r="AE211" s="102"/>
      <c r="AF211" s="102"/>
      <c r="AG211" s="102"/>
      <c r="AH211" s="102"/>
      <c r="AI211" s="59"/>
      <c r="AJ211" s="118" t="e">
        <v>#DIV/0!</v>
      </c>
      <c r="AK211" s="58"/>
      <c r="AL211" s="58"/>
      <c r="AM211" s="102"/>
      <c r="AN211" s="58"/>
      <c r="AO211" s="59"/>
      <c r="AP211" s="118">
        <v>0</v>
      </c>
      <c r="AQ211" s="102"/>
      <c r="AR211" s="102"/>
      <c r="AS211" s="102"/>
      <c r="AT211" s="102"/>
      <c r="AU211" s="59"/>
      <c r="AV211" s="118" t="e">
        <v>#DIV/0!</v>
      </c>
      <c r="AW211" s="102"/>
      <c r="AX211" s="102"/>
      <c r="AY211" s="102" t="s">
        <v>563</v>
      </c>
      <c r="AZ211" s="102"/>
      <c r="BA211" s="102" t="s">
        <v>563</v>
      </c>
      <c r="BB211" s="118" t="s">
        <v>563</v>
      </c>
      <c r="BC211" s="102"/>
      <c r="BD211" s="102"/>
      <c r="BE211" s="102"/>
      <c r="BF211" s="58"/>
      <c r="BG211" s="76"/>
      <c r="BH211" s="118" t="e">
        <f>AVERAGE(Table1215165[[#This Row],[Column55]],Table1215165[[#This Row],[Column56]])</f>
        <v>#DIV/0!</v>
      </c>
    </row>
    <row r="212" spans="1:60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63" t="s">
        <v>647</v>
      </c>
      <c r="G212" s="54"/>
      <c r="H212" s="54"/>
      <c r="I212" s="54"/>
      <c r="J212" s="54"/>
      <c r="K212" s="65"/>
      <c r="L212" s="118">
        <v>0</v>
      </c>
      <c r="M212" s="102" t="s">
        <v>563</v>
      </c>
      <c r="N212" s="102"/>
      <c r="O212" s="102" t="s">
        <v>563</v>
      </c>
      <c r="P212" s="102" t="s">
        <v>563</v>
      </c>
      <c r="Q212" s="102"/>
      <c r="R212" s="118" t="s">
        <v>563</v>
      </c>
      <c r="S212" s="101"/>
      <c r="T212" s="101"/>
      <c r="U212" s="101"/>
      <c r="V212" s="101"/>
      <c r="W212" s="65"/>
      <c r="X212" s="118" t="e">
        <v>#DIV/0!</v>
      </c>
      <c r="Y212" s="101"/>
      <c r="Z212" s="101"/>
      <c r="AA212" s="101"/>
      <c r="AB212" s="101"/>
      <c r="AC212" s="65"/>
      <c r="AD212" s="118" t="e">
        <v>#DIV/0!</v>
      </c>
      <c r="AE212" s="101"/>
      <c r="AF212" s="101"/>
      <c r="AG212" s="101"/>
      <c r="AH212" s="101"/>
      <c r="AI212" s="65"/>
      <c r="AJ212" s="118" t="e">
        <v>#DIV/0!</v>
      </c>
      <c r="AK212" s="54"/>
      <c r="AL212" s="54"/>
      <c r="AM212" s="101"/>
      <c r="AN212" s="54"/>
      <c r="AO212" s="65"/>
      <c r="AP212" s="118">
        <v>0</v>
      </c>
      <c r="AQ212" s="101"/>
      <c r="AR212" s="101"/>
      <c r="AS212" s="101"/>
      <c r="AT212" s="101"/>
      <c r="AU212" s="65"/>
      <c r="AV212" s="118" t="e">
        <v>#DIV/0!</v>
      </c>
      <c r="AW212" s="101"/>
      <c r="AX212" s="101"/>
      <c r="AY212" s="101" t="s">
        <v>563</v>
      </c>
      <c r="AZ212" s="102"/>
      <c r="BA212" s="102" t="s">
        <v>563</v>
      </c>
      <c r="BB212" s="118" t="s">
        <v>563</v>
      </c>
      <c r="BC212" s="101"/>
      <c r="BD212" s="101"/>
      <c r="BE212" s="101"/>
      <c r="BF212" s="54"/>
      <c r="BG212" s="81"/>
      <c r="BH212" s="118" t="e">
        <f>AVERAGE(Table1215165[[#This Row],[Column55]],Table1215165[[#This Row],[Column56]])</f>
        <v>#DIV/0!</v>
      </c>
    </row>
    <row r="213" spans="1:60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6" t="s">
        <v>647</v>
      </c>
      <c r="G213" s="58"/>
      <c r="H213" s="58"/>
      <c r="I213" s="58"/>
      <c r="J213" s="58"/>
      <c r="K213" s="59"/>
      <c r="L213" s="118">
        <v>0</v>
      </c>
      <c r="M213" s="102" t="s">
        <v>563</v>
      </c>
      <c r="N213" s="102"/>
      <c r="O213" s="102" t="s">
        <v>563</v>
      </c>
      <c r="P213" s="102" t="s">
        <v>563</v>
      </c>
      <c r="Q213" s="102"/>
      <c r="R213" s="118" t="s">
        <v>563</v>
      </c>
      <c r="S213" s="102"/>
      <c r="T213" s="102"/>
      <c r="U213" s="102"/>
      <c r="V213" s="102"/>
      <c r="W213" s="59"/>
      <c r="X213" s="118" t="e">
        <v>#DIV/0!</v>
      </c>
      <c r="Y213" s="102"/>
      <c r="Z213" s="102"/>
      <c r="AA213" s="102"/>
      <c r="AB213" s="102"/>
      <c r="AC213" s="59"/>
      <c r="AD213" s="118" t="e">
        <v>#DIV/0!</v>
      </c>
      <c r="AE213" s="102"/>
      <c r="AF213" s="102"/>
      <c r="AG213" s="102"/>
      <c r="AH213" s="102"/>
      <c r="AI213" s="59"/>
      <c r="AJ213" s="118" t="e">
        <v>#DIV/0!</v>
      </c>
      <c r="AK213" s="58"/>
      <c r="AL213" s="58"/>
      <c r="AM213" s="102"/>
      <c r="AN213" s="58"/>
      <c r="AO213" s="59"/>
      <c r="AP213" s="118">
        <v>0</v>
      </c>
      <c r="AQ213" s="102"/>
      <c r="AR213" s="102"/>
      <c r="AS213" s="102"/>
      <c r="AT213" s="102"/>
      <c r="AU213" s="59"/>
      <c r="AV213" s="118" t="e">
        <v>#DIV/0!</v>
      </c>
      <c r="AW213" s="102"/>
      <c r="AX213" s="102"/>
      <c r="AY213" s="102" t="s">
        <v>563</v>
      </c>
      <c r="AZ213" s="102"/>
      <c r="BA213" s="102" t="s">
        <v>563</v>
      </c>
      <c r="BB213" s="118" t="s">
        <v>563</v>
      </c>
      <c r="BC213" s="102"/>
      <c r="BD213" s="102"/>
      <c r="BE213" s="102"/>
      <c r="BF213" s="58"/>
      <c r="BG213" s="76"/>
      <c r="BH213" s="118" t="e">
        <f>AVERAGE(Table1215165[[#This Row],[Column55]],Table1215165[[#This Row],[Column56]])</f>
        <v>#DIV/0!</v>
      </c>
    </row>
    <row r="214" spans="1:60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63" t="s">
        <v>647</v>
      </c>
      <c r="G214" s="54"/>
      <c r="H214" s="54"/>
      <c r="I214" s="54"/>
      <c r="J214" s="54"/>
      <c r="K214" s="65"/>
      <c r="L214" s="118">
        <v>0</v>
      </c>
      <c r="M214" s="102" t="s">
        <v>563</v>
      </c>
      <c r="N214" s="102"/>
      <c r="O214" s="102" t="s">
        <v>563</v>
      </c>
      <c r="P214" s="102" t="s">
        <v>563</v>
      </c>
      <c r="Q214" s="102"/>
      <c r="R214" s="118" t="s">
        <v>563</v>
      </c>
      <c r="S214" s="101"/>
      <c r="T214" s="101"/>
      <c r="U214" s="101"/>
      <c r="V214" s="101"/>
      <c r="W214" s="65"/>
      <c r="X214" s="118" t="e">
        <v>#DIV/0!</v>
      </c>
      <c r="Y214" s="101"/>
      <c r="Z214" s="101"/>
      <c r="AA214" s="101"/>
      <c r="AB214" s="101"/>
      <c r="AC214" s="65"/>
      <c r="AD214" s="118" t="e">
        <v>#DIV/0!</v>
      </c>
      <c r="AE214" s="101"/>
      <c r="AF214" s="101"/>
      <c r="AG214" s="101"/>
      <c r="AH214" s="101"/>
      <c r="AI214" s="65"/>
      <c r="AJ214" s="118" t="e">
        <v>#DIV/0!</v>
      </c>
      <c r="AK214" s="54"/>
      <c r="AL214" s="54"/>
      <c r="AM214" s="101"/>
      <c r="AN214" s="54"/>
      <c r="AO214" s="65"/>
      <c r="AP214" s="118">
        <v>0</v>
      </c>
      <c r="AQ214" s="101"/>
      <c r="AR214" s="101"/>
      <c r="AS214" s="101"/>
      <c r="AT214" s="101"/>
      <c r="AU214" s="65"/>
      <c r="AV214" s="118" t="e">
        <v>#DIV/0!</v>
      </c>
      <c r="AW214" s="101"/>
      <c r="AX214" s="101"/>
      <c r="AY214" s="101" t="s">
        <v>563</v>
      </c>
      <c r="AZ214" s="102"/>
      <c r="BA214" s="102" t="s">
        <v>563</v>
      </c>
      <c r="BB214" s="118" t="s">
        <v>563</v>
      </c>
      <c r="BC214" s="101"/>
      <c r="BD214" s="101"/>
      <c r="BE214" s="101"/>
      <c r="BF214" s="54"/>
      <c r="BG214" s="81"/>
      <c r="BH214" s="118" t="e">
        <f>AVERAGE(Table1215165[[#This Row],[Column55]],Table1215165[[#This Row],[Column56]])</f>
        <v>#DIV/0!</v>
      </c>
    </row>
    <row r="215" spans="1:60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6" t="s">
        <v>647</v>
      </c>
      <c r="G215" s="58"/>
      <c r="H215" s="58"/>
      <c r="I215" s="58"/>
      <c r="J215" s="58"/>
      <c r="K215" s="59"/>
      <c r="L215" s="118">
        <v>0</v>
      </c>
      <c r="M215" s="102" t="s">
        <v>563</v>
      </c>
      <c r="N215" s="102"/>
      <c r="O215" s="102" t="s">
        <v>563</v>
      </c>
      <c r="P215" s="102" t="s">
        <v>563</v>
      </c>
      <c r="Q215" s="102"/>
      <c r="R215" s="118" t="s">
        <v>563</v>
      </c>
      <c r="S215" s="102"/>
      <c r="T215" s="102"/>
      <c r="U215" s="102"/>
      <c r="V215" s="102"/>
      <c r="W215" s="59"/>
      <c r="X215" s="118" t="e">
        <v>#DIV/0!</v>
      </c>
      <c r="Y215" s="102"/>
      <c r="Z215" s="102"/>
      <c r="AA215" s="102"/>
      <c r="AB215" s="102"/>
      <c r="AC215" s="59"/>
      <c r="AD215" s="118" t="e">
        <v>#DIV/0!</v>
      </c>
      <c r="AE215" s="102"/>
      <c r="AF215" s="102"/>
      <c r="AG215" s="102"/>
      <c r="AH215" s="102"/>
      <c r="AI215" s="59"/>
      <c r="AJ215" s="118" t="e">
        <v>#DIV/0!</v>
      </c>
      <c r="AK215" s="58"/>
      <c r="AL215" s="58"/>
      <c r="AM215" s="102"/>
      <c r="AN215" s="58"/>
      <c r="AO215" s="59"/>
      <c r="AP215" s="118">
        <v>0</v>
      </c>
      <c r="AQ215" s="102"/>
      <c r="AR215" s="102"/>
      <c r="AS215" s="102"/>
      <c r="AT215" s="102"/>
      <c r="AU215" s="59"/>
      <c r="AV215" s="118" t="e">
        <v>#DIV/0!</v>
      </c>
      <c r="AW215" s="102"/>
      <c r="AX215" s="102"/>
      <c r="AY215" s="102" t="s">
        <v>563</v>
      </c>
      <c r="AZ215" s="102"/>
      <c r="BA215" s="102" t="s">
        <v>563</v>
      </c>
      <c r="BB215" s="118" t="s">
        <v>563</v>
      </c>
      <c r="BC215" s="102"/>
      <c r="BD215" s="102"/>
      <c r="BE215" s="102"/>
      <c r="BF215" s="58"/>
      <c r="BG215" s="76"/>
      <c r="BH215" s="118" t="e">
        <f>AVERAGE(Table1215165[[#This Row],[Column55]],Table1215165[[#This Row],[Column56]])</f>
        <v>#DIV/0!</v>
      </c>
    </row>
    <row r="216" spans="1:60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63" t="s">
        <v>647</v>
      </c>
      <c r="G216" s="54"/>
      <c r="H216" s="54"/>
      <c r="I216" s="54"/>
      <c r="J216" s="54"/>
      <c r="K216" s="65"/>
      <c r="L216" s="118">
        <v>0</v>
      </c>
      <c r="M216" s="102" t="s">
        <v>563</v>
      </c>
      <c r="N216" s="102"/>
      <c r="O216" s="102" t="s">
        <v>563</v>
      </c>
      <c r="P216" s="102" t="s">
        <v>563</v>
      </c>
      <c r="Q216" s="102"/>
      <c r="R216" s="118" t="s">
        <v>563</v>
      </c>
      <c r="S216" s="101"/>
      <c r="T216" s="101"/>
      <c r="U216" s="101"/>
      <c r="V216" s="101"/>
      <c r="W216" s="65"/>
      <c r="X216" s="118" t="e">
        <v>#DIV/0!</v>
      </c>
      <c r="Y216" s="101"/>
      <c r="Z216" s="101"/>
      <c r="AA216" s="101"/>
      <c r="AB216" s="101"/>
      <c r="AC216" s="65"/>
      <c r="AD216" s="118" t="e">
        <v>#DIV/0!</v>
      </c>
      <c r="AE216" s="101"/>
      <c r="AF216" s="101"/>
      <c r="AG216" s="101"/>
      <c r="AH216" s="101"/>
      <c r="AI216" s="65"/>
      <c r="AJ216" s="118" t="e">
        <v>#DIV/0!</v>
      </c>
      <c r="AK216" s="54"/>
      <c r="AL216" s="54"/>
      <c r="AM216" s="101"/>
      <c r="AN216" s="54"/>
      <c r="AO216" s="65"/>
      <c r="AP216" s="118">
        <v>0</v>
      </c>
      <c r="AQ216" s="101"/>
      <c r="AR216" s="101"/>
      <c r="AS216" s="101"/>
      <c r="AT216" s="101"/>
      <c r="AU216" s="65"/>
      <c r="AV216" s="118" t="e">
        <v>#DIV/0!</v>
      </c>
      <c r="AW216" s="101"/>
      <c r="AX216" s="101"/>
      <c r="AY216" s="101" t="s">
        <v>563</v>
      </c>
      <c r="AZ216" s="102"/>
      <c r="BA216" s="102" t="s">
        <v>563</v>
      </c>
      <c r="BB216" s="118" t="s">
        <v>563</v>
      </c>
      <c r="BC216" s="101"/>
      <c r="BD216" s="101"/>
      <c r="BE216" s="101"/>
      <c r="BF216" s="54"/>
      <c r="BG216" s="81"/>
      <c r="BH216" s="118" t="e">
        <f>AVERAGE(Table1215165[[#This Row],[Column55]],Table1215165[[#This Row],[Column56]])</f>
        <v>#DIV/0!</v>
      </c>
    </row>
    <row r="217" spans="1:60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6" t="s">
        <v>647</v>
      </c>
      <c r="G217" s="58"/>
      <c r="H217" s="58"/>
      <c r="I217" s="58"/>
      <c r="J217" s="58"/>
      <c r="K217" s="59"/>
      <c r="L217" s="118">
        <v>0</v>
      </c>
      <c r="M217" s="102" t="s">
        <v>563</v>
      </c>
      <c r="N217" s="102"/>
      <c r="O217" s="102" t="s">
        <v>563</v>
      </c>
      <c r="P217" s="102" t="s">
        <v>563</v>
      </c>
      <c r="Q217" s="102"/>
      <c r="R217" s="118" t="s">
        <v>563</v>
      </c>
      <c r="S217" s="102"/>
      <c r="T217" s="102"/>
      <c r="U217" s="102"/>
      <c r="V217" s="102"/>
      <c r="W217" s="59"/>
      <c r="X217" s="118" t="e">
        <v>#DIV/0!</v>
      </c>
      <c r="Y217" s="102"/>
      <c r="Z217" s="102"/>
      <c r="AA217" s="102"/>
      <c r="AB217" s="102"/>
      <c r="AC217" s="59"/>
      <c r="AD217" s="118" t="e">
        <v>#DIV/0!</v>
      </c>
      <c r="AE217" s="102"/>
      <c r="AF217" s="102"/>
      <c r="AG217" s="102"/>
      <c r="AH217" s="102"/>
      <c r="AI217" s="59"/>
      <c r="AJ217" s="118" t="e">
        <v>#DIV/0!</v>
      </c>
      <c r="AK217" s="58"/>
      <c r="AL217" s="58"/>
      <c r="AM217" s="102"/>
      <c r="AN217" s="58"/>
      <c r="AO217" s="59"/>
      <c r="AP217" s="118">
        <v>0</v>
      </c>
      <c r="AQ217" s="102"/>
      <c r="AR217" s="102"/>
      <c r="AS217" s="102"/>
      <c r="AT217" s="102"/>
      <c r="AU217" s="59"/>
      <c r="AV217" s="118" t="e">
        <v>#DIV/0!</v>
      </c>
      <c r="AW217" s="102"/>
      <c r="AX217" s="102"/>
      <c r="AY217" s="102" t="s">
        <v>563</v>
      </c>
      <c r="AZ217" s="102"/>
      <c r="BA217" s="102" t="s">
        <v>563</v>
      </c>
      <c r="BB217" s="118" t="s">
        <v>563</v>
      </c>
      <c r="BC217" s="102"/>
      <c r="BD217" s="102"/>
      <c r="BE217" s="102"/>
      <c r="BF217" s="58"/>
      <c r="BG217" s="76"/>
      <c r="BH217" s="118" t="e">
        <f>AVERAGE(Table1215165[[#This Row],[Column55]],Table1215165[[#This Row],[Column56]])</f>
        <v>#DIV/0!</v>
      </c>
    </row>
    <row r="218" spans="1:60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63" t="s">
        <v>647</v>
      </c>
      <c r="G218" s="54"/>
      <c r="H218" s="54"/>
      <c r="I218" s="54"/>
      <c r="J218" s="54"/>
      <c r="K218" s="65"/>
      <c r="L218" s="118">
        <v>0</v>
      </c>
      <c r="M218" s="102" t="s">
        <v>563</v>
      </c>
      <c r="N218" s="102"/>
      <c r="O218" s="102" t="s">
        <v>563</v>
      </c>
      <c r="P218" s="102" t="s">
        <v>563</v>
      </c>
      <c r="Q218" s="102"/>
      <c r="R218" s="118" t="s">
        <v>563</v>
      </c>
      <c r="S218" s="101"/>
      <c r="T218" s="101"/>
      <c r="U218" s="101"/>
      <c r="V218" s="101"/>
      <c r="W218" s="65"/>
      <c r="X218" s="118" t="e">
        <v>#DIV/0!</v>
      </c>
      <c r="Y218" s="101"/>
      <c r="Z218" s="101"/>
      <c r="AA218" s="101"/>
      <c r="AB218" s="101"/>
      <c r="AC218" s="65"/>
      <c r="AD218" s="118" t="e">
        <v>#DIV/0!</v>
      </c>
      <c r="AE218" s="101"/>
      <c r="AF218" s="101"/>
      <c r="AG218" s="101"/>
      <c r="AH218" s="101"/>
      <c r="AI218" s="65"/>
      <c r="AJ218" s="118" t="e">
        <v>#DIV/0!</v>
      </c>
      <c r="AK218" s="54"/>
      <c r="AL218" s="54"/>
      <c r="AM218" s="101"/>
      <c r="AN218" s="54"/>
      <c r="AO218" s="65"/>
      <c r="AP218" s="118">
        <v>0</v>
      </c>
      <c r="AQ218" s="101"/>
      <c r="AR218" s="101"/>
      <c r="AS218" s="101"/>
      <c r="AT218" s="101"/>
      <c r="AU218" s="65"/>
      <c r="AV218" s="118" t="e">
        <v>#DIV/0!</v>
      </c>
      <c r="AW218" s="101"/>
      <c r="AX218" s="101"/>
      <c r="AY218" s="101" t="s">
        <v>563</v>
      </c>
      <c r="AZ218" s="102"/>
      <c r="BA218" s="102" t="s">
        <v>563</v>
      </c>
      <c r="BB218" s="118" t="s">
        <v>563</v>
      </c>
      <c r="BC218" s="101"/>
      <c r="BD218" s="101"/>
      <c r="BE218" s="101"/>
      <c r="BF218" s="54"/>
      <c r="BG218" s="81"/>
      <c r="BH218" s="118" t="e">
        <f>AVERAGE(Table1215165[[#This Row],[Column55]],Table1215165[[#This Row],[Column56]])</f>
        <v>#DIV/0!</v>
      </c>
    </row>
    <row r="219" spans="1:60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6" t="s">
        <v>647</v>
      </c>
      <c r="G219" s="58"/>
      <c r="H219" s="58"/>
      <c r="I219" s="58"/>
      <c r="J219" s="58"/>
      <c r="K219" s="59"/>
      <c r="L219" s="118">
        <v>0</v>
      </c>
      <c r="M219" s="102" t="s">
        <v>563</v>
      </c>
      <c r="N219" s="102"/>
      <c r="O219" s="102" t="s">
        <v>563</v>
      </c>
      <c r="P219" s="102" t="s">
        <v>563</v>
      </c>
      <c r="Q219" s="102"/>
      <c r="R219" s="118" t="s">
        <v>563</v>
      </c>
      <c r="S219" s="102"/>
      <c r="T219" s="102"/>
      <c r="U219" s="102"/>
      <c r="V219" s="102"/>
      <c r="W219" s="59"/>
      <c r="X219" s="118" t="e">
        <v>#DIV/0!</v>
      </c>
      <c r="Y219" s="102"/>
      <c r="Z219" s="102"/>
      <c r="AA219" s="102"/>
      <c r="AB219" s="102"/>
      <c r="AC219" s="59"/>
      <c r="AD219" s="118" t="e">
        <v>#DIV/0!</v>
      </c>
      <c r="AE219" s="102"/>
      <c r="AF219" s="102"/>
      <c r="AG219" s="102"/>
      <c r="AH219" s="102"/>
      <c r="AI219" s="59"/>
      <c r="AJ219" s="118" t="e">
        <v>#DIV/0!</v>
      </c>
      <c r="AK219" s="58"/>
      <c r="AL219" s="58"/>
      <c r="AM219" s="102"/>
      <c r="AN219" s="58"/>
      <c r="AO219" s="59"/>
      <c r="AP219" s="118">
        <v>0</v>
      </c>
      <c r="AQ219" s="102"/>
      <c r="AR219" s="102"/>
      <c r="AS219" s="102"/>
      <c r="AT219" s="102"/>
      <c r="AU219" s="59"/>
      <c r="AV219" s="118" t="e">
        <v>#DIV/0!</v>
      </c>
      <c r="AW219" s="102"/>
      <c r="AX219" s="102"/>
      <c r="AY219" s="102" t="s">
        <v>563</v>
      </c>
      <c r="AZ219" s="102"/>
      <c r="BA219" s="102" t="s">
        <v>563</v>
      </c>
      <c r="BB219" s="118" t="s">
        <v>563</v>
      </c>
      <c r="BC219" s="102"/>
      <c r="BD219" s="102"/>
      <c r="BE219" s="102"/>
      <c r="BF219" s="58"/>
      <c r="BG219" s="76"/>
      <c r="BH219" s="118" t="e">
        <f>AVERAGE(Table1215165[[#This Row],[Column55]],Table1215165[[#This Row],[Column56]])</f>
        <v>#DIV/0!</v>
      </c>
    </row>
    <row r="220" spans="1:60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63" t="s">
        <v>647</v>
      </c>
      <c r="G220" s="54"/>
      <c r="H220" s="54"/>
      <c r="I220" s="54"/>
      <c r="J220" s="54"/>
      <c r="K220" s="65"/>
      <c r="L220" s="118">
        <v>0</v>
      </c>
      <c r="M220" s="102" t="s">
        <v>563</v>
      </c>
      <c r="N220" s="102"/>
      <c r="O220" s="102" t="s">
        <v>563</v>
      </c>
      <c r="P220" s="102" t="s">
        <v>563</v>
      </c>
      <c r="Q220" s="102"/>
      <c r="R220" s="118" t="s">
        <v>563</v>
      </c>
      <c r="S220" s="101"/>
      <c r="T220" s="101"/>
      <c r="U220" s="101"/>
      <c r="V220" s="101"/>
      <c r="W220" s="65"/>
      <c r="X220" s="118" t="e">
        <v>#DIV/0!</v>
      </c>
      <c r="Y220" s="101"/>
      <c r="Z220" s="101"/>
      <c r="AA220" s="101"/>
      <c r="AB220" s="101"/>
      <c r="AC220" s="65"/>
      <c r="AD220" s="118" t="e">
        <v>#DIV/0!</v>
      </c>
      <c r="AE220" s="101"/>
      <c r="AF220" s="101"/>
      <c r="AG220" s="101"/>
      <c r="AH220" s="101"/>
      <c r="AI220" s="65"/>
      <c r="AJ220" s="118" t="e">
        <v>#DIV/0!</v>
      </c>
      <c r="AK220" s="54"/>
      <c r="AL220" s="54"/>
      <c r="AM220" s="101"/>
      <c r="AN220" s="54"/>
      <c r="AO220" s="65"/>
      <c r="AP220" s="118">
        <v>0</v>
      </c>
      <c r="AQ220" s="101"/>
      <c r="AR220" s="101"/>
      <c r="AS220" s="101"/>
      <c r="AT220" s="101"/>
      <c r="AU220" s="65"/>
      <c r="AV220" s="118" t="e">
        <v>#DIV/0!</v>
      </c>
      <c r="AW220" s="101"/>
      <c r="AX220" s="101"/>
      <c r="AY220" s="101" t="s">
        <v>563</v>
      </c>
      <c r="AZ220" s="102"/>
      <c r="BA220" s="102" t="s">
        <v>563</v>
      </c>
      <c r="BB220" s="118" t="s">
        <v>563</v>
      </c>
      <c r="BC220" s="101"/>
      <c r="BD220" s="101"/>
      <c r="BE220" s="101"/>
      <c r="BF220" s="54"/>
      <c r="BG220" s="81"/>
      <c r="BH220" s="118" t="e">
        <f>AVERAGE(Table1215165[[#This Row],[Column55]],Table1215165[[#This Row],[Column56]])</f>
        <v>#DIV/0!</v>
      </c>
    </row>
    <row r="221" spans="1:60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6" t="s">
        <v>647</v>
      </c>
      <c r="G221" s="58"/>
      <c r="H221" s="58"/>
      <c r="I221" s="58"/>
      <c r="J221" s="58"/>
      <c r="K221" s="59"/>
      <c r="L221" s="118">
        <v>0</v>
      </c>
      <c r="M221" s="102" t="s">
        <v>563</v>
      </c>
      <c r="N221" s="102"/>
      <c r="O221" s="102" t="s">
        <v>563</v>
      </c>
      <c r="P221" s="102" t="s">
        <v>563</v>
      </c>
      <c r="Q221" s="102"/>
      <c r="R221" s="118" t="s">
        <v>563</v>
      </c>
      <c r="S221" s="102"/>
      <c r="T221" s="102"/>
      <c r="U221" s="102"/>
      <c r="V221" s="102"/>
      <c r="W221" s="59"/>
      <c r="X221" s="118" t="e">
        <v>#DIV/0!</v>
      </c>
      <c r="Y221" s="102"/>
      <c r="Z221" s="102"/>
      <c r="AA221" s="102"/>
      <c r="AB221" s="102"/>
      <c r="AC221" s="59"/>
      <c r="AD221" s="118" t="e">
        <v>#DIV/0!</v>
      </c>
      <c r="AE221" s="102"/>
      <c r="AF221" s="102"/>
      <c r="AG221" s="102"/>
      <c r="AH221" s="102"/>
      <c r="AI221" s="59"/>
      <c r="AJ221" s="118" t="e">
        <v>#DIV/0!</v>
      </c>
      <c r="AK221" s="58"/>
      <c r="AL221" s="58"/>
      <c r="AM221" s="102"/>
      <c r="AN221" s="58"/>
      <c r="AO221" s="59"/>
      <c r="AP221" s="118">
        <v>0</v>
      </c>
      <c r="AQ221" s="102"/>
      <c r="AR221" s="102"/>
      <c r="AS221" s="102"/>
      <c r="AT221" s="102"/>
      <c r="AU221" s="59"/>
      <c r="AV221" s="118" t="e">
        <v>#DIV/0!</v>
      </c>
      <c r="AW221" s="102"/>
      <c r="AX221" s="102"/>
      <c r="AY221" s="102" t="s">
        <v>563</v>
      </c>
      <c r="AZ221" s="102"/>
      <c r="BA221" s="102" t="s">
        <v>563</v>
      </c>
      <c r="BB221" s="118" t="s">
        <v>563</v>
      </c>
      <c r="BC221" s="102"/>
      <c r="BD221" s="102"/>
      <c r="BE221" s="102"/>
      <c r="BF221" s="58"/>
      <c r="BG221" s="76"/>
      <c r="BH221" s="118" t="e">
        <f>AVERAGE(Table1215165[[#This Row],[Column55]],Table1215165[[#This Row],[Column56]])</f>
        <v>#DIV/0!</v>
      </c>
    </row>
    <row r="222" spans="1:60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63" t="s">
        <v>647</v>
      </c>
      <c r="G222" s="54"/>
      <c r="H222" s="54"/>
      <c r="I222" s="54"/>
      <c r="J222" s="54"/>
      <c r="K222" s="65"/>
      <c r="L222" s="118">
        <v>0</v>
      </c>
      <c r="M222" s="102" t="s">
        <v>563</v>
      </c>
      <c r="N222" s="102"/>
      <c r="O222" s="102" t="s">
        <v>563</v>
      </c>
      <c r="P222" s="102" t="s">
        <v>563</v>
      </c>
      <c r="Q222" s="102"/>
      <c r="R222" s="118" t="s">
        <v>563</v>
      </c>
      <c r="S222" s="101"/>
      <c r="T222" s="101"/>
      <c r="U222" s="101"/>
      <c r="V222" s="101"/>
      <c r="W222" s="65"/>
      <c r="X222" s="118" t="e">
        <v>#DIV/0!</v>
      </c>
      <c r="Y222" s="101"/>
      <c r="Z222" s="101"/>
      <c r="AA222" s="101"/>
      <c r="AB222" s="101"/>
      <c r="AC222" s="65"/>
      <c r="AD222" s="118" t="e">
        <v>#DIV/0!</v>
      </c>
      <c r="AE222" s="101"/>
      <c r="AF222" s="101"/>
      <c r="AG222" s="101"/>
      <c r="AH222" s="101"/>
      <c r="AI222" s="65"/>
      <c r="AJ222" s="118" t="e">
        <v>#DIV/0!</v>
      </c>
      <c r="AK222" s="54"/>
      <c r="AL222" s="54"/>
      <c r="AM222" s="101"/>
      <c r="AN222" s="54"/>
      <c r="AO222" s="65"/>
      <c r="AP222" s="118">
        <v>0</v>
      </c>
      <c r="AQ222" s="101"/>
      <c r="AR222" s="101"/>
      <c r="AS222" s="101"/>
      <c r="AT222" s="101"/>
      <c r="AU222" s="65"/>
      <c r="AV222" s="118" t="e">
        <v>#DIV/0!</v>
      </c>
      <c r="AW222" s="101"/>
      <c r="AX222" s="101"/>
      <c r="AY222" s="101" t="s">
        <v>563</v>
      </c>
      <c r="AZ222" s="102"/>
      <c r="BA222" s="102" t="s">
        <v>563</v>
      </c>
      <c r="BB222" s="118" t="s">
        <v>563</v>
      </c>
      <c r="BC222" s="101"/>
      <c r="BD222" s="101"/>
      <c r="BE222" s="101"/>
      <c r="BF222" s="54"/>
      <c r="BG222" s="81"/>
      <c r="BH222" s="118" t="e">
        <f>AVERAGE(Table1215165[[#This Row],[Column55]],Table1215165[[#This Row],[Column56]])</f>
        <v>#DIV/0!</v>
      </c>
    </row>
    <row r="223" spans="1:60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6" t="s">
        <v>647</v>
      </c>
      <c r="G223" s="58"/>
      <c r="H223" s="58"/>
      <c r="I223" s="58"/>
      <c r="J223" s="58"/>
      <c r="K223" s="59"/>
      <c r="L223" s="118">
        <v>0</v>
      </c>
      <c r="M223" s="102" t="s">
        <v>563</v>
      </c>
      <c r="N223" s="102"/>
      <c r="O223" s="102" t="s">
        <v>563</v>
      </c>
      <c r="P223" s="102" t="s">
        <v>563</v>
      </c>
      <c r="Q223" s="102"/>
      <c r="R223" s="118" t="s">
        <v>563</v>
      </c>
      <c r="S223" s="102"/>
      <c r="T223" s="102"/>
      <c r="U223" s="102"/>
      <c r="V223" s="102"/>
      <c r="W223" s="59"/>
      <c r="X223" s="118" t="e">
        <v>#DIV/0!</v>
      </c>
      <c r="Y223" s="102"/>
      <c r="Z223" s="102"/>
      <c r="AA223" s="102"/>
      <c r="AB223" s="102"/>
      <c r="AC223" s="59"/>
      <c r="AD223" s="118" t="e">
        <v>#DIV/0!</v>
      </c>
      <c r="AE223" s="102"/>
      <c r="AF223" s="102"/>
      <c r="AG223" s="102"/>
      <c r="AH223" s="102"/>
      <c r="AI223" s="59"/>
      <c r="AJ223" s="118" t="e">
        <v>#DIV/0!</v>
      </c>
      <c r="AK223" s="58"/>
      <c r="AL223" s="58"/>
      <c r="AM223" s="102"/>
      <c r="AN223" s="58"/>
      <c r="AO223" s="59"/>
      <c r="AP223" s="118">
        <v>0</v>
      </c>
      <c r="AQ223" s="102"/>
      <c r="AR223" s="102"/>
      <c r="AS223" s="102"/>
      <c r="AT223" s="102"/>
      <c r="AU223" s="59"/>
      <c r="AV223" s="118" t="e">
        <v>#DIV/0!</v>
      </c>
      <c r="AW223" s="102"/>
      <c r="AX223" s="102"/>
      <c r="AY223" s="102" t="s">
        <v>563</v>
      </c>
      <c r="AZ223" s="102"/>
      <c r="BA223" s="102" t="s">
        <v>563</v>
      </c>
      <c r="BB223" s="118" t="s">
        <v>563</v>
      </c>
      <c r="BC223" s="102"/>
      <c r="BD223" s="102"/>
      <c r="BE223" s="102"/>
      <c r="BF223" s="58"/>
      <c r="BG223" s="76"/>
      <c r="BH223" s="118" t="e">
        <f>AVERAGE(Table1215165[[#This Row],[Column55]],Table1215165[[#This Row],[Column56]])</f>
        <v>#DIV/0!</v>
      </c>
    </row>
    <row r="224" spans="1:60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63" t="s">
        <v>647</v>
      </c>
      <c r="G224" s="54"/>
      <c r="H224" s="54"/>
      <c r="I224" s="54"/>
      <c r="J224" s="54"/>
      <c r="K224" s="65"/>
      <c r="L224" s="118">
        <v>0</v>
      </c>
      <c r="M224" s="102" t="s">
        <v>563</v>
      </c>
      <c r="N224" s="102"/>
      <c r="O224" s="102" t="s">
        <v>563</v>
      </c>
      <c r="P224" s="102" t="s">
        <v>563</v>
      </c>
      <c r="Q224" s="102"/>
      <c r="R224" s="118" t="s">
        <v>563</v>
      </c>
      <c r="S224" s="101"/>
      <c r="T224" s="101"/>
      <c r="U224" s="101"/>
      <c r="V224" s="101"/>
      <c r="W224" s="65"/>
      <c r="X224" s="118" t="e">
        <v>#DIV/0!</v>
      </c>
      <c r="Y224" s="101"/>
      <c r="Z224" s="101"/>
      <c r="AA224" s="101"/>
      <c r="AB224" s="101"/>
      <c r="AC224" s="65"/>
      <c r="AD224" s="118" t="e">
        <v>#DIV/0!</v>
      </c>
      <c r="AE224" s="101"/>
      <c r="AF224" s="101"/>
      <c r="AG224" s="101"/>
      <c r="AH224" s="101"/>
      <c r="AI224" s="65"/>
      <c r="AJ224" s="118" t="e">
        <v>#DIV/0!</v>
      </c>
      <c r="AK224" s="54"/>
      <c r="AL224" s="54"/>
      <c r="AM224" s="101"/>
      <c r="AN224" s="54"/>
      <c r="AO224" s="65"/>
      <c r="AP224" s="118">
        <v>0</v>
      </c>
      <c r="AQ224" s="101"/>
      <c r="AR224" s="101"/>
      <c r="AS224" s="101"/>
      <c r="AT224" s="101"/>
      <c r="AU224" s="65"/>
      <c r="AV224" s="118" t="e">
        <v>#DIV/0!</v>
      </c>
      <c r="AW224" s="101"/>
      <c r="AX224" s="101"/>
      <c r="AY224" s="101" t="s">
        <v>563</v>
      </c>
      <c r="AZ224" s="102"/>
      <c r="BA224" s="102" t="s">
        <v>563</v>
      </c>
      <c r="BB224" s="118" t="s">
        <v>563</v>
      </c>
      <c r="BC224" s="101"/>
      <c r="BD224" s="101"/>
      <c r="BE224" s="101"/>
      <c r="BF224" s="54"/>
      <c r="BG224" s="81"/>
      <c r="BH224" s="118" t="e">
        <f>AVERAGE(Table1215165[[#This Row],[Column55]],Table1215165[[#This Row],[Column56]])</f>
        <v>#DIV/0!</v>
      </c>
    </row>
    <row r="225" spans="1:60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6" t="s">
        <v>647</v>
      </c>
      <c r="G225" s="58"/>
      <c r="H225" s="58"/>
      <c r="I225" s="58"/>
      <c r="J225" s="58"/>
      <c r="K225" s="59"/>
      <c r="L225" s="118">
        <v>0</v>
      </c>
      <c r="M225" s="102" t="s">
        <v>563</v>
      </c>
      <c r="N225" s="102"/>
      <c r="O225" s="102" t="s">
        <v>563</v>
      </c>
      <c r="P225" s="102" t="s">
        <v>563</v>
      </c>
      <c r="Q225" s="102"/>
      <c r="R225" s="118" t="s">
        <v>563</v>
      </c>
      <c r="S225" s="102"/>
      <c r="T225" s="102"/>
      <c r="U225" s="102"/>
      <c r="V225" s="102"/>
      <c r="W225" s="59"/>
      <c r="X225" s="118" t="e">
        <v>#DIV/0!</v>
      </c>
      <c r="Y225" s="102"/>
      <c r="Z225" s="102"/>
      <c r="AA225" s="102"/>
      <c r="AB225" s="102"/>
      <c r="AC225" s="59"/>
      <c r="AD225" s="118" t="e">
        <v>#DIV/0!</v>
      </c>
      <c r="AE225" s="102"/>
      <c r="AF225" s="102"/>
      <c r="AG225" s="102"/>
      <c r="AH225" s="102"/>
      <c r="AI225" s="59"/>
      <c r="AJ225" s="118" t="e">
        <v>#DIV/0!</v>
      </c>
      <c r="AK225" s="58"/>
      <c r="AL225" s="58"/>
      <c r="AM225" s="102"/>
      <c r="AN225" s="58"/>
      <c r="AO225" s="59"/>
      <c r="AP225" s="118">
        <v>0</v>
      </c>
      <c r="AQ225" s="102"/>
      <c r="AR225" s="102"/>
      <c r="AS225" s="102"/>
      <c r="AT225" s="102"/>
      <c r="AU225" s="59"/>
      <c r="AV225" s="118" t="e">
        <v>#DIV/0!</v>
      </c>
      <c r="AW225" s="102"/>
      <c r="AX225" s="102"/>
      <c r="AY225" s="102" t="s">
        <v>563</v>
      </c>
      <c r="AZ225" s="102"/>
      <c r="BA225" s="102" t="s">
        <v>563</v>
      </c>
      <c r="BB225" s="118" t="s">
        <v>563</v>
      </c>
      <c r="BC225" s="102"/>
      <c r="BD225" s="102"/>
      <c r="BE225" s="102"/>
      <c r="BF225" s="58"/>
      <c r="BG225" s="76"/>
      <c r="BH225" s="118" t="e">
        <f>AVERAGE(Table1215165[[#This Row],[Column55]],Table1215165[[#This Row],[Column56]])</f>
        <v>#DIV/0!</v>
      </c>
    </row>
    <row r="226" spans="1:60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63" t="s">
        <v>647</v>
      </c>
      <c r="G226" s="54"/>
      <c r="H226" s="54"/>
      <c r="I226" s="54"/>
      <c r="J226" s="54"/>
      <c r="K226" s="65"/>
      <c r="L226" s="118">
        <v>0</v>
      </c>
      <c r="M226" s="102" t="s">
        <v>563</v>
      </c>
      <c r="N226" s="102"/>
      <c r="O226" s="102" t="s">
        <v>563</v>
      </c>
      <c r="P226" s="102" t="s">
        <v>563</v>
      </c>
      <c r="Q226" s="102"/>
      <c r="R226" s="118" t="s">
        <v>563</v>
      </c>
      <c r="S226" s="101"/>
      <c r="T226" s="101"/>
      <c r="U226" s="101"/>
      <c r="V226" s="101"/>
      <c r="W226" s="65"/>
      <c r="X226" s="118" t="e">
        <v>#DIV/0!</v>
      </c>
      <c r="Y226" s="101"/>
      <c r="Z226" s="101"/>
      <c r="AA226" s="101"/>
      <c r="AB226" s="101"/>
      <c r="AC226" s="65"/>
      <c r="AD226" s="118" t="e">
        <v>#DIV/0!</v>
      </c>
      <c r="AE226" s="101"/>
      <c r="AF226" s="101"/>
      <c r="AG226" s="101"/>
      <c r="AH226" s="101"/>
      <c r="AI226" s="65"/>
      <c r="AJ226" s="118" t="e">
        <v>#DIV/0!</v>
      </c>
      <c r="AK226" s="54"/>
      <c r="AL226" s="54"/>
      <c r="AM226" s="101"/>
      <c r="AN226" s="54"/>
      <c r="AO226" s="65"/>
      <c r="AP226" s="118">
        <v>0</v>
      </c>
      <c r="AQ226" s="101"/>
      <c r="AR226" s="101"/>
      <c r="AS226" s="101"/>
      <c r="AT226" s="101"/>
      <c r="AU226" s="65"/>
      <c r="AV226" s="118" t="e">
        <v>#DIV/0!</v>
      </c>
      <c r="AW226" s="101"/>
      <c r="AX226" s="101"/>
      <c r="AY226" s="101" t="s">
        <v>563</v>
      </c>
      <c r="AZ226" s="102"/>
      <c r="BA226" s="102" t="s">
        <v>563</v>
      </c>
      <c r="BB226" s="118" t="s">
        <v>563</v>
      </c>
      <c r="BC226" s="101"/>
      <c r="BD226" s="101"/>
      <c r="BE226" s="101"/>
      <c r="BF226" s="54"/>
      <c r="BG226" s="81"/>
      <c r="BH226" s="118" t="e">
        <f>AVERAGE(Table1215165[[#This Row],[Column55]],Table1215165[[#This Row],[Column56]])</f>
        <v>#DIV/0!</v>
      </c>
    </row>
    <row r="227" spans="1:60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6" t="s">
        <v>647</v>
      </c>
      <c r="G227" s="58"/>
      <c r="H227" s="58"/>
      <c r="I227" s="58"/>
      <c r="J227" s="58"/>
      <c r="K227" s="59"/>
      <c r="L227" s="118">
        <v>0</v>
      </c>
      <c r="M227" s="102" t="s">
        <v>563</v>
      </c>
      <c r="N227" s="102"/>
      <c r="O227" s="102" t="s">
        <v>563</v>
      </c>
      <c r="P227" s="102" t="s">
        <v>563</v>
      </c>
      <c r="Q227" s="102"/>
      <c r="R227" s="118" t="s">
        <v>563</v>
      </c>
      <c r="S227" s="102"/>
      <c r="T227" s="102"/>
      <c r="U227" s="102"/>
      <c r="V227" s="102"/>
      <c r="W227" s="59"/>
      <c r="X227" s="118" t="e">
        <v>#DIV/0!</v>
      </c>
      <c r="Y227" s="102"/>
      <c r="Z227" s="102"/>
      <c r="AA227" s="102"/>
      <c r="AB227" s="102"/>
      <c r="AC227" s="59"/>
      <c r="AD227" s="118" t="e">
        <v>#DIV/0!</v>
      </c>
      <c r="AE227" s="102"/>
      <c r="AF227" s="102"/>
      <c r="AG227" s="102"/>
      <c r="AH227" s="102"/>
      <c r="AI227" s="59"/>
      <c r="AJ227" s="118" t="e">
        <v>#DIV/0!</v>
      </c>
      <c r="AK227" s="58"/>
      <c r="AL227" s="58"/>
      <c r="AM227" s="102"/>
      <c r="AN227" s="58"/>
      <c r="AO227" s="59"/>
      <c r="AP227" s="118">
        <v>0</v>
      </c>
      <c r="AQ227" s="102"/>
      <c r="AR227" s="102"/>
      <c r="AS227" s="102"/>
      <c r="AT227" s="102"/>
      <c r="AU227" s="59"/>
      <c r="AV227" s="118" t="e">
        <v>#DIV/0!</v>
      </c>
      <c r="AW227" s="102"/>
      <c r="AX227" s="102"/>
      <c r="AY227" s="102" t="s">
        <v>563</v>
      </c>
      <c r="AZ227" s="102"/>
      <c r="BA227" s="102" t="s">
        <v>563</v>
      </c>
      <c r="BB227" s="118" t="s">
        <v>563</v>
      </c>
      <c r="BC227" s="102"/>
      <c r="BD227" s="102"/>
      <c r="BE227" s="102"/>
      <c r="BF227" s="58"/>
      <c r="BG227" s="76"/>
      <c r="BH227" s="118" t="e">
        <f>AVERAGE(Table1215165[[#This Row],[Column55]],Table1215165[[#This Row],[Column56]])</f>
        <v>#DIV/0!</v>
      </c>
    </row>
    <row r="228" spans="1:60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63" t="s">
        <v>647</v>
      </c>
      <c r="G228" s="54"/>
      <c r="H228" s="54"/>
      <c r="I228" s="54"/>
      <c r="J228" s="54"/>
      <c r="K228" s="65"/>
      <c r="L228" s="118">
        <v>0</v>
      </c>
      <c r="M228" s="102" t="s">
        <v>563</v>
      </c>
      <c r="N228" s="102"/>
      <c r="O228" s="102" t="s">
        <v>563</v>
      </c>
      <c r="P228" s="102" t="s">
        <v>563</v>
      </c>
      <c r="Q228" s="102"/>
      <c r="R228" s="118" t="s">
        <v>563</v>
      </c>
      <c r="S228" s="101"/>
      <c r="T228" s="101"/>
      <c r="U228" s="101"/>
      <c r="V228" s="101"/>
      <c r="W228" s="65"/>
      <c r="X228" s="118" t="e">
        <v>#DIV/0!</v>
      </c>
      <c r="Y228" s="101"/>
      <c r="Z228" s="101"/>
      <c r="AA228" s="101"/>
      <c r="AB228" s="101"/>
      <c r="AC228" s="65"/>
      <c r="AD228" s="118" t="e">
        <v>#DIV/0!</v>
      </c>
      <c r="AE228" s="101"/>
      <c r="AF228" s="101"/>
      <c r="AG228" s="101"/>
      <c r="AH228" s="101"/>
      <c r="AI228" s="65"/>
      <c r="AJ228" s="118" t="e">
        <v>#DIV/0!</v>
      </c>
      <c r="AK228" s="54"/>
      <c r="AL228" s="54"/>
      <c r="AM228" s="101"/>
      <c r="AN228" s="54"/>
      <c r="AO228" s="65"/>
      <c r="AP228" s="118">
        <v>0</v>
      </c>
      <c r="AQ228" s="101"/>
      <c r="AR228" s="101"/>
      <c r="AS228" s="101"/>
      <c r="AT228" s="101"/>
      <c r="AU228" s="65"/>
      <c r="AV228" s="118" t="e">
        <v>#DIV/0!</v>
      </c>
      <c r="AW228" s="101"/>
      <c r="AX228" s="101"/>
      <c r="AY228" s="101" t="s">
        <v>563</v>
      </c>
      <c r="AZ228" s="102"/>
      <c r="BA228" s="102" t="s">
        <v>563</v>
      </c>
      <c r="BB228" s="118" t="s">
        <v>563</v>
      </c>
      <c r="BC228" s="101"/>
      <c r="BD228" s="101"/>
      <c r="BE228" s="101"/>
      <c r="BF228" s="54"/>
      <c r="BG228" s="81"/>
      <c r="BH228" s="118" t="e">
        <f>AVERAGE(Table1215165[[#This Row],[Column55]],Table1215165[[#This Row],[Column56]])</f>
        <v>#DIV/0!</v>
      </c>
    </row>
    <row r="229" spans="1:60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6" t="s">
        <v>647</v>
      </c>
      <c r="G229" s="58"/>
      <c r="H229" s="58"/>
      <c r="I229" s="58"/>
      <c r="J229" s="58"/>
      <c r="K229" s="59"/>
      <c r="L229" s="118">
        <v>0</v>
      </c>
      <c r="M229" s="102" t="s">
        <v>563</v>
      </c>
      <c r="N229" s="102"/>
      <c r="O229" s="102" t="s">
        <v>563</v>
      </c>
      <c r="P229" s="102" t="s">
        <v>563</v>
      </c>
      <c r="Q229" s="102"/>
      <c r="R229" s="118" t="s">
        <v>563</v>
      </c>
      <c r="S229" s="102"/>
      <c r="T229" s="102"/>
      <c r="U229" s="102"/>
      <c r="V229" s="102"/>
      <c r="W229" s="59"/>
      <c r="X229" s="118" t="e">
        <v>#DIV/0!</v>
      </c>
      <c r="Y229" s="102"/>
      <c r="Z229" s="102"/>
      <c r="AA229" s="102"/>
      <c r="AB229" s="102"/>
      <c r="AC229" s="59"/>
      <c r="AD229" s="118" t="e">
        <v>#DIV/0!</v>
      </c>
      <c r="AE229" s="102"/>
      <c r="AF229" s="102"/>
      <c r="AG229" s="102"/>
      <c r="AH229" s="102"/>
      <c r="AI229" s="59"/>
      <c r="AJ229" s="118" t="e">
        <v>#DIV/0!</v>
      </c>
      <c r="AK229" s="58"/>
      <c r="AL229" s="58"/>
      <c r="AM229" s="102"/>
      <c r="AN229" s="58"/>
      <c r="AO229" s="59"/>
      <c r="AP229" s="118">
        <v>0</v>
      </c>
      <c r="AQ229" s="102"/>
      <c r="AR229" s="102"/>
      <c r="AS229" s="102"/>
      <c r="AT229" s="102"/>
      <c r="AU229" s="59"/>
      <c r="AV229" s="118" t="e">
        <v>#DIV/0!</v>
      </c>
      <c r="AW229" s="102"/>
      <c r="AX229" s="102"/>
      <c r="AY229" s="102" t="s">
        <v>563</v>
      </c>
      <c r="AZ229" s="102"/>
      <c r="BA229" s="102" t="s">
        <v>563</v>
      </c>
      <c r="BB229" s="118" t="s">
        <v>563</v>
      </c>
      <c r="BC229" s="102"/>
      <c r="BD229" s="102"/>
      <c r="BE229" s="102"/>
      <c r="BF229" s="58"/>
      <c r="BG229" s="76"/>
      <c r="BH229" s="118" t="e">
        <f>AVERAGE(Table1215165[[#This Row],[Column55]],Table1215165[[#This Row],[Column56]])</f>
        <v>#DIV/0!</v>
      </c>
    </row>
    <row r="230" spans="1:60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63" t="s">
        <v>647</v>
      </c>
      <c r="G230" s="54"/>
      <c r="H230" s="54"/>
      <c r="I230" s="54"/>
      <c r="J230" s="54"/>
      <c r="K230" s="65"/>
      <c r="L230" s="118">
        <v>0</v>
      </c>
      <c r="M230" s="102" t="s">
        <v>563</v>
      </c>
      <c r="N230" s="102"/>
      <c r="O230" s="102" t="s">
        <v>563</v>
      </c>
      <c r="P230" s="102" t="s">
        <v>563</v>
      </c>
      <c r="Q230" s="102"/>
      <c r="R230" s="118" t="s">
        <v>563</v>
      </c>
      <c r="S230" s="101"/>
      <c r="T230" s="101"/>
      <c r="U230" s="101"/>
      <c r="V230" s="101"/>
      <c r="W230" s="65"/>
      <c r="X230" s="118" t="e">
        <v>#DIV/0!</v>
      </c>
      <c r="Y230" s="101"/>
      <c r="Z230" s="101"/>
      <c r="AA230" s="101"/>
      <c r="AB230" s="101"/>
      <c r="AC230" s="65"/>
      <c r="AD230" s="118" t="e">
        <v>#DIV/0!</v>
      </c>
      <c r="AE230" s="101"/>
      <c r="AF230" s="101"/>
      <c r="AG230" s="101"/>
      <c r="AH230" s="101"/>
      <c r="AI230" s="65"/>
      <c r="AJ230" s="118" t="e">
        <v>#DIV/0!</v>
      </c>
      <c r="AK230" s="54"/>
      <c r="AL230" s="54"/>
      <c r="AM230" s="101"/>
      <c r="AN230" s="54"/>
      <c r="AO230" s="65"/>
      <c r="AP230" s="118">
        <v>0</v>
      </c>
      <c r="AQ230" s="101"/>
      <c r="AR230" s="101"/>
      <c r="AS230" s="101"/>
      <c r="AT230" s="101"/>
      <c r="AU230" s="65"/>
      <c r="AV230" s="118" t="e">
        <v>#DIV/0!</v>
      </c>
      <c r="AW230" s="101"/>
      <c r="AX230" s="101"/>
      <c r="AY230" s="101" t="s">
        <v>563</v>
      </c>
      <c r="AZ230" s="102"/>
      <c r="BA230" s="102" t="s">
        <v>563</v>
      </c>
      <c r="BB230" s="118" t="s">
        <v>563</v>
      </c>
      <c r="BC230" s="101"/>
      <c r="BD230" s="101"/>
      <c r="BE230" s="101"/>
      <c r="BF230" s="54"/>
      <c r="BG230" s="81"/>
      <c r="BH230" s="118" t="e">
        <f>AVERAGE(Table1215165[[#This Row],[Column55]],Table1215165[[#This Row],[Column56]])</f>
        <v>#DIV/0!</v>
      </c>
    </row>
  </sheetData>
  <mergeCells count="24">
    <mergeCell ref="M1:Q1"/>
    <mergeCell ref="L1:L2"/>
    <mergeCell ref="A1:A2"/>
    <mergeCell ref="B1:B2"/>
    <mergeCell ref="C1:C2"/>
    <mergeCell ref="D1:D2"/>
    <mergeCell ref="E1:E2"/>
    <mergeCell ref="F1:F2"/>
    <mergeCell ref="G1:K1"/>
    <mergeCell ref="R1:R2"/>
    <mergeCell ref="S1:W1"/>
    <mergeCell ref="X1:X2"/>
    <mergeCell ref="Y1:AC1"/>
    <mergeCell ref="AD1:AD2"/>
    <mergeCell ref="AE1:AI1"/>
    <mergeCell ref="AJ1:AJ2"/>
    <mergeCell ref="AK1:AO1"/>
    <mergeCell ref="AP1:AP2"/>
    <mergeCell ref="AQ1:AU1"/>
    <mergeCell ref="BC1:BG1"/>
    <mergeCell ref="BH1:BH2"/>
    <mergeCell ref="AV1:AV2"/>
    <mergeCell ref="AW1:BA1"/>
    <mergeCell ref="BB1:BB2"/>
  </mergeCells>
  <phoneticPr fontId="7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C140-487D-42C8-8498-F22B1A02DB71}">
  <dimension ref="A1:BA230"/>
  <sheetViews>
    <sheetView topLeftCell="C1" workbookViewId="0">
      <selection activeCell="L3" sqref="L3:BA230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hidden="1" customWidth="1"/>
    <col min="9" max="10" width="12.21875" hidden="1" customWidth="1"/>
    <col min="11" max="11" width="12.77734375" style="117" hidden="1" customWidth="1"/>
    <col min="12" max="12" width="13" style="106" customWidth="1"/>
    <col min="13" max="17" width="12.21875" style="106" customWidth="1"/>
    <col min="18" max="47" width="12.21875" style="106" hidden="1" customWidth="1"/>
    <col min="48" max="53" width="12.21875" style="106" customWidth="1"/>
  </cols>
  <sheetData>
    <row r="1" spans="1:53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60"/>
      <c r="J1" s="160"/>
      <c r="K1" s="158" t="s">
        <v>27</v>
      </c>
      <c r="L1" s="160" t="s">
        <v>495</v>
      </c>
      <c r="M1" s="160"/>
      <c r="N1" s="160"/>
      <c r="O1" s="160"/>
      <c r="P1" s="160"/>
      <c r="Q1" s="159" t="s">
        <v>27</v>
      </c>
      <c r="R1" s="160" t="s">
        <v>496</v>
      </c>
      <c r="S1" s="160"/>
      <c r="T1" s="160"/>
      <c r="U1" s="160"/>
      <c r="V1" s="160"/>
      <c r="W1" s="159" t="s">
        <v>27</v>
      </c>
      <c r="X1" s="160" t="s">
        <v>497</v>
      </c>
      <c r="Y1" s="160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</row>
    <row r="2" spans="1:53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</row>
    <row r="3" spans="1:53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102">
        <v>4</v>
      </c>
      <c r="M3" s="102"/>
      <c r="N3" s="102">
        <v>4</v>
      </c>
      <c r="O3" s="102">
        <v>4</v>
      </c>
      <c r="P3" s="102"/>
      <c r="Q3" s="118">
        <v>4</v>
      </c>
      <c r="R3" s="59"/>
      <c r="S3" s="59"/>
      <c r="T3" s="59"/>
      <c r="U3" s="59"/>
      <c r="V3" s="59"/>
      <c r="W3" s="118" t="e">
        <v>#DIV/0!</v>
      </c>
      <c r="X3" s="59"/>
      <c r="Y3" s="59"/>
      <c r="Z3" s="59"/>
      <c r="AA3" s="59"/>
      <c r="AB3" s="59"/>
      <c r="AC3" s="118" t="e">
        <v>#DIV/0!</v>
      </c>
      <c r="AD3" s="59"/>
      <c r="AE3" s="59"/>
      <c r="AF3" s="59"/>
      <c r="AG3" s="59"/>
      <c r="AH3" s="59"/>
      <c r="AI3" s="118" t="e">
        <v>#DIV/0!</v>
      </c>
      <c r="AJ3" s="58"/>
      <c r="AK3" s="58"/>
      <c r="AL3" s="59"/>
      <c r="AM3" s="58"/>
      <c r="AN3" s="59"/>
      <c r="AO3" s="118">
        <v>0</v>
      </c>
      <c r="AP3" s="59"/>
      <c r="AQ3" s="59"/>
      <c r="AR3" s="59"/>
      <c r="AS3" s="59"/>
      <c r="AT3" s="59"/>
      <c r="AU3" s="118" t="e">
        <v>#DIV/0!</v>
      </c>
      <c r="AV3" s="59"/>
      <c r="AW3" s="59"/>
      <c r="AX3" s="59">
        <v>0</v>
      </c>
      <c r="AY3" s="102">
        <v>5</v>
      </c>
      <c r="AZ3" s="102">
        <v>0</v>
      </c>
      <c r="BA3" s="118">
        <v>2.5</v>
      </c>
    </row>
    <row r="4" spans="1:53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102">
        <v>3</v>
      </c>
      <c r="M4" s="102"/>
      <c r="N4" s="102">
        <v>3</v>
      </c>
      <c r="O4" s="102">
        <v>2</v>
      </c>
      <c r="P4" s="102"/>
      <c r="Q4" s="118">
        <v>2.6666666666666665</v>
      </c>
      <c r="R4" s="101"/>
      <c r="S4" s="101"/>
      <c r="T4" s="101"/>
      <c r="U4" s="101"/>
      <c r="V4" s="65"/>
      <c r="W4" s="118" t="e">
        <v>#DIV/0!</v>
      </c>
      <c r="X4" s="101"/>
      <c r="Y4" s="101"/>
      <c r="Z4" s="101"/>
      <c r="AA4" s="101"/>
      <c r="AB4" s="65"/>
      <c r="AC4" s="118" t="e">
        <v>#DIV/0!</v>
      </c>
      <c r="AD4" s="101"/>
      <c r="AE4" s="101"/>
      <c r="AF4" s="101"/>
      <c r="AG4" s="101"/>
      <c r="AH4" s="65"/>
      <c r="AI4" s="118" t="e">
        <v>#DIV/0!</v>
      </c>
      <c r="AJ4" s="54"/>
      <c r="AK4" s="54"/>
      <c r="AL4" s="101"/>
      <c r="AM4" s="54"/>
      <c r="AN4" s="65"/>
      <c r="AO4" s="118">
        <v>0</v>
      </c>
      <c r="AP4" s="101"/>
      <c r="AQ4" s="101"/>
      <c r="AR4" s="101"/>
      <c r="AS4" s="101"/>
      <c r="AT4" s="65"/>
      <c r="AU4" s="118" t="e">
        <v>#DIV/0!</v>
      </c>
      <c r="AV4" s="101"/>
      <c r="AW4" s="101"/>
      <c r="AX4" s="59">
        <v>0</v>
      </c>
      <c r="AY4" s="102">
        <v>5</v>
      </c>
      <c r="AZ4" s="102">
        <v>0</v>
      </c>
      <c r="BA4" s="118">
        <v>2.5</v>
      </c>
    </row>
    <row r="5" spans="1:53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102">
        <v>0</v>
      </c>
      <c r="M5" s="102"/>
      <c r="N5" s="102">
        <v>0</v>
      </c>
      <c r="O5" s="102">
        <v>0</v>
      </c>
      <c r="P5" s="102"/>
      <c r="Q5" s="118">
        <v>0</v>
      </c>
      <c r="R5" s="102"/>
      <c r="S5" s="102"/>
      <c r="T5" s="102"/>
      <c r="U5" s="102"/>
      <c r="V5" s="59"/>
      <c r="W5" s="118" t="e">
        <v>#DIV/0!</v>
      </c>
      <c r="X5" s="102"/>
      <c r="Y5" s="102"/>
      <c r="Z5" s="102"/>
      <c r="AA5" s="102"/>
      <c r="AB5" s="59"/>
      <c r="AC5" s="118" t="e">
        <v>#DIV/0!</v>
      </c>
      <c r="AD5" s="102"/>
      <c r="AE5" s="102"/>
      <c r="AF5" s="102"/>
      <c r="AG5" s="102"/>
      <c r="AH5" s="59"/>
      <c r="AI5" s="118" t="e">
        <v>#DIV/0!</v>
      </c>
      <c r="AJ5" s="58"/>
      <c r="AK5" s="58"/>
      <c r="AL5" s="102"/>
      <c r="AM5" s="58"/>
      <c r="AN5" s="59"/>
      <c r="AO5" s="118">
        <v>0</v>
      </c>
      <c r="AP5" s="102"/>
      <c r="AQ5" s="102"/>
      <c r="AR5" s="102"/>
      <c r="AS5" s="102"/>
      <c r="AT5" s="59"/>
      <c r="AU5" s="118" t="e">
        <v>#DIV/0!</v>
      </c>
      <c r="AV5" s="102"/>
      <c r="AW5" s="102"/>
      <c r="AX5" s="59">
        <v>0</v>
      </c>
      <c r="AY5" s="102">
        <v>0</v>
      </c>
      <c r="AZ5" s="102">
        <v>0</v>
      </c>
      <c r="BA5" s="118">
        <v>0</v>
      </c>
    </row>
    <row r="6" spans="1:53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102">
        <v>3</v>
      </c>
      <c r="M6" s="102"/>
      <c r="N6" s="102">
        <v>4</v>
      </c>
      <c r="O6" s="102">
        <v>4</v>
      </c>
      <c r="P6" s="102"/>
      <c r="Q6" s="118">
        <v>3.6666666666666665</v>
      </c>
      <c r="R6" s="101"/>
      <c r="S6" s="101"/>
      <c r="T6" s="101"/>
      <c r="U6" s="101"/>
      <c r="V6" s="65"/>
      <c r="W6" s="118" t="e">
        <v>#DIV/0!</v>
      </c>
      <c r="X6" s="101"/>
      <c r="Y6" s="101"/>
      <c r="Z6" s="101"/>
      <c r="AA6" s="101"/>
      <c r="AB6" s="65"/>
      <c r="AC6" s="118" t="e">
        <v>#DIV/0!</v>
      </c>
      <c r="AD6" s="101"/>
      <c r="AE6" s="101"/>
      <c r="AF6" s="101"/>
      <c r="AG6" s="101"/>
      <c r="AH6" s="65"/>
      <c r="AI6" s="118" t="e">
        <v>#DIV/0!</v>
      </c>
      <c r="AJ6" s="54"/>
      <c r="AK6" s="54"/>
      <c r="AL6" s="101"/>
      <c r="AM6" s="54"/>
      <c r="AN6" s="65"/>
      <c r="AO6" s="118">
        <v>0</v>
      </c>
      <c r="AP6" s="101"/>
      <c r="AQ6" s="101"/>
      <c r="AR6" s="101"/>
      <c r="AS6" s="101"/>
      <c r="AT6" s="65"/>
      <c r="AU6" s="118" t="e">
        <v>#DIV/0!</v>
      </c>
      <c r="AV6" s="101"/>
      <c r="AW6" s="101"/>
      <c r="AX6" s="59">
        <v>0</v>
      </c>
      <c r="AY6" s="102">
        <v>5</v>
      </c>
      <c r="AZ6" s="102">
        <v>0</v>
      </c>
      <c r="BA6" s="118">
        <v>2.5</v>
      </c>
    </row>
    <row r="7" spans="1:53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102" t="s">
        <v>563</v>
      </c>
      <c r="M7" s="102"/>
      <c r="N7" s="102" t="s">
        <v>563</v>
      </c>
      <c r="O7" s="102" t="s">
        <v>563</v>
      </c>
      <c r="P7" s="102"/>
      <c r="Q7" s="118" t="s">
        <v>563</v>
      </c>
      <c r="R7" s="102"/>
      <c r="S7" s="102"/>
      <c r="T7" s="102"/>
      <c r="U7" s="102"/>
      <c r="V7" s="59"/>
      <c r="W7" s="118" t="e">
        <v>#DIV/0!</v>
      </c>
      <c r="X7" s="102"/>
      <c r="Y7" s="102"/>
      <c r="Z7" s="102"/>
      <c r="AA7" s="102"/>
      <c r="AB7" s="59"/>
      <c r="AC7" s="118" t="e">
        <v>#DIV/0!</v>
      </c>
      <c r="AD7" s="102"/>
      <c r="AE7" s="102"/>
      <c r="AF7" s="102"/>
      <c r="AG7" s="102"/>
      <c r="AH7" s="59"/>
      <c r="AI7" s="118" t="e">
        <v>#DIV/0!</v>
      </c>
      <c r="AJ7" s="58"/>
      <c r="AK7" s="58"/>
      <c r="AL7" s="102"/>
      <c r="AM7" s="58"/>
      <c r="AN7" s="59"/>
      <c r="AO7" s="118">
        <v>0</v>
      </c>
      <c r="AP7" s="102"/>
      <c r="AQ7" s="102"/>
      <c r="AR7" s="102"/>
      <c r="AS7" s="102"/>
      <c r="AT7" s="59"/>
      <c r="AU7" s="118" t="e">
        <v>#DIV/0!</v>
      </c>
      <c r="AV7" s="102"/>
      <c r="AW7" s="102"/>
      <c r="AX7" s="59" t="s">
        <v>563</v>
      </c>
      <c r="AY7" s="102" t="s">
        <v>563</v>
      </c>
      <c r="AZ7" s="102" t="s">
        <v>563</v>
      </c>
      <c r="BA7" s="118" t="s">
        <v>563</v>
      </c>
    </row>
    <row r="8" spans="1:53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102">
        <v>3</v>
      </c>
      <c r="M8" s="102"/>
      <c r="N8" s="102">
        <v>4</v>
      </c>
      <c r="O8" s="102">
        <v>4</v>
      </c>
      <c r="P8" s="102"/>
      <c r="Q8" s="118">
        <v>3.6666666666666665</v>
      </c>
      <c r="R8" s="101"/>
      <c r="S8" s="101"/>
      <c r="T8" s="101"/>
      <c r="U8" s="101"/>
      <c r="V8" s="65"/>
      <c r="W8" s="118" t="e">
        <v>#DIV/0!</v>
      </c>
      <c r="X8" s="101"/>
      <c r="Y8" s="101"/>
      <c r="Z8" s="101"/>
      <c r="AA8" s="101"/>
      <c r="AB8" s="65"/>
      <c r="AC8" s="118" t="e">
        <v>#DIV/0!</v>
      </c>
      <c r="AD8" s="101"/>
      <c r="AE8" s="101"/>
      <c r="AF8" s="101"/>
      <c r="AG8" s="101"/>
      <c r="AH8" s="65"/>
      <c r="AI8" s="118" t="e">
        <v>#DIV/0!</v>
      </c>
      <c r="AJ8" s="54"/>
      <c r="AK8" s="54"/>
      <c r="AL8" s="101"/>
      <c r="AM8" s="54"/>
      <c r="AN8" s="65"/>
      <c r="AO8" s="118">
        <v>0</v>
      </c>
      <c r="AP8" s="101"/>
      <c r="AQ8" s="101"/>
      <c r="AR8" s="101"/>
      <c r="AS8" s="101"/>
      <c r="AT8" s="65"/>
      <c r="AU8" s="118" t="e">
        <v>#DIV/0!</v>
      </c>
      <c r="AV8" s="101"/>
      <c r="AW8" s="101"/>
      <c r="AX8" s="59">
        <v>0</v>
      </c>
      <c r="AY8" s="102">
        <v>5</v>
      </c>
      <c r="AZ8" s="102">
        <v>0</v>
      </c>
      <c r="BA8" s="118">
        <v>2.5</v>
      </c>
    </row>
    <row r="9" spans="1:53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102">
        <v>0</v>
      </c>
      <c r="M9" s="102"/>
      <c r="N9" s="102">
        <v>0</v>
      </c>
      <c r="O9" s="102">
        <v>0</v>
      </c>
      <c r="P9" s="102"/>
      <c r="Q9" s="118">
        <v>0</v>
      </c>
      <c r="R9" s="102"/>
      <c r="S9" s="102"/>
      <c r="T9" s="102"/>
      <c r="U9" s="102"/>
      <c r="V9" s="59"/>
      <c r="W9" s="118" t="e">
        <v>#DIV/0!</v>
      </c>
      <c r="X9" s="102"/>
      <c r="Y9" s="102"/>
      <c r="Z9" s="102"/>
      <c r="AA9" s="102"/>
      <c r="AB9" s="59"/>
      <c r="AC9" s="118" t="e">
        <v>#DIV/0!</v>
      </c>
      <c r="AD9" s="102"/>
      <c r="AE9" s="102"/>
      <c r="AF9" s="102"/>
      <c r="AG9" s="102"/>
      <c r="AH9" s="59"/>
      <c r="AI9" s="118" t="e">
        <v>#DIV/0!</v>
      </c>
      <c r="AJ9" s="58"/>
      <c r="AK9" s="58"/>
      <c r="AL9" s="102"/>
      <c r="AM9" s="58"/>
      <c r="AN9" s="59"/>
      <c r="AO9" s="118">
        <v>0</v>
      </c>
      <c r="AP9" s="102"/>
      <c r="AQ9" s="102"/>
      <c r="AR9" s="102"/>
      <c r="AS9" s="102"/>
      <c r="AT9" s="59"/>
      <c r="AU9" s="118" t="e">
        <v>#DIV/0!</v>
      </c>
      <c r="AV9" s="102"/>
      <c r="AW9" s="102"/>
      <c r="AX9" s="59">
        <v>0</v>
      </c>
      <c r="AY9" s="102">
        <v>0</v>
      </c>
      <c r="AZ9" s="102">
        <v>0</v>
      </c>
      <c r="BA9" s="118">
        <v>0</v>
      </c>
    </row>
    <row r="10" spans="1:53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102" t="s">
        <v>563</v>
      </c>
      <c r="M10" s="102"/>
      <c r="N10" s="102" t="s">
        <v>563</v>
      </c>
      <c r="O10" s="102" t="s">
        <v>563</v>
      </c>
      <c r="P10" s="102"/>
      <c r="Q10" s="118" t="s">
        <v>563</v>
      </c>
      <c r="R10" s="101"/>
      <c r="S10" s="101"/>
      <c r="T10" s="101"/>
      <c r="U10" s="101"/>
      <c r="V10" s="65"/>
      <c r="W10" s="118" t="e">
        <v>#DIV/0!</v>
      </c>
      <c r="X10" s="101"/>
      <c r="Y10" s="101"/>
      <c r="Z10" s="101"/>
      <c r="AA10" s="101"/>
      <c r="AB10" s="65"/>
      <c r="AC10" s="118" t="e">
        <v>#DIV/0!</v>
      </c>
      <c r="AD10" s="101"/>
      <c r="AE10" s="101"/>
      <c r="AF10" s="101"/>
      <c r="AG10" s="101"/>
      <c r="AH10" s="65"/>
      <c r="AI10" s="118" t="e">
        <v>#DIV/0!</v>
      </c>
      <c r="AJ10" s="54"/>
      <c r="AK10" s="54"/>
      <c r="AL10" s="101"/>
      <c r="AM10" s="54"/>
      <c r="AN10" s="65"/>
      <c r="AO10" s="118">
        <v>0</v>
      </c>
      <c r="AP10" s="101"/>
      <c r="AQ10" s="101"/>
      <c r="AR10" s="101"/>
      <c r="AS10" s="101"/>
      <c r="AT10" s="65"/>
      <c r="AU10" s="118" t="e">
        <v>#DIV/0!</v>
      </c>
      <c r="AV10" s="101"/>
      <c r="AW10" s="101"/>
      <c r="AX10" s="59" t="s">
        <v>563</v>
      </c>
      <c r="AY10" s="102" t="s">
        <v>563</v>
      </c>
      <c r="AZ10" s="102" t="s">
        <v>563</v>
      </c>
      <c r="BA10" s="118" t="s">
        <v>563</v>
      </c>
    </row>
    <row r="11" spans="1:53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102">
        <v>3</v>
      </c>
      <c r="M11" s="102"/>
      <c r="N11" s="102">
        <v>3</v>
      </c>
      <c r="O11" s="102">
        <v>4</v>
      </c>
      <c r="P11" s="102"/>
      <c r="Q11" s="118">
        <v>3.3333333333333335</v>
      </c>
      <c r="R11" s="102"/>
      <c r="S11" s="102"/>
      <c r="T11" s="102"/>
      <c r="U11" s="102"/>
      <c r="V11" s="59"/>
      <c r="W11" s="118" t="e">
        <v>#DIV/0!</v>
      </c>
      <c r="X11" s="102"/>
      <c r="Y11" s="102"/>
      <c r="Z11" s="102"/>
      <c r="AA11" s="102"/>
      <c r="AB11" s="59"/>
      <c r="AC11" s="118" t="e">
        <v>#DIV/0!</v>
      </c>
      <c r="AD11" s="102"/>
      <c r="AE11" s="102"/>
      <c r="AF11" s="102"/>
      <c r="AG11" s="102"/>
      <c r="AH11" s="59"/>
      <c r="AI11" s="118" t="e">
        <v>#DIV/0!</v>
      </c>
      <c r="AJ11" s="58"/>
      <c r="AK11" s="58"/>
      <c r="AL11" s="102"/>
      <c r="AM11" s="58"/>
      <c r="AN11" s="59"/>
      <c r="AO11" s="118">
        <v>0</v>
      </c>
      <c r="AP11" s="102"/>
      <c r="AQ11" s="102"/>
      <c r="AR11" s="102"/>
      <c r="AS11" s="102"/>
      <c r="AT11" s="59"/>
      <c r="AU11" s="118" t="e">
        <v>#DIV/0!</v>
      </c>
      <c r="AV11" s="102"/>
      <c r="AW11" s="102"/>
      <c r="AX11" s="59">
        <v>0</v>
      </c>
      <c r="AY11" s="102">
        <v>5</v>
      </c>
      <c r="AZ11" s="102">
        <v>0</v>
      </c>
      <c r="BA11" s="118">
        <v>2.5</v>
      </c>
    </row>
    <row r="12" spans="1:53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102">
        <v>3</v>
      </c>
      <c r="M12" s="102"/>
      <c r="N12" s="102">
        <v>3</v>
      </c>
      <c r="O12" s="102">
        <v>2</v>
      </c>
      <c r="P12" s="102"/>
      <c r="Q12" s="118">
        <v>2.6666666666666665</v>
      </c>
      <c r="R12" s="101"/>
      <c r="S12" s="101"/>
      <c r="T12" s="101"/>
      <c r="U12" s="101"/>
      <c r="V12" s="65"/>
      <c r="W12" s="118" t="e">
        <v>#DIV/0!</v>
      </c>
      <c r="X12" s="101"/>
      <c r="Y12" s="101"/>
      <c r="Z12" s="101"/>
      <c r="AA12" s="101"/>
      <c r="AB12" s="65"/>
      <c r="AC12" s="118" t="e">
        <v>#DIV/0!</v>
      </c>
      <c r="AD12" s="101"/>
      <c r="AE12" s="101"/>
      <c r="AF12" s="101"/>
      <c r="AG12" s="101"/>
      <c r="AH12" s="65"/>
      <c r="AI12" s="118" t="e">
        <v>#DIV/0!</v>
      </c>
      <c r="AJ12" s="54"/>
      <c r="AK12" s="54"/>
      <c r="AL12" s="101"/>
      <c r="AM12" s="54"/>
      <c r="AN12" s="65"/>
      <c r="AO12" s="118">
        <v>0</v>
      </c>
      <c r="AP12" s="101"/>
      <c r="AQ12" s="101"/>
      <c r="AR12" s="101"/>
      <c r="AS12" s="101"/>
      <c r="AT12" s="65"/>
      <c r="AU12" s="118" t="e">
        <v>#DIV/0!</v>
      </c>
      <c r="AV12" s="101"/>
      <c r="AW12" s="101"/>
      <c r="AX12" s="59">
        <v>0</v>
      </c>
      <c r="AY12" s="102">
        <v>5</v>
      </c>
      <c r="AZ12" s="102">
        <v>0</v>
      </c>
      <c r="BA12" s="118">
        <v>2.5</v>
      </c>
    </row>
    <row r="13" spans="1:53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102">
        <v>4</v>
      </c>
      <c r="M13" s="102"/>
      <c r="N13" s="102">
        <v>4</v>
      </c>
      <c r="O13" s="102">
        <v>4</v>
      </c>
      <c r="P13" s="102"/>
      <c r="Q13" s="118">
        <v>4</v>
      </c>
      <c r="R13" s="102"/>
      <c r="S13" s="102"/>
      <c r="T13" s="102"/>
      <c r="U13" s="102"/>
      <c r="V13" s="59"/>
      <c r="W13" s="118" t="e">
        <v>#DIV/0!</v>
      </c>
      <c r="X13" s="102"/>
      <c r="Y13" s="102"/>
      <c r="Z13" s="102"/>
      <c r="AA13" s="102"/>
      <c r="AB13" s="59"/>
      <c r="AC13" s="118" t="e">
        <v>#DIV/0!</v>
      </c>
      <c r="AD13" s="102"/>
      <c r="AE13" s="102"/>
      <c r="AF13" s="102"/>
      <c r="AG13" s="102"/>
      <c r="AH13" s="59"/>
      <c r="AI13" s="118" t="e">
        <v>#DIV/0!</v>
      </c>
      <c r="AJ13" s="58"/>
      <c r="AK13" s="58"/>
      <c r="AL13" s="102"/>
      <c r="AM13" s="58"/>
      <c r="AN13" s="59"/>
      <c r="AO13" s="118">
        <v>0</v>
      </c>
      <c r="AP13" s="102"/>
      <c r="AQ13" s="102"/>
      <c r="AR13" s="102"/>
      <c r="AS13" s="102"/>
      <c r="AT13" s="59"/>
      <c r="AU13" s="118" t="e">
        <v>#DIV/0!</v>
      </c>
      <c r="AV13" s="102"/>
      <c r="AW13" s="102"/>
      <c r="AX13" s="59">
        <v>0</v>
      </c>
      <c r="AY13" s="102">
        <v>5</v>
      </c>
      <c r="AZ13" s="102">
        <v>0</v>
      </c>
      <c r="BA13" s="118">
        <v>2.5</v>
      </c>
    </row>
    <row r="14" spans="1:53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102">
        <v>3</v>
      </c>
      <c r="M14" s="102"/>
      <c r="N14" s="102">
        <v>3</v>
      </c>
      <c r="O14" s="102">
        <v>2</v>
      </c>
      <c r="P14" s="102"/>
      <c r="Q14" s="118">
        <v>2.6666666666666665</v>
      </c>
      <c r="R14" s="101"/>
      <c r="S14" s="101"/>
      <c r="T14" s="101"/>
      <c r="U14" s="101"/>
      <c r="V14" s="65"/>
      <c r="W14" s="118" t="e">
        <v>#DIV/0!</v>
      </c>
      <c r="X14" s="101"/>
      <c r="Y14" s="101"/>
      <c r="Z14" s="101"/>
      <c r="AA14" s="101"/>
      <c r="AB14" s="65"/>
      <c r="AC14" s="118" t="e">
        <v>#DIV/0!</v>
      </c>
      <c r="AD14" s="101"/>
      <c r="AE14" s="101"/>
      <c r="AF14" s="101"/>
      <c r="AG14" s="101"/>
      <c r="AH14" s="65"/>
      <c r="AI14" s="118" t="e">
        <v>#DIV/0!</v>
      </c>
      <c r="AJ14" s="54"/>
      <c r="AK14" s="54"/>
      <c r="AL14" s="101"/>
      <c r="AM14" s="54"/>
      <c r="AN14" s="65"/>
      <c r="AO14" s="118">
        <v>0</v>
      </c>
      <c r="AP14" s="101"/>
      <c r="AQ14" s="101"/>
      <c r="AR14" s="101"/>
      <c r="AS14" s="101"/>
      <c r="AT14" s="65"/>
      <c r="AU14" s="118" t="e">
        <v>#DIV/0!</v>
      </c>
      <c r="AV14" s="101"/>
      <c r="AW14" s="101"/>
      <c r="AX14" s="59">
        <v>0</v>
      </c>
      <c r="AY14" s="102">
        <v>5</v>
      </c>
      <c r="AZ14" s="102">
        <v>0</v>
      </c>
      <c r="BA14" s="118">
        <v>2.5</v>
      </c>
    </row>
    <row r="15" spans="1:53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102">
        <v>3</v>
      </c>
      <c r="M15" s="102"/>
      <c r="N15" s="102">
        <v>3</v>
      </c>
      <c r="O15" s="102">
        <v>3</v>
      </c>
      <c r="P15" s="102"/>
      <c r="Q15" s="118">
        <v>3</v>
      </c>
      <c r="R15" s="102"/>
      <c r="S15" s="102"/>
      <c r="T15" s="102"/>
      <c r="U15" s="102"/>
      <c r="V15" s="59"/>
      <c r="W15" s="118" t="e">
        <v>#DIV/0!</v>
      </c>
      <c r="X15" s="102"/>
      <c r="Y15" s="102"/>
      <c r="Z15" s="102"/>
      <c r="AA15" s="102"/>
      <c r="AB15" s="59"/>
      <c r="AC15" s="118" t="e">
        <v>#DIV/0!</v>
      </c>
      <c r="AD15" s="102"/>
      <c r="AE15" s="102"/>
      <c r="AF15" s="102"/>
      <c r="AG15" s="102"/>
      <c r="AH15" s="59"/>
      <c r="AI15" s="118" t="e">
        <v>#DIV/0!</v>
      </c>
      <c r="AJ15" s="58"/>
      <c r="AK15" s="58"/>
      <c r="AL15" s="102"/>
      <c r="AM15" s="58"/>
      <c r="AN15" s="59"/>
      <c r="AO15" s="118">
        <v>0</v>
      </c>
      <c r="AP15" s="102"/>
      <c r="AQ15" s="102"/>
      <c r="AR15" s="102"/>
      <c r="AS15" s="102"/>
      <c r="AT15" s="59"/>
      <c r="AU15" s="118" t="e">
        <v>#DIV/0!</v>
      </c>
      <c r="AV15" s="102"/>
      <c r="AW15" s="102"/>
      <c r="AX15" s="59">
        <v>0</v>
      </c>
      <c r="AY15" s="102">
        <v>5</v>
      </c>
      <c r="AZ15" s="102">
        <v>0</v>
      </c>
      <c r="BA15" s="118">
        <v>2.5</v>
      </c>
    </row>
    <row r="16" spans="1:53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102">
        <v>0</v>
      </c>
      <c r="M16" s="102"/>
      <c r="N16" s="102">
        <v>0</v>
      </c>
      <c r="O16" s="102">
        <v>0</v>
      </c>
      <c r="P16" s="102"/>
      <c r="Q16" s="118">
        <v>0</v>
      </c>
      <c r="R16" s="101"/>
      <c r="S16" s="101"/>
      <c r="T16" s="101"/>
      <c r="U16" s="101"/>
      <c r="V16" s="65"/>
      <c r="W16" s="118" t="e">
        <v>#DIV/0!</v>
      </c>
      <c r="X16" s="101"/>
      <c r="Y16" s="101"/>
      <c r="Z16" s="101"/>
      <c r="AA16" s="101"/>
      <c r="AB16" s="65"/>
      <c r="AC16" s="118" t="e">
        <v>#DIV/0!</v>
      </c>
      <c r="AD16" s="101"/>
      <c r="AE16" s="101"/>
      <c r="AF16" s="101"/>
      <c r="AG16" s="101"/>
      <c r="AH16" s="65"/>
      <c r="AI16" s="118" t="e">
        <v>#DIV/0!</v>
      </c>
      <c r="AJ16" s="54"/>
      <c r="AK16" s="54"/>
      <c r="AL16" s="101"/>
      <c r="AM16" s="54"/>
      <c r="AN16" s="65"/>
      <c r="AO16" s="118">
        <v>0</v>
      </c>
      <c r="AP16" s="101"/>
      <c r="AQ16" s="101"/>
      <c r="AR16" s="101"/>
      <c r="AS16" s="101"/>
      <c r="AT16" s="65"/>
      <c r="AU16" s="118" t="e">
        <v>#DIV/0!</v>
      </c>
      <c r="AV16" s="101"/>
      <c r="AW16" s="101"/>
      <c r="AX16" s="59">
        <v>0</v>
      </c>
      <c r="AY16" s="102">
        <v>0</v>
      </c>
      <c r="AZ16" s="102">
        <v>0</v>
      </c>
      <c r="BA16" s="118">
        <v>0</v>
      </c>
    </row>
    <row r="17" spans="1:53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102" t="s">
        <v>563</v>
      </c>
      <c r="M17" s="102"/>
      <c r="N17" s="102" t="s">
        <v>563</v>
      </c>
      <c r="O17" s="102" t="s">
        <v>563</v>
      </c>
      <c r="P17" s="102"/>
      <c r="Q17" s="118" t="s">
        <v>563</v>
      </c>
      <c r="R17" s="102"/>
      <c r="S17" s="102"/>
      <c r="T17" s="102"/>
      <c r="U17" s="102"/>
      <c r="V17" s="59"/>
      <c r="W17" s="118" t="e">
        <v>#DIV/0!</v>
      </c>
      <c r="X17" s="102"/>
      <c r="Y17" s="102"/>
      <c r="Z17" s="102"/>
      <c r="AA17" s="102"/>
      <c r="AB17" s="59"/>
      <c r="AC17" s="118" t="e">
        <v>#DIV/0!</v>
      </c>
      <c r="AD17" s="102"/>
      <c r="AE17" s="102"/>
      <c r="AF17" s="102"/>
      <c r="AG17" s="102"/>
      <c r="AH17" s="59"/>
      <c r="AI17" s="118" t="e">
        <v>#DIV/0!</v>
      </c>
      <c r="AJ17" s="58"/>
      <c r="AK17" s="58"/>
      <c r="AL17" s="102"/>
      <c r="AM17" s="58"/>
      <c r="AN17" s="59"/>
      <c r="AO17" s="118">
        <v>0</v>
      </c>
      <c r="AP17" s="102"/>
      <c r="AQ17" s="102"/>
      <c r="AR17" s="102"/>
      <c r="AS17" s="102"/>
      <c r="AT17" s="59"/>
      <c r="AU17" s="118" t="e">
        <v>#DIV/0!</v>
      </c>
      <c r="AV17" s="102"/>
      <c r="AW17" s="102"/>
      <c r="AX17" s="59" t="s">
        <v>563</v>
      </c>
      <c r="AY17" s="102" t="s">
        <v>563</v>
      </c>
      <c r="AZ17" s="102" t="s">
        <v>563</v>
      </c>
      <c r="BA17" s="118" t="s">
        <v>563</v>
      </c>
    </row>
    <row r="18" spans="1:53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102">
        <v>2</v>
      </c>
      <c r="M18" s="102"/>
      <c r="N18" s="102">
        <v>3</v>
      </c>
      <c r="O18" s="102">
        <v>1</v>
      </c>
      <c r="P18" s="102"/>
      <c r="Q18" s="118">
        <v>2</v>
      </c>
      <c r="R18" s="101"/>
      <c r="S18" s="101"/>
      <c r="T18" s="101"/>
      <c r="U18" s="101"/>
      <c r="V18" s="65"/>
      <c r="W18" s="118" t="e">
        <v>#DIV/0!</v>
      </c>
      <c r="X18" s="101"/>
      <c r="Y18" s="101"/>
      <c r="Z18" s="101"/>
      <c r="AA18" s="101"/>
      <c r="AB18" s="65"/>
      <c r="AC18" s="118" t="e">
        <v>#DIV/0!</v>
      </c>
      <c r="AD18" s="101"/>
      <c r="AE18" s="101"/>
      <c r="AF18" s="101"/>
      <c r="AG18" s="101"/>
      <c r="AH18" s="65"/>
      <c r="AI18" s="118" t="e">
        <v>#DIV/0!</v>
      </c>
      <c r="AJ18" s="54"/>
      <c r="AK18" s="54"/>
      <c r="AL18" s="101"/>
      <c r="AM18" s="54"/>
      <c r="AN18" s="65"/>
      <c r="AO18" s="118">
        <v>0</v>
      </c>
      <c r="AP18" s="101"/>
      <c r="AQ18" s="101"/>
      <c r="AR18" s="101"/>
      <c r="AS18" s="101"/>
      <c r="AT18" s="65"/>
      <c r="AU18" s="118" t="e">
        <v>#DIV/0!</v>
      </c>
      <c r="AV18" s="101"/>
      <c r="AW18" s="101"/>
      <c r="AX18" s="59">
        <v>0</v>
      </c>
      <c r="AY18" s="102">
        <v>5</v>
      </c>
      <c r="AZ18" s="102">
        <v>0</v>
      </c>
      <c r="BA18" s="118">
        <v>2.5</v>
      </c>
    </row>
    <row r="19" spans="1:53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102" t="s">
        <v>563</v>
      </c>
      <c r="M19" s="102"/>
      <c r="N19" s="102" t="s">
        <v>563</v>
      </c>
      <c r="O19" s="102" t="s">
        <v>563</v>
      </c>
      <c r="P19" s="102"/>
      <c r="Q19" s="118" t="s">
        <v>563</v>
      </c>
      <c r="R19" s="102"/>
      <c r="S19" s="102"/>
      <c r="T19" s="102"/>
      <c r="U19" s="102"/>
      <c r="V19" s="59"/>
      <c r="W19" s="118" t="e">
        <v>#DIV/0!</v>
      </c>
      <c r="X19" s="102"/>
      <c r="Y19" s="102"/>
      <c r="Z19" s="102"/>
      <c r="AA19" s="102"/>
      <c r="AB19" s="59"/>
      <c r="AC19" s="118" t="e">
        <v>#DIV/0!</v>
      </c>
      <c r="AD19" s="102"/>
      <c r="AE19" s="102"/>
      <c r="AF19" s="102"/>
      <c r="AG19" s="102"/>
      <c r="AH19" s="59"/>
      <c r="AI19" s="118" t="e">
        <v>#DIV/0!</v>
      </c>
      <c r="AJ19" s="58"/>
      <c r="AK19" s="58"/>
      <c r="AL19" s="102"/>
      <c r="AM19" s="58"/>
      <c r="AN19" s="59"/>
      <c r="AO19" s="118">
        <v>0</v>
      </c>
      <c r="AP19" s="102"/>
      <c r="AQ19" s="102"/>
      <c r="AR19" s="102"/>
      <c r="AS19" s="102"/>
      <c r="AT19" s="59"/>
      <c r="AU19" s="118" t="e">
        <v>#DIV/0!</v>
      </c>
      <c r="AV19" s="102"/>
      <c r="AW19" s="102"/>
      <c r="AX19" s="59" t="s">
        <v>563</v>
      </c>
      <c r="AY19" s="102" t="s">
        <v>563</v>
      </c>
      <c r="AZ19" s="102" t="s">
        <v>563</v>
      </c>
      <c r="BA19" s="118" t="s">
        <v>563</v>
      </c>
    </row>
    <row r="20" spans="1:53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102">
        <v>3</v>
      </c>
      <c r="M20" s="102"/>
      <c r="N20" s="102">
        <v>3</v>
      </c>
      <c r="O20" s="102">
        <v>3</v>
      </c>
      <c r="P20" s="102"/>
      <c r="Q20" s="118">
        <v>3</v>
      </c>
      <c r="R20" s="101"/>
      <c r="S20" s="101"/>
      <c r="T20" s="101"/>
      <c r="U20" s="101"/>
      <c r="V20" s="65"/>
      <c r="W20" s="118" t="e">
        <v>#DIV/0!</v>
      </c>
      <c r="X20" s="101"/>
      <c r="Y20" s="101"/>
      <c r="Z20" s="101"/>
      <c r="AA20" s="101"/>
      <c r="AB20" s="65"/>
      <c r="AC20" s="118" t="e">
        <v>#DIV/0!</v>
      </c>
      <c r="AD20" s="101"/>
      <c r="AE20" s="101"/>
      <c r="AF20" s="101"/>
      <c r="AG20" s="101"/>
      <c r="AH20" s="65"/>
      <c r="AI20" s="118" t="e">
        <v>#DIV/0!</v>
      </c>
      <c r="AJ20" s="54"/>
      <c r="AK20" s="54"/>
      <c r="AL20" s="101"/>
      <c r="AM20" s="54"/>
      <c r="AN20" s="65"/>
      <c r="AO20" s="118">
        <v>0</v>
      </c>
      <c r="AP20" s="101"/>
      <c r="AQ20" s="101"/>
      <c r="AR20" s="101"/>
      <c r="AS20" s="101"/>
      <c r="AT20" s="65"/>
      <c r="AU20" s="118" t="e">
        <v>#DIV/0!</v>
      </c>
      <c r="AV20" s="101"/>
      <c r="AW20" s="101"/>
      <c r="AX20" s="59">
        <v>0</v>
      </c>
      <c r="AY20" s="102">
        <v>5</v>
      </c>
      <c r="AZ20" s="102">
        <v>0</v>
      </c>
      <c r="BA20" s="118">
        <v>2.5</v>
      </c>
    </row>
    <row r="21" spans="1:53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102">
        <v>0</v>
      </c>
      <c r="M21" s="102"/>
      <c r="N21" s="102">
        <v>0</v>
      </c>
      <c r="O21" s="102">
        <v>0</v>
      </c>
      <c r="P21" s="102"/>
      <c r="Q21" s="118">
        <v>0</v>
      </c>
      <c r="R21" s="102"/>
      <c r="S21" s="102"/>
      <c r="T21" s="102"/>
      <c r="U21" s="102"/>
      <c r="V21" s="59"/>
      <c r="W21" s="118" t="e">
        <v>#DIV/0!</v>
      </c>
      <c r="X21" s="102"/>
      <c r="Y21" s="102"/>
      <c r="Z21" s="102"/>
      <c r="AA21" s="102"/>
      <c r="AB21" s="59"/>
      <c r="AC21" s="118" t="e">
        <v>#DIV/0!</v>
      </c>
      <c r="AD21" s="102"/>
      <c r="AE21" s="102"/>
      <c r="AF21" s="102"/>
      <c r="AG21" s="102"/>
      <c r="AH21" s="59"/>
      <c r="AI21" s="118" t="e">
        <v>#DIV/0!</v>
      </c>
      <c r="AJ21" s="58"/>
      <c r="AK21" s="58"/>
      <c r="AL21" s="102"/>
      <c r="AM21" s="58"/>
      <c r="AN21" s="59"/>
      <c r="AO21" s="118">
        <v>0</v>
      </c>
      <c r="AP21" s="102"/>
      <c r="AQ21" s="102"/>
      <c r="AR21" s="102"/>
      <c r="AS21" s="102"/>
      <c r="AT21" s="59"/>
      <c r="AU21" s="118" t="e">
        <v>#DIV/0!</v>
      </c>
      <c r="AV21" s="102"/>
      <c r="AW21" s="102"/>
      <c r="AX21" s="59">
        <v>0</v>
      </c>
      <c r="AY21" s="102">
        <v>0</v>
      </c>
      <c r="AZ21" s="102">
        <v>0</v>
      </c>
      <c r="BA21" s="118">
        <v>0</v>
      </c>
    </row>
    <row r="22" spans="1:53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102">
        <v>3</v>
      </c>
      <c r="M22" s="102"/>
      <c r="N22" s="102">
        <v>4</v>
      </c>
      <c r="O22" s="102">
        <v>4</v>
      </c>
      <c r="P22" s="102"/>
      <c r="Q22" s="118">
        <v>3.6666666666666665</v>
      </c>
      <c r="R22" s="101"/>
      <c r="S22" s="101"/>
      <c r="T22" s="101"/>
      <c r="U22" s="101"/>
      <c r="V22" s="65"/>
      <c r="W22" s="118" t="e">
        <v>#DIV/0!</v>
      </c>
      <c r="X22" s="101"/>
      <c r="Y22" s="101"/>
      <c r="Z22" s="101"/>
      <c r="AA22" s="101"/>
      <c r="AB22" s="65"/>
      <c r="AC22" s="118" t="e">
        <v>#DIV/0!</v>
      </c>
      <c r="AD22" s="101"/>
      <c r="AE22" s="101"/>
      <c r="AF22" s="101"/>
      <c r="AG22" s="101"/>
      <c r="AH22" s="65"/>
      <c r="AI22" s="118" t="e">
        <v>#DIV/0!</v>
      </c>
      <c r="AJ22" s="54"/>
      <c r="AK22" s="54"/>
      <c r="AL22" s="101"/>
      <c r="AM22" s="54"/>
      <c r="AN22" s="65"/>
      <c r="AO22" s="118">
        <v>0</v>
      </c>
      <c r="AP22" s="101"/>
      <c r="AQ22" s="101"/>
      <c r="AR22" s="101"/>
      <c r="AS22" s="101"/>
      <c r="AT22" s="65"/>
      <c r="AU22" s="118" t="e">
        <v>#DIV/0!</v>
      </c>
      <c r="AV22" s="101"/>
      <c r="AW22" s="101"/>
      <c r="AX22" s="59">
        <v>0</v>
      </c>
      <c r="AY22" s="102">
        <v>5</v>
      </c>
      <c r="AZ22" s="102">
        <v>0</v>
      </c>
      <c r="BA22" s="118">
        <v>2.5</v>
      </c>
    </row>
    <row r="23" spans="1:53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102">
        <v>3</v>
      </c>
      <c r="M23" s="102"/>
      <c r="N23" s="102">
        <v>4</v>
      </c>
      <c r="O23" s="102">
        <v>4</v>
      </c>
      <c r="P23" s="102"/>
      <c r="Q23" s="118">
        <v>3.6666666666666665</v>
      </c>
      <c r="R23" s="102"/>
      <c r="S23" s="102"/>
      <c r="T23" s="102"/>
      <c r="U23" s="102"/>
      <c r="V23" s="59"/>
      <c r="W23" s="118" t="e">
        <v>#DIV/0!</v>
      </c>
      <c r="X23" s="102"/>
      <c r="Y23" s="102"/>
      <c r="Z23" s="102"/>
      <c r="AA23" s="102"/>
      <c r="AB23" s="59"/>
      <c r="AC23" s="118" t="e">
        <v>#DIV/0!</v>
      </c>
      <c r="AD23" s="102"/>
      <c r="AE23" s="102"/>
      <c r="AF23" s="102"/>
      <c r="AG23" s="102"/>
      <c r="AH23" s="59"/>
      <c r="AI23" s="118" t="e">
        <v>#DIV/0!</v>
      </c>
      <c r="AJ23" s="58"/>
      <c r="AK23" s="58"/>
      <c r="AL23" s="102"/>
      <c r="AM23" s="58"/>
      <c r="AN23" s="59"/>
      <c r="AO23" s="118">
        <v>0</v>
      </c>
      <c r="AP23" s="102"/>
      <c r="AQ23" s="102"/>
      <c r="AR23" s="102"/>
      <c r="AS23" s="102"/>
      <c r="AT23" s="59"/>
      <c r="AU23" s="118" t="e">
        <v>#DIV/0!</v>
      </c>
      <c r="AV23" s="102"/>
      <c r="AW23" s="102"/>
      <c r="AX23" s="59">
        <v>0</v>
      </c>
      <c r="AY23" s="102">
        <v>5</v>
      </c>
      <c r="AZ23" s="102">
        <v>0</v>
      </c>
      <c r="BA23" s="118">
        <v>2.5</v>
      </c>
    </row>
    <row r="24" spans="1:53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102">
        <v>3</v>
      </c>
      <c r="M24" s="102"/>
      <c r="N24" s="102">
        <v>3</v>
      </c>
      <c r="O24" s="102">
        <v>2</v>
      </c>
      <c r="P24" s="102"/>
      <c r="Q24" s="118">
        <v>2.6666666666666665</v>
      </c>
      <c r="R24" s="101"/>
      <c r="S24" s="101"/>
      <c r="T24" s="101"/>
      <c r="U24" s="101"/>
      <c r="V24" s="65"/>
      <c r="W24" s="118" t="e">
        <v>#DIV/0!</v>
      </c>
      <c r="X24" s="101"/>
      <c r="Y24" s="101"/>
      <c r="Z24" s="101"/>
      <c r="AA24" s="101"/>
      <c r="AB24" s="65"/>
      <c r="AC24" s="118" t="e">
        <v>#DIV/0!</v>
      </c>
      <c r="AD24" s="101"/>
      <c r="AE24" s="101"/>
      <c r="AF24" s="101"/>
      <c r="AG24" s="101"/>
      <c r="AH24" s="65"/>
      <c r="AI24" s="118" t="e">
        <v>#DIV/0!</v>
      </c>
      <c r="AJ24" s="54"/>
      <c r="AK24" s="54"/>
      <c r="AL24" s="101"/>
      <c r="AM24" s="54"/>
      <c r="AN24" s="65"/>
      <c r="AO24" s="118">
        <v>0</v>
      </c>
      <c r="AP24" s="101"/>
      <c r="AQ24" s="101"/>
      <c r="AR24" s="101"/>
      <c r="AS24" s="101"/>
      <c r="AT24" s="65"/>
      <c r="AU24" s="118" t="e">
        <v>#DIV/0!</v>
      </c>
      <c r="AV24" s="101"/>
      <c r="AW24" s="101"/>
      <c r="AX24" s="59">
        <v>0</v>
      </c>
      <c r="AY24" s="102">
        <v>5</v>
      </c>
      <c r="AZ24" s="102">
        <v>0</v>
      </c>
      <c r="BA24" s="118">
        <v>2.5</v>
      </c>
    </row>
    <row r="25" spans="1:53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102">
        <v>0</v>
      </c>
      <c r="M25" s="102"/>
      <c r="N25" s="102">
        <v>0</v>
      </c>
      <c r="O25" s="102">
        <v>0</v>
      </c>
      <c r="P25" s="102"/>
      <c r="Q25" s="118">
        <v>0</v>
      </c>
      <c r="R25" s="102"/>
      <c r="S25" s="102"/>
      <c r="T25" s="102"/>
      <c r="U25" s="102"/>
      <c r="V25" s="59"/>
      <c r="W25" s="118" t="e">
        <v>#DIV/0!</v>
      </c>
      <c r="X25" s="102"/>
      <c r="Y25" s="102"/>
      <c r="Z25" s="102"/>
      <c r="AA25" s="102"/>
      <c r="AB25" s="59"/>
      <c r="AC25" s="118" t="e">
        <v>#DIV/0!</v>
      </c>
      <c r="AD25" s="102"/>
      <c r="AE25" s="102"/>
      <c r="AF25" s="102"/>
      <c r="AG25" s="102"/>
      <c r="AH25" s="59"/>
      <c r="AI25" s="118" t="e">
        <v>#DIV/0!</v>
      </c>
      <c r="AJ25" s="58"/>
      <c r="AK25" s="58"/>
      <c r="AL25" s="102"/>
      <c r="AM25" s="58"/>
      <c r="AN25" s="59"/>
      <c r="AO25" s="118">
        <v>0</v>
      </c>
      <c r="AP25" s="102"/>
      <c r="AQ25" s="102"/>
      <c r="AR25" s="102"/>
      <c r="AS25" s="102"/>
      <c r="AT25" s="59"/>
      <c r="AU25" s="118" t="e">
        <v>#DIV/0!</v>
      </c>
      <c r="AV25" s="102"/>
      <c r="AW25" s="102"/>
      <c r="AX25" s="59">
        <v>0</v>
      </c>
      <c r="AY25" s="102">
        <v>0</v>
      </c>
      <c r="AZ25" s="102">
        <v>0</v>
      </c>
      <c r="BA25" s="118">
        <v>0</v>
      </c>
    </row>
    <row r="26" spans="1:53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102">
        <v>3</v>
      </c>
      <c r="M26" s="102"/>
      <c r="N26" s="102">
        <v>2</v>
      </c>
      <c r="O26" s="102">
        <v>2</v>
      </c>
      <c r="P26" s="102"/>
      <c r="Q26" s="118">
        <v>2.3333333333333335</v>
      </c>
      <c r="R26" s="101"/>
      <c r="S26" s="101"/>
      <c r="T26" s="101"/>
      <c r="U26" s="101"/>
      <c r="V26" s="65"/>
      <c r="W26" s="118" t="e">
        <v>#DIV/0!</v>
      </c>
      <c r="X26" s="101"/>
      <c r="Y26" s="101"/>
      <c r="Z26" s="101"/>
      <c r="AA26" s="101"/>
      <c r="AB26" s="65"/>
      <c r="AC26" s="118" t="e">
        <v>#DIV/0!</v>
      </c>
      <c r="AD26" s="101"/>
      <c r="AE26" s="101"/>
      <c r="AF26" s="101"/>
      <c r="AG26" s="101"/>
      <c r="AH26" s="65"/>
      <c r="AI26" s="118" t="e">
        <v>#DIV/0!</v>
      </c>
      <c r="AJ26" s="54"/>
      <c r="AK26" s="54"/>
      <c r="AL26" s="101"/>
      <c r="AM26" s="54"/>
      <c r="AN26" s="65"/>
      <c r="AO26" s="118">
        <v>0</v>
      </c>
      <c r="AP26" s="101"/>
      <c r="AQ26" s="101"/>
      <c r="AR26" s="101"/>
      <c r="AS26" s="101"/>
      <c r="AT26" s="65"/>
      <c r="AU26" s="118" t="e">
        <v>#DIV/0!</v>
      </c>
      <c r="AV26" s="101"/>
      <c r="AW26" s="101"/>
      <c r="AX26" s="59">
        <v>0</v>
      </c>
      <c r="AY26" s="102">
        <v>5</v>
      </c>
      <c r="AZ26" s="102">
        <v>0</v>
      </c>
      <c r="BA26" s="118">
        <v>2.5</v>
      </c>
    </row>
    <row r="27" spans="1:53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102">
        <v>3</v>
      </c>
      <c r="M27" s="102"/>
      <c r="N27" s="102">
        <v>3</v>
      </c>
      <c r="O27" s="102">
        <v>4</v>
      </c>
      <c r="P27" s="102"/>
      <c r="Q27" s="118">
        <v>3.3333333333333335</v>
      </c>
      <c r="R27" s="102"/>
      <c r="S27" s="102"/>
      <c r="T27" s="102"/>
      <c r="U27" s="102"/>
      <c r="V27" s="59"/>
      <c r="W27" s="118" t="e">
        <v>#DIV/0!</v>
      </c>
      <c r="X27" s="102"/>
      <c r="Y27" s="102"/>
      <c r="Z27" s="102"/>
      <c r="AA27" s="102"/>
      <c r="AB27" s="59"/>
      <c r="AC27" s="118" t="e">
        <v>#DIV/0!</v>
      </c>
      <c r="AD27" s="102"/>
      <c r="AE27" s="102"/>
      <c r="AF27" s="102"/>
      <c r="AG27" s="102"/>
      <c r="AH27" s="59"/>
      <c r="AI27" s="118" t="e">
        <v>#DIV/0!</v>
      </c>
      <c r="AJ27" s="58"/>
      <c r="AK27" s="58"/>
      <c r="AL27" s="102"/>
      <c r="AM27" s="58"/>
      <c r="AN27" s="59"/>
      <c r="AO27" s="118">
        <v>0</v>
      </c>
      <c r="AP27" s="102"/>
      <c r="AQ27" s="102"/>
      <c r="AR27" s="102"/>
      <c r="AS27" s="102"/>
      <c r="AT27" s="59"/>
      <c r="AU27" s="118" t="e">
        <v>#DIV/0!</v>
      </c>
      <c r="AV27" s="102"/>
      <c r="AW27" s="102"/>
      <c r="AX27" s="59">
        <v>0</v>
      </c>
      <c r="AY27" s="102">
        <v>5</v>
      </c>
      <c r="AZ27" s="102">
        <v>0</v>
      </c>
      <c r="BA27" s="118">
        <v>2.5</v>
      </c>
    </row>
    <row r="28" spans="1:53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102" t="s">
        <v>563</v>
      </c>
      <c r="M28" s="102"/>
      <c r="N28" s="102" t="s">
        <v>563</v>
      </c>
      <c r="O28" s="102" t="s">
        <v>563</v>
      </c>
      <c r="P28" s="102"/>
      <c r="Q28" s="118" t="s">
        <v>563</v>
      </c>
      <c r="R28" s="101"/>
      <c r="S28" s="101"/>
      <c r="T28" s="101"/>
      <c r="U28" s="101"/>
      <c r="V28" s="65"/>
      <c r="W28" s="118" t="e">
        <v>#DIV/0!</v>
      </c>
      <c r="X28" s="101"/>
      <c r="Y28" s="101"/>
      <c r="Z28" s="101"/>
      <c r="AA28" s="101"/>
      <c r="AB28" s="65"/>
      <c r="AC28" s="118" t="e">
        <v>#DIV/0!</v>
      </c>
      <c r="AD28" s="101"/>
      <c r="AE28" s="101"/>
      <c r="AF28" s="101"/>
      <c r="AG28" s="101"/>
      <c r="AH28" s="65"/>
      <c r="AI28" s="118" t="e">
        <v>#DIV/0!</v>
      </c>
      <c r="AJ28" s="54"/>
      <c r="AK28" s="54"/>
      <c r="AL28" s="101"/>
      <c r="AM28" s="54"/>
      <c r="AN28" s="65"/>
      <c r="AO28" s="118">
        <v>0</v>
      </c>
      <c r="AP28" s="101"/>
      <c r="AQ28" s="101"/>
      <c r="AR28" s="101"/>
      <c r="AS28" s="101"/>
      <c r="AT28" s="65"/>
      <c r="AU28" s="118" t="e">
        <v>#DIV/0!</v>
      </c>
      <c r="AV28" s="101"/>
      <c r="AW28" s="101"/>
      <c r="AX28" s="59" t="s">
        <v>563</v>
      </c>
      <c r="AY28" s="102" t="s">
        <v>563</v>
      </c>
      <c r="AZ28" s="102" t="s">
        <v>563</v>
      </c>
      <c r="BA28" s="118" t="s">
        <v>563</v>
      </c>
    </row>
    <row r="29" spans="1:53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102">
        <v>3</v>
      </c>
      <c r="M29" s="102"/>
      <c r="N29" s="102">
        <v>3</v>
      </c>
      <c r="O29" s="102">
        <v>2</v>
      </c>
      <c r="P29" s="102"/>
      <c r="Q29" s="118">
        <v>2.6666666666666665</v>
      </c>
      <c r="R29" s="102"/>
      <c r="S29" s="102"/>
      <c r="T29" s="102"/>
      <c r="U29" s="102"/>
      <c r="V29" s="59"/>
      <c r="W29" s="118" t="e">
        <v>#DIV/0!</v>
      </c>
      <c r="X29" s="102"/>
      <c r="Y29" s="102"/>
      <c r="Z29" s="102"/>
      <c r="AA29" s="102"/>
      <c r="AB29" s="59"/>
      <c r="AC29" s="118" t="e">
        <v>#DIV/0!</v>
      </c>
      <c r="AD29" s="102"/>
      <c r="AE29" s="102"/>
      <c r="AF29" s="102"/>
      <c r="AG29" s="102"/>
      <c r="AH29" s="59"/>
      <c r="AI29" s="118" t="e">
        <v>#DIV/0!</v>
      </c>
      <c r="AJ29" s="58"/>
      <c r="AK29" s="58"/>
      <c r="AL29" s="102"/>
      <c r="AM29" s="58"/>
      <c r="AN29" s="59"/>
      <c r="AO29" s="118">
        <v>0</v>
      </c>
      <c r="AP29" s="102"/>
      <c r="AQ29" s="102"/>
      <c r="AR29" s="102"/>
      <c r="AS29" s="102"/>
      <c r="AT29" s="59"/>
      <c r="AU29" s="118" t="e">
        <v>#DIV/0!</v>
      </c>
      <c r="AV29" s="102"/>
      <c r="AW29" s="102"/>
      <c r="AX29" s="59">
        <v>0</v>
      </c>
      <c r="AY29" s="102">
        <v>5</v>
      </c>
      <c r="AZ29" s="102">
        <v>0</v>
      </c>
      <c r="BA29" s="118">
        <v>2.5</v>
      </c>
    </row>
    <row r="30" spans="1:53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102">
        <v>1</v>
      </c>
      <c r="M30" s="102"/>
      <c r="N30" s="102">
        <v>1</v>
      </c>
      <c r="O30" s="102">
        <v>1</v>
      </c>
      <c r="P30" s="102"/>
      <c r="Q30" s="118">
        <v>1</v>
      </c>
      <c r="R30" s="101"/>
      <c r="S30" s="101"/>
      <c r="T30" s="101"/>
      <c r="U30" s="101"/>
      <c r="V30" s="65"/>
      <c r="W30" s="118" t="e">
        <v>#DIV/0!</v>
      </c>
      <c r="X30" s="101"/>
      <c r="Y30" s="101"/>
      <c r="Z30" s="101"/>
      <c r="AA30" s="101"/>
      <c r="AB30" s="65"/>
      <c r="AC30" s="118" t="e">
        <v>#DIV/0!</v>
      </c>
      <c r="AD30" s="101"/>
      <c r="AE30" s="101"/>
      <c r="AF30" s="101"/>
      <c r="AG30" s="101"/>
      <c r="AH30" s="65"/>
      <c r="AI30" s="118" t="e">
        <v>#DIV/0!</v>
      </c>
      <c r="AJ30" s="54"/>
      <c r="AK30" s="54"/>
      <c r="AL30" s="101"/>
      <c r="AM30" s="54"/>
      <c r="AN30" s="65"/>
      <c r="AO30" s="118">
        <v>0</v>
      </c>
      <c r="AP30" s="101"/>
      <c r="AQ30" s="101"/>
      <c r="AR30" s="101"/>
      <c r="AS30" s="101"/>
      <c r="AT30" s="65"/>
      <c r="AU30" s="118" t="e">
        <v>#DIV/0!</v>
      </c>
      <c r="AV30" s="101"/>
      <c r="AW30" s="101"/>
      <c r="AX30" s="59">
        <v>0</v>
      </c>
      <c r="AY30" s="102">
        <v>5</v>
      </c>
      <c r="AZ30" s="102">
        <v>0</v>
      </c>
      <c r="BA30" s="118">
        <v>2.5</v>
      </c>
    </row>
    <row r="31" spans="1:53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102" t="s">
        <v>563</v>
      </c>
      <c r="M31" s="102"/>
      <c r="N31" s="102" t="s">
        <v>563</v>
      </c>
      <c r="O31" s="102" t="s">
        <v>563</v>
      </c>
      <c r="P31" s="102"/>
      <c r="Q31" s="118" t="s">
        <v>563</v>
      </c>
      <c r="R31" s="102"/>
      <c r="S31" s="102"/>
      <c r="T31" s="102"/>
      <c r="U31" s="102"/>
      <c r="V31" s="59"/>
      <c r="W31" s="118" t="e">
        <v>#DIV/0!</v>
      </c>
      <c r="X31" s="102"/>
      <c r="Y31" s="102"/>
      <c r="Z31" s="102"/>
      <c r="AA31" s="102"/>
      <c r="AB31" s="59"/>
      <c r="AC31" s="118" t="e">
        <v>#DIV/0!</v>
      </c>
      <c r="AD31" s="102"/>
      <c r="AE31" s="102"/>
      <c r="AF31" s="102"/>
      <c r="AG31" s="102"/>
      <c r="AH31" s="59"/>
      <c r="AI31" s="118" t="e">
        <v>#DIV/0!</v>
      </c>
      <c r="AJ31" s="58"/>
      <c r="AK31" s="58"/>
      <c r="AL31" s="102"/>
      <c r="AM31" s="58"/>
      <c r="AN31" s="59"/>
      <c r="AO31" s="118">
        <v>0</v>
      </c>
      <c r="AP31" s="102"/>
      <c r="AQ31" s="102"/>
      <c r="AR31" s="102"/>
      <c r="AS31" s="102"/>
      <c r="AT31" s="59"/>
      <c r="AU31" s="118" t="e">
        <v>#DIV/0!</v>
      </c>
      <c r="AV31" s="102"/>
      <c r="AW31" s="102"/>
      <c r="AX31" s="59" t="s">
        <v>563</v>
      </c>
      <c r="AY31" s="102" t="s">
        <v>563</v>
      </c>
      <c r="AZ31" s="102" t="s">
        <v>563</v>
      </c>
      <c r="BA31" s="118" t="s">
        <v>563</v>
      </c>
    </row>
    <row r="32" spans="1:53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102">
        <v>3</v>
      </c>
      <c r="M32" s="102"/>
      <c r="N32" s="102">
        <v>3</v>
      </c>
      <c r="O32" s="102">
        <v>1</v>
      </c>
      <c r="P32" s="102"/>
      <c r="Q32" s="118">
        <v>2.3333333333333335</v>
      </c>
      <c r="R32" s="101"/>
      <c r="S32" s="101"/>
      <c r="T32" s="101"/>
      <c r="U32" s="101"/>
      <c r="V32" s="65"/>
      <c r="W32" s="118" t="e">
        <v>#DIV/0!</v>
      </c>
      <c r="X32" s="101"/>
      <c r="Y32" s="101"/>
      <c r="Z32" s="101"/>
      <c r="AA32" s="101"/>
      <c r="AB32" s="65"/>
      <c r="AC32" s="118" t="e">
        <v>#DIV/0!</v>
      </c>
      <c r="AD32" s="101"/>
      <c r="AE32" s="101"/>
      <c r="AF32" s="101"/>
      <c r="AG32" s="101"/>
      <c r="AH32" s="65"/>
      <c r="AI32" s="118" t="e">
        <v>#DIV/0!</v>
      </c>
      <c r="AJ32" s="54"/>
      <c r="AK32" s="54"/>
      <c r="AL32" s="101"/>
      <c r="AM32" s="54"/>
      <c r="AN32" s="65"/>
      <c r="AO32" s="118">
        <v>0</v>
      </c>
      <c r="AP32" s="101"/>
      <c r="AQ32" s="101"/>
      <c r="AR32" s="101"/>
      <c r="AS32" s="101"/>
      <c r="AT32" s="65"/>
      <c r="AU32" s="118" t="e">
        <v>#DIV/0!</v>
      </c>
      <c r="AV32" s="101"/>
      <c r="AW32" s="101"/>
      <c r="AX32" s="59">
        <v>0</v>
      </c>
      <c r="AY32" s="102">
        <v>5</v>
      </c>
      <c r="AZ32" s="102">
        <v>0</v>
      </c>
      <c r="BA32" s="118">
        <v>2.5</v>
      </c>
    </row>
    <row r="33" spans="1:53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102">
        <v>0</v>
      </c>
      <c r="M33" s="102"/>
      <c r="N33" s="102">
        <v>0</v>
      </c>
      <c r="O33" s="102">
        <v>0</v>
      </c>
      <c r="P33" s="102"/>
      <c r="Q33" s="118">
        <v>0</v>
      </c>
      <c r="R33" s="102"/>
      <c r="S33" s="102"/>
      <c r="T33" s="102"/>
      <c r="U33" s="102"/>
      <c r="V33" s="59"/>
      <c r="W33" s="118" t="e">
        <v>#DIV/0!</v>
      </c>
      <c r="X33" s="102"/>
      <c r="Y33" s="102"/>
      <c r="Z33" s="102"/>
      <c r="AA33" s="102"/>
      <c r="AB33" s="59"/>
      <c r="AC33" s="118" t="e">
        <v>#DIV/0!</v>
      </c>
      <c r="AD33" s="102"/>
      <c r="AE33" s="102"/>
      <c r="AF33" s="102"/>
      <c r="AG33" s="102"/>
      <c r="AH33" s="59"/>
      <c r="AI33" s="118" t="e">
        <v>#DIV/0!</v>
      </c>
      <c r="AJ33" s="58"/>
      <c r="AK33" s="58"/>
      <c r="AL33" s="102"/>
      <c r="AM33" s="58"/>
      <c r="AN33" s="59"/>
      <c r="AO33" s="118">
        <v>0</v>
      </c>
      <c r="AP33" s="102"/>
      <c r="AQ33" s="102"/>
      <c r="AR33" s="102"/>
      <c r="AS33" s="102"/>
      <c r="AT33" s="59"/>
      <c r="AU33" s="118" t="e">
        <v>#DIV/0!</v>
      </c>
      <c r="AV33" s="102"/>
      <c r="AW33" s="102"/>
      <c r="AX33" s="59">
        <v>0</v>
      </c>
      <c r="AY33" s="102">
        <v>0</v>
      </c>
      <c r="AZ33" s="102">
        <v>0</v>
      </c>
      <c r="BA33" s="118">
        <v>0</v>
      </c>
    </row>
    <row r="34" spans="1:53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102">
        <v>3</v>
      </c>
      <c r="M34" s="102"/>
      <c r="N34" s="102">
        <v>3</v>
      </c>
      <c r="O34" s="102">
        <v>3</v>
      </c>
      <c r="P34" s="102"/>
      <c r="Q34" s="118">
        <v>3</v>
      </c>
      <c r="R34" s="101"/>
      <c r="S34" s="101"/>
      <c r="T34" s="101"/>
      <c r="U34" s="101"/>
      <c r="V34" s="65"/>
      <c r="W34" s="118" t="e">
        <v>#DIV/0!</v>
      </c>
      <c r="X34" s="101"/>
      <c r="Y34" s="101"/>
      <c r="Z34" s="101"/>
      <c r="AA34" s="101"/>
      <c r="AB34" s="65"/>
      <c r="AC34" s="118" t="e">
        <v>#DIV/0!</v>
      </c>
      <c r="AD34" s="101"/>
      <c r="AE34" s="101"/>
      <c r="AF34" s="101"/>
      <c r="AG34" s="101"/>
      <c r="AH34" s="65"/>
      <c r="AI34" s="118" t="e">
        <v>#DIV/0!</v>
      </c>
      <c r="AJ34" s="54"/>
      <c r="AK34" s="54"/>
      <c r="AL34" s="101"/>
      <c r="AM34" s="54"/>
      <c r="AN34" s="65"/>
      <c r="AO34" s="118">
        <v>0</v>
      </c>
      <c r="AP34" s="101"/>
      <c r="AQ34" s="101"/>
      <c r="AR34" s="101"/>
      <c r="AS34" s="101"/>
      <c r="AT34" s="65"/>
      <c r="AU34" s="118" t="e">
        <v>#DIV/0!</v>
      </c>
      <c r="AV34" s="101"/>
      <c r="AW34" s="101"/>
      <c r="AX34" s="59">
        <v>0</v>
      </c>
      <c r="AY34" s="102">
        <v>5</v>
      </c>
      <c r="AZ34" s="102">
        <v>0</v>
      </c>
      <c r="BA34" s="118">
        <v>2.5</v>
      </c>
    </row>
    <row r="35" spans="1:53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102">
        <v>2</v>
      </c>
      <c r="M35" s="102"/>
      <c r="N35" s="102">
        <v>3</v>
      </c>
      <c r="O35" s="102">
        <v>1</v>
      </c>
      <c r="P35" s="102"/>
      <c r="Q35" s="118">
        <v>2</v>
      </c>
      <c r="R35" s="102"/>
      <c r="S35" s="102"/>
      <c r="T35" s="102"/>
      <c r="U35" s="102"/>
      <c r="V35" s="59"/>
      <c r="W35" s="118" t="e">
        <v>#DIV/0!</v>
      </c>
      <c r="X35" s="102"/>
      <c r="Y35" s="102"/>
      <c r="Z35" s="102"/>
      <c r="AA35" s="102"/>
      <c r="AB35" s="59"/>
      <c r="AC35" s="118" t="e">
        <v>#DIV/0!</v>
      </c>
      <c r="AD35" s="102"/>
      <c r="AE35" s="102"/>
      <c r="AF35" s="102"/>
      <c r="AG35" s="102"/>
      <c r="AH35" s="59"/>
      <c r="AI35" s="118" t="e">
        <v>#DIV/0!</v>
      </c>
      <c r="AJ35" s="58"/>
      <c r="AK35" s="58"/>
      <c r="AL35" s="102"/>
      <c r="AM35" s="58"/>
      <c r="AN35" s="59"/>
      <c r="AO35" s="118">
        <v>0</v>
      </c>
      <c r="AP35" s="102"/>
      <c r="AQ35" s="102"/>
      <c r="AR35" s="102"/>
      <c r="AS35" s="102"/>
      <c r="AT35" s="59"/>
      <c r="AU35" s="118" t="e">
        <v>#DIV/0!</v>
      </c>
      <c r="AV35" s="102"/>
      <c r="AW35" s="102"/>
      <c r="AX35" s="59">
        <v>0</v>
      </c>
      <c r="AY35" s="102">
        <v>5</v>
      </c>
      <c r="AZ35" s="102">
        <v>0</v>
      </c>
      <c r="BA35" s="118">
        <v>2.5</v>
      </c>
    </row>
    <row r="36" spans="1:53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102">
        <v>4</v>
      </c>
      <c r="M36" s="102"/>
      <c r="N36" s="102">
        <v>4</v>
      </c>
      <c r="O36" s="102">
        <v>4</v>
      </c>
      <c r="P36" s="102"/>
      <c r="Q36" s="118">
        <v>4</v>
      </c>
      <c r="R36" s="101"/>
      <c r="S36" s="101"/>
      <c r="T36" s="101"/>
      <c r="U36" s="101"/>
      <c r="V36" s="65"/>
      <c r="W36" s="118" t="e">
        <v>#DIV/0!</v>
      </c>
      <c r="X36" s="101"/>
      <c r="Y36" s="101"/>
      <c r="Z36" s="101"/>
      <c r="AA36" s="101"/>
      <c r="AB36" s="65"/>
      <c r="AC36" s="118" t="e">
        <v>#DIV/0!</v>
      </c>
      <c r="AD36" s="101"/>
      <c r="AE36" s="101"/>
      <c r="AF36" s="101"/>
      <c r="AG36" s="101"/>
      <c r="AH36" s="65"/>
      <c r="AI36" s="118" t="e">
        <v>#DIV/0!</v>
      </c>
      <c r="AJ36" s="54"/>
      <c r="AK36" s="54"/>
      <c r="AL36" s="101"/>
      <c r="AM36" s="54"/>
      <c r="AN36" s="65"/>
      <c r="AO36" s="118">
        <v>0</v>
      </c>
      <c r="AP36" s="101"/>
      <c r="AQ36" s="101"/>
      <c r="AR36" s="101"/>
      <c r="AS36" s="101"/>
      <c r="AT36" s="65"/>
      <c r="AU36" s="118" t="e">
        <v>#DIV/0!</v>
      </c>
      <c r="AV36" s="101"/>
      <c r="AW36" s="101"/>
      <c r="AX36" s="59">
        <v>0</v>
      </c>
      <c r="AY36" s="102">
        <v>5</v>
      </c>
      <c r="AZ36" s="102">
        <v>0</v>
      </c>
      <c r="BA36" s="118">
        <v>2.5</v>
      </c>
    </row>
    <row r="37" spans="1:53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102">
        <v>3</v>
      </c>
      <c r="M37" s="102"/>
      <c r="N37" s="102">
        <v>3</v>
      </c>
      <c r="O37" s="102">
        <v>3</v>
      </c>
      <c r="P37" s="102"/>
      <c r="Q37" s="118">
        <v>3</v>
      </c>
      <c r="R37" s="102"/>
      <c r="S37" s="102"/>
      <c r="T37" s="102"/>
      <c r="U37" s="102"/>
      <c r="V37" s="59"/>
      <c r="W37" s="118" t="e">
        <v>#DIV/0!</v>
      </c>
      <c r="X37" s="102"/>
      <c r="Y37" s="102"/>
      <c r="Z37" s="102"/>
      <c r="AA37" s="102"/>
      <c r="AB37" s="59"/>
      <c r="AC37" s="118" t="e">
        <v>#DIV/0!</v>
      </c>
      <c r="AD37" s="102"/>
      <c r="AE37" s="102"/>
      <c r="AF37" s="102"/>
      <c r="AG37" s="102"/>
      <c r="AH37" s="59"/>
      <c r="AI37" s="118" t="e">
        <v>#DIV/0!</v>
      </c>
      <c r="AJ37" s="58"/>
      <c r="AK37" s="58"/>
      <c r="AL37" s="102"/>
      <c r="AM37" s="58"/>
      <c r="AN37" s="59"/>
      <c r="AO37" s="118">
        <v>0</v>
      </c>
      <c r="AP37" s="102"/>
      <c r="AQ37" s="102"/>
      <c r="AR37" s="102"/>
      <c r="AS37" s="102"/>
      <c r="AT37" s="59"/>
      <c r="AU37" s="118" t="e">
        <v>#DIV/0!</v>
      </c>
      <c r="AV37" s="102"/>
      <c r="AW37" s="102"/>
      <c r="AX37" s="59">
        <v>0</v>
      </c>
      <c r="AY37" s="102">
        <v>5</v>
      </c>
      <c r="AZ37" s="102">
        <v>0</v>
      </c>
      <c r="BA37" s="118">
        <v>2.5</v>
      </c>
    </row>
    <row r="38" spans="1:53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102">
        <v>3</v>
      </c>
      <c r="M38" s="102"/>
      <c r="N38" s="102">
        <v>3</v>
      </c>
      <c r="O38" s="102">
        <v>2</v>
      </c>
      <c r="P38" s="102"/>
      <c r="Q38" s="118">
        <v>2.6666666666666665</v>
      </c>
      <c r="R38" s="101"/>
      <c r="S38" s="101"/>
      <c r="T38" s="101"/>
      <c r="U38" s="101"/>
      <c r="V38" s="65"/>
      <c r="W38" s="118" t="e">
        <v>#DIV/0!</v>
      </c>
      <c r="X38" s="101"/>
      <c r="Y38" s="101"/>
      <c r="Z38" s="101"/>
      <c r="AA38" s="101"/>
      <c r="AB38" s="65"/>
      <c r="AC38" s="118" t="e">
        <v>#DIV/0!</v>
      </c>
      <c r="AD38" s="101"/>
      <c r="AE38" s="101"/>
      <c r="AF38" s="101"/>
      <c r="AG38" s="101"/>
      <c r="AH38" s="65"/>
      <c r="AI38" s="118" t="e">
        <v>#DIV/0!</v>
      </c>
      <c r="AJ38" s="54"/>
      <c r="AK38" s="54"/>
      <c r="AL38" s="101"/>
      <c r="AM38" s="54"/>
      <c r="AN38" s="65"/>
      <c r="AO38" s="118">
        <v>0</v>
      </c>
      <c r="AP38" s="101"/>
      <c r="AQ38" s="101"/>
      <c r="AR38" s="101"/>
      <c r="AS38" s="101"/>
      <c r="AT38" s="65"/>
      <c r="AU38" s="118" t="e">
        <v>#DIV/0!</v>
      </c>
      <c r="AV38" s="101"/>
      <c r="AW38" s="101"/>
      <c r="AX38" s="59">
        <v>0</v>
      </c>
      <c r="AY38" s="102">
        <v>5</v>
      </c>
      <c r="AZ38" s="102">
        <v>0</v>
      </c>
      <c r="BA38" s="118">
        <v>2.5</v>
      </c>
    </row>
    <row r="39" spans="1:53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102" t="s">
        <v>563</v>
      </c>
      <c r="M39" s="102"/>
      <c r="N39" s="102" t="s">
        <v>563</v>
      </c>
      <c r="O39" s="102" t="s">
        <v>563</v>
      </c>
      <c r="P39" s="102"/>
      <c r="Q39" s="118" t="s">
        <v>563</v>
      </c>
      <c r="R39" s="102"/>
      <c r="S39" s="102"/>
      <c r="T39" s="102"/>
      <c r="U39" s="102"/>
      <c r="V39" s="59"/>
      <c r="W39" s="118" t="e">
        <v>#DIV/0!</v>
      </c>
      <c r="X39" s="102"/>
      <c r="Y39" s="102"/>
      <c r="Z39" s="102"/>
      <c r="AA39" s="102"/>
      <c r="AB39" s="59"/>
      <c r="AC39" s="118" t="e">
        <v>#DIV/0!</v>
      </c>
      <c r="AD39" s="102"/>
      <c r="AE39" s="102"/>
      <c r="AF39" s="102"/>
      <c r="AG39" s="102"/>
      <c r="AH39" s="59"/>
      <c r="AI39" s="118" t="e">
        <v>#DIV/0!</v>
      </c>
      <c r="AJ39" s="58"/>
      <c r="AK39" s="58"/>
      <c r="AL39" s="102"/>
      <c r="AM39" s="58"/>
      <c r="AN39" s="59"/>
      <c r="AO39" s="118">
        <v>0</v>
      </c>
      <c r="AP39" s="102"/>
      <c r="AQ39" s="102"/>
      <c r="AR39" s="102"/>
      <c r="AS39" s="102"/>
      <c r="AT39" s="59"/>
      <c r="AU39" s="118" t="e">
        <v>#DIV/0!</v>
      </c>
      <c r="AV39" s="102"/>
      <c r="AW39" s="102"/>
      <c r="AX39" s="59" t="s">
        <v>563</v>
      </c>
      <c r="AY39" s="102" t="s">
        <v>563</v>
      </c>
      <c r="AZ39" s="102" t="s">
        <v>563</v>
      </c>
      <c r="BA39" s="118" t="s">
        <v>563</v>
      </c>
    </row>
    <row r="40" spans="1:53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102">
        <v>0</v>
      </c>
      <c r="M40" s="102"/>
      <c r="N40" s="102">
        <v>0</v>
      </c>
      <c r="O40" s="102">
        <v>0</v>
      </c>
      <c r="P40" s="102"/>
      <c r="Q40" s="118">
        <v>0</v>
      </c>
      <c r="R40" s="101"/>
      <c r="S40" s="101"/>
      <c r="T40" s="101"/>
      <c r="U40" s="101"/>
      <c r="V40" s="65"/>
      <c r="W40" s="118" t="e">
        <v>#DIV/0!</v>
      </c>
      <c r="X40" s="101"/>
      <c r="Y40" s="101"/>
      <c r="Z40" s="101"/>
      <c r="AA40" s="101"/>
      <c r="AB40" s="65"/>
      <c r="AC40" s="118" t="e">
        <v>#DIV/0!</v>
      </c>
      <c r="AD40" s="101"/>
      <c r="AE40" s="101"/>
      <c r="AF40" s="101"/>
      <c r="AG40" s="101"/>
      <c r="AH40" s="65"/>
      <c r="AI40" s="118" t="e">
        <v>#DIV/0!</v>
      </c>
      <c r="AJ40" s="54"/>
      <c r="AK40" s="54"/>
      <c r="AL40" s="101"/>
      <c r="AM40" s="54"/>
      <c r="AN40" s="65"/>
      <c r="AO40" s="118">
        <v>0</v>
      </c>
      <c r="AP40" s="101"/>
      <c r="AQ40" s="101"/>
      <c r="AR40" s="101"/>
      <c r="AS40" s="101"/>
      <c r="AT40" s="65"/>
      <c r="AU40" s="118" t="e">
        <v>#DIV/0!</v>
      </c>
      <c r="AV40" s="101"/>
      <c r="AW40" s="101"/>
      <c r="AX40" s="59">
        <v>0</v>
      </c>
      <c r="AY40" s="102">
        <v>0</v>
      </c>
      <c r="AZ40" s="102">
        <v>0</v>
      </c>
      <c r="BA40" s="118">
        <v>0</v>
      </c>
    </row>
    <row r="41" spans="1:53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102" t="s">
        <v>563</v>
      </c>
      <c r="M41" s="102"/>
      <c r="N41" s="102" t="s">
        <v>563</v>
      </c>
      <c r="O41" s="102" t="s">
        <v>563</v>
      </c>
      <c r="P41" s="102"/>
      <c r="Q41" s="118" t="s">
        <v>563</v>
      </c>
      <c r="R41" s="102"/>
      <c r="S41" s="102"/>
      <c r="T41" s="102"/>
      <c r="U41" s="102"/>
      <c r="V41" s="59"/>
      <c r="W41" s="118" t="e">
        <v>#DIV/0!</v>
      </c>
      <c r="X41" s="102"/>
      <c r="Y41" s="102"/>
      <c r="Z41" s="102"/>
      <c r="AA41" s="102"/>
      <c r="AB41" s="59"/>
      <c r="AC41" s="118" t="e">
        <v>#DIV/0!</v>
      </c>
      <c r="AD41" s="102"/>
      <c r="AE41" s="102"/>
      <c r="AF41" s="102"/>
      <c r="AG41" s="102"/>
      <c r="AH41" s="59"/>
      <c r="AI41" s="118" t="e">
        <v>#DIV/0!</v>
      </c>
      <c r="AJ41" s="58"/>
      <c r="AK41" s="58"/>
      <c r="AL41" s="102"/>
      <c r="AM41" s="58"/>
      <c r="AN41" s="59"/>
      <c r="AO41" s="118">
        <v>0</v>
      </c>
      <c r="AP41" s="102"/>
      <c r="AQ41" s="102"/>
      <c r="AR41" s="102"/>
      <c r="AS41" s="102"/>
      <c r="AT41" s="59"/>
      <c r="AU41" s="118" t="e">
        <v>#DIV/0!</v>
      </c>
      <c r="AV41" s="102"/>
      <c r="AW41" s="102"/>
      <c r="AX41" s="59" t="s">
        <v>563</v>
      </c>
      <c r="AY41" s="102" t="s">
        <v>563</v>
      </c>
      <c r="AZ41" s="102" t="s">
        <v>563</v>
      </c>
      <c r="BA41" s="118" t="s">
        <v>563</v>
      </c>
    </row>
    <row r="42" spans="1:53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102">
        <v>1</v>
      </c>
      <c r="M42" s="102"/>
      <c r="N42" s="102">
        <v>1</v>
      </c>
      <c r="O42" s="102">
        <v>1</v>
      </c>
      <c r="P42" s="102"/>
      <c r="Q42" s="118">
        <v>1</v>
      </c>
      <c r="R42" s="101"/>
      <c r="S42" s="101"/>
      <c r="T42" s="101"/>
      <c r="U42" s="101"/>
      <c r="V42" s="65"/>
      <c r="W42" s="118" t="e">
        <v>#DIV/0!</v>
      </c>
      <c r="X42" s="101"/>
      <c r="Y42" s="101"/>
      <c r="Z42" s="101"/>
      <c r="AA42" s="101"/>
      <c r="AB42" s="65"/>
      <c r="AC42" s="118" t="e">
        <v>#DIV/0!</v>
      </c>
      <c r="AD42" s="101"/>
      <c r="AE42" s="101"/>
      <c r="AF42" s="101"/>
      <c r="AG42" s="101"/>
      <c r="AH42" s="65"/>
      <c r="AI42" s="118" t="e">
        <v>#DIV/0!</v>
      </c>
      <c r="AJ42" s="54"/>
      <c r="AK42" s="54"/>
      <c r="AL42" s="101"/>
      <c r="AM42" s="54"/>
      <c r="AN42" s="65"/>
      <c r="AO42" s="118">
        <v>0</v>
      </c>
      <c r="AP42" s="101"/>
      <c r="AQ42" s="101"/>
      <c r="AR42" s="101"/>
      <c r="AS42" s="101"/>
      <c r="AT42" s="65"/>
      <c r="AU42" s="118" t="e">
        <v>#DIV/0!</v>
      </c>
      <c r="AV42" s="101"/>
      <c r="AW42" s="101"/>
      <c r="AX42" s="59">
        <v>0</v>
      </c>
      <c r="AY42" s="102">
        <v>5</v>
      </c>
      <c r="AZ42" s="102">
        <v>0</v>
      </c>
      <c r="BA42" s="118">
        <v>2.5</v>
      </c>
    </row>
    <row r="43" spans="1:53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102" t="s">
        <v>563</v>
      </c>
      <c r="M43" s="102"/>
      <c r="N43" s="102" t="s">
        <v>563</v>
      </c>
      <c r="O43" s="102" t="s">
        <v>563</v>
      </c>
      <c r="P43" s="102"/>
      <c r="Q43" s="118" t="s">
        <v>563</v>
      </c>
      <c r="R43" s="102"/>
      <c r="S43" s="102"/>
      <c r="T43" s="102"/>
      <c r="U43" s="102"/>
      <c r="V43" s="59"/>
      <c r="W43" s="118" t="e">
        <v>#DIV/0!</v>
      </c>
      <c r="X43" s="102"/>
      <c r="Y43" s="102"/>
      <c r="Z43" s="102"/>
      <c r="AA43" s="102"/>
      <c r="AB43" s="59"/>
      <c r="AC43" s="118" t="e">
        <v>#DIV/0!</v>
      </c>
      <c r="AD43" s="102"/>
      <c r="AE43" s="102"/>
      <c r="AF43" s="102"/>
      <c r="AG43" s="102"/>
      <c r="AH43" s="59"/>
      <c r="AI43" s="118" t="e">
        <v>#DIV/0!</v>
      </c>
      <c r="AJ43" s="58"/>
      <c r="AK43" s="58"/>
      <c r="AL43" s="102"/>
      <c r="AM43" s="58"/>
      <c r="AN43" s="59"/>
      <c r="AO43" s="118">
        <v>0</v>
      </c>
      <c r="AP43" s="102"/>
      <c r="AQ43" s="102"/>
      <c r="AR43" s="102"/>
      <c r="AS43" s="102"/>
      <c r="AT43" s="59"/>
      <c r="AU43" s="118" t="e">
        <v>#DIV/0!</v>
      </c>
      <c r="AV43" s="102"/>
      <c r="AW43" s="102"/>
      <c r="AX43" s="59" t="s">
        <v>563</v>
      </c>
      <c r="AY43" s="102" t="s">
        <v>563</v>
      </c>
      <c r="AZ43" s="102" t="s">
        <v>563</v>
      </c>
      <c r="BA43" s="118" t="s">
        <v>563</v>
      </c>
    </row>
    <row r="44" spans="1:53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102">
        <v>1</v>
      </c>
      <c r="M44" s="102"/>
      <c r="N44" s="102">
        <v>1</v>
      </c>
      <c r="O44" s="102">
        <v>1</v>
      </c>
      <c r="P44" s="102"/>
      <c r="Q44" s="118">
        <v>1</v>
      </c>
      <c r="R44" s="101"/>
      <c r="S44" s="101"/>
      <c r="T44" s="101"/>
      <c r="U44" s="101"/>
      <c r="V44" s="65"/>
      <c r="W44" s="118" t="e">
        <v>#DIV/0!</v>
      </c>
      <c r="X44" s="101"/>
      <c r="Y44" s="101"/>
      <c r="Z44" s="101"/>
      <c r="AA44" s="101"/>
      <c r="AB44" s="65"/>
      <c r="AC44" s="118" t="e">
        <v>#DIV/0!</v>
      </c>
      <c r="AD44" s="101"/>
      <c r="AE44" s="101"/>
      <c r="AF44" s="101"/>
      <c r="AG44" s="101"/>
      <c r="AH44" s="65"/>
      <c r="AI44" s="118" t="e">
        <v>#DIV/0!</v>
      </c>
      <c r="AJ44" s="54"/>
      <c r="AK44" s="54"/>
      <c r="AL44" s="101"/>
      <c r="AM44" s="54"/>
      <c r="AN44" s="65"/>
      <c r="AO44" s="118">
        <v>0</v>
      </c>
      <c r="AP44" s="101"/>
      <c r="AQ44" s="101"/>
      <c r="AR44" s="101"/>
      <c r="AS44" s="101"/>
      <c r="AT44" s="65"/>
      <c r="AU44" s="118" t="e">
        <v>#DIV/0!</v>
      </c>
      <c r="AV44" s="101"/>
      <c r="AW44" s="101"/>
      <c r="AX44" s="59">
        <v>0</v>
      </c>
      <c r="AY44" s="102">
        <v>5</v>
      </c>
      <c r="AZ44" s="102">
        <v>0</v>
      </c>
      <c r="BA44" s="118">
        <v>2.5</v>
      </c>
    </row>
    <row r="45" spans="1:53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102">
        <v>3</v>
      </c>
      <c r="M45" s="102"/>
      <c r="N45" s="102">
        <v>4</v>
      </c>
      <c r="O45" s="102">
        <v>3</v>
      </c>
      <c r="P45" s="102"/>
      <c r="Q45" s="118">
        <v>3.3333333333333335</v>
      </c>
      <c r="R45" s="102"/>
      <c r="S45" s="102"/>
      <c r="T45" s="102"/>
      <c r="U45" s="102"/>
      <c r="V45" s="59"/>
      <c r="W45" s="118" t="e">
        <v>#DIV/0!</v>
      </c>
      <c r="X45" s="102"/>
      <c r="Y45" s="102"/>
      <c r="Z45" s="102"/>
      <c r="AA45" s="102"/>
      <c r="AB45" s="59"/>
      <c r="AC45" s="118" t="e">
        <v>#DIV/0!</v>
      </c>
      <c r="AD45" s="102"/>
      <c r="AE45" s="102"/>
      <c r="AF45" s="102"/>
      <c r="AG45" s="102"/>
      <c r="AH45" s="59"/>
      <c r="AI45" s="118" t="e">
        <v>#DIV/0!</v>
      </c>
      <c r="AJ45" s="58"/>
      <c r="AK45" s="58"/>
      <c r="AL45" s="102"/>
      <c r="AM45" s="58"/>
      <c r="AN45" s="59"/>
      <c r="AO45" s="118">
        <v>0</v>
      </c>
      <c r="AP45" s="102"/>
      <c r="AQ45" s="102"/>
      <c r="AR45" s="102"/>
      <c r="AS45" s="102"/>
      <c r="AT45" s="59"/>
      <c r="AU45" s="118" t="e">
        <v>#DIV/0!</v>
      </c>
      <c r="AV45" s="102"/>
      <c r="AW45" s="102"/>
      <c r="AX45" s="59">
        <v>0</v>
      </c>
      <c r="AY45" s="102">
        <v>5</v>
      </c>
      <c r="AZ45" s="102">
        <v>0</v>
      </c>
      <c r="BA45" s="118">
        <v>2.5</v>
      </c>
    </row>
    <row r="46" spans="1:53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102">
        <v>4</v>
      </c>
      <c r="M46" s="102"/>
      <c r="N46" s="102">
        <v>4</v>
      </c>
      <c r="O46" s="102">
        <v>4</v>
      </c>
      <c r="P46" s="102"/>
      <c r="Q46" s="118">
        <v>4</v>
      </c>
      <c r="R46" s="101"/>
      <c r="S46" s="101"/>
      <c r="T46" s="101"/>
      <c r="U46" s="101"/>
      <c r="V46" s="65"/>
      <c r="W46" s="118" t="e">
        <v>#DIV/0!</v>
      </c>
      <c r="X46" s="101"/>
      <c r="Y46" s="101"/>
      <c r="Z46" s="101"/>
      <c r="AA46" s="101"/>
      <c r="AB46" s="65"/>
      <c r="AC46" s="118" t="e">
        <v>#DIV/0!</v>
      </c>
      <c r="AD46" s="101"/>
      <c r="AE46" s="101"/>
      <c r="AF46" s="101"/>
      <c r="AG46" s="101"/>
      <c r="AH46" s="65"/>
      <c r="AI46" s="118" t="e">
        <v>#DIV/0!</v>
      </c>
      <c r="AJ46" s="54"/>
      <c r="AK46" s="54"/>
      <c r="AL46" s="101"/>
      <c r="AM46" s="54"/>
      <c r="AN46" s="65"/>
      <c r="AO46" s="118">
        <v>0</v>
      </c>
      <c r="AP46" s="101"/>
      <c r="AQ46" s="101"/>
      <c r="AR46" s="101"/>
      <c r="AS46" s="101"/>
      <c r="AT46" s="65"/>
      <c r="AU46" s="118" t="e">
        <v>#DIV/0!</v>
      </c>
      <c r="AV46" s="101"/>
      <c r="AW46" s="101"/>
      <c r="AX46" s="59">
        <v>0</v>
      </c>
      <c r="AY46" s="102">
        <v>5</v>
      </c>
      <c r="AZ46" s="102">
        <v>0</v>
      </c>
      <c r="BA46" s="118">
        <v>2.5</v>
      </c>
    </row>
    <row r="47" spans="1:53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102">
        <v>3</v>
      </c>
      <c r="M47" s="102"/>
      <c r="N47" s="102">
        <v>3</v>
      </c>
      <c r="O47" s="102">
        <v>2</v>
      </c>
      <c r="P47" s="102"/>
      <c r="Q47" s="118">
        <v>2.6666666666666665</v>
      </c>
      <c r="R47" s="102"/>
      <c r="S47" s="102"/>
      <c r="T47" s="102"/>
      <c r="U47" s="102"/>
      <c r="V47" s="59"/>
      <c r="W47" s="118" t="e">
        <v>#DIV/0!</v>
      </c>
      <c r="X47" s="102"/>
      <c r="Y47" s="102"/>
      <c r="Z47" s="102"/>
      <c r="AA47" s="102"/>
      <c r="AB47" s="59"/>
      <c r="AC47" s="118" t="e">
        <v>#DIV/0!</v>
      </c>
      <c r="AD47" s="102"/>
      <c r="AE47" s="102"/>
      <c r="AF47" s="102"/>
      <c r="AG47" s="102"/>
      <c r="AH47" s="59"/>
      <c r="AI47" s="118" t="e">
        <v>#DIV/0!</v>
      </c>
      <c r="AJ47" s="58"/>
      <c r="AK47" s="58"/>
      <c r="AL47" s="102"/>
      <c r="AM47" s="58"/>
      <c r="AN47" s="59"/>
      <c r="AO47" s="118">
        <v>0</v>
      </c>
      <c r="AP47" s="102"/>
      <c r="AQ47" s="102"/>
      <c r="AR47" s="102"/>
      <c r="AS47" s="102"/>
      <c r="AT47" s="59"/>
      <c r="AU47" s="118" t="e">
        <v>#DIV/0!</v>
      </c>
      <c r="AV47" s="102"/>
      <c r="AW47" s="102"/>
      <c r="AX47" s="59">
        <v>0</v>
      </c>
      <c r="AY47" s="102">
        <v>5</v>
      </c>
      <c r="AZ47" s="102">
        <v>0</v>
      </c>
      <c r="BA47" s="118">
        <v>2.5</v>
      </c>
    </row>
    <row r="48" spans="1:53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102" t="s">
        <v>563</v>
      </c>
      <c r="M48" s="102"/>
      <c r="N48" s="102" t="s">
        <v>563</v>
      </c>
      <c r="O48" s="102" t="s">
        <v>563</v>
      </c>
      <c r="P48" s="102"/>
      <c r="Q48" s="118" t="s">
        <v>563</v>
      </c>
      <c r="R48" s="101"/>
      <c r="S48" s="101"/>
      <c r="T48" s="101"/>
      <c r="U48" s="101"/>
      <c r="V48" s="65"/>
      <c r="W48" s="118" t="e">
        <v>#DIV/0!</v>
      </c>
      <c r="X48" s="101"/>
      <c r="Y48" s="101"/>
      <c r="Z48" s="101"/>
      <c r="AA48" s="101"/>
      <c r="AB48" s="65"/>
      <c r="AC48" s="118" t="e">
        <v>#DIV/0!</v>
      </c>
      <c r="AD48" s="101"/>
      <c r="AE48" s="101"/>
      <c r="AF48" s="101"/>
      <c r="AG48" s="101"/>
      <c r="AH48" s="65"/>
      <c r="AI48" s="118" t="e">
        <v>#DIV/0!</v>
      </c>
      <c r="AJ48" s="54"/>
      <c r="AK48" s="54"/>
      <c r="AL48" s="101"/>
      <c r="AM48" s="54"/>
      <c r="AN48" s="65"/>
      <c r="AO48" s="118">
        <v>0</v>
      </c>
      <c r="AP48" s="101"/>
      <c r="AQ48" s="101"/>
      <c r="AR48" s="101"/>
      <c r="AS48" s="101"/>
      <c r="AT48" s="65"/>
      <c r="AU48" s="118" t="e">
        <v>#DIV/0!</v>
      </c>
      <c r="AV48" s="101"/>
      <c r="AW48" s="101"/>
      <c r="AX48" s="59" t="s">
        <v>563</v>
      </c>
      <c r="AY48" s="102" t="s">
        <v>563</v>
      </c>
      <c r="AZ48" s="102" t="s">
        <v>563</v>
      </c>
      <c r="BA48" s="118" t="s">
        <v>563</v>
      </c>
    </row>
    <row r="49" spans="1:53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102">
        <v>2</v>
      </c>
      <c r="M49" s="102"/>
      <c r="N49" s="102">
        <v>3</v>
      </c>
      <c r="O49" s="102">
        <v>3</v>
      </c>
      <c r="P49" s="102"/>
      <c r="Q49" s="118">
        <v>2.6666666666666665</v>
      </c>
      <c r="R49" s="102"/>
      <c r="S49" s="102"/>
      <c r="T49" s="102"/>
      <c r="U49" s="102"/>
      <c r="V49" s="59"/>
      <c r="W49" s="118" t="e">
        <v>#DIV/0!</v>
      </c>
      <c r="X49" s="102"/>
      <c r="Y49" s="102"/>
      <c r="Z49" s="102"/>
      <c r="AA49" s="102"/>
      <c r="AB49" s="59"/>
      <c r="AC49" s="118" t="e">
        <v>#DIV/0!</v>
      </c>
      <c r="AD49" s="102"/>
      <c r="AE49" s="102"/>
      <c r="AF49" s="102"/>
      <c r="AG49" s="102"/>
      <c r="AH49" s="59"/>
      <c r="AI49" s="118" t="e">
        <v>#DIV/0!</v>
      </c>
      <c r="AJ49" s="58"/>
      <c r="AK49" s="58"/>
      <c r="AL49" s="102"/>
      <c r="AM49" s="58"/>
      <c r="AN49" s="59"/>
      <c r="AO49" s="118">
        <v>0</v>
      </c>
      <c r="AP49" s="102"/>
      <c r="AQ49" s="102"/>
      <c r="AR49" s="102"/>
      <c r="AS49" s="102"/>
      <c r="AT49" s="59"/>
      <c r="AU49" s="118" t="e">
        <v>#DIV/0!</v>
      </c>
      <c r="AV49" s="102"/>
      <c r="AW49" s="102"/>
      <c r="AX49" s="59">
        <v>0</v>
      </c>
      <c r="AY49" s="102">
        <v>5</v>
      </c>
      <c r="AZ49" s="102">
        <v>0</v>
      </c>
      <c r="BA49" s="118">
        <v>2.5</v>
      </c>
    </row>
    <row r="50" spans="1:53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102">
        <v>3</v>
      </c>
      <c r="M50" s="102"/>
      <c r="N50" s="102">
        <v>2</v>
      </c>
      <c r="O50" s="102">
        <v>2</v>
      </c>
      <c r="P50" s="102"/>
      <c r="Q50" s="118">
        <v>2.3333333333333335</v>
      </c>
      <c r="R50" s="101"/>
      <c r="S50" s="101"/>
      <c r="T50" s="101"/>
      <c r="U50" s="101"/>
      <c r="V50" s="65"/>
      <c r="W50" s="118" t="e">
        <v>#DIV/0!</v>
      </c>
      <c r="X50" s="101"/>
      <c r="Y50" s="101"/>
      <c r="Z50" s="101"/>
      <c r="AA50" s="101"/>
      <c r="AB50" s="65"/>
      <c r="AC50" s="118" t="e">
        <v>#DIV/0!</v>
      </c>
      <c r="AD50" s="101"/>
      <c r="AE50" s="101"/>
      <c r="AF50" s="101"/>
      <c r="AG50" s="101"/>
      <c r="AH50" s="65"/>
      <c r="AI50" s="118" t="e">
        <v>#DIV/0!</v>
      </c>
      <c r="AJ50" s="54"/>
      <c r="AK50" s="54"/>
      <c r="AL50" s="101"/>
      <c r="AM50" s="54"/>
      <c r="AN50" s="65"/>
      <c r="AO50" s="118">
        <v>0</v>
      </c>
      <c r="AP50" s="101"/>
      <c r="AQ50" s="101"/>
      <c r="AR50" s="101"/>
      <c r="AS50" s="101"/>
      <c r="AT50" s="65"/>
      <c r="AU50" s="118" t="e">
        <v>#DIV/0!</v>
      </c>
      <c r="AV50" s="101"/>
      <c r="AW50" s="101"/>
      <c r="AX50" s="59">
        <v>0</v>
      </c>
      <c r="AY50" s="102">
        <v>5</v>
      </c>
      <c r="AZ50" s="102">
        <v>0</v>
      </c>
      <c r="BA50" s="118">
        <v>2.5</v>
      </c>
    </row>
    <row r="51" spans="1:53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102" t="s">
        <v>563</v>
      </c>
      <c r="M51" s="102"/>
      <c r="N51" s="102" t="s">
        <v>563</v>
      </c>
      <c r="O51" s="102" t="s">
        <v>563</v>
      </c>
      <c r="P51" s="102"/>
      <c r="Q51" s="118" t="s">
        <v>563</v>
      </c>
      <c r="R51" s="102"/>
      <c r="S51" s="102"/>
      <c r="T51" s="102"/>
      <c r="U51" s="102"/>
      <c r="V51" s="59"/>
      <c r="W51" s="118" t="e">
        <v>#DIV/0!</v>
      </c>
      <c r="X51" s="102"/>
      <c r="Y51" s="102"/>
      <c r="Z51" s="102"/>
      <c r="AA51" s="102"/>
      <c r="AB51" s="59"/>
      <c r="AC51" s="118" t="e">
        <v>#DIV/0!</v>
      </c>
      <c r="AD51" s="102"/>
      <c r="AE51" s="102"/>
      <c r="AF51" s="102"/>
      <c r="AG51" s="102"/>
      <c r="AH51" s="59"/>
      <c r="AI51" s="118" t="e">
        <v>#DIV/0!</v>
      </c>
      <c r="AJ51" s="58"/>
      <c r="AK51" s="58"/>
      <c r="AL51" s="102"/>
      <c r="AM51" s="58"/>
      <c r="AN51" s="59"/>
      <c r="AO51" s="118">
        <v>0</v>
      </c>
      <c r="AP51" s="102"/>
      <c r="AQ51" s="102"/>
      <c r="AR51" s="102"/>
      <c r="AS51" s="102"/>
      <c r="AT51" s="59"/>
      <c r="AU51" s="118" t="e">
        <v>#DIV/0!</v>
      </c>
      <c r="AV51" s="102"/>
      <c r="AW51" s="102"/>
      <c r="AX51" s="59" t="s">
        <v>563</v>
      </c>
      <c r="AY51" s="102" t="s">
        <v>563</v>
      </c>
      <c r="AZ51" s="102" t="s">
        <v>563</v>
      </c>
      <c r="BA51" s="118" t="s">
        <v>563</v>
      </c>
    </row>
    <row r="52" spans="1:53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102">
        <v>3</v>
      </c>
      <c r="M52" s="102"/>
      <c r="N52" s="102">
        <v>3</v>
      </c>
      <c r="O52" s="102">
        <v>2</v>
      </c>
      <c r="P52" s="102"/>
      <c r="Q52" s="118">
        <v>2.6666666666666665</v>
      </c>
      <c r="R52" s="101"/>
      <c r="S52" s="101"/>
      <c r="T52" s="101"/>
      <c r="U52" s="101"/>
      <c r="V52" s="65"/>
      <c r="W52" s="118" t="e">
        <v>#DIV/0!</v>
      </c>
      <c r="X52" s="101"/>
      <c r="Y52" s="101"/>
      <c r="Z52" s="101"/>
      <c r="AA52" s="101"/>
      <c r="AB52" s="65"/>
      <c r="AC52" s="118" t="e">
        <v>#DIV/0!</v>
      </c>
      <c r="AD52" s="101"/>
      <c r="AE52" s="101"/>
      <c r="AF52" s="101"/>
      <c r="AG52" s="101"/>
      <c r="AH52" s="65"/>
      <c r="AI52" s="118" t="e">
        <v>#DIV/0!</v>
      </c>
      <c r="AJ52" s="54"/>
      <c r="AK52" s="54"/>
      <c r="AL52" s="101"/>
      <c r="AM52" s="54"/>
      <c r="AN52" s="65"/>
      <c r="AO52" s="118">
        <v>0</v>
      </c>
      <c r="AP52" s="101"/>
      <c r="AQ52" s="101"/>
      <c r="AR52" s="101"/>
      <c r="AS52" s="101"/>
      <c r="AT52" s="65"/>
      <c r="AU52" s="118" t="e">
        <v>#DIV/0!</v>
      </c>
      <c r="AV52" s="101"/>
      <c r="AW52" s="101"/>
      <c r="AX52" s="59">
        <v>0</v>
      </c>
      <c r="AY52" s="102">
        <v>5</v>
      </c>
      <c r="AZ52" s="102">
        <v>0</v>
      </c>
      <c r="BA52" s="118">
        <v>2.5</v>
      </c>
    </row>
    <row r="53" spans="1:53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102">
        <v>1</v>
      </c>
      <c r="M53" s="102"/>
      <c r="N53" s="102">
        <v>1</v>
      </c>
      <c r="O53" s="102">
        <v>1</v>
      </c>
      <c r="P53" s="102"/>
      <c r="Q53" s="118">
        <v>1</v>
      </c>
      <c r="R53" s="102"/>
      <c r="S53" s="102"/>
      <c r="T53" s="102"/>
      <c r="U53" s="102"/>
      <c r="V53" s="59"/>
      <c r="W53" s="118" t="e">
        <v>#DIV/0!</v>
      </c>
      <c r="X53" s="102"/>
      <c r="Y53" s="102"/>
      <c r="Z53" s="102"/>
      <c r="AA53" s="102"/>
      <c r="AB53" s="59"/>
      <c r="AC53" s="118" t="e">
        <v>#DIV/0!</v>
      </c>
      <c r="AD53" s="102"/>
      <c r="AE53" s="102"/>
      <c r="AF53" s="102"/>
      <c r="AG53" s="102"/>
      <c r="AH53" s="59"/>
      <c r="AI53" s="118" t="e">
        <v>#DIV/0!</v>
      </c>
      <c r="AJ53" s="58"/>
      <c r="AK53" s="58"/>
      <c r="AL53" s="102"/>
      <c r="AM53" s="58"/>
      <c r="AN53" s="59"/>
      <c r="AO53" s="118">
        <v>0</v>
      </c>
      <c r="AP53" s="102"/>
      <c r="AQ53" s="102"/>
      <c r="AR53" s="102"/>
      <c r="AS53" s="102"/>
      <c r="AT53" s="59"/>
      <c r="AU53" s="118" t="e">
        <v>#DIV/0!</v>
      </c>
      <c r="AV53" s="102"/>
      <c r="AW53" s="102"/>
      <c r="AX53" s="59">
        <v>0</v>
      </c>
      <c r="AY53" s="102">
        <v>5</v>
      </c>
      <c r="AZ53" s="102">
        <v>0</v>
      </c>
      <c r="BA53" s="118">
        <v>2.5</v>
      </c>
    </row>
    <row r="54" spans="1:53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102">
        <v>3</v>
      </c>
      <c r="M54" s="102"/>
      <c r="N54" s="102">
        <v>3</v>
      </c>
      <c r="O54" s="102">
        <v>1</v>
      </c>
      <c r="P54" s="102"/>
      <c r="Q54" s="118">
        <v>2.3333333333333335</v>
      </c>
      <c r="R54" s="101"/>
      <c r="S54" s="101"/>
      <c r="T54" s="101"/>
      <c r="U54" s="101"/>
      <c r="V54" s="65"/>
      <c r="W54" s="118" t="e">
        <v>#DIV/0!</v>
      </c>
      <c r="X54" s="101"/>
      <c r="Y54" s="101"/>
      <c r="Z54" s="101"/>
      <c r="AA54" s="101"/>
      <c r="AB54" s="65"/>
      <c r="AC54" s="118" t="e">
        <v>#DIV/0!</v>
      </c>
      <c r="AD54" s="101"/>
      <c r="AE54" s="101"/>
      <c r="AF54" s="101"/>
      <c r="AG54" s="101"/>
      <c r="AH54" s="65"/>
      <c r="AI54" s="118" t="e">
        <v>#DIV/0!</v>
      </c>
      <c r="AJ54" s="54"/>
      <c r="AK54" s="54"/>
      <c r="AL54" s="101"/>
      <c r="AM54" s="54"/>
      <c r="AN54" s="65"/>
      <c r="AO54" s="118">
        <v>0</v>
      </c>
      <c r="AP54" s="101"/>
      <c r="AQ54" s="101"/>
      <c r="AR54" s="101"/>
      <c r="AS54" s="101"/>
      <c r="AT54" s="65"/>
      <c r="AU54" s="118" t="e">
        <v>#DIV/0!</v>
      </c>
      <c r="AV54" s="101"/>
      <c r="AW54" s="101"/>
      <c r="AX54" s="59">
        <v>0</v>
      </c>
      <c r="AY54" s="102">
        <v>5</v>
      </c>
      <c r="AZ54" s="102">
        <v>0</v>
      </c>
      <c r="BA54" s="118">
        <v>2.5</v>
      </c>
    </row>
    <row r="55" spans="1:53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102">
        <v>0</v>
      </c>
      <c r="M55" s="102"/>
      <c r="N55" s="102">
        <v>0</v>
      </c>
      <c r="O55" s="102">
        <v>0</v>
      </c>
      <c r="P55" s="102"/>
      <c r="Q55" s="118">
        <v>0</v>
      </c>
      <c r="R55" s="102"/>
      <c r="S55" s="102"/>
      <c r="T55" s="102"/>
      <c r="U55" s="102"/>
      <c r="V55" s="59"/>
      <c r="W55" s="118" t="e">
        <v>#DIV/0!</v>
      </c>
      <c r="X55" s="102"/>
      <c r="Y55" s="102"/>
      <c r="Z55" s="102"/>
      <c r="AA55" s="102"/>
      <c r="AB55" s="59"/>
      <c r="AC55" s="118" t="e">
        <v>#DIV/0!</v>
      </c>
      <c r="AD55" s="102"/>
      <c r="AE55" s="102"/>
      <c r="AF55" s="102"/>
      <c r="AG55" s="102"/>
      <c r="AH55" s="59"/>
      <c r="AI55" s="118" t="e">
        <v>#DIV/0!</v>
      </c>
      <c r="AJ55" s="58"/>
      <c r="AK55" s="58"/>
      <c r="AL55" s="102"/>
      <c r="AM55" s="58"/>
      <c r="AN55" s="59"/>
      <c r="AO55" s="118">
        <v>0</v>
      </c>
      <c r="AP55" s="102"/>
      <c r="AQ55" s="102"/>
      <c r="AR55" s="102"/>
      <c r="AS55" s="102"/>
      <c r="AT55" s="59"/>
      <c r="AU55" s="118" t="e">
        <v>#DIV/0!</v>
      </c>
      <c r="AV55" s="102"/>
      <c r="AW55" s="102"/>
      <c r="AX55" s="59">
        <v>0</v>
      </c>
      <c r="AY55" s="102">
        <v>0</v>
      </c>
      <c r="AZ55" s="102">
        <v>0</v>
      </c>
      <c r="BA55" s="118">
        <v>0</v>
      </c>
    </row>
    <row r="56" spans="1:53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102" t="s">
        <v>563</v>
      </c>
      <c r="M56" s="102"/>
      <c r="N56" s="102" t="s">
        <v>563</v>
      </c>
      <c r="O56" s="102" t="s">
        <v>563</v>
      </c>
      <c r="P56" s="102"/>
      <c r="Q56" s="118" t="s">
        <v>563</v>
      </c>
      <c r="R56" s="101"/>
      <c r="S56" s="101"/>
      <c r="T56" s="101"/>
      <c r="U56" s="101"/>
      <c r="V56" s="65"/>
      <c r="W56" s="118" t="e">
        <v>#DIV/0!</v>
      </c>
      <c r="X56" s="101"/>
      <c r="Y56" s="101"/>
      <c r="Z56" s="101"/>
      <c r="AA56" s="101"/>
      <c r="AB56" s="65"/>
      <c r="AC56" s="118" t="e">
        <v>#DIV/0!</v>
      </c>
      <c r="AD56" s="101"/>
      <c r="AE56" s="101"/>
      <c r="AF56" s="101"/>
      <c r="AG56" s="101"/>
      <c r="AH56" s="65"/>
      <c r="AI56" s="118" t="e">
        <v>#DIV/0!</v>
      </c>
      <c r="AJ56" s="54"/>
      <c r="AK56" s="54"/>
      <c r="AL56" s="101"/>
      <c r="AM56" s="54"/>
      <c r="AN56" s="65"/>
      <c r="AO56" s="118">
        <v>0</v>
      </c>
      <c r="AP56" s="101"/>
      <c r="AQ56" s="101"/>
      <c r="AR56" s="101"/>
      <c r="AS56" s="101"/>
      <c r="AT56" s="65"/>
      <c r="AU56" s="118" t="e">
        <v>#DIV/0!</v>
      </c>
      <c r="AV56" s="101"/>
      <c r="AW56" s="101"/>
      <c r="AX56" s="59" t="s">
        <v>563</v>
      </c>
      <c r="AY56" s="102" t="s">
        <v>563</v>
      </c>
      <c r="AZ56" s="102" t="s">
        <v>563</v>
      </c>
      <c r="BA56" s="118" t="s">
        <v>563</v>
      </c>
    </row>
    <row r="57" spans="1:53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102">
        <v>4</v>
      </c>
      <c r="M57" s="102"/>
      <c r="N57" s="102">
        <v>4</v>
      </c>
      <c r="O57" s="102">
        <v>4</v>
      </c>
      <c r="P57" s="102"/>
      <c r="Q57" s="118">
        <v>4</v>
      </c>
      <c r="R57" s="102"/>
      <c r="S57" s="102"/>
      <c r="T57" s="102"/>
      <c r="U57" s="102"/>
      <c r="V57" s="59"/>
      <c r="W57" s="118" t="e">
        <v>#DIV/0!</v>
      </c>
      <c r="X57" s="102"/>
      <c r="Y57" s="102"/>
      <c r="Z57" s="102"/>
      <c r="AA57" s="102"/>
      <c r="AB57" s="59"/>
      <c r="AC57" s="118" t="e">
        <v>#DIV/0!</v>
      </c>
      <c r="AD57" s="102"/>
      <c r="AE57" s="102"/>
      <c r="AF57" s="102"/>
      <c r="AG57" s="102"/>
      <c r="AH57" s="59"/>
      <c r="AI57" s="118" t="e">
        <v>#DIV/0!</v>
      </c>
      <c r="AJ57" s="58"/>
      <c r="AK57" s="58"/>
      <c r="AL57" s="102"/>
      <c r="AM57" s="58"/>
      <c r="AN57" s="59"/>
      <c r="AO57" s="118">
        <v>0</v>
      </c>
      <c r="AP57" s="102"/>
      <c r="AQ57" s="102"/>
      <c r="AR57" s="102"/>
      <c r="AS57" s="102"/>
      <c r="AT57" s="59"/>
      <c r="AU57" s="118" t="e">
        <v>#DIV/0!</v>
      </c>
      <c r="AV57" s="102"/>
      <c r="AW57" s="102"/>
      <c r="AX57" s="59">
        <v>0</v>
      </c>
      <c r="AY57" s="102">
        <v>5</v>
      </c>
      <c r="AZ57" s="102">
        <v>0</v>
      </c>
      <c r="BA57" s="118">
        <v>2.5</v>
      </c>
    </row>
    <row r="58" spans="1:53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102">
        <v>4</v>
      </c>
      <c r="M58" s="102"/>
      <c r="N58" s="102">
        <v>4</v>
      </c>
      <c r="O58" s="102">
        <v>4</v>
      </c>
      <c r="P58" s="102"/>
      <c r="Q58" s="118">
        <v>4</v>
      </c>
      <c r="R58" s="101"/>
      <c r="S58" s="101"/>
      <c r="T58" s="101"/>
      <c r="U58" s="101"/>
      <c r="V58" s="65"/>
      <c r="W58" s="118" t="e">
        <v>#DIV/0!</v>
      </c>
      <c r="X58" s="101"/>
      <c r="Y58" s="101"/>
      <c r="Z58" s="101"/>
      <c r="AA58" s="101"/>
      <c r="AB58" s="65"/>
      <c r="AC58" s="118" t="e">
        <v>#DIV/0!</v>
      </c>
      <c r="AD58" s="101"/>
      <c r="AE58" s="101"/>
      <c r="AF58" s="101"/>
      <c r="AG58" s="101"/>
      <c r="AH58" s="65"/>
      <c r="AI58" s="118" t="e">
        <v>#DIV/0!</v>
      </c>
      <c r="AJ58" s="54"/>
      <c r="AK58" s="54"/>
      <c r="AL58" s="101"/>
      <c r="AM58" s="54"/>
      <c r="AN58" s="65"/>
      <c r="AO58" s="118">
        <v>0</v>
      </c>
      <c r="AP58" s="101"/>
      <c r="AQ58" s="101"/>
      <c r="AR58" s="101"/>
      <c r="AS58" s="101"/>
      <c r="AT58" s="65"/>
      <c r="AU58" s="118" t="e">
        <v>#DIV/0!</v>
      </c>
      <c r="AV58" s="101"/>
      <c r="AW58" s="101"/>
      <c r="AX58" s="59">
        <v>0</v>
      </c>
      <c r="AY58" s="102">
        <v>5</v>
      </c>
      <c r="AZ58" s="102">
        <v>0</v>
      </c>
      <c r="BA58" s="118">
        <v>2.5</v>
      </c>
    </row>
    <row r="59" spans="1:53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102" t="s">
        <v>563</v>
      </c>
      <c r="M59" s="102"/>
      <c r="N59" s="102" t="s">
        <v>563</v>
      </c>
      <c r="O59" s="102" t="s">
        <v>563</v>
      </c>
      <c r="P59" s="102"/>
      <c r="Q59" s="118" t="s">
        <v>563</v>
      </c>
      <c r="R59" s="102"/>
      <c r="S59" s="102"/>
      <c r="T59" s="102"/>
      <c r="U59" s="102"/>
      <c r="V59" s="59"/>
      <c r="W59" s="118" t="e">
        <v>#DIV/0!</v>
      </c>
      <c r="X59" s="102"/>
      <c r="Y59" s="102"/>
      <c r="Z59" s="102"/>
      <c r="AA59" s="102"/>
      <c r="AB59" s="59"/>
      <c r="AC59" s="118" t="e">
        <v>#DIV/0!</v>
      </c>
      <c r="AD59" s="102"/>
      <c r="AE59" s="102"/>
      <c r="AF59" s="102"/>
      <c r="AG59" s="102"/>
      <c r="AH59" s="59"/>
      <c r="AI59" s="118" t="e">
        <v>#DIV/0!</v>
      </c>
      <c r="AJ59" s="58"/>
      <c r="AK59" s="58"/>
      <c r="AL59" s="102"/>
      <c r="AM59" s="58"/>
      <c r="AN59" s="59"/>
      <c r="AO59" s="118">
        <v>0</v>
      </c>
      <c r="AP59" s="102"/>
      <c r="AQ59" s="102"/>
      <c r="AR59" s="102"/>
      <c r="AS59" s="102"/>
      <c r="AT59" s="59"/>
      <c r="AU59" s="118" t="e">
        <v>#DIV/0!</v>
      </c>
      <c r="AV59" s="102"/>
      <c r="AW59" s="102"/>
      <c r="AX59" s="59" t="s">
        <v>563</v>
      </c>
      <c r="AY59" s="102" t="s">
        <v>563</v>
      </c>
      <c r="AZ59" s="102" t="s">
        <v>563</v>
      </c>
      <c r="BA59" s="118" t="s">
        <v>563</v>
      </c>
    </row>
    <row r="60" spans="1:53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102" t="s">
        <v>563</v>
      </c>
      <c r="M60" s="102"/>
      <c r="N60" s="102" t="s">
        <v>563</v>
      </c>
      <c r="O60" s="102" t="s">
        <v>563</v>
      </c>
      <c r="P60" s="102"/>
      <c r="Q60" s="118" t="s">
        <v>563</v>
      </c>
      <c r="R60" s="101"/>
      <c r="S60" s="101"/>
      <c r="T60" s="101"/>
      <c r="U60" s="101"/>
      <c r="V60" s="65"/>
      <c r="W60" s="118" t="e">
        <v>#DIV/0!</v>
      </c>
      <c r="X60" s="101"/>
      <c r="Y60" s="101"/>
      <c r="Z60" s="101"/>
      <c r="AA60" s="101"/>
      <c r="AB60" s="65"/>
      <c r="AC60" s="118" t="e">
        <v>#DIV/0!</v>
      </c>
      <c r="AD60" s="101"/>
      <c r="AE60" s="101"/>
      <c r="AF60" s="101"/>
      <c r="AG60" s="101"/>
      <c r="AH60" s="65"/>
      <c r="AI60" s="118" t="e">
        <v>#DIV/0!</v>
      </c>
      <c r="AJ60" s="54"/>
      <c r="AK60" s="54"/>
      <c r="AL60" s="101"/>
      <c r="AM60" s="54"/>
      <c r="AN60" s="65"/>
      <c r="AO60" s="118">
        <v>0</v>
      </c>
      <c r="AP60" s="101"/>
      <c r="AQ60" s="101"/>
      <c r="AR60" s="101"/>
      <c r="AS60" s="101"/>
      <c r="AT60" s="65"/>
      <c r="AU60" s="118" t="e">
        <v>#DIV/0!</v>
      </c>
      <c r="AV60" s="101"/>
      <c r="AW60" s="101"/>
      <c r="AX60" s="59" t="s">
        <v>563</v>
      </c>
      <c r="AY60" s="102" t="s">
        <v>563</v>
      </c>
      <c r="AZ60" s="102" t="s">
        <v>563</v>
      </c>
      <c r="BA60" s="118" t="s">
        <v>563</v>
      </c>
    </row>
    <row r="61" spans="1:53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102">
        <v>3</v>
      </c>
      <c r="M61" s="102"/>
      <c r="N61" s="102">
        <v>2</v>
      </c>
      <c r="O61" s="102">
        <v>2</v>
      </c>
      <c r="P61" s="102"/>
      <c r="Q61" s="118">
        <v>2.3333333333333335</v>
      </c>
      <c r="R61" s="102"/>
      <c r="S61" s="102"/>
      <c r="T61" s="102"/>
      <c r="U61" s="102"/>
      <c r="V61" s="59"/>
      <c r="W61" s="118" t="e">
        <v>#DIV/0!</v>
      </c>
      <c r="X61" s="102"/>
      <c r="Y61" s="102"/>
      <c r="Z61" s="102"/>
      <c r="AA61" s="102"/>
      <c r="AB61" s="59"/>
      <c r="AC61" s="118" t="e">
        <v>#DIV/0!</v>
      </c>
      <c r="AD61" s="102"/>
      <c r="AE61" s="102"/>
      <c r="AF61" s="102"/>
      <c r="AG61" s="102"/>
      <c r="AH61" s="59"/>
      <c r="AI61" s="118" t="e">
        <v>#DIV/0!</v>
      </c>
      <c r="AJ61" s="58"/>
      <c r="AK61" s="58"/>
      <c r="AL61" s="102"/>
      <c r="AM61" s="58"/>
      <c r="AN61" s="59"/>
      <c r="AO61" s="118">
        <v>0</v>
      </c>
      <c r="AP61" s="102"/>
      <c r="AQ61" s="102"/>
      <c r="AR61" s="102"/>
      <c r="AS61" s="102"/>
      <c r="AT61" s="59"/>
      <c r="AU61" s="118" t="e">
        <v>#DIV/0!</v>
      </c>
      <c r="AV61" s="102"/>
      <c r="AW61" s="102"/>
      <c r="AX61" s="59">
        <v>0</v>
      </c>
      <c r="AY61" s="102">
        <v>5</v>
      </c>
      <c r="AZ61" s="102">
        <v>0</v>
      </c>
      <c r="BA61" s="118">
        <v>2.5</v>
      </c>
    </row>
    <row r="62" spans="1:53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102">
        <v>0</v>
      </c>
      <c r="M62" s="102"/>
      <c r="N62" s="102">
        <v>0</v>
      </c>
      <c r="O62" s="102">
        <v>0</v>
      </c>
      <c r="P62" s="102"/>
      <c r="Q62" s="118">
        <v>0</v>
      </c>
      <c r="R62" s="101"/>
      <c r="S62" s="101"/>
      <c r="T62" s="101"/>
      <c r="U62" s="101"/>
      <c r="V62" s="65"/>
      <c r="W62" s="118" t="e">
        <v>#DIV/0!</v>
      </c>
      <c r="X62" s="101"/>
      <c r="Y62" s="101"/>
      <c r="Z62" s="101"/>
      <c r="AA62" s="101"/>
      <c r="AB62" s="65"/>
      <c r="AC62" s="118" t="e">
        <v>#DIV/0!</v>
      </c>
      <c r="AD62" s="101"/>
      <c r="AE62" s="101"/>
      <c r="AF62" s="101"/>
      <c r="AG62" s="101"/>
      <c r="AH62" s="65"/>
      <c r="AI62" s="118" t="e">
        <v>#DIV/0!</v>
      </c>
      <c r="AJ62" s="54"/>
      <c r="AK62" s="54"/>
      <c r="AL62" s="101"/>
      <c r="AM62" s="54"/>
      <c r="AN62" s="65"/>
      <c r="AO62" s="118">
        <v>0</v>
      </c>
      <c r="AP62" s="101"/>
      <c r="AQ62" s="101"/>
      <c r="AR62" s="101"/>
      <c r="AS62" s="101"/>
      <c r="AT62" s="65"/>
      <c r="AU62" s="118" t="e">
        <v>#DIV/0!</v>
      </c>
      <c r="AV62" s="101"/>
      <c r="AW62" s="101"/>
      <c r="AX62" s="59">
        <v>0</v>
      </c>
      <c r="AY62" s="102">
        <v>0</v>
      </c>
      <c r="AZ62" s="102">
        <v>0</v>
      </c>
      <c r="BA62" s="118">
        <v>0</v>
      </c>
    </row>
    <row r="63" spans="1:53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102">
        <v>4</v>
      </c>
      <c r="M63" s="102"/>
      <c r="N63" s="102">
        <v>4</v>
      </c>
      <c r="O63" s="102">
        <v>4</v>
      </c>
      <c r="P63" s="102"/>
      <c r="Q63" s="118">
        <v>4</v>
      </c>
      <c r="R63" s="102"/>
      <c r="S63" s="102"/>
      <c r="T63" s="102"/>
      <c r="U63" s="102"/>
      <c r="V63" s="59"/>
      <c r="W63" s="118" t="e">
        <v>#DIV/0!</v>
      </c>
      <c r="X63" s="102"/>
      <c r="Y63" s="102"/>
      <c r="Z63" s="102"/>
      <c r="AA63" s="102"/>
      <c r="AB63" s="59"/>
      <c r="AC63" s="118" t="e">
        <v>#DIV/0!</v>
      </c>
      <c r="AD63" s="102"/>
      <c r="AE63" s="102"/>
      <c r="AF63" s="102"/>
      <c r="AG63" s="102"/>
      <c r="AH63" s="59"/>
      <c r="AI63" s="118" t="e">
        <v>#DIV/0!</v>
      </c>
      <c r="AJ63" s="58"/>
      <c r="AK63" s="58"/>
      <c r="AL63" s="102"/>
      <c r="AM63" s="58"/>
      <c r="AN63" s="59"/>
      <c r="AO63" s="118">
        <v>0</v>
      </c>
      <c r="AP63" s="102"/>
      <c r="AQ63" s="102"/>
      <c r="AR63" s="102"/>
      <c r="AS63" s="102"/>
      <c r="AT63" s="59"/>
      <c r="AU63" s="118" t="e">
        <v>#DIV/0!</v>
      </c>
      <c r="AV63" s="102"/>
      <c r="AW63" s="102"/>
      <c r="AX63" s="59">
        <v>0</v>
      </c>
      <c r="AY63" s="102">
        <v>5</v>
      </c>
      <c r="AZ63" s="102">
        <v>0</v>
      </c>
      <c r="BA63" s="118">
        <v>2.5</v>
      </c>
    </row>
    <row r="64" spans="1:53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102">
        <v>3</v>
      </c>
      <c r="M64" s="102"/>
      <c r="N64" s="102">
        <v>3</v>
      </c>
      <c r="O64" s="102">
        <v>2</v>
      </c>
      <c r="P64" s="102"/>
      <c r="Q64" s="118">
        <v>2.6666666666666665</v>
      </c>
      <c r="R64" s="101"/>
      <c r="S64" s="101"/>
      <c r="T64" s="101"/>
      <c r="U64" s="101"/>
      <c r="V64" s="65"/>
      <c r="W64" s="118" t="e">
        <v>#DIV/0!</v>
      </c>
      <c r="X64" s="101"/>
      <c r="Y64" s="101"/>
      <c r="Z64" s="101"/>
      <c r="AA64" s="101"/>
      <c r="AB64" s="65"/>
      <c r="AC64" s="118" t="e">
        <v>#DIV/0!</v>
      </c>
      <c r="AD64" s="101"/>
      <c r="AE64" s="101"/>
      <c r="AF64" s="101"/>
      <c r="AG64" s="101"/>
      <c r="AH64" s="65"/>
      <c r="AI64" s="118" t="e">
        <v>#DIV/0!</v>
      </c>
      <c r="AJ64" s="54"/>
      <c r="AK64" s="54"/>
      <c r="AL64" s="101"/>
      <c r="AM64" s="54"/>
      <c r="AN64" s="65"/>
      <c r="AO64" s="118">
        <v>0</v>
      </c>
      <c r="AP64" s="101"/>
      <c r="AQ64" s="101"/>
      <c r="AR64" s="101"/>
      <c r="AS64" s="101"/>
      <c r="AT64" s="65"/>
      <c r="AU64" s="118" t="e">
        <v>#DIV/0!</v>
      </c>
      <c r="AV64" s="101"/>
      <c r="AW64" s="101"/>
      <c r="AX64" s="59">
        <v>0</v>
      </c>
      <c r="AY64" s="102">
        <v>5</v>
      </c>
      <c r="AZ64" s="102">
        <v>0</v>
      </c>
      <c r="BA64" s="118">
        <v>2.5</v>
      </c>
    </row>
    <row r="65" spans="1:53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102">
        <v>3</v>
      </c>
      <c r="M65" s="102"/>
      <c r="N65" s="102">
        <v>4</v>
      </c>
      <c r="O65" s="102">
        <v>4</v>
      </c>
      <c r="P65" s="102"/>
      <c r="Q65" s="118">
        <v>3.6666666666666665</v>
      </c>
      <c r="R65" s="102"/>
      <c r="S65" s="102"/>
      <c r="T65" s="102"/>
      <c r="U65" s="102"/>
      <c r="V65" s="59"/>
      <c r="W65" s="118" t="e">
        <v>#DIV/0!</v>
      </c>
      <c r="X65" s="102"/>
      <c r="Y65" s="102"/>
      <c r="Z65" s="102"/>
      <c r="AA65" s="102"/>
      <c r="AB65" s="59"/>
      <c r="AC65" s="118" t="e">
        <v>#DIV/0!</v>
      </c>
      <c r="AD65" s="102"/>
      <c r="AE65" s="102"/>
      <c r="AF65" s="102"/>
      <c r="AG65" s="102"/>
      <c r="AH65" s="59"/>
      <c r="AI65" s="118" t="e">
        <v>#DIV/0!</v>
      </c>
      <c r="AJ65" s="58"/>
      <c r="AK65" s="58"/>
      <c r="AL65" s="102"/>
      <c r="AM65" s="58"/>
      <c r="AN65" s="59"/>
      <c r="AO65" s="118">
        <v>0</v>
      </c>
      <c r="AP65" s="102"/>
      <c r="AQ65" s="102"/>
      <c r="AR65" s="102"/>
      <c r="AS65" s="102"/>
      <c r="AT65" s="59"/>
      <c r="AU65" s="118" t="e">
        <v>#DIV/0!</v>
      </c>
      <c r="AV65" s="102"/>
      <c r="AW65" s="102"/>
      <c r="AX65" s="59">
        <v>0</v>
      </c>
      <c r="AY65" s="102">
        <v>5</v>
      </c>
      <c r="AZ65" s="102">
        <v>0</v>
      </c>
      <c r="BA65" s="118">
        <v>2.5</v>
      </c>
    </row>
    <row r="66" spans="1:53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102" t="s">
        <v>563</v>
      </c>
      <c r="M66" s="102"/>
      <c r="N66" s="102" t="s">
        <v>563</v>
      </c>
      <c r="O66" s="102" t="s">
        <v>563</v>
      </c>
      <c r="P66" s="102"/>
      <c r="Q66" s="118" t="s">
        <v>563</v>
      </c>
      <c r="R66" s="101"/>
      <c r="S66" s="101"/>
      <c r="T66" s="101"/>
      <c r="U66" s="101"/>
      <c r="V66" s="65"/>
      <c r="W66" s="118" t="e">
        <v>#DIV/0!</v>
      </c>
      <c r="X66" s="101"/>
      <c r="Y66" s="101"/>
      <c r="Z66" s="101"/>
      <c r="AA66" s="101"/>
      <c r="AB66" s="65"/>
      <c r="AC66" s="118" t="e">
        <v>#DIV/0!</v>
      </c>
      <c r="AD66" s="101"/>
      <c r="AE66" s="101"/>
      <c r="AF66" s="101"/>
      <c r="AG66" s="101"/>
      <c r="AH66" s="65"/>
      <c r="AI66" s="118" t="e">
        <v>#DIV/0!</v>
      </c>
      <c r="AJ66" s="54"/>
      <c r="AK66" s="54"/>
      <c r="AL66" s="101"/>
      <c r="AM66" s="54"/>
      <c r="AN66" s="65"/>
      <c r="AO66" s="118">
        <v>0</v>
      </c>
      <c r="AP66" s="101"/>
      <c r="AQ66" s="101"/>
      <c r="AR66" s="101"/>
      <c r="AS66" s="101"/>
      <c r="AT66" s="65"/>
      <c r="AU66" s="118" t="e">
        <v>#DIV/0!</v>
      </c>
      <c r="AV66" s="101"/>
      <c r="AW66" s="101"/>
      <c r="AX66" s="59" t="s">
        <v>563</v>
      </c>
      <c r="AY66" s="102" t="s">
        <v>563</v>
      </c>
      <c r="AZ66" s="102" t="s">
        <v>563</v>
      </c>
      <c r="BA66" s="118" t="s">
        <v>563</v>
      </c>
    </row>
    <row r="67" spans="1:53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102">
        <v>3</v>
      </c>
      <c r="M67" s="102"/>
      <c r="N67" s="102">
        <v>4</v>
      </c>
      <c r="O67" s="102">
        <v>3</v>
      </c>
      <c r="P67" s="102"/>
      <c r="Q67" s="118">
        <v>3.3333333333333335</v>
      </c>
      <c r="R67" s="102"/>
      <c r="S67" s="102"/>
      <c r="T67" s="102"/>
      <c r="U67" s="102"/>
      <c r="V67" s="59"/>
      <c r="W67" s="118" t="e">
        <v>#DIV/0!</v>
      </c>
      <c r="X67" s="102"/>
      <c r="Y67" s="102"/>
      <c r="Z67" s="102"/>
      <c r="AA67" s="102"/>
      <c r="AB67" s="59"/>
      <c r="AC67" s="118" t="e">
        <v>#DIV/0!</v>
      </c>
      <c r="AD67" s="102"/>
      <c r="AE67" s="102"/>
      <c r="AF67" s="102"/>
      <c r="AG67" s="102"/>
      <c r="AH67" s="59"/>
      <c r="AI67" s="118" t="e">
        <v>#DIV/0!</v>
      </c>
      <c r="AJ67" s="58"/>
      <c r="AK67" s="58"/>
      <c r="AL67" s="102"/>
      <c r="AM67" s="58"/>
      <c r="AN67" s="59"/>
      <c r="AO67" s="118">
        <v>0</v>
      </c>
      <c r="AP67" s="102"/>
      <c r="AQ67" s="102"/>
      <c r="AR67" s="102"/>
      <c r="AS67" s="102"/>
      <c r="AT67" s="59"/>
      <c r="AU67" s="118" t="e">
        <v>#DIV/0!</v>
      </c>
      <c r="AV67" s="102"/>
      <c r="AW67" s="102"/>
      <c r="AX67" s="59">
        <v>0</v>
      </c>
      <c r="AY67" s="102">
        <v>5</v>
      </c>
      <c r="AZ67" s="102">
        <v>0</v>
      </c>
      <c r="BA67" s="118">
        <v>2.5</v>
      </c>
    </row>
    <row r="68" spans="1:53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102">
        <v>1</v>
      </c>
      <c r="M68" s="102"/>
      <c r="N68" s="102">
        <v>1</v>
      </c>
      <c r="O68" s="102">
        <v>1</v>
      </c>
      <c r="P68" s="102"/>
      <c r="Q68" s="118">
        <v>1</v>
      </c>
      <c r="R68" s="101"/>
      <c r="S68" s="101"/>
      <c r="T68" s="101"/>
      <c r="U68" s="101"/>
      <c r="V68" s="65"/>
      <c r="W68" s="118" t="e">
        <v>#DIV/0!</v>
      </c>
      <c r="X68" s="101"/>
      <c r="Y68" s="101"/>
      <c r="Z68" s="101"/>
      <c r="AA68" s="101"/>
      <c r="AB68" s="65"/>
      <c r="AC68" s="118" t="e">
        <v>#DIV/0!</v>
      </c>
      <c r="AD68" s="101"/>
      <c r="AE68" s="101"/>
      <c r="AF68" s="101"/>
      <c r="AG68" s="101"/>
      <c r="AH68" s="65"/>
      <c r="AI68" s="118" t="e">
        <v>#DIV/0!</v>
      </c>
      <c r="AJ68" s="54"/>
      <c r="AK68" s="54"/>
      <c r="AL68" s="101"/>
      <c r="AM68" s="54"/>
      <c r="AN68" s="65"/>
      <c r="AO68" s="118">
        <v>0</v>
      </c>
      <c r="AP68" s="101"/>
      <c r="AQ68" s="101"/>
      <c r="AR68" s="101"/>
      <c r="AS68" s="101"/>
      <c r="AT68" s="65"/>
      <c r="AU68" s="118" t="e">
        <v>#DIV/0!</v>
      </c>
      <c r="AV68" s="101"/>
      <c r="AW68" s="101"/>
      <c r="AX68" s="59">
        <v>0</v>
      </c>
      <c r="AY68" s="102">
        <v>5</v>
      </c>
      <c r="AZ68" s="102">
        <v>0</v>
      </c>
      <c r="BA68" s="118">
        <v>2.5</v>
      </c>
    </row>
    <row r="69" spans="1:53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102">
        <v>4</v>
      </c>
      <c r="M69" s="102"/>
      <c r="N69" s="102">
        <v>4</v>
      </c>
      <c r="O69" s="102">
        <v>5</v>
      </c>
      <c r="P69" s="102"/>
      <c r="Q69" s="118">
        <v>4.333333333333333</v>
      </c>
      <c r="R69" s="102"/>
      <c r="S69" s="102"/>
      <c r="T69" s="102"/>
      <c r="U69" s="102"/>
      <c r="V69" s="59"/>
      <c r="W69" s="118" t="e">
        <v>#DIV/0!</v>
      </c>
      <c r="X69" s="102"/>
      <c r="Y69" s="102"/>
      <c r="Z69" s="102"/>
      <c r="AA69" s="102"/>
      <c r="AB69" s="59"/>
      <c r="AC69" s="118" t="e">
        <v>#DIV/0!</v>
      </c>
      <c r="AD69" s="102"/>
      <c r="AE69" s="102"/>
      <c r="AF69" s="102"/>
      <c r="AG69" s="102"/>
      <c r="AH69" s="59"/>
      <c r="AI69" s="118" t="e">
        <v>#DIV/0!</v>
      </c>
      <c r="AJ69" s="58"/>
      <c r="AK69" s="58"/>
      <c r="AL69" s="102"/>
      <c r="AM69" s="58"/>
      <c r="AN69" s="59"/>
      <c r="AO69" s="118">
        <v>0</v>
      </c>
      <c r="AP69" s="102"/>
      <c r="AQ69" s="102"/>
      <c r="AR69" s="102"/>
      <c r="AS69" s="102"/>
      <c r="AT69" s="59"/>
      <c r="AU69" s="118" t="e">
        <v>#DIV/0!</v>
      </c>
      <c r="AV69" s="102"/>
      <c r="AW69" s="102"/>
      <c r="AX69" s="59">
        <v>0</v>
      </c>
      <c r="AY69" s="102">
        <v>5</v>
      </c>
      <c r="AZ69" s="102">
        <v>0</v>
      </c>
      <c r="BA69" s="118">
        <v>2.5</v>
      </c>
    </row>
    <row r="70" spans="1:53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102">
        <v>3</v>
      </c>
      <c r="M70" s="102"/>
      <c r="N70" s="102">
        <v>4</v>
      </c>
      <c r="O70" s="102">
        <v>3</v>
      </c>
      <c r="P70" s="102"/>
      <c r="Q70" s="118">
        <v>3.3333333333333335</v>
      </c>
      <c r="R70" s="101"/>
      <c r="S70" s="101"/>
      <c r="T70" s="101"/>
      <c r="U70" s="101"/>
      <c r="V70" s="65"/>
      <c r="W70" s="118" t="e">
        <v>#DIV/0!</v>
      </c>
      <c r="X70" s="101"/>
      <c r="Y70" s="101"/>
      <c r="Z70" s="101"/>
      <c r="AA70" s="101"/>
      <c r="AB70" s="65"/>
      <c r="AC70" s="118" t="e">
        <v>#DIV/0!</v>
      </c>
      <c r="AD70" s="101"/>
      <c r="AE70" s="101"/>
      <c r="AF70" s="101"/>
      <c r="AG70" s="101"/>
      <c r="AH70" s="65"/>
      <c r="AI70" s="118" t="e">
        <v>#DIV/0!</v>
      </c>
      <c r="AJ70" s="54"/>
      <c r="AK70" s="54"/>
      <c r="AL70" s="101"/>
      <c r="AM70" s="54"/>
      <c r="AN70" s="65"/>
      <c r="AO70" s="118">
        <v>0</v>
      </c>
      <c r="AP70" s="101"/>
      <c r="AQ70" s="101"/>
      <c r="AR70" s="101"/>
      <c r="AS70" s="101"/>
      <c r="AT70" s="65"/>
      <c r="AU70" s="118" t="e">
        <v>#DIV/0!</v>
      </c>
      <c r="AV70" s="101"/>
      <c r="AW70" s="101"/>
      <c r="AX70" s="59">
        <v>0</v>
      </c>
      <c r="AY70" s="102">
        <v>5</v>
      </c>
      <c r="AZ70" s="102">
        <v>0</v>
      </c>
      <c r="BA70" s="118">
        <v>2.5</v>
      </c>
    </row>
    <row r="71" spans="1:53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102">
        <v>3</v>
      </c>
      <c r="M71" s="102"/>
      <c r="N71" s="102">
        <v>3</v>
      </c>
      <c r="O71" s="102">
        <v>3</v>
      </c>
      <c r="P71" s="102"/>
      <c r="Q71" s="118">
        <v>3</v>
      </c>
      <c r="R71" s="102"/>
      <c r="S71" s="102"/>
      <c r="T71" s="102"/>
      <c r="U71" s="102"/>
      <c r="V71" s="59"/>
      <c r="W71" s="118" t="e">
        <v>#DIV/0!</v>
      </c>
      <c r="X71" s="102"/>
      <c r="Y71" s="102"/>
      <c r="Z71" s="102"/>
      <c r="AA71" s="102"/>
      <c r="AB71" s="59"/>
      <c r="AC71" s="118" t="e">
        <v>#DIV/0!</v>
      </c>
      <c r="AD71" s="102"/>
      <c r="AE71" s="102"/>
      <c r="AF71" s="102"/>
      <c r="AG71" s="102"/>
      <c r="AH71" s="59"/>
      <c r="AI71" s="118" t="e">
        <v>#DIV/0!</v>
      </c>
      <c r="AJ71" s="58"/>
      <c r="AK71" s="58"/>
      <c r="AL71" s="102"/>
      <c r="AM71" s="58"/>
      <c r="AN71" s="59"/>
      <c r="AO71" s="118">
        <v>0</v>
      </c>
      <c r="AP71" s="102"/>
      <c r="AQ71" s="102"/>
      <c r="AR71" s="102"/>
      <c r="AS71" s="102"/>
      <c r="AT71" s="59"/>
      <c r="AU71" s="118" t="e">
        <v>#DIV/0!</v>
      </c>
      <c r="AV71" s="102"/>
      <c r="AW71" s="102"/>
      <c r="AX71" s="59">
        <v>0</v>
      </c>
      <c r="AY71" s="102">
        <v>5</v>
      </c>
      <c r="AZ71" s="102">
        <v>0</v>
      </c>
      <c r="BA71" s="118">
        <v>2.5</v>
      </c>
    </row>
    <row r="72" spans="1:53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102" t="s">
        <v>563</v>
      </c>
      <c r="M72" s="102"/>
      <c r="N72" s="102" t="s">
        <v>563</v>
      </c>
      <c r="O72" s="102" t="s">
        <v>563</v>
      </c>
      <c r="P72" s="102"/>
      <c r="Q72" s="118" t="s">
        <v>563</v>
      </c>
      <c r="R72" s="101"/>
      <c r="S72" s="101"/>
      <c r="T72" s="101"/>
      <c r="U72" s="101"/>
      <c r="V72" s="65"/>
      <c r="W72" s="118" t="e">
        <v>#DIV/0!</v>
      </c>
      <c r="X72" s="101"/>
      <c r="Y72" s="101"/>
      <c r="Z72" s="101"/>
      <c r="AA72" s="101"/>
      <c r="AB72" s="65"/>
      <c r="AC72" s="118" t="e">
        <v>#DIV/0!</v>
      </c>
      <c r="AD72" s="101"/>
      <c r="AE72" s="101"/>
      <c r="AF72" s="101"/>
      <c r="AG72" s="101"/>
      <c r="AH72" s="65"/>
      <c r="AI72" s="118" t="e">
        <v>#DIV/0!</v>
      </c>
      <c r="AJ72" s="54"/>
      <c r="AK72" s="54"/>
      <c r="AL72" s="101"/>
      <c r="AM72" s="54"/>
      <c r="AN72" s="65"/>
      <c r="AO72" s="118">
        <v>0</v>
      </c>
      <c r="AP72" s="101"/>
      <c r="AQ72" s="101"/>
      <c r="AR72" s="101"/>
      <c r="AS72" s="101"/>
      <c r="AT72" s="65"/>
      <c r="AU72" s="118" t="e">
        <v>#DIV/0!</v>
      </c>
      <c r="AV72" s="101"/>
      <c r="AW72" s="101"/>
      <c r="AX72" s="59" t="s">
        <v>563</v>
      </c>
      <c r="AY72" s="102" t="s">
        <v>563</v>
      </c>
      <c r="AZ72" s="102" t="s">
        <v>563</v>
      </c>
      <c r="BA72" s="118" t="s">
        <v>563</v>
      </c>
    </row>
    <row r="73" spans="1:53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102">
        <v>3</v>
      </c>
      <c r="M73" s="102"/>
      <c r="N73" s="102">
        <v>3</v>
      </c>
      <c r="O73" s="102">
        <v>4</v>
      </c>
      <c r="P73" s="102"/>
      <c r="Q73" s="118">
        <v>3.3333333333333335</v>
      </c>
      <c r="R73" s="102"/>
      <c r="S73" s="102"/>
      <c r="T73" s="102"/>
      <c r="U73" s="102"/>
      <c r="V73" s="59"/>
      <c r="W73" s="118" t="e">
        <v>#DIV/0!</v>
      </c>
      <c r="X73" s="102"/>
      <c r="Y73" s="102"/>
      <c r="Z73" s="102"/>
      <c r="AA73" s="102"/>
      <c r="AB73" s="59"/>
      <c r="AC73" s="118" t="e">
        <v>#DIV/0!</v>
      </c>
      <c r="AD73" s="102"/>
      <c r="AE73" s="102"/>
      <c r="AF73" s="102"/>
      <c r="AG73" s="102"/>
      <c r="AH73" s="59"/>
      <c r="AI73" s="118" t="e">
        <v>#DIV/0!</v>
      </c>
      <c r="AJ73" s="58"/>
      <c r="AK73" s="58"/>
      <c r="AL73" s="102"/>
      <c r="AM73" s="58"/>
      <c r="AN73" s="59"/>
      <c r="AO73" s="118">
        <v>0</v>
      </c>
      <c r="AP73" s="102"/>
      <c r="AQ73" s="102"/>
      <c r="AR73" s="102"/>
      <c r="AS73" s="102"/>
      <c r="AT73" s="59"/>
      <c r="AU73" s="118" t="e">
        <v>#DIV/0!</v>
      </c>
      <c r="AV73" s="102"/>
      <c r="AW73" s="102"/>
      <c r="AX73" s="59">
        <v>0</v>
      </c>
      <c r="AY73" s="102">
        <v>5</v>
      </c>
      <c r="AZ73" s="102">
        <v>0</v>
      </c>
      <c r="BA73" s="118">
        <v>2.5</v>
      </c>
    </row>
    <row r="74" spans="1:53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102">
        <v>4</v>
      </c>
      <c r="M74" s="102"/>
      <c r="N74" s="102">
        <v>4</v>
      </c>
      <c r="O74" s="102">
        <v>4</v>
      </c>
      <c r="P74" s="102"/>
      <c r="Q74" s="118">
        <v>4</v>
      </c>
      <c r="R74" s="101"/>
      <c r="S74" s="101"/>
      <c r="T74" s="101"/>
      <c r="U74" s="101"/>
      <c r="V74" s="65"/>
      <c r="W74" s="118" t="e">
        <v>#DIV/0!</v>
      </c>
      <c r="X74" s="101"/>
      <c r="Y74" s="101"/>
      <c r="Z74" s="101"/>
      <c r="AA74" s="101"/>
      <c r="AB74" s="65"/>
      <c r="AC74" s="118" t="e">
        <v>#DIV/0!</v>
      </c>
      <c r="AD74" s="101"/>
      <c r="AE74" s="101"/>
      <c r="AF74" s="101"/>
      <c r="AG74" s="101"/>
      <c r="AH74" s="65"/>
      <c r="AI74" s="118" t="e">
        <v>#DIV/0!</v>
      </c>
      <c r="AJ74" s="54"/>
      <c r="AK74" s="54"/>
      <c r="AL74" s="101"/>
      <c r="AM74" s="54"/>
      <c r="AN74" s="65"/>
      <c r="AO74" s="118">
        <v>0</v>
      </c>
      <c r="AP74" s="101"/>
      <c r="AQ74" s="101"/>
      <c r="AR74" s="101"/>
      <c r="AS74" s="101"/>
      <c r="AT74" s="65"/>
      <c r="AU74" s="118" t="e">
        <v>#DIV/0!</v>
      </c>
      <c r="AV74" s="101"/>
      <c r="AW74" s="101"/>
      <c r="AX74" s="59">
        <v>0</v>
      </c>
      <c r="AY74" s="102">
        <v>5</v>
      </c>
      <c r="AZ74" s="102">
        <v>0</v>
      </c>
      <c r="BA74" s="118">
        <v>2.5</v>
      </c>
    </row>
    <row r="75" spans="1:53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102">
        <v>2</v>
      </c>
      <c r="M75" s="102"/>
      <c r="N75" s="102">
        <v>3</v>
      </c>
      <c r="O75" s="102">
        <v>3</v>
      </c>
      <c r="P75" s="102"/>
      <c r="Q75" s="118">
        <v>2.6666666666666665</v>
      </c>
      <c r="R75" s="102"/>
      <c r="S75" s="102"/>
      <c r="T75" s="102"/>
      <c r="U75" s="102"/>
      <c r="V75" s="59"/>
      <c r="W75" s="118" t="e">
        <v>#DIV/0!</v>
      </c>
      <c r="X75" s="102"/>
      <c r="Y75" s="102"/>
      <c r="Z75" s="102"/>
      <c r="AA75" s="102"/>
      <c r="AB75" s="59"/>
      <c r="AC75" s="118" t="e">
        <v>#DIV/0!</v>
      </c>
      <c r="AD75" s="102"/>
      <c r="AE75" s="102"/>
      <c r="AF75" s="102"/>
      <c r="AG75" s="102"/>
      <c r="AH75" s="59"/>
      <c r="AI75" s="118" t="e">
        <v>#DIV/0!</v>
      </c>
      <c r="AJ75" s="58"/>
      <c r="AK75" s="58"/>
      <c r="AL75" s="102"/>
      <c r="AM75" s="58"/>
      <c r="AN75" s="59"/>
      <c r="AO75" s="118">
        <v>0</v>
      </c>
      <c r="AP75" s="102"/>
      <c r="AQ75" s="102"/>
      <c r="AR75" s="102"/>
      <c r="AS75" s="102"/>
      <c r="AT75" s="59"/>
      <c r="AU75" s="118" t="e">
        <v>#DIV/0!</v>
      </c>
      <c r="AV75" s="102"/>
      <c r="AW75" s="102"/>
      <c r="AX75" s="59">
        <v>0</v>
      </c>
      <c r="AY75" s="102">
        <v>5</v>
      </c>
      <c r="AZ75" s="102">
        <v>0</v>
      </c>
      <c r="BA75" s="118">
        <v>2.5</v>
      </c>
    </row>
    <row r="76" spans="1:53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102" t="s">
        <v>563</v>
      </c>
      <c r="M76" s="102"/>
      <c r="N76" s="102" t="s">
        <v>563</v>
      </c>
      <c r="O76" s="102" t="s">
        <v>563</v>
      </c>
      <c r="P76" s="102"/>
      <c r="Q76" s="118" t="s">
        <v>563</v>
      </c>
      <c r="R76" s="101"/>
      <c r="S76" s="101"/>
      <c r="T76" s="101"/>
      <c r="U76" s="101"/>
      <c r="V76" s="65"/>
      <c r="W76" s="118" t="e">
        <v>#DIV/0!</v>
      </c>
      <c r="X76" s="101"/>
      <c r="Y76" s="101"/>
      <c r="Z76" s="101"/>
      <c r="AA76" s="101"/>
      <c r="AB76" s="65"/>
      <c r="AC76" s="118" t="e">
        <v>#DIV/0!</v>
      </c>
      <c r="AD76" s="101"/>
      <c r="AE76" s="101"/>
      <c r="AF76" s="101"/>
      <c r="AG76" s="101"/>
      <c r="AH76" s="65"/>
      <c r="AI76" s="118" t="e">
        <v>#DIV/0!</v>
      </c>
      <c r="AJ76" s="54"/>
      <c r="AK76" s="54"/>
      <c r="AL76" s="101"/>
      <c r="AM76" s="54"/>
      <c r="AN76" s="65"/>
      <c r="AO76" s="118">
        <v>0</v>
      </c>
      <c r="AP76" s="101"/>
      <c r="AQ76" s="101"/>
      <c r="AR76" s="101"/>
      <c r="AS76" s="101"/>
      <c r="AT76" s="65"/>
      <c r="AU76" s="118" t="e">
        <v>#DIV/0!</v>
      </c>
      <c r="AV76" s="101"/>
      <c r="AW76" s="101"/>
      <c r="AX76" s="59" t="s">
        <v>563</v>
      </c>
      <c r="AY76" s="102" t="s">
        <v>563</v>
      </c>
      <c r="AZ76" s="102" t="s">
        <v>563</v>
      </c>
      <c r="BA76" s="118" t="s">
        <v>563</v>
      </c>
    </row>
    <row r="77" spans="1:53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102" t="s">
        <v>563</v>
      </c>
      <c r="M77" s="102"/>
      <c r="N77" s="102" t="s">
        <v>563</v>
      </c>
      <c r="O77" s="102" t="s">
        <v>563</v>
      </c>
      <c r="P77" s="102"/>
      <c r="Q77" s="118" t="s">
        <v>563</v>
      </c>
      <c r="R77" s="102"/>
      <c r="S77" s="102"/>
      <c r="T77" s="102"/>
      <c r="U77" s="102"/>
      <c r="V77" s="59"/>
      <c r="W77" s="118" t="e">
        <v>#DIV/0!</v>
      </c>
      <c r="X77" s="102"/>
      <c r="Y77" s="102"/>
      <c r="Z77" s="102"/>
      <c r="AA77" s="102"/>
      <c r="AB77" s="59"/>
      <c r="AC77" s="118" t="e">
        <v>#DIV/0!</v>
      </c>
      <c r="AD77" s="102"/>
      <c r="AE77" s="102"/>
      <c r="AF77" s="102"/>
      <c r="AG77" s="102"/>
      <c r="AH77" s="59"/>
      <c r="AI77" s="118" t="e">
        <v>#DIV/0!</v>
      </c>
      <c r="AJ77" s="58"/>
      <c r="AK77" s="58"/>
      <c r="AL77" s="102"/>
      <c r="AM77" s="58"/>
      <c r="AN77" s="59"/>
      <c r="AO77" s="118">
        <v>0</v>
      </c>
      <c r="AP77" s="102"/>
      <c r="AQ77" s="102"/>
      <c r="AR77" s="102"/>
      <c r="AS77" s="102"/>
      <c r="AT77" s="59"/>
      <c r="AU77" s="118" t="e">
        <v>#DIV/0!</v>
      </c>
      <c r="AV77" s="102"/>
      <c r="AW77" s="102"/>
      <c r="AX77" s="59" t="s">
        <v>563</v>
      </c>
      <c r="AY77" s="102" t="s">
        <v>563</v>
      </c>
      <c r="AZ77" s="102" t="s">
        <v>563</v>
      </c>
      <c r="BA77" s="118" t="s">
        <v>563</v>
      </c>
    </row>
    <row r="78" spans="1:53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102" t="s">
        <v>563</v>
      </c>
      <c r="M78" s="102"/>
      <c r="N78" s="102" t="s">
        <v>563</v>
      </c>
      <c r="O78" s="102" t="s">
        <v>563</v>
      </c>
      <c r="P78" s="102"/>
      <c r="Q78" s="118" t="s">
        <v>563</v>
      </c>
      <c r="R78" s="101"/>
      <c r="S78" s="101"/>
      <c r="T78" s="101"/>
      <c r="U78" s="101"/>
      <c r="V78" s="65"/>
      <c r="W78" s="118" t="e">
        <v>#DIV/0!</v>
      </c>
      <c r="X78" s="101"/>
      <c r="Y78" s="101"/>
      <c r="Z78" s="101"/>
      <c r="AA78" s="101"/>
      <c r="AB78" s="65"/>
      <c r="AC78" s="118" t="e">
        <v>#DIV/0!</v>
      </c>
      <c r="AD78" s="101"/>
      <c r="AE78" s="101"/>
      <c r="AF78" s="101"/>
      <c r="AG78" s="101"/>
      <c r="AH78" s="65"/>
      <c r="AI78" s="118" t="e">
        <v>#DIV/0!</v>
      </c>
      <c r="AJ78" s="54"/>
      <c r="AK78" s="54"/>
      <c r="AL78" s="101"/>
      <c r="AM78" s="54"/>
      <c r="AN78" s="65"/>
      <c r="AO78" s="118">
        <v>0</v>
      </c>
      <c r="AP78" s="101"/>
      <c r="AQ78" s="101"/>
      <c r="AR78" s="101"/>
      <c r="AS78" s="101"/>
      <c r="AT78" s="65"/>
      <c r="AU78" s="118" t="e">
        <v>#DIV/0!</v>
      </c>
      <c r="AV78" s="101"/>
      <c r="AW78" s="101"/>
      <c r="AX78" s="59" t="s">
        <v>563</v>
      </c>
      <c r="AY78" s="102" t="s">
        <v>563</v>
      </c>
      <c r="AZ78" s="102" t="s">
        <v>563</v>
      </c>
      <c r="BA78" s="118" t="s">
        <v>563</v>
      </c>
    </row>
    <row r="79" spans="1:53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102" t="s">
        <v>563</v>
      </c>
      <c r="M79" s="102"/>
      <c r="N79" s="102" t="s">
        <v>563</v>
      </c>
      <c r="O79" s="102" t="s">
        <v>563</v>
      </c>
      <c r="P79" s="102"/>
      <c r="Q79" s="118" t="s">
        <v>563</v>
      </c>
      <c r="R79" s="102"/>
      <c r="S79" s="102"/>
      <c r="T79" s="102"/>
      <c r="U79" s="102"/>
      <c r="V79" s="59"/>
      <c r="W79" s="118" t="e">
        <v>#DIV/0!</v>
      </c>
      <c r="X79" s="102"/>
      <c r="Y79" s="102"/>
      <c r="Z79" s="102"/>
      <c r="AA79" s="102"/>
      <c r="AB79" s="59"/>
      <c r="AC79" s="118" t="e">
        <v>#DIV/0!</v>
      </c>
      <c r="AD79" s="102"/>
      <c r="AE79" s="102"/>
      <c r="AF79" s="102"/>
      <c r="AG79" s="102"/>
      <c r="AH79" s="59"/>
      <c r="AI79" s="118" t="e">
        <v>#DIV/0!</v>
      </c>
      <c r="AJ79" s="58"/>
      <c r="AK79" s="58"/>
      <c r="AL79" s="102"/>
      <c r="AM79" s="58"/>
      <c r="AN79" s="59"/>
      <c r="AO79" s="118">
        <v>0</v>
      </c>
      <c r="AP79" s="102"/>
      <c r="AQ79" s="102"/>
      <c r="AR79" s="102"/>
      <c r="AS79" s="102"/>
      <c r="AT79" s="59"/>
      <c r="AU79" s="118" t="e">
        <v>#DIV/0!</v>
      </c>
      <c r="AV79" s="102"/>
      <c r="AW79" s="102"/>
      <c r="AX79" s="59" t="s">
        <v>563</v>
      </c>
      <c r="AY79" s="102" t="s">
        <v>563</v>
      </c>
      <c r="AZ79" s="102" t="s">
        <v>563</v>
      </c>
      <c r="BA79" s="118" t="s">
        <v>563</v>
      </c>
    </row>
    <row r="80" spans="1:53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102" t="s">
        <v>563</v>
      </c>
      <c r="M80" s="102"/>
      <c r="N80" s="102" t="s">
        <v>563</v>
      </c>
      <c r="O80" s="102" t="s">
        <v>563</v>
      </c>
      <c r="P80" s="102"/>
      <c r="Q80" s="118" t="s">
        <v>563</v>
      </c>
      <c r="R80" s="101"/>
      <c r="S80" s="101"/>
      <c r="T80" s="101"/>
      <c r="U80" s="101"/>
      <c r="V80" s="65"/>
      <c r="W80" s="118" t="e">
        <v>#DIV/0!</v>
      </c>
      <c r="X80" s="101"/>
      <c r="Y80" s="101"/>
      <c r="Z80" s="101"/>
      <c r="AA80" s="101"/>
      <c r="AB80" s="65"/>
      <c r="AC80" s="118" t="e">
        <v>#DIV/0!</v>
      </c>
      <c r="AD80" s="101"/>
      <c r="AE80" s="101"/>
      <c r="AF80" s="101"/>
      <c r="AG80" s="101"/>
      <c r="AH80" s="65"/>
      <c r="AI80" s="118" t="e">
        <v>#DIV/0!</v>
      </c>
      <c r="AJ80" s="54"/>
      <c r="AK80" s="54"/>
      <c r="AL80" s="101"/>
      <c r="AM80" s="54"/>
      <c r="AN80" s="65"/>
      <c r="AO80" s="118">
        <v>0</v>
      </c>
      <c r="AP80" s="101"/>
      <c r="AQ80" s="101"/>
      <c r="AR80" s="101"/>
      <c r="AS80" s="101"/>
      <c r="AT80" s="65"/>
      <c r="AU80" s="118" t="e">
        <v>#DIV/0!</v>
      </c>
      <c r="AV80" s="101"/>
      <c r="AW80" s="101"/>
      <c r="AX80" s="59" t="s">
        <v>563</v>
      </c>
      <c r="AY80" s="102" t="s">
        <v>563</v>
      </c>
      <c r="AZ80" s="102" t="s">
        <v>563</v>
      </c>
      <c r="BA80" s="118" t="s">
        <v>563</v>
      </c>
    </row>
    <row r="81" spans="1:53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102">
        <v>3</v>
      </c>
      <c r="M81" s="102"/>
      <c r="N81" s="102">
        <v>3</v>
      </c>
      <c r="O81" s="102">
        <v>2</v>
      </c>
      <c r="P81" s="102"/>
      <c r="Q81" s="118">
        <v>2.6666666666666665</v>
      </c>
      <c r="R81" s="102"/>
      <c r="S81" s="102"/>
      <c r="T81" s="102"/>
      <c r="U81" s="102"/>
      <c r="V81" s="59"/>
      <c r="W81" s="118" t="e">
        <v>#DIV/0!</v>
      </c>
      <c r="X81" s="102"/>
      <c r="Y81" s="102"/>
      <c r="Z81" s="102"/>
      <c r="AA81" s="102"/>
      <c r="AB81" s="59"/>
      <c r="AC81" s="118" t="e">
        <v>#DIV/0!</v>
      </c>
      <c r="AD81" s="102"/>
      <c r="AE81" s="102"/>
      <c r="AF81" s="102"/>
      <c r="AG81" s="102"/>
      <c r="AH81" s="59"/>
      <c r="AI81" s="118" t="e">
        <v>#DIV/0!</v>
      </c>
      <c r="AJ81" s="58"/>
      <c r="AK81" s="58"/>
      <c r="AL81" s="102"/>
      <c r="AM81" s="58"/>
      <c r="AN81" s="59"/>
      <c r="AO81" s="118">
        <v>0</v>
      </c>
      <c r="AP81" s="102"/>
      <c r="AQ81" s="102"/>
      <c r="AR81" s="102"/>
      <c r="AS81" s="102"/>
      <c r="AT81" s="59"/>
      <c r="AU81" s="118" t="e">
        <v>#DIV/0!</v>
      </c>
      <c r="AV81" s="102"/>
      <c r="AW81" s="102"/>
      <c r="AX81" s="59">
        <v>0</v>
      </c>
      <c r="AY81" s="102">
        <v>5</v>
      </c>
      <c r="AZ81" s="102">
        <v>0</v>
      </c>
      <c r="BA81" s="118">
        <v>2.5</v>
      </c>
    </row>
    <row r="82" spans="1:53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102" t="s">
        <v>563</v>
      </c>
      <c r="M82" s="102"/>
      <c r="N82" s="102" t="s">
        <v>563</v>
      </c>
      <c r="O82" s="102" t="s">
        <v>563</v>
      </c>
      <c r="P82" s="102"/>
      <c r="Q82" s="118" t="s">
        <v>563</v>
      </c>
      <c r="R82" s="101"/>
      <c r="S82" s="101"/>
      <c r="T82" s="101"/>
      <c r="U82" s="101"/>
      <c r="V82" s="65"/>
      <c r="W82" s="118" t="e">
        <v>#DIV/0!</v>
      </c>
      <c r="X82" s="101"/>
      <c r="Y82" s="101"/>
      <c r="Z82" s="101"/>
      <c r="AA82" s="101"/>
      <c r="AB82" s="65"/>
      <c r="AC82" s="118" t="e">
        <v>#DIV/0!</v>
      </c>
      <c r="AD82" s="101"/>
      <c r="AE82" s="101"/>
      <c r="AF82" s="101"/>
      <c r="AG82" s="101"/>
      <c r="AH82" s="65"/>
      <c r="AI82" s="118" t="e">
        <v>#DIV/0!</v>
      </c>
      <c r="AJ82" s="54"/>
      <c r="AK82" s="54"/>
      <c r="AL82" s="101"/>
      <c r="AM82" s="54"/>
      <c r="AN82" s="65"/>
      <c r="AO82" s="118">
        <v>0</v>
      </c>
      <c r="AP82" s="101"/>
      <c r="AQ82" s="101"/>
      <c r="AR82" s="101"/>
      <c r="AS82" s="101"/>
      <c r="AT82" s="65"/>
      <c r="AU82" s="118" t="e">
        <v>#DIV/0!</v>
      </c>
      <c r="AV82" s="101"/>
      <c r="AW82" s="101"/>
      <c r="AX82" s="59" t="s">
        <v>563</v>
      </c>
      <c r="AY82" s="102" t="s">
        <v>563</v>
      </c>
      <c r="AZ82" s="102" t="s">
        <v>563</v>
      </c>
      <c r="BA82" s="118" t="s">
        <v>563</v>
      </c>
    </row>
    <row r="83" spans="1:53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102" t="s">
        <v>563</v>
      </c>
      <c r="M83" s="102"/>
      <c r="N83" s="102" t="s">
        <v>563</v>
      </c>
      <c r="O83" s="102" t="s">
        <v>563</v>
      </c>
      <c r="P83" s="102"/>
      <c r="Q83" s="118" t="s">
        <v>563</v>
      </c>
      <c r="R83" s="102"/>
      <c r="S83" s="102"/>
      <c r="T83" s="102"/>
      <c r="U83" s="102"/>
      <c r="V83" s="59"/>
      <c r="W83" s="118" t="e">
        <v>#DIV/0!</v>
      </c>
      <c r="X83" s="102"/>
      <c r="Y83" s="102"/>
      <c r="Z83" s="102"/>
      <c r="AA83" s="102"/>
      <c r="AB83" s="59"/>
      <c r="AC83" s="118" t="e">
        <v>#DIV/0!</v>
      </c>
      <c r="AD83" s="102"/>
      <c r="AE83" s="102"/>
      <c r="AF83" s="102"/>
      <c r="AG83" s="102"/>
      <c r="AH83" s="59"/>
      <c r="AI83" s="118" t="e">
        <v>#DIV/0!</v>
      </c>
      <c r="AJ83" s="58"/>
      <c r="AK83" s="58"/>
      <c r="AL83" s="102"/>
      <c r="AM83" s="58"/>
      <c r="AN83" s="59"/>
      <c r="AO83" s="118">
        <v>0</v>
      </c>
      <c r="AP83" s="102"/>
      <c r="AQ83" s="102"/>
      <c r="AR83" s="102"/>
      <c r="AS83" s="102"/>
      <c r="AT83" s="59"/>
      <c r="AU83" s="118" t="e">
        <v>#DIV/0!</v>
      </c>
      <c r="AV83" s="102"/>
      <c r="AW83" s="102"/>
      <c r="AX83" s="59" t="s">
        <v>563</v>
      </c>
      <c r="AY83" s="102" t="s">
        <v>563</v>
      </c>
      <c r="AZ83" s="102" t="s">
        <v>563</v>
      </c>
      <c r="BA83" s="118" t="s">
        <v>563</v>
      </c>
    </row>
    <row r="84" spans="1:53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102">
        <v>0</v>
      </c>
      <c r="M84" s="102"/>
      <c r="N84" s="102">
        <v>0</v>
      </c>
      <c r="O84" s="102">
        <v>0</v>
      </c>
      <c r="P84" s="102"/>
      <c r="Q84" s="118">
        <v>0</v>
      </c>
      <c r="R84" s="101"/>
      <c r="S84" s="101"/>
      <c r="T84" s="101"/>
      <c r="U84" s="101"/>
      <c r="V84" s="65"/>
      <c r="W84" s="118" t="e">
        <v>#DIV/0!</v>
      </c>
      <c r="X84" s="101"/>
      <c r="Y84" s="101"/>
      <c r="Z84" s="101"/>
      <c r="AA84" s="101"/>
      <c r="AB84" s="65"/>
      <c r="AC84" s="118" t="e">
        <v>#DIV/0!</v>
      </c>
      <c r="AD84" s="101"/>
      <c r="AE84" s="101"/>
      <c r="AF84" s="101"/>
      <c r="AG84" s="101"/>
      <c r="AH84" s="65"/>
      <c r="AI84" s="118" t="e">
        <v>#DIV/0!</v>
      </c>
      <c r="AJ84" s="54"/>
      <c r="AK84" s="54"/>
      <c r="AL84" s="101"/>
      <c r="AM84" s="54"/>
      <c r="AN84" s="65"/>
      <c r="AO84" s="118">
        <v>0</v>
      </c>
      <c r="AP84" s="101"/>
      <c r="AQ84" s="101"/>
      <c r="AR84" s="101"/>
      <c r="AS84" s="101"/>
      <c r="AT84" s="65"/>
      <c r="AU84" s="118" t="e">
        <v>#DIV/0!</v>
      </c>
      <c r="AV84" s="101"/>
      <c r="AW84" s="101"/>
      <c r="AX84" s="59">
        <v>0</v>
      </c>
      <c r="AY84" s="102">
        <v>0</v>
      </c>
      <c r="AZ84" s="102">
        <v>0</v>
      </c>
      <c r="BA84" s="118">
        <v>0</v>
      </c>
    </row>
    <row r="85" spans="1:53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102">
        <v>3</v>
      </c>
      <c r="M85" s="102"/>
      <c r="N85" s="102">
        <v>3</v>
      </c>
      <c r="O85" s="102">
        <v>3</v>
      </c>
      <c r="P85" s="102"/>
      <c r="Q85" s="118">
        <v>3</v>
      </c>
      <c r="R85" s="102"/>
      <c r="S85" s="102"/>
      <c r="T85" s="102"/>
      <c r="U85" s="102"/>
      <c r="V85" s="59"/>
      <c r="W85" s="118" t="e">
        <v>#DIV/0!</v>
      </c>
      <c r="X85" s="102"/>
      <c r="Y85" s="102"/>
      <c r="Z85" s="102"/>
      <c r="AA85" s="102"/>
      <c r="AB85" s="59"/>
      <c r="AC85" s="118" t="e">
        <v>#DIV/0!</v>
      </c>
      <c r="AD85" s="102"/>
      <c r="AE85" s="102"/>
      <c r="AF85" s="102"/>
      <c r="AG85" s="102"/>
      <c r="AH85" s="59"/>
      <c r="AI85" s="118" t="e">
        <v>#DIV/0!</v>
      </c>
      <c r="AJ85" s="58"/>
      <c r="AK85" s="58"/>
      <c r="AL85" s="102"/>
      <c r="AM85" s="58"/>
      <c r="AN85" s="59"/>
      <c r="AO85" s="118">
        <v>0</v>
      </c>
      <c r="AP85" s="102"/>
      <c r="AQ85" s="102"/>
      <c r="AR85" s="102"/>
      <c r="AS85" s="102"/>
      <c r="AT85" s="59"/>
      <c r="AU85" s="118" t="e">
        <v>#DIV/0!</v>
      </c>
      <c r="AV85" s="102"/>
      <c r="AW85" s="102"/>
      <c r="AX85" s="59">
        <v>0</v>
      </c>
      <c r="AY85" s="102">
        <v>5</v>
      </c>
      <c r="AZ85" s="102">
        <v>0</v>
      </c>
      <c r="BA85" s="118">
        <v>2.5</v>
      </c>
    </row>
    <row r="86" spans="1:53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102" t="s">
        <v>563</v>
      </c>
      <c r="M86" s="102"/>
      <c r="N86" s="102" t="s">
        <v>563</v>
      </c>
      <c r="O86" s="102" t="s">
        <v>563</v>
      </c>
      <c r="P86" s="102"/>
      <c r="Q86" s="118" t="s">
        <v>563</v>
      </c>
      <c r="R86" s="101"/>
      <c r="S86" s="101"/>
      <c r="T86" s="101"/>
      <c r="U86" s="101"/>
      <c r="V86" s="65"/>
      <c r="W86" s="118" t="e">
        <v>#DIV/0!</v>
      </c>
      <c r="X86" s="101"/>
      <c r="Y86" s="101"/>
      <c r="Z86" s="101"/>
      <c r="AA86" s="101"/>
      <c r="AB86" s="65"/>
      <c r="AC86" s="118" t="e">
        <v>#DIV/0!</v>
      </c>
      <c r="AD86" s="101"/>
      <c r="AE86" s="101"/>
      <c r="AF86" s="101"/>
      <c r="AG86" s="101"/>
      <c r="AH86" s="65"/>
      <c r="AI86" s="118" t="e">
        <v>#DIV/0!</v>
      </c>
      <c r="AJ86" s="54"/>
      <c r="AK86" s="54"/>
      <c r="AL86" s="101"/>
      <c r="AM86" s="54"/>
      <c r="AN86" s="65"/>
      <c r="AO86" s="118">
        <v>0</v>
      </c>
      <c r="AP86" s="101"/>
      <c r="AQ86" s="101"/>
      <c r="AR86" s="101"/>
      <c r="AS86" s="101"/>
      <c r="AT86" s="65"/>
      <c r="AU86" s="118" t="e">
        <v>#DIV/0!</v>
      </c>
      <c r="AV86" s="101"/>
      <c r="AW86" s="101"/>
      <c r="AX86" s="59" t="s">
        <v>563</v>
      </c>
      <c r="AY86" s="102" t="s">
        <v>563</v>
      </c>
      <c r="AZ86" s="102" t="s">
        <v>563</v>
      </c>
      <c r="BA86" s="118" t="s">
        <v>563</v>
      </c>
    </row>
    <row r="87" spans="1:53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102">
        <v>0</v>
      </c>
      <c r="M87" s="102"/>
      <c r="N87" s="102">
        <v>0</v>
      </c>
      <c r="O87" s="102">
        <v>0</v>
      </c>
      <c r="P87" s="102"/>
      <c r="Q87" s="118">
        <v>0</v>
      </c>
      <c r="R87" s="102"/>
      <c r="S87" s="102"/>
      <c r="T87" s="102"/>
      <c r="U87" s="102"/>
      <c r="V87" s="59"/>
      <c r="W87" s="118" t="e">
        <v>#DIV/0!</v>
      </c>
      <c r="X87" s="102"/>
      <c r="Y87" s="102"/>
      <c r="Z87" s="102"/>
      <c r="AA87" s="102"/>
      <c r="AB87" s="59"/>
      <c r="AC87" s="118" t="e">
        <v>#DIV/0!</v>
      </c>
      <c r="AD87" s="102"/>
      <c r="AE87" s="102"/>
      <c r="AF87" s="102"/>
      <c r="AG87" s="102"/>
      <c r="AH87" s="59"/>
      <c r="AI87" s="118" t="e">
        <v>#DIV/0!</v>
      </c>
      <c r="AJ87" s="58"/>
      <c r="AK87" s="58"/>
      <c r="AL87" s="102"/>
      <c r="AM87" s="58"/>
      <c r="AN87" s="59"/>
      <c r="AO87" s="118">
        <v>0</v>
      </c>
      <c r="AP87" s="102"/>
      <c r="AQ87" s="102"/>
      <c r="AR87" s="102"/>
      <c r="AS87" s="102"/>
      <c r="AT87" s="59"/>
      <c r="AU87" s="118" t="e">
        <v>#DIV/0!</v>
      </c>
      <c r="AV87" s="102"/>
      <c r="AW87" s="102"/>
      <c r="AX87" s="59">
        <v>0</v>
      </c>
      <c r="AY87" s="102">
        <v>0</v>
      </c>
      <c r="AZ87" s="102">
        <v>0</v>
      </c>
      <c r="BA87" s="118">
        <v>0</v>
      </c>
    </row>
    <row r="88" spans="1:53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102">
        <v>3</v>
      </c>
      <c r="M88" s="102"/>
      <c r="N88" s="102">
        <v>3</v>
      </c>
      <c r="O88" s="102">
        <v>3</v>
      </c>
      <c r="P88" s="102"/>
      <c r="Q88" s="118">
        <v>3</v>
      </c>
      <c r="R88" s="101"/>
      <c r="S88" s="101"/>
      <c r="T88" s="101"/>
      <c r="U88" s="101"/>
      <c r="V88" s="65"/>
      <c r="W88" s="118" t="e">
        <v>#DIV/0!</v>
      </c>
      <c r="X88" s="101"/>
      <c r="Y88" s="101"/>
      <c r="Z88" s="101"/>
      <c r="AA88" s="101"/>
      <c r="AB88" s="65"/>
      <c r="AC88" s="118" t="e">
        <v>#DIV/0!</v>
      </c>
      <c r="AD88" s="101"/>
      <c r="AE88" s="101"/>
      <c r="AF88" s="101"/>
      <c r="AG88" s="101"/>
      <c r="AH88" s="65"/>
      <c r="AI88" s="118" t="e">
        <v>#DIV/0!</v>
      </c>
      <c r="AJ88" s="54"/>
      <c r="AK88" s="54"/>
      <c r="AL88" s="101"/>
      <c r="AM88" s="54"/>
      <c r="AN88" s="65"/>
      <c r="AO88" s="118">
        <v>0</v>
      </c>
      <c r="AP88" s="101"/>
      <c r="AQ88" s="101"/>
      <c r="AR88" s="101"/>
      <c r="AS88" s="101"/>
      <c r="AT88" s="65"/>
      <c r="AU88" s="118" t="e">
        <v>#DIV/0!</v>
      </c>
      <c r="AV88" s="101"/>
      <c r="AW88" s="101"/>
      <c r="AX88" s="59">
        <v>0</v>
      </c>
      <c r="AY88" s="102">
        <v>5</v>
      </c>
      <c r="AZ88" s="102">
        <v>0</v>
      </c>
      <c r="BA88" s="118">
        <v>2.5</v>
      </c>
    </row>
    <row r="89" spans="1:53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102" t="s">
        <v>563</v>
      </c>
      <c r="M89" s="102"/>
      <c r="N89" s="102" t="s">
        <v>563</v>
      </c>
      <c r="O89" s="102" t="s">
        <v>563</v>
      </c>
      <c r="P89" s="102"/>
      <c r="Q89" s="118" t="s">
        <v>563</v>
      </c>
      <c r="R89" s="102"/>
      <c r="S89" s="102"/>
      <c r="T89" s="102"/>
      <c r="U89" s="102"/>
      <c r="V89" s="59"/>
      <c r="W89" s="118" t="e">
        <v>#DIV/0!</v>
      </c>
      <c r="X89" s="102"/>
      <c r="Y89" s="102"/>
      <c r="Z89" s="102"/>
      <c r="AA89" s="102"/>
      <c r="AB89" s="59"/>
      <c r="AC89" s="118" t="e">
        <v>#DIV/0!</v>
      </c>
      <c r="AD89" s="102"/>
      <c r="AE89" s="102"/>
      <c r="AF89" s="102"/>
      <c r="AG89" s="102"/>
      <c r="AH89" s="59"/>
      <c r="AI89" s="118" t="e">
        <v>#DIV/0!</v>
      </c>
      <c r="AJ89" s="58"/>
      <c r="AK89" s="58"/>
      <c r="AL89" s="102"/>
      <c r="AM89" s="58"/>
      <c r="AN89" s="59"/>
      <c r="AO89" s="118">
        <v>0</v>
      </c>
      <c r="AP89" s="102"/>
      <c r="AQ89" s="102"/>
      <c r="AR89" s="102"/>
      <c r="AS89" s="102"/>
      <c r="AT89" s="59"/>
      <c r="AU89" s="118" t="e">
        <v>#DIV/0!</v>
      </c>
      <c r="AV89" s="102"/>
      <c r="AW89" s="102"/>
      <c r="AX89" s="59" t="s">
        <v>563</v>
      </c>
      <c r="AY89" s="102" t="s">
        <v>563</v>
      </c>
      <c r="AZ89" s="102" t="s">
        <v>563</v>
      </c>
      <c r="BA89" s="118" t="s">
        <v>563</v>
      </c>
    </row>
    <row r="90" spans="1:53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102">
        <v>4</v>
      </c>
      <c r="M90" s="102"/>
      <c r="N90" s="102">
        <v>4</v>
      </c>
      <c r="O90" s="102">
        <v>4</v>
      </c>
      <c r="P90" s="102"/>
      <c r="Q90" s="118">
        <v>4</v>
      </c>
      <c r="R90" s="101"/>
      <c r="S90" s="101"/>
      <c r="T90" s="101"/>
      <c r="U90" s="101"/>
      <c r="V90" s="65"/>
      <c r="W90" s="118" t="e">
        <v>#DIV/0!</v>
      </c>
      <c r="X90" s="101"/>
      <c r="Y90" s="101"/>
      <c r="Z90" s="101"/>
      <c r="AA90" s="101"/>
      <c r="AB90" s="65"/>
      <c r="AC90" s="118" t="e">
        <v>#DIV/0!</v>
      </c>
      <c r="AD90" s="101"/>
      <c r="AE90" s="101"/>
      <c r="AF90" s="101"/>
      <c r="AG90" s="101"/>
      <c r="AH90" s="65"/>
      <c r="AI90" s="118" t="e">
        <v>#DIV/0!</v>
      </c>
      <c r="AJ90" s="54"/>
      <c r="AK90" s="54"/>
      <c r="AL90" s="101"/>
      <c r="AM90" s="54"/>
      <c r="AN90" s="65"/>
      <c r="AO90" s="118">
        <v>0</v>
      </c>
      <c r="AP90" s="101"/>
      <c r="AQ90" s="101"/>
      <c r="AR90" s="101"/>
      <c r="AS90" s="101"/>
      <c r="AT90" s="65"/>
      <c r="AU90" s="118" t="e">
        <v>#DIV/0!</v>
      </c>
      <c r="AV90" s="101"/>
      <c r="AW90" s="101"/>
      <c r="AX90" s="59">
        <v>0</v>
      </c>
      <c r="AY90" s="102">
        <v>5</v>
      </c>
      <c r="AZ90" s="102">
        <v>0</v>
      </c>
      <c r="BA90" s="118">
        <v>2.5</v>
      </c>
    </row>
    <row r="91" spans="1:53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102">
        <v>3</v>
      </c>
      <c r="M91" s="102"/>
      <c r="N91" s="102">
        <v>4</v>
      </c>
      <c r="O91" s="102">
        <v>4</v>
      </c>
      <c r="P91" s="102"/>
      <c r="Q91" s="118">
        <v>3.6666666666666665</v>
      </c>
      <c r="R91" s="102"/>
      <c r="S91" s="102"/>
      <c r="T91" s="102"/>
      <c r="U91" s="102"/>
      <c r="V91" s="59"/>
      <c r="W91" s="118" t="e">
        <v>#DIV/0!</v>
      </c>
      <c r="X91" s="102"/>
      <c r="Y91" s="102"/>
      <c r="Z91" s="102"/>
      <c r="AA91" s="102"/>
      <c r="AB91" s="59"/>
      <c r="AC91" s="118" t="e">
        <v>#DIV/0!</v>
      </c>
      <c r="AD91" s="102"/>
      <c r="AE91" s="102"/>
      <c r="AF91" s="102"/>
      <c r="AG91" s="102"/>
      <c r="AH91" s="59"/>
      <c r="AI91" s="118" t="e">
        <v>#DIV/0!</v>
      </c>
      <c r="AJ91" s="58"/>
      <c r="AK91" s="58"/>
      <c r="AL91" s="102"/>
      <c r="AM91" s="58"/>
      <c r="AN91" s="59"/>
      <c r="AO91" s="118">
        <v>0</v>
      </c>
      <c r="AP91" s="102"/>
      <c r="AQ91" s="102"/>
      <c r="AR91" s="102"/>
      <c r="AS91" s="102"/>
      <c r="AT91" s="59"/>
      <c r="AU91" s="118" t="e">
        <v>#DIV/0!</v>
      </c>
      <c r="AV91" s="102"/>
      <c r="AW91" s="102"/>
      <c r="AX91" s="59">
        <v>0</v>
      </c>
      <c r="AY91" s="102">
        <v>5</v>
      </c>
      <c r="AZ91" s="102">
        <v>0</v>
      </c>
      <c r="BA91" s="118">
        <v>2.5</v>
      </c>
    </row>
    <row r="92" spans="1:53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102">
        <v>0</v>
      </c>
      <c r="M92" s="102"/>
      <c r="N92" s="102">
        <v>0</v>
      </c>
      <c r="O92" s="102">
        <v>0</v>
      </c>
      <c r="P92" s="102"/>
      <c r="Q92" s="118">
        <v>0</v>
      </c>
      <c r="R92" s="101"/>
      <c r="S92" s="101"/>
      <c r="T92" s="101"/>
      <c r="U92" s="101"/>
      <c r="V92" s="65"/>
      <c r="W92" s="118" t="e">
        <v>#DIV/0!</v>
      </c>
      <c r="X92" s="101"/>
      <c r="Y92" s="101"/>
      <c r="Z92" s="101"/>
      <c r="AA92" s="101"/>
      <c r="AB92" s="65"/>
      <c r="AC92" s="118" t="e">
        <v>#DIV/0!</v>
      </c>
      <c r="AD92" s="101"/>
      <c r="AE92" s="101"/>
      <c r="AF92" s="101"/>
      <c r="AG92" s="101"/>
      <c r="AH92" s="65"/>
      <c r="AI92" s="118" t="e">
        <v>#DIV/0!</v>
      </c>
      <c r="AJ92" s="54"/>
      <c r="AK92" s="54"/>
      <c r="AL92" s="101"/>
      <c r="AM92" s="54"/>
      <c r="AN92" s="65"/>
      <c r="AO92" s="118">
        <v>0</v>
      </c>
      <c r="AP92" s="101"/>
      <c r="AQ92" s="101"/>
      <c r="AR92" s="101"/>
      <c r="AS92" s="101"/>
      <c r="AT92" s="65"/>
      <c r="AU92" s="118" t="e">
        <v>#DIV/0!</v>
      </c>
      <c r="AV92" s="101"/>
      <c r="AW92" s="101"/>
      <c r="AX92" s="59">
        <v>0</v>
      </c>
      <c r="AY92" s="102">
        <v>0</v>
      </c>
      <c r="AZ92" s="102">
        <v>0</v>
      </c>
      <c r="BA92" s="118">
        <v>0</v>
      </c>
    </row>
    <row r="93" spans="1:53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102">
        <v>0</v>
      </c>
      <c r="M93" s="102"/>
      <c r="N93" s="102">
        <v>0</v>
      </c>
      <c r="O93" s="102">
        <v>0</v>
      </c>
      <c r="P93" s="102"/>
      <c r="Q93" s="118">
        <v>0</v>
      </c>
      <c r="R93" s="102"/>
      <c r="S93" s="102"/>
      <c r="T93" s="102"/>
      <c r="U93" s="102"/>
      <c r="V93" s="59"/>
      <c r="W93" s="118" t="e">
        <v>#DIV/0!</v>
      </c>
      <c r="X93" s="102"/>
      <c r="Y93" s="102"/>
      <c r="Z93" s="102"/>
      <c r="AA93" s="102"/>
      <c r="AB93" s="59"/>
      <c r="AC93" s="118" t="e">
        <v>#DIV/0!</v>
      </c>
      <c r="AD93" s="102"/>
      <c r="AE93" s="102"/>
      <c r="AF93" s="102"/>
      <c r="AG93" s="102"/>
      <c r="AH93" s="59"/>
      <c r="AI93" s="118" t="e">
        <v>#DIV/0!</v>
      </c>
      <c r="AJ93" s="58"/>
      <c r="AK93" s="58"/>
      <c r="AL93" s="102"/>
      <c r="AM93" s="58"/>
      <c r="AN93" s="59"/>
      <c r="AO93" s="118">
        <v>0</v>
      </c>
      <c r="AP93" s="102"/>
      <c r="AQ93" s="102"/>
      <c r="AR93" s="102"/>
      <c r="AS93" s="102"/>
      <c r="AT93" s="59"/>
      <c r="AU93" s="118" t="e">
        <v>#DIV/0!</v>
      </c>
      <c r="AV93" s="102"/>
      <c r="AW93" s="102"/>
      <c r="AX93" s="59">
        <v>0</v>
      </c>
      <c r="AY93" s="102">
        <v>0</v>
      </c>
      <c r="AZ93" s="102">
        <v>0</v>
      </c>
      <c r="BA93" s="118">
        <v>0</v>
      </c>
    </row>
    <row r="94" spans="1:53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102">
        <v>4</v>
      </c>
      <c r="M94" s="102"/>
      <c r="N94" s="102">
        <v>4</v>
      </c>
      <c r="O94" s="102">
        <v>4</v>
      </c>
      <c r="P94" s="102"/>
      <c r="Q94" s="118">
        <v>4</v>
      </c>
      <c r="R94" s="101"/>
      <c r="S94" s="101"/>
      <c r="T94" s="101"/>
      <c r="U94" s="101"/>
      <c r="V94" s="65"/>
      <c r="W94" s="118" t="e">
        <v>#DIV/0!</v>
      </c>
      <c r="X94" s="101"/>
      <c r="Y94" s="101"/>
      <c r="Z94" s="101"/>
      <c r="AA94" s="101"/>
      <c r="AB94" s="65"/>
      <c r="AC94" s="118" t="e">
        <v>#DIV/0!</v>
      </c>
      <c r="AD94" s="101"/>
      <c r="AE94" s="101"/>
      <c r="AF94" s="101"/>
      <c r="AG94" s="101"/>
      <c r="AH94" s="65"/>
      <c r="AI94" s="118" t="e">
        <v>#DIV/0!</v>
      </c>
      <c r="AJ94" s="54"/>
      <c r="AK94" s="54"/>
      <c r="AL94" s="101"/>
      <c r="AM94" s="54"/>
      <c r="AN94" s="65"/>
      <c r="AO94" s="118">
        <v>0</v>
      </c>
      <c r="AP94" s="101"/>
      <c r="AQ94" s="101"/>
      <c r="AR94" s="101"/>
      <c r="AS94" s="101"/>
      <c r="AT94" s="65"/>
      <c r="AU94" s="118" t="e">
        <v>#DIV/0!</v>
      </c>
      <c r="AV94" s="101"/>
      <c r="AW94" s="101"/>
      <c r="AX94" s="59">
        <v>0</v>
      </c>
      <c r="AY94" s="102">
        <v>5</v>
      </c>
      <c r="AZ94" s="102">
        <v>0</v>
      </c>
      <c r="BA94" s="118">
        <v>2.5</v>
      </c>
    </row>
    <row r="95" spans="1:53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102" t="s">
        <v>563</v>
      </c>
      <c r="M95" s="102"/>
      <c r="N95" s="102" t="s">
        <v>563</v>
      </c>
      <c r="O95" s="102" t="s">
        <v>563</v>
      </c>
      <c r="P95" s="102"/>
      <c r="Q95" s="118" t="s">
        <v>563</v>
      </c>
      <c r="R95" s="102"/>
      <c r="S95" s="102"/>
      <c r="T95" s="102"/>
      <c r="U95" s="102"/>
      <c r="V95" s="59"/>
      <c r="W95" s="118" t="e">
        <v>#DIV/0!</v>
      </c>
      <c r="X95" s="102"/>
      <c r="Y95" s="102"/>
      <c r="Z95" s="102"/>
      <c r="AA95" s="102"/>
      <c r="AB95" s="59"/>
      <c r="AC95" s="118" t="e">
        <v>#DIV/0!</v>
      </c>
      <c r="AD95" s="102"/>
      <c r="AE95" s="102"/>
      <c r="AF95" s="102"/>
      <c r="AG95" s="102"/>
      <c r="AH95" s="59"/>
      <c r="AI95" s="118" t="e">
        <v>#DIV/0!</v>
      </c>
      <c r="AJ95" s="58"/>
      <c r="AK95" s="58"/>
      <c r="AL95" s="102"/>
      <c r="AM95" s="58"/>
      <c r="AN95" s="59"/>
      <c r="AO95" s="118">
        <v>0</v>
      </c>
      <c r="AP95" s="102"/>
      <c r="AQ95" s="102"/>
      <c r="AR95" s="102"/>
      <c r="AS95" s="102"/>
      <c r="AT95" s="59"/>
      <c r="AU95" s="118" t="e">
        <v>#DIV/0!</v>
      </c>
      <c r="AV95" s="102"/>
      <c r="AW95" s="102"/>
      <c r="AX95" s="59" t="s">
        <v>563</v>
      </c>
      <c r="AY95" s="102" t="s">
        <v>563</v>
      </c>
      <c r="AZ95" s="102" t="s">
        <v>563</v>
      </c>
      <c r="BA95" s="118" t="s">
        <v>563</v>
      </c>
    </row>
    <row r="96" spans="1:53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102">
        <v>3</v>
      </c>
      <c r="M96" s="102"/>
      <c r="N96" s="102">
        <v>3</v>
      </c>
      <c r="O96" s="102">
        <v>3</v>
      </c>
      <c r="P96" s="102"/>
      <c r="Q96" s="118">
        <v>3</v>
      </c>
      <c r="R96" s="101"/>
      <c r="S96" s="101"/>
      <c r="T96" s="101"/>
      <c r="U96" s="101"/>
      <c r="V96" s="65"/>
      <c r="W96" s="118" t="e">
        <v>#DIV/0!</v>
      </c>
      <c r="X96" s="101"/>
      <c r="Y96" s="101"/>
      <c r="Z96" s="101"/>
      <c r="AA96" s="101"/>
      <c r="AB96" s="65"/>
      <c r="AC96" s="118" t="e">
        <v>#DIV/0!</v>
      </c>
      <c r="AD96" s="101"/>
      <c r="AE96" s="101"/>
      <c r="AF96" s="101"/>
      <c r="AG96" s="101"/>
      <c r="AH96" s="65"/>
      <c r="AI96" s="118" t="e">
        <v>#DIV/0!</v>
      </c>
      <c r="AJ96" s="54"/>
      <c r="AK96" s="54"/>
      <c r="AL96" s="101"/>
      <c r="AM96" s="54"/>
      <c r="AN96" s="65"/>
      <c r="AO96" s="118">
        <v>0</v>
      </c>
      <c r="AP96" s="101"/>
      <c r="AQ96" s="101"/>
      <c r="AR96" s="101"/>
      <c r="AS96" s="101"/>
      <c r="AT96" s="65"/>
      <c r="AU96" s="118" t="e">
        <v>#DIV/0!</v>
      </c>
      <c r="AV96" s="101"/>
      <c r="AW96" s="101"/>
      <c r="AX96" s="59">
        <v>0</v>
      </c>
      <c r="AY96" s="102">
        <v>5</v>
      </c>
      <c r="AZ96" s="102">
        <v>0</v>
      </c>
      <c r="BA96" s="118">
        <v>2.5</v>
      </c>
    </row>
    <row r="97" spans="1:53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102">
        <v>3</v>
      </c>
      <c r="M97" s="102"/>
      <c r="N97" s="102">
        <v>2</v>
      </c>
      <c r="O97" s="102">
        <v>2</v>
      </c>
      <c r="P97" s="102"/>
      <c r="Q97" s="118">
        <v>2.3333333333333335</v>
      </c>
      <c r="R97" s="102"/>
      <c r="S97" s="102"/>
      <c r="T97" s="102"/>
      <c r="U97" s="102"/>
      <c r="V97" s="59"/>
      <c r="W97" s="118" t="e">
        <v>#DIV/0!</v>
      </c>
      <c r="X97" s="102"/>
      <c r="Y97" s="102"/>
      <c r="Z97" s="102"/>
      <c r="AA97" s="102"/>
      <c r="AB97" s="59"/>
      <c r="AC97" s="118" t="e">
        <v>#DIV/0!</v>
      </c>
      <c r="AD97" s="102"/>
      <c r="AE97" s="102"/>
      <c r="AF97" s="102"/>
      <c r="AG97" s="102"/>
      <c r="AH97" s="59"/>
      <c r="AI97" s="118" t="e">
        <v>#DIV/0!</v>
      </c>
      <c r="AJ97" s="58"/>
      <c r="AK97" s="58"/>
      <c r="AL97" s="102"/>
      <c r="AM97" s="58"/>
      <c r="AN97" s="59"/>
      <c r="AO97" s="118">
        <v>0</v>
      </c>
      <c r="AP97" s="102"/>
      <c r="AQ97" s="102"/>
      <c r="AR97" s="102"/>
      <c r="AS97" s="102"/>
      <c r="AT97" s="59"/>
      <c r="AU97" s="118" t="e">
        <v>#DIV/0!</v>
      </c>
      <c r="AV97" s="102"/>
      <c r="AW97" s="102"/>
      <c r="AX97" s="59">
        <v>0</v>
      </c>
      <c r="AY97" s="102">
        <v>5</v>
      </c>
      <c r="AZ97" s="102">
        <v>0</v>
      </c>
      <c r="BA97" s="118">
        <v>2.5</v>
      </c>
    </row>
    <row r="98" spans="1:53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102" t="s">
        <v>563</v>
      </c>
      <c r="M98" s="102"/>
      <c r="N98" s="102" t="s">
        <v>563</v>
      </c>
      <c r="O98" s="102" t="s">
        <v>563</v>
      </c>
      <c r="P98" s="102"/>
      <c r="Q98" s="118" t="s">
        <v>563</v>
      </c>
      <c r="R98" s="101"/>
      <c r="S98" s="101"/>
      <c r="T98" s="101"/>
      <c r="U98" s="101"/>
      <c r="V98" s="65"/>
      <c r="W98" s="118" t="e">
        <v>#DIV/0!</v>
      </c>
      <c r="X98" s="101"/>
      <c r="Y98" s="101"/>
      <c r="Z98" s="101"/>
      <c r="AA98" s="101"/>
      <c r="AB98" s="65"/>
      <c r="AC98" s="118" t="e">
        <v>#DIV/0!</v>
      </c>
      <c r="AD98" s="101"/>
      <c r="AE98" s="101"/>
      <c r="AF98" s="101"/>
      <c r="AG98" s="101"/>
      <c r="AH98" s="65"/>
      <c r="AI98" s="118" t="e">
        <v>#DIV/0!</v>
      </c>
      <c r="AJ98" s="54"/>
      <c r="AK98" s="54"/>
      <c r="AL98" s="101"/>
      <c r="AM98" s="54"/>
      <c r="AN98" s="65"/>
      <c r="AO98" s="118">
        <v>0</v>
      </c>
      <c r="AP98" s="101"/>
      <c r="AQ98" s="101"/>
      <c r="AR98" s="101"/>
      <c r="AS98" s="101"/>
      <c r="AT98" s="65"/>
      <c r="AU98" s="118" t="e">
        <v>#DIV/0!</v>
      </c>
      <c r="AV98" s="101"/>
      <c r="AW98" s="101"/>
      <c r="AX98" s="59" t="s">
        <v>563</v>
      </c>
      <c r="AY98" s="102" t="s">
        <v>563</v>
      </c>
      <c r="AZ98" s="102" t="s">
        <v>563</v>
      </c>
      <c r="BA98" s="118" t="s">
        <v>563</v>
      </c>
    </row>
    <row r="99" spans="1:53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102">
        <v>0</v>
      </c>
      <c r="M99" s="102"/>
      <c r="N99" s="102">
        <v>0</v>
      </c>
      <c r="O99" s="102">
        <v>0</v>
      </c>
      <c r="P99" s="102"/>
      <c r="Q99" s="118">
        <v>0</v>
      </c>
      <c r="R99" s="102"/>
      <c r="S99" s="102"/>
      <c r="T99" s="102"/>
      <c r="U99" s="102"/>
      <c r="V99" s="59"/>
      <c r="W99" s="118" t="e">
        <v>#DIV/0!</v>
      </c>
      <c r="X99" s="102"/>
      <c r="Y99" s="102"/>
      <c r="Z99" s="102"/>
      <c r="AA99" s="102"/>
      <c r="AB99" s="59"/>
      <c r="AC99" s="118" t="e">
        <v>#DIV/0!</v>
      </c>
      <c r="AD99" s="102"/>
      <c r="AE99" s="102"/>
      <c r="AF99" s="102"/>
      <c r="AG99" s="102"/>
      <c r="AH99" s="59"/>
      <c r="AI99" s="118" t="e">
        <v>#DIV/0!</v>
      </c>
      <c r="AJ99" s="58"/>
      <c r="AK99" s="58"/>
      <c r="AL99" s="102"/>
      <c r="AM99" s="58"/>
      <c r="AN99" s="59"/>
      <c r="AO99" s="118">
        <v>0</v>
      </c>
      <c r="AP99" s="102"/>
      <c r="AQ99" s="102"/>
      <c r="AR99" s="102"/>
      <c r="AS99" s="102"/>
      <c r="AT99" s="59"/>
      <c r="AU99" s="118" t="e">
        <v>#DIV/0!</v>
      </c>
      <c r="AV99" s="102"/>
      <c r="AW99" s="102"/>
      <c r="AX99" s="59">
        <v>0</v>
      </c>
      <c r="AY99" s="102">
        <v>0</v>
      </c>
      <c r="AZ99" s="102">
        <v>0</v>
      </c>
      <c r="BA99" s="118">
        <v>0</v>
      </c>
    </row>
    <row r="100" spans="1:53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102" t="s">
        <v>563</v>
      </c>
      <c r="M100" s="102"/>
      <c r="N100" s="102" t="s">
        <v>563</v>
      </c>
      <c r="O100" s="102" t="s">
        <v>563</v>
      </c>
      <c r="P100" s="102"/>
      <c r="Q100" s="118" t="s">
        <v>563</v>
      </c>
      <c r="R100" s="101"/>
      <c r="S100" s="101"/>
      <c r="T100" s="101"/>
      <c r="U100" s="101"/>
      <c r="V100" s="65"/>
      <c r="W100" s="118" t="e">
        <v>#DIV/0!</v>
      </c>
      <c r="X100" s="101"/>
      <c r="Y100" s="101"/>
      <c r="Z100" s="101"/>
      <c r="AA100" s="101"/>
      <c r="AB100" s="65"/>
      <c r="AC100" s="118" t="e">
        <v>#DIV/0!</v>
      </c>
      <c r="AD100" s="101"/>
      <c r="AE100" s="101"/>
      <c r="AF100" s="101"/>
      <c r="AG100" s="101"/>
      <c r="AH100" s="65"/>
      <c r="AI100" s="118" t="e">
        <v>#DIV/0!</v>
      </c>
      <c r="AJ100" s="54"/>
      <c r="AK100" s="54"/>
      <c r="AL100" s="101"/>
      <c r="AM100" s="54"/>
      <c r="AN100" s="65"/>
      <c r="AO100" s="118">
        <v>0</v>
      </c>
      <c r="AP100" s="101"/>
      <c r="AQ100" s="101"/>
      <c r="AR100" s="101"/>
      <c r="AS100" s="101"/>
      <c r="AT100" s="65"/>
      <c r="AU100" s="118" t="e">
        <v>#DIV/0!</v>
      </c>
      <c r="AV100" s="101"/>
      <c r="AW100" s="101"/>
      <c r="AX100" s="59" t="s">
        <v>563</v>
      </c>
      <c r="AY100" s="102" t="s">
        <v>563</v>
      </c>
      <c r="AZ100" s="102" t="s">
        <v>563</v>
      </c>
      <c r="BA100" s="118" t="s">
        <v>563</v>
      </c>
    </row>
    <row r="101" spans="1:53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102">
        <v>4</v>
      </c>
      <c r="M101" s="102"/>
      <c r="N101" s="102">
        <v>4</v>
      </c>
      <c r="O101" s="102">
        <v>4</v>
      </c>
      <c r="P101" s="102"/>
      <c r="Q101" s="118">
        <v>4</v>
      </c>
      <c r="R101" s="102"/>
      <c r="S101" s="102"/>
      <c r="T101" s="102"/>
      <c r="U101" s="102"/>
      <c r="V101" s="59"/>
      <c r="W101" s="118" t="e">
        <v>#DIV/0!</v>
      </c>
      <c r="X101" s="102"/>
      <c r="Y101" s="102"/>
      <c r="Z101" s="102"/>
      <c r="AA101" s="102"/>
      <c r="AB101" s="59"/>
      <c r="AC101" s="118" t="e">
        <v>#DIV/0!</v>
      </c>
      <c r="AD101" s="102"/>
      <c r="AE101" s="102"/>
      <c r="AF101" s="102"/>
      <c r="AG101" s="102"/>
      <c r="AH101" s="59"/>
      <c r="AI101" s="118" t="e">
        <v>#DIV/0!</v>
      </c>
      <c r="AJ101" s="58"/>
      <c r="AK101" s="58"/>
      <c r="AL101" s="102"/>
      <c r="AM101" s="58"/>
      <c r="AN101" s="59"/>
      <c r="AO101" s="118">
        <v>0</v>
      </c>
      <c r="AP101" s="102"/>
      <c r="AQ101" s="102"/>
      <c r="AR101" s="102"/>
      <c r="AS101" s="102"/>
      <c r="AT101" s="59"/>
      <c r="AU101" s="118" t="e">
        <v>#DIV/0!</v>
      </c>
      <c r="AV101" s="102"/>
      <c r="AW101" s="102"/>
      <c r="AX101" s="59">
        <v>0</v>
      </c>
      <c r="AY101" s="102">
        <v>5</v>
      </c>
      <c r="AZ101" s="102">
        <v>0</v>
      </c>
      <c r="BA101" s="118">
        <v>2.5</v>
      </c>
    </row>
    <row r="102" spans="1:53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102">
        <v>3</v>
      </c>
      <c r="M102" s="102"/>
      <c r="N102" s="102">
        <v>3</v>
      </c>
      <c r="O102" s="102">
        <v>4</v>
      </c>
      <c r="P102" s="102"/>
      <c r="Q102" s="118">
        <v>3.3333333333333335</v>
      </c>
      <c r="R102" s="101"/>
      <c r="S102" s="101"/>
      <c r="T102" s="101"/>
      <c r="U102" s="101"/>
      <c r="V102" s="65"/>
      <c r="W102" s="118" t="e">
        <v>#DIV/0!</v>
      </c>
      <c r="X102" s="101"/>
      <c r="Y102" s="101"/>
      <c r="Z102" s="101"/>
      <c r="AA102" s="101"/>
      <c r="AB102" s="65"/>
      <c r="AC102" s="118" t="e">
        <v>#DIV/0!</v>
      </c>
      <c r="AD102" s="101"/>
      <c r="AE102" s="101"/>
      <c r="AF102" s="101"/>
      <c r="AG102" s="101"/>
      <c r="AH102" s="65"/>
      <c r="AI102" s="118" t="e">
        <v>#DIV/0!</v>
      </c>
      <c r="AJ102" s="54"/>
      <c r="AK102" s="54"/>
      <c r="AL102" s="101"/>
      <c r="AM102" s="54"/>
      <c r="AN102" s="65"/>
      <c r="AO102" s="118">
        <v>0</v>
      </c>
      <c r="AP102" s="101"/>
      <c r="AQ102" s="101"/>
      <c r="AR102" s="101"/>
      <c r="AS102" s="101"/>
      <c r="AT102" s="65"/>
      <c r="AU102" s="118" t="e">
        <v>#DIV/0!</v>
      </c>
      <c r="AV102" s="101"/>
      <c r="AW102" s="101"/>
      <c r="AX102" s="59">
        <v>0</v>
      </c>
      <c r="AY102" s="102">
        <v>5</v>
      </c>
      <c r="AZ102" s="102">
        <v>0</v>
      </c>
      <c r="BA102" s="118">
        <v>2.5</v>
      </c>
    </row>
    <row r="103" spans="1:53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102" t="s">
        <v>563</v>
      </c>
      <c r="M103" s="102"/>
      <c r="N103" s="102" t="s">
        <v>563</v>
      </c>
      <c r="O103" s="102" t="s">
        <v>563</v>
      </c>
      <c r="P103" s="102"/>
      <c r="Q103" s="118" t="s">
        <v>563</v>
      </c>
      <c r="R103" s="102"/>
      <c r="S103" s="102"/>
      <c r="T103" s="102"/>
      <c r="U103" s="102"/>
      <c r="V103" s="59"/>
      <c r="W103" s="118" t="e">
        <v>#DIV/0!</v>
      </c>
      <c r="X103" s="102"/>
      <c r="Y103" s="102"/>
      <c r="Z103" s="102"/>
      <c r="AA103" s="102"/>
      <c r="AB103" s="59"/>
      <c r="AC103" s="118" t="e">
        <v>#DIV/0!</v>
      </c>
      <c r="AD103" s="102"/>
      <c r="AE103" s="102"/>
      <c r="AF103" s="102"/>
      <c r="AG103" s="102"/>
      <c r="AH103" s="59"/>
      <c r="AI103" s="118" t="e">
        <v>#DIV/0!</v>
      </c>
      <c r="AJ103" s="58"/>
      <c r="AK103" s="58"/>
      <c r="AL103" s="102"/>
      <c r="AM103" s="58"/>
      <c r="AN103" s="59"/>
      <c r="AO103" s="118">
        <v>0</v>
      </c>
      <c r="AP103" s="102"/>
      <c r="AQ103" s="102"/>
      <c r="AR103" s="102"/>
      <c r="AS103" s="102"/>
      <c r="AT103" s="59"/>
      <c r="AU103" s="118" t="e">
        <v>#DIV/0!</v>
      </c>
      <c r="AV103" s="102"/>
      <c r="AW103" s="102"/>
      <c r="AX103" s="59" t="s">
        <v>563</v>
      </c>
      <c r="AY103" s="102" t="s">
        <v>563</v>
      </c>
      <c r="AZ103" s="102" t="s">
        <v>563</v>
      </c>
      <c r="BA103" s="118" t="s">
        <v>563</v>
      </c>
    </row>
    <row r="104" spans="1:53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102" t="s">
        <v>563</v>
      </c>
      <c r="M104" s="102"/>
      <c r="N104" s="102" t="s">
        <v>563</v>
      </c>
      <c r="O104" s="102" t="s">
        <v>563</v>
      </c>
      <c r="P104" s="102"/>
      <c r="Q104" s="118" t="s">
        <v>563</v>
      </c>
      <c r="R104" s="101"/>
      <c r="S104" s="101"/>
      <c r="T104" s="101"/>
      <c r="U104" s="101"/>
      <c r="V104" s="65"/>
      <c r="W104" s="118" t="e">
        <v>#DIV/0!</v>
      </c>
      <c r="X104" s="101"/>
      <c r="Y104" s="101"/>
      <c r="Z104" s="101"/>
      <c r="AA104" s="101"/>
      <c r="AB104" s="65"/>
      <c r="AC104" s="118" t="e">
        <v>#DIV/0!</v>
      </c>
      <c r="AD104" s="101"/>
      <c r="AE104" s="101"/>
      <c r="AF104" s="101"/>
      <c r="AG104" s="101"/>
      <c r="AH104" s="65"/>
      <c r="AI104" s="118" t="e">
        <v>#DIV/0!</v>
      </c>
      <c r="AJ104" s="54"/>
      <c r="AK104" s="54"/>
      <c r="AL104" s="101"/>
      <c r="AM104" s="54"/>
      <c r="AN104" s="65"/>
      <c r="AO104" s="118">
        <v>0</v>
      </c>
      <c r="AP104" s="101"/>
      <c r="AQ104" s="101"/>
      <c r="AR104" s="101"/>
      <c r="AS104" s="101"/>
      <c r="AT104" s="65"/>
      <c r="AU104" s="118" t="e">
        <v>#DIV/0!</v>
      </c>
      <c r="AV104" s="101"/>
      <c r="AW104" s="101"/>
      <c r="AX104" s="59" t="s">
        <v>563</v>
      </c>
      <c r="AY104" s="102" t="s">
        <v>563</v>
      </c>
      <c r="AZ104" s="102" t="s">
        <v>563</v>
      </c>
      <c r="BA104" s="118" t="s">
        <v>563</v>
      </c>
    </row>
    <row r="105" spans="1:53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102">
        <v>3</v>
      </c>
      <c r="M105" s="102"/>
      <c r="N105" s="102">
        <v>3</v>
      </c>
      <c r="O105" s="102">
        <v>2</v>
      </c>
      <c r="P105" s="102"/>
      <c r="Q105" s="118">
        <v>2.6666666666666665</v>
      </c>
      <c r="R105" s="102"/>
      <c r="S105" s="102"/>
      <c r="T105" s="102"/>
      <c r="U105" s="102"/>
      <c r="V105" s="59"/>
      <c r="W105" s="118" t="e">
        <v>#DIV/0!</v>
      </c>
      <c r="X105" s="102"/>
      <c r="Y105" s="102"/>
      <c r="Z105" s="102"/>
      <c r="AA105" s="102"/>
      <c r="AB105" s="59"/>
      <c r="AC105" s="118" t="e">
        <v>#DIV/0!</v>
      </c>
      <c r="AD105" s="102"/>
      <c r="AE105" s="102"/>
      <c r="AF105" s="102"/>
      <c r="AG105" s="102"/>
      <c r="AH105" s="59"/>
      <c r="AI105" s="118" t="e">
        <v>#DIV/0!</v>
      </c>
      <c r="AJ105" s="58"/>
      <c r="AK105" s="58"/>
      <c r="AL105" s="102"/>
      <c r="AM105" s="58"/>
      <c r="AN105" s="59"/>
      <c r="AO105" s="118">
        <v>0</v>
      </c>
      <c r="AP105" s="102"/>
      <c r="AQ105" s="102"/>
      <c r="AR105" s="102"/>
      <c r="AS105" s="102"/>
      <c r="AT105" s="59"/>
      <c r="AU105" s="118" t="e">
        <v>#DIV/0!</v>
      </c>
      <c r="AV105" s="102"/>
      <c r="AW105" s="102"/>
      <c r="AX105" s="59">
        <v>0</v>
      </c>
      <c r="AY105" s="102">
        <v>5</v>
      </c>
      <c r="AZ105" s="102">
        <v>0</v>
      </c>
      <c r="BA105" s="118">
        <v>2.5</v>
      </c>
    </row>
    <row r="106" spans="1:53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102">
        <v>1</v>
      </c>
      <c r="M106" s="102"/>
      <c r="N106" s="102">
        <v>1</v>
      </c>
      <c r="O106" s="102">
        <v>1</v>
      </c>
      <c r="P106" s="102"/>
      <c r="Q106" s="118">
        <v>1</v>
      </c>
      <c r="R106" s="101"/>
      <c r="S106" s="101"/>
      <c r="T106" s="101"/>
      <c r="U106" s="101"/>
      <c r="V106" s="65"/>
      <c r="W106" s="118" t="e">
        <v>#DIV/0!</v>
      </c>
      <c r="X106" s="101"/>
      <c r="Y106" s="101"/>
      <c r="Z106" s="101"/>
      <c r="AA106" s="101"/>
      <c r="AB106" s="65"/>
      <c r="AC106" s="118" t="e">
        <v>#DIV/0!</v>
      </c>
      <c r="AD106" s="101"/>
      <c r="AE106" s="101"/>
      <c r="AF106" s="101"/>
      <c r="AG106" s="101"/>
      <c r="AH106" s="65"/>
      <c r="AI106" s="118" t="e">
        <v>#DIV/0!</v>
      </c>
      <c r="AJ106" s="54"/>
      <c r="AK106" s="54"/>
      <c r="AL106" s="101"/>
      <c r="AM106" s="54"/>
      <c r="AN106" s="65"/>
      <c r="AO106" s="118">
        <v>0</v>
      </c>
      <c r="AP106" s="101"/>
      <c r="AQ106" s="101"/>
      <c r="AR106" s="101"/>
      <c r="AS106" s="101"/>
      <c r="AT106" s="65"/>
      <c r="AU106" s="118" t="e">
        <v>#DIV/0!</v>
      </c>
      <c r="AV106" s="101"/>
      <c r="AW106" s="101"/>
      <c r="AX106" s="59">
        <v>0</v>
      </c>
      <c r="AY106" s="102">
        <v>5</v>
      </c>
      <c r="AZ106" s="102">
        <v>0</v>
      </c>
      <c r="BA106" s="118">
        <v>2.5</v>
      </c>
    </row>
    <row r="107" spans="1:53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102">
        <v>4</v>
      </c>
      <c r="M107" s="102"/>
      <c r="N107" s="102">
        <v>4</v>
      </c>
      <c r="O107" s="102">
        <v>4</v>
      </c>
      <c r="P107" s="102"/>
      <c r="Q107" s="118">
        <v>4</v>
      </c>
      <c r="R107" s="102"/>
      <c r="S107" s="102"/>
      <c r="T107" s="102"/>
      <c r="U107" s="102"/>
      <c r="V107" s="59"/>
      <c r="W107" s="118" t="e">
        <v>#DIV/0!</v>
      </c>
      <c r="X107" s="102"/>
      <c r="Y107" s="102"/>
      <c r="Z107" s="102"/>
      <c r="AA107" s="102"/>
      <c r="AB107" s="59"/>
      <c r="AC107" s="118" t="e">
        <v>#DIV/0!</v>
      </c>
      <c r="AD107" s="102"/>
      <c r="AE107" s="102"/>
      <c r="AF107" s="102"/>
      <c r="AG107" s="102"/>
      <c r="AH107" s="59"/>
      <c r="AI107" s="118" t="e">
        <v>#DIV/0!</v>
      </c>
      <c r="AJ107" s="58"/>
      <c r="AK107" s="58"/>
      <c r="AL107" s="102"/>
      <c r="AM107" s="58"/>
      <c r="AN107" s="59"/>
      <c r="AO107" s="118">
        <v>0</v>
      </c>
      <c r="AP107" s="102"/>
      <c r="AQ107" s="102"/>
      <c r="AR107" s="102"/>
      <c r="AS107" s="102"/>
      <c r="AT107" s="59"/>
      <c r="AU107" s="118" t="e">
        <v>#DIV/0!</v>
      </c>
      <c r="AV107" s="102"/>
      <c r="AW107" s="102"/>
      <c r="AX107" s="59">
        <v>0</v>
      </c>
      <c r="AY107" s="102">
        <v>5</v>
      </c>
      <c r="AZ107" s="102">
        <v>0</v>
      </c>
      <c r="BA107" s="118">
        <v>2.5</v>
      </c>
    </row>
    <row r="108" spans="1:53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102" t="s">
        <v>563</v>
      </c>
      <c r="M108" s="102"/>
      <c r="N108" s="102" t="s">
        <v>563</v>
      </c>
      <c r="O108" s="102" t="s">
        <v>563</v>
      </c>
      <c r="P108" s="102"/>
      <c r="Q108" s="118" t="s">
        <v>563</v>
      </c>
      <c r="R108" s="101"/>
      <c r="S108" s="101"/>
      <c r="T108" s="101"/>
      <c r="U108" s="101"/>
      <c r="V108" s="65"/>
      <c r="W108" s="118" t="e">
        <v>#DIV/0!</v>
      </c>
      <c r="X108" s="101"/>
      <c r="Y108" s="101"/>
      <c r="Z108" s="101"/>
      <c r="AA108" s="101"/>
      <c r="AB108" s="65"/>
      <c r="AC108" s="118" t="e">
        <v>#DIV/0!</v>
      </c>
      <c r="AD108" s="101"/>
      <c r="AE108" s="101"/>
      <c r="AF108" s="101"/>
      <c r="AG108" s="101"/>
      <c r="AH108" s="65"/>
      <c r="AI108" s="118" t="e">
        <v>#DIV/0!</v>
      </c>
      <c r="AJ108" s="54"/>
      <c r="AK108" s="54"/>
      <c r="AL108" s="101"/>
      <c r="AM108" s="54"/>
      <c r="AN108" s="65"/>
      <c r="AO108" s="118">
        <v>0</v>
      </c>
      <c r="AP108" s="101"/>
      <c r="AQ108" s="101"/>
      <c r="AR108" s="101"/>
      <c r="AS108" s="101"/>
      <c r="AT108" s="65"/>
      <c r="AU108" s="118" t="e">
        <v>#DIV/0!</v>
      </c>
      <c r="AV108" s="101"/>
      <c r="AW108" s="101"/>
      <c r="AX108" s="59" t="s">
        <v>563</v>
      </c>
      <c r="AY108" s="102" t="s">
        <v>563</v>
      </c>
      <c r="AZ108" s="102" t="s">
        <v>563</v>
      </c>
      <c r="BA108" s="118" t="s">
        <v>563</v>
      </c>
    </row>
    <row r="109" spans="1:53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102" t="s">
        <v>563</v>
      </c>
      <c r="M109" s="102"/>
      <c r="N109" s="102" t="s">
        <v>563</v>
      </c>
      <c r="O109" s="102" t="s">
        <v>563</v>
      </c>
      <c r="P109" s="102"/>
      <c r="Q109" s="118" t="s">
        <v>563</v>
      </c>
      <c r="R109" s="102"/>
      <c r="S109" s="102"/>
      <c r="T109" s="102"/>
      <c r="U109" s="102"/>
      <c r="V109" s="59"/>
      <c r="W109" s="118" t="e">
        <v>#DIV/0!</v>
      </c>
      <c r="X109" s="102"/>
      <c r="Y109" s="102"/>
      <c r="Z109" s="102"/>
      <c r="AA109" s="102"/>
      <c r="AB109" s="59"/>
      <c r="AC109" s="118" t="e">
        <v>#DIV/0!</v>
      </c>
      <c r="AD109" s="102"/>
      <c r="AE109" s="102"/>
      <c r="AF109" s="102"/>
      <c r="AG109" s="102"/>
      <c r="AH109" s="59"/>
      <c r="AI109" s="118" t="e">
        <v>#DIV/0!</v>
      </c>
      <c r="AJ109" s="58"/>
      <c r="AK109" s="58"/>
      <c r="AL109" s="102"/>
      <c r="AM109" s="58"/>
      <c r="AN109" s="59"/>
      <c r="AO109" s="118">
        <v>0</v>
      </c>
      <c r="AP109" s="102"/>
      <c r="AQ109" s="102"/>
      <c r="AR109" s="102"/>
      <c r="AS109" s="102"/>
      <c r="AT109" s="59"/>
      <c r="AU109" s="118" t="e">
        <v>#DIV/0!</v>
      </c>
      <c r="AV109" s="102"/>
      <c r="AW109" s="102"/>
      <c r="AX109" s="59" t="s">
        <v>563</v>
      </c>
      <c r="AY109" s="102" t="s">
        <v>563</v>
      </c>
      <c r="AZ109" s="102" t="s">
        <v>563</v>
      </c>
      <c r="BA109" s="118" t="s">
        <v>563</v>
      </c>
    </row>
    <row r="110" spans="1:53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102">
        <v>3</v>
      </c>
      <c r="M110" s="102"/>
      <c r="N110" s="102">
        <v>4</v>
      </c>
      <c r="O110" s="102">
        <v>4</v>
      </c>
      <c r="P110" s="102"/>
      <c r="Q110" s="118">
        <v>3.6666666666666665</v>
      </c>
      <c r="R110" s="101"/>
      <c r="S110" s="101"/>
      <c r="T110" s="101"/>
      <c r="U110" s="101"/>
      <c r="V110" s="65"/>
      <c r="W110" s="118" t="e">
        <v>#DIV/0!</v>
      </c>
      <c r="X110" s="101"/>
      <c r="Y110" s="101"/>
      <c r="Z110" s="101"/>
      <c r="AA110" s="101"/>
      <c r="AB110" s="65"/>
      <c r="AC110" s="118" t="e">
        <v>#DIV/0!</v>
      </c>
      <c r="AD110" s="101"/>
      <c r="AE110" s="101"/>
      <c r="AF110" s="101"/>
      <c r="AG110" s="101"/>
      <c r="AH110" s="65"/>
      <c r="AI110" s="118" t="e">
        <v>#DIV/0!</v>
      </c>
      <c r="AJ110" s="54"/>
      <c r="AK110" s="54"/>
      <c r="AL110" s="101"/>
      <c r="AM110" s="54"/>
      <c r="AN110" s="65"/>
      <c r="AO110" s="118">
        <v>0</v>
      </c>
      <c r="AP110" s="101"/>
      <c r="AQ110" s="101"/>
      <c r="AR110" s="101"/>
      <c r="AS110" s="101"/>
      <c r="AT110" s="65"/>
      <c r="AU110" s="118" t="e">
        <v>#DIV/0!</v>
      </c>
      <c r="AV110" s="101"/>
      <c r="AW110" s="101"/>
      <c r="AX110" s="59">
        <v>0</v>
      </c>
      <c r="AY110" s="102">
        <v>5</v>
      </c>
      <c r="AZ110" s="102">
        <v>0</v>
      </c>
      <c r="BA110" s="118">
        <v>2.5</v>
      </c>
    </row>
    <row r="111" spans="1:53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102">
        <v>3</v>
      </c>
      <c r="M111" s="102"/>
      <c r="N111" s="102">
        <v>4</v>
      </c>
      <c r="O111" s="102">
        <v>3</v>
      </c>
      <c r="P111" s="102"/>
      <c r="Q111" s="118">
        <v>3.3333333333333335</v>
      </c>
      <c r="R111" s="102"/>
      <c r="S111" s="102"/>
      <c r="T111" s="102"/>
      <c r="U111" s="102"/>
      <c r="V111" s="59"/>
      <c r="W111" s="118" t="e">
        <v>#DIV/0!</v>
      </c>
      <c r="X111" s="102"/>
      <c r="Y111" s="102"/>
      <c r="Z111" s="102"/>
      <c r="AA111" s="102"/>
      <c r="AB111" s="59"/>
      <c r="AC111" s="118" t="e">
        <v>#DIV/0!</v>
      </c>
      <c r="AD111" s="102"/>
      <c r="AE111" s="102"/>
      <c r="AF111" s="102"/>
      <c r="AG111" s="102"/>
      <c r="AH111" s="59"/>
      <c r="AI111" s="118" t="e">
        <v>#DIV/0!</v>
      </c>
      <c r="AJ111" s="58"/>
      <c r="AK111" s="58"/>
      <c r="AL111" s="102"/>
      <c r="AM111" s="58"/>
      <c r="AN111" s="59"/>
      <c r="AO111" s="118">
        <v>0</v>
      </c>
      <c r="AP111" s="102"/>
      <c r="AQ111" s="102"/>
      <c r="AR111" s="102"/>
      <c r="AS111" s="102"/>
      <c r="AT111" s="59"/>
      <c r="AU111" s="118" t="e">
        <v>#DIV/0!</v>
      </c>
      <c r="AV111" s="102"/>
      <c r="AW111" s="102"/>
      <c r="AX111" s="59">
        <v>0</v>
      </c>
      <c r="AY111" s="102">
        <v>5</v>
      </c>
      <c r="AZ111" s="102">
        <v>0</v>
      </c>
      <c r="BA111" s="118">
        <v>2.5</v>
      </c>
    </row>
    <row r="112" spans="1:53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102">
        <v>3</v>
      </c>
      <c r="M112" s="102"/>
      <c r="N112" s="102">
        <v>3</v>
      </c>
      <c r="O112" s="102">
        <v>3</v>
      </c>
      <c r="P112" s="102"/>
      <c r="Q112" s="118">
        <v>3</v>
      </c>
      <c r="R112" s="101"/>
      <c r="S112" s="101"/>
      <c r="T112" s="101"/>
      <c r="U112" s="101"/>
      <c r="V112" s="65"/>
      <c r="W112" s="118" t="e">
        <v>#DIV/0!</v>
      </c>
      <c r="X112" s="101"/>
      <c r="Y112" s="101"/>
      <c r="Z112" s="101"/>
      <c r="AA112" s="101"/>
      <c r="AB112" s="65"/>
      <c r="AC112" s="118" t="e">
        <v>#DIV/0!</v>
      </c>
      <c r="AD112" s="101"/>
      <c r="AE112" s="101"/>
      <c r="AF112" s="101"/>
      <c r="AG112" s="101"/>
      <c r="AH112" s="65"/>
      <c r="AI112" s="118" t="e">
        <v>#DIV/0!</v>
      </c>
      <c r="AJ112" s="54"/>
      <c r="AK112" s="54"/>
      <c r="AL112" s="101"/>
      <c r="AM112" s="54"/>
      <c r="AN112" s="65"/>
      <c r="AO112" s="118">
        <v>0</v>
      </c>
      <c r="AP112" s="101"/>
      <c r="AQ112" s="101"/>
      <c r="AR112" s="101"/>
      <c r="AS112" s="101"/>
      <c r="AT112" s="65"/>
      <c r="AU112" s="118" t="e">
        <v>#DIV/0!</v>
      </c>
      <c r="AV112" s="101"/>
      <c r="AW112" s="101"/>
      <c r="AX112" s="59">
        <v>0</v>
      </c>
      <c r="AY112" s="102">
        <v>5</v>
      </c>
      <c r="AZ112" s="102">
        <v>0</v>
      </c>
      <c r="BA112" s="118">
        <v>2.5</v>
      </c>
    </row>
    <row r="113" spans="1:53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102">
        <v>3</v>
      </c>
      <c r="M113" s="102"/>
      <c r="N113" s="102">
        <v>3</v>
      </c>
      <c r="O113" s="102">
        <v>4</v>
      </c>
      <c r="P113" s="102"/>
      <c r="Q113" s="118">
        <v>3.3333333333333335</v>
      </c>
      <c r="R113" s="102"/>
      <c r="S113" s="102"/>
      <c r="T113" s="102"/>
      <c r="U113" s="102"/>
      <c r="V113" s="59"/>
      <c r="W113" s="118" t="e">
        <v>#DIV/0!</v>
      </c>
      <c r="X113" s="102"/>
      <c r="Y113" s="102"/>
      <c r="Z113" s="102"/>
      <c r="AA113" s="102"/>
      <c r="AB113" s="59"/>
      <c r="AC113" s="118" t="e">
        <v>#DIV/0!</v>
      </c>
      <c r="AD113" s="102"/>
      <c r="AE113" s="102"/>
      <c r="AF113" s="102"/>
      <c r="AG113" s="102"/>
      <c r="AH113" s="59"/>
      <c r="AI113" s="118" t="e">
        <v>#DIV/0!</v>
      </c>
      <c r="AJ113" s="58"/>
      <c r="AK113" s="58"/>
      <c r="AL113" s="102"/>
      <c r="AM113" s="58"/>
      <c r="AN113" s="59"/>
      <c r="AO113" s="118">
        <v>0</v>
      </c>
      <c r="AP113" s="102"/>
      <c r="AQ113" s="102"/>
      <c r="AR113" s="102"/>
      <c r="AS113" s="102"/>
      <c r="AT113" s="59"/>
      <c r="AU113" s="118" t="e">
        <v>#DIV/0!</v>
      </c>
      <c r="AV113" s="102"/>
      <c r="AW113" s="102"/>
      <c r="AX113" s="59">
        <v>0</v>
      </c>
      <c r="AY113" s="102">
        <v>5</v>
      </c>
      <c r="AZ113" s="102">
        <v>0</v>
      </c>
      <c r="BA113" s="118">
        <v>2.5</v>
      </c>
    </row>
    <row r="114" spans="1:53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102">
        <v>4</v>
      </c>
      <c r="M114" s="102"/>
      <c r="N114" s="102">
        <v>4</v>
      </c>
      <c r="O114" s="102">
        <v>4</v>
      </c>
      <c r="P114" s="102"/>
      <c r="Q114" s="118">
        <v>4</v>
      </c>
      <c r="R114" s="101"/>
      <c r="S114" s="101"/>
      <c r="T114" s="101"/>
      <c r="U114" s="101"/>
      <c r="V114" s="65"/>
      <c r="W114" s="118" t="e">
        <v>#DIV/0!</v>
      </c>
      <c r="X114" s="101"/>
      <c r="Y114" s="101"/>
      <c r="Z114" s="101"/>
      <c r="AA114" s="101"/>
      <c r="AB114" s="65"/>
      <c r="AC114" s="118" t="e">
        <v>#DIV/0!</v>
      </c>
      <c r="AD114" s="101"/>
      <c r="AE114" s="101"/>
      <c r="AF114" s="101"/>
      <c r="AG114" s="101"/>
      <c r="AH114" s="65"/>
      <c r="AI114" s="118" t="e">
        <v>#DIV/0!</v>
      </c>
      <c r="AJ114" s="54"/>
      <c r="AK114" s="54"/>
      <c r="AL114" s="101"/>
      <c r="AM114" s="54"/>
      <c r="AN114" s="65"/>
      <c r="AO114" s="118">
        <v>0</v>
      </c>
      <c r="AP114" s="101"/>
      <c r="AQ114" s="101"/>
      <c r="AR114" s="101"/>
      <c r="AS114" s="101"/>
      <c r="AT114" s="65"/>
      <c r="AU114" s="118" t="e">
        <v>#DIV/0!</v>
      </c>
      <c r="AV114" s="101"/>
      <c r="AW114" s="101"/>
      <c r="AX114" s="59">
        <v>0</v>
      </c>
      <c r="AY114" s="102">
        <v>5</v>
      </c>
      <c r="AZ114" s="102">
        <v>0</v>
      </c>
      <c r="BA114" s="118">
        <v>2.5</v>
      </c>
    </row>
    <row r="115" spans="1:53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102">
        <v>4</v>
      </c>
      <c r="M115" s="102"/>
      <c r="N115" s="102">
        <v>4</v>
      </c>
      <c r="O115" s="102">
        <v>3</v>
      </c>
      <c r="P115" s="102"/>
      <c r="Q115" s="118">
        <v>3.6666666666666665</v>
      </c>
      <c r="R115" s="102"/>
      <c r="S115" s="102"/>
      <c r="T115" s="102"/>
      <c r="U115" s="102"/>
      <c r="V115" s="59"/>
      <c r="W115" s="118" t="e">
        <v>#DIV/0!</v>
      </c>
      <c r="X115" s="102"/>
      <c r="Y115" s="102"/>
      <c r="Z115" s="102"/>
      <c r="AA115" s="102"/>
      <c r="AB115" s="59"/>
      <c r="AC115" s="118" t="e">
        <v>#DIV/0!</v>
      </c>
      <c r="AD115" s="102"/>
      <c r="AE115" s="102"/>
      <c r="AF115" s="102"/>
      <c r="AG115" s="102"/>
      <c r="AH115" s="59"/>
      <c r="AI115" s="118" t="e">
        <v>#DIV/0!</v>
      </c>
      <c r="AJ115" s="58"/>
      <c r="AK115" s="58"/>
      <c r="AL115" s="102"/>
      <c r="AM115" s="58"/>
      <c r="AN115" s="59"/>
      <c r="AO115" s="118">
        <v>0</v>
      </c>
      <c r="AP115" s="102"/>
      <c r="AQ115" s="102"/>
      <c r="AR115" s="102"/>
      <c r="AS115" s="102"/>
      <c r="AT115" s="59"/>
      <c r="AU115" s="118" t="e">
        <v>#DIV/0!</v>
      </c>
      <c r="AV115" s="102"/>
      <c r="AW115" s="102"/>
      <c r="AX115" s="59">
        <v>0</v>
      </c>
      <c r="AY115" s="102">
        <v>5</v>
      </c>
      <c r="AZ115" s="102">
        <v>0</v>
      </c>
      <c r="BA115" s="118">
        <v>2.5</v>
      </c>
    </row>
    <row r="116" spans="1:53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102">
        <v>0</v>
      </c>
      <c r="M116" s="102"/>
      <c r="N116" s="102">
        <v>0</v>
      </c>
      <c r="O116" s="102">
        <v>0</v>
      </c>
      <c r="P116" s="102"/>
      <c r="Q116" s="118">
        <v>0</v>
      </c>
      <c r="R116" s="101"/>
      <c r="S116" s="101"/>
      <c r="T116" s="101"/>
      <c r="U116" s="101"/>
      <c r="V116" s="65"/>
      <c r="W116" s="118" t="e">
        <v>#DIV/0!</v>
      </c>
      <c r="X116" s="101"/>
      <c r="Y116" s="101"/>
      <c r="Z116" s="101"/>
      <c r="AA116" s="101"/>
      <c r="AB116" s="65"/>
      <c r="AC116" s="118" t="e">
        <v>#DIV/0!</v>
      </c>
      <c r="AD116" s="101"/>
      <c r="AE116" s="101"/>
      <c r="AF116" s="101"/>
      <c r="AG116" s="101"/>
      <c r="AH116" s="65"/>
      <c r="AI116" s="118" t="e">
        <v>#DIV/0!</v>
      </c>
      <c r="AJ116" s="54"/>
      <c r="AK116" s="54"/>
      <c r="AL116" s="101"/>
      <c r="AM116" s="54"/>
      <c r="AN116" s="65"/>
      <c r="AO116" s="118">
        <v>0</v>
      </c>
      <c r="AP116" s="101"/>
      <c r="AQ116" s="101"/>
      <c r="AR116" s="101"/>
      <c r="AS116" s="101"/>
      <c r="AT116" s="65"/>
      <c r="AU116" s="118" t="e">
        <v>#DIV/0!</v>
      </c>
      <c r="AV116" s="101"/>
      <c r="AW116" s="101"/>
      <c r="AX116" s="59">
        <v>0</v>
      </c>
      <c r="AY116" s="102">
        <v>0</v>
      </c>
      <c r="AZ116" s="102">
        <v>0</v>
      </c>
      <c r="BA116" s="118">
        <v>0</v>
      </c>
    </row>
    <row r="117" spans="1:53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102">
        <v>3</v>
      </c>
      <c r="M117" s="102"/>
      <c r="N117" s="102">
        <v>3</v>
      </c>
      <c r="O117" s="102">
        <v>3</v>
      </c>
      <c r="P117" s="102"/>
      <c r="Q117" s="118">
        <v>3</v>
      </c>
      <c r="R117" s="102"/>
      <c r="S117" s="102"/>
      <c r="T117" s="102"/>
      <c r="U117" s="102"/>
      <c r="V117" s="59"/>
      <c r="W117" s="118" t="e">
        <v>#DIV/0!</v>
      </c>
      <c r="X117" s="102"/>
      <c r="Y117" s="102"/>
      <c r="Z117" s="102"/>
      <c r="AA117" s="102"/>
      <c r="AB117" s="59"/>
      <c r="AC117" s="118" t="e">
        <v>#DIV/0!</v>
      </c>
      <c r="AD117" s="102"/>
      <c r="AE117" s="102"/>
      <c r="AF117" s="102"/>
      <c r="AG117" s="102"/>
      <c r="AH117" s="59"/>
      <c r="AI117" s="118" t="e">
        <v>#DIV/0!</v>
      </c>
      <c r="AJ117" s="58"/>
      <c r="AK117" s="58"/>
      <c r="AL117" s="102"/>
      <c r="AM117" s="58"/>
      <c r="AN117" s="59"/>
      <c r="AO117" s="118">
        <v>0</v>
      </c>
      <c r="AP117" s="102"/>
      <c r="AQ117" s="102"/>
      <c r="AR117" s="102"/>
      <c r="AS117" s="102"/>
      <c r="AT117" s="59"/>
      <c r="AU117" s="118" t="e">
        <v>#DIV/0!</v>
      </c>
      <c r="AV117" s="102"/>
      <c r="AW117" s="102"/>
      <c r="AX117" s="59">
        <v>0</v>
      </c>
      <c r="AY117" s="102">
        <v>5</v>
      </c>
      <c r="AZ117" s="102">
        <v>0</v>
      </c>
      <c r="BA117" s="118">
        <v>2.5</v>
      </c>
    </row>
    <row r="118" spans="1:53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102" t="s">
        <v>563</v>
      </c>
      <c r="M118" s="102"/>
      <c r="N118" s="102" t="s">
        <v>563</v>
      </c>
      <c r="O118" s="102" t="s">
        <v>563</v>
      </c>
      <c r="P118" s="102"/>
      <c r="Q118" s="118" t="s">
        <v>563</v>
      </c>
      <c r="R118" s="101"/>
      <c r="S118" s="101"/>
      <c r="T118" s="101"/>
      <c r="U118" s="101"/>
      <c r="V118" s="65"/>
      <c r="W118" s="118" t="e">
        <v>#DIV/0!</v>
      </c>
      <c r="X118" s="101"/>
      <c r="Y118" s="101"/>
      <c r="Z118" s="101"/>
      <c r="AA118" s="101"/>
      <c r="AB118" s="65"/>
      <c r="AC118" s="118" t="e">
        <v>#DIV/0!</v>
      </c>
      <c r="AD118" s="101"/>
      <c r="AE118" s="101"/>
      <c r="AF118" s="101"/>
      <c r="AG118" s="101"/>
      <c r="AH118" s="65"/>
      <c r="AI118" s="118" t="e">
        <v>#DIV/0!</v>
      </c>
      <c r="AJ118" s="54"/>
      <c r="AK118" s="54"/>
      <c r="AL118" s="101"/>
      <c r="AM118" s="54"/>
      <c r="AN118" s="65"/>
      <c r="AO118" s="118">
        <v>0</v>
      </c>
      <c r="AP118" s="101"/>
      <c r="AQ118" s="101"/>
      <c r="AR118" s="101"/>
      <c r="AS118" s="101"/>
      <c r="AT118" s="65"/>
      <c r="AU118" s="118" t="e">
        <v>#DIV/0!</v>
      </c>
      <c r="AV118" s="101"/>
      <c r="AW118" s="101"/>
      <c r="AX118" s="59" t="s">
        <v>563</v>
      </c>
      <c r="AY118" s="102" t="s">
        <v>563</v>
      </c>
      <c r="AZ118" s="102" t="s">
        <v>563</v>
      </c>
      <c r="BA118" s="118" t="s">
        <v>563</v>
      </c>
    </row>
    <row r="119" spans="1:53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102">
        <v>0</v>
      </c>
      <c r="M119" s="102"/>
      <c r="N119" s="102">
        <v>0</v>
      </c>
      <c r="O119" s="102">
        <v>0</v>
      </c>
      <c r="P119" s="102"/>
      <c r="Q119" s="118">
        <v>0</v>
      </c>
      <c r="R119" s="102"/>
      <c r="S119" s="102"/>
      <c r="T119" s="102"/>
      <c r="U119" s="102"/>
      <c r="V119" s="59"/>
      <c r="W119" s="118" t="e">
        <v>#DIV/0!</v>
      </c>
      <c r="X119" s="102"/>
      <c r="Y119" s="102"/>
      <c r="Z119" s="102"/>
      <c r="AA119" s="102"/>
      <c r="AB119" s="59"/>
      <c r="AC119" s="118" t="e">
        <v>#DIV/0!</v>
      </c>
      <c r="AD119" s="102"/>
      <c r="AE119" s="102"/>
      <c r="AF119" s="102"/>
      <c r="AG119" s="102"/>
      <c r="AH119" s="59"/>
      <c r="AI119" s="118" t="e">
        <v>#DIV/0!</v>
      </c>
      <c r="AJ119" s="58"/>
      <c r="AK119" s="58"/>
      <c r="AL119" s="102"/>
      <c r="AM119" s="58"/>
      <c r="AN119" s="59"/>
      <c r="AO119" s="118">
        <v>0</v>
      </c>
      <c r="AP119" s="102"/>
      <c r="AQ119" s="102"/>
      <c r="AR119" s="102"/>
      <c r="AS119" s="102"/>
      <c r="AT119" s="59"/>
      <c r="AU119" s="118" t="e">
        <v>#DIV/0!</v>
      </c>
      <c r="AV119" s="102"/>
      <c r="AW119" s="102"/>
      <c r="AX119" s="59">
        <v>0</v>
      </c>
      <c r="AY119" s="102">
        <v>0</v>
      </c>
      <c r="AZ119" s="102">
        <v>0</v>
      </c>
      <c r="BA119" s="118">
        <v>0</v>
      </c>
    </row>
    <row r="120" spans="1:53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102" t="s">
        <v>563</v>
      </c>
      <c r="M120" s="102"/>
      <c r="N120" s="102" t="s">
        <v>563</v>
      </c>
      <c r="O120" s="102" t="s">
        <v>563</v>
      </c>
      <c r="P120" s="102"/>
      <c r="Q120" s="118" t="s">
        <v>563</v>
      </c>
      <c r="R120" s="101"/>
      <c r="S120" s="101"/>
      <c r="T120" s="101"/>
      <c r="U120" s="101"/>
      <c r="V120" s="65"/>
      <c r="W120" s="118" t="e">
        <v>#DIV/0!</v>
      </c>
      <c r="X120" s="101"/>
      <c r="Y120" s="101"/>
      <c r="Z120" s="101"/>
      <c r="AA120" s="101"/>
      <c r="AB120" s="65"/>
      <c r="AC120" s="118" t="e">
        <v>#DIV/0!</v>
      </c>
      <c r="AD120" s="101"/>
      <c r="AE120" s="101"/>
      <c r="AF120" s="101"/>
      <c r="AG120" s="101"/>
      <c r="AH120" s="65"/>
      <c r="AI120" s="118" t="e">
        <v>#DIV/0!</v>
      </c>
      <c r="AJ120" s="54"/>
      <c r="AK120" s="54"/>
      <c r="AL120" s="101"/>
      <c r="AM120" s="54"/>
      <c r="AN120" s="65"/>
      <c r="AO120" s="118">
        <v>0</v>
      </c>
      <c r="AP120" s="101"/>
      <c r="AQ120" s="101"/>
      <c r="AR120" s="101"/>
      <c r="AS120" s="101"/>
      <c r="AT120" s="65"/>
      <c r="AU120" s="118" t="e">
        <v>#DIV/0!</v>
      </c>
      <c r="AV120" s="101"/>
      <c r="AW120" s="101"/>
      <c r="AX120" s="59" t="s">
        <v>563</v>
      </c>
      <c r="AY120" s="102" t="s">
        <v>563</v>
      </c>
      <c r="AZ120" s="102" t="s">
        <v>563</v>
      </c>
      <c r="BA120" s="118" t="s">
        <v>563</v>
      </c>
    </row>
    <row r="121" spans="1:53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102" t="s">
        <v>563</v>
      </c>
      <c r="M121" s="102"/>
      <c r="N121" s="102" t="s">
        <v>563</v>
      </c>
      <c r="O121" s="102" t="s">
        <v>563</v>
      </c>
      <c r="P121" s="102"/>
      <c r="Q121" s="118" t="s">
        <v>563</v>
      </c>
      <c r="R121" s="102"/>
      <c r="S121" s="102"/>
      <c r="T121" s="102"/>
      <c r="U121" s="102"/>
      <c r="V121" s="59"/>
      <c r="W121" s="118" t="e">
        <v>#DIV/0!</v>
      </c>
      <c r="X121" s="102"/>
      <c r="Y121" s="102"/>
      <c r="Z121" s="102"/>
      <c r="AA121" s="102"/>
      <c r="AB121" s="59"/>
      <c r="AC121" s="118" t="e">
        <v>#DIV/0!</v>
      </c>
      <c r="AD121" s="102"/>
      <c r="AE121" s="102"/>
      <c r="AF121" s="102"/>
      <c r="AG121" s="102"/>
      <c r="AH121" s="59"/>
      <c r="AI121" s="118" t="e">
        <v>#DIV/0!</v>
      </c>
      <c r="AJ121" s="58"/>
      <c r="AK121" s="58"/>
      <c r="AL121" s="102"/>
      <c r="AM121" s="58"/>
      <c r="AN121" s="59"/>
      <c r="AO121" s="118">
        <v>0</v>
      </c>
      <c r="AP121" s="102"/>
      <c r="AQ121" s="102"/>
      <c r="AR121" s="102"/>
      <c r="AS121" s="102"/>
      <c r="AT121" s="59"/>
      <c r="AU121" s="118" t="e">
        <v>#DIV/0!</v>
      </c>
      <c r="AV121" s="102"/>
      <c r="AW121" s="102"/>
      <c r="AX121" s="59" t="s">
        <v>563</v>
      </c>
      <c r="AY121" s="102" t="s">
        <v>563</v>
      </c>
      <c r="AZ121" s="102" t="s">
        <v>563</v>
      </c>
      <c r="BA121" s="118" t="s">
        <v>563</v>
      </c>
    </row>
    <row r="122" spans="1:53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102">
        <v>0</v>
      </c>
      <c r="M122" s="102"/>
      <c r="N122" s="102">
        <v>0</v>
      </c>
      <c r="O122" s="102">
        <v>0</v>
      </c>
      <c r="P122" s="102"/>
      <c r="Q122" s="118">
        <v>0</v>
      </c>
      <c r="R122" s="101"/>
      <c r="S122" s="101"/>
      <c r="T122" s="101"/>
      <c r="U122" s="101"/>
      <c r="V122" s="65"/>
      <c r="W122" s="118" t="e">
        <v>#DIV/0!</v>
      </c>
      <c r="X122" s="101"/>
      <c r="Y122" s="101"/>
      <c r="Z122" s="101"/>
      <c r="AA122" s="101"/>
      <c r="AB122" s="65"/>
      <c r="AC122" s="118" t="e">
        <v>#DIV/0!</v>
      </c>
      <c r="AD122" s="101"/>
      <c r="AE122" s="101"/>
      <c r="AF122" s="101"/>
      <c r="AG122" s="101"/>
      <c r="AH122" s="65"/>
      <c r="AI122" s="118" t="e">
        <v>#DIV/0!</v>
      </c>
      <c r="AJ122" s="54"/>
      <c r="AK122" s="54"/>
      <c r="AL122" s="101"/>
      <c r="AM122" s="54"/>
      <c r="AN122" s="65"/>
      <c r="AO122" s="118">
        <v>0</v>
      </c>
      <c r="AP122" s="101"/>
      <c r="AQ122" s="101"/>
      <c r="AR122" s="101"/>
      <c r="AS122" s="101"/>
      <c r="AT122" s="65"/>
      <c r="AU122" s="118" t="e">
        <v>#DIV/0!</v>
      </c>
      <c r="AV122" s="101"/>
      <c r="AW122" s="101"/>
      <c r="AX122" s="59">
        <v>0</v>
      </c>
      <c r="AY122" s="102">
        <v>0</v>
      </c>
      <c r="AZ122" s="102">
        <v>0</v>
      </c>
      <c r="BA122" s="118">
        <v>0</v>
      </c>
    </row>
    <row r="123" spans="1:53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102" t="s">
        <v>563</v>
      </c>
      <c r="M123" s="102"/>
      <c r="N123" s="102" t="s">
        <v>563</v>
      </c>
      <c r="O123" s="102" t="s">
        <v>563</v>
      </c>
      <c r="P123" s="102"/>
      <c r="Q123" s="118" t="s">
        <v>563</v>
      </c>
      <c r="R123" s="102"/>
      <c r="S123" s="102"/>
      <c r="T123" s="102"/>
      <c r="U123" s="102"/>
      <c r="V123" s="59"/>
      <c r="W123" s="118" t="e">
        <v>#DIV/0!</v>
      </c>
      <c r="X123" s="102"/>
      <c r="Y123" s="102"/>
      <c r="Z123" s="102"/>
      <c r="AA123" s="102"/>
      <c r="AB123" s="59"/>
      <c r="AC123" s="118" t="e">
        <v>#DIV/0!</v>
      </c>
      <c r="AD123" s="102"/>
      <c r="AE123" s="102"/>
      <c r="AF123" s="102"/>
      <c r="AG123" s="102"/>
      <c r="AH123" s="59"/>
      <c r="AI123" s="118" t="e">
        <v>#DIV/0!</v>
      </c>
      <c r="AJ123" s="58"/>
      <c r="AK123" s="58"/>
      <c r="AL123" s="102"/>
      <c r="AM123" s="58"/>
      <c r="AN123" s="59"/>
      <c r="AO123" s="118">
        <v>0</v>
      </c>
      <c r="AP123" s="102"/>
      <c r="AQ123" s="102"/>
      <c r="AR123" s="102"/>
      <c r="AS123" s="102"/>
      <c r="AT123" s="59"/>
      <c r="AU123" s="118" t="e">
        <v>#DIV/0!</v>
      </c>
      <c r="AV123" s="102"/>
      <c r="AW123" s="102"/>
      <c r="AX123" s="59" t="s">
        <v>563</v>
      </c>
      <c r="AY123" s="102" t="s">
        <v>563</v>
      </c>
      <c r="AZ123" s="102" t="s">
        <v>563</v>
      </c>
      <c r="BA123" s="118" t="s">
        <v>563</v>
      </c>
    </row>
    <row r="124" spans="1:53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102" t="s">
        <v>563</v>
      </c>
      <c r="M124" s="102"/>
      <c r="N124" s="102" t="s">
        <v>563</v>
      </c>
      <c r="O124" s="102" t="s">
        <v>563</v>
      </c>
      <c r="P124" s="102"/>
      <c r="Q124" s="118" t="s">
        <v>563</v>
      </c>
      <c r="R124" s="101"/>
      <c r="S124" s="101"/>
      <c r="T124" s="101"/>
      <c r="U124" s="101"/>
      <c r="V124" s="65"/>
      <c r="W124" s="118" t="e">
        <v>#DIV/0!</v>
      </c>
      <c r="X124" s="101"/>
      <c r="Y124" s="101"/>
      <c r="Z124" s="101"/>
      <c r="AA124" s="101"/>
      <c r="AB124" s="65"/>
      <c r="AC124" s="118" t="e">
        <v>#DIV/0!</v>
      </c>
      <c r="AD124" s="101"/>
      <c r="AE124" s="101"/>
      <c r="AF124" s="101"/>
      <c r="AG124" s="101"/>
      <c r="AH124" s="65"/>
      <c r="AI124" s="118" t="e">
        <v>#DIV/0!</v>
      </c>
      <c r="AJ124" s="54"/>
      <c r="AK124" s="54"/>
      <c r="AL124" s="101"/>
      <c r="AM124" s="54"/>
      <c r="AN124" s="65"/>
      <c r="AO124" s="118">
        <v>0</v>
      </c>
      <c r="AP124" s="101"/>
      <c r="AQ124" s="101"/>
      <c r="AR124" s="101"/>
      <c r="AS124" s="101"/>
      <c r="AT124" s="65"/>
      <c r="AU124" s="118" t="e">
        <v>#DIV/0!</v>
      </c>
      <c r="AV124" s="101"/>
      <c r="AW124" s="101"/>
      <c r="AX124" s="59" t="s">
        <v>563</v>
      </c>
      <c r="AY124" s="102" t="s">
        <v>563</v>
      </c>
      <c r="AZ124" s="102" t="s">
        <v>563</v>
      </c>
      <c r="BA124" s="118" t="s">
        <v>563</v>
      </c>
    </row>
    <row r="125" spans="1:53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102" t="s">
        <v>563</v>
      </c>
      <c r="M125" s="102"/>
      <c r="N125" s="102" t="s">
        <v>563</v>
      </c>
      <c r="O125" s="102" t="s">
        <v>563</v>
      </c>
      <c r="P125" s="102"/>
      <c r="Q125" s="118" t="s">
        <v>563</v>
      </c>
      <c r="R125" s="102"/>
      <c r="S125" s="102"/>
      <c r="T125" s="102"/>
      <c r="U125" s="102"/>
      <c r="V125" s="59"/>
      <c r="W125" s="118" t="e">
        <v>#DIV/0!</v>
      </c>
      <c r="X125" s="102"/>
      <c r="Y125" s="102"/>
      <c r="Z125" s="102"/>
      <c r="AA125" s="102"/>
      <c r="AB125" s="59"/>
      <c r="AC125" s="118" t="e">
        <v>#DIV/0!</v>
      </c>
      <c r="AD125" s="102"/>
      <c r="AE125" s="102"/>
      <c r="AF125" s="102"/>
      <c r="AG125" s="102"/>
      <c r="AH125" s="59"/>
      <c r="AI125" s="118" t="e">
        <v>#DIV/0!</v>
      </c>
      <c r="AJ125" s="58"/>
      <c r="AK125" s="58"/>
      <c r="AL125" s="102"/>
      <c r="AM125" s="58"/>
      <c r="AN125" s="59"/>
      <c r="AO125" s="118">
        <v>0</v>
      </c>
      <c r="AP125" s="102"/>
      <c r="AQ125" s="102"/>
      <c r="AR125" s="102"/>
      <c r="AS125" s="102"/>
      <c r="AT125" s="59"/>
      <c r="AU125" s="118" t="e">
        <v>#DIV/0!</v>
      </c>
      <c r="AV125" s="102"/>
      <c r="AW125" s="102"/>
      <c r="AX125" s="59" t="s">
        <v>563</v>
      </c>
      <c r="AY125" s="102" t="s">
        <v>563</v>
      </c>
      <c r="AZ125" s="102" t="s">
        <v>563</v>
      </c>
      <c r="BA125" s="118" t="s">
        <v>563</v>
      </c>
    </row>
    <row r="126" spans="1:53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102">
        <v>4</v>
      </c>
      <c r="M126" s="102"/>
      <c r="N126" s="102">
        <v>4</v>
      </c>
      <c r="O126" s="102">
        <v>4</v>
      </c>
      <c r="P126" s="102"/>
      <c r="Q126" s="118">
        <v>4</v>
      </c>
      <c r="R126" s="101"/>
      <c r="S126" s="101"/>
      <c r="T126" s="101"/>
      <c r="U126" s="101"/>
      <c r="V126" s="65"/>
      <c r="W126" s="118" t="e">
        <v>#DIV/0!</v>
      </c>
      <c r="X126" s="101"/>
      <c r="Y126" s="101"/>
      <c r="Z126" s="101"/>
      <c r="AA126" s="101"/>
      <c r="AB126" s="65"/>
      <c r="AC126" s="118" t="e">
        <v>#DIV/0!</v>
      </c>
      <c r="AD126" s="101"/>
      <c r="AE126" s="101"/>
      <c r="AF126" s="101"/>
      <c r="AG126" s="101"/>
      <c r="AH126" s="65"/>
      <c r="AI126" s="118" t="e">
        <v>#DIV/0!</v>
      </c>
      <c r="AJ126" s="54"/>
      <c r="AK126" s="54"/>
      <c r="AL126" s="101"/>
      <c r="AM126" s="54"/>
      <c r="AN126" s="65"/>
      <c r="AO126" s="118">
        <v>0</v>
      </c>
      <c r="AP126" s="101"/>
      <c r="AQ126" s="101"/>
      <c r="AR126" s="101"/>
      <c r="AS126" s="101"/>
      <c r="AT126" s="65"/>
      <c r="AU126" s="118" t="e">
        <v>#DIV/0!</v>
      </c>
      <c r="AV126" s="101"/>
      <c r="AW126" s="101"/>
      <c r="AX126" s="59">
        <v>0</v>
      </c>
      <c r="AY126" s="102">
        <v>5</v>
      </c>
      <c r="AZ126" s="102">
        <v>0</v>
      </c>
      <c r="BA126" s="118">
        <v>2.5</v>
      </c>
    </row>
    <row r="127" spans="1:53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102">
        <v>4</v>
      </c>
      <c r="M127" s="102"/>
      <c r="N127" s="102">
        <v>4</v>
      </c>
      <c r="O127" s="102">
        <v>4</v>
      </c>
      <c r="P127" s="102"/>
      <c r="Q127" s="118">
        <v>4</v>
      </c>
      <c r="R127" s="102"/>
      <c r="S127" s="102"/>
      <c r="T127" s="102"/>
      <c r="U127" s="102"/>
      <c r="V127" s="59"/>
      <c r="W127" s="118" t="e">
        <v>#DIV/0!</v>
      </c>
      <c r="X127" s="102"/>
      <c r="Y127" s="102"/>
      <c r="Z127" s="102"/>
      <c r="AA127" s="102"/>
      <c r="AB127" s="59"/>
      <c r="AC127" s="118" t="e">
        <v>#DIV/0!</v>
      </c>
      <c r="AD127" s="102"/>
      <c r="AE127" s="102"/>
      <c r="AF127" s="102"/>
      <c r="AG127" s="102"/>
      <c r="AH127" s="59"/>
      <c r="AI127" s="118" t="e">
        <v>#DIV/0!</v>
      </c>
      <c r="AJ127" s="58"/>
      <c r="AK127" s="58"/>
      <c r="AL127" s="102"/>
      <c r="AM127" s="58"/>
      <c r="AN127" s="59"/>
      <c r="AO127" s="118">
        <v>0</v>
      </c>
      <c r="AP127" s="102"/>
      <c r="AQ127" s="102"/>
      <c r="AR127" s="102"/>
      <c r="AS127" s="102"/>
      <c r="AT127" s="59"/>
      <c r="AU127" s="118" t="e">
        <v>#DIV/0!</v>
      </c>
      <c r="AV127" s="102"/>
      <c r="AW127" s="102"/>
      <c r="AX127" s="59">
        <v>0</v>
      </c>
      <c r="AY127" s="102">
        <v>5</v>
      </c>
      <c r="AZ127" s="102">
        <v>0</v>
      </c>
      <c r="BA127" s="118">
        <v>2.5</v>
      </c>
    </row>
    <row r="128" spans="1:53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102">
        <v>3</v>
      </c>
      <c r="M128" s="102"/>
      <c r="N128" s="102">
        <v>4</v>
      </c>
      <c r="O128" s="102">
        <v>4</v>
      </c>
      <c r="P128" s="102"/>
      <c r="Q128" s="118">
        <v>3.6666666666666665</v>
      </c>
      <c r="R128" s="101"/>
      <c r="S128" s="101"/>
      <c r="T128" s="101"/>
      <c r="U128" s="101"/>
      <c r="V128" s="65"/>
      <c r="W128" s="118" t="e">
        <v>#DIV/0!</v>
      </c>
      <c r="X128" s="101"/>
      <c r="Y128" s="101"/>
      <c r="Z128" s="101"/>
      <c r="AA128" s="101"/>
      <c r="AB128" s="65"/>
      <c r="AC128" s="118" t="e">
        <v>#DIV/0!</v>
      </c>
      <c r="AD128" s="101"/>
      <c r="AE128" s="101"/>
      <c r="AF128" s="101"/>
      <c r="AG128" s="101"/>
      <c r="AH128" s="65"/>
      <c r="AI128" s="118" t="e">
        <v>#DIV/0!</v>
      </c>
      <c r="AJ128" s="54"/>
      <c r="AK128" s="54"/>
      <c r="AL128" s="101"/>
      <c r="AM128" s="54"/>
      <c r="AN128" s="65"/>
      <c r="AO128" s="118">
        <v>0</v>
      </c>
      <c r="AP128" s="101"/>
      <c r="AQ128" s="101"/>
      <c r="AR128" s="101"/>
      <c r="AS128" s="101"/>
      <c r="AT128" s="65"/>
      <c r="AU128" s="118" t="e">
        <v>#DIV/0!</v>
      </c>
      <c r="AV128" s="101"/>
      <c r="AW128" s="101"/>
      <c r="AX128" s="59">
        <v>0</v>
      </c>
      <c r="AY128" s="102">
        <v>5</v>
      </c>
      <c r="AZ128" s="102">
        <v>0</v>
      </c>
      <c r="BA128" s="118">
        <v>2.5</v>
      </c>
    </row>
    <row r="129" spans="1:53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102" t="s">
        <v>563</v>
      </c>
      <c r="M129" s="102"/>
      <c r="N129" s="102" t="s">
        <v>563</v>
      </c>
      <c r="O129" s="102" t="s">
        <v>563</v>
      </c>
      <c r="P129" s="102"/>
      <c r="Q129" s="118" t="s">
        <v>563</v>
      </c>
      <c r="R129" s="102"/>
      <c r="S129" s="102"/>
      <c r="T129" s="102"/>
      <c r="U129" s="102"/>
      <c r="V129" s="59"/>
      <c r="W129" s="118" t="e">
        <v>#DIV/0!</v>
      </c>
      <c r="X129" s="102"/>
      <c r="Y129" s="102"/>
      <c r="Z129" s="102"/>
      <c r="AA129" s="102"/>
      <c r="AB129" s="59"/>
      <c r="AC129" s="118" t="e">
        <v>#DIV/0!</v>
      </c>
      <c r="AD129" s="102"/>
      <c r="AE129" s="102"/>
      <c r="AF129" s="102"/>
      <c r="AG129" s="102"/>
      <c r="AH129" s="59"/>
      <c r="AI129" s="118" t="e">
        <v>#DIV/0!</v>
      </c>
      <c r="AJ129" s="58"/>
      <c r="AK129" s="58"/>
      <c r="AL129" s="102"/>
      <c r="AM129" s="58"/>
      <c r="AN129" s="59"/>
      <c r="AO129" s="118">
        <v>0</v>
      </c>
      <c r="AP129" s="102"/>
      <c r="AQ129" s="102"/>
      <c r="AR129" s="102"/>
      <c r="AS129" s="102"/>
      <c r="AT129" s="59"/>
      <c r="AU129" s="118" t="e">
        <v>#DIV/0!</v>
      </c>
      <c r="AV129" s="102"/>
      <c r="AW129" s="102"/>
      <c r="AX129" s="59" t="s">
        <v>563</v>
      </c>
      <c r="AY129" s="102" t="s">
        <v>563</v>
      </c>
      <c r="AZ129" s="102" t="s">
        <v>563</v>
      </c>
      <c r="BA129" s="118" t="s">
        <v>563</v>
      </c>
    </row>
    <row r="130" spans="1:53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102" t="s">
        <v>563</v>
      </c>
      <c r="M130" s="102"/>
      <c r="N130" s="102" t="s">
        <v>563</v>
      </c>
      <c r="O130" s="102" t="s">
        <v>563</v>
      </c>
      <c r="P130" s="102"/>
      <c r="Q130" s="118" t="s">
        <v>563</v>
      </c>
      <c r="R130" s="101"/>
      <c r="S130" s="101"/>
      <c r="T130" s="101"/>
      <c r="U130" s="101"/>
      <c r="V130" s="65"/>
      <c r="W130" s="118" t="e">
        <v>#DIV/0!</v>
      </c>
      <c r="X130" s="101"/>
      <c r="Y130" s="101"/>
      <c r="Z130" s="101"/>
      <c r="AA130" s="101"/>
      <c r="AB130" s="65"/>
      <c r="AC130" s="118" t="e">
        <v>#DIV/0!</v>
      </c>
      <c r="AD130" s="101"/>
      <c r="AE130" s="101"/>
      <c r="AF130" s="101"/>
      <c r="AG130" s="101"/>
      <c r="AH130" s="65"/>
      <c r="AI130" s="118" t="e">
        <v>#DIV/0!</v>
      </c>
      <c r="AJ130" s="54"/>
      <c r="AK130" s="54"/>
      <c r="AL130" s="101"/>
      <c r="AM130" s="54"/>
      <c r="AN130" s="65"/>
      <c r="AO130" s="118">
        <v>0</v>
      </c>
      <c r="AP130" s="101"/>
      <c r="AQ130" s="101"/>
      <c r="AR130" s="101"/>
      <c r="AS130" s="101"/>
      <c r="AT130" s="65"/>
      <c r="AU130" s="118" t="e">
        <v>#DIV/0!</v>
      </c>
      <c r="AV130" s="101"/>
      <c r="AW130" s="101"/>
      <c r="AX130" s="59" t="s">
        <v>563</v>
      </c>
      <c r="AY130" s="102" t="s">
        <v>563</v>
      </c>
      <c r="AZ130" s="102" t="s">
        <v>563</v>
      </c>
      <c r="BA130" s="118" t="s">
        <v>563</v>
      </c>
    </row>
    <row r="131" spans="1:53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102">
        <v>0</v>
      </c>
      <c r="M131" s="102"/>
      <c r="N131" s="102">
        <v>0</v>
      </c>
      <c r="O131" s="102">
        <v>0</v>
      </c>
      <c r="P131" s="102"/>
      <c r="Q131" s="118">
        <v>0</v>
      </c>
      <c r="R131" s="102"/>
      <c r="S131" s="102"/>
      <c r="T131" s="102"/>
      <c r="U131" s="102"/>
      <c r="V131" s="59"/>
      <c r="W131" s="118" t="e">
        <v>#DIV/0!</v>
      </c>
      <c r="X131" s="102"/>
      <c r="Y131" s="102"/>
      <c r="Z131" s="102"/>
      <c r="AA131" s="102"/>
      <c r="AB131" s="59"/>
      <c r="AC131" s="118" t="e">
        <v>#DIV/0!</v>
      </c>
      <c r="AD131" s="102"/>
      <c r="AE131" s="102"/>
      <c r="AF131" s="102"/>
      <c r="AG131" s="102"/>
      <c r="AH131" s="59"/>
      <c r="AI131" s="118" t="e">
        <v>#DIV/0!</v>
      </c>
      <c r="AJ131" s="58"/>
      <c r="AK131" s="58"/>
      <c r="AL131" s="102"/>
      <c r="AM131" s="58"/>
      <c r="AN131" s="59"/>
      <c r="AO131" s="118">
        <v>0</v>
      </c>
      <c r="AP131" s="102"/>
      <c r="AQ131" s="102"/>
      <c r="AR131" s="102"/>
      <c r="AS131" s="102"/>
      <c r="AT131" s="59"/>
      <c r="AU131" s="118" t="e">
        <v>#DIV/0!</v>
      </c>
      <c r="AV131" s="102"/>
      <c r="AW131" s="102"/>
      <c r="AX131" s="59">
        <v>0</v>
      </c>
      <c r="AY131" s="102">
        <v>0</v>
      </c>
      <c r="AZ131" s="102">
        <v>0</v>
      </c>
      <c r="BA131" s="118">
        <v>0</v>
      </c>
    </row>
    <row r="132" spans="1:53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102">
        <v>0</v>
      </c>
      <c r="M132" s="102"/>
      <c r="N132" s="102">
        <v>0</v>
      </c>
      <c r="O132" s="102">
        <v>0</v>
      </c>
      <c r="P132" s="102"/>
      <c r="Q132" s="118">
        <v>0</v>
      </c>
      <c r="R132" s="101"/>
      <c r="S132" s="101"/>
      <c r="T132" s="101"/>
      <c r="U132" s="101"/>
      <c r="V132" s="65"/>
      <c r="W132" s="118" t="e">
        <v>#DIV/0!</v>
      </c>
      <c r="X132" s="101"/>
      <c r="Y132" s="101"/>
      <c r="Z132" s="101"/>
      <c r="AA132" s="101"/>
      <c r="AB132" s="65"/>
      <c r="AC132" s="118" t="e">
        <v>#DIV/0!</v>
      </c>
      <c r="AD132" s="101"/>
      <c r="AE132" s="101"/>
      <c r="AF132" s="101"/>
      <c r="AG132" s="101"/>
      <c r="AH132" s="65"/>
      <c r="AI132" s="118" t="e">
        <v>#DIV/0!</v>
      </c>
      <c r="AJ132" s="54"/>
      <c r="AK132" s="54"/>
      <c r="AL132" s="101"/>
      <c r="AM132" s="54"/>
      <c r="AN132" s="65"/>
      <c r="AO132" s="118">
        <v>0</v>
      </c>
      <c r="AP132" s="101"/>
      <c r="AQ132" s="101"/>
      <c r="AR132" s="101"/>
      <c r="AS132" s="101"/>
      <c r="AT132" s="65"/>
      <c r="AU132" s="118" t="e">
        <v>#DIV/0!</v>
      </c>
      <c r="AV132" s="101"/>
      <c r="AW132" s="101"/>
      <c r="AX132" s="59">
        <v>0</v>
      </c>
      <c r="AY132" s="102">
        <v>0</v>
      </c>
      <c r="AZ132" s="102">
        <v>0</v>
      </c>
      <c r="BA132" s="118">
        <v>0</v>
      </c>
    </row>
    <row r="133" spans="1:53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102">
        <v>0</v>
      </c>
      <c r="M133" s="102"/>
      <c r="N133" s="102">
        <v>0</v>
      </c>
      <c r="O133" s="102">
        <v>0</v>
      </c>
      <c r="P133" s="102"/>
      <c r="Q133" s="118">
        <v>0</v>
      </c>
      <c r="R133" s="102"/>
      <c r="S133" s="102"/>
      <c r="T133" s="102"/>
      <c r="U133" s="102"/>
      <c r="V133" s="59"/>
      <c r="W133" s="118" t="e">
        <v>#DIV/0!</v>
      </c>
      <c r="X133" s="102"/>
      <c r="Y133" s="102"/>
      <c r="Z133" s="102"/>
      <c r="AA133" s="102"/>
      <c r="AB133" s="59"/>
      <c r="AC133" s="118" t="e">
        <v>#DIV/0!</v>
      </c>
      <c r="AD133" s="102"/>
      <c r="AE133" s="102"/>
      <c r="AF133" s="102"/>
      <c r="AG133" s="102"/>
      <c r="AH133" s="59"/>
      <c r="AI133" s="118" t="e">
        <v>#DIV/0!</v>
      </c>
      <c r="AJ133" s="58"/>
      <c r="AK133" s="58"/>
      <c r="AL133" s="102"/>
      <c r="AM133" s="58"/>
      <c r="AN133" s="59"/>
      <c r="AO133" s="118">
        <v>0</v>
      </c>
      <c r="AP133" s="102"/>
      <c r="AQ133" s="102"/>
      <c r="AR133" s="102"/>
      <c r="AS133" s="102"/>
      <c r="AT133" s="59"/>
      <c r="AU133" s="118" t="e">
        <v>#DIV/0!</v>
      </c>
      <c r="AV133" s="102"/>
      <c r="AW133" s="102"/>
      <c r="AX133" s="59">
        <v>0</v>
      </c>
      <c r="AY133" s="102">
        <v>0</v>
      </c>
      <c r="AZ133" s="102">
        <v>0</v>
      </c>
      <c r="BA133" s="118">
        <v>0</v>
      </c>
    </row>
    <row r="134" spans="1:53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102">
        <v>3</v>
      </c>
      <c r="M134" s="102"/>
      <c r="N134" s="102">
        <v>3</v>
      </c>
      <c r="O134" s="102">
        <v>3</v>
      </c>
      <c r="P134" s="102"/>
      <c r="Q134" s="118">
        <v>3</v>
      </c>
      <c r="R134" s="101"/>
      <c r="S134" s="101"/>
      <c r="T134" s="101"/>
      <c r="U134" s="101"/>
      <c r="V134" s="65"/>
      <c r="W134" s="118" t="e">
        <v>#DIV/0!</v>
      </c>
      <c r="X134" s="101"/>
      <c r="Y134" s="101"/>
      <c r="Z134" s="101"/>
      <c r="AA134" s="101"/>
      <c r="AB134" s="65"/>
      <c r="AC134" s="118" t="e">
        <v>#DIV/0!</v>
      </c>
      <c r="AD134" s="101"/>
      <c r="AE134" s="101"/>
      <c r="AF134" s="101"/>
      <c r="AG134" s="101"/>
      <c r="AH134" s="65"/>
      <c r="AI134" s="118" t="e">
        <v>#DIV/0!</v>
      </c>
      <c r="AJ134" s="54"/>
      <c r="AK134" s="54"/>
      <c r="AL134" s="101"/>
      <c r="AM134" s="54"/>
      <c r="AN134" s="65"/>
      <c r="AO134" s="118">
        <v>0</v>
      </c>
      <c r="AP134" s="101"/>
      <c r="AQ134" s="101"/>
      <c r="AR134" s="101"/>
      <c r="AS134" s="101"/>
      <c r="AT134" s="65"/>
      <c r="AU134" s="118" t="e">
        <v>#DIV/0!</v>
      </c>
      <c r="AV134" s="101"/>
      <c r="AW134" s="101"/>
      <c r="AX134" s="59">
        <v>0</v>
      </c>
      <c r="AY134" s="102">
        <v>5</v>
      </c>
      <c r="AZ134" s="102">
        <v>0</v>
      </c>
      <c r="BA134" s="118">
        <v>2.5</v>
      </c>
    </row>
    <row r="135" spans="1:53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102">
        <v>3</v>
      </c>
      <c r="M135" s="102"/>
      <c r="N135" s="102">
        <v>4</v>
      </c>
      <c r="O135" s="102">
        <v>4</v>
      </c>
      <c r="P135" s="102"/>
      <c r="Q135" s="118">
        <v>3.6666666666666665</v>
      </c>
      <c r="R135" s="102"/>
      <c r="S135" s="102"/>
      <c r="T135" s="102"/>
      <c r="U135" s="102"/>
      <c r="V135" s="59"/>
      <c r="W135" s="118" t="e">
        <v>#DIV/0!</v>
      </c>
      <c r="X135" s="102"/>
      <c r="Y135" s="102"/>
      <c r="Z135" s="102"/>
      <c r="AA135" s="102"/>
      <c r="AB135" s="59"/>
      <c r="AC135" s="118" t="e">
        <v>#DIV/0!</v>
      </c>
      <c r="AD135" s="102"/>
      <c r="AE135" s="102"/>
      <c r="AF135" s="102"/>
      <c r="AG135" s="102"/>
      <c r="AH135" s="59"/>
      <c r="AI135" s="118" t="e">
        <v>#DIV/0!</v>
      </c>
      <c r="AJ135" s="58"/>
      <c r="AK135" s="58"/>
      <c r="AL135" s="102"/>
      <c r="AM135" s="58"/>
      <c r="AN135" s="59"/>
      <c r="AO135" s="118">
        <v>0</v>
      </c>
      <c r="AP135" s="102"/>
      <c r="AQ135" s="102"/>
      <c r="AR135" s="102"/>
      <c r="AS135" s="102"/>
      <c r="AT135" s="59"/>
      <c r="AU135" s="118" t="e">
        <v>#DIV/0!</v>
      </c>
      <c r="AV135" s="102"/>
      <c r="AW135" s="102"/>
      <c r="AX135" s="59">
        <v>0</v>
      </c>
      <c r="AY135" s="102">
        <v>5</v>
      </c>
      <c r="AZ135" s="102">
        <v>0</v>
      </c>
      <c r="BA135" s="118">
        <v>2.5</v>
      </c>
    </row>
    <row r="136" spans="1:53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102">
        <v>1</v>
      </c>
      <c r="M136" s="102"/>
      <c r="N136" s="102">
        <v>1</v>
      </c>
      <c r="O136" s="102">
        <v>1</v>
      </c>
      <c r="P136" s="102"/>
      <c r="Q136" s="118">
        <v>1</v>
      </c>
      <c r="R136" s="101"/>
      <c r="S136" s="101"/>
      <c r="T136" s="101"/>
      <c r="U136" s="101"/>
      <c r="V136" s="65"/>
      <c r="W136" s="118" t="e">
        <v>#DIV/0!</v>
      </c>
      <c r="X136" s="101"/>
      <c r="Y136" s="101"/>
      <c r="Z136" s="101"/>
      <c r="AA136" s="101"/>
      <c r="AB136" s="65"/>
      <c r="AC136" s="118" t="e">
        <v>#DIV/0!</v>
      </c>
      <c r="AD136" s="101"/>
      <c r="AE136" s="101"/>
      <c r="AF136" s="101"/>
      <c r="AG136" s="101"/>
      <c r="AH136" s="65"/>
      <c r="AI136" s="118" t="e">
        <v>#DIV/0!</v>
      </c>
      <c r="AJ136" s="54"/>
      <c r="AK136" s="54"/>
      <c r="AL136" s="101"/>
      <c r="AM136" s="54"/>
      <c r="AN136" s="65"/>
      <c r="AO136" s="118">
        <v>0</v>
      </c>
      <c r="AP136" s="101"/>
      <c r="AQ136" s="101"/>
      <c r="AR136" s="101"/>
      <c r="AS136" s="101"/>
      <c r="AT136" s="65"/>
      <c r="AU136" s="118" t="e">
        <v>#DIV/0!</v>
      </c>
      <c r="AV136" s="101"/>
      <c r="AW136" s="101"/>
      <c r="AX136" s="59">
        <v>0</v>
      </c>
      <c r="AY136" s="102">
        <v>5</v>
      </c>
      <c r="AZ136" s="102">
        <v>0</v>
      </c>
      <c r="BA136" s="118">
        <v>2.5</v>
      </c>
    </row>
    <row r="137" spans="1:53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102" t="s">
        <v>563</v>
      </c>
      <c r="M137" s="102"/>
      <c r="N137" s="102" t="s">
        <v>563</v>
      </c>
      <c r="O137" s="102" t="s">
        <v>563</v>
      </c>
      <c r="P137" s="102"/>
      <c r="Q137" s="118" t="s">
        <v>563</v>
      </c>
      <c r="R137" s="102"/>
      <c r="S137" s="102"/>
      <c r="T137" s="102"/>
      <c r="U137" s="102"/>
      <c r="V137" s="59"/>
      <c r="W137" s="118" t="e">
        <v>#DIV/0!</v>
      </c>
      <c r="X137" s="102"/>
      <c r="Y137" s="102"/>
      <c r="Z137" s="102"/>
      <c r="AA137" s="102"/>
      <c r="AB137" s="59"/>
      <c r="AC137" s="118" t="e">
        <v>#DIV/0!</v>
      </c>
      <c r="AD137" s="102"/>
      <c r="AE137" s="102"/>
      <c r="AF137" s="102"/>
      <c r="AG137" s="102"/>
      <c r="AH137" s="59"/>
      <c r="AI137" s="118" t="e">
        <v>#DIV/0!</v>
      </c>
      <c r="AJ137" s="58"/>
      <c r="AK137" s="58"/>
      <c r="AL137" s="102"/>
      <c r="AM137" s="58"/>
      <c r="AN137" s="59"/>
      <c r="AO137" s="118">
        <v>0</v>
      </c>
      <c r="AP137" s="102"/>
      <c r="AQ137" s="102"/>
      <c r="AR137" s="102"/>
      <c r="AS137" s="102"/>
      <c r="AT137" s="59"/>
      <c r="AU137" s="118" t="e">
        <v>#DIV/0!</v>
      </c>
      <c r="AV137" s="102"/>
      <c r="AW137" s="102"/>
      <c r="AX137" s="59" t="s">
        <v>563</v>
      </c>
      <c r="AY137" s="102" t="s">
        <v>563</v>
      </c>
      <c r="AZ137" s="102" t="s">
        <v>563</v>
      </c>
      <c r="BA137" s="118" t="s">
        <v>563</v>
      </c>
    </row>
    <row r="138" spans="1:53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102" t="s">
        <v>563</v>
      </c>
      <c r="M138" s="102"/>
      <c r="N138" s="102" t="s">
        <v>563</v>
      </c>
      <c r="O138" s="102" t="s">
        <v>563</v>
      </c>
      <c r="P138" s="102"/>
      <c r="Q138" s="118" t="s">
        <v>563</v>
      </c>
      <c r="R138" s="101"/>
      <c r="S138" s="101"/>
      <c r="T138" s="101"/>
      <c r="U138" s="101"/>
      <c r="V138" s="65"/>
      <c r="W138" s="118" t="e">
        <v>#DIV/0!</v>
      </c>
      <c r="X138" s="101"/>
      <c r="Y138" s="101"/>
      <c r="Z138" s="101"/>
      <c r="AA138" s="101"/>
      <c r="AB138" s="65"/>
      <c r="AC138" s="118" t="e">
        <v>#DIV/0!</v>
      </c>
      <c r="AD138" s="101"/>
      <c r="AE138" s="101"/>
      <c r="AF138" s="101"/>
      <c r="AG138" s="101"/>
      <c r="AH138" s="65"/>
      <c r="AI138" s="118" t="e">
        <v>#DIV/0!</v>
      </c>
      <c r="AJ138" s="54"/>
      <c r="AK138" s="54"/>
      <c r="AL138" s="101"/>
      <c r="AM138" s="54"/>
      <c r="AN138" s="65"/>
      <c r="AO138" s="118">
        <v>0</v>
      </c>
      <c r="AP138" s="101"/>
      <c r="AQ138" s="101"/>
      <c r="AR138" s="101"/>
      <c r="AS138" s="101"/>
      <c r="AT138" s="65"/>
      <c r="AU138" s="118" t="e">
        <v>#DIV/0!</v>
      </c>
      <c r="AV138" s="101"/>
      <c r="AW138" s="101"/>
      <c r="AX138" s="59" t="s">
        <v>563</v>
      </c>
      <c r="AY138" s="102" t="s">
        <v>563</v>
      </c>
      <c r="AZ138" s="102" t="s">
        <v>563</v>
      </c>
      <c r="BA138" s="118" t="s">
        <v>563</v>
      </c>
    </row>
    <row r="139" spans="1:53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102">
        <v>3</v>
      </c>
      <c r="M139" s="102"/>
      <c r="N139" s="102">
        <v>3</v>
      </c>
      <c r="O139" s="102">
        <v>3</v>
      </c>
      <c r="P139" s="102"/>
      <c r="Q139" s="118">
        <v>3</v>
      </c>
      <c r="R139" s="102"/>
      <c r="S139" s="102"/>
      <c r="T139" s="102"/>
      <c r="U139" s="102"/>
      <c r="V139" s="59"/>
      <c r="W139" s="118" t="e">
        <v>#DIV/0!</v>
      </c>
      <c r="X139" s="102"/>
      <c r="Y139" s="102"/>
      <c r="Z139" s="102"/>
      <c r="AA139" s="102"/>
      <c r="AB139" s="59"/>
      <c r="AC139" s="118" t="e">
        <v>#DIV/0!</v>
      </c>
      <c r="AD139" s="102"/>
      <c r="AE139" s="102"/>
      <c r="AF139" s="102"/>
      <c r="AG139" s="102"/>
      <c r="AH139" s="59"/>
      <c r="AI139" s="118" t="e">
        <v>#DIV/0!</v>
      </c>
      <c r="AJ139" s="58"/>
      <c r="AK139" s="58"/>
      <c r="AL139" s="102"/>
      <c r="AM139" s="58"/>
      <c r="AN139" s="59"/>
      <c r="AO139" s="118">
        <v>0</v>
      </c>
      <c r="AP139" s="102"/>
      <c r="AQ139" s="102"/>
      <c r="AR139" s="102"/>
      <c r="AS139" s="102"/>
      <c r="AT139" s="59"/>
      <c r="AU139" s="118" t="e">
        <v>#DIV/0!</v>
      </c>
      <c r="AV139" s="102"/>
      <c r="AW139" s="102"/>
      <c r="AX139" s="59">
        <v>0</v>
      </c>
      <c r="AY139" s="102">
        <v>5</v>
      </c>
      <c r="AZ139" s="102">
        <v>0</v>
      </c>
      <c r="BA139" s="118">
        <v>2.5</v>
      </c>
    </row>
    <row r="140" spans="1:53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102">
        <v>2</v>
      </c>
      <c r="M140" s="102"/>
      <c r="N140" s="102">
        <v>3</v>
      </c>
      <c r="O140" s="102">
        <v>2</v>
      </c>
      <c r="P140" s="102"/>
      <c r="Q140" s="118">
        <v>2.3333333333333335</v>
      </c>
      <c r="R140" s="101"/>
      <c r="S140" s="101"/>
      <c r="T140" s="101"/>
      <c r="U140" s="101"/>
      <c r="V140" s="65"/>
      <c r="W140" s="118" t="e">
        <v>#DIV/0!</v>
      </c>
      <c r="X140" s="101"/>
      <c r="Y140" s="101"/>
      <c r="Z140" s="101"/>
      <c r="AA140" s="101"/>
      <c r="AB140" s="65"/>
      <c r="AC140" s="118" t="e">
        <v>#DIV/0!</v>
      </c>
      <c r="AD140" s="101"/>
      <c r="AE140" s="101"/>
      <c r="AF140" s="101"/>
      <c r="AG140" s="101"/>
      <c r="AH140" s="65"/>
      <c r="AI140" s="118" t="e">
        <v>#DIV/0!</v>
      </c>
      <c r="AJ140" s="54"/>
      <c r="AK140" s="54"/>
      <c r="AL140" s="101"/>
      <c r="AM140" s="54"/>
      <c r="AN140" s="65"/>
      <c r="AO140" s="118">
        <v>0</v>
      </c>
      <c r="AP140" s="101"/>
      <c r="AQ140" s="101"/>
      <c r="AR140" s="101"/>
      <c r="AS140" s="101"/>
      <c r="AT140" s="65"/>
      <c r="AU140" s="118" t="e">
        <v>#DIV/0!</v>
      </c>
      <c r="AV140" s="101"/>
      <c r="AW140" s="101"/>
      <c r="AX140" s="59">
        <v>0</v>
      </c>
      <c r="AY140" s="102">
        <v>5</v>
      </c>
      <c r="AZ140" s="102">
        <v>0</v>
      </c>
      <c r="BA140" s="118">
        <v>2.5</v>
      </c>
    </row>
    <row r="141" spans="1:53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102">
        <v>4</v>
      </c>
      <c r="M141" s="102"/>
      <c r="N141" s="102">
        <v>4</v>
      </c>
      <c r="O141" s="102">
        <v>4</v>
      </c>
      <c r="P141" s="102"/>
      <c r="Q141" s="118">
        <v>4</v>
      </c>
      <c r="R141" s="102"/>
      <c r="S141" s="102"/>
      <c r="T141" s="102"/>
      <c r="U141" s="102"/>
      <c r="V141" s="59"/>
      <c r="W141" s="118" t="e">
        <v>#DIV/0!</v>
      </c>
      <c r="X141" s="102"/>
      <c r="Y141" s="102"/>
      <c r="Z141" s="102"/>
      <c r="AA141" s="102"/>
      <c r="AB141" s="59"/>
      <c r="AC141" s="118" t="e">
        <v>#DIV/0!</v>
      </c>
      <c r="AD141" s="102"/>
      <c r="AE141" s="102"/>
      <c r="AF141" s="102"/>
      <c r="AG141" s="102"/>
      <c r="AH141" s="59"/>
      <c r="AI141" s="118" t="e">
        <v>#DIV/0!</v>
      </c>
      <c r="AJ141" s="58"/>
      <c r="AK141" s="58"/>
      <c r="AL141" s="102"/>
      <c r="AM141" s="58"/>
      <c r="AN141" s="59"/>
      <c r="AO141" s="118">
        <v>0</v>
      </c>
      <c r="AP141" s="102"/>
      <c r="AQ141" s="102"/>
      <c r="AR141" s="102"/>
      <c r="AS141" s="102"/>
      <c r="AT141" s="59"/>
      <c r="AU141" s="118" t="e">
        <v>#DIV/0!</v>
      </c>
      <c r="AV141" s="102"/>
      <c r="AW141" s="102"/>
      <c r="AX141" s="59">
        <v>0</v>
      </c>
      <c r="AY141" s="102">
        <v>5</v>
      </c>
      <c r="AZ141" s="102">
        <v>0</v>
      </c>
      <c r="BA141" s="118">
        <v>2.5</v>
      </c>
    </row>
    <row r="142" spans="1:53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102" t="s">
        <v>563</v>
      </c>
      <c r="M142" s="102"/>
      <c r="N142" s="102" t="s">
        <v>563</v>
      </c>
      <c r="O142" s="102" t="s">
        <v>563</v>
      </c>
      <c r="P142" s="102"/>
      <c r="Q142" s="118" t="s">
        <v>563</v>
      </c>
      <c r="R142" s="101"/>
      <c r="S142" s="101"/>
      <c r="T142" s="101"/>
      <c r="U142" s="101"/>
      <c r="V142" s="65"/>
      <c r="W142" s="118" t="e">
        <v>#DIV/0!</v>
      </c>
      <c r="X142" s="101"/>
      <c r="Y142" s="101"/>
      <c r="Z142" s="101"/>
      <c r="AA142" s="101"/>
      <c r="AB142" s="65"/>
      <c r="AC142" s="118" t="e">
        <v>#DIV/0!</v>
      </c>
      <c r="AD142" s="101"/>
      <c r="AE142" s="101"/>
      <c r="AF142" s="101"/>
      <c r="AG142" s="101"/>
      <c r="AH142" s="65"/>
      <c r="AI142" s="118" t="e">
        <v>#DIV/0!</v>
      </c>
      <c r="AJ142" s="54"/>
      <c r="AK142" s="54"/>
      <c r="AL142" s="101"/>
      <c r="AM142" s="54"/>
      <c r="AN142" s="65"/>
      <c r="AO142" s="118">
        <v>0</v>
      </c>
      <c r="AP142" s="101"/>
      <c r="AQ142" s="101"/>
      <c r="AR142" s="101"/>
      <c r="AS142" s="101"/>
      <c r="AT142" s="65"/>
      <c r="AU142" s="118" t="e">
        <v>#DIV/0!</v>
      </c>
      <c r="AV142" s="101"/>
      <c r="AW142" s="101"/>
      <c r="AX142" s="59" t="s">
        <v>563</v>
      </c>
      <c r="AY142" s="102" t="s">
        <v>563</v>
      </c>
      <c r="AZ142" s="102" t="s">
        <v>563</v>
      </c>
      <c r="BA142" s="118" t="s">
        <v>563</v>
      </c>
    </row>
    <row r="143" spans="1:53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102">
        <v>3</v>
      </c>
      <c r="M143" s="102"/>
      <c r="N143" s="102">
        <v>4</v>
      </c>
      <c r="O143" s="102">
        <v>4</v>
      </c>
      <c r="P143" s="102"/>
      <c r="Q143" s="118">
        <v>3.6666666666666665</v>
      </c>
      <c r="R143" s="102"/>
      <c r="S143" s="102"/>
      <c r="T143" s="102"/>
      <c r="U143" s="102"/>
      <c r="V143" s="59"/>
      <c r="W143" s="118" t="e">
        <v>#DIV/0!</v>
      </c>
      <c r="X143" s="102"/>
      <c r="Y143" s="102"/>
      <c r="Z143" s="102"/>
      <c r="AA143" s="102"/>
      <c r="AB143" s="59"/>
      <c r="AC143" s="118" t="e">
        <v>#DIV/0!</v>
      </c>
      <c r="AD143" s="102"/>
      <c r="AE143" s="102"/>
      <c r="AF143" s="102"/>
      <c r="AG143" s="102"/>
      <c r="AH143" s="59"/>
      <c r="AI143" s="118" t="e">
        <v>#DIV/0!</v>
      </c>
      <c r="AJ143" s="58"/>
      <c r="AK143" s="58"/>
      <c r="AL143" s="102"/>
      <c r="AM143" s="58"/>
      <c r="AN143" s="59"/>
      <c r="AO143" s="118">
        <v>0</v>
      </c>
      <c r="AP143" s="102"/>
      <c r="AQ143" s="102"/>
      <c r="AR143" s="102"/>
      <c r="AS143" s="102"/>
      <c r="AT143" s="59"/>
      <c r="AU143" s="118" t="e">
        <v>#DIV/0!</v>
      </c>
      <c r="AV143" s="102"/>
      <c r="AW143" s="102"/>
      <c r="AX143" s="59">
        <v>0</v>
      </c>
      <c r="AY143" s="102">
        <v>5</v>
      </c>
      <c r="AZ143" s="102">
        <v>0</v>
      </c>
      <c r="BA143" s="118">
        <v>2.5</v>
      </c>
    </row>
    <row r="144" spans="1:53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102">
        <v>3</v>
      </c>
      <c r="M144" s="102"/>
      <c r="N144" s="102">
        <v>3</v>
      </c>
      <c r="O144" s="102">
        <v>4</v>
      </c>
      <c r="P144" s="102"/>
      <c r="Q144" s="118">
        <v>3.3333333333333335</v>
      </c>
      <c r="R144" s="101"/>
      <c r="S144" s="101"/>
      <c r="T144" s="101"/>
      <c r="U144" s="101"/>
      <c r="V144" s="65"/>
      <c r="W144" s="118" t="e">
        <v>#DIV/0!</v>
      </c>
      <c r="X144" s="101"/>
      <c r="Y144" s="101"/>
      <c r="Z144" s="101"/>
      <c r="AA144" s="101"/>
      <c r="AB144" s="65"/>
      <c r="AC144" s="118" t="e">
        <v>#DIV/0!</v>
      </c>
      <c r="AD144" s="101"/>
      <c r="AE144" s="101"/>
      <c r="AF144" s="101"/>
      <c r="AG144" s="101"/>
      <c r="AH144" s="65"/>
      <c r="AI144" s="118" t="e">
        <v>#DIV/0!</v>
      </c>
      <c r="AJ144" s="54"/>
      <c r="AK144" s="54"/>
      <c r="AL144" s="101"/>
      <c r="AM144" s="54"/>
      <c r="AN144" s="65"/>
      <c r="AO144" s="118">
        <v>0</v>
      </c>
      <c r="AP144" s="101"/>
      <c r="AQ144" s="101"/>
      <c r="AR144" s="101"/>
      <c r="AS144" s="101"/>
      <c r="AT144" s="65"/>
      <c r="AU144" s="118" t="e">
        <v>#DIV/0!</v>
      </c>
      <c r="AV144" s="101"/>
      <c r="AW144" s="101"/>
      <c r="AX144" s="59">
        <v>0</v>
      </c>
      <c r="AY144" s="102">
        <v>5</v>
      </c>
      <c r="AZ144" s="102">
        <v>0</v>
      </c>
      <c r="BA144" s="118">
        <v>2.5</v>
      </c>
    </row>
    <row r="145" spans="1:53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102">
        <v>3</v>
      </c>
      <c r="M145" s="102"/>
      <c r="N145" s="102">
        <v>3</v>
      </c>
      <c r="O145" s="102">
        <v>2</v>
      </c>
      <c r="P145" s="102"/>
      <c r="Q145" s="118">
        <v>2.6666666666666665</v>
      </c>
      <c r="R145" s="102"/>
      <c r="S145" s="102"/>
      <c r="T145" s="102"/>
      <c r="U145" s="102"/>
      <c r="V145" s="59"/>
      <c r="W145" s="118" t="e">
        <v>#DIV/0!</v>
      </c>
      <c r="X145" s="102"/>
      <c r="Y145" s="102"/>
      <c r="Z145" s="102"/>
      <c r="AA145" s="102"/>
      <c r="AB145" s="59"/>
      <c r="AC145" s="118" t="e">
        <v>#DIV/0!</v>
      </c>
      <c r="AD145" s="102"/>
      <c r="AE145" s="102"/>
      <c r="AF145" s="102"/>
      <c r="AG145" s="102"/>
      <c r="AH145" s="59"/>
      <c r="AI145" s="118" t="e">
        <v>#DIV/0!</v>
      </c>
      <c r="AJ145" s="58"/>
      <c r="AK145" s="58"/>
      <c r="AL145" s="102"/>
      <c r="AM145" s="58"/>
      <c r="AN145" s="59"/>
      <c r="AO145" s="118">
        <v>0</v>
      </c>
      <c r="AP145" s="102"/>
      <c r="AQ145" s="102"/>
      <c r="AR145" s="102"/>
      <c r="AS145" s="102"/>
      <c r="AT145" s="59"/>
      <c r="AU145" s="118" t="e">
        <v>#DIV/0!</v>
      </c>
      <c r="AV145" s="102"/>
      <c r="AW145" s="102"/>
      <c r="AX145" s="59">
        <v>0</v>
      </c>
      <c r="AY145" s="102">
        <v>5</v>
      </c>
      <c r="AZ145" s="102">
        <v>0</v>
      </c>
      <c r="BA145" s="118">
        <v>2.5</v>
      </c>
    </row>
    <row r="146" spans="1:53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102">
        <v>4</v>
      </c>
      <c r="M146" s="102"/>
      <c r="N146" s="102">
        <v>4</v>
      </c>
      <c r="O146" s="102">
        <v>4</v>
      </c>
      <c r="P146" s="102"/>
      <c r="Q146" s="118">
        <v>4</v>
      </c>
      <c r="R146" s="101"/>
      <c r="S146" s="101"/>
      <c r="T146" s="101"/>
      <c r="U146" s="101"/>
      <c r="V146" s="65"/>
      <c r="W146" s="118" t="e">
        <v>#DIV/0!</v>
      </c>
      <c r="X146" s="101"/>
      <c r="Y146" s="101"/>
      <c r="Z146" s="101"/>
      <c r="AA146" s="101"/>
      <c r="AB146" s="65"/>
      <c r="AC146" s="118" t="e">
        <v>#DIV/0!</v>
      </c>
      <c r="AD146" s="101"/>
      <c r="AE146" s="101"/>
      <c r="AF146" s="101"/>
      <c r="AG146" s="101"/>
      <c r="AH146" s="65"/>
      <c r="AI146" s="118" t="e">
        <v>#DIV/0!</v>
      </c>
      <c r="AJ146" s="54"/>
      <c r="AK146" s="54"/>
      <c r="AL146" s="101"/>
      <c r="AM146" s="54"/>
      <c r="AN146" s="65"/>
      <c r="AO146" s="118">
        <v>0</v>
      </c>
      <c r="AP146" s="101"/>
      <c r="AQ146" s="101"/>
      <c r="AR146" s="101"/>
      <c r="AS146" s="101"/>
      <c r="AT146" s="65"/>
      <c r="AU146" s="118" t="e">
        <v>#DIV/0!</v>
      </c>
      <c r="AV146" s="101"/>
      <c r="AW146" s="101"/>
      <c r="AX146" s="59">
        <v>0</v>
      </c>
      <c r="AY146" s="102">
        <v>5</v>
      </c>
      <c r="AZ146" s="102">
        <v>0</v>
      </c>
      <c r="BA146" s="118">
        <v>2.5</v>
      </c>
    </row>
    <row r="147" spans="1:53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102" t="s">
        <v>563</v>
      </c>
      <c r="M147" s="102"/>
      <c r="N147" s="102" t="s">
        <v>563</v>
      </c>
      <c r="O147" s="102" t="s">
        <v>563</v>
      </c>
      <c r="P147" s="102"/>
      <c r="Q147" s="118" t="s">
        <v>563</v>
      </c>
      <c r="R147" s="102"/>
      <c r="S147" s="102"/>
      <c r="T147" s="102"/>
      <c r="U147" s="102"/>
      <c r="V147" s="59"/>
      <c r="W147" s="118" t="e">
        <v>#DIV/0!</v>
      </c>
      <c r="X147" s="102"/>
      <c r="Y147" s="102"/>
      <c r="Z147" s="102"/>
      <c r="AA147" s="102"/>
      <c r="AB147" s="59"/>
      <c r="AC147" s="118" t="e">
        <v>#DIV/0!</v>
      </c>
      <c r="AD147" s="102"/>
      <c r="AE147" s="102"/>
      <c r="AF147" s="102"/>
      <c r="AG147" s="102"/>
      <c r="AH147" s="59"/>
      <c r="AI147" s="118" t="e">
        <v>#DIV/0!</v>
      </c>
      <c r="AJ147" s="58"/>
      <c r="AK147" s="58"/>
      <c r="AL147" s="102"/>
      <c r="AM147" s="58"/>
      <c r="AN147" s="59"/>
      <c r="AO147" s="118">
        <v>0</v>
      </c>
      <c r="AP147" s="102"/>
      <c r="AQ147" s="102"/>
      <c r="AR147" s="102"/>
      <c r="AS147" s="102"/>
      <c r="AT147" s="59"/>
      <c r="AU147" s="118" t="e">
        <v>#DIV/0!</v>
      </c>
      <c r="AV147" s="102"/>
      <c r="AW147" s="102"/>
      <c r="AX147" s="59" t="s">
        <v>563</v>
      </c>
      <c r="AY147" s="102" t="s">
        <v>563</v>
      </c>
      <c r="AZ147" s="102" t="s">
        <v>563</v>
      </c>
      <c r="BA147" s="118" t="s">
        <v>563</v>
      </c>
    </row>
    <row r="148" spans="1:53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102" t="s">
        <v>563</v>
      </c>
      <c r="M148" s="102"/>
      <c r="N148" s="102" t="s">
        <v>563</v>
      </c>
      <c r="O148" s="102" t="s">
        <v>563</v>
      </c>
      <c r="P148" s="102"/>
      <c r="Q148" s="118" t="s">
        <v>563</v>
      </c>
      <c r="R148" s="101"/>
      <c r="S148" s="101"/>
      <c r="T148" s="101"/>
      <c r="U148" s="101"/>
      <c r="V148" s="65"/>
      <c r="W148" s="118" t="e">
        <v>#DIV/0!</v>
      </c>
      <c r="X148" s="101"/>
      <c r="Y148" s="101"/>
      <c r="Z148" s="101"/>
      <c r="AA148" s="101"/>
      <c r="AB148" s="65"/>
      <c r="AC148" s="118" t="e">
        <v>#DIV/0!</v>
      </c>
      <c r="AD148" s="101"/>
      <c r="AE148" s="101"/>
      <c r="AF148" s="101"/>
      <c r="AG148" s="101"/>
      <c r="AH148" s="65"/>
      <c r="AI148" s="118" t="e">
        <v>#DIV/0!</v>
      </c>
      <c r="AJ148" s="54"/>
      <c r="AK148" s="54"/>
      <c r="AL148" s="101"/>
      <c r="AM148" s="54"/>
      <c r="AN148" s="65"/>
      <c r="AO148" s="118">
        <v>0</v>
      </c>
      <c r="AP148" s="101"/>
      <c r="AQ148" s="101"/>
      <c r="AR148" s="101"/>
      <c r="AS148" s="101"/>
      <c r="AT148" s="65"/>
      <c r="AU148" s="118" t="e">
        <v>#DIV/0!</v>
      </c>
      <c r="AV148" s="101"/>
      <c r="AW148" s="101"/>
      <c r="AX148" s="59" t="s">
        <v>563</v>
      </c>
      <c r="AY148" s="102" t="s">
        <v>563</v>
      </c>
      <c r="AZ148" s="102" t="s">
        <v>563</v>
      </c>
      <c r="BA148" s="118" t="s">
        <v>563</v>
      </c>
    </row>
    <row r="149" spans="1:53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102">
        <v>3</v>
      </c>
      <c r="M149" s="102"/>
      <c r="N149" s="102">
        <v>4</v>
      </c>
      <c r="O149" s="102">
        <v>3</v>
      </c>
      <c r="P149" s="102"/>
      <c r="Q149" s="118">
        <v>3.3333333333333335</v>
      </c>
      <c r="R149" s="102"/>
      <c r="S149" s="102"/>
      <c r="T149" s="102"/>
      <c r="U149" s="102"/>
      <c r="V149" s="59"/>
      <c r="W149" s="118" t="e">
        <v>#DIV/0!</v>
      </c>
      <c r="X149" s="102"/>
      <c r="Y149" s="102"/>
      <c r="Z149" s="102"/>
      <c r="AA149" s="102"/>
      <c r="AB149" s="59"/>
      <c r="AC149" s="118" t="e">
        <v>#DIV/0!</v>
      </c>
      <c r="AD149" s="102"/>
      <c r="AE149" s="102"/>
      <c r="AF149" s="102"/>
      <c r="AG149" s="102"/>
      <c r="AH149" s="59"/>
      <c r="AI149" s="118" t="e">
        <v>#DIV/0!</v>
      </c>
      <c r="AJ149" s="58"/>
      <c r="AK149" s="58"/>
      <c r="AL149" s="102"/>
      <c r="AM149" s="58"/>
      <c r="AN149" s="59"/>
      <c r="AO149" s="118">
        <v>0</v>
      </c>
      <c r="AP149" s="102"/>
      <c r="AQ149" s="102"/>
      <c r="AR149" s="102"/>
      <c r="AS149" s="102"/>
      <c r="AT149" s="59"/>
      <c r="AU149" s="118" t="e">
        <v>#DIV/0!</v>
      </c>
      <c r="AV149" s="102"/>
      <c r="AW149" s="102"/>
      <c r="AX149" s="59">
        <v>0</v>
      </c>
      <c r="AY149" s="102">
        <v>5</v>
      </c>
      <c r="AZ149" s="102">
        <v>0</v>
      </c>
      <c r="BA149" s="118">
        <v>2.5</v>
      </c>
    </row>
    <row r="150" spans="1:53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102" t="s">
        <v>563</v>
      </c>
      <c r="M150" s="102"/>
      <c r="N150" s="102" t="s">
        <v>563</v>
      </c>
      <c r="O150" s="102" t="s">
        <v>563</v>
      </c>
      <c r="P150" s="102"/>
      <c r="Q150" s="118" t="s">
        <v>563</v>
      </c>
      <c r="R150" s="101"/>
      <c r="S150" s="101"/>
      <c r="T150" s="101"/>
      <c r="U150" s="101"/>
      <c r="V150" s="65"/>
      <c r="W150" s="118" t="e">
        <v>#DIV/0!</v>
      </c>
      <c r="X150" s="101"/>
      <c r="Y150" s="101"/>
      <c r="Z150" s="101"/>
      <c r="AA150" s="101"/>
      <c r="AB150" s="65"/>
      <c r="AC150" s="118" t="e">
        <v>#DIV/0!</v>
      </c>
      <c r="AD150" s="101"/>
      <c r="AE150" s="101"/>
      <c r="AF150" s="101"/>
      <c r="AG150" s="101"/>
      <c r="AH150" s="65"/>
      <c r="AI150" s="118" t="e">
        <v>#DIV/0!</v>
      </c>
      <c r="AJ150" s="54"/>
      <c r="AK150" s="54"/>
      <c r="AL150" s="101"/>
      <c r="AM150" s="54"/>
      <c r="AN150" s="65"/>
      <c r="AO150" s="118">
        <v>0</v>
      </c>
      <c r="AP150" s="101"/>
      <c r="AQ150" s="101"/>
      <c r="AR150" s="101"/>
      <c r="AS150" s="101"/>
      <c r="AT150" s="65"/>
      <c r="AU150" s="118" t="e">
        <v>#DIV/0!</v>
      </c>
      <c r="AV150" s="101"/>
      <c r="AW150" s="101"/>
      <c r="AX150" s="59" t="s">
        <v>563</v>
      </c>
      <c r="AY150" s="102" t="s">
        <v>563</v>
      </c>
      <c r="AZ150" s="102" t="s">
        <v>563</v>
      </c>
      <c r="BA150" s="118" t="s">
        <v>563</v>
      </c>
    </row>
    <row r="151" spans="1:53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102">
        <v>1</v>
      </c>
      <c r="M151" s="102"/>
      <c r="N151" s="102">
        <v>1</v>
      </c>
      <c r="O151" s="102">
        <v>1</v>
      </c>
      <c r="P151" s="102"/>
      <c r="Q151" s="118">
        <v>1</v>
      </c>
      <c r="R151" s="102"/>
      <c r="S151" s="102"/>
      <c r="T151" s="102"/>
      <c r="U151" s="102"/>
      <c r="V151" s="59"/>
      <c r="W151" s="118" t="e">
        <v>#DIV/0!</v>
      </c>
      <c r="X151" s="102"/>
      <c r="Y151" s="102"/>
      <c r="Z151" s="102"/>
      <c r="AA151" s="102"/>
      <c r="AB151" s="59"/>
      <c r="AC151" s="118" t="e">
        <v>#DIV/0!</v>
      </c>
      <c r="AD151" s="102"/>
      <c r="AE151" s="102"/>
      <c r="AF151" s="102"/>
      <c r="AG151" s="102"/>
      <c r="AH151" s="59"/>
      <c r="AI151" s="118" t="e">
        <v>#DIV/0!</v>
      </c>
      <c r="AJ151" s="58"/>
      <c r="AK151" s="58"/>
      <c r="AL151" s="102"/>
      <c r="AM151" s="58"/>
      <c r="AN151" s="59"/>
      <c r="AO151" s="118">
        <v>0</v>
      </c>
      <c r="AP151" s="102"/>
      <c r="AQ151" s="102"/>
      <c r="AR151" s="102"/>
      <c r="AS151" s="102"/>
      <c r="AT151" s="59"/>
      <c r="AU151" s="118" t="e">
        <v>#DIV/0!</v>
      </c>
      <c r="AV151" s="102"/>
      <c r="AW151" s="102"/>
      <c r="AX151" s="59">
        <v>0</v>
      </c>
      <c r="AY151" s="102">
        <v>5</v>
      </c>
      <c r="AZ151" s="102">
        <v>0</v>
      </c>
      <c r="BA151" s="118">
        <v>2.5</v>
      </c>
    </row>
    <row r="152" spans="1:53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102" t="s">
        <v>563</v>
      </c>
      <c r="M152" s="102"/>
      <c r="N152" s="102" t="s">
        <v>563</v>
      </c>
      <c r="O152" s="102" t="s">
        <v>563</v>
      </c>
      <c r="P152" s="102"/>
      <c r="Q152" s="118" t="s">
        <v>563</v>
      </c>
      <c r="R152" s="101"/>
      <c r="S152" s="101"/>
      <c r="T152" s="101"/>
      <c r="U152" s="101"/>
      <c r="V152" s="65"/>
      <c r="W152" s="118" t="e">
        <v>#DIV/0!</v>
      </c>
      <c r="X152" s="101"/>
      <c r="Y152" s="101"/>
      <c r="Z152" s="101"/>
      <c r="AA152" s="101"/>
      <c r="AB152" s="65"/>
      <c r="AC152" s="118" t="e">
        <v>#DIV/0!</v>
      </c>
      <c r="AD152" s="101"/>
      <c r="AE152" s="101"/>
      <c r="AF152" s="101"/>
      <c r="AG152" s="101"/>
      <c r="AH152" s="65"/>
      <c r="AI152" s="118" t="e">
        <v>#DIV/0!</v>
      </c>
      <c r="AJ152" s="54"/>
      <c r="AK152" s="54"/>
      <c r="AL152" s="101"/>
      <c r="AM152" s="54"/>
      <c r="AN152" s="65"/>
      <c r="AO152" s="118">
        <v>0</v>
      </c>
      <c r="AP152" s="101"/>
      <c r="AQ152" s="101"/>
      <c r="AR152" s="101"/>
      <c r="AS152" s="101"/>
      <c r="AT152" s="65"/>
      <c r="AU152" s="118" t="e">
        <v>#DIV/0!</v>
      </c>
      <c r="AV152" s="101"/>
      <c r="AW152" s="101"/>
      <c r="AX152" s="59" t="s">
        <v>563</v>
      </c>
      <c r="AY152" s="102" t="s">
        <v>563</v>
      </c>
      <c r="AZ152" s="102" t="s">
        <v>563</v>
      </c>
      <c r="BA152" s="118" t="s">
        <v>563</v>
      </c>
    </row>
    <row r="153" spans="1:53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102">
        <v>2</v>
      </c>
      <c r="M153" s="102"/>
      <c r="N153" s="102">
        <v>2</v>
      </c>
      <c r="O153" s="102">
        <v>1</v>
      </c>
      <c r="P153" s="102"/>
      <c r="Q153" s="118">
        <v>1.6666666666666667</v>
      </c>
      <c r="R153" s="102"/>
      <c r="S153" s="102"/>
      <c r="T153" s="102"/>
      <c r="U153" s="102"/>
      <c r="V153" s="59"/>
      <c r="W153" s="118" t="e">
        <v>#DIV/0!</v>
      </c>
      <c r="X153" s="102"/>
      <c r="Y153" s="102"/>
      <c r="Z153" s="102"/>
      <c r="AA153" s="102"/>
      <c r="AB153" s="59"/>
      <c r="AC153" s="118" t="e">
        <v>#DIV/0!</v>
      </c>
      <c r="AD153" s="102"/>
      <c r="AE153" s="102"/>
      <c r="AF153" s="102"/>
      <c r="AG153" s="102"/>
      <c r="AH153" s="59"/>
      <c r="AI153" s="118" t="e">
        <v>#DIV/0!</v>
      </c>
      <c r="AJ153" s="58"/>
      <c r="AK153" s="58"/>
      <c r="AL153" s="102"/>
      <c r="AM153" s="58"/>
      <c r="AN153" s="59"/>
      <c r="AO153" s="118">
        <v>0</v>
      </c>
      <c r="AP153" s="102"/>
      <c r="AQ153" s="102"/>
      <c r="AR153" s="102"/>
      <c r="AS153" s="102"/>
      <c r="AT153" s="59"/>
      <c r="AU153" s="118" t="e">
        <v>#DIV/0!</v>
      </c>
      <c r="AV153" s="102"/>
      <c r="AW153" s="102"/>
      <c r="AX153" s="59">
        <v>0</v>
      </c>
      <c r="AY153" s="102">
        <v>5</v>
      </c>
      <c r="AZ153" s="102">
        <v>0</v>
      </c>
      <c r="BA153" s="118">
        <v>2.5</v>
      </c>
    </row>
    <row r="154" spans="1:53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102">
        <v>1</v>
      </c>
      <c r="M154" s="102"/>
      <c r="N154" s="102">
        <v>1</v>
      </c>
      <c r="O154" s="102">
        <v>1</v>
      </c>
      <c r="P154" s="102"/>
      <c r="Q154" s="118">
        <v>1</v>
      </c>
      <c r="R154" s="101"/>
      <c r="S154" s="101"/>
      <c r="T154" s="101"/>
      <c r="U154" s="101"/>
      <c r="V154" s="65"/>
      <c r="W154" s="118" t="e">
        <v>#DIV/0!</v>
      </c>
      <c r="X154" s="101"/>
      <c r="Y154" s="101"/>
      <c r="Z154" s="101"/>
      <c r="AA154" s="101"/>
      <c r="AB154" s="65"/>
      <c r="AC154" s="118" t="e">
        <v>#DIV/0!</v>
      </c>
      <c r="AD154" s="101"/>
      <c r="AE154" s="101"/>
      <c r="AF154" s="101"/>
      <c r="AG154" s="101"/>
      <c r="AH154" s="65"/>
      <c r="AI154" s="118" t="e">
        <v>#DIV/0!</v>
      </c>
      <c r="AJ154" s="54"/>
      <c r="AK154" s="54"/>
      <c r="AL154" s="101"/>
      <c r="AM154" s="54"/>
      <c r="AN154" s="65"/>
      <c r="AO154" s="118">
        <v>0</v>
      </c>
      <c r="AP154" s="101"/>
      <c r="AQ154" s="101"/>
      <c r="AR154" s="101"/>
      <c r="AS154" s="101"/>
      <c r="AT154" s="65"/>
      <c r="AU154" s="118" t="e">
        <v>#DIV/0!</v>
      </c>
      <c r="AV154" s="101"/>
      <c r="AW154" s="101"/>
      <c r="AX154" s="59">
        <v>0</v>
      </c>
      <c r="AY154" s="102">
        <v>5</v>
      </c>
      <c r="AZ154" s="102">
        <v>0</v>
      </c>
      <c r="BA154" s="118">
        <v>2.5</v>
      </c>
    </row>
    <row r="155" spans="1:53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102" t="s">
        <v>563</v>
      </c>
      <c r="M155" s="102"/>
      <c r="N155" s="102" t="s">
        <v>563</v>
      </c>
      <c r="O155" s="102" t="s">
        <v>563</v>
      </c>
      <c r="P155" s="102"/>
      <c r="Q155" s="118" t="s">
        <v>563</v>
      </c>
      <c r="R155" s="102"/>
      <c r="S155" s="102"/>
      <c r="T155" s="102"/>
      <c r="U155" s="102"/>
      <c r="V155" s="59"/>
      <c r="W155" s="118" t="e">
        <v>#DIV/0!</v>
      </c>
      <c r="X155" s="102"/>
      <c r="Y155" s="102"/>
      <c r="Z155" s="102"/>
      <c r="AA155" s="102"/>
      <c r="AB155" s="59"/>
      <c r="AC155" s="118" t="e">
        <v>#DIV/0!</v>
      </c>
      <c r="AD155" s="102"/>
      <c r="AE155" s="102"/>
      <c r="AF155" s="102"/>
      <c r="AG155" s="102"/>
      <c r="AH155" s="59"/>
      <c r="AI155" s="118" t="e">
        <v>#DIV/0!</v>
      </c>
      <c r="AJ155" s="58"/>
      <c r="AK155" s="58"/>
      <c r="AL155" s="102"/>
      <c r="AM155" s="58"/>
      <c r="AN155" s="59"/>
      <c r="AO155" s="118">
        <v>0</v>
      </c>
      <c r="AP155" s="102"/>
      <c r="AQ155" s="102"/>
      <c r="AR155" s="102"/>
      <c r="AS155" s="102"/>
      <c r="AT155" s="59"/>
      <c r="AU155" s="118" t="e">
        <v>#DIV/0!</v>
      </c>
      <c r="AV155" s="102"/>
      <c r="AW155" s="102"/>
      <c r="AX155" s="59" t="s">
        <v>563</v>
      </c>
      <c r="AY155" s="102" t="s">
        <v>563</v>
      </c>
      <c r="AZ155" s="102" t="s">
        <v>563</v>
      </c>
      <c r="BA155" s="118" t="s">
        <v>563</v>
      </c>
    </row>
    <row r="156" spans="1:53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102">
        <v>3</v>
      </c>
      <c r="M156" s="102"/>
      <c r="N156" s="102">
        <v>3</v>
      </c>
      <c r="O156" s="102">
        <v>2</v>
      </c>
      <c r="P156" s="102"/>
      <c r="Q156" s="118">
        <v>2.6666666666666665</v>
      </c>
      <c r="R156" s="101"/>
      <c r="S156" s="101"/>
      <c r="T156" s="101"/>
      <c r="U156" s="101"/>
      <c r="V156" s="65"/>
      <c r="W156" s="118" t="e">
        <v>#DIV/0!</v>
      </c>
      <c r="X156" s="101"/>
      <c r="Y156" s="101"/>
      <c r="Z156" s="101"/>
      <c r="AA156" s="101"/>
      <c r="AB156" s="65"/>
      <c r="AC156" s="118" t="e">
        <v>#DIV/0!</v>
      </c>
      <c r="AD156" s="101"/>
      <c r="AE156" s="101"/>
      <c r="AF156" s="101"/>
      <c r="AG156" s="101"/>
      <c r="AH156" s="65"/>
      <c r="AI156" s="118" t="e">
        <v>#DIV/0!</v>
      </c>
      <c r="AJ156" s="54"/>
      <c r="AK156" s="54"/>
      <c r="AL156" s="101"/>
      <c r="AM156" s="54"/>
      <c r="AN156" s="65"/>
      <c r="AO156" s="118">
        <v>0</v>
      </c>
      <c r="AP156" s="101"/>
      <c r="AQ156" s="101"/>
      <c r="AR156" s="101"/>
      <c r="AS156" s="101"/>
      <c r="AT156" s="65"/>
      <c r="AU156" s="118" t="e">
        <v>#DIV/0!</v>
      </c>
      <c r="AV156" s="101"/>
      <c r="AW156" s="101"/>
      <c r="AX156" s="59">
        <v>0</v>
      </c>
      <c r="AY156" s="102">
        <v>5</v>
      </c>
      <c r="AZ156" s="102">
        <v>0</v>
      </c>
      <c r="BA156" s="118">
        <v>2.5</v>
      </c>
    </row>
    <row r="157" spans="1:53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102">
        <v>3</v>
      </c>
      <c r="M157" s="102"/>
      <c r="N157" s="102">
        <v>3</v>
      </c>
      <c r="O157" s="102">
        <v>2</v>
      </c>
      <c r="P157" s="102"/>
      <c r="Q157" s="118">
        <v>2.6666666666666665</v>
      </c>
      <c r="R157" s="102"/>
      <c r="S157" s="102"/>
      <c r="T157" s="102"/>
      <c r="U157" s="102"/>
      <c r="V157" s="59"/>
      <c r="W157" s="118" t="e">
        <v>#DIV/0!</v>
      </c>
      <c r="X157" s="102"/>
      <c r="Y157" s="102"/>
      <c r="Z157" s="102"/>
      <c r="AA157" s="102"/>
      <c r="AB157" s="59"/>
      <c r="AC157" s="118" t="e">
        <v>#DIV/0!</v>
      </c>
      <c r="AD157" s="102"/>
      <c r="AE157" s="102"/>
      <c r="AF157" s="102"/>
      <c r="AG157" s="102"/>
      <c r="AH157" s="59"/>
      <c r="AI157" s="118" t="e">
        <v>#DIV/0!</v>
      </c>
      <c r="AJ157" s="58"/>
      <c r="AK157" s="58"/>
      <c r="AL157" s="102"/>
      <c r="AM157" s="58"/>
      <c r="AN157" s="59"/>
      <c r="AO157" s="118">
        <v>0</v>
      </c>
      <c r="AP157" s="102"/>
      <c r="AQ157" s="102"/>
      <c r="AR157" s="102"/>
      <c r="AS157" s="102"/>
      <c r="AT157" s="59"/>
      <c r="AU157" s="118" t="e">
        <v>#DIV/0!</v>
      </c>
      <c r="AV157" s="102"/>
      <c r="AW157" s="102"/>
      <c r="AX157" s="59">
        <v>0</v>
      </c>
      <c r="AY157" s="102">
        <v>5</v>
      </c>
      <c r="AZ157" s="102">
        <v>0</v>
      </c>
      <c r="BA157" s="118">
        <v>2.5</v>
      </c>
    </row>
    <row r="158" spans="1:53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102">
        <v>4</v>
      </c>
      <c r="M158" s="102"/>
      <c r="N158" s="102">
        <v>4</v>
      </c>
      <c r="O158" s="102">
        <v>4</v>
      </c>
      <c r="P158" s="102"/>
      <c r="Q158" s="118">
        <v>4</v>
      </c>
      <c r="R158" s="101"/>
      <c r="S158" s="101"/>
      <c r="T158" s="101"/>
      <c r="U158" s="101"/>
      <c r="V158" s="65"/>
      <c r="W158" s="118" t="e">
        <v>#DIV/0!</v>
      </c>
      <c r="X158" s="101"/>
      <c r="Y158" s="101"/>
      <c r="Z158" s="101"/>
      <c r="AA158" s="101"/>
      <c r="AB158" s="65"/>
      <c r="AC158" s="118" t="e">
        <v>#DIV/0!</v>
      </c>
      <c r="AD158" s="101"/>
      <c r="AE158" s="101"/>
      <c r="AF158" s="101"/>
      <c r="AG158" s="101"/>
      <c r="AH158" s="65"/>
      <c r="AI158" s="118" t="e">
        <v>#DIV/0!</v>
      </c>
      <c r="AJ158" s="54"/>
      <c r="AK158" s="54"/>
      <c r="AL158" s="101"/>
      <c r="AM158" s="54"/>
      <c r="AN158" s="65"/>
      <c r="AO158" s="118">
        <v>0</v>
      </c>
      <c r="AP158" s="101"/>
      <c r="AQ158" s="101"/>
      <c r="AR158" s="101"/>
      <c r="AS158" s="101"/>
      <c r="AT158" s="65"/>
      <c r="AU158" s="118" t="e">
        <v>#DIV/0!</v>
      </c>
      <c r="AV158" s="101"/>
      <c r="AW158" s="101"/>
      <c r="AX158" s="59">
        <v>0</v>
      </c>
      <c r="AY158" s="102">
        <v>5</v>
      </c>
      <c r="AZ158" s="102">
        <v>0</v>
      </c>
      <c r="BA158" s="118">
        <v>2.5</v>
      </c>
    </row>
    <row r="159" spans="1:53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102">
        <v>0</v>
      </c>
      <c r="M159" s="102"/>
      <c r="N159" s="102">
        <v>0</v>
      </c>
      <c r="O159" s="102">
        <v>0</v>
      </c>
      <c r="P159" s="102"/>
      <c r="Q159" s="118">
        <v>0</v>
      </c>
      <c r="R159" s="102"/>
      <c r="S159" s="102"/>
      <c r="T159" s="102"/>
      <c r="U159" s="102"/>
      <c r="V159" s="59"/>
      <c r="W159" s="118" t="e">
        <v>#DIV/0!</v>
      </c>
      <c r="X159" s="102"/>
      <c r="Y159" s="102"/>
      <c r="Z159" s="102"/>
      <c r="AA159" s="102"/>
      <c r="AB159" s="59"/>
      <c r="AC159" s="118" t="e">
        <v>#DIV/0!</v>
      </c>
      <c r="AD159" s="102"/>
      <c r="AE159" s="102"/>
      <c r="AF159" s="102"/>
      <c r="AG159" s="102"/>
      <c r="AH159" s="59"/>
      <c r="AI159" s="118" t="e">
        <v>#DIV/0!</v>
      </c>
      <c r="AJ159" s="58"/>
      <c r="AK159" s="58"/>
      <c r="AL159" s="102"/>
      <c r="AM159" s="58"/>
      <c r="AN159" s="59"/>
      <c r="AO159" s="118">
        <v>0</v>
      </c>
      <c r="AP159" s="102"/>
      <c r="AQ159" s="102"/>
      <c r="AR159" s="102"/>
      <c r="AS159" s="102"/>
      <c r="AT159" s="59"/>
      <c r="AU159" s="118" t="e">
        <v>#DIV/0!</v>
      </c>
      <c r="AV159" s="102"/>
      <c r="AW159" s="102"/>
      <c r="AX159" s="59">
        <v>0</v>
      </c>
      <c r="AY159" s="102">
        <v>0</v>
      </c>
      <c r="AZ159" s="102">
        <v>0</v>
      </c>
      <c r="BA159" s="118">
        <v>0</v>
      </c>
    </row>
    <row r="160" spans="1:53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102" t="s">
        <v>563</v>
      </c>
      <c r="M160" s="102"/>
      <c r="N160" s="102" t="s">
        <v>563</v>
      </c>
      <c r="O160" s="102" t="s">
        <v>563</v>
      </c>
      <c r="P160" s="102"/>
      <c r="Q160" s="118" t="s">
        <v>563</v>
      </c>
      <c r="R160" s="101"/>
      <c r="S160" s="101"/>
      <c r="T160" s="101"/>
      <c r="U160" s="101"/>
      <c r="V160" s="65"/>
      <c r="W160" s="118" t="e">
        <v>#DIV/0!</v>
      </c>
      <c r="X160" s="101"/>
      <c r="Y160" s="101"/>
      <c r="Z160" s="101"/>
      <c r="AA160" s="101"/>
      <c r="AB160" s="65"/>
      <c r="AC160" s="118" t="e">
        <v>#DIV/0!</v>
      </c>
      <c r="AD160" s="101"/>
      <c r="AE160" s="101"/>
      <c r="AF160" s="101"/>
      <c r="AG160" s="101"/>
      <c r="AH160" s="65"/>
      <c r="AI160" s="118" t="e">
        <v>#DIV/0!</v>
      </c>
      <c r="AJ160" s="54"/>
      <c r="AK160" s="54"/>
      <c r="AL160" s="101"/>
      <c r="AM160" s="54"/>
      <c r="AN160" s="65"/>
      <c r="AO160" s="118">
        <v>0</v>
      </c>
      <c r="AP160" s="101"/>
      <c r="AQ160" s="101"/>
      <c r="AR160" s="101"/>
      <c r="AS160" s="101"/>
      <c r="AT160" s="65"/>
      <c r="AU160" s="118" t="e">
        <v>#DIV/0!</v>
      </c>
      <c r="AV160" s="101"/>
      <c r="AW160" s="101"/>
      <c r="AX160" s="59" t="s">
        <v>563</v>
      </c>
      <c r="AY160" s="102" t="s">
        <v>563</v>
      </c>
      <c r="AZ160" s="102" t="s">
        <v>563</v>
      </c>
      <c r="BA160" s="118" t="s">
        <v>563</v>
      </c>
    </row>
    <row r="161" spans="1:53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102">
        <v>4</v>
      </c>
      <c r="M161" s="102"/>
      <c r="N161" s="102">
        <v>4</v>
      </c>
      <c r="O161" s="102">
        <v>4</v>
      </c>
      <c r="P161" s="102"/>
      <c r="Q161" s="118">
        <v>4</v>
      </c>
      <c r="R161" s="102"/>
      <c r="S161" s="102"/>
      <c r="T161" s="102"/>
      <c r="U161" s="102"/>
      <c r="V161" s="59"/>
      <c r="W161" s="118" t="e">
        <v>#DIV/0!</v>
      </c>
      <c r="X161" s="102"/>
      <c r="Y161" s="102"/>
      <c r="Z161" s="102"/>
      <c r="AA161" s="102"/>
      <c r="AB161" s="59"/>
      <c r="AC161" s="118" t="e">
        <v>#DIV/0!</v>
      </c>
      <c r="AD161" s="102"/>
      <c r="AE161" s="102"/>
      <c r="AF161" s="102"/>
      <c r="AG161" s="102"/>
      <c r="AH161" s="59"/>
      <c r="AI161" s="118" t="e">
        <v>#DIV/0!</v>
      </c>
      <c r="AJ161" s="58"/>
      <c r="AK161" s="58"/>
      <c r="AL161" s="102"/>
      <c r="AM161" s="58"/>
      <c r="AN161" s="59"/>
      <c r="AO161" s="118">
        <v>0</v>
      </c>
      <c r="AP161" s="102"/>
      <c r="AQ161" s="102"/>
      <c r="AR161" s="102"/>
      <c r="AS161" s="102"/>
      <c r="AT161" s="59"/>
      <c r="AU161" s="118" t="e">
        <v>#DIV/0!</v>
      </c>
      <c r="AV161" s="102"/>
      <c r="AW161" s="102"/>
      <c r="AX161" s="59">
        <v>0</v>
      </c>
      <c r="AY161" s="102">
        <v>5</v>
      </c>
      <c r="AZ161" s="102">
        <v>0</v>
      </c>
      <c r="BA161" s="118">
        <v>2.5</v>
      </c>
    </row>
    <row r="162" spans="1:53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102">
        <v>4</v>
      </c>
      <c r="M162" s="102"/>
      <c r="N162" s="102">
        <v>4</v>
      </c>
      <c r="O162" s="102">
        <v>3</v>
      </c>
      <c r="P162" s="102"/>
      <c r="Q162" s="118">
        <v>3.6666666666666665</v>
      </c>
      <c r="R162" s="101"/>
      <c r="S162" s="101"/>
      <c r="T162" s="101"/>
      <c r="U162" s="101"/>
      <c r="V162" s="65"/>
      <c r="W162" s="118" t="e">
        <v>#DIV/0!</v>
      </c>
      <c r="X162" s="101"/>
      <c r="Y162" s="101"/>
      <c r="Z162" s="101"/>
      <c r="AA162" s="101"/>
      <c r="AB162" s="65"/>
      <c r="AC162" s="118" t="e">
        <v>#DIV/0!</v>
      </c>
      <c r="AD162" s="101"/>
      <c r="AE162" s="101"/>
      <c r="AF162" s="101"/>
      <c r="AG162" s="101"/>
      <c r="AH162" s="65"/>
      <c r="AI162" s="118" t="e">
        <v>#DIV/0!</v>
      </c>
      <c r="AJ162" s="54"/>
      <c r="AK162" s="54"/>
      <c r="AL162" s="101"/>
      <c r="AM162" s="54"/>
      <c r="AN162" s="65"/>
      <c r="AO162" s="118">
        <v>0</v>
      </c>
      <c r="AP162" s="101"/>
      <c r="AQ162" s="101"/>
      <c r="AR162" s="101"/>
      <c r="AS162" s="101"/>
      <c r="AT162" s="65"/>
      <c r="AU162" s="118" t="e">
        <v>#DIV/0!</v>
      </c>
      <c r="AV162" s="101"/>
      <c r="AW162" s="101"/>
      <c r="AX162" s="59">
        <v>0</v>
      </c>
      <c r="AY162" s="102">
        <v>5</v>
      </c>
      <c r="AZ162" s="102">
        <v>0</v>
      </c>
      <c r="BA162" s="118">
        <v>2.5</v>
      </c>
    </row>
    <row r="163" spans="1:53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102" t="s">
        <v>563</v>
      </c>
      <c r="M163" s="102"/>
      <c r="N163" s="102" t="s">
        <v>563</v>
      </c>
      <c r="O163" s="102" t="s">
        <v>563</v>
      </c>
      <c r="P163" s="102"/>
      <c r="Q163" s="118" t="s">
        <v>563</v>
      </c>
      <c r="R163" s="102"/>
      <c r="S163" s="102"/>
      <c r="T163" s="102"/>
      <c r="U163" s="102"/>
      <c r="V163" s="59"/>
      <c r="W163" s="118" t="e">
        <v>#DIV/0!</v>
      </c>
      <c r="X163" s="102"/>
      <c r="Y163" s="102"/>
      <c r="Z163" s="102"/>
      <c r="AA163" s="102"/>
      <c r="AB163" s="59"/>
      <c r="AC163" s="118" t="e">
        <v>#DIV/0!</v>
      </c>
      <c r="AD163" s="102"/>
      <c r="AE163" s="102"/>
      <c r="AF163" s="102"/>
      <c r="AG163" s="102"/>
      <c r="AH163" s="59"/>
      <c r="AI163" s="118" t="e">
        <v>#DIV/0!</v>
      </c>
      <c r="AJ163" s="58"/>
      <c r="AK163" s="58"/>
      <c r="AL163" s="102"/>
      <c r="AM163" s="58"/>
      <c r="AN163" s="59"/>
      <c r="AO163" s="118">
        <v>0</v>
      </c>
      <c r="AP163" s="102"/>
      <c r="AQ163" s="102"/>
      <c r="AR163" s="102"/>
      <c r="AS163" s="102"/>
      <c r="AT163" s="59"/>
      <c r="AU163" s="118" t="e">
        <v>#DIV/0!</v>
      </c>
      <c r="AV163" s="102"/>
      <c r="AW163" s="102"/>
      <c r="AX163" s="59" t="s">
        <v>563</v>
      </c>
      <c r="AY163" s="102" t="s">
        <v>563</v>
      </c>
      <c r="AZ163" s="102" t="s">
        <v>563</v>
      </c>
      <c r="BA163" s="118" t="s">
        <v>563</v>
      </c>
    </row>
    <row r="164" spans="1:53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102" t="s">
        <v>563</v>
      </c>
      <c r="M164" s="102"/>
      <c r="N164" s="102" t="s">
        <v>563</v>
      </c>
      <c r="O164" s="102" t="s">
        <v>563</v>
      </c>
      <c r="P164" s="102"/>
      <c r="Q164" s="118" t="s">
        <v>563</v>
      </c>
      <c r="R164" s="101"/>
      <c r="S164" s="101"/>
      <c r="T164" s="101"/>
      <c r="U164" s="101"/>
      <c r="V164" s="65"/>
      <c r="W164" s="118" t="e">
        <v>#DIV/0!</v>
      </c>
      <c r="X164" s="101"/>
      <c r="Y164" s="101"/>
      <c r="Z164" s="101"/>
      <c r="AA164" s="101"/>
      <c r="AB164" s="65"/>
      <c r="AC164" s="118" t="e">
        <v>#DIV/0!</v>
      </c>
      <c r="AD164" s="101"/>
      <c r="AE164" s="101"/>
      <c r="AF164" s="101"/>
      <c r="AG164" s="101"/>
      <c r="AH164" s="65"/>
      <c r="AI164" s="118" t="e">
        <v>#DIV/0!</v>
      </c>
      <c r="AJ164" s="54"/>
      <c r="AK164" s="54"/>
      <c r="AL164" s="101"/>
      <c r="AM164" s="54"/>
      <c r="AN164" s="65"/>
      <c r="AO164" s="118">
        <v>0</v>
      </c>
      <c r="AP164" s="101"/>
      <c r="AQ164" s="101"/>
      <c r="AR164" s="101"/>
      <c r="AS164" s="101"/>
      <c r="AT164" s="65"/>
      <c r="AU164" s="118" t="e">
        <v>#DIV/0!</v>
      </c>
      <c r="AV164" s="101"/>
      <c r="AW164" s="101"/>
      <c r="AX164" s="59" t="s">
        <v>563</v>
      </c>
      <c r="AY164" s="102" t="s">
        <v>563</v>
      </c>
      <c r="AZ164" s="102" t="s">
        <v>563</v>
      </c>
      <c r="BA164" s="118" t="s">
        <v>563</v>
      </c>
    </row>
    <row r="165" spans="1:53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102">
        <v>1</v>
      </c>
      <c r="M165" s="102"/>
      <c r="N165" s="102">
        <v>1</v>
      </c>
      <c r="O165" s="102">
        <v>1</v>
      </c>
      <c r="P165" s="102"/>
      <c r="Q165" s="118">
        <v>1</v>
      </c>
      <c r="R165" s="102"/>
      <c r="S165" s="102"/>
      <c r="T165" s="102"/>
      <c r="U165" s="102"/>
      <c r="V165" s="59"/>
      <c r="W165" s="118" t="e">
        <v>#DIV/0!</v>
      </c>
      <c r="X165" s="102"/>
      <c r="Y165" s="102"/>
      <c r="Z165" s="102"/>
      <c r="AA165" s="102"/>
      <c r="AB165" s="59"/>
      <c r="AC165" s="118" t="e">
        <v>#DIV/0!</v>
      </c>
      <c r="AD165" s="102"/>
      <c r="AE165" s="102"/>
      <c r="AF165" s="102"/>
      <c r="AG165" s="102"/>
      <c r="AH165" s="59"/>
      <c r="AI165" s="118" t="e">
        <v>#DIV/0!</v>
      </c>
      <c r="AJ165" s="58"/>
      <c r="AK165" s="58"/>
      <c r="AL165" s="102"/>
      <c r="AM165" s="58"/>
      <c r="AN165" s="59"/>
      <c r="AO165" s="118">
        <v>0</v>
      </c>
      <c r="AP165" s="102"/>
      <c r="AQ165" s="102"/>
      <c r="AR165" s="102"/>
      <c r="AS165" s="102"/>
      <c r="AT165" s="59"/>
      <c r="AU165" s="118" t="e">
        <v>#DIV/0!</v>
      </c>
      <c r="AV165" s="102"/>
      <c r="AW165" s="102"/>
      <c r="AX165" s="59">
        <v>0</v>
      </c>
      <c r="AY165" s="102">
        <v>5</v>
      </c>
      <c r="AZ165" s="102">
        <v>0</v>
      </c>
      <c r="BA165" s="118">
        <v>2.5</v>
      </c>
    </row>
    <row r="166" spans="1:53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102">
        <v>0</v>
      </c>
      <c r="M166" s="102"/>
      <c r="N166" s="102">
        <v>0</v>
      </c>
      <c r="O166" s="102">
        <v>0</v>
      </c>
      <c r="P166" s="102"/>
      <c r="Q166" s="118">
        <v>0</v>
      </c>
      <c r="R166" s="101"/>
      <c r="S166" s="101"/>
      <c r="T166" s="101"/>
      <c r="U166" s="101"/>
      <c r="V166" s="65"/>
      <c r="W166" s="118" t="e">
        <v>#DIV/0!</v>
      </c>
      <c r="X166" s="101"/>
      <c r="Y166" s="101"/>
      <c r="Z166" s="101"/>
      <c r="AA166" s="101"/>
      <c r="AB166" s="65"/>
      <c r="AC166" s="118" t="e">
        <v>#DIV/0!</v>
      </c>
      <c r="AD166" s="101"/>
      <c r="AE166" s="101"/>
      <c r="AF166" s="101"/>
      <c r="AG166" s="101"/>
      <c r="AH166" s="65"/>
      <c r="AI166" s="118" t="e">
        <v>#DIV/0!</v>
      </c>
      <c r="AJ166" s="54"/>
      <c r="AK166" s="54"/>
      <c r="AL166" s="101"/>
      <c r="AM166" s="54"/>
      <c r="AN166" s="65"/>
      <c r="AO166" s="118">
        <v>0</v>
      </c>
      <c r="AP166" s="101"/>
      <c r="AQ166" s="101"/>
      <c r="AR166" s="101"/>
      <c r="AS166" s="101"/>
      <c r="AT166" s="65"/>
      <c r="AU166" s="118" t="e">
        <v>#DIV/0!</v>
      </c>
      <c r="AV166" s="101"/>
      <c r="AW166" s="101"/>
      <c r="AX166" s="59">
        <v>0</v>
      </c>
      <c r="AY166" s="102">
        <v>0</v>
      </c>
      <c r="AZ166" s="102">
        <v>0</v>
      </c>
      <c r="BA166" s="118">
        <v>0</v>
      </c>
    </row>
    <row r="167" spans="1:53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102">
        <v>0</v>
      </c>
      <c r="M167" s="102"/>
      <c r="N167" s="102">
        <v>0</v>
      </c>
      <c r="O167" s="102">
        <v>0</v>
      </c>
      <c r="P167" s="102"/>
      <c r="Q167" s="118">
        <v>0</v>
      </c>
      <c r="R167" s="102"/>
      <c r="S167" s="102"/>
      <c r="T167" s="102"/>
      <c r="U167" s="102"/>
      <c r="V167" s="59"/>
      <c r="W167" s="118" t="e">
        <v>#DIV/0!</v>
      </c>
      <c r="X167" s="102"/>
      <c r="Y167" s="102"/>
      <c r="Z167" s="102"/>
      <c r="AA167" s="102"/>
      <c r="AB167" s="59"/>
      <c r="AC167" s="118" t="e">
        <v>#DIV/0!</v>
      </c>
      <c r="AD167" s="102"/>
      <c r="AE167" s="102"/>
      <c r="AF167" s="102"/>
      <c r="AG167" s="102"/>
      <c r="AH167" s="59"/>
      <c r="AI167" s="118" t="e">
        <v>#DIV/0!</v>
      </c>
      <c r="AJ167" s="58"/>
      <c r="AK167" s="58"/>
      <c r="AL167" s="102"/>
      <c r="AM167" s="58"/>
      <c r="AN167" s="59"/>
      <c r="AO167" s="118">
        <v>0</v>
      </c>
      <c r="AP167" s="102"/>
      <c r="AQ167" s="102"/>
      <c r="AR167" s="102"/>
      <c r="AS167" s="102"/>
      <c r="AT167" s="59"/>
      <c r="AU167" s="118" t="e">
        <v>#DIV/0!</v>
      </c>
      <c r="AV167" s="102"/>
      <c r="AW167" s="102"/>
      <c r="AX167" s="59">
        <v>0</v>
      </c>
      <c r="AY167" s="102">
        <v>0</v>
      </c>
      <c r="AZ167" s="102">
        <v>0</v>
      </c>
      <c r="BA167" s="118">
        <v>0</v>
      </c>
    </row>
    <row r="168" spans="1:53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102">
        <v>1</v>
      </c>
      <c r="M168" s="102"/>
      <c r="N168" s="102">
        <v>1</v>
      </c>
      <c r="O168" s="102">
        <v>1</v>
      </c>
      <c r="P168" s="102"/>
      <c r="Q168" s="118">
        <v>1</v>
      </c>
      <c r="R168" s="101"/>
      <c r="S168" s="101"/>
      <c r="T168" s="101"/>
      <c r="U168" s="101"/>
      <c r="V168" s="65"/>
      <c r="W168" s="118" t="e">
        <v>#DIV/0!</v>
      </c>
      <c r="X168" s="101"/>
      <c r="Y168" s="101"/>
      <c r="Z168" s="101"/>
      <c r="AA168" s="101"/>
      <c r="AB168" s="65"/>
      <c r="AC168" s="118" t="e">
        <v>#DIV/0!</v>
      </c>
      <c r="AD168" s="101"/>
      <c r="AE168" s="101"/>
      <c r="AF168" s="101"/>
      <c r="AG168" s="101"/>
      <c r="AH168" s="65"/>
      <c r="AI168" s="118" t="e">
        <v>#DIV/0!</v>
      </c>
      <c r="AJ168" s="54"/>
      <c r="AK168" s="54"/>
      <c r="AL168" s="101"/>
      <c r="AM168" s="54"/>
      <c r="AN168" s="65"/>
      <c r="AO168" s="118">
        <v>0</v>
      </c>
      <c r="AP168" s="101"/>
      <c r="AQ168" s="101"/>
      <c r="AR168" s="101"/>
      <c r="AS168" s="101"/>
      <c r="AT168" s="65"/>
      <c r="AU168" s="118" t="e">
        <v>#DIV/0!</v>
      </c>
      <c r="AV168" s="101"/>
      <c r="AW168" s="101"/>
      <c r="AX168" s="59">
        <v>0</v>
      </c>
      <c r="AY168" s="102">
        <v>5</v>
      </c>
      <c r="AZ168" s="102">
        <v>0</v>
      </c>
      <c r="BA168" s="118">
        <v>2.5</v>
      </c>
    </row>
    <row r="169" spans="1:53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102">
        <v>3</v>
      </c>
      <c r="M169" s="102"/>
      <c r="N169" s="102">
        <v>3</v>
      </c>
      <c r="O169" s="102">
        <v>3</v>
      </c>
      <c r="P169" s="102"/>
      <c r="Q169" s="118">
        <v>3</v>
      </c>
      <c r="R169" s="102"/>
      <c r="S169" s="102"/>
      <c r="T169" s="102"/>
      <c r="U169" s="102"/>
      <c r="V169" s="59"/>
      <c r="W169" s="118" t="e">
        <v>#DIV/0!</v>
      </c>
      <c r="X169" s="102"/>
      <c r="Y169" s="102"/>
      <c r="Z169" s="102"/>
      <c r="AA169" s="102"/>
      <c r="AB169" s="59"/>
      <c r="AC169" s="118" t="e">
        <v>#DIV/0!</v>
      </c>
      <c r="AD169" s="102"/>
      <c r="AE169" s="102"/>
      <c r="AF169" s="102"/>
      <c r="AG169" s="102"/>
      <c r="AH169" s="59"/>
      <c r="AI169" s="118" t="e">
        <v>#DIV/0!</v>
      </c>
      <c r="AJ169" s="58"/>
      <c r="AK169" s="58"/>
      <c r="AL169" s="102"/>
      <c r="AM169" s="58"/>
      <c r="AN169" s="59"/>
      <c r="AO169" s="118">
        <v>0</v>
      </c>
      <c r="AP169" s="102"/>
      <c r="AQ169" s="102"/>
      <c r="AR169" s="102"/>
      <c r="AS169" s="102"/>
      <c r="AT169" s="59"/>
      <c r="AU169" s="118" t="e">
        <v>#DIV/0!</v>
      </c>
      <c r="AV169" s="102"/>
      <c r="AW169" s="102"/>
      <c r="AX169" s="59">
        <v>0</v>
      </c>
      <c r="AY169" s="102">
        <v>5</v>
      </c>
      <c r="AZ169" s="102">
        <v>0</v>
      </c>
      <c r="BA169" s="118">
        <v>2.5</v>
      </c>
    </row>
    <row r="170" spans="1:53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102">
        <v>3</v>
      </c>
      <c r="M170" s="102"/>
      <c r="N170" s="102">
        <v>4</v>
      </c>
      <c r="O170" s="102">
        <v>4</v>
      </c>
      <c r="P170" s="102"/>
      <c r="Q170" s="118">
        <v>3.6666666666666665</v>
      </c>
      <c r="R170" s="101"/>
      <c r="S170" s="101"/>
      <c r="T170" s="101"/>
      <c r="U170" s="101"/>
      <c r="V170" s="65"/>
      <c r="W170" s="118" t="e">
        <v>#DIV/0!</v>
      </c>
      <c r="X170" s="101"/>
      <c r="Y170" s="101"/>
      <c r="Z170" s="101"/>
      <c r="AA170" s="101"/>
      <c r="AB170" s="65"/>
      <c r="AC170" s="118" t="e">
        <v>#DIV/0!</v>
      </c>
      <c r="AD170" s="101"/>
      <c r="AE170" s="101"/>
      <c r="AF170" s="101"/>
      <c r="AG170" s="101"/>
      <c r="AH170" s="65"/>
      <c r="AI170" s="118" t="e">
        <v>#DIV/0!</v>
      </c>
      <c r="AJ170" s="54"/>
      <c r="AK170" s="54"/>
      <c r="AL170" s="101"/>
      <c r="AM170" s="54"/>
      <c r="AN170" s="65"/>
      <c r="AO170" s="118">
        <v>0</v>
      </c>
      <c r="AP170" s="101"/>
      <c r="AQ170" s="101"/>
      <c r="AR170" s="101"/>
      <c r="AS170" s="101"/>
      <c r="AT170" s="65"/>
      <c r="AU170" s="118" t="e">
        <v>#DIV/0!</v>
      </c>
      <c r="AV170" s="101"/>
      <c r="AW170" s="101"/>
      <c r="AX170" s="59">
        <v>0</v>
      </c>
      <c r="AY170" s="102">
        <v>5</v>
      </c>
      <c r="AZ170" s="102">
        <v>0</v>
      </c>
      <c r="BA170" s="118">
        <v>2.5</v>
      </c>
    </row>
    <row r="171" spans="1:53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102" t="s">
        <v>563</v>
      </c>
      <c r="M171" s="102"/>
      <c r="N171" s="102" t="s">
        <v>563</v>
      </c>
      <c r="O171" s="102" t="s">
        <v>563</v>
      </c>
      <c r="P171" s="102"/>
      <c r="Q171" s="118" t="s">
        <v>563</v>
      </c>
      <c r="R171" s="102"/>
      <c r="S171" s="102"/>
      <c r="T171" s="102"/>
      <c r="U171" s="102"/>
      <c r="V171" s="59"/>
      <c r="W171" s="118" t="e">
        <v>#DIV/0!</v>
      </c>
      <c r="X171" s="102"/>
      <c r="Y171" s="102"/>
      <c r="Z171" s="102"/>
      <c r="AA171" s="102"/>
      <c r="AB171" s="59"/>
      <c r="AC171" s="118" t="e">
        <v>#DIV/0!</v>
      </c>
      <c r="AD171" s="102"/>
      <c r="AE171" s="102"/>
      <c r="AF171" s="102"/>
      <c r="AG171" s="102"/>
      <c r="AH171" s="59"/>
      <c r="AI171" s="118" t="e">
        <v>#DIV/0!</v>
      </c>
      <c r="AJ171" s="58"/>
      <c r="AK171" s="58"/>
      <c r="AL171" s="102"/>
      <c r="AM171" s="58"/>
      <c r="AN171" s="59"/>
      <c r="AO171" s="118">
        <v>0</v>
      </c>
      <c r="AP171" s="102"/>
      <c r="AQ171" s="102"/>
      <c r="AR171" s="102"/>
      <c r="AS171" s="102"/>
      <c r="AT171" s="59"/>
      <c r="AU171" s="118" t="e">
        <v>#DIV/0!</v>
      </c>
      <c r="AV171" s="102"/>
      <c r="AW171" s="102"/>
      <c r="AX171" s="59" t="s">
        <v>563</v>
      </c>
      <c r="AY171" s="102" t="s">
        <v>563</v>
      </c>
      <c r="AZ171" s="102" t="s">
        <v>563</v>
      </c>
      <c r="BA171" s="118" t="s">
        <v>563</v>
      </c>
    </row>
    <row r="172" spans="1:53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102" t="s">
        <v>563</v>
      </c>
      <c r="M172" s="102"/>
      <c r="N172" s="102" t="s">
        <v>563</v>
      </c>
      <c r="O172" s="102" t="s">
        <v>563</v>
      </c>
      <c r="P172" s="102"/>
      <c r="Q172" s="118" t="s">
        <v>563</v>
      </c>
      <c r="R172" s="101"/>
      <c r="S172" s="101"/>
      <c r="T172" s="101"/>
      <c r="U172" s="101"/>
      <c r="V172" s="65"/>
      <c r="W172" s="118" t="e">
        <v>#DIV/0!</v>
      </c>
      <c r="X172" s="101"/>
      <c r="Y172" s="101"/>
      <c r="Z172" s="101"/>
      <c r="AA172" s="101"/>
      <c r="AB172" s="65"/>
      <c r="AC172" s="118" t="e">
        <v>#DIV/0!</v>
      </c>
      <c r="AD172" s="101"/>
      <c r="AE172" s="101"/>
      <c r="AF172" s="101"/>
      <c r="AG172" s="101"/>
      <c r="AH172" s="65"/>
      <c r="AI172" s="118" t="e">
        <v>#DIV/0!</v>
      </c>
      <c r="AJ172" s="54"/>
      <c r="AK172" s="54"/>
      <c r="AL172" s="101"/>
      <c r="AM172" s="54"/>
      <c r="AN172" s="65"/>
      <c r="AO172" s="118">
        <v>0</v>
      </c>
      <c r="AP172" s="101"/>
      <c r="AQ172" s="101"/>
      <c r="AR172" s="101"/>
      <c r="AS172" s="101"/>
      <c r="AT172" s="65"/>
      <c r="AU172" s="118" t="e">
        <v>#DIV/0!</v>
      </c>
      <c r="AV172" s="101"/>
      <c r="AW172" s="101"/>
      <c r="AX172" s="59" t="s">
        <v>563</v>
      </c>
      <c r="AY172" s="102" t="s">
        <v>563</v>
      </c>
      <c r="AZ172" s="102" t="s">
        <v>563</v>
      </c>
      <c r="BA172" s="118" t="s">
        <v>563</v>
      </c>
    </row>
    <row r="173" spans="1:53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102">
        <v>4</v>
      </c>
      <c r="M173" s="102"/>
      <c r="N173" s="102">
        <v>4</v>
      </c>
      <c r="O173" s="102">
        <v>4</v>
      </c>
      <c r="P173" s="102"/>
      <c r="Q173" s="118">
        <v>4</v>
      </c>
      <c r="R173" s="102"/>
      <c r="S173" s="102"/>
      <c r="T173" s="102"/>
      <c r="U173" s="102"/>
      <c r="V173" s="59"/>
      <c r="W173" s="118" t="e">
        <v>#DIV/0!</v>
      </c>
      <c r="X173" s="102"/>
      <c r="Y173" s="102"/>
      <c r="Z173" s="102"/>
      <c r="AA173" s="102"/>
      <c r="AB173" s="59"/>
      <c r="AC173" s="118" t="e">
        <v>#DIV/0!</v>
      </c>
      <c r="AD173" s="102"/>
      <c r="AE173" s="102"/>
      <c r="AF173" s="102"/>
      <c r="AG173" s="102"/>
      <c r="AH173" s="59"/>
      <c r="AI173" s="118" t="e">
        <v>#DIV/0!</v>
      </c>
      <c r="AJ173" s="58"/>
      <c r="AK173" s="58"/>
      <c r="AL173" s="102"/>
      <c r="AM173" s="58"/>
      <c r="AN173" s="59"/>
      <c r="AO173" s="118">
        <v>0</v>
      </c>
      <c r="AP173" s="102"/>
      <c r="AQ173" s="102"/>
      <c r="AR173" s="102"/>
      <c r="AS173" s="102"/>
      <c r="AT173" s="59"/>
      <c r="AU173" s="118" t="e">
        <v>#DIV/0!</v>
      </c>
      <c r="AV173" s="102"/>
      <c r="AW173" s="102"/>
      <c r="AX173" s="59">
        <v>0</v>
      </c>
      <c r="AY173" s="102">
        <v>5</v>
      </c>
      <c r="AZ173" s="102">
        <v>0</v>
      </c>
      <c r="BA173" s="118">
        <v>2.5</v>
      </c>
    </row>
    <row r="174" spans="1:53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102" t="s">
        <v>563</v>
      </c>
      <c r="M174" s="102"/>
      <c r="N174" s="102" t="s">
        <v>563</v>
      </c>
      <c r="O174" s="102" t="s">
        <v>563</v>
      </c>
      <c r="P174" s="102"/>
      <c r="Q174" s="118" t="s">
        <v>563</v>
      </c>
      <c r="R174" s="101"/>
      <c r="S174" s="101"/>
      <c r="T174" s="101"/>
      <c r="U174" s="101"/>
      <c r="V174" s="65"/>
      <c r="W174" s="118" t="e">
        <v>#DIV/0!</v>
      </c>
      <c r="X174" s="101"/>
      <c r="Y174" s="101"/>
      <c r="Z174" s="101"/>
      <c r="AA174" s="101"/>
      <c r="AB174" s="65"/>
      <c r="AC174" s="118" t="e">
        <v>#DIV/0!</v>
      </c>
      <c r="AD174" s="101"/>
      <c r="AE174" s="101"/>
      <c r="AF174" s="101"/>
      <c r="AG174" s="101"/>
      <c r="AH174" s="65"/>
      <c r="AI174" s="118" t="e">
        <v>#DIV/0!</v>
      </c>
      <c r="AJ174" s="54"/>
      <c r="AK174" s="54"/>
      <c r="AL174" s="101"/>
      <c r="AM174" s="54"/>
      <c r="AN174" s="65"/>
      <c r="AO174" s="118">
        <v>0</v>
      </c>
      <c r="AP174" s="101"/>
      <c r="AQ174" s="101"/>
      <c r="AR174" s="101"/>
      <c r="AS174" s="101"/>
      <c r="AT174" s="65"/>
      <c r="AU174" s="118" t="e">
        <v>#DIV/0!</v>
      </c>
      <c r="AV174" s="101"/>
      <c r="AW174" s="101"/>
      <c r="AX174" s="59" t="s">
        <v>563</v>
      </c>
      <c r="AY174" s="102" t="s">
        <v>563</v>
      </c>
      <c r="AZ174" s="102" t="s">
        <v>563</v>
      </c>
      <c r="BA174" s="118" t="s">
        <v>563</v>
      </c>
    </row>
    <row r="175" spans="1:53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102" t="s">
        <v>563</v>
      </c>
      <c r="M175" s="102"/>
      <c r="N175" s="102" t="s">
        <v>563</v>
      </c>
      <c r="O175" s="102" t="s">
        <v>563</v>
      </c>
      <c r="P175" s="102"/>
      <c r="Q175" s="118" t="s">
        <v>563</v>
      </c>
      <c r="R175" s="102"/>
      <c r="S175" s="102"/>
      <c r="T175" s="102"/>
      <c r="U175" s="102"/>
      <c r="V175" s="59"/>
      <c r="W175" s="118" t="e">
        <v>#DIV/0!</v>
      </c>
      <c r="X175" s="102"/>
      <c r="Y175" s="102"/>
      <c r="Z175" s="102"/>
      <c r="AA175" s="102"/>
      <c r="AB175" s="59"/>
      <c r="AC175" s="118" t="e">
        <v>#DIV/0!</v>
      </c>
      <c r="AD175" s="102"/>
      <c r="AE175" s="102"/>
      <c r="AF175" s="102"/>
      <c r="AG175" s="102"/>
      <c r="AH175" s="59"/>
      <c r="AI175" s="118" t="e">
        <v>#DIV/0!</v>
      </c>
      <c r="AJ175" s="58"/>
      <c r="AK175" s="58"/>
      <c r="AL175" s="102"/>
      <c r="AM175" s="58"/>
      <c r="AN175" s="59"/>
      <c r="AO175" s="118">
        <v>0</v>
      </c>
      <c r="AP175" s="102"/>
      <c r="AQ175" s="102"/>
      <c r="AR175" s="102"/>
      <c r="AS175" s="102"/>
      <c r="AT175" s="59"/>
      <c r="AU175" s="118" t="e">
        <v>#DIV/0!</v>
      </c>
      <c r="AV175" s="102"/>
      <c r="AW175" s="102"/>
      <c r="AX175" s="59" t="s">
        <v>563</v>
      </c>
      <c r="AY175" s="102" t="s">
        <v>563</v>
      </c>
      <c r="AZ175" s="102" t="s">
        <v>563</v>
      </c>
      <c r="BA175" s="118" t="s">
        <v>563</v>
      </c>
    </row>
    <row r="176" spans="1:53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102" t="s">
        <v>563</v>
      </c>
      <c r="M176" s="102"/>
      <c r="N176" s="102" t="s">
        <v>563</v>
      </c>
      <c r="O176" s="102" t="s">
        <v>563</v>
      </c>
      <c r="P176" s="102"/>
      <c r="Q176" s="118" t="s">
        <v>563</v>
      </c>
      <c r="R176" s="101"/>
      <c r="S176" s="101"/>
      <c r="T176" s="101"/>
      <c r="U176" s="101"/>
      <c r="V176" s="65"/>
      <c r="W176" s="118" t="e">
        <v>#DIV/0!</v>
      </c>
      <c r="X176" s="101"/>
      <c r="Y176" s="101"/>
      <c r="Z176" s="101"/>
      <c r="AA176" s="101"/>
      <c r="AB176" s="65"/>
      <c r="AC176" s="118" t="e">
        <v>#DIV/0!</v>
      </c>
      <c r="AD176" s="101"/>
      <c r="AE176" s="101"/>
      <c r="AF176" s="101"/>
      <c r="AG176" s="101"/>
      <c r="AH176" s="65"/>
      <c r="AI176" s="118" t="e">
        <v>#DIV/0!</v>
      </c>
      <c r="AJ176" s="54"/>
      <c r="AK176" s="54"/>
      <c r="AL176" s="101"/>
      <c r="AM176" s="54"/>
      <c r="AN176" s="65"/>
      <c r="AO176" s="118">
        <v>0</v>
      </c>
      <c r="AP176" s="101"/>
      <c r="AQ176" s="101"/>
      <c r="AR176" s="101"/>
      <c r="AS176" s="101"/>
      <c r="AT176" s="65"/>
      <c r="AU176" s="118" t="e">
        <v>#DIV/0!</v>
      </c>
      <c r="AV176" s="101"/>
      <c r="AW176" s="101"/>
      <c r="AX176" s="59" t="s">
        <v>563</v>
      </c>
      <c r="AY176" s="102" t="s">
        <v>563</v>
      </c>
      <c r="AZ176" s="102" t="s">
        <v>563</v>
      </c>
      <c r="BA176" s="118" t="s">
        <v>563</v>
      </c>
    </row>
    <row r="177" spans="1:53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102">
        <v>2</v>
      </c>
      <c r="M177" s="102"/>
      <c r="N177" s="102">
        <v>3</v>
      </c>
      <c r="O177" s="102">
        <v>2</v>
      </c>
      <c r="P177" s="102"/>
      <c r="Q177" s="118">
        <v>2.3333333333333335</v>
      </c>
      <c r="R177" s="102"/>
      <c r="S177" s="102"/>
      <c r="T177" s="102"/>
      <c r="U177" s="102"/>
      <c r="V177" s="59"/>
      <c r="W177" s="118" t="e">
        <v>#DIV/0!</v>
      </c>
      <c r="X177" s="102"/>
      <c r="Y177" s="102"/>
      <c r="Z177" s="102"/>
      <c r="AA177" s="102"/>
      <c r="AB177" s="59"/>
      <c r="AC177" s="118" t="e">
        <v>#DIV/0!</v>
      </c>
      <c r="AD177" s="102"/>
      <c r="AE177" s="102"/>
      <c r="AF177" s="102"/>
      <c r="AG177" s="102"/>
      <c r="AH177" s="59"/>
      <c r="AI177" s="118" t="e">
        <v>#DIV/0!</v>
      </c>
      <c r="AJ177" s="58"/>
      <c r="AK177" s="58"/>
      <c r="AL177" s="102"/>
      <c r="AM177" s="58"/>
      <c r="AN177" s="59"/>
      <c r="AO177" s="118">
        <v>0</v>
      </c>
      <c r="AP177" s="102"/>
      <c r="AQ177" s="102"/>
      <c r="AR177" s="102"/>
      <c r="AS177" s="102"/>
      <c r="AT177" s="59"/>
      <c r="AU177" s="118" t="e">
        <v>#DIV/0!</v>
      </c>
      <c r="AV177" s="102"/>
      <c r="AW177" s="102"/>
      <c r="AX177" s="59">
        <v>0</v>
      </c>
      <c r="AY177" s="102">
        <v>5</v>
      </c>
      <c r="AZ177" s="102">
        <v>0</v>
      </c>
      <c r="BA177" s="118">
        <v>2.5</v>
      </c>
    </row>
    <row r="178" spans="1:53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102" t="s">
        <v>563</v>
      </c>
      <c r="M178" s="102"/>
      <c r="N178" s="102" t="s">
        <v>563</v>
      </c>
      <c r="O178" s="102" t="s">
        <v>563</v>
      </c>
      <c r="P178" s="102"/>
      <c r="Q178" s="118" t="s">
        <v>563</v>
      </c>
      <c r="R178" s="101"/>
      <c r="S178" s="101"/>
      <c r="T178" s="101"/>
      <c r="U178" s="101"/>
      <c r="V178" s="65"/>
      <c r="W178" s="118" t="e">
        <v>#DIV/0!</v>
      </c>
      <c r="X178" s="101"/>
      <c r="Y178" s="101"/>
      <c r="Z178" s="101"/>
      <c r="AA178" s="101"/>
      <c r="AB178" s="65"/>
      <c r="AC178" s="118" t="e">
        <v>#DIV/0!</v>
      </c>
      <c r="AD178" s="101"/>
      <c r="AE178" s="101"/>
      <c r="AF178" s="101"/>
      <c r="AG178" s="101"/>
      <c r="AH178" s="65"/>
      <c r="AI178" s="118" t="e">
        <v>#DIV/0!</v>
      </c>
      <c r="AJ178" s="54"/>
      <c r="AK178" s="54"/>
      <c r="AL178" s="101"/>
      <c r="AM178" s="54"/>
      <c r="AN178" s="65"/>
      <c r="AO178" s="118">
        <v>0</v>
      </c>
      <c r="AP178" s="101"/>
      <c r="AQ178" s="101"/>
      <c r="AR178" s="101"/>
      <c r="AS178" s="101"/>
      <c r="AT178" s="65"/>
      <c r="AU178" s="118" t="e">
        <v>#DIV/0!</v>
      </c>
      <c r="AV178" s="101"/>
      <c r="AW178" s="101"/>
      <c r="AX178" s="59" t="s">
        <v>563</v>
      </c>
      <c r="AY178" s="102" t="s">
        <v>563</v>
      </c>
      <c r="AZ178" s="102" t="s">
        <v>563</v>
      </c>
      <c r="BA178" s="118" t="s">
        <v>563</v>
      </c>
    </row>
    <row r="179" spans="1:53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102">
        <v>3</v>
      </c>
      <c r="M179" s="102"/>
      <c r="N179" s="102">
        <v>3</v>
      </c>
      <c r="O179" s="102">
        <v>2</v>
      </c>
      <c r="P179" s="102"/>
      <c r="Q179" s="118">
        <v>2.6666666666666665</v>
      </c>
      <c r="R179" s="102"/>
      <c r="S179" s="102"/>
      <c r="T179" s="102"/>
      <c r="U179" s="102"/>
      <c r="V179" s="59"/>
      <c r="W179" s="118" t="e">
        <v>#DIV/0!</v>
      </c>
      <c r="X179" s="102"/>
      <c r="Y179" s="102"/>
      <c r="Z179" s="102"/>
      <c r="AA179" s="102"/>
      <c r="AB179" s="59"/>
      <c r="AC179" s="118" t="e">
        <v>#DIV/0!</v>
      </c>
      <c r="AD179" s="102"/>
      <c r="AE179" s="102"/>
      <c r="AF179" s="102"/>
      <c r="AG179" s="102"/>
      <c r="AH179" s="59"/>
      <c r="AI179" s="118" t="e">
        <v>#DIV/0!</v>
      </c>
      <c r="AJ179" s="58"/>
      <c r="AK179" s="58"/>
      <c r="AL179" s="102"/>
      <c r="AM179" s="58"/>
      <c r="AN179" s="59"/>
      <c r="AO179" s="118">
        <v>0</v>
      </c>
      <c r="AP179" s="102"/>
      <c r="AQ179" s="102"/>
      <c r="AR179" s="102"/>
      <c r="AS179" s="102"/>
      <c r="AT179" s="59"/>
      <c r="AU179" s="118" t="e">
        <v>#DIV/0!</v>
      </c>
      <c r="AV179" s="102"/>
      <c r="AW179" s="102"/>
      <c r="AX179" s="59">
        <v>0</v>
      </c>
      <c r="AY179" s="102">
        <v>5</v>
      </c>
      <c r="AZ179" s="102">
        <v>0</v>
      </c>
      <c r="BA179" s="118">
        <v>2.5</v>
      </c>
    </row>
    <row r="180" spans="1:53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102">
        <v>3</v>
      </c>
      <c r="M180" s="102"/>
      <c r="N180" s="102">
        <v>3</v>
      </c>
      <c r="O180" s="102">
        <v>2</v>
      </c>
      <c r="P180" s="102"/>
      <c r="Q180" s="118">
        <v>2.6666666666666665</v>
      </c>
      <c r="R180" s="101"/>
      <c r="S180" s="101"/>
      <c r="T180" s="101"/>
      <c r="U180" s="101"/>
      <c r="V180" s="65"/>
      <c r="W180" s="118" t="e">
        <v>#DIV/0!</v>
      </c>
      <c r="X180" s="101"/>
      <c r="Y180" s="101"/>
      <c r="Z180" s="101"/>
      <c r="AA180" s="101"/>
      <c r="AB180" s="65"/>
      <c r="AC180" s="118" t="e">
        <v>#DIV/0!</v>
      </c>
      <c r="AD180" s="101"/>
      <c r="AE180" s="101"/>
      <c r="AF180" s="101"/>
      <c r="AG180" s="101"/>
      <c r="AH180" s="65"/>
      <c r="AI180" s="118" t="e">
        <v>#DIV/0!</v>
      </c>
      <c r="AJ180" s="54"/>
      <c r="AK180" s="54"/>
      <c r="AL180" s="101"/>
      <c r="AM180" s="54"/>
      <c r="AN180" s="65"/>
      <c r="AO180" s="118">
        <v>0</v>
      </c>
      <c r="AP180" s="101"/>
      <c r="AQ180" s="101"/>
      <c r="AR180" s="101"/>
      <c r="AS180" s="101"/>
      <c r="AT180" s="65"/>
      <c r="AU180" s="118" t="e">
        <v>#DIV/0!</v>
      </c>
      <c r="AV180" s="101"/>
      <c r="AW180" s="101"/>
      <c r="AX180" s="59">
        <v>0</v>
      </c>
      <c r="AY180" s="102">
        <v>5</v>
      </c>
      <c r="AZ180" s="102">
        <v>0</v>
      </c>
      <c r="BA180" s="118">
        <v>2.5</v>
      </c>
    </row>
    <row r="181" spans="1:53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102">
        <v>0</v>
      </c>
      <c r="M181" s="102"/>
      <c r="N181" s="102">
        <v>0</v>
      </c>
      <c r="O181" s="102">
        <v>0</v>
      </c>
      <c r="P181" s="102"/>
      <c r="Q181" s="118">
        <v>0</v>
      </c>
      <c r="R181" s="102"/>
      <c r="S181" s="102"/>
      <c r="T181" s="102"/>
      <c r="U181" s="102"/>
      <c r="V181" s="59"/>
      <c r="W181" s="118" t="e">
        <v>#DIV/0!</v>
      </c>
      <c r="X181" s="102"/>
      <c r="Y181" s="102"/>
      <c r="Z181" s="102"/>
      <c r="AA181" s="102"/>
      <c r="AB181" s="59"/>
      <c r="AC181" s="118" t="e">
        <v>#DIV/0!</v>
      </c>
      <c r="AD181" s="102"/>
      <c r="AE181" s="102"/>
      <c r="AF181" s="102"/>
      <c r="AG181" s="102"/>
      <c r="AH181" s="59"/>
      <c r="AI181" s="118" t="e">
        <v>#DIV/0!</v>
      </c>
      <c r="AJ181" s="58"/>
      <c r="AK181" s="58"/>
      <c r="AL181" s="102"/>
      <c r="AM181" s="58"/>
      <c r="AN181" s="59"/>
      <c r="AO181" s="118">
        <v>0</v>
      </c>
      <c r="AP181" s="102"/>
      <c r="AQ181" s="102"/>
      <c r="AR181" s="102"/>
      <c r="AS181" s="102"/>
      <c r="AT181" s="59"/>
      <c r="AU181" s="118" t="e">
        <v>#DIV/0!</v>
      </c>
      <c r="AV181" s="102"/>
      <c r="AW181" s="102"/>
      <c r="AX181" s="59">
        <v>0</v>
      </c>
      <c r="AY181" s="102">
        <v>0</v>
      </c>
      <c r="AZ181" s="102">
        <v>0</v>
      </c>
      <c r="BA181" s="118">
        <v>0</v>
      </c>
    </row>
    <row r="182" spans="1:53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102">
        <v>3</v>
      </c>
      <c r="M182" s="102"/>
      <c r="N182" s="102">
        <v>4</v>
      </c>
      <c r="O182" s="102">
        <v>3</v>
      </c>
      <c r="P182" s="102"/>
      <c r="Q182" s="118">
        <v>3.3333333333333335</v>
      </c>
      <c r="R182" s="101"/>
      <c r="S182" s="101"/>
      <c r="T182" s="101"/>
      <c r="U182" s="101"/>
      <c r="V182" s="65"/>
      <c r="W182" s="118" t="e">
        <v>#DIV/0!</v>
      </c>
      <c r="X182" s="101"/>
      <c r="Y182" s="101"/>
      <c r="Z182" s="101"/>
      <c r="AA182" s="101"/>
      <c r="AB182" s="65"/>
      <c r="AC182" s="118" t="e">
        <v>#DIV/0!</v>
      </c>
      <c r="AD182" s="101"/>
      <c r="AE182" s="101"/>
      <c r="AF182" s="101"/>
      <c r="AG182" s="101"/>
      <c r="AH182" s="65"/>
      <c r="AI182" s="118" t="e">
        <v>#DIV/0!</v>
      </c>
      <c r="AJ182" s="54"/>
      <c r="AK182" s="54"/>
      <c r="AL182" s="101"/>
      <c r="AM182" s="54"/>
      <c r="AN182" s="65"/>
      <c r="AO182" s="118">
        <v>0</v>
      </c>
      <c r="AP182" s="101"/>
      <c r="AQ182" s="101"/>
      <c r="AR182" s="101"/>
      <c r="AS182" s="101"/>
      <c r="AT182" s="65"/>
      <c r="AU182" s="118" t="e">
        <v>#DIV/0!</v>
      </c>
      <c r="AV182" s="101"/>
      <c r="AW182" s="101"/>
      <c r="AX182" s="59">
        <v>0</v>
      </c>
      <c r="AY182" s="102">
        <v>5</v>
      </c>
      <c r="AZ182" s="102">
        <v>0</v>
      </c>
      <c r="BA182" s="118">
        <v>2.5</v>
      </c>
    </row>
    <row r="183" spans="1:53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102" t="s">
        <v>563</v>
      </c>
      <c r="M183" s="102"/>
      <c r="N183" s="102" t="s">
        <v>563</v>
      </c>
      <c r="O183" s="102" t="s">
        <v>563</v>
      </c>
      <c r="P183" s="102"/>
      <c r="Q183" s="118" t="s">
        <v>563</v>
      </c>
      <c r="R183" s="102"/>
      <c r="S183" s="102"/>
      <c r="T183" s="102"/>
      <c r="U183" s="102"/>
      <c r="V183" s="59"/>
      <c r="W183" s="118" t="e">
        <v>#DIV/0!</v>
      </c>
      <c r="X183" s="102"/>
      <c r="Y183" s="102"/>
      <c r="Z183" s="102"/>
      <c r="AA183" s="102"/>
      <c r="AB183" s="59"/>
      <c r="AC183" s="118" t="e">
        <v>#DIV/0!</v>
      </c>
      <c r="AD183" s="102"/>
      <c r="AE183" s="102"/>
      <c r="AF183" s="102"/>
      <c r="AG183" s="102"/>
      <c r="AH183" s="59"/>
      <c r="AI183" s="118" t="e">
        <v>#DIV/0!</v>
      </c>
      <c r="AJ183" s="58"/>
      <c r="AK183" s="58"/>
      <c r="AL183" s="102"/>
      <c r="AM183" s="58"/>
      <c r="AN183" s="59"/>
      <c r="AO183" s="118">
        <v>0</v>
      </c>
      <c r="AP183" s="102"/>
      <c r="AQ183" s="102"/>
      <c r="AR183" s="102"/>
      <c r="AS183" s="102"/>
      <c r="AT183" s="59"/>
      <c r="AU183" s="118" t="e">
        <v>#DIV/0!</v>
      </c>
      <c r="AV183" s="102"/>
      <c r="AW183" s="102"/>
      <c r="AX183" s="59" t="s">
        <v>563</v>
      </c>
      <c r="AY183" s="102" t="s">
        <v>563</v>
      </c>
      <c r="AZ183" s="102" t="s">
        <v>563</v>
      </c>
      <c r="BA183" s="118" t="s">
        <v>563</v>
      </c>
    </row>
    <row r="184" spans="1:53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102">
        <v>4</v>
      </c>
      <c r="M184" s="102"/>
      <c r="N184" s="102">
        <v>4</v>
      </c>
      <c r="O184" s="102">
        <v>5</v>
      </c>
      <c r="P184" s="102"/>
      <c r="Q184" s="118">
        <v>4.333333333333333</v>
      </c>
      <c r="R184" s="101"/>
      <c r="S184" s="101"/>
      <c r="T184" s="101"/>
      <c r="U184" s="101"/>
      <c r="V184" s="65"/>
      <c r="W184" s="118" t="e">
        <v>#DIV/0!</v>
      </c>
      <c r="X184" s="101"/>
      <c r="Y184" s="101"/>
      <c r="Z184" s="101"/>
      <c r="AA184" s="101"/>
      <c r="AB184" s="65"/>
      <c r="AC184" s="118" t="e">
        <v>#DIV/0!</v>
      </c>
      <c r="AD184" s="101"/>
      <c r="AE184" s="101"/>
      <c r="AF184" s="101"/>
      <c r="AG184" s="101"/>
      <c r="AH184" s="65"/>
      <c r="AI184" s="118" t="e">
        <v>#DIV/0!</v>
      </c>
      <c r="AJ184" s="54"/>
      <c r="AK184" s="54"/>
      <c r="AL184" s="101"/>
      <c r="AM184" s="54"/>
      <c r="AN184" s="65"/>
      <c r="AO184" s="118">
        <v>0</v>
      </c>
      <c r="AP184" s="101"/>
      <c r="AQ184" s="101"/>
      <c r="AR184" s="101"/>
      <c r="AS184" s="101"/>
      <c r="AT184" s="65"/>
      <c r="AU184" s="118" t="e">
        <v>#DIV/0!</v>
      </c>
      <c r="AV184" s="101"/>
      <c r="AW184" s="101"/>
      <c r="AX184" s="59">
        <v>0</v>
      </c>
      <c r="AY184" s="102">
        <v>5</v>
      </c>
      <c r="AZ184" s="102">
        <v>0</v>
      </c>
      <c r="BA184" s="118">
        <v>2.5</v>
      </c>
    </row>
    <row r="185" spans="1:53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102" t="s">
        <v>563</v>
      </c>
      <c r="M185" s="102"/>
      <c r="N185" s="102" t="s">
        <v>563</v>
      </c>
      <c r="O185" s="102" t="s">
        <v>563</v>
      </c>
      <c r="P185" s="102"/>
      <c r="Q185" s="118" t="s">
        <v>563</v>
      </c>
      <c r="R185" s="102"/>
      <c r="S185" s="102"/>
      <c r="T185" s="102"/>
      <c r="U185" s="102"/>
      <c r="V185" s="59"/>
      <c r="W185" s="118" t="e">
        <v>#DIV/0!</v>
      </c>
      <c r="X185" s="102"/>
      <c r="Y185" s="102"/>
      <c r="Z185" s="102"/>
      <c r="AA185" s="102"/>
      <c r="AB185" s="59"/>
      <c r="AC185" s="118" t="e">
        <v>#DIV/0!</v>
      </c>
      <c r="AD185" s="102"/>
      <c r="AE185" s="102"/>
      <c r="AF185" s="102"/>
      <c r="AG185" s="102"/>
      <c r="AH185" s="59"/>
      <c r="AI185" s="118" t="e">
        <v>#DIV/0!</v>
      </c>
      <c r="AJ185" s="58"/>
      <c r="AK185" s="58"/>
      <c r="AL185" s="102"/>
      <c r="AM185" s="58"/>
      <c r="AN185" s="59"/>
      <c r="AO185" s="118">
        <v>0</v>
      </c>
      <c r="AP185" s="102"/>
      <c r="AQ185" s="102"/>
      <c r="AR185" s="102"/>
      <c r="AS185" s="102"/>
      <c r="AT185" s="59"/>
      <c r="AU185" s="118" t="e">
        <v>#DIV/0!</v>
      </c>
      <c r="AV185" s="102"/>
      <c r="AW185" s="102"/>
      <c r="AX185" s="59" t="s">
        <v>563</v>
      </c>
      <c r="AY185" s="102" t="s">
        <v>563</v>
      </c>
      <c r="AZ185" s="102" t="s">
        <v>563</v>
      </c>
      <c r="BA185" s="118" t="s">
        <v>563</v>
      </c>
    </row>
    <row r="186" spans="1:53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102">
        <v>1</v>
      </c>
      <c r="M186" s="102"/>
      <c r="N186" s="102">
        <v>1</v>
      </c>
      <c r="O186" s="102">
        <v>1</v>
      </c>
      <c r="P186" s="102"/>
      <c r="Q186" s="118">
        <v>1</v>
      </c>
      <c r="R186" s="101"/>
      <c r="S186" s="101"/>
      <c r="T186" s="101"/>
      <c r="U186" s="101"/>
      <c r="V186" s="65"/>
      <c r="W186" s="118" t="e">
        <v>#DIV/0!</v>
      </c>
      <c r="X186" s="101"/>
      <c r="Y186" s="101"/>
      <c r="Z186" s="101"/>
      <c r="AA186" s="101"/>
      <c r="AB186" s="65"/>
      <c r="AC186" s="118" t="e">
        <v>#DIV/0!</v>
      </c>
      <c r="AD186" s="101"/>
      <c r="AE186" s="101"/>
      <c r="AF186" s="101"/>
      <c r="AG186" s="101"/>
      <c r="AH186" s="65"/>
      <c r="AI186" s="118" t="e">
        <v>#DIV/0!</v>
      </c>
      <c r="AJ186" s="54"/>
      <c r="AK186" s="54"/>
      <c r="AL186" s="101"/>
      <c r="AM186" s="54"/>
      <c r="AN186" s="65"/>
      <c r="AO186" s="118">
        <v>0</v>
      </c>
      <c r="AP186" s="101"/>
      <c r="AQ186" s="101"/>
      <c r="AR186" s="101"/>
      <c r="AS186" s="101"/>
      <c r="AT186" s="65"/>
      <c r="AU186" s="118" t="e">
        <v>#DIV/0!</v>
      </c>
      <c r="AV186" s="101"/>
      <c r="AW186" s="101"/>
      <c r="AX186" s="59">
        <v>0</v>
      </c>
      <c r="AY186" s="102">
        <v>5</v>
      </c>
      <c r="AZ186" s="102">
        <v>0</v>
      </c>
      <c r="BA186" s="118">
        <v>2.5</v>
      </c>
    </row>
    <row r="187" spans="1:53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102" t="s">
        <v>563</v>
      </c>
      <c r="M187" s="102"/>
      <c r="N187" s="102" t="s">
        <v>563</v>
      </c>
      <c r="O187" s="102" t="s">
        <v>563</v>
      </c>
      <c r="P187" s="102"/>
      <c r="Q187" s="118" t="s">
        <v>563</v>
      </c>
      <c r="R187" s="102"/>
      <c r="S187" s="102"/>
      <c r="T187" s="102"/>
      <c r="U187" s="102"/>
      <c r="V187" s="59"/>
      <c r="W187" s="118" t="e">
        <v>#DIV/0!</v>
      </c>
      <c r="X187" s="102"/>
      <c r="Y187" s="102"/>
      <c r="Z187" s="102"/>
      <c r="AA187" s="102"/>
      <c r="AB187" s="59"/>
      <c r="AC187" s="118" t="e">
        <v>#DIV/0!</v>
      </c>
      <c r="AD187" s="102"/>
      <c r="AE187" s="102"/>
      <c r="AF187" s="102"/>
      <c r="AG187" s="102"/>
      <c r="AH187" s="59"/>
      <c r="AI187" s="118" t="e">
        <v>#DIV/0!</v>
      </c>
      <c r="AJ187" s="58"/>
      <c r="AK187" s="58"/>
      <c r="AL187" s="102"/>
      <c r="AM187" s="58"/>
      <c r="AN187" s="59"/>
      <c r="AO187" s="118">
        <v>0</v>
      </c>
      <c r="AP187" s="102"/>
      <c r="AQ187" s="102"/>
      <c r="AR187" s="102"/>
      <c r="AS187" s="102"/>
      <c r="AT187" s="59"/>
      <c r="AU187" s="118" t="e">
        <v>#DIV/0!</v>
      </c>
      <c r="AV187" s="102"/>
      <c r="AW187" s="102"/>
      <c r="AX187" s="59" t="s">
        <v>563</v>
      </c>
      <c r="AY187" s="102" t="s">
        <v>563</v>
      </c>
      <c r="AZ187" s="102" t="s">
        <v>563</v>
      </c>
      <c r="BA187" s="118" t="s">
        <v>563</v>
      </c>
    </row>
    <row r="188" spans="1:53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102" t="s">
        <v>563</v>
      </c>
      <c r="M188" s="102"/>
      <c r="N188" s="102" t="s">
        <v>563</v>
      </c>
      <c r="O188" s="102" t="s">
        <v>563</v>
      </c>
      <c r="P188" s="102"/>
      <c r="Q188" s="118" t="s">
        <v>563</v>
      </c>
      <c r="R188" s="101"/>
      <c r="S188" s="101"/>
      <c r="T188" s="101"/>
      <c r="U188" s="101"/>
      <c r="V188" s="65"/>
      <c r="W188" s="118" t="e">
        <v>#DIV/0!</v>
      </c>
      <c r="X188" s="101"/>
      <c r="Y188" s="101"/>
      <c r="Z188" s="101"/>
      <c r="AA188" s="101"/>
      <c r="AB188" s="65"/>
      <c r="AC188" s="118" t="e">
        <v>#DIV/0!</v>
      </c>
      <c r="AD188" s="101"/>
      <c r="AE188" s="101"/>
      <c r="AF188" s="101"/>
      <c r="AG188" s="101"/>
      <c r="AH188" s="65"/>
      <c r="AI188" s="118" t="e">
        <v>#DIV/0!</v>
      </c>
      <c r="AJ188" s="54"/>
      <c r="AK188" s="54"/>
      <c r="AL188" s="101"/>
      <c r="AM188" s="54"/>
      <c r="AN188" s="65"/>
      <c r="AO188" s="118">
        <v>0</v>
      </c>
      <c r="AP188" s="101"/>
      <c r="AQ188" s="101"/>
      <c r="AR188" s="101"/>
      <c r="AS188" s="101"/>
      <c r="AT188" s="65"/>
      <c r="AU188" s="118" t="e">
        <v>#DIV/0!</v>
      </c>
      <c r="AV188" s="101"/>
      <c r="AW188" s="101"/>
      <c r="AX188" s="59" t="s">
        <v>563</v>
      </c>
      <c r="AY188" s="102" t="s">
        <v>563</v>
      </c>
      <c r="AZ188" s="102" t="s">
        <v>563</v>
      </c>
      <c r="BA188" s="118" t="s">
        <v>563</v>
      </c>
    </row>
    <row r="189" spans="1:53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102" t="s">
        <v>563</v>
      </c>
      <c r="M189" s="102"/>
      <c r="N189" s="102" t="s">
        <v>563</v>
      </c>
      <c r="O189" s="102" t="s">
        <v>563</v>
      </c>
      <c r="P189" s="102"/>
      <c r="Q189" s="118" t="s">
        <v>563</v>
      </c>
      <c r="R189" s="102"/>
      <c r="S189" s="102"/>
      <c r="T189" s="102"/>
      <c r="U189" s="102"/>
      <c r="V189" s="59"/>
      <c r="W189" s="118" t="e">
        <v>#DIV/0!</v>
      </c>
      <c r="X189" s="102"/>
      <c r="Y189" s="102"/>
      <c r="Z189" s="102"/>
      <c r="AA189" s="102"/>
      <c r="AB189" s="59"/>
      <c r="AC189" s="118" t="e">
        <v>#DIV/0!</v>
      </c>
      <c r="AD189" s="102"/>
      <c r="AE189" s="102"/>
      <c r="AF189" s="102"/>
      <c r="AG189" s="102"/>
      <c r="AH189" s="59"/>
      <c r="AI189" s="118" t="e">
        <v>#DIV/0!</v>
      </c>
      <c r="AJ189" s="58"/>
      <c r="AK189" s="58"/>
      <c r="AL189" s="102"/>
      <c r="AM189" s="58"/>
      <c r="AN189" s="59"/>
      <c r="AO189" s="118">
        <v>0</v>
      </c>
      <c r="AP189" s="102"/>
      <c r="AQ189" s="102"/>
      <c r="AR189" s="102"/>
      <c r="AS189" s="102"/>
      <c r="AT189" s="59"/>
      <c r="AU189" s="118" t="e">
        <v>#DIV/0!</v>
      </c>
      <c r="AV189" s="102"/>
      <c r="AW189" s="102"/>
      <c r="AX189" s="59" t="s">
        <v>563</v>
      </c>
      <c r="AY189" s="102" t="s">
        <v>563</v>
      </c>
      <c r="AZ189" s="102" t="s">
        <v>563</v>
      </c>
      <c r="BA189" s="118" t="s">
        <v>563</v>
      </c>
    </row>
    <row r="190" spans="1:53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102">
        <v>3</v>
      </c>
      <c r="M190" s="102"/>
      <c r="N190" s="102">
        <v>3</v>
      </c>
      <c r="O190" s="102">
        <v>3</v>
      </c>
      <c r="P190" s="102"/>
      <c r="Q190" s="118">
        <v>3</v>
      </c>
      <c r="R190" s="101"/>
      <c r="S190" s="101"/>
      <c r="T190" s="101"/>
      <c r="U190" s="101"/>
      <c r="V190" s="65"/>
      <c r="W190" s="118" t="e">
        <v>#DIV/0!</v>
      </c>
      <c r="X190" s="101"/>
      <c r="Y190" s="101"/>
      <c r="Z190" s="101"/>
      <c r="AA190" s="101"/>
      <c r="AB190" s="65"/>
      <c r="AC190" s="118" t="e">
        <v>#DIV/0!</v>
      </c>
      <c r="AD190" s="101"/>
      <c r="AE190" s="101"/>
      <c r="AF190" s="101"/>
      <c r="AG190" s="101"/>
      <c r="AH190" s="65"/>
      <c r="AI190" s="118" t="e">
        <v>#DIV/0!</v>
      </c>
      <c r="AJ190" s="54"/>
      <c r="AK190" s="54"/>
      <c r="AL190" s="101"/>
      <c r="AM190" s="54"/>
      <c r="AN190" s="65"/>
      <c r="AO190" s="118">
        <v>0</v>
      </c>
      <c r="AP190" s="101"/>
      <c r="AQ190" s="101"/>
      <c r="AR190" s="101"/>
      <c r="AS190" s="101"/>
      <c r="AT190" s="65"/>
      <c r="AU190" s="118" t="e">
        <v>#DIV/0!</v>
      </c>
      <c r="AV190" s="101"/>
      <c r="AW190" s="101"/>
      <c r="AX190" s="59">
        <v>0</v>
      </c>
      <c r="AY190" s="102">
        <v>5</v>
      </c>
      <c r="AZ190" s="102">
        <v>0</v>
      </c>
      <c r="BA190" s="118">
        <v>2.5</v>
      </c>
    </row>
    <row r="191" spans="1:53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102" t="s">
        <v>563</v>
      </c>
      <c r="M191" s="102"/>
      <c r="N191" s="102" t="s">
        <v>563</v>
      </c>
      <c r="O191" s="102" t="s">
        <v>563</v>
      </c>
      <c r="P191" s="102"/>
      <c r="Q191" s="118" t="s">
        <v>563</v>
      </c>
      <c r="R191" s="102"/>
      <c r="S191" s="102"/>
      <c r="T191" s="102"/>
      <c r="U191" s="102"/>
      <c r="V191" s="59"/>
      <c r="W191" s="118" t="e">
        <v>#DIV/0!</v>
      </c>
      <c r="X191" s="102"/>
      <c r="Y191" s="102"/>
      <c r="Z191" s="102"/>
      <c r="AA191" s="102"/>
      <c r="AB191" s="59"/>
      <c r="AC191" s="118" t="e">
        <v>#DIV/0!</v>
      </c>
      <c r="AD191" s="102"/>
      <c r="AE191" s="102"/>
      <c r="AF191" s="102"/>
      <c r="AG191" s="102"/>
      <c r="AH191" s="59"/>
      <c r="AI191" s="118" t="e">
        <v>#DIV/0!</v>
      </c>
      <c r="AJ191" s="58"/>
      <c r="AK191" s="58"/>
      <c r="AL191" s="102"/>
      <c r="AM191" s="58"/>
      <c r="AN191" s="59"/>
      <c r="AO191" s="118">
        <v>0</v>
      </c>
      <c r="AP191" s="102"/>
      <c r="AQ191" s="102"/>
      <c r="AR191" s="102"/>
      <c r="AS191" s="102"/>
      <c r="AT191" s="59"/>
      <c r="AU191" s="118" t="e">
        <v>#DIV/0!</v>
      </c>
      <c r="AV191" s="102"/>
      <c r="AW191" s="102"/>
      <c r="AX191" s="59" t="s">
        <v>563</v>
      </c>
      <c r="AY191" s="102" t="s">
        <v>563</v>
      </c>
      <c r="AZ191" s="102" t="s">
        <v>563</v>
      </c>
      <c r="BA191" s="118" t="s">
        <v>563</v>
      </c>
    </row>
    <row r="192" spans="1:53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102">
        <v>3</v>
      </c>
      <c r="M192" s="102"/>
      <c r="N192" s="102">
        <v>3</v>
      </c>
      <c r="O192" s="102">
        <v>2</v>
      </c>
      <c r="P192" s="102"/>
      <c r="Q192" s="118">
        <v>2.6666666666666665</v>
      </c>
      <c r="R192" s="101"/>
      <c r="S192" s="101"/>
      <c r="T192" s="101"/>
      <c r="U192" s="101"/>
      <c r="V192" s="65"/>
      <c r="W192" s="118" t="e">
        <v>#DIV/0!</v>
      </c>
      <c r="X192" s="101"/>
      <c r="Y192" s="101"/>
      <c r="Z192" s="101"/>
      <c r="AA192" s="101"/>
      <c r="AB192" s="65"/>
      <c r="AC192" s="118" t="e">
        <v>#DIV/0!</v>
      </c>
      <c r="AD192" s="101"/>
      <c r="AE192" s="101"/>
      <c r="AF192" s="101"/>
      <c r="AG192" s="101"/>
      <c r="AH192" s="65"/>
      <c r="AI192" s="118" t="e">
        <v>#DIV/0!</v>
      </c>
      <c r="AJ192" s="54"/>
      <c r="AK192" s="54"/>
      <c r="AL192" s="101"/>
      <c r="AM192" s="54"/>
      <c r="AN192" s="65"/>
      <c r="AO192" s="118">
        <v>0</v>
      </c>
      <c r="AP192" s="101"/>
      <c r="AQ192" s="101"/>
      <c r="AR192" s="101"/>
      <c r="AS192" s="101"/>
      <c r="AT192" s="65"/>
      <c r="AU192" s="118" t="e">
        <v>#DIV/0!</v>
      </c>
      <c r="AV192" s="101"/>
      <c r="AW192" s="101"/>
      <c r="AX192" s="59">
        <v>0</v>
      </c>
      <c r="AY192" s="102">
        <v>4</v>
      </c>
      <c r="AZ192" s="102">
        <v>2</v>
      </c>
      <c r="BA192" s="118">
        <v>3</v>
      </c>
    </row>
    <row r="193" spans="1:53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102" t="s">
        <v>563</v>
      </c>
      <c r="M193" s="102"/>
      <c r="N193" s="102" t="s">
        <v>563</v>
      </c>
      <c r="O193" s="102" t="s">
        <v>563</v>
      </c>
      <c r="P193" s="102"/>
      <c r="Q193" s="118" t="s">
        <v>563</v>
      </c>
      <c r="R193" s="102"/>
      <c r="S193" s="102"/>
      <c r="T193" s="102"/>
      <c r="U193" s="102"/>
      <c r="V193" s="59"/>
      <c r="W193" s="118" t="e">
        <v>#DIV/0!</v>
      </c>
      <c r="X193" s="102"/>
      <c r="Y193" s="102"/>
      <c r="Z193" s="102"/>
      <c r="AA193" s="102"/>
      <c r="AB193" s="59"/>
      <c r="AC193" s="118" t="e">
        <v>#DIV/0!</v>
      </c>
      <c r="AD193" s="102"/>
      <c r="AE193" s="102"/>
      <c r="AF193" s="102"/>
      <c r="AG193" s="102"/>
      <c r="AH193" s="59"/>
      <c r="AI193" s="118" t="e">
        <v>#DIV/0!</v>
      </c>
      <c r="AJ193" s="58"/>
      <c r="AK193" s="58"/>
      <c r="AL193" s="102"/>
      <c r="AM193" s="58"/>
      <c r="AN193" s="59"/>
      <c r="AO193" s="118">
        <v>0</v>
      </c>
      <c r="AP193" s="102"/>
      <c r="AQ193" s="102"/>
      <c r="AR193" s="102"/>
      <c r="AS193" s="102"/>
      <c r="AT193" s="59"/>
      <c r="AU193" s="118" t="e">
        <v>#DIV/0!</v>
      </c>
      <c r="AV193" s="102"/>
      <c r="AW193" s="102"/>
      <c r="AX193" s="59" t="s">
        <v>563</v>
      </c>
      <c r="AY193" s="102" t="s">
        <v>563</v>
      </c>
      <c r="AZ193" s="102" t="s">
        <v>563</v>
      </c>
      <c r="BA193" s="118" t="s">
        <v>563</v>
      </c>
    </row>
    <row r="194" spans="1:53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102" t="s">
        <v>563</v>
      </c>
      <c r="M194" s="102"/>
      <c r="N194" s="102" t="s">
        <v>563</v>
      </c>
      <c r="O194" s="102" t="s">
        <v>563</v>
      </c>
      <c r="P194" s="102"/>
      <c r="Q194" s="118" t="s">
        <v>563</v>
      </c>
      <c r="R194" s="101"/>
      <c r="S194" s="101"/>
      <c r="T194" s="101"/>
      <c r="U194" s="101"/>
      <c r="V194" s="65"/>
      <c r="W194" s="118" t="e">
        <v>#DIV/0!</v>
      </c>
      <c r="X194" s="101"/>
      <c r="Y194" s="101"/>
      <c r="Z194" s="101"/>
      <c r="AA194" s="101"/>
      <c r="AB194" s="65"/>
      <c r="AC194" s="118" t="e">
        <v>#DIV/0!</v>
      </c>
      <c r="AD194" s="101"/>
      <c r="AE194" s="101"/>
      <c r="AF194" s="101"/>
      <c r="AG194" s="101"/>
      <c r="AH194" s="65"/>
      <c r="AI194" s="118" t="e">
        <v>#DIV/0!</v>
      </c>
      <c r="AJ194" s="54"/>
      <c r="AK194" s="54"/>
      <c r="AL194" s="101"/>
      <c r="AM194" s="54"/>
      <c r="AN194" s="65"/>
      <c r="AO194" s="118">
        <v>0</v>
      </c>
      <c r="AP194" s="101"/>
      <c r="AQ194" s="101"/>
      <c r="AR194" s="101"/>
      <c r="AS194" s="101"/>
      <c r="AT194" s="65"/>
      <c r="AU194" s="118" t="e">
        <v>#DIV/0!</v>
      </c>
      <c r="AV194" s="101"/>
      <c r="AW194" s="101"/>
      <c r="AX194" s="59" t="s">
        <v>563</v>
      </c>
      <c r="AY194" s="102" t="s">
        <v>563</v>
      </c>
      <c r="AZ194" s="102" t="s">
        <v>563</v>
      </c>
      <c r="BA194" s="118" t="s">
        <v>563</v>
      </c>
    </row>
    <row r="195" spans="1:53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102" t="s">
        <v>563</v>
      </c>
      <c r="M195" s="102"/>
      <c r="N195" s="102" t="s">
        <v>563</v>
      </c>
      <c r="O195" s="102" t="s">
        <v>563</v>
      </c>
      <c r="P195" s="102"/>
      <c r="Q195" s="118" t="s">
        <v>563</v>
      </c>
      <c r="R195" s="102"/>
      <c r="S195" s="102"/>
      <c r="T195" s="102"/>
      <c r="U195" s="102"/>
      <c r="V195" s="59"/>
      <c r="W195" s="118" t="e">
        <v>#DIV/0!</v>
      </c>
      <c r="X195" s="102"/>
      <c r="Y195" s="102"/>
      <c r="Z195" s="102"/>
      <c r="AA195" s="102"/>
      <c r="AB195" s="59"/>
      <c r="AC195" s="118" t="e">
        <v>#DIV/0!</v>
      </c>
      <c r="AD195" s="102"/>
      <c r="AE195" s="102"/>
      <c r="AF195" s="102"/>
      <c r="AG195" s="102"/>
      <c r="AH195" s="59"/>
      <c r="AI195" s="118" t="e">
        <v>#DIV/0!</v>
      </c>
      <c r="AJ195" s="58"/>
      <c r="AK195" s="58"/>
      <c r="AL195" s="102"/>
      <c r="AM195" s="58"/>
      <c r="AN195" s="59"/>
      <c r="AO195" s="118">
        <v>0</v>
      </c>
      <c r="AP195" s="102"/>
      <c r="AQ195" s="102"/>
      <c r="AR195" s="102"/>
      <c r="AS195" s="102"/>
      <c r="AT195" s="59"/>
      <c r="AU195" s="118" t="e">
        <v>#DIV/0!</v>
      </c>
      <c r="AV195" s="102"/>
      <c r="AW195" s="102"/>
      <c r="AX195" s="59" t="s">
        <v>563</v>
      </c>
      <c r="AY195" s="102" t="s">
        <v>563</v>
      </c>
      <c r="AZ195" s="102" t="s">
        <v>563</v>
      </c>
      <c r="BA195" s="118" t="s">
        <v>563</v>
      </c>
    </row>
    <row r="196" spans="1:53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102" t="s">
        <v>563</v>
      </c>
      <c r="M196" s="102"/>
      <c r="N196" s="102" t="s">
        <v>563</v>
      </c>
      <c r="O196" s="102" t="s">
        <v>563</v>
      </c>
      <c r="P196" s="102"/>
      <c r="Q196" s="118" t="s">
        <v>563</v>
      </c>
      <c r="R196" s="101"/>
      <c r="S196" s="101"/>
      <c r="T196" s="101"/>
      <c r="U196" s="101"/>
      <c r="V196" s="65"/>
      <c r="W196" s="118" t="e">
        <v>#DIV/0!</v>
      </c>
      <c r="X196" s="101"/>
      <c r="Y196" s="101"/>
      <c r="Z196" s="101"/>
      <c r="AA196" s="101"/>
      <c r="AB196" s="65"/>
      <c r="AC196" s="118" t="e">
        <v>#DIV/0!</v>
      </c>
      <c r="AD196" s="101"/>
      <c r="AE196" s="101"/>
      <c r="AF196" s="101"/>
      <c r="AG196" s="101"/>
      <c r="AH196" s="65"/>
      <c r="AI196" s="118" t="e">
        <v>#DIV/0!</v>
      </c>
      <c r="AJ196" s="54"/>
      <c r="AK196" s="54"/>
      <c r="AL196" s="101"/>
      <c r="AM196" s="54"/>
      <c r="AN196" s="65"/>
      <c r="AO196" s="118">
        <v>0</v>
      </c>
      <c r="AP196" s="101"/>
      <c r="AQ196" s="101"/>
      <c r="AR196" s="101"/>
      <c r="AS196" s="101"/>
      <c r="AT196" s="65"/>
      <c r="AU196" s="118" t="e">
        <v>#DIV/0!</v>
      </c>
      <c r="AV196" s="101"/>
      <c r="AW196" s="101"/>
      <c r="AX196" s="59" t="s">
        <v>563</v>
      </c>
      <c r="AY196" s="102" t="s">
        <v>563</v>
      </c>
      <c r="AZ196" s="102" t="s">
        <v>563</v>
      </c>
      <c r="BA196" s="118" t="s">
        <v>563</v>
      </c>
    </row>
    <row r="197" spans="1:53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102">
        <v>2</v>
      </c>
      <c r="M197" s="102"/>
      <c r="N197" s="102">
        <v>2</v>
      </c>
      <c r="O197" s="102">
        <v>2</v>
      </c>
      <c r="P197" s="102"/>
      <c r="Q197" s="118">
        <v>2</v>
      </c>
      <c r="R197" s="102"/>
      <c r="S197" s="102"/>
      <c r="T197" s="102"/>
      <c r="U197" s="102"/>
      <c r="V197" s="59"/>
      <c r="W197" s="118" t="e">
        <v>#DIV/0!</v>
      </c>
      <c r="X197" s="102"/>
      <c r="Y197" s="102"/>
      <c r="Z197" s="102"/>
      <c r="AA197" s="102"/>
      <c r="AB197" s="59"/>
      <c r="AC197" s="118" t="e">
        <v>#DIV/0!</v>
      </c>
      <c r="AD197" s="102"/>
      <c r="AE197" s="102"/>
      <c r="AF197" s="102"/>
      <c r="AG197" s="102"/>
      <c r="AH197" s="59"/>
      <c r="AI197" s="118" t="e">
        <v>#DIV/0!</v>
      </c>
      <c r="AJ197" s="58"/>
      <c r="AK197" s="58"/>
      <c r="AL197" s="102"/>
      <c r="AM197" s="58"/>
      <c r="AN197" s="59"/>
      <c r="AO197" s="118">
        <v>0</v>
      </c>
      <c r="AP197" s="102"/>
      <c r="AQ197" s="102"/>
      <c r="AR197" s="102"/>
      <c r="AS197" s="102"/>
      <c r="AT197" s="59"/>
      <c r="AU197" s="118" t="e">
        <v>#DIV/0!</v>
      </c>
      <c r="AV197" s="102"/>
      <c r="AW197" s="102"/>
      <c r="AX197" s="59">
        <v>0</v>
      </c>
      <c r="AY197" s="102">
        <v>2</v>
      </c>
      <c r="AZ197" s="102">
        <v>2</v>
      </c>
      <c r="BA197" s="118">
        <v>2</v>
      </c>
    </row>
    <row r="198" spans="1:53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102" t="s">
        <v>563</v>
      </c>
      <c r="M198" s="102"/>
      <c r="N198" s="102" t="s">
        <v>563</v>
      </c>
      <c r="O198" s="102" t="s">
        <v>563</v>
      </c>
      <c r="P198" s="102"/>
      <c r="Q198" s="118" t="s">
        <v>563</v>
      </c>
      <c r="R198" s="101"/>
      <c r="S198" s="101"/>
      <c r="T198" s="101"/>
      <c r="U198" s="101"/>
      <c r="V198" s="65"/>
      <c r="W198" s="118" t="e">
        <v>#DIV/0!</v>
      </c>
      <c r="X198" s="101"/>
      <c r="Y198" s="101"/>
      <c r="Z198" s="101"/>
      <c r="AA198" s="101"/>
      <c r="AB198" s="65"/>
      <c r="AC198" s="118" t="e">
        <v>#DIV/0!</v>
      </c>
      <c r="AD198" s="101"/>
      <c r="AE198" s="101"/>
      <c r="AF198" s="101"/>
      <c r="AG198" s="101"/>
      <c r="AH198" s="65"/>
      <c r="AI198" s="118" t="e">
        <v>#DIV/0!</v>
      </c>
      <c r="AJ198" s="54"/>
      <c r="AK198" s="54"/>
      <c r="AL198" s="101"/>
      <c r="AM198" s="54"/>
      <c r="AN198" s="65"/>
      <c r="AO198" s="118">
        <v>0</v>
      </c>
      <c r="AP198" s="101"/>
      <c r="AQ198" s="101"/>
      <c r="AR198" s="101"/>
      <c r="AS198" s="101"/>
      <c r="AT198" s="65"/>
      <c r="AU198" s="118" t="e">
        <v>#DIV/0!</v>
      </c>
      <c r="AV198" s="101"/>
      <c r="AW198" s="101"/>
      <c r="AX198" s="59" t="s">
        <v>563</v>
      </c>
      <c r="AY198" s="102" t="s">
        <v>563</v>
      </c>
      <c r="AZ198" s="102" t="s">
        <v>563</v>
      </c>
      <c r="BA198" s="118" t="s">
        <v>563</v>
      </c>
    </row>
    <row r="199" spans="1:53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102">
        <v>2</v>
      </c>
      <c r="M199" s="102"/>
      <c r="N199" s="102">
        <v>3</v>
      </c>
      <c r="O199" s="102">
        <v>1</v>
      </c>
      <c r="P199" s="102"/>
      <c r="Q199" s="118">
        <v>2</v>
      </c>
      <c r="R199" s="102"/>
      <c r="S199" s="102"/>
      <c r="T199" s="102"/>
      <c r="U199" s="102"/>
      <c r="V199" s="59"/>
      <c r="W199" s="118" t="e">
        <v>#DIV/0!</v>
      </c>
      <c r="X199" s="102"/>
      <c r="Y199" s="102"/>
      <c r="Z199" s="102"/>
      <c r="AA199" s="102"/>
      <c r="AB199" s="59"/>
      <c r="AC199" s="118" t="e">
        <v>#DIV/0!</v>
      </c>
      <c r="AD199" s="102"/>
      <c r="AE199" s="102"/>
      <c r="AF199" s="102"/>
      <c r="AG199" s="102"/>
      <c r="AH199" s="59"/>
      <c r="AI199" s="118" t="e">
        <v>#DIV/0!</v>
      </c>
      <c r="AJ199" s="58"/>
      <c r="AK199" s="58"/>
      <c r="AL199" s="102"/>
      <c r="AM199" s="58"/>
      <c r="AN199" s="59"/>
      <c r="AO199" s="118">
        <v>0</v>
      </c>
      <c r="AP199" s="102"/>
      <c r="AQ199" s="102"/>
      <c r="AR199" s="102"/>
      <c r="AS199" s="102"/>
      <c r="AT199" s="59"/>
      <c r="AU199" s="118" t="e">
        <v>#DIV/0!</v>
      </c>
      <c r="AV199" s="102"/>
      <c r="AW199" s="102"/>
      <c r="AX199" s="59">
        <v>0</v>
      </c>
      <c r="AY199" s="102">
        <v>4</v>
      </c>
      <c r="AZ199" s="102">
        <v>2</v>
      </c>
      <c r="BA199" s="118">
        <v>3</v>
      </c>
    </row>
    <row r="200" spans="1:53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102">
        <v>2</v>
      </c>
      <c r="M200" s="102"/>
      <c r="N200" s="102">
        <v>2</v>
      </c>
      <c r="O200" s="102">
        <v>1</v>
      </c>
      <c r="P200" s="102"/>
      <c r="Q200" s="118">
        <v>1.6666666666666667</v>
      </c>
      <c r="R200" s="101"/>
      <c r="S200" s="101"/>
      <c r="T200" s="101"/>
      <c r="U200" s="101"/>
      <c r="V200" s="65"/>
      <c r="W200" s="118" t="e">
        <v>#DIV/0!</v>
      </c>
      <c r="X200" s="101"/>
      <c r="Y200" s="101"/>
      <c r="Z200" s="101"/>
      <c r="AA200" s="101"/>
      <c r="AB200" s="65"/>
      <c r="AC200" s="118" t="e">
        <v>#DIV/0!</v>
      </c>
      <c r="AD200" s="101"/>
      <c r="AE200" s="101"/>
      <c r="AF200" s="101"/>
      <c r="AG200" s="101"/>
      <c r="AH200" s="65"/>
      <c r="AI200" s="118" t="e">
        <v>#DIV/0!</v>
      </c>
      <c r="AJ200" s="54"/>
      <c r="AK200" s="54"/>
      <c r="AL200" s="101"/>
      <c r="AM200" s="54"/>
      <c r="AN200" s="65"/>
      <c r="AO200" s="118">
        <v>0</v>
      </c>
      <c r="AP200" s="101"/>
      <c r="AQ200" s="101"/>
      <c r="AR200" s="101"/>
      <c r="AS200" s="101"/>
      <c r="AT200" s="65"/>
      <c r="AU200" s="118" t="e">
        <v>#DIV/0!</v>
      </c>
      <c r="AV200" s="101"/>
      <c r="AW200" s="101"/>
      <c r="AX200" s="59">
        <v>0</v>
      </c>
      <c r="AY200" s="102">
        <v>5</v>
      </c>
      <c r="AZ200" s="102">
        <v>0</v>
      </c>
      <c r="BA200" s="118">
        <v>2.5</v>
      </c>
    </row>
    <row r="201" spans="1:53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102">
        <v>3</v>
      </c>
      <c r="M201" s="102"/>
      <c r="N201" s="102">
        <v>4</v>
      </c>
      <c r="O201" s="102">
        <v>4</v>
      </c>
      <c r="P201" s="102"/>
      <c r="Q201" s="118">
        <v>3.6666666666666665</v>
      </c>
      <c r="R201" s="102"/>
      <c r="S201" s="102"/>
      <c r="T201" s="102"/>
      <c r="U201" s="102"/>
      <c r="V201" s="59"/>
      <c r="W201" s="118" t="e">
        <v>#DIV/0!</v>
      </c>
      <c r="X201" s="102"/>
      <c r="Y201" s="102"/>
      <c r="Z201" s="102"/>
      <c r="AA201" s="102"/>
      <c r="AB201" s="59"/>
      <c r="AC201" s="118" t="e">
        <v>#DIV/0!</v>
      </c>
      <c r="AD201" s="102"/>
      <c r="AE201" s="102"/>
      <c r="AF201" s="102"/>
      <c r="AG201" s="102"/>
      <c r="AH201" s="59"/>
      <c r="AI201" s="118" t="e">
        <v>#DIV/0!</v>
      </c>
      <c r="AJ201" s="58"/>
      <c r="AK201" s="58"/>
      <c r="AL201" s="102"/>
      <c r="AM201" s="58"/>
      <c r="AN201" s="59"/>
      <c r="AO201" s="118">
        <v>0</v>
      </c>
      <c r="AP201" s="102"/>
      <c r="AQ201" s="102"/>
      <c r="AR201" s="102"/>
      <c r="AS201" s="102"/>
      <c r="AT201" s="59"/>
      <c r="AU201" s="118" t="e">
        <v>#DIV/0!</v>
      </c>
      <c r="AV201" s="102"/>
      <c r="AW201" s="102"/>
      <c r="AX201" s="59">
        <v>0</v>
      </c>
      <c r="AY201" s="102">
        <v>4</v>
      </c>
      <c r="AZ201" s="102">
        <v>2</v>
      </c>
      <c r="BA201" s="118">
        <v>3</v>
      </c>
    </row>
    <row r="202" spans="1:53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102">
        <v>3</v>
      </c>
      <c r="M202" s="102"/>
      <c r="N202" s="102">
        <v>3</v>
      </c>
      <c r="O202" s="102">
        <v>3</v>
      </c>
      <c r="P202" s="102"/>
      <c r="Q202" s="118">
        <v>3</v>
      </c>
      <c r="R202" s="101"/>
      <c r="S202" s="101"/>
      <c r="T202" s="101"/>
      <c r="U202" s="101"/>
      <c r="V202" s="65"/>
      <c r="W202" s="118" t="e">
        <v>#DIV/0!</v>
      </c>
      <c r="X202" s="101"/>
      <c r="Y202" s="101"/>
      <c r="Z202" s="101"/>
      <c r="AA202" s="101"/>
      <c r="AB202" s="65"/>
      <c r="AC202" s="118" t="e">
        <v>#DIV/0!</v>
      </c>
      <c r="AD202" s="101"/>
      <c r="AE202" s="101"/>
      <c r="AF202" s="101"/>
      <c r="AG202" s="101"/>
      <c r="AH202" s="65"/>
      <c r="AI202" s="118" t="e">
        <v>#DIV/0!</v>
      </c>
      <c r="AJ202" s="54"/>
      <c r="AK202" s="54"/>
      <c r="AL202" s="101"/>
      <c r="AM202" s="54"/>
      <c r="AN202" s="65"/>
      <c r="AO202" s="118">
        <v>0</v>
      </c>
      <c r="AP202" s="101"/>
      <c r="AQ202" s="101"/>
      <c r="AR202" s="101"/>
      <c r="AS202" s="101"/>
      <c r="AT202" s="65"/>
      <c r="AU202" s="118" t="e">
        <v>#DIV/0!</v>
      </c>
      <c r="AV202" s="101"/>
      <c r="AW202" s="101"/>
      <c r="AX202" s="59">
        <v>0</v>
      </c>
      <c r="AY202" s="102">
        <v>4</v>
      </c>
      <c r="AZ202" s="102">
        <v>2</v>
      </c>
      <c r="BA202" s="118">
        <v>3</v>
      </c>
    </row>
    <row r="203" spans="1:53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102">
        <v>3</v>
      </c>
      <c r="M203" s="102"/>
      <c r="N203" s="102">
        <v>4</v>
      </c>
      <c r="O203" s="102">
        <v>4</v>
      </c>
      <c r="P203" s="102"/>
      <c r="Q203" s="118">
        <v>3.6666666666666665</v>
      </c>
      <c r="R203" s="102"/>
      <c r="S203" s="102"/>
      <c r="T203" s="102"/>
      <c r="U203" s="102"/>
      <c r="V203" s="59"/>
      <c r="W203" s="118" t="e">
        <v>#DIV/0!</v>
      </c>
      <c r="X203" s="102"/>
      <c r="Y203" s="102"/>
      <c r="Z203" s="102"/>
      <c r="AA203" s="102"/>
      <c r="AB203" s="59"/>
      <c r="AC203" s="118" t="e">
        <v>#DIV/0!</v>
      </c>
      <c r="AD203" s="102"/>
      <c r="AE203" s="102"/>
      <c r="AF203" s="102"/>
      <c r="AG203" s="102"/>
      <c r="AH203" s="59"/>
      <c r="AI203" s="118" t="e">
        <v>#DIV/0!</v>
      </c>
      <c r="AJ203" s="58"/>
      <c r="AK203" s="58"/>
      <c r="AL203" s="102"/>
      <c r="AM203" s="58"/>
      <c r="AN203" s="59"/>
      <c r="AO203" s="118">
        <v>0</v>
      </c>
      <c r="AP203" s="102"/>
      <c r="AQ203" s="102"/>
      <c r="AR203" s="102"/>
      <c r="AS203" s="102"/>
      <c r="AT203" s="59"/>
      <c r="AU203" s="118" t="e">
        <v>#DIV/0!</v>
      </c>
      <c r="AV203" s="102"/>
      <c r="AW203" s="102"/>
      <c r="AX203" s="59">
        <v>0</v>
      </c>
      <c r="AY203" s="102">
        <v>4</v>
      </c>
      <c r="AZ203" s="102">
        <v>2</v>
      </c>
      <c r="BA203" s="118">
        <v>3</v>
      </c>
    </row>
    <row r="204" spans="1:53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102" t="s">
        <v>563</v>
      </c>
      <c r="M204" s="102"/>
      <c r="N204" s="102" t="s">
        <v>563</v>
      </c>
      <c r="O204" s="102" t="s">
        <v>563</v>
      </c>
      <c r="P204" s="102"/>
      <c r="Q204" s="118" t="s">
        <v>563</v>
      </c>
      <c r="R204" s="101"/>
      <c r="S204" s="101"/>
      <c r="T204" s="101"/>
      <c r="U204" s="101"/>
      <c r="V204" s="65"/>
      <c r="W204" s="118" t="e">
        <v>#DIV/0!</v>
      </c>
      <c r="X204" s="101"/>
      <c r="Y204" s="101"/>
      <c r="Z204" s="101"/>
      <c r="AA204" s="101"/>
      <c r="AB204" s="65"/>
      <c r="AC204" s="118" t="e">
        <v>#DIV/0!</v>
      </c>
      <c r="AD204" s="101"/>
      <c r="AE204" s="101"/>
      <c r="AF204" s="101"/>
      <c r="AG204" s="101"/>
      <c r="AH204" s="65"/>
      <c r="AI204" s="118" t="e">
        <v>#DIV/0!</v>
      </c>
      <c r="AJ204" s="54"/>
      <c r="AK204" s="54"/>
      <c r="AL204" s="101"/>
      <c r="AM204" s="54"/>
      <c r="AN204" s="65"/>
      <c r="AO204" s="118">
        <v>0</v>
      </c>
      <c r="AP204" s="101"/>
      <c r="AQ204" s="101"/>
      <c r="AR204" s="101"/>
      <c r="AS204" s="101"/>
      <c r="AT204" s="65"/>
      <c r="AU204" s="118" t="e">
        <v>#DIV/0!</v>
      </c>
      <c r="AV204" s="101"/>
      <c r="AW204" s="101"/>
      <c r="AX204" s="59" t="s">
        <v>563</v>
      </c>
      <c r="AY204" s="102" t="s">
        <v>563</v>
      </c>
      <c r="AZ204" s="102" t="s">
        <v>563</v>
      </c>
      <c r="BA204" s="118" t="s">
        <v>563</v>
      </c>
    </row>
    <row r="205" spans="1:53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102">
        <v>2</v>
      </c>
      <c r="M205" s="102"/>
      <c r="N205" s="102">
        <v>2</v>
      </c>
      <c r="O205" s="102">
        <v>2</v>
      </c>
      <c r="P205" s="102"/>
      <c r="Q205" s="118">
        <v>2</v>
      </c>
      <c r="R205" s="102"/>
      <c r="S205" s="102"/>
      <c r="T205" s="102"/>
      <c r="U205" s="102"/>
      <c r="V205" s="59"/>
      <c r="W205" s="118" t="e">
        <v>#DIV/0!</v>
      </c>
      <c r="X205" s="102"/>
      <c r="Y205" s="102"/>
      <c r="Z205" s="102"/>
      <c r="AA205" s="102"/>
      <c r="AB205" s="59"/>
      <c r="AC205" s="118" t="e">
        <v>#DIV/0!</v>
      </c>
      <c r="AD205" s="102"/>
      <c r="AE205" s="102"/>
      <c r="AF205" s="102"/>
      <c r="AG205" s="102"/>
      <c r="AH205" s="59"/>
      <c r="AI205" s="118" t="e">
        <v>#DIV/0!</v>
      </c>
      <c r="AJ205" s="58"/>
      <c r="AK205" s="58"/>
      <c r="AL205" s="102"/>
      <c r="AM205" s="58"/>
      <c r="AN205" s="59"/>
      <c r="AO205" s="118">
        <v>0</v>
      </c>
      <c r="AP205" s="102"/>
      <c r="AQ205" s="102"/>
      <c r="AR205" s="102"/>
      <c r="AS205" s="102"/>
      <c r="AT205" s="59"/>
      <c r="AU205" s="118" t="e">
        <v>#DIV/0!</v>
      </c>
      <c r="AV205" s="102"/>
      <c r="AW205" s="102"/>
      <c r="AX205" s="59">
        <v>0</v>
      </c>
      <c r="AY205" s="102">
        <v>2</v>
      </c>
      <c r="AZ205" s="102">
        <v>2</v>
      </c>
      <c r="BA205" s="118">
        <v>2</v>
      </c>
    </row>
    <row r="206" spans="1:53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102">
        <v>3</v>
      </c>
      <c r="M206" s="102"/>
      <c r="N206" s="102">
        <v>3</v>
      </c>
      <c r="O206" s="102">
        <v>4</v>
      </c>
      <c r="P206" s="102"/>
      <c r="Q206" s="118">
        <v>3.3333333333333335</v>
      </c>
      <c r="R206" s="101"/>
      <c r="S206" s="101"/>
      <c r="T206" s="101"/>
      <c r="U206" s="101"/>
      <c r="V206" s="65"/>
      <c r="W206" s="118" t="e">
        <v>#DIV/0!</v>
      </c>
      <c r="X206" s="101"/>
      <c r="Y206" s="101"/>
      <c r="Z206" s="101"/>
      <c r="AA206" s="101"/>
      <c r="AB206" s="65"/>
      <c r="AC206" s="118" t="e">
        <v>#DIV/0!</v>
      </c>
      <c r="AD206" s="101"/>
      <c r="AE206" s="101"/>
      <c r="AF206" s="101"/>
      <c r="AG206" s="101"/>
      <c r="AH206" s="65"/>
      <c r="AI206" s="118" t="e">
        <v>#DIV/0!</v>
      </c>
      <c r="AJ206" s="54"/>
      <c r="AK206" s="54"/>
      <c r="AL206" s="101"/>
      <c r="AM206" s="54"/>
      <c r="AN206" s="65"/>
      <c r="AO206" s="118">
        <v>0</v>
      </c>
      <c r="AP206" s="101"/>
      <c r="AQ206" s="101"/>
      <c r="AR206" s="101"/>
      <c r="AS206" s="101"/>
      <c r="AT206" s="65"/>
      <c r="AU206" s="118" t="e">
        <v>#DIV/0!</v>
      </c>
      <c r="AV206" s="101"/>
      <c r="AW206" s="101"/>
      <c r="AX206" s="59">
        <v>0</v>
      </c>
      <c r="AY206" s="102">
        <v>4</v>
      </c>
      <c r="AZ206" s="102">
        <v>2</v>
      </c>
      <c r="BA206" s="118">
        <v>3</v>
      </c>
    </row>
    <row r="207" spans="1:53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102">
        <v>3</v>
      </c>
      <c r="M207" s="102"/>
      <c r="N207" s="102">
        <v>3</v>
      </c>
      <c r="O207" s="102">
        <v>2</v>
      </c>
      <c r="P207" s="102"/>
      <c r="Q207" s="118">
        <v>2.6666666666666665</v>
      </c>
      <c r="R207" s="102"/>
      <c r="S207" s="102"/>
      <c r="T207" s="102"/>
      <c r="U207" s="102"/>
      <c r="V207" s="59"/>
      <c r="W207" s="118" t="e">
        <v>#DIV/0!</v>
      </c>
      <c r="X207" s="102"/>
      <c r="Y207" s="102"/>
      <c r="Z207" s="102"/>
      <c r="AA207" s="102"/>
      <c r="AB207" s="59"/>
      <c r="AC207" s="118" t="e">
        <v>#DIV/0!</v>
      </c>
      <c r="AD207" s="102"/>
      <c r="AE207" s="102"/>
      <c r="AF207" s="102"/>
      <c r="AG207" s="102"/>
      <c r="AH207" s="59"/>
      <c r="AI207" s="118" t="e">
        <v>#DIV/0!</v>
      </c>
      <c r="AJ207" s="58"/>
      <c r="AK207" s="58"/>
      <c r="AL207" s="102"/>
      <c r="AM207" s="58"/>
      <c r="AN207" s="59"/>
      <c r="AO207" s="118">
        <v>0</v>
      </c>
      <c r="AP207" s="102"/>
      <c r="AQ207" s="102"/>
      <c r="AR207" s="102"/>
      <c r="AS207" s="102"/>
      <c r="AT207" s="59"/>
      <c r="AU207" s="118" t="e">
        <v>#DIV/0!</v>
      </c>
      <c r="AV207" s="102"/>
      <c r="AW207" s="102"/>
      <c r="AX207" s="59">
        <v>0</v>
      </c>
      <c r="AY207" s="102">
        <v>4</v>
      </c>
      <c r="AZ207" s="102">
        <v>2</v>
      </c>
      <c r="BA207" s="118">
        <v>3</v>
      </c>
    </row>
    <row r="208" spans="1:53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102">
        <v>3</v>
      </c>
      <c r="M208" s="102"/>
      <c r="N208" s="102">
        <v>3</v>
      </c>
      <c r="O208" s="102">
        <v>3</v>
      </c>
      <c r="P208" s="102"/>
      <c r="Q208" s="118">
        <v>3</v>
      </c>
      <c r="R208" s="101"/>
      <c r="S208" s="101"/>
      <c r="T208" s="101"/>
      <c r="U208" s="101"/>
      <c r="V208" s="65"/>
      <c r="W208" s="118" t="e">
        <v>#DIV/0!</v>
      </c>
      <c r="X208" s="101"/>
      <c r="Y208" s="101"/>
      <c r="Z208" s="101"/>
      <c r="AA208" s="101"/>
      <c r="AB208" s="65"/>
      <c r="AC208" s="118" t="e">
        <v>#DIV/0!</v>
      </c>
      <c r="AD208" s="101"/>
      <c r="AE208" s="101"/>
      <c r="AF208" s="101"/>
      <c r="AG208" s="101"/>
      <c r="AH208" s="65"/>
      <c r="AI208" s="118" t="e">
        <v>#DIV/0!</v>
      </c>
      <c r="AJ208" s="54"/>
      <c r="AK208" s="54"/>
      <c r="AL208" s="101"/>
      <c r="AM208" s="54"/>
      <c r="AN208" s="65"/>
      <c r="AO208" s="118">
        <v>0</v>
      </c>
      <c r="AP208" s="101"/>
      <c r="AQ208" s="101"/>
      <c r="AR208" s="101"/>
      <c r="AS208" s="101"/>
      <c r="AT208" s="65"/>
      <c r="AU208" s="118" t="e">
        <v>#DIV/0!</v>
      </c>
      <c r="AV208" s="101"/>
      <c r="AW208" s="101"/>
      <c r="AX208" s="59">
        <v>0</v>
      </c>
      <c r="AY208" s="102">
        <v>4</v>
      </c>
      <c r="AZ208" s="102">
        <v>2</v>
      </c>
      <c r="BA208" s="118">
        <v>3</v>
      </c>
    </row>
    <row r="209" spans="1:53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102" t="s">
        <v>563</v>
      </c>
      <c r="M209" s="102"/>
      <c r="N209" s="102" t="s">
        <v>563</v>
      </c>
      <c r="O209" s="102" t="s">
        <v>563</v>
      </c>
      <c r="P209" s="102"/>
      <c r="Q209" s="118" t="s">
        <v>563</v>
      </c>
      <c r="R209" s="102"/>
      <c r="S209" s="102"/>
      <c r="T209" s="102"/>
      <c r="U209" s="102"/>
      <c r="V209" s="59"/>
      <c r="W209" s="118" t="e">
        <v>#DIV/0!</v>
      </c>
      <c r="X209" s="102"/>
      <c r="Y209" s="102"/>
      <c r="Z209" s="102"/>
      <c r="AA209" s="102"/>
      <c r="AB209" s="59"/>
      <c r="AC209" s="118" t="e">
        <v>#DIV/0!</v>
      </c>
      <c r="AD209" s="102"/>
      <c r="AE209" s="102"/>
      <c r="AF209" s="102"/>
      <c r="AG209" s="102"/>
      <c r="AH209" s="59"/>
      <c r="AI209" s="118" t="e">
        <v>#DIV/0!</v>
      </c>
      <c r="AJ209" s="58"/>
      <c r="AK209" s="58"/>
      <c r="AL209" s="102"/>
      <c r="AM209" s="58"/>
      <c r="AN209" s="59"/>
      <c r="AO209" s="118">
        <v>0</v>
      </c>
      <c r="AP209" s="102"/>
      <c r="AQ209" s="102"/>
      <c r="AR209" s="102"/>
      <c r="AS209" s="102"/>
      <c r="AT209" s="59"/>
      <c r="AU209" s="118" t="e">
        <v>#DIV/0!</v>
      </c>
      <c r="AV209" s="102"/>
      <c r="AW209" s="102"/>
      <c r="AX209" s="59" t="s">
        <v>563</v>
      </c>
      <c r="AY209" s="102" t="s">
        <v>563</v>
      </c>
      <c r="AZ209" s="102" t="s">
        <v>563</v>
      </c>
      <c r="BA209" s="118" t="s">
        <v>563</v>
      </c>
    </row>
    <row r="210" spans="1:53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102">
        <v>3</v>
      </c>
      <c r="M210" s="102"/>
      <c r="N210" s="102">
        <v>4</v>
      </c>
      <c r="O210" s="102">
        <v>4</v>
      </c>
      <c r="P210" s="102"/>
      <c r="Q210" s="118">
        <v>3.6666666666666665</v>
      </c>
      <c r="R210" s="101"/>
      <c r="S210" s="101"/>
      <c r="T210" s="101"/>
      <c r="U210" s="101"/>
      <c r="V210" s="65"/>
      <c r="W210" s="118" t="e">
        <v>#DIV/0!</v>
      </c>
      <c r="X210" s="101"/>
      <c r="Y210" s="101"/>
      <c r="Z210" s="101"/>
      <c r="AA210" s="101"/>
      <c r="AB210" s="65"/>
      <c r="AC210" s="118" t="e">
        <v>#DIV/0!</v>
      </c>
      <c r="AD210" s="101"/>
      <c r="AE210" s="101"/>
      <c r="AF210" s="101"/>
      <c r="AG210" s="101"/>
      <c r="AH210" s="65"/>
      <c r="AI210" s="118" t="e">
        <v>#DIV/0!</v>
      </c>
      <c r="AJ210" s="54"/>
      <c r="AK210" s="54"/>
      <c r="AL210" s="101"/>
      <c r="AM210" s="54"/>
      <c r="AN210" s="65"/>
      <c r="AO210" s="118">
        <v>0</v>
      </c>
      <c r="AP210" s="101"/>
      <c r="AQ210" s="101"/>
      <c r="AR210" s="101"/>
      <c r="AS210" s="101"/>
      <c r="AT210" s="65"/>
      <c r="AU210" s="118" t="e">
        <v>#DIV/0!</v>
      </c>
      <c r="AV210" s="101"/>
      <c r="AW210" s="101"/>
      <c r="AX210" s="59">
        <v>0</v>
      </c>
      <c r="AY210" s="102">
        <v>5</v>
      </c>
      <c r="AZ210" s="102">
        <v>0</v>
      </c>
      <c r="BA210" s="118">
        <v>2.5</v>
      </c>
    </row>
    <row r="211" spans="1:53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102" t="s">
        <v>563</v>
      </c>
      <c r="M211" s="102"/>
      <c r="N211" s="102" t="s">
        <v>563</v>
      </c>
      <c r="O211" s="102" t="s">
        <v>563</v>
      </c>
      <c r="P211" s="102"/>
      <c r="Q211" s="118" t="s">
        <v>563</v>
      </c>
      <c r="R211" s="102"/>
      <c r="S211" s="102"/>
      <c r="T211" s="102"/>
      <c r="U211" s="102"/>
      <c r="V211" s="59"/>
      <c r="W211" s="118" t="e">
        <v>#DIV/0!</v>
      </c>
      <c r="X211" s="102"/>
      <c r="Y211" s="102"/>
      <c r="Z211" s="102"/>
      <c r="AA211" s="102"/>
      <c r="AB211" s="59"/>
      <c r="AC211" s="118" t="e">
        <v>#DIV/0!</v>
      </c>
      <c r="AD211" s="102"/>
      <c r="AE211" s="102"/>
      <c r="AF211" s="102"/>
      <c r="AG211" s="102"/>
      <c r="AH211" s="59"/>
      <c r="AI211" s="118" t="e">
        <v>#DIV/0!</v>
      </c>
      <c r="AJ211" s="58"/>
      <c r="AK211" s="58"/>
      <c r="AL211" s="102"/>
      <c r="AM211" s="58"/>
      <c r="AN211" s="59"/>
      <c r="AO211" s="118">
        <v>0</v>
      </c>
      <c r="AP211" s="102"/>
      <c r="AQ211" s="102"/>
      <c r="AR211" s="102"/>
      <c r="AS211" s="102"/>
      <c r="AT211" s="59"/>
      <c r="AU211" s="118" t="e">
        <v>#DIV/0!</v>
      </c>
      <c r="AV211" s="102"/>
      <c r="AW211" s="102"/>
      <c r="AX211" s="59" t="s">
        <v>563</v>
      </c>
      <c r="AY211" s="102" t="s">
        <v>563</v>
      </c>
      <c r="AZ211" s="102" t="s">
        <v>563</v>
      </c>
      <c r="BA211" s="118" t="s">
        <v>563</v>
      </c>
    </row>
    <row r="212" spans="1:53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102" t="s">
        <v>563</v>
      </c>
      <c r="M212" s="102"/>
      <c r="N212" s="102" t="s">
        <v>563</v>
      </c>
      <c r="O212" s="102" t="s">
        <v>563</v>
      </c>
      <c r="P212" s="102"/>
      <c r="Q212" s="118" t="s">
        <v>563</v>
      </c>
      <c r="R212" s="101"/>
      <c r="S212" s="101"/>
      <c r="T212" s="101"/>
      <c r="U212" s="101"/>
      <c r="V212" s="65"/>
      <c r="W212" s="118" t="e">
        <v>#DIV/0!</v>
      </c>
      <c r="X212" s="101"/>
      <c r="Y212" s="101"/>
      <c r="Z212" s="101"/>
      <c r="AA212" s="101"/>
      <c r="AB212" s="65"/>
      <c r="AC212" s="118" t="e">
        <v>#DIV/0!</v>
      </c>
      <c r="AD212" s="101"/>
      <c r="AE212" s="101"/>
      <c r="AF212" s="101"/>
      <c r="AG212" s="101"/>
      <c r="AH212" s="65"/>
      <c r="AI212" s="118" t="e">
        <v>#DIV/0!</v>
      </c>
      <c r="AJ212" s="54"/>
      <c r="AK212" s="54"/>
      <c r="AL212" s="101"/>
      <c r="AM212" s="54"/>
      <c r="AN212" s="65"/>
      <c r="AO212" s="118">
        <v>0</v>
      </c>
      <c r="AP212" s="101"/>
      <c r="AQ212" s="101"/>
      <c r="AR212" s="101"/>
      <c r="AS212" s="101"/>
      <c r="AT212" s="65"/>
      <c r="AU212" s="118" t="e">
        <v>#DIV/0!</v>
      </c>
      <c r="AV212" s="101"/>
      <c r="AW212" s="101"/>
      <c r="AX212" s="59" t="s">
        <v>563</v>
      </c>
      <c r="AY212" s="102" t="s">
        <v>563</v>
      </c>
      <c r="AZ212" s="102" t="s">
        <v>563</v>
      </c>
      <c r="BA212" s="118" t="s">
        <v>563</v>
      </c>
    </row>
    <row r="213" spans="1:53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102" t="s">
        <v>563</v>
      </c>
      <c r="M213" s="102"/>
      <c r="N213" s="102" t="s">
        <v>563</v>
      </c>
      <c r="O213" s="102" t="s">
        <v>563</v>
      </c>
      <c r="P213" s="102"/>
      <c r="Q213" s="118" t="s">
        <v>563</v>
      </c>
      <c r="R213" s="102"/>
      <c r="S213" s="102"/>
      <c r="T213" s="102"/>
      <c r="U213" s="102"/>
      <c r="V213" s="59"/>
      <c r="W213" s="118" t="e">
        <v>#DIV/0!</v>
      </c>
      <c r="X213" s="102"/>
      <c r="Y213" s="102"/>
      <c r="Z213" s="102"/>
      <c r="AA213" s="102"/>
      <c r="AB213" s="59"/>
      <c r="AC213" s="118" t="e">
        <v>#DIV/0!</v>
      </c>
      <c r="AD213" s="102"/>
      <c r="AE213" s="102"/>
      <c r="AF213" s="102"/>
      <c r="AG213" s="102"/>
      <c r="AH213" s="59"/>
      <c r="AI213" s="118" t="e">
        <v>#DIV/0!</v>
      </c>
      <c r="AJ213" s="58"/>
      <c r="AK213" s="58"/>
      <c r="AL213" s="102"/>
      <c r="AM213" s="58"/>
      <c r="AN213" s="59"/>
      <c r="AO213" s="118">
        <v>0</v>
      </c>
      <c r="AP213" s="102"/>
      <c r="AQ213" s="102"/>
      <c r="AR213" s="102"/>
      <c r="AS213" s="102"/>
      <c r="AT213" s="59"/>
      <c r="AU213" s="118" t="e">
        <v>#DIV/0!</v>
      </c>
      <c r="AV213" s="102"/>
      <c r="AW213" s="102"/>
      <c r="AX213" s="59" t="s">
        <v>563</v>
      </c>
      <c r="AY213" s="102" t="s">
        <v>563</v>
      </c>
      <c r="AZ213" s="102" t="s">
        <v>563</v>
      </c>
      <c r="BA213" s="118" t="s">
        <v>563</v>
      </c>
    </row>
    <row r="214" spans="1:53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102" t="s">
        <v>563</v>
      </c>
      <c r="M214" s="102"/>
      <c r="N214" s="102" t="s">
        <v>563</v>
      </c>
      <c r="O214" s="102" t="s">
        <v>563</v>
      </c>
      <c r="P214" s="102"/>
      <c r="Q214" s="118" t="s">
        <v>563</v>
      </c>
      <c r="R214" s="101"/>
      <c r="S214" s="101"/>
      <c r="T214" s="101"/>
      <c r="U214" s="101"/>
      <c r="V214" s="65"/>
      <c r="W214" s="118" t="e">
        <v>#DIV/0!</v>
      </c>
      <c r="X214" s="101"/>
      <c r="Y214" s="101"/>
      <c r="Z214" s="101"/>
      <c r="AA214" s="101"/>
      <c r="AB214" s="65"/>
      <c r="AC214" s="118" t="e">
        <v>#DIV/0!</v>
      </c>
      <c r="AD214" s="101"/>
      <c r="AE214" s="101"/>
      <c r="AF214" s="101"/>
      <c r="AG214" s="101"/>
      <c r="AH214" s="65"/>
      <c r="AI214" s="118" t="e">
        <v>#DIV/0!</v>
      </c>
      <c r="AJ214" s="54"/>
      <c r="AK214" s="54"/>
      <c r="AL214" s="101"/>
      <c r="AM214" s="54"/>
      <c r="AN214" s="65"/>
      <c r="AO214" s="118">
        <v>0</v>
      </c>
      <c r="AP214" s="101"/>
      <c r="AQ214" s="101"/>
      <c r="AR214" s="101"/>
      <c r="AS214" s="101"/>
      <c r="AT214" s="65"/>
      <c r="AU214" s="118" t="e">
        <v>#DIV/0!</v>
      </c>
      <c r="AV214" s="101"/>
      <c r="AW214" s="101"/>
      <c r="AX214" s="59" t="s">
        <v>563</v>
      </c>
      <c r="AY214" s="102" t="s">
        <v>563</v>
      </c>
      <c r="AZ214" s="102" t="s">
        <v>563</v>
      </c>
      <c r="BA214" s="118" t="s">
        <v>563</v>
      </c>
    </row>
    <row r="215" spans="1:53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102" t="s">
        <v>563</v>
      </c>
      <c r="M215" s="102"/>
      <c r="N215" s="102" t="s">
        <v>563</v>
      </c>
      <c r="O215" s="102" t="s">
        <v>563</v>
      </c>
      <c r="P215" s="102"/>
      <c r="Q215" s="118" t="s">
        <v>563</v>
      </c>
      <c r="R215" s="102"/>
      <c r="S215" s="102"/>
      <c r="T215" s="102"/>
      <c r="U215" s="102"/>
      <c r="V215" s="59"/>
      <c r="W215" s="118" t="e">
        <v>#DIV/0!</v>
      </c>
      <c r="X215" s="102"/>
      <c r="Y215" s="102"/>
      <c r="Z215" s="102"/>
      <c r="AA215" s="102"/>
      <c r="AB215" s="59"/>
      <c r="AC215" s="118" t="e">
        <v>#DIV/0!</v>
      </c>
      <c r="AD215" s="102"/>
      <c r="AE215" s="102"/>
      <c r="AF215" s="102"/>
      <c r="AG215" s="102"/>
      <c r="AH215" s="59"/>
      <c r="AI215" s="118" t="e">
        <v>#DIV/0!</v>
      </c>
      <c r="AJ215" s="58"/>
      <c r="AK215" s="58"/>
      <c r="AL215" s="102"/>
      <c r="AM215" s="58"/>
      <c r="AN215" s="59"/>
      <c r="AO215" s="118">
        <v>0</v>
      </c>
      <c r="AP215" s="102"/>
      <c r="AQ215" s="102"/>
      <c r="AR215" s="102"/>
      <c r="AS215" s="102"/>
      <c r="AT215" s="59"/>
      <c r="AU215" s="118" t="e">
        <v>#DIV/0!</v>
      </c>
      <c r="AV215" s="102"/>
      <c r="AW215" s="102"/>
      <c r="AX215" s="59" t="s">
        <v>563</v>
      </c>
      <c r="AY215" s="102" t="s">
        <v>563</v>
      </c>
      <c r="AZ215" s="102" t="s">
        <v>563</v>
      </c>
      <c r="BA215" s="118" t="s">
        <v>563</v>
      </c>
    </row>
    <row r="216" spans="1:53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102" t="s">
        <v>563</v>
      </c>
      <c r="M216" s="102"/>
      <c r="N216" s="102" t="s">
        <v>563</v>
      </c>
      <c r="O216" s="102" t="s">
        <v>563</v>
      </c>
      <c r="P216" s="102"/>
      <c r="Q216" s="118" t="s">
        <v>563</v>
      </c>
      <c r="R216" s="101"/>
      <c r="S216" s="101"/>
      <c r="T216" s="101"/>
      <c r="U216" s="101"/>
      <c r="V216" s="65"/>
      <c r="W216" s="118" t="e">
        <v>#DIV/0!</v>
      </c>
      <c r="X216" s="101"/>
      <c r="Y216" s="101"/>
      <c r="Z216" s="101"/>
      <c r="AA216" s="101"/>
      <c r="AB216" s="65"/>
      <c r="AC216" s="118" t="e">
        <v>#DIV/0!</v>
      </c>
      <c r="AD216" s="101"/>
      <c r="AE216" s="101"/>
      <c r="AF216" s="101"/>
      <c r="AG216" s="101"/>
      <c r="AH216" s="65"/>
      <c r="AI216" s="118" t="e">
        <v>#DIV/0!</v>
      </c>
      <c r="AJ216" s="54"/>
      <c r="AK216" s="54"/>
      <c r="AL216" s="101"/>
      <c r="AM216" s="54"/>
      <c r="AN216" s="65"/>
      <c r="AO216" s="118">
        <v>0</v>
      </c>
      <c r="AP216" s="101"/>
      <c r="AQ216" s="101"/>
      <c r="AR216" s="101"/>
      <c r="AS216" s="101"/>
      <c r="AT216" s="65"/>
      <c r="AU216" s="118" t="e">
        <v>#DIV/0!</v>
      </c>
      <c r="AV216" s="101"/>
      <c r="AW216" s="101"/>
      <c r="AX216" s="59" t="s">
        <v>563</v>
      </c>
      <c r="AY216" s="102" t="s">
        <v>563</v>
      </c>
      <c r="AZ216" s="102" t="s">
        <v>563</v>
      </c>
      <c r="BA216" s="118" t="s">
        <v>563</v>
      </c>
    </row>
    <row r="217" spans="1:53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102" t="s">
        <v>563</v>
      </c>
      <c r="M217" s="102"/>
      <c r="N217" s="102" t="s">
        <v>563</v>
      </c>
      <c r="O217" s="102" t="s">
        <v>563</v>
      </c>
      <c r="P217" s="102"/>
      <c r="Q217" s="118" t="s">
        <v>563</v>
      </c>
      <c r="R217" s="102"/>
      <c r="S217" s="102"/>
      <c r="T217" s="102"/>
      <c r="U217" s="102"/>
      <c r="V217" s="59"/>
      <c r="W217" s="118" t="e">
        <v>#DIV/0!</v>
      </c>
      <c r="X217" s="102"/>
      <c r="Y217" s="102"/>
      <c r="Z217" s="102"/>
      <c r="AA217" s="102"/>
      <c r="AB217" s="59"/>
      <c r="AC217" s="118" t="e">
        <v>#DIV/0!</v>
      </c>
      <c r="AD217" s="102"/>
      <c r="AE217" s="102"/>
      <c r="AF217" s="102"/>
      <c r="AG217" s="102"/>
      <c r="AH217" s="59"/>
      <c r="AI217" s="118" t="e">
        <v>#DIV/0!</v>
      </c>
      <c r="AJ217" s="58"/>
      <c r="AK217" s="58"/>
      <c r="AL217" s="102"/>
      <c r="AM217" s="58"/>
      <c r="AN217" s="59"/>
      <c r="AO217" s="118">
        <v>0</v>
      </c>
      <c r="AP217" s="102"/>
      <c r="AQ217" s="102"/>
      <c r="AR217" s="102"/>
      <c r="AS217" s="102"/>
      <c r="AT217" s="59"/>
      <c r="AU217" s="118" t="e">
        <v>#DIV/0!</v>
      </c>
      <c r="AV217" s="102"/>
      <c r="AW217" s="102"/>
      <c r="AX217" s="59" t="s">
        <v>563</v>
      </c>
      <c r="AY217" s="102" t="s">
        <v>563</v>
      </c>
      <c r="AZ217" s="102" t="s">
        <v>563</v>
      </c>
      <c r="BA217" s="118" t="s">
        <v>563</v>
      </c>
    </row>
    <row r="218" spans="1:53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102">
        <v>3</v>
      </c>
      <c r="M218" s="102"/>
      <c r="N218" s="102">
        <v>3</v>
      </c>
      <c r="O218" s="102">
        <v>1</v>
      </c>
      <c r="P218" s="102"/>
      <c r="Q218" s="118">
        <v>2.3333333333333335</v>
      </c>
      <c r="R218" s="101"/>
      <c r="S218" s="101"/>
      <c r="T218" s="101"/>
      <c r="U218" s="101"/>
      <c r="V218" s="65"/>
      <c r="W218" s="118" t="e">
        <v>#DIV/0!</v>
      </c>
      <c r="X218" s="101"/>
      <c r="Y218" s="101"/>
      <c r="Z218" s="101"/>
      <c r="AA218" s="101"/>
      <c r="AB218" s="65"/>
      <c r="AC218" s="118" t="e">
        <v>#DIV/0!</v>
      </c>
      <c r="AD218" s="101"/>
      <c r="AE218" s="101"/>
      <c r="AF218" s="101"/>
      <c r="AG218" s="101"/>
      <c r="AH218" s="65"/>
      <c r="AI218" s="118" t="e">
        <v>#DIV/0!</v>
      </c>
      <c r="AJ218" s="54"/>
      <c r="AK218" s="54"/>
      <c r="AL218" s="101"/>
      <c r="AM218" s="54"/>
      <c r="AN218" s="65"/>
      <c r="AO218" s="118">
        <v>0</v>
      </c>
      <c r="AP218" s="101"/>
      <c r="AQ218" s="101"/>
      <c r="AR218" s="101"/>
      <c r="AS218" s="101"/>
      <c r="AT218" s="65"/>
      <c r="AU218" s="118" t="e">
        <v>#DIV/0!</v>
      </c>
      <c r="AV218" s="101"/>
      <c r="AW218" s="101"/>
      <c r="AX218" s="59">
        <v>0</v>
      </c>
      <c r="AY218" s="102">
        <v>4</v>
      </c>
      <c r="AZ218" s="102">
        <v>2</v>
      </c>
      <c r="BA218" s="118">
        <v>3</v>
      </c>
    </row>
    <row r="219" spans="1:53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102">
        <v>2</v>
      </c>
      <c r="M219" s="102"/>
      <c r="N219" s="102">
        <v>2</v>
      </c>
      <c r="O219" s="102">
        <v>2</v>
      </c>
      <c r="P219" s="102"/>
      <c r="Q219" s="118">
        <v>2</v>
      </c>
      <c r="R219" s="102"/>
      <c r="S219" s="102"/>
      <c r="T219" s="102"/>
      <c r="U219" s="102"/>
      <c r="V219" s="59"/>
      <c r="W219" s="118" t="e">
        <v>#DIV/0!</v>
      </c>
      <c r="X219" s="102"/>
      <c r="Y219" s="102"/>
      <c r="Z219" s="102"/>
      <c r="AA219" s="102"/>
      <c r="AB219" s="59"/>
      <c r="AC219" s="118" t="e">
        <v>#DIV/0!</v>
      </c>
      <c r="AD219" s="102"/>
      <c r="AE219" s="102"/>
      <c r="AF219" s="102"/>
      <c r="AG219" s="102"/>
      <c r="AH219" s="59"/>
      <c r="AI219" s="118" t="e">
        <v>#DIV/0!</v>
      </c>
      <c r="AJ219" s="58"/>
      <c r="AK219" s="58"/>
      <c r="AL219" s="102"/>
      <c r="AM219" s="58"/>
      <c r="AN219" s="59"/>
      <c r="AO219" s="118">
        <v>0</v>
      </c>
      <c r="AP219" s="102"/>
      <c r="AQ219" s="102"/>
      <c r="AR219" s="102"/>
      <c r="AS219" s="102"/>
      <c r="AT219" s="59"/>
      <c r="AU219" s="118" t="e">
        <v>#DIV/0!</v>
      </c>
      <c r="AV219" s="102"/>
      <c r="AW219" s="102"/>
      <c r="AX219" s="59">
        <v>0</v>
      </c>
      <c r="AY219" s="102">
        <v>2</v>
      </c>
      <c r="AZ219" s="102">
        <v>2</v>
      </c>
      <c r="BA219" s="118">
        <v>2</v>
      </c>
    </row>
    <row r="220" spans="1:53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102">
        <v>4</v>
      </c>
      <c r="M220" s="102"/>
      <c r="N220" s="102">
        <v>4</v>
      </c>
      <c r="O220" s="102">
        <v>4</v>
      </c>
      <c r="P220" s="102"/>
      <c r="Q220" s="118">
        <v>4</v>
      </c>
      <c r="R220" s="101"/>
      <c r="S220" s="101"/>
      <c r="T220" s="101"/>
      <c r="U220" s="101"/>
      <c r="V220" s="65"/>
      <c r="W220" s="118" t="e">
        <v>#DIV/0!</v>
      </c>
      <c r="X220" s="101"/>
      <c r="Y220" s="101"/>
      <c r="Z220" s="101"/>
      <c r="AA220" s="101"/>
      <c r="AB220" s="65"/>
      <c r="AC220" s="118" t="e">
        <v>#DIV/0!</v>
      </c>
      <c r="AD220" s="101"/>
      <c r="AE220" s="101"/>
      <c r="AF220" s="101"/>
      <c r="AG220" s="101"/>
      <c r="AH220" s="65"/>
      <c r="AI220" s="118" t="e">
        <v>#DIV/0!</v>
      </c>
      <c r="AJ220" s="54"/>
      <c r="AK220" s="54"/>
      <c r="AL220" s="101"/>
      <c r="AM220" s="54"/>
      <c r="AN220" s="65"/>
      <c r="AO220" s="118">
        <v>0</v>
      </c>
      <c r="AP220" s="101"/>
      <c r="AQ220" s="101"/>
      <c r="AR220" s="101"/>
      <c r="AS220" s="101"/>
      <c r="AT220" s="65"/>
      <c r="AU220" s="118" t="e">
        <v>#DIV/0!</v>
      </c>
      <c r="AV220" s="101"/>
      <c r="AW220" s="101"/>
      <c r="AX220" s="59">
        <v>0</v>
      </c>
      <c r="AY220" s="102">
        <v>4</v>
      </c>
      <c r="AZ220" s="102">
        <v>2</v>
      </c>
      <c r="BA220" s="118">
        <v>3</v>
      </c>
    </row>
    <row r="221" spans="1:53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102">
        <v>3</v>
      </c>
      <c r="M221" s="102"/>
      <c r="N221" s="102">
        <v>3</v>
      </c>
      <c r="O221" s="102">
        <v>2</v>
      </c>
      <c r="P221" s="102"/>
      <c r="Q221" s="118">
        <v>2.6666666666666665</v>
      </c>
      <c r="R221" s="102"/>
      <c r="S221" s="102"/>
      <c r="T221" s="102"/>
      <c r="U221" s="102"/>
      <c r="V221" s="59"/>
      <c r="W221" s="118" t="e">
        <v>#DIV/0!</v>
      </c>
      <c r="X221" s="102"/>
      <c r="Y221" s="102"/>
      <c r="Z221" s="102"/>
      <c r="AA221" s="102"/>
      <c r="AB221" s="59"/>
      <c r="AC221" s="118" t="e">
        <v>#DIV/0!</v>
      </c>
      <c r="AD221" s="102"/>
      <c r="AE221" s="102"/>
      <c r="AF221" s="102"/>
      <c r="AG221" s="102"/>
      <c r="AH221" s="59"/>
      <c r="AI221" s="118" t="e">
        <v>#DIV/0!</v>
      </c>
      <c r="AJ221" s="58"/>
      <c r="AK221" s="58"/>
      <c r="AL221" s="102"/>
      <c r="AM221" s="58"/>
      <c r="AN221" s="59"/>
      <c r="AO221" s="118">
        <v>0</v>
      </c>
      <c r="AP221" s="102"/>
      <c r="AQ221" s="102"/>
      <c r="AR221" s="102"/>
      <c r="AS221" s="102"/>
      <c r="AT221" s="59"/>
      <c r="AU221" s="118" t="e">
        <v>#DIV/0!</v>
      </c>
      <c r="AV221" s="102"/>
      <c r="AW221" s="102"/>
      <c r="AX221" s="59">
        <v>0</v>
      </c>
      <c r="AY221" s="102">
        <v>4</v>
      </c>
      <c r="AZ221" s="102">
        <v>2</v>
      </c>
      <c r="BA221" s="118">
        <v>3</v>
      </c>
    </row>
    <row r="222" spans="1:53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102">
        <v>1</v>
      </c>
      <c r="M222" s="102"/>
      <c r="N222" s="102">
        <v>1</v>
      </c>
      <c r="O222" s="102">
        <v>1</v>
      </c>
      <c r="P222" s="102"/>
      <c r="Q222" s="118">
        <v>1</v>
      </c>
      <c r="R222" s="101"/>
      <c r="S222" s="101"/>
      <c r="T222" s="101"/>
      <c r="U222" s="101"/>
      <c r="V222" s="65"/>
      <c r="W222" s="118" t="e">
        <v>#DIV/0!</v>
      </c>
      <c r="X222" s="101"/>
      <c r="Y222" s="101"/>
      <c r="Z222" s="101"/>
      <c r="AA222" s="101"/>
      <c r="AB222" s="65"/>
      <c r="AC222" s="118" t="e">
        <v>#DIV/0!</v>
      </c>
      <c r="AD222" s="101"/>
      <c r="AE222" s="101"/>
      <c r="AF222" s="101"/>
      <c r="AG222" s="101"/>
      <c r="AH222" s="65"/>
      <c r="AI222" s="118" t="e">
        <v>#DIV/0!</v>
      </c>
      <c r="AJ222" s="54"/>
      <c r="AK222" s="54"/>
      <c r="AL222" s="101"/>
      <c r="AM222" s="54"/>
      <c r="AN222" s="65"/>
      <c r="AO222" s="118">
        <v>0</v>
      </c>
      <c r="AP222" s="101"/>
      <c r="AQ222" s="101"/>
      <c r="AR222" s="101"/>
      <c r="AS222" s="101"/>
      <c r="AT222" s="65"/>
      <c r="AU222" s="118" t="e">
        <v>#DIV/0!</v>
      </c>
      <c r="AV222" s="101"/>
      <c r="AW222" s="101"/>
      <c r="AX222" s="59">
        <v>0</v>
      </c>
      <c r="AY222" s="102">
        <v>4</v>
      </c>
      <c r="AZ222" s="102">
        <v>2</v>
      </c>
      <c r="BA222" s="118">
        <v>3</v>
      </c>
    </row>
    <row r="223" spans="1:53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102" t="s">
        <v>563</v>
      </c>
      <c r="M223" s="102"/>
      <c r="N223" s="102" t="s">
        <v>563</v>
      </c>
      <c r="O223" s="102" t="s">
        <v>563</v>
      </c>
      <c r="P223" s="102"/>
      <c r="Q223" s="118" t="s">
        <v>563</v>
      </c>
      <c r="R223" s="102"/>
      <c r="S223" s="102"/>
      <c r="T223" s="102"/>
      <c r="U223" s="102"/>
      <c r="V223" s="59"/>
      <c r="W223" s="118" t="e">
        <v>#DIV/0!</v>
      </c>
      <c r="X223" s="102"/>
      <c r="Y223" s="102"/>
      <c r="Z223" s="102"/>
      <c r="AA223" s="102"/>
      <c r="AB223" s="59"/>
      <c r="AC223" s="118" t="e">
        <v>#DIV/0!</v>
      </c>
      <c r="AD223" s="102"/>
      <c r="AE223" s="102"/>
      <c r="AF223" s="102"/>
      <c r="AG223" s="102"/>
      <c r="AH223" s="59"/>
      <c r="AI223" s="118" t="e">
        <v>#DIV/0!</v>
      </c>
      <c r="AJ223" s="58"/>
      <c r="AK223" s="58"/>
      <c r="AL223" s="102"/>
      <c r="AM223" s="58"/>
      <c r="AN223" s="59"/>
      <c r="AO223" s="118">
        <v>0</v>
      </c>
      <c r="AP223" s="102"/>
      <c r="AQ223" s="102"/>
      <c r="AR223" s="102"/>
      <c r="AS223" s="102"/>
      <c r="AT223" s="59"/>
      <c r="AU223" s="118" t="e">
        <v>#DIV/0!</v>
      </c>
      <c r="AV223" s="102"/>
      <c r="AW223" s="102"/>
      <c r="AX223" s="59" t="s">
        <v>563</v>
      </c>
      <c r="AY223" s="102" t="s">
        <v>563</v>
      </c>
      <c r="AZ223" s="102" t="s">
        <v>563</v>
      </c>
      <c r="BA223" s="118" t="s">
        <v>563</v>
      </c>
    </row>
    <row r="224" spans="1:53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102">
        <v>3</v>
      </c>
      <c r="M224" s="102"/>
      <c r="N224" s="102">
        <v>4</v>
      </c>
      <c r="O224" s="102">
        <v>3</v>
      </c>
      <c r="P224" s="102"/>
      <c r="Q224" s="118">
        <v>3.3333333333333335</v>
      </c>
      <c r="R224" s="101"/>
      <c r="S224" s="101"/>
      <c r="T224" s="101"/>
      <c r="U224" s="101"/>
      <c r="V224" s="65"/>
      <c r="W224" s="118" t="e">
        <v>#DIV/0!</v>
      </c>
      <c r="X224" s="101"/>
      <c r="Y224" s="101"/>
      <c r="Z224" s="101"/>
      <c r="AA224" s="101"/>
      <c r="AB224" s="65"/>
      <c r="AC224" s="118" t="e">
        <v>#DIV/0!</v>
      </c>
      <c r="AD224" s="101"/>
      <c r="AE224" s="101"/>
      <c r="AF224" s="101"/>
      <c r="AG224" s="101"/>
      <c r="AH224" s="65"/>
      <c r="AI224" s="118" t="e">
        <v>#DIV/0!</v>
      </c>
      <c r="AJ224" s="54"/>
      <c r="AK224" s="54"/>
      <c r="AL224" s="101"/>
      <c r="AM224" s="54"/>
      <c r="AN224" s="65"/>
      <c r="AO224" s="118">
        <v>0</v>
      </c>
      <c r="AP224" s="101"/>
      <c r="AQ224" s="101"/>
      <c r="AR224" s="101"/>
      <c r="AS224" s="101"/>
      <c r="AT224" s="65"/>
      <c r="AU224" s="118" t="e">
        <v>#DIV/0!</v>
      </c>
      <c r="AV224" s="101"/>
      <c r="AW224" s="101"/>
      <c r="AX224" s="59">
        <v>0</v>
      </c>
      <c r="AY224" s="102">
        <v>4</v>
      </c>
      <c r="AZ224" s="102">
        <v>2</v>
      </c>
      <c r="BA224" s="118">
        <v>3</v>
      </c>
    </row>
    <row r="225" spans="1:53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102">
        <v>4</v>
      </c>
      <c r="M225" s="102"/>
      <c r="N225" s="102">
        <v>4</v>
      </c>
      <c r="O225" s="102">
        <v>4</v>
      </c>
      <c r="P225" s="102"/>
      <c r="Q225" s="118">
        <v>4</v>
      </c>
      <c r="R225" s="102"/>
      <c r="S225" s="102"/>
      <c r="T225" s="102"/>
      <c r="U225" s="102"/>
      <c r="V225" s="59"/>
      <c r="W225" s="118" t="e">
        <v>#DIV/0!</v>
      </c>
      <c r="X225" s="102"/>
      <c r="Y225" s="102"/>
      <c r="Z225" s="102"/>
      <c r="AA225" s="102"/>
      <c r="AB225" s="59"/>
      <c r="AC225" s="118" t="e">
        <v>#DIV/0!</v>
      </c>
      <c r="AD225" s="102"/>
      <c r="AE225" s="102"/>
      <c r="AF225" s="102"/>
      <c r="AG225" s="102"/>
      <c r="AH225" s="59"/>
      <c r="AI225" s="118" t="e">
        <v>#DIV/0!</v>
      </c>
      <c r="AJ225" s="58"/>
      <c r="AK225" s="58"/>
      <c r="AL225" s="102"/>
      <c r="AM225" s="58"/>
      <c r="AN225" s="59"/>
      <c r="AO225" s="118">
        <v>0</v>
      </c>
      <c r="AP225" s="102"/>
      <c r="AQ225" s="102"/>
      <c r="AR225" s="102"/>
      <c r="AS225" s="102"/>
      <c r="AT225" s="59"/>
      <c r="AU225" s="118" t="e">
        <v>#DIV/0!</v>
      </c>
      <c r="AV225" s="102"/>
      <c r="AW225" s="102"/>
      <c r="AX225" s="59">
        <v>0</v>
      </c>
      <c r="AY225" s="102">
        <v>4</v>
      </c>
      <c r="AZ225" s="102">
        <v>2</v>
      </c>
      <c r="BA225" s="118">
        <v>3</v>
      </c>
    </row>
    <row r="226" spans="1:53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102">
        <v>2</v>
      </c>
      <c r="M226" s="102"/>
      <c r="N226" s="102">
        <v>3</v>
      </c>
      <c r="O226" s="102">
        <v>3</v>
      </c>
      <c r="P226" s="102"/>
      <c r="Q226" s="118">
        <v>2.6666666666666665</v>
      </c>
      <c r="R226" s="101"/>
      <c r="S226" s="101"/>
      <c r="T226" s="101"/>
      <c r="U226" s="101"/>
      <c r="V226" s="65"/>
      <c r="W226" s="118" t="e">
        <v>#DIV/0!</v>
      </c>
      <c r="X226" s="101"/>
      <c r="Y226" s="101"/>
      <c r="Z226" s="101"/>
      <c r="AA226" s="101"/>
      <c r="AB226" s="65"/>
      <c r="AC226" s="118" t="e">
        <v>#DIV/0!</v>
      </c>
      <c r="AD226" s="101"/>
      <c r="AE226" s="101"/>
      <c r="AF226" s="101"/>
      <c r="AG226" s="101"/>
      <c r="AH226" s="65"/>
      <c r="AI226" s="118" t="e">
        <v>#DIV/0!</v>
      </c>
      <c r="AJ226" s="54"/>
      <c r="AK226" s="54"/>
      <c r="AL226" s="101"/>
      <c r="AM226" s="54"/>
      <c r="AN226" s="65"/>
      <c r="AO226" s="118">
        <v>0</v>
      </c>
      <c r="AP226" s="101"/>
      <c r="AQ226" s="101"/>
      <c r="AR226" s="101"/>
      <c r="AS226" s="101"/>
      <c r="AT226" s="65"/>
      <c r="AU226" s="118" t="e">
        <v>#DIV/0!</v>
      </c>
      <c r="AV226" s="101"/>
      <c r="AW226" s="101"/>
      <c r="AX226" s="59">
        <v>0</v>
      </c>
      <c r="AY226" s="102">
        <v>4</v>
      </c>
      <c r="AZ226" s="102">
        <v>2</v>
      </c>
      <c r="BA226" s="118">
        <v>3</v>
      </c>
    </row>
    <row r="227" spans="1:53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102">
        <v>3</v>
      </c>
      <c r="M227" s="102"/>
      <c r="N227" s="102">
        <v>3</v>
      </c>
      <c r="O227" s="102">
        <v>2</v>
      </c>
      <c r="P227" s="102"/>
      <c r="Q227" s="118">
        <v>2.6666666666666665</v>
      </c>
      <c r="R227" s="102"/>
      <c r="S227" s="102"/>
      <c r="T227" s="102"/>
      <c r="U227" s="102"/>
      <c r="V227" s="59"/>
      <c r="W227" s="118" t="e">
        <v>#DIV/0!</v>
      </c>
      <c r="X227" s="102"/>
      <c r="Y227" s="102"/>
      <c r="Z227" s="102"/>
      <c r="AA227" s="102"/>
      <c r="AB227" s="59"/>
      <c r="AC227" s="118" t="e">
        <v>#DIV/0!</v>
      </c>
      <c r="AD227" s="102"/>
      <c r="AE227" s="102"/>
      <c r="AF227" s="102"/>
      <c r="AG227" s="102"/>
      <c r="AH227" s="59"/>
      <c r="AI227" s="118" t="e">
        <v>#DIV/0!</v>
      </c>
      <c r="AJ227" s="58"/>
      <c r="AK227" s="58"/>
      <c r="AL227" s="102"/>
      <c r="AM227" s="58"/>
      <c r="AN227" s="59"/>
      <c r="AO227" s="118">
        <v>0</v>
      </c>
      <c r="AP227" s="102"/>
      <c r="AQ227" s="102"/>
      <c r="AR227" s="102"/>
      <c r="AS227" s="102"/>
      <c r="AT227" s="59"/>
      <c r="AU227" s="118" t="e">
        <v>#DIV/0!</v>
      </c>
      <c r="AV227" s="102"/>
      <c r="AW227" s="102"/>
      <c r="AX227" s="59">
        <v>0</v>
      </c>
      <c r="AY227" s="102">
        <v>4</v>
      </c>
      <c r="AZ227" s="102">
        <v>2</v>
      </c>
      <c r="BA227" s="118">
        <v>3</v>
      </c>
    </row>
    <row r="228" spans="1:53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102">
        <v>3</v>
      </c>
      <c r="M228" s="102"/>
      <c r="N228" s="102">
        <v>3</v>
      </c>
      <c r="O228" s="102">
        <v>3</v>
      </c>
      <c r="P228" s="102"/>
      <c r="Q228" s="118">
        <v>3</v>
      </c>
      <c r="R228" s="101"/>
      <c r="S228" s="101"/>
      <c r="T228" s="101"/>
      <c r="U228" s="101"/>
      <c r="V228" s="65"/>
      <c r="W228" s="118" t="e">
        <v>#DIV/0!</v>
      </c>
      <c r="X228" s="101"/>
      <c r="Y228" s="101"/>
      <c r="Z228" s="101"/>
      <c r="AA228" s="101"/>
      <c r="AB228" s="65"/>
      <c r="AC228" s="118" t="e">
        <v>#DIV/0!</v>
      </c>
      <c r="AD228" s="101"/>
      <c r="AE228" s="101"/>
      <c r="AF228" s="101"/>
      <c r="AG228" s="101"/>
      <c r="AH228" s="65"/>
      <c r="AI228" s="118" t="e">
        <v>#DIV/0!</v>
      </c>
      <c r="AJ228" s="54"/>
      <c r="AK228" s="54"/>
      <c r="AL228" s="101"/>
      <c r="AM228" s="54"/>
      <c r="AN228" s="65"/>
      <c r="AO228" s="118">
        <v>0</v>
      </c>
      <c r="AP228" s="101"/>
      <c r="AQ228" s="101"/>
      <c r="AR228" s="101"/>
      <c r="AS228" s="101"/>
      <c r="AT228" s="65"/>
      <c r="AU228" s="118" t="e">
        <v>#DIV/0!</v>
      </c>
      <c r="AV228" s="101"/>
      <c r="AW228" s="101"/>
      <c r="AX228" s="59">
        <v>0</v>
      </c>
      <c r="AY228" s="102">
        <v>4</v>
      </c>
      <c r="AZ228" s="102">
        <v>2</v>
      </c>
      <c r="BA228" s="118">
        <v>3</v>
      </c>
    </row>
    <row r="229" spans="1:53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102">
        <v>4</v>
      </c>
      <c r="M229" s="102"/>
      <c r="N229" s="102">
        <v>4</v>
      </c>
      <c r="O229" s="102">
        <v>4</v>
      </c>
      <c r="P229" s="102"/>
      <c r="Q229" s="118">
        <v>4</v>
      </c>
      <c r="R229" s="102"/>
      <c r="S229" s="102"/>
      <c r="T229" s="102"/>
      <c r="U229" s="102"/>
      <c r="V229" s="59"/>
      <c r="W229" s="118" t="e">
        <v>#DIV/0!</v>
      </c>
      <c r="X229" s="102"/>
      <c r="Y229" s="102"/>
      <c r="Z229" s="102"/>
      <c r="AA229" s="102"/>
      <c r="AB229" s="59"/>
      <c r="AC229" s="118" t="e">
        <v>#DIV/0!</v>
      </c>
      <c r="AD229" s="102"/>
      <c r="AE229" s="102"/>
      <c r="AF229" s="102"/>
      <c r="AG229" s="102"/>
      <c r="AH229" s="59"/>
      <c r="AI229" s="118" t="e">
        <v>#DIV/0!</v>
      </c>
      <c r="AJ229" s="58"/>
      <c r="AK229" s="58"/>
      <c r="AL229" s="102"/>
      <c r="AM229" s="58"/>
      <c r="AN229" s="59"/>
      <c r="AO229" s="118">
        <v>0</v>
      </c>
      <c r="AP229" s="102"/>
      <c r="AQ229" s="102"/>
      <c r="AR229" s="102"/>
      <c r="AS229" s="102"/>
      <c r="AT229" s="59"/>
      <c r="AU229" s="118" t="e">
        <v>#DIV/0!</v>
      </c>
      <c r="AV229" s="102"/>
      <c r="AW229" s="102"/>
      <c r="AX229" s="59">
        <v>0</v>
      </c>
      <c r="AY229" s="102">
        <v>4</v>
      </c>
      <c r="AZ229" s="102">
        <v>2</v>
      </c>
      <c r="BA229" s="118">
        <v>3</v>
      </c>
    </row>
    <row r="230" spans="1:53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102">
        <v>3</v>
      </c>
      <c r="M230" s="102"/>
      <c r="N230" s="102">
        <v>2</v>
      </c>
      <c r="O230" s="102">
        <v>2</v>
      </c>
      <c r="P230" s="102"/>
      <c r="Q230" s="118">
        <v>2.3333333333333335</v>
      </c>
      <c r="R230" s="101"/>
      <c r="S230" s="101"/>
      <c r="T230" s="101"/>
      <c r="U230" s="101"/>
      <c r="V230" s="65"/>
      <c r="W230" s="118" t="e">
        <v>#DIV/0!</v>
      </c>
      <c r="X230" s="101"/>
      <c r="Y230" s="101"/>
      <c r="Z230" s="101"/>
      <c r="AA230" s="101"/>
      <c r="AB230" s="65"/>
      <c r="AC230" s="118" t="e">
        <v>#DIV/0!</v>
      </c>
      <c r="AD230" s="101"/>
      <c r="AE230" s="101"/>
      <c r="AF230" s="101"/>
      <c r="AG230" s="101"/>
      <c r="AH230" s="65"/>
      <c r="AI230" s="118" t="e">
        <v>#DIV/0!</v>
      </c>
      <c r="AJ230" s="54"/>
      <c r="AK230" s="54"/>
      <c r="AL230" s="101"/>
      <c r="AM230" s="54"/>
      <c r="AN230" s="65"/>
      <c r="AO230" s="118">
        <v>0</v>
      </c>
      <c r="AP230" s="101"/>
      <c r="AQ230" s="101"/>
      <c r="AR230" s="101"/>
      <c r="AS230" s="101"/>
      <c r="AT230" s="65"/>
      <c r="AU230" s="118" t="e">
        <v>#DIV/0!</v>
      </c>
      <c r="AV230" s="101"/>
      <c r="AW230" s="101"/>
      <c r="AX230" s="59">
        <v>0</v>
      </c>
      <c r="AY230" s="102">
        <v>4</v>
      </c>
      <c r="AZ230" s="102">
        <v>2</v>
      </c>
      <c r="BA230" s="118">
        <v>3</v>
      </c>
    </row>
  </sheetData>
  <mergeCells count="21">
    <mergeCell ref="X1:AB1"/>
    <mergeCell ref="A1:A2"/>
    <mergeCell ref="B1:B2"/>
    <mergeCell ref="C1:C2"/>
    <mergeCell ref="D1:D2"/>
    <mergeCell ref="E1:E2"/>
    <mergeCell ref="F1:J1"/>
    <mergeCell ref="K1:K2"/>
    <mergeCell ref="L1:P1"/>
    <mergeCell ref="Q1:Q2"/>
    <mergeCell ref="R1:V1"/>
    <mergeCell ref="W1:W2"/>
    <mergeCell ref="AU1:AU2"/>
    <mergeCell ref="AV1:AZ1"/>
    <mergeCell ref="BA1:BA2"/>
    <mergeCell ref="AC1:AC2"/>
    <mergeCell ref="AD1:AH1"/>
    <mergeCell ref="AI1:AI2"/>
    <mergeCell ref="AJ1:AN1"/>
    <mergeCell ref="AO1:AO2"/>
    <mergeCell ref="AP1:AT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BD5EA-F0FA-4035-892F-AC99971AF649}">
  <dimension ref="A1:BA230"/>
  <sheetViews>
    <sheetView topLeftCell="I1" workbookViewId="0">
      <selection activeCell="F3" sqref="F3:BA230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customWidth="1"/>
    <col min="9" max="10" width="12.21875" customWidth="1"/>
    <col min="11" max="11" width="12.77734375" style="117" customWidth="1"/>
    <col min="12" max="12" width="13" style="106" customWidth="1"/>
    <col min="13" max="17" width="12.21875" style="106" customWidth="1"/>
    <col min="18" max="47" width="12.21875" style="106" hidden="1" customWidth="1"/>
    <col min="48" max="53" width="12.21875" style="106" customWidth="1"/>
  </cols>
  <sheetData>
    <row r="1" spans="1:53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60"/>
      <c r="J1" s="160"/>
      <c r="K1" s="158" t="s">
        <v>27</v>
      </c>
      <c r="L1" s="160" t="s">
        <v>495</v>
      </c>
      <c r="M1" s="160"/>
      <c r="N1" s="160"/>
      <c r="O1" s="160"/>
      <c r="P1" s="160"/>
      <c r="Q1" s="159" t="s">
        <v>27</v>
      </c>
      <c r="R1" s="160" t="s">
        <v>496</v>
      </c>
      <c r="S1" s="160"/>
      <c r="T1" s="160"/>
      <c r="U1" s="160"/>
      <c r="V1" s="160"/>
      <c r="W1" s="159" t="s">
        <v>27</v>
      </c>
      <c r="X1" s="160" t="s">
        <v>497</v>
      </c>
      <c r="Y1" s="160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</row>
    <row r="2" spans="1:53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</row>
    <row r="3" spans="1:53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102">
        <v>0</v>
      </c>
      <c r="M3" s="102"/>
      <c r="N3" s="102">
        <v>0</v>
      </c>
      <c r="O3" s="102">
        <v>0</v>
      </c>
      <c r="P3" s="102"/>
      <c r="Q3" s="118">
        <v>0</v>
      </c>
      <c r="R3" s="59"/>
      <c r="S3" s="59"/>
      <c r="T3" s="59"/>
      <c r="U3" s="59"/>
      <c r="V3" s="59"/>
      <c r="W3" s="118" t="e">
        <v>#DIV/0!</v>
      </c>
      <c r="X3" s="59"/>
      <c r="Y3" s="59"/>
      <c r="Z3" s="59"/>
      <c r="AA3" s="59"/>
      <c r="AB3" s="59"/>
      <c r="AC3" s="118" t="e">
        <v>#DIV/0!</v>
      </c>
      <c r="AD3" s="59"/>
      <c r="AE3" s="59"/>
      <c r="AF3" s="59"/>
      <c r="AG3" s="59"/>
      <c r="AH3" s="59"/>
      <c r="AI3" s="118" t="e">
        <v>#DIV/0!</v>
      </c>
      <c r="AJ3" s="58"/>
      <c r="AK3" s="58"/>
      <c r="AL3" s="59"/>
      <c r="AM3" s="58"/>
      <c r="AN3" s="59"/>
      <c r="AO3" s="118">
        <v>0</v>
      </c>
      <c r="AP3" s="59"/>
      <c r="AQ3" s="59"/>
      <c r="AR3" s="59"/>
      <c r="AS3" s="59"/>
      <c r="AT3" s="59"/>
      <c r="AU3" s="118" t="e">
        <v>#DIV/0!</v>
      </c>
      <c r="AV3" s="59"/>
      <c r="AW3" s="59"/>
      <c r="AX3" s="59">
        <v>0</v>
      </c>
      <c r="AY3" s="102">
        <v>0</v>
      </c>
      <c r="AZ3" s="102">
        <v>0</v>
      </c>
      <c r="BA3" s="118">
        <v>0</v>
      </c>
    </row>
    <row r="4" spans="1:53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102">
        <v>4</v>
      </c>
      <c r="M4" s="102"/>
      <c r="N4" s="102">
        <v>3</v>
      </c>
      <c r="O4" s="102">
        <v>3</v>
      </c>
      <c r="P4" s="102"/>
      <c r="Q4" s="118">
        <v>3.3333333333333335</v>
      </c>
      <c r="R4" s="101"/>
      <c r="S4" s="101"/>
      <c r="T4" s="101"/>
      <c r="U4" s="101"/>
      <c r="V4" s="65"/>
      <c r="W4" s="118" t="e">
        <v>#DIV/0!</v>
      </c>
      <c r="X4" s="101"/>
      <c r="Y4" s="101"/>
      <c r="Z4" s="101"/>
      <c r="AA4" s="101"/>
      <c r="AB4" s="65"/>
      <c r="AC4" s="118" t="e">
        <v>#DIV/0!</v>
      </c>
      <c r="AD4" s="101"/>
      <c r="AE4" s="101"/>
      <c r="AF4" s="101"/>
      <c r="AG4" s="101"/>
      <c r="AH4" s="65"/>
      <c r="AI4" s="118" t="e">
        <v>#DIV/0!</v>
      </c>
      <c r="AJ4" s="54"/>
      <c r="AK4" s="54"/>
      <c r="AL4" s="101"/>
      <c r="AM4" s="54"/>
      <c r="AN4" s="65"/>
      <c r="AO4" s="118">
        <v>0</v>
      </c>
      <c r="AP4" s="101"/>
      <c r="AQ4" s="101"/>
      <c r="AR4" s="101"/>
      <c r="AS4" s="101"/>
      <c r="AT4" s="65"/>
      <c r="AU4" s="118" t="e">
        <v>#DIV/0!</v>
      </c>
      <c r="AV4" s="101"/>
      <c r="AW4" s="101"/>
      <c r="AX4" s="59">
        <v>0</v>
      </c>
      <c r="AY4" s="102">
        <v>5</v>
      </c>
      <c r="AZ4" s="102">
        <v>0</v>
      </c>
      <c r="BA4" s="118">
        <v>1.6666666666666667</v>
      </c>
    </row>
    <row r="5" spans="1:53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102">
        <v>3</v>
      </c>
      <c r="M5" s="102"/>
      <c r="N5" s="102">
        <v>3</v>
      </c>
      <c r="O5" s="102">
        <v>1</v>
      </c>
      <c r="P5" s="102"/>
      <c r="Q5" s="118">
        <v>2.3333333333333335</v>
      </c>
      <c r="R5" s="102"/>
      <c r="S5" s="102"/>
      <c r="T5" s="102"/>
      <c r="U5" s="102"/>
      <c r="V5" s="59"/>
      <c r="W5" s="118" t="e">
        <v>#DIV/0!</v>
      </c>
      <c r="X5" s="102"/>
      <c r="Y5" s="102"/>
      <c r="Z5" s="102"/>
      <c r="AA5" s="102"/>
      <c r="AB5" s="59"/>
      <c r="AC5" s="118" t="e">
        <v>#DIV/0!</v>
      </c>
      <c r="AD5" s="102"/>
      <c r="AE5" s="102"/>
      <c r="AF5" s="102"/>
      <c r="AG5" s="102"/>
      <c r="AH5" s="59"/>
      <c r="AI5" s="118" t="e">
        <v>#DIV/0!</v>
      </c>
      <c r="AJ5" s="58"/>
      <c r="AK5" s="58"/>
      <c r="AL5" s="102"/>
      <c r="AM5" s="58"/>
      <c r="AN5" s="59"/>
      <c r="AO5" s="118">
        <v>0</v>
      </c>
      <c r="AP5" s="102"/>
      <c r="AQ5" s="102"/>
      <c r="AR5" s="102"/>
      <c r="AS5" s="102"/>
      <c r="AT5" s="59"/>
      <c r="AU5" s="118" t="e">
        <v>#DIV/0!</v>
      </c>
      <c r="AV5" s="102"/>
      <c r="AW5" s="102"/>
      <c r="AX5" s="59">
        <v>0</v>
      </c>
      <c r="AY5" s="102">
        <v>5</v>
      </c>
      <c r="AZ5" s="102">
        <v>0</v>
      </c>
      <c r="BA5" s="118">
        <v>1.6666666666666667</v>
      </c>
    </row>
    <row r="6" spans="1:53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102">
        <v>3</v>
      </c>
      <c r="M6" s="102"/>
      <c r="N6" s="102">
        <v>3</v>
      </c>
      <c r="O6" s="102">
        <v>3</v>
      </c>
      <c r="P6" s="102"/>
      <c r="Q6" s="118">
        <v>3</v>
      </c>
      <c r="R6" s="101"/>
      <c r="S6" s="101"/>
      <c r="T6" s="101"/>
      <c r="U6" s="101"/>
      <c r="V6" s="65"/>
      <c r="W6" s="118" t="e">
        <v>#DIV/0!</v>
      </c>
      <c r="X6" s="101"/>
      <c r="Y6" s="101"/>
      <c r="Z6" s="101"/>
      <c r="AA6" s="101"/>
      <c r="AB6" s="65"/>
      <c r="AC6" s="118" t="e">
        <v>#DIV/0!</v>
      </c>
      <c r="AD6" s="101"/>
      <c r="AE6" s="101"/>
      <c r="AF6" s="101"/>
      <c r="AG6" s="101"/>
      <c r="AH6" s="65"/>
      <c r="AI6" s="118" t="e">
        <v>#DIV/0!</v>
      </c>
      <c r="AJ6" s="54"/>
      <c r="AK6" s="54"/>
      <c r="AL6" s="101"/>
      <c r="AM6" s="54"/>
      <c r="AN6" s="65"/>
      <c r="AO6" s="118">
        <v>0</v>
      </c>
      <c r="AP6" s="101"/>
      <c r="AQ6" s="101"/>
      <c r="AR6" s="101"/>
      <c r="AS6" s="101"/>
      <c r="AT6" s="65"/>
      <c r="AU6" s="118" t="e">
        <v>#DIV/0!</v>
      </c>
      <c r="AV6" s="101"/>
      <c r="AW6" s="101"/>
      <c r="AX6" s="59">
        <v>0</v>
      </c>
      <c r="AY6" s="102">
        <v>5</v>
      </c>
      <c r="AZ6" s="102">
        <v>0</v>
      </c>
      <c r="BA6" s="118">
        <v>1.6666666666666667</v>
      </c>
    </row>
    <row r="7" spans="1:53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102" t="s">
        <v>563</v>
      </c>
      <c r="M7" s="102"/>
      <c r="N7" s="102" t="s">
        <v>563</v>
      </c>
      <c r="O7" s="102" t="s">
        <v>563</v>
      </c>
      <c r="P7" s="102"/>
      <c r="Q7" s="118" t="s">
        <v>563</v>
      </c>
      <c r="R7" s="102"/>
      <c r="S7" s="102"/>
      <c r="T7" s="102"/>
      <c r="U7" s="102"/>
      <c r="V7" s="59"/>
      <c r="W7" s="118" t="e">
        <v>#DIV/0!</v>
      </c>
      <c r="X7" s="102"/>
      <c r="Y7" s="102"/>
      <c r="Z7" s="102"/>
      <c r="AA7" s="102"/>
      <c r="AB7" s="59"/>
      <c r="AC7" s="118" t="e">
        <v>#DIV/0!</v>
      </c>
      <c r="AD7" s="102"/>
      <c r="AE7" s="102"/>
      <c r="AF7" s="102"/>
      <c r="AG7" s="102"/>
      <c r="AH7" s="59"/>
      <c r="AI7" s="118" t="e">
        <v>#DIV/0!</v>
      </c>
      <c r="AJ7" s="58"/>
      <c r="AK7" s="58"/>
      <c r="AL7" s="102"/>
      <c r="AM7" s="58"/>
      <c r="AN7" s="59"/>
      <c r="AO7" s="118">
        <v>0</v>
      </c>
      <c r="AP7" s="102"/>
      <c r="AQ7" s="102"/>
      <c r="AR7" s="102"/>
      <c r="AS7" s="102"/>
      <c r="AT7" s="59"/>
      <c r="AU7" s="118" t="e">
        <v>#DIV/0!</v>
      </c>
      <c r="AV7" s="102"/>
      <c r="AW7" s="102"/>
      <c r="AX7" s="59" t="s">
        <v>563</v>
      </c>
      <c r="AY7" s="102" t="s">
        <v>563</v>
      </c>
      <c r="AZ7" s="102" t="s">
        <v>563</v>
      </c>
      <c r="BA7" s="118" t="s">
        <v>563</v>
      </c>
    </row>
    <row r="8" spans="1:53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102">
        <v>2</v>
      </c>
      <c r="M8" s="102"/>
      <c r="N8" s="102">
        <v>2</v>
      </c>
      <c r="O8" s="102">
        <v>2</v>
      </c>
      <c r="P8" s="102"/>
      <c r="Q8" s="118">
        <v>2</v>
      </c>
      <c r="R8" s="101"/>
      <c r="S8" s="101"/>
      <c r="T8" s="101"/>
      <c r="U8" s="101"/>
      <c r="V8" s="65"/>
      <c r="W8" s="118" t="e">
        <v>#DIV/0!</v>
      </c>
      <c r="X8" s="101"/>
      <c r="Y8" s="101"/>
      <c r="Z8" s="101"/>
      <c r="AA8" s="101"/>
      <c r="AB8" s="65"/>
      <c r="AC8" s="118" t="e">
        <v>#DIV/0!</v>
      </c>
      <c r="AD8" s="101"/>
      <c r="AE8" s="101"/>
      <c r="AF8" s="101"/>
      <c r="AG8" s="101"/>
      <c r="AH8" s="65"/>
      <c r="AI8" s="118" t="e">
        <v>#DIV/0!</v>
      </c>
      <c r="AJ8" s="54"/>
      <c r="AK8" s="54"/>
      <c r="AL8" s="101"/>
      <c r="AM8" s="54"/>
      <c r="AN8" s="65"/>
      <c r="AO8" s="118">
        <v>0</v>
      </c>
      <c r="AP8" s="101"/>
      <c r="AQ8" s="101"/>
      <c r="AR8" s="101"/>
      <c r="AS8" s="101"/>
      <c r="AT8" s="65"/>
      <c r="AU8" s="118" t="e">
        <v>#DIV/0!</v>
      </c>
      <c r="AV8" s="101"/>
      <c r="AW8" s="101"/>
      <c r="AX8" s="59">
        <v>0</v>
      </c>
      <c r="AY8" s="102">
        <v>5</v>
      </c>
      <c r="AZ8" s="102">
        <v>0</v>
      </c>
      <c r="BA8" s="118">
        <v>1.6666666666666667</v>
      </c>
    </row>
    <row r="9" spans="1:53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102">
        <v>0</v>
      </c>
      <c r="M9" s="102"/>
      <c r="N9" s="102">
        <v>0</v>
      </c>
      <c r="O9" s="102">
        <v>0</v>
      </c>
      <c r="P9" s="102"/>
      <c r="Q9" s="118">
        <v>0</v>
      </c>
      <c r="R9" s="102"/>
      <c r="S9" s="102"/>
      <c r="T9" s="102"/>
      <c r="U9" s="102"/>
      <c r="V9" s="59"/>
      <c r="W9" s="118" t="e">
        <v>#DIV/0!</v>
      </c>
      <c r="X9" s="102"/>
      <c r="Y9" s="102"/>
      <c r="Z9" s="102"/>
      <c r="AA9" s="102"/>
      <c r="AB9" s="59"/>
      <c r="AC9" s="118" t="e">
        <v>#DIV/0!</v>
      </c>
      <c r="AD9" s="102"/>
      <c r="AE9" s="102"/>
      <c r="AF9" s="102"/>
      <c r="AG9" s="102"/>
      <c r="AH9" s="59"/>
      <c r="AI9" s="118" t="e">
        <v>#DIV/0!</v>
      </c>
      <c r="AJ9" s="58"/>
      <c r="AK9" s="58"/>
      <c r="AL9" s="102"/>
      <c r="AM9" s="58"/>
      <c r="AN9" s="59"/>
      <c r="AO9" s="118">
        <v>0</v>
      </c>
      <c r="AP9" s="102"/>
      <c r="AQ9" s="102"/>
      <c r="AR9" s="102"/>
      <c r="AS9" s="102"/>
      <c r="AT9" s="59"/>
      <c r="AU9" s="118" t="e">
        <v>#DIV/0!</v>
      </c>
      <c r="AV9" s="102"/>
      <c r="AW9" s="102"/>
      <c r="AX9" s="59">
        <v>0</v>
      </c>
      <c r="AY9" s="102">
        <v>0</v>
      </c>
      <c r="AZ9" s="102">
        <v>0</v>
      </c>
      <c r="BA9" s="118">
        <v>0</v>
      </c>
    </row>
    <row r="10" spans="1:53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102" t="s">
        <v>563</v>
      </c>
      <c r="M10" s="102"/>
      <c r="N10" s="102" t="s">
        <v>563</v>
      </c>
      <c r="O10" s="102" t="s">
        <v>563</v>
      </c>
      <c r="P10" s="102"/>
      <c r="Q10" s="118" t="s">
        <v>563</v>
      </c>
      <c r="R10" s="101"/>
      <c r="S10" s="101"/>
      <c r="T10" s="101"/>
      <c r="U10" s="101"/>
      <c r="V10" s="65"/>
      <c r="W10" s="118" t="e">
        <v>#DIV/0!</v>
      </c>
      <c r="X10" s="101"/>
      <c r="Y10" s="101"/>
      <c r="Z10" s="101"/>
      <c r="AA10" s="101"/>
      <c r="AB10" s="65"/>
      <c r="AC10" s="118" t="e">
        <v>#DIV/0!</v>
      </c>
      <c r="AD10" s="101"/>
      <c r="AE10" s="101"/>
      <c r="AF10" s="101"/>
      <c r="AG10" s="101"/>
      <c r="AH10" s="65"/>
      <c r="AI10" s="118" t="e">
        <v>#DIV/0!</v>
      </c>
      <c r="AJ10" s="54"/>
      <c r="AK10" s="54"/>
      <c r="AL10" s="101"/>
      <c r="AM10" s="54"/>
      <c r="AN10" s="65"/>
      <c r="AO10" s="118">
        <v>0</v>
      </c>
      <c r="AP10" s="101"/>
      <c r="AQ10" s="101"/>
      <c r="AR10" s="101"/>
      <c r="AS10" s="101"/>
      <c r="AT10" s="65"/>
      <c r="AU10" s="118" t="e">
        <v>#DIV/0!</v>
      </c>
      <c r="AV10" s="101"/>
      <c r="AW10" s="101"/>
      <c r="AX10" s="59" t="s">
        <v>563</v>
      </c>
      <c r="AY10" s="102" t="s">
        <v>563</v>
      </c>
      <c r="AZ10" s="102" t="s">
        <v>563</v>
      </c>
      <c r="BA10" s="118" t="s">
        <v>563</v>
      </c>
    </row>
    <row r="11" spans="1:53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102">
        <v>3</v>
      </c>
      <c r="M11" s="102"/>
      <c r="N11" s="102">
        <v>2</v>
      </c>
      <c r="O11" s="102">
        <v>3</v>
      </c>
      <c r="P11" s="102"/>
      <c r="Q11" s="118">
        <v>2.6666666666666665</v>
      </c>
      <c r="R11" s="102"/>
      <c r="S11" s="102"/>
      <c r="T11" s="102"/>
      <c r="U11" s="102"/>
      <c r="V11" s="59"/>
      <c r="W11" s="118" t="e">
        <v>#DIV/0!</v>
      </c>
      <c r="X11" s="102"/>
      <c r="Y11" s="102"/>
      <c r="Z11" s="102"/>
      <c r="AA11" s="102"/>
      <c r="AB11" s="59"/>
      <c r="AC11" s="118" t="e">
        <v>#DIV/0!</v>
      </c>
      <c r="AD11" s="102"/>
      <c r="AE11" s="102"/>
      <c r="AF11" s="102"/>
      <c r="AG11" s="102"/>
      <c r="AH11" s="59"/>
      <c r="AI11" s="118" t="e">
        <v>#DIV/0!</v>
      </c>
      <c r="AJ11" s="58"/>
      <c r="AK11" s="58"/>
      <c r="AL11" s="102"/>
      <c r="AM11" s="58"/>
      <c r="AN11" s="59"/>
      <c r="AO11" s="118">
        <v>0</v>
      </c>
      <c r="AP11" s="102"/>
      <c r="AQ11" s="102"/>
      <c r="AR11" s="102"/>
      <c r="AS11" s="102"/>
      <c r="AT11" s="59"/>
      <c r="AU11" s="118" t="e">
        <v>#DIV/0!</v>
      </c>
      <c r="AV11" s="102"/>
      <c r="AW11" s="102"/>
      <c r="AX11" s="59">
        <v>0</v>
      </c>
      <c r="AY11" s="102">
        <v>5</v>
      </c>
      <c r="AZ11" s="102">
        <v>0</v>
      </c>
      <c r="BA11" s="118">
        <v>1.6666666666666667</v>
      </c>
    </row>
    <row r="12" spans="1:53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102">
        <v>0</v>
      </c>
      <c r="M12" s="102"/>
      <c r="N12" s="102">
        <v>0</v>
      </c>
      <c r="O12" s="102">
        <v>0</v>
      </c>
      <c r="P12" s="102"/>
      <c r="Q12" s="118">
        <v>0</v>
      </c>
      <c r="R12" s="101"/>
      <c r="S12" s="101"/>
      <c r="T12" s="101"/>
      <c r="U12" s="101"/>
      <c r="V12" s="65"/>
      <c r="W12" s="118" t="e">
        <v>#DIV/0!</v>
      </c>
      <c r="X12" s="101"/>
      <c r="Y12" s="101"/>
      <c r="Z12" s="101"/>
      <c r="AA12" s="101"/>
      <c r="AB12" s="65"/>
      <c r="AC12" s="118" t="e">
        <v>#DIV/0!</v>
      </c>
      <c r="AD12" s="101"/>
      <c r="AE12" s="101"/>
      <c r="AF12" s="101"/>
      <c r="AG12" s="101"/>
      <c r="AH12" s="65"/>
      <c r="AI12" s="118" t="e">
        <v>#DIV/0!</v>
      </c>
      <c r="AJ12" s="54"/>
      <c r="AK12" s="54"/>
      <c r="AL12" s="101"/>
      <c r="AM12" s="54"/>
      <c r="AN12" s="65"/>
      <c r="AO12" s="118">
        <v>0</v>
      </c>
      <c r="AP12" s="101"/>
      <c r="AQ12" s="101"/>
      <c r="AR12" s="101"/>
      <c r="AS12" s="101"/>
      <c r="AT12" s="65"/>
      <c r="AU12" s="118" t="e">
        <v>#DIV/0!</v>
      </c>
      <c r="AV12" s="101"/>
      <c r="AW12" s="101"/>
      <c r="AX12" s="59">
        <v>0</v>
      </c>
      <c r="AY12" s="102">
        <v>0</v>
      </c>
      <c r="AZ12" s="102">
        <v>0</v>
      </c>
      <c r="BA12" s="118">
        <v>0</v>
      </c>
    </row>
    <row r="13" spans="1:53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102">
        <v>0</v>
      </c>
      <c r="M13" s="102"/>
      <c r="N13" s="102">
        <v>0</v>
      </c>
      <c r="O13" s="102">
        <v>0</v>
      </c>
      <c r="P13" s="102"/>
      <c r="Q13" s="118">
        <v>0</v>
      </c>
      <c r="R13" s="102"/>
      <c r="S13" s="102"/>
      <c r="T13" s="102"/>
      <c r="U13" s="102"/>
      <c r="V13" s="59"/>
      <c r="W13" s="118" t="e">
        <v>#DIV/0!</v>
      </c>
      <c r="X13" s="102"/>
      <c r="Y13" s="102"/>
      <c r="Z13" s="102"/>
      <c r="AA13" s="102"/>
      <c r="AB13" s="59"/>
      <c r="AC13" s="118" t="e">
        <v>#DIV/0!</v>
      </c>
      <c r="AD13" s="102"/>
      <c r="AE13" s="102"/>
      <c r="AF13" s="102"/>
      <c r="AG13" s="102"/>
      <c r="AH13" s="59"/>
      <c r="AI13" s="118" t="e">
        <v>#DIV/0!</v>
      </c>
      <c r="AJ13" s="58"/>
      <c r="AK13" s="58"/>
      <c r="AL13" s="102"/>
      <c r="AM13" s="58"/>
      <c r="AN13" s="59"/>
      <c r="AO13" s="118">
        <v>0</v>
      </c>
      <c r="AP13" s="102"/>
      <c r="AQ13" s="102"/>
      <c r="AR13" s="102"/>
      <c r="AS13" s="102"/>
      <c r="AT13" s="59"/>
      <c r="AU13" s="118" t="e">
        <v>#DIV/0!</v>
      </c>
      <c r="AV13" s="102"/>
      <c r="AW13" s="102"/>
      <c r="AX13" s="59">
        <v>0</v>
      </c>
      <c r="AY13" s="102">
        <v>0</v>
      </c>
      <c r="AZ13" s="102">
        <v>0</v>
      </c>
      <c r="BA13" s="118">
        <v>0</v>
      </c>
    </row>
    <row r="14" spans="1:53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102">
        <v>4</v>
      </c>
      <c r="M14" s="102"/>
      <c r="N14" s="102">
        <v>3</v>
      </c>
      <c r="O14" s="102">
        <v>3</v>
      </c>
      <c r="P14" s="102"/>
      <c r="Q14" s="118">
        <v>3.3333333333333335</v>
      </c>
      <c r="R14" s="101"/>
      <c r="S14" s="101"/>
      <c r="T14" s="101"/>
      <c r="U14" s="101"/>
      <c r="V14" s="65"/>
      <c r="W14" s="118" t="e">
        <v>#DIV/0!</v>
      </c>
      <c r="X14" s="101"/>
      <c r="Y14" s="101"/>
      <c r="Z14" s="101"/>
      <c r="AA14" s="101"/>
      <c r="AB14" s="65"/>
      <c r="AC14" s="118" t="e">
        <v>#DIV/0!</v>
      </c>
      <c r="AD14" s="101"/>
      <c r="AE14" s="101"/>
      <c r="AF14" s="101"/>
      <c r="AG14" s="101"/>
      <c r="AH14" s="65"/>
      <c r="AI14" s="118" t="e">
        <v>#DIV/0!</v>
      </c>
      <c r="AJ14" s="54"/>
      <c r="AK14" s="54"/>
      <c r="AL14" s="101"/>
      <c r="AM14" s="54"/>
      <c r="AN14" s="65"/>
      <c r="AO14" s="118">
        <v>0</v>
      </c>
      <c r="AP14" s="101"/>
      <c r="AQ14" s="101"/>
      <c r="AR14" s="101"/>
      <c r="AS14" s="101"/>
      <c r="AT14" s="65"/>
      <c r="AU14" s="118" t="e">
        <v>#DIV/0!</v>
      </c>
      <c r="AV14" s="101"/>
      <c r="AW14" s="101"/>
      <c r="AX14" s="59">
        <v>0</v>
      </c>
      <c r="AY14" s="102">
        <v>5</v>
      </c>
      <c r="AZ14" s="102">
        <v>0</v>
      </c>
      <c r="BA14" s="118">
        <v>1.6666666666666667</v>
      </c>
    </row>
    <row r="15" spans="1:53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102">
        <v>3</v>
      </c>
      <c r="M15" s="102"/>
      <c r="N15" s="102">
        <v>3</v>
      </c>
      <c r="O15" s="102">
        <v>3</v>
      </c>
      <c r="P15" s="102"/>
      <c r="Q15" s="118">
        <v>3</v>
      </c>
      <c r="R15" s="102"/>
      <c r="S15" s="102"/>
      <c r="T15" s="102"/>
      <c r="U15" s="102"/>
      <c r="V15" s="59"/>
      <c r="W15" s="118" t="e">
        <v>#DIV/0!</v>
      </c>
      <c r="X15" s="102"/>
      <c r="Y15" s="102"/>
      <c r="Z15" s="102"/>
      <c r="AA15" s="102"/>
      <c r="AB15" s="59"/>
      <c r="AC15" s="118" t="e">
        <v>#DIV/0!</v>
      </c>
      <c r="AD15" s="102"/>
      <c r="AE15" s="102"/>
      <c r="AF15" s="102"/>
      <c r="AG15" s="102"/>
      <c r="AH15" s="59"/>
      <c r="AI15" s="118" t="e">
        <v>#DIV/0!</v>
      </c>
      <c r="AJ15" s="58"/>
      <c r="AK15" s="58"/>
      <c r="AL15" s="102"/>
      <c r="AM15" s="58"/>
      <c r="AN15" s="59"/>
      <c r="AO15" s="118">
        <v>0</v>
      </c>
      <c r="AP15" s="102"/>
      <c r="AQ15" s="102"/>
      <c r="AR15" s="102"/>
      <c r="AS15" s="102"/>
      <c r="AT15" s="59"/>
      <c r="AU15" s="118" t="e">
        <v>#DIV/0!</v>
      </c>
      <c r="AV15" s="102"/>
      <c r="AW15" s="102"/>
      <c r="AX15" s="59">
        <v>0</v>
      </c>
      <c r="AY15" s="102">
        <v>5</v>
      </c>
      <c r="AZ15" s="102">
        <v>0</v>
      </c>
      <c r="BA15" s="118">
        <v>1.6666666666666667</v>
      </c>
    </row>
    <row r="16" spans="1:53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102">
        <v>3</v>
      </c>
      <c r="M16" s="102"/>
      <c r="N16" s="102">
        <v>3</v>
      </c>
      <c r="O16" s="102">
        <v>1</v>
      </c>
      <c r="P16" s="102"/>
      <c r="Q16" s="118">
        <v>2.3333333333333335</v>
      </c>
      <c r="R16" s="101"/>
      <c r="S16" s="101"/>
      <c r="T16" s="101"/>
      <c r="U16" s="101"/>
      <c r="V16" s="65"/>
      <c r="W16" s="118" t="e">
        <v>#DIV/0!</v>
      </c>
      <c r="X16" s="101"/>
      <c r="Y16" s="101"/>
      <c r="Z16" s="101"/>
      <c r="AA16" s="101"/>
      <c r="AB16" s="65"/>
      <c r="AC16" s="118" t="e">
        <v>#DIV/0!</v>
      </c>
      <c r="AD16" s="101"/>
      <c r="AE16" s="101"/>
      <c r="AF16" s="101"/>
      <c r="AG16" s="101"/>
      <c r="AH16" s="65"/>
      <c r="AI16" s="118" t="e">
        <v>#DIV/0!</v>
      </c>
      <c r="AJ16" s="54"/>
      <c r="AK16" s="54"/>
      <c r="AL16" s="101"/>
      <c r="AM16" s="54"/>
      <c r="AN16" s="65"/>
      <c r="AO16" s="118">
        <v>0</v>
      </c>
      <c r="AP16" s="101"/>
      <c r="AQ16" s="101"/>
      <c r="AR16" s="101"/>
      <c r="AS16" s="101"/>
      <c r="AT16" s="65"/>
      <c r="AU16" s="118" t="e">
        <v>#DIV/0!</v>
      </c>
      <c r="AV16" s="101"/>
      <c r="AW16" s="101"/>
      <c r="AX16" s="59">
        <v>0</v>
      </c>
      <c r="AY16" s="102">
        <v>5</v>
      </c>
      <c r="AZ16" s="102">
        <v>0</v>
      </c>
      <c r="BA16" s="118">
        <v>1.6666666666666667</v>
      </c>
    </row>
    <row r="17" spans="1:53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102" t="s">
        <v>563</v>
      </c>
      <c r="M17" s="102"/>
      <c r="N17" s="102" t="s">
        <v>563</v>
      </c>
      <c r="O17" s="102" t="s">
        <v>563</v>
      </c>
      <c r="P17" s="102"/>
      <c r="Q17" s="118" t="s">
        <v>563</v>
      </c>
      <c r="R17" s="102"/>
      <c r="S17" s="102"/>
      <c r="T17" s="102"/>
      <c r="U17" s="102"/>
      <c r="V17" s="59"/>
      <c r="W17" s="118" t="e">
        <v>#DIV/0!</v>
      </c>
      <c r="X17" s="102"/>
      <c r="Y17" s="102"/>
      <c r="Z17" s="102"/>
      <c r="AA17" s="102"/>
      <c r="AB17" s="59"/>
      <c r="AC17" s="118" t="e">
        <v>#DIV/0!</v>
      </c>
      <c r="AD17" s="102"/>
      <c r="AE17" s="102"/>
      <c r="AF17" s="102"/>
      <c r="AG17" s="102"/>
      <c r="AH17" s="59"/>
      <c r="AI17" s="118" t="e">
        <v>#DIV/0!</v>
      </c>
      <c r="AJ17" s="58"/>
      <c r="AK17" s="58"/>
      <c r="AL17" s="102"/>
      <c r="AM17" s="58"/>
      <c r="AN17" s="59"/>
      <c r="AO17" s="118">
        <v>0</v>
      </c>
      <c r="AP17" s="102"/>
      <c r="AQ17" s="102"/>
      <c r="AR17" s="102"/>
      <c r="AS17" s="102"/>
      <c r="AT17" s="59"/>
      <c r="AU17" s="118" t="e">
        <v>#DIV/0!</v>
      </c>
      <c r="AV17" s="102"/>
      <c r="AW17" s="102"/>
      <c r="AX17" s="59" t="s">
        <v>563</v>
      </c>
      <c r="AY17" s="102" t="s">
        <v>563</v>
      </c>
      <c r="AZ17" s="102" t="s">
        <v>563</v>
      </c>
      <c r="BA17" s="118" t="s">
        <v>563</v>
      </c>
    </row>
    <row r="18" spans="1:53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102">
        <v>3</v>
      </c>
      <c r="M18" s="102"/>
      <c r="N18" s="102">
        <v>4</v>
      </c>
      <c r="O18" s="102">
        <v>3</v>
      </c>
      <c r="P18" s="102"/>
      <c r="Q18" s="118">
        <v>3.3333333333333335</v>
      </c>
      <c r="R18" s="101"/>
      <c r="S18" s="101"/>
      <c r="T18" s="101"/>
      <c r="U18" s="101"/>
      <c r="V18" s="65"/>
      <c r="W18" s="118" t="e">
        <v>#DIV/0!</v>
      </c>
      <c r="X18" s="101"/>
      <c r="Y18" s="101"/>
      <c r="Z18" s="101"/>
      <c r="AA18" s="101"/>
      <c r="AB18" s="65"/>
      <c r="AC18" s="118" t="e">
        <v>#DIV/0!</v>
      </c>
      <c r="AD18" s="101"/>
      <c r="AE18" s="101"/>
      <c r="AF18" s="101"/>
      <c r="AG18" s="101"/>
      <c r="AH18" s="65"/>
      <c r="AI18" s="118" t="e">
        <v>#DIV/0!</v>
      </c>
      <c r="AJ18" s="54"/>
      <c r="AK18" s="54"/>
      <c r="AL18" s="101"/>
      <c r="AM18" s="54"/>
      <c r="AN18" s="65"/>
      <c r="AO18" s="118">
        <v>0</v>
      </c>
      <c r="AP18" s="101"/>
      <c r="AQ18" s="101"/>
      <c r="AR18" s="101"/>
      <c r="AS18" s="101"/>
      <c r="AT18" s="65"/>
      <c r="AU18" s="118" t="e">
        <v>#DIV/0!</v>
      </c>
      <c r="AV18" s="101"/>
      <c r="AW18" s="101"/>
      <c r="AX18" s="59">
        <v>0</v>
      </c>
      <c r="AY18" s="102">
        <v>5</v>
      </c>
      <c r="AZ18" s="102">
        <v>0</v>
      </c>
      <c r="BA18" s="118">
        <v>1.6666666666666667</v>
      </c>
    </row>
    <row r="19" spans="1:53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102" t="s">
        <v>563</v>
      </c>
      <c r="M19" s="102"/>
      <c r="N19" s="102" t="s">
        <v>563</v>
      </c>
      <c r="O19" s="102" t="s">
        <v>563</v>
      </c>
      <c r="P19" s="102"/>
      <c r="Q19" s="118" t="s">
        <v>563</v>
      </c>
      <c r="R19" s="102"/>
      <c r="S19" s="102"/>
      <c r="T19" s="102"/>
      <c r="U19" s="102"/>
      <c r="V19" s="59"/>
      <c r="W19" s="118" t="e">
        <v>#DIV/0!</v>
      </c>
      <c r="X19" s="102"/>
      <c r="Y19" s="102"/>
      <c r="Z19" s="102"/>
      <c r="AA19" s="102"/>
      <c r="AB19" s="59"/>
      <c r="AC19" s="118" t="e">
        <v>#DIV/0!</v>
      </c>
      <c r="AD19" s="102"/>
      <c r="AE19" s="102"/>
      <c r="AF19" s="102"/>
      <c r="AG19" s="102"/>
      <c r="AH19" s="59"/>
      <c r="AI19" s="118" t="e">
        <v>#DIV/0!</v>
      </c>
      <c r="AJ19" s="58"/>
      <c r="AK19" s="58"/>
      <c r="AL19" s="102"/>
      <c r="AM19" s="58"/>
      <c r="AN19" s="59"/>
      <c r="AO19" s="118">
        <v>0</v>
      </c>
      <c r="AP19" s="102"/>
      <c r="AQ19" s="102"/>
      <c r="AR19" s="102"/>
      <c r="AS19" s="102"/>
      <c r="AT19" s="59"/>
      <c r="AU19" s="118" t="e">
        <v>#DIV/0!</v>
      </c>
      <c r="AV19" s="102"/>
      <c r="AW19" s="102"/>
      <c r="AX19" s="59" t="s">
        <v>563</v>
      </c>
      <c r="AY19" s="102" t="s">
        <v>563</v>
      </c>
      <c r="AZ19" s="102" t="s">
        <v>563</v>
      </c>
      <c r="BA19" s="118" t="s">
        <v>563</v>
      </c>
    </row>
    <row r="20" spans="1:53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102">
        <v>3</v>
      </c>
      <c r="M20" s="102"/>
      <c r="N20" s="102">
        <v>4</v>
      </c>
      <c r="O20" s="102">
        <v>4</v>
      </c>
      <c r="P20" s="102"/>
      <c r="Q20" s="118">
        <v>3.6666666666666665</v>
      </c>
      <c r="R20" s="101"/>
      <c r="S20" s="101"/>
      <c r="T20" s="101"/>
      <c r="U20" s="101"/>
      <c r="V20" s="65"/>
      <c r="W20" s="118" t="e">
        <v>#DIV/0!</v>
      </c>
      <c r="X20" s="101"/>
      <c r="Y20" s="101"/>
      <c r="Z20" s="101"/>
      <c r="AA20" s="101"/>
      <c r="AB20" s="65"/>
      <c r="AC20" s="118" t="e">
        <v>#DIV/0!</v>
      </c>
      <c r="AD20" s="101"/>
      <c r="AE20" s="101"/>
      <c r="AF20" s="101"/>
      <c r="AG20" s="101"/>
      <c r="AH20" s="65"/>
      <c r="AI20" s="118" t="e">
        <v>#DIV/0!</v>
      </c>
      <c r="AJ20" s="54"/>
      <c r="AK20" s="54"/>
      <c r="AL20" s="101"/>
      <c r="AM20" s="54"/>
      <c r="AN20" s="65"/>
      <c r="AO20" s="118">
        <v>0</v>
      </c>
      <c r="AP20" s="101"/>
      <c r="AQ20" s="101"/>
      <c r="AR20" s="101"/>
      <c r="AS20" s="101"/>
      <c r="AT20" s="65"/>
      <c r="AU20" s="118" t="e">
        <v>#DIV/0!</v>
      </c>
      <c r="AV20" s="101"/>
      <c r="AW20" s="101"/>
      <c r="AX20" s="59">
        <v>0</v>
      </c>
      <c r="AY20" s="102">
        <v>5</v>
      </c>
      <c r="AZ20" s="102">
        <v>0</v>
      </c>
      <c r="BA20" s="118">
        <v>1.6666666666666667</v>
      </c>
    </row>
    <row r="21" spans="1:53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102">
        <v>0</v>
      </c>
      <c r="M21" s="102"/>
      <c r="N21" s="102">
        <v>0</v>
      </c>
      <c r="O21" s="102">
        <v>0</v>
      </c>
      <c r="P21" s="102"/>
      <c r="Q21" s="118">
        <v>0</v>
      </c>
      <c r="R21" s="102"/>
      <c r="S21" s="102"/>
      <c r="T21" s="102"/>
      <c r="U21" s="102"/>
      <c r="V21" s="59"/>
      <c r="W21" s="118" t="e">
        <v>#DIV/0!</v>
      </c>
      <c r="X21" s="102"/>
      <c r="Y21" s="102"/>
      <c r="Z21" s="102"/>
      <c r="AA21" s="102"/>
      <c r="AB21" s="59"/>
      <c r="AC21" s="118" t="e">
        <v>#DIV/0!</v>
      </c>
      <c r="AD21" s="102"/>
      <c r="AE21" s="102"/>
      <c r="AF21" s="102"/>
      <c r="AG21" s="102"/>
      <c r="AH21" s="59"/>
      <c r="AI21" s="118" t="e">
        <v>#DIV/0!</v>
      </c>
      <c r="AJ21" s="58"/>
      <c r="AK21" s="58"/>
      <c r="AL21" s="102"/>
      <c r="AM21" s="58"/>
      <c r="AN21" s="59"/>
      <c r="AO21" s="118">
        <v>0</v>
      </c>
      <c r="AP21" s="102"/>
      <c r="AQ21" s="102"/>
      <c r="AR21" s="102"/>
      <c r="AS21" s="102"/>
      <c r="AT21" s="59"/>
      <c r="AU21" s="118" t="e">
        <v>#DIV/0!</v>
      </c>
      <c r="AV21" s="102"/>
      <c r="AW21" s="102"/>
      <c r="AX21" s="59">
        <v>0</v>
      </c>
      <c r="AY21" s="102">
        <v>0</v>
      </c>
      <c r="AZ21" s="102">
        <v>0</v>
      </c>
      <c r="BA21" s="118">
        <v>0</v>
      </c>
    </row>
    <row r="22" spans="1:53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102">
        <v>3</v>
      </c>
      <c r="M22" s="102"/>
      <c r="N22" s="102">
        <v>3</v>
      </c>
      <c r="O22" s="102">
        <v>3</v>
      </c>
      <c r="P22" s="102"/>
      <c r="Q22" s="118">
        <v>3</v>
      </c>
      <c r="R22" s="101"/>
      <c r="S22" s="101"/>
      <c r="T22" s="101"/>
      <c r="U22" s="101"/>
      <c r="V22" s="65"/>
      <c r="W22" s="118" t="e">
        <v>#DIV/0!</v>
      </c>
      <c r="X22" s="101"/>
      <c r="Y22" s="101"/>
      <c r="Z22" s="101"/>
      <c r="AA22" s="101"/>
      <c r="AB22" s="65"/>
      <c r="AC22" s="118" t="e">
        <v>#DIV/0!</v>
      </c>
      <c r="AD22" s="101"/>
      <c r="AE22" s="101"/>
      <c r="AF22" s="101"/>
      <c r="AG22" s="101"/>
      <c r="AH22" s="65"/>
      <c r="AI22" s="118" t="e">
        <v>#DIV/0!</v>
      </c>
      <c r="AJ22" s="54"/>
      <c r="AK22" s="54"/>
      <c r="AL22" s="101"/>
      <c r="AM22" s="54"/>
      <c r="AN22" s="65"/>
      <c r="AO22" s="118">
        <v>0</v>
      </c>
      <c r="AP22" s="101"/>
      <c r="AQ22" s="101"/>
      <c r="AR22" s="101"/>
      <c r="AS22" s="101"/>
      <c r="AT22" s="65"/>
      <c r="AU22" s="118" t="e">
        <v>#DIV/0!</v>
      </c>
      <c r="AV22" s="101"/>
      <c r="AW22" s="101"/>
      <c r="AX22" s="59">
        <v>0</v>
      </c>
      <c r="AY22" s="102">
        <v>5</v>
      </c>
      <c r="AZ22" s="102">
        <v>0</v>
      </c>
      <c r="BA22" s="118">
        <v>1.6666666666666667</v>
      </c>
    </row>
    <row r="23" spans="1:53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102">
        <v>2</v>
      </c>
      <c r="M23" s="102"/>
      <c r="N23" s="102">
        <v>2</v>
      </c>
      <c r="O23" s="102">
        <v>2</v>
      </c>
      <c r="P23" s="102"/>
      <c r="Q23" s="118">
        <v>2</v>
      </c>
      <c r="R23" s="102"/>
      <c r="S23" s="102"/>
      <c r="T23" s="102"/>
      <c r="U23" s="102"/>
      <c r="V23" s="59"/>
      <c r="W23" s="118" t="e">
        <v>#DIV/0!</v>
      </c>
      <c r="X23" s="102"/>
      <c r="Y23" s="102"/>
      <c r="Z23" s="102"/>
      <c r="AA23" s="102"/>
      <c r="AB23" s="59"/>
      <c r="AC23" s="118" t="e">
        <v>#DIV/0!</v>
      </c>
      <c r="AD23" s="102"/>
      <c r="AE23" s="102"/>
      <c r="AF23" s="102"/>
      <c r="AG23" s="102"/>
      <c r="AH23" s="59"/>
      <c r="AI23" s="118" t="e">
        <v>#DIV/0!</v>
      </c>
      <c r="AJ23" s="58"/>
      <c r="AK23" s="58"/>
      <c r="AL23" s="102"/>
      <c r="AM23" s="58"/>
      <c r="AN23" s="59"/>
      <c r="AO23" s="118">
        <v>0</v>
      </c>
      <c r="AP23" s="102"/>
      <c r="AQ23" s="102"/>
      <c r="AR23" s="102"/>
      <c r="AS23" s="102"/>
      <c r="AT23" s="59"/>
      <c r="AU23" s="118" t="e">
        <v>#DIV/0!</v>
      </c>
      <c r="AV23" s="102"/>
      <c r="AW23" s="102"/>
      <c r="AX23" s="59">
        <v>0</v>
      </c>
      <c r="AY23" s="102">
        <v>5</v>
      </c>
      <c r="AZ23" s="102">
        <v>0</v>
      </c>
      <c r="BA23" s="118">
        <v>1.6666666666666667</v>
      </c>
    </row>
    <row r="24" spans="1:53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102">
        <v>2</v>
      </c>
      <c r="M24" s="102"/>
      <c r="N24" s="102">
        <v>2</v>
      </c>
      <c r="O24" s="102">
        <v>1</v>
      </c>
      <c r="P24" s="102"/>
      <c r="Q24" s="118">
        <v>1.6666666666666667</v>
      </c>
      <c r="R24" s="101"/>
      <c r="S24" s="101"/>
      <c r="T24" s="101"/>
      <c r="U24" s="101"/>
      <c r="V24" s="65"/>
      <c r="W24" s="118" t="e">
        <v>#DIV/0!</v>
      </c>
      <c r="X24" s="101"/>
      <c r="Y24" s="101"/>
      <c r="Z24" s="101"/>
      <c r="AA24" s="101"/>
      <c r="AB24" s="65"/>
      <c r="AC24" s="118" t="e">
        <v>#DIV/0!</v>
      </c>
      <c r="AD24" s="101"/>
      <c r="AE24" s="101"/>
      <c r="AF24" s="101"/>
      <c r="AG24" s="101"/>
      <c r="AH24" s="65"/>
      <c r="AI24" s="118" t="e">
        <v>#DIV/0!</v>
      </c>
      <c r="AJ24" s="54"/>
      <c r="AK24" s="54"/>
      <c r="AL24" s="101"/>
      <c r="AM24" s="54"/>
      <c r="AN24" s="65"/>
      <c r="AO24" s="118">
        <v>0</v>
      </c>
      <c r="AP24" s="101"/>
      <c r="AQ24" s="101"/>
      <c r="AR24" s="101"/>
      <c r="AS24" s="101"/>
      <c r="AT24" s="65"/>
      <c r="AU24" s="118" t="e">
        <v>#DIV/0!</v>
      </c>
      <c r="AV24" s="101"/>
      <c r="AW24" s="101"/>
      <c r="AX24" s="59">
        <v>0</v>
      </c>
      <c r="AY24" s="102">
        <v>5</v>
      </c>
      <c r="AZ24" s="102">
        <v>0</v>
      </c>
      <c r="BA24" s="118">
        <v>1.6666666666666667</v>
      </c>
    </row>
    <row r="25" spans="1:53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102">
        <v>0</v>
      </c>
      <c r="M25" s="102"/>
      <c r="N25" s="102">
        <v>0</v>
      </c>
      <c r="O25" s="102">
        <v>0</v>
      </c>
      <c r="P25" s="102"/>
      <c r="Q25" s="118">
        <v>0</v>
      </c>
      <c r="R25" s="102"/>
      <c r="S25" s="102"/>
      <c r="T25" s="102"/>
      <c r="U25" s="102"/>
      <c r="V25" s="59"/>
      <c r="W25" s="118" t="e">
        <v>#DIV/0!</v>
      </c>
      <c r="X25" s="102"/>
      <c r="Y25" s="102"/>
      <c r="Z25" s="102"/>
      <c r="AA25" s="102"/>
      <c r="AB25" s="59"/>
      <c r="AC25" s="118" t="e">
        <v>#DIV/0!</v>
      </c>
      <c r="AD25" s="102"/>
      <c r="AE25" s="102"/>
      <c r="AF25" s="102"/>
      <c r="AG25" s="102"/>
      <c r="AH25" s="59"/>
      <c r="AI25" s="118" t="e">
        <v>#DIV/0!</v>
      </c>
      <c r="AJ25" s="58"/>
      <c r="AK25" s="58"/>
      <c r="AL25" s="102"/>
      <c r="AM25" s="58"/>
      <c r="AN25" s="59"/>
      <c r="AO25" s="118">
        <v>0</v>
      </c>
      <c r="AP25" s="102"/>
      <c r="AQ25" s="102"/>
      <c r="AR25" s="102"/>
      <c r="AS25" s="102"/>
      <c r="AT25" s="59"/>
      <c r="AU25" s="118" t="e">
        <v>#DIV/0!</v>
      </c>
      <c r="AV25" s="102"/>
      <c r="AW25" s="102"/>
      <c r="AX25" s="59">
        <v>0</v>
      </c>
      <c r="AY25" s="102">
        <v>0</v>
      </c>
      <c r="AZ25" s="102">
        <v>0</v>
      </c>
      <c r="BA25" s="118">
        <v>0</v>
      </c>
    </row>
    <row r="26" spans="1:53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102">
        <v>0</v>
      </c>
      <c r="M26" s="102"/>
      <c r="N26" s="102">
        <v>0</v>
      </c>
      <c r="O26" s="102">
        <v>0</v>
      </c>
      <c r="P26" s="102"/>
      <c r="Q26" s="118">
        <v>0</v>
      </c>
      <c r="R26" s="101"/>
      <c r="S26" s="101"/>
      <c r="T26" s="101"/>
      <c r="U26" s="101"/>
      <c r="V26" s="65"/>
      <c r="W26" s="118" t="e">
        <v>#DIV/0!</v>
      </c>
      <c r="X26" s="101"/>
      <c r="Y26" s="101"/>
      <c r="Z26" s="101"/>
      <c r="AA26" s="101"/>
      <c r="AB26" s="65"/>
      <c r="AC26" s="118" t="e">
        <v>#DIV/0!</v>
      </c>
      <c r="AD26" s="101"/>
      <c r="AE26" s="101"/>
      <c r="AF26" s="101"/>
      <c r="AG26" s="101"/>
      <c r="AH26" s="65"/>
      <c r="AI26" s="118" t="e">
        <v>#DIV/0!</v>
      </c>
      <c r="AJ26" s="54"/>
      <c r="AK26" s="54"/>
      <c r="AL26" s="101"/>
      <c r="AM26" s="54"/>
      <c r="AN26" s="65"/>
      <c r="AO26" s="118">
        <v>0</v>
      </c>
      <c r="AP26" s="101"/>
      <c r="AQ26" s="101"/>
      <c r="AR26" s="101"/>
      <c r="AS26" s="101"/>
      <c r="AT26" s="65"/>
      <c r="AU26" s="118" t="e">
        <v>#DIV/0!</v>
      </c>
      <c r="AV26" s="101"/>
      <c r="AW26" s="101"/>
      <c r="AX26" s="59">
        <v>0</v>
      </c>
      <c r="AY26" s="102">
        <v>0</v>
      </c>
      <c r="AZ26" s="102">
        <v>0</v>
      </c>
      <c r="BA26" s="118">
        <v>0</v>
      </c>
    </row>
    <row r="27" spans="1:53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102">
        <v>3</v>
      </c>
      <c r="M27" s="102"/>
      <c r="N27" s="102">
        <v>2</v>
      </c>
      <c r="O27" s="102">
        <v>3</v>
      </c>
      <c r="P27" s="102"/>
      <c r="Q27" s="118">
        <v>2.6666666666666665</v>
      </c>
      <c r="R27" s="102"/>
      <c r="S27" s="102"/>
      <c r="T27" s="102"/>
      <c r="U27" s="102"/>
      <c r="V27" s="59"/>
      <c r="W27" s="118" t="e">
        <v>#DIV/0!</v>
      </c>
      <c r="X27" s="102"/>
      <c r="Y27" s="102"/>
      <c r="Z27" s="102"/>
      <c r="AA27" s="102"/>
      <c r="AB27" s="59"/>
      <c r="AC27" s="118" t="e">
        <v>#DIV/0!</v>
      </c>
      <c r="AD27" s="102"/>
      <c r="AE27" s="102"/>
      <c r="AF27" s="102"/>
      <c r="AG27" s="102"/>
      <c r="AH27" s="59"/>
      <c r="AI27" s="118" t="e">
        <v>#DIV/0!</v>
      </c>
      <c r="AJ27" s="58"/>
      <c r="AK27" s="58"/>
      <c r="AL27" s="102"/>
      <c r="AM27" s="58"/>
      <c r="AN27" s="59"/>
      <c r="AO27" s="118">
        <v>0</v>
      </c>
      <c r="AP27" s="102"/>
      <c r="AQ27" s="102"/>
      <c r="AR27" s="102"/>
      <c r="AS27" s="102"/>
      <c r="AT27" s="59"/>
      <c r="AU27" s="118" t="e">
        <v>#DIV/0!</v>
      </c>
      <c r="AV27" s="102"/>
      <c r="AW27" s="102"/>
      <c r="AX27" s="59">
        <v>0</v>
      </c>
      <c r="AY27" s="102">
        <v>5</v>
      </c>
      <c r="AZ27" s="102">
        <v>0</v>
      </c>
      <c r="BA27" s="118">
        <v>1.6666666666666667</v>
      </c>
    </row>
    <row r="28" spans="1:53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102" t="s">
        <v>563</v>
      </c>
      <c r="M28" s="102"/>
      <c r="N28" s="102" t="s">
        <v>563</v>
      </c>
      <c r="O28" s="102" t="s">
        <v>563</v>
      </c>
      <c r="P28" s="102"/>
      <c r="Q28" s="118" t="s">
        <v>563</v>
      </c>
      <c r="R28" s="101"/>
      <c r="S28" s="101"/>
      <c r="T28" s="101"/>
      <c r="U28" s="101"/>
      <c r="V28" s="65"/>
      <c r="W28" s="118" t="e">
        <v>#DIV/0!</v>
      </c>
      <c r="X28" s="101"/>
      <c r="Y28" s="101"/>
      <c r="Z28" s="101"/>
      <c r="AA28" s="101"/>
      <c r="AB28" s="65"/>
      <c r="AC28" s="118" t="e">
        <v>#DIV/0!</v>
      </c>
      <c r="AD28" s="101"/>
      <c r="AE28" s="101"/>
      <c r="AF28" s="101"/>
      <c r="AG28" s="101"/>
      <c r="AH28" s="65"/>
      <c r="AI28" s="118" t="e">
        <v>#DIV/0!</v>
      </c>
      <c r="AJ28" s="54"/>
      <c r="AK28" s="54"/>
      <c r="AL28" s="101"/>
      <c r="AM28" s="54"/>
      <c r="AN28" s="65"/>
      <c r="AO28" s="118">
        <v>0</v>
      </c>
      <c r="AP28" s="101"/>
      <c r="AQ28" s="101"/>
      <c r="AR28" s="101"/>
      <c r="AS28" s="101"/>
      <c r="AT28" s="65"/>
      <c r="AU28" s="118" t="e">
        <v>#DIV/0!</v>
      </c>
      <c r="AV28" s="101"/>
      <c r="AW28" s="101"/>
      <c r="AX28" s="59" t="s">
        <v>563</v>
      </c>
      <c r="AY28" s="102" t="s">
        <v>563</v>
      </c>
      <c r="AZ28" s="102" t="s">
        <v>563</v>
      </c>
      <c r="BA28" s="118" t="s">
        <v>563</v>
      </c>
    </row>
    <row r="29" spans="1:53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102">
        <v>0</v>
      </c>
      <c r="M29" s="102"/>
      <c r="N29" s="102">
        <v>0</v>
      </c>
      <c r="O29" s="102">
        <v>0</v>
      </c>
      <c r="P29" s="102"/>
      <c r="Q29" s="118">
        <v>0</v>
      </c>
      <c r="R29" s="102"/>
      <c r="S29" s="102"/>
      <c r="T29" s="102"/>
      <c r="U29" s="102"/>
      <c r="V29" s="59"/>
      <c r="W29" s="118" t="e">
        <v>#DIV/0!</v>
      </c>
      <c r="X29" s="102"/>
      <c r="Y29" s="102"/>
      <c r="Z29" s="102"/>
      <c r="AA29" s="102"/>
      <c r="AB29" s="59"/>
      <c r="AC29" s="118" t="e">
        <v>#DIV/0!</v>
      </c>
      <c r="AD29" s="102"/>
      <c r="AE29" s="102"/>
      <c r="AF29" s="102"/>
      <c r="AG29" s="102"/>
      <c r="AH29" s="59"/>
      <c r="AI29" s="118" t="e">
        <v>#DIV/0!</v>
      </c>
      <c r="AJ29" s="58"/>
      <c r="AK29" s="58"/>
      <c r="AL29" s="102"/>
      <c r="AM29" s="58"/>
      <c r="AN29" s="59"/>
      <c r="AO29" s="118">
        <v>0</v>
      </c>
      <c r="AP29" s="102"/>
      <c r="AQ29" s="102"/>
      <c r="AR29" s="102"/>
      <c r="AS29" s="102"/>
      <c r="AT29" s="59"/>
      <c r="AU29" s="118" t="e">
        <v>#DIV/0!</v>
      </c>
      <c r="AV29" s="102"/>
      <c r="AW29" s="102"/>
      <c r="AX29" s="59">
        <v>0</v>
      </c>
      <c r="AY29" s="102">
        <v>0</v>
      </c>
      <c r="AZ29" s="102">
        <v>0</v>
      </c>
      <c r="BA29" s="118">
        <v>0</v>
      </c>
    </row>
    <row r="30" spans="1:53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102">
        <v>1</v>
      </c>
      <c r="M30" s="102"/>
      <c r="N30" s="102">
        <v>1</v>
      </c>
      <c r="O30" s="102">
        <v>1</v>
      </c>
      <c r="P30" s="102"/>
      <c r="Q30" s="118">
        <v>1</v>
      </c>
      <c r="R30" s="101"/>
      <c r="S30" s="101"/>
      <c r="T30" s="101"/>
      <c r="U30" s="101"/>
      <c r="V30" s="65"/>
      <c r="W30" s="118" t="e">
        <v>#DIV/0!</v>
      </c>
      <c r="X30" s="101"/>
      <c r="Y30" s="101"/>
      <c r="Z30" s="101"/>
      <c r="AA30" s="101"/>
      <c r="AB30" s="65"/>
      <c r="AC30" s="118" t="e">
        <v>#DIV/0!</v>
      </c>
      <c r="AD30" s="101"/>
      <c r="AE30" s="101"/>
      <c r="AF30" s="101"/>
      <c r="AG30" s="101"/>
      <c r="AH30" s="65"/>
      <c r="AI30" s="118" t="e">
        <v>#DIV/0!</v>
      </c>
      <c r="AJ30" s="54"/>
      <c r="AK30" s="54"/>
      <c r="AL30" s="101"/>
      <c r="AM30" s="54"/>
      <c r="AN30" s="65"/>
      <c r="AO30" s="118">
        <v>0</v>
      </c>
      <c r="AP30" s="101"/>
      <c r="AQ30" s="101"/>
      <c r="AR30" s="101"/>
      <c r="AS30" s="101"/>
      <c r="AT30" s="65"/>
      <c r="AU30" s="118" t="e">
        <v>#DIV/0!</v>
      </c>
      <c r="AV30" s="101"/>
      <c r="AW30" s="101"/>
      <c r="AX30" s="59">
        <v>0</v>
      </c>
      <c r="AY30" s="102">
        <v>5</v>
      </c>
      <c r="AZ30" s="102">
        <v>0</v>
      </c>
      <c r="BA30" s="118">
        <v>1.6666666666666667</v>
      </c>
    </row>
    <row r="31" spans="1:53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102" t="s">
        <v>563</v>
      </c>
      <c r="M31" s="102"/>
      <c r="N31" s="102" t="s">
        <v>563</v>
      </c>
      <c r="O31" s="102" t="s">
        <v>563</v>
      </c>
      <c r="P31" s="102"/>
      <c r="Q31" s="118" t="s">
        <v>563</v>
      </c>
      <c r="R31" s="102"/>
      <c r="S31" s="102"/>
      <c r="T31" s="102"/>
      <c r="U31" s="102"/>
      <c r="V31" s="59"/>
      <c r="W31" s="118" t="e">
        <v>#DIV/0!</v>
      </c>
      <c r="X31" s="102"/>
      <c r="Y31" s="102"/>
      <c r="Z31" s="102"/>
      <c r="AA31" s="102"/>
      <c r="AB31" s="59"/>
      <c r="AC31" s="118" t="e">
        <v>#DIV/0!</v>
      </c>
      <c r="AD31" s="102"/>
      <c r="AE31" s="102"/>
      <c r="AF31" s="102"/>
      <c r="AG31" s="102"/>
      <c r="AH31" s="59"/>
      <c r="AI31" s="118" t="e">
        <v>#DIV/0!</v>
      </c>
      <c r="AJ31" s="58"/>
      <c r="AK31" s="58"/>
      <c r="AL31" s="102"/>
      <c r="AM31" s="58"/>
      <c r="AN31" s="59"/>
      <c r="AO31" s="118">
        <v>0</v>
      </c>
      <c r="AP31" s="102"/>
      <c r="AQ31" s="102"/>
      <c r="AR31" s="102"/>
      <c r="AS31" s="102"/>
      <c r="AT31" s="59"/>
      <c r="AU31" s="118" t="e">
        <v>#DIV/0!</v>
      </c>
      <c r="AV31" s="102"/>
      <c r="AW31" s="102"/>
      <c r="AX31" s="59" t="s">
        <v>563</v>
      </c>
      <c r="AY31" s="102" t="s">
        <v>563</v>
      </c>
      <c r="AZ31" s="102" t="s">
        <v>563</v>
      </c>
      <c r="BA31" s="118" t="s">
        <v>563</v>
      </c>
    </row>
    <row r="32" spans="1:53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102">
        <v>0</v>
      </c>
      <c r="M32" s="102"/>
      <c r="N32" s="102">
        <v>0</v>
      </c>
      <c r="O32" s="102">
        <v>0</v>
      </c>
      <c r="P32" s="102"/>
      <c r="Q32" s="118">
        <v>0</v>
      </c>
      <c r="R32" s="101"/>
      <c r="S32" s="101"/>
      <c r="T32" s="101"/>
      <c r="U32" s="101"/>
      <c r="V32" s="65"/>
      <c r="W32" s="118" t="e">
        <v>#DIV/0!</v>
      </c>
      <c r="X32" s="101"/>
      <c r="Y32" s="101"/>
      <c r="Z32" s="101"/>
      <c r="AA32" s="101"/>
      <c r="AB32" s="65"/>
      <c r="AC32" s="118" t="e">
        <v>#DIV/0!</v>
      </c>
      <c r="AD32" s="101"/>
      <c r="AE32" s="101"/>
      <c r="AF32" s="101"/>
      <c r="AG32" s="101"/>
      <c r="AH32" s="65"/>
      <c r="AI32" s="118" t="e">
        <v>#DIV/0!</v>
      </c>
      <c r="AJ32" s="54"/>
      <c r="AK32" s="54"/>
      <c r="AL32" s="101"/>
      <c r="AM32" s="54"/>
      <c r="AN32" s="65"/>
      <c r="AO32" s="118">
        <v>0</v>
      </c>
      <c r="AP32" s="101"/>
      <c r="AQ32" s="101"/>
      <c r="AR32" s="101"/>
      <c r="AS32" s="101"/>
      <c r="AT32" s="65"/>
      <c r="AU32" s="118" t="e">
        <v>#DIV/0!</v>
      </c>
      <c r="AV32" s="101"/>
      <c r="AW32" s="101"/>
      <c r="AX32" s="59">
        <v>0</v>
      </c>
      <c r="AY32" s="102">
        <v>0</v>
      </c>
      <c r="AZ32" s="102">
        <v>0</v>
      </c>
      <c r="BA32" s="118">
        <v>0</v>
      </c>
    </row>
    <row r="33" spans="1:53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102">
        <v>3</v>
      </c>
      <c r="M33" s="102"/>
      <c r="N33" s="102">
        <v>3</v>
      </c>
      <c r="O33" s="102">
        <v>2</v>
      </c>
      <c r="P33" s="102"/>
      <c r="Q33" s="118">
        <v>2.6666666666666665</v>
      </c>
      <c r="R33" s="102"/>
      <c r="S33" s="102"/>
      <c r="T33" s="102"/>
      <c r="U33" s="102"/>
      <c r="V33" s="59"/>
      <c r="W33" s="118" t="e">
        <v>#DIV/0!</v>
      </c>
      <c r="X33" s="102"/>
      <c r="Y33" s="102"/>
      <c r="Z33" s="102"/>
      <c r="AA33" s="102"/>
      <c r="AB33" s="59"/>
      <c r="AC33" s="118" t="e">
        <v>#DIV/0!</v>
      </c>
      <c r="AD33" s="102"/>
      <c r="AE33" s="102"/>
      <c r="AF33" s="102"/>
      <c r="AG33" s="102"/>
      <c r="AH33" s="59"/>
      <c r="AI33" s="118" t="e">
        <v>#DIV/0!</v>
      </c>
      <c r="AJ33" s="58"/>
      <c r="AK33" s="58"/>
      <c r="AL33" s="102"/>
      <c r="AM33" s="58"/>
      <c r="AN33" s="59"/>
      <c r="AO33" s="118">
        <v>0</v>
      </c>
      <c r="AP33" s="102"/>
      <c r="AQ33" s="102"/>
      <c r="AR33" s="102"/>
      <c r="AS33" s="102"/>
      <c r="AT33" s="59"/>
      <c r="AU33" s="118" t="e">
        <v>#DIV/0!</v>
      </c>
      <c r="AV33" s="102"/>
      <c r="AW33" s="102"/>
      <c r="AX33" s="59">
        <v>0</v>
      </c>
      <c r="AY33" s="102">
        <v>5</v>
      </c>
      <c r="AZ33" s="102">
        <v>0</v>
      </c>
      <c r="BA33" s="118">
        <v>1.6666666666666667</v>
      </c>
    </row>
    <row r="34" spans="1:53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102">
        <v>3</v>
      </c>
      <c r="M34" s="102"/>
      <c r="N34" s="102">
        <v>3</v>
      </c>
      <c r="O34" s="102">
        <v>3</v>
      </c>
      <c r="P34" s="102"/>
      <c r="Q34" s="118">
        <v>3</v>
      </c>
      <c r="R34" s="101"/>
      <c r="S34" s="101"/>
      <c r="T34" s="101"/>
      <c r="U34" s="101"/>
      <c r="V34" s="65"/>
      <c r="W34" s="118" t="e">
        <v>#DIV/0!</v>
      </c>
      <c r="X34" s="101"/>
      <c r="Y34" s="101"/>
      <c r="Z34" s="101"/>
      <c r="AA34" s="101"/>
      <c r="AB34" s="65"/>
      <c r="AC34" s="118" t="e">
        <v>#DIV/0!</v>
      </c>
      <c r="AD34" s="101"/>
      <c r="AE34" s="101"/>
      <c r="AF34" s="101"/>
      <c r="AG34" s="101"/>
      <c r="AH34" s="65"/>
      <c r="AI34" s="118" t="e">
        <v>#DIV/0!</v>
      </c>
      <c r="AJ34" s="54"/>
      <c r="AK34" s="54"/>
      <c r="AL34" s="101"/>
      <c r="AM34" s="54"/>
      <c r="AN34" s="65"/>
      <c r="AO34" s="118">
        <v>0</v>
      </c>
      <c r="AP34" s="101"/>
      <c r="AQ34" s="101"/>
      <c r="AR34" s="101"/>
      <c r="AS34" s="101"/>
      <c r="AT34" s="65"/>
      <c r="AU34" s="118" t="e">
        <v>#DIV/0!</v>
      </c>
      <c r="AV34" s="101"/>
      <c r="AW34" s="101"/>
      <c r="AX34" s="59">
        <v>0</v>
      </c>
      <c r="AY34" s="102">
        <v>5</v>
      </c>
      <c r="AZ34" s="102">
        <v>0</v>
      </c>
      <c r="BA34" s="118">
        <v>1.6666666666666667</v>
      </c>
    </row>
    <row r="35" spans="1:53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102">
        <v>3</v>
      </c>
      <c r="M35" s="102"/>
      <c r="N35" s="102">
        <v>4</v>
      </c>
      <c r="O35" s="102">
        <v>3</v>
      </c>
      <c r="P35" s="102"/>
      <c r="Q35" s="118">
        <v>3.3333333333333335</v>
      </c>
      <c r="R35" s="102"/>
      <c r="S35" s="102"/>
      <c r="T35" s="102"/>
      <c r="U35" s="102"/>
      <c r="V35" s="59"/>
      <c r="W35" s="118" t="e">
        <v>#DIV/0!</v>
      </c>
      <c r="X35" s="102"/>
      <c r="Y35" s="102"/>
      <c r="Z35" s="102"/>
      <c r="AA35" s="102"/>
      <c r="AB35" s="59"/>
      <c r="AC35" s="118" t="e">
        <v>#DIV/0!</v>
      </c>
      <c r="AD35" s="102"/>
      <c r="AE35" s="102"/>
      <c r="AF35" s="102"/>
      <c r="AG35" s="102"/>
      <c r="AH35" s="59"/>
      <c r="AI35" s="118" t="e">
        <v>#DIV/0!</v>
      </c>
      <c r="AJ35" s="58"/>
      <c r="AK35" s="58"/>
      <c r="AL35" s="102"/>
      <c r="AM35" s="58"/>
      <c r="AN35" s="59"/>
      <c r="AO35" s="118">
        <v>0</v>
      </c>
      <c r="AP35" s="102"/>
      <c r="AQ35" s="102"/>
      <c r="AR35" s="102"/>
      <c r="AS35" s="102"/>
      <c r="AT35" s="59"/>
      <c r="AU35" s="118" t="e">
        <v>#DIV/0!</v>
      </c>
      <c r="AV35" s="102"/>
      <c r="AW35" s="102"/>
      <c r="AX35" s="59">
        <v>0</v>
      </c>
      <c r="AY35" s="102">
        <v>5</v>
      </c>
      <c r="AZ35" s="102">
        <v>0</v>
      </c>
      <c r="BA35" s="118">
        <v>1.6666666666666667</v>
      </c>
    </row>
    <row r="36" spans="1:53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102">
        <v>4</v>
      </c>
      <c r="M36" s="102"/>
      <c r="N36" s="102">
        <v>4</v>
      </c>
      <c r="O36" s="102">
        <v>4</v>
      </c>
      <c r="P36" s="102"/>
      <c r="Q36" s="118">
        <v>4</v>
      </c>
      <c r="R36" s="101"/>
      <c r="S36" s="101"/>
      <c r="T36" s="101"/>
      <c r="U36" s="101"/>
      <c r="V36" s="65"/>
      <c r="W36" s="118" t="e">
        <v>#DIV/0!</v>
      </c>
      <c r="X36" s="101"/>
      <c r="Y36" s="101"/>
      <c r="Z36" s="101"/>
      <c r="AA36" s="101"/>
      <c r="AB36" s="65"/>
      <c r="AC36" s="118" t="e">
        <v>#DIV/0!</v>
      </c>
      <c r="AD36" s="101"/>
      <c r="AE36" s="101"/>
      <c r="AF36" s="101"/>
      <c r="AG36" s="101"/>
      <c r="AH36" s="65"/>
      <c r="AI36" s="118" t="e">
        <v>#DIV/0!</v>
      </c>
      <c r="AJ36" s="54"/>
      <c r="AK36" s="54"/>
      <c r="AL36" s="101"/>
      <c r="AM36" s="54"/>
      <c r="AN36" s="65"/>
      <c r="AO36" s="118">
        <v>0</v>
      </c>
      <c r="AP36" s="101"/>
      <c r="AQ36" s="101"/>
      <c r="AR36" s="101"/>
      <c r="AS36" s="101"/>
      <c r="AT36" s="65"/>
      <c r="AU36" s="118" t="e">
        <v>#DIV/0!</v>
      </c>
      <c r="AV36" s="101"/>
      <c r="AW36" s="101"/>
      <c r="AX36" s="59">
        <v>0</v>
      </c>
      <c r="AY36" s="102">
        <v>5</v>
      </c>
      <c r="AZ36" s="102">
        <v>0</v>
      </c>
      <c r="BA36" s="118">
        <v>1.6666666666666667</v>
      </c>
    </row>
    <row r="37" spans="1:53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102">
        <v>3</v>
      </c>
      <c r="M37" s="102"/>
      <c r="N37" s="102">
        <v>4</v>
      </c>
      <c r="O37" s="102">
        <v>4</v>
      </c>
      <c r="P37" s="102"/>
      <c r="Q37" s="118">
        <v>3.6666666666666665</v>
      </c>
      <c r="R37" s="102"/>
      <c r="S37" s="102"/>
      <c r="T37" s="102"/>
      <c r="U37" s="102"/>
      <c r="V37" s="59"/>
      <c r="W37" s="118" t="e">
        <v>#DIV/0!</v>
      </c>
      <c r="X37" s="102"/>
      <c r="Y37" s="102"/>
      <c r="Z37" s="102"/>
      <c r="AA37" s="102"/>
      <c r="AB37" s="59"/>
      <c r="AC37" s="118" t="e">
        <v>#DIV/0!</v>
      </c>
      <c r="AD37" s="102"/>
      <c r="AE37" s="102"/>
      <c r="AF37" s="102"/>
      <c r="AG37" s="102"/>
      <c r="AH37" s="59"/>
      <c r="AI37" s="118" t="e">
        <v>#DIV/0!</v>
      </c>
      <c r="AJ37" s="58"/>
      <c r="AK37" s="58"/>
      <c r="AL37" s="102"/>
      <c r="AM37" s="58"/>
      <c r="AN37" s="59"/>
      <c r="AO37" s="118">
        <v>0</v>
      </c>
      <c r="AP37" s="102"/>
      <c r="AQ37" s="102"/>
      <c r="AR37" s="102"/>
      <c r="AS37" s="102"/>
      <c r="AT37" s="59"/>
      <c r="AU37" s="118" t="e">
        <v>#DIV/0!</v>
      </c>
      <c r="AV37" s="102"/>
      <c r="AW37" s="102"/>
      <c r="AX37" s="59">
        <v>0</v>
      </c>
      <c r="AY37" s="102">
        <v>5</v>
      </c>
      <c r="AZ37" s="102">
        <v>0</v>
      </c>
      <c r="BA37" s="118">
        <v>1.6666666666666667</v>
      </c>
    </row>
    <row r="38" spans="1:53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102">
        <v>2</v>
      </c>
      <c r="M38" s="102"/>
      <c r="N38" s="102">
        <v>2</v>
      </c>
      <c r="O38" s="102">
        <v>1</v>
      </c>
      <c r="P38" s="102"/>
      <c r="Q38" s="118">
        <v>1.6666666666666667</v>
      </c>
      <c r="R38" s="101"/>
      <c r="S38" s="101"/>
      <c r="T38" s="101"/>
      <c r="U38" s="101"/>
      <c r="V38" s="65"/>
      <c r="W38" s="118" t="e">
        <v>#DIV/0!</v>
      </c>
      <c r="X38" s="101"/>
      <c r="Y38" s="101"/>
      <c r="Z38" s="101"/>
      <c r="AA38" s="101"/>
      <c r="AB38" s="65"/>
      <c r="AC38" s="118" t="e">
        <v>#DIV/0!</v>
      </c>
      <c r="AD38" s="101"/>
      <c r="AE38" s="101"/>
      <c r="AF38" s="101"/>
      <c r="AG38" s="101"/>
      <c r="AH38" s="65"/>
      <c r="AI38" s="118" t="e">
        <v>#DIV/0!</v>
      </c>
      <c r="AJ38" s="54"/>
      <c r="AK38" s="54"/>
      <c r="AL38" s="101"/>
      <c r="AM38" s="54"/>
      <c r="AN38" s="65"/>
      <c r="AO38" s="118">
        <v>0</v>
      </c>
      <c r="AP38" s="101"/>
      <c r="AQ38" s="101"/>
      <c r="AR38" s="101"/>
      <c r="AS38" s="101"/>
      <c r="AT38" s="65"/>
      <c r="AU38" s="118" t="e">
        <v>#DIV/0!</v>
      </c>
      <c r="AV38" s="101"/>
      <c r="AW38" s="101"/>
      <c r="AX38" s="59">
        <v>0</v>
      </c>
      <c r="AY38" s="102">
        <v>5</v>
      </c>
      <c r="AZ38" s="102">
        <v>0</v>
      </c>
      <c r="BA38" s="118">
        <v>1.6666666666666667</v>
      </c>
    </row>
    <row r="39" spans="1:53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102" t="s">
        <v>563</v>
      </c>
      <c r="M39" s="102"/>
      <c r="N39" s="102" t="s">
        <v>563</v>
      </c>
      <c r="O39" s="102" t="s">
        <v>563</v>
      </c>
      <c r="P39" s="102"/>
      <c r="Q39" s="118" t="s">
        <v>563</v>
      </c>
      <c r="R39" s="102"/>
      <c r="S39" s="102"/>
      <c r="T39" s="102"/>
      <c r="U39" s="102"/>
      <c r="V39" s="59"/>
      <c r="W39" s="118" t="e">
        <v>#DIV/0!</v>
      </c>
      <c r="X39" s="102"/>
      <c r="Y39" s="102"/>
      <c r="Z39" s="102"/>
      <c r="AA39" s="102"/>
      <c r="AB39" s="59"/>
      <c r="AC39" s="118" t="e">
        <v>#DIV/0!</v>
      </c>
      <c r="AD39" s="102"/>
      <c r="AE39" s="102"/>
      <c r="AF39" s="102"/>
      <c r="AG39" s="102"/>
      <c r="AH39" s="59"/>
      <c r="AI39" s="118" t="e">
        <v>#DIV/0!</v>
      </c>
      <c r="AJ39" s="58"/>
      <c r="AK39" s="58"/>
      <c r="AL39" s="102"/>
      <c r="AM39" s="58"/>
      <c r="AN39" s="59"/>
      <c r="AO39" s="118">
        <v>0</v>
      </c>
      <c r="AP39" s="102"/>
      <c r="AQ39" s="102"/>
      <c r="AR39" s="102"/>
      <c r="AS39" s="102"/>
      <c r="AT39" s="59"/>
      <c r="AU39" s="118" t="e">
        <v>#DIV/0!</v>
      </c>
      <c r="AV39" s="102"/>
      <c r="AW39" s="102"/>
      <c r="AX39" s="59" t="s">
        <v>563</v>
      </c>
      <c r="AY39" s="102" t="s">
        <v>563</v>
      </c>
      <c r="AZ39" s="102" t="s">
        <v>563</v>
      </c>
      <c r="BA39" s="118" t="s">
        <v>563</v>
      </c>
    </row>
    <row r="40" spans="1:53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102">
        <v>0</v>
      </c>
      <c r="M40" s="102"/>
      <c r="N40" s="102">
        <v>0</v>
      </c>
      <c r="O40" s="102">
        <v>0</v>
      </c>
      <c r="P40" s="102"/>
      <c r="Q40" s="118">
        <v>0</v>
      </c>
      <c r="R40" s="101"/>
      <c r="S40" s="101"/>
      <c r="T40" s="101"/>
      <c r="U40" s="101"/>
      <c r="V40" s="65"/>
      <c r="W40" s="118" t="e">
        <v>#DIV/0!</v>
      </c>
      <c r="X40" s="101"/>
      <c r="Y40" s="101"/>
      <c r="Z40" s="101"/>
      <c r="AA40" s="101"/>
      <c r="AB40" s="65"/>
      <c r="AC40" s="118" t="e">
        <v>#DIV/0!</v>
      </c>
      <c r="AD40" s="101"/>
      <c r="AE40" s="101"/>
      <c r="AF40" s="101"/>
      <c r="AG40" s="101"/>
      <c r="AH40" s="65"/>
      <c r="AI40" s="118" t="e">
        <v>#DIV/0!</v>
      </c>
      <c r="AJ40" s="54"/>
      <c r="AK40" s="54"/>
      <c r="AL40" s="101"/>
      <c r="AM40" s="54"/>
      <c r="AN40" s="65"/>
      <c r="AO40" s="118">
        <v>0</v>
      </c>
      <c r="AP40" s="101"/>
      <c r="AQ40" s="101"/>
      <c r="AR40" s="101"/>
      <c r="AS40" s="101"/>
      <c r="AT40" s="65"/>
      <c r="AU40" s="118" t="e">
        <v>#DIV/0!</v>
      </c>
      <c r="AV40" s="101"/>
      <c r="AW40" s="101"/>
      <c r="AX40" s="59">
        <v>0</v>
      </c>
      <c r="AY40" s="102">
        <v>0</v>
      </c>
      <c r="AZ40" s="102">
        <v>0</v>
      </c>
      <c r="BA40" s="118">
        <v>0</v>
      </c>
    </row>
    <row r="41" spans="1:53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102" t="s">
        <v>563</v>
      </c>
      <c r="M41" s="102"/>
      <c r="N41" s="102" t="s">
        <v>563</v>
      </c>
      <c r="O41" s="102" t="s">
        <v>563</v>
      </c>
      <c r="P41" s="102"/>
      <c r="Q41" s="118" t="s">
        <v>563</v>
      </c>
      <c r="R41" s="102"/>
      <c r="S41" s="102"/>
      <c r="T41" s="102"/>
      <c r="U41" s="102"/>
      <c r="V41" s="59"/>
      <c r="W41" s="118" t="e">
        <v>#DIV/0!</v>
      </c>
      <c r="X41" s="102"/>
      <c r="Y41" s="102"/>
      <c r="Z41" s="102"/>
      <c r="AA41" s="102"/>
      <c r="AB41" s="59"/>
      <c r="AC41" s="118" t="e">
        <v>#DIV/0!</v>
      </c>
      <c r="AD41" s="102"/>
      <c r="AE41" s="102"/>
      <c r="AF41" s="102"/>
      <c r="AG41" s="102"/>
      <c r="AH41" s="59"/>
      <c r="AI41" s="118" t="e">
        <v>#DIV/0!</v>
      </c>
      <c r="AJ41" s="58"/>
      <c r="AK41" s="58"/>
      <c r="AL41" s="102"/>
      <c r="AM41" s="58"/>
      <c r="AN41" s="59"/>
      <c r="AO41" s="118">
        <v>0</v>
      </c>
      <c r="AP41" s="102"/>
      <c r="AQ41" s="102"/>
      <c r="AR41" s="102"/>
      <c r="AS41" s="102"/>
      <c r="AT41" s="59"/>
      <c r="AU41" s="118" t="e">
        <v>#DIV/0!</v>
      </c>
      <c r="AV41" s="102"/>
      <c r="AW41" s="102"/>
      <c r="AX41" s="59" t="s">
        <v>563</v>
      </c>
      <c r="AY41" s="102" t="s">
        <v>563</v>
      </c>
      <c r="AZ41" s="102" t="s">
        <v>563</v>
      </c>
      <c r="BA41" s="118" t="s">
        <v>563</v>
      </c>
    </row>
    <row r="42" spans="1:53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102">
        <v>4</v>
      </c>
      <c r="M42" s="102"/>
      <c r="N42" s="102">
        <v>4</v>
      </c>
      <c r="O42" s="102">
        <v>4</v>
      </c>
      <c r="P42" s="102"/>
      <c r="Q42" s="118">
        <v>4</v>
      </c>
      <c r="R42" s="101"/>
      <c r="S42" s="101"/>
      <c r="T42" s="101"/>
      <c r="U42" s="101"/>
      <c r="V42" s="65"/>
      <c r="W42" s="118" t="e">
        <v>#DIV/0!</v>
      </c>
      <c r="X42" s="101"/>
      <c r="Y42" s="101"/>
      <c r="Z42" s="101"/>
      <c r="AA42" s="101"/>
      <c r="AB42" s="65"/>
      <c r="AC42" s="118" t="e">
        <v>#DIV/0!</v>
      </c>
      <c r="AD42" s="101"/>
      <c r="AE42" s="101"/>
      <c r="AF42" s="101"/>
      <c r="AG42" s="101"/>
      <c r="AH42" s="65"/>
      <c r="AI42" s="118" t="e">
        <v>#DIV/0!</v>
      </c>
      <c r="AJ42" s="54"/>
      <c r="AK42" s="54"/>
      <c r="AL42" s="101"/>
      <c r="AM42" s="54"/>
      <c r="AN42" s="65"/>
      <c r="AO42" s="118">
        <v>0</v>
      </c>
      <c r="AP42" s="101"/>
      <c r="AQ42" s="101"/>
      <c r="AR42" s="101"/>
      <c r="AS42" s="101"/>
      <c r="AT42" s="65"/>
      <c r="AU42" s="118" t="e">
        <v>#DIV/0!</v>
      </c>
      <c r="AV42" s="101"/>
      <c r="AW42" s="101"/>
      <c r="AX42" s="59">
        <v>0</v>
      </c>
      <c r="AY42" s="102">
        <v>5</v>
      </c>
      <c r="AZ42" s="102">
        <v>0</v>
      </c>
      <c r="BA42" s="118">
        <v>1.6666666666666667</v>
      </c>
    </row>
    <row r="43" spans="1:53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102" t="s">
        <v>563</v>
      </c>
      <c r="M43" s="102"/>
      <c r="N43" s="102" t="s">
        <v>563</v>
      </c>
      <c r="O43" s="102" t="s">
        <v>563</v>
      </c>
      <c r="P43" s="102"/>
      <c r="Q43" s="118" t="s">
        <v>563</v>
      </c>
      <c r="R43" s="102"/>
      <c r="S43" s="102"/>
      <c r="T43" s="102"/>
      <c r="U43" s="102"/>
      <c r="V43" s="59"/>
      <c r="W43" s="118" t="e">
        <v>#DIV/0!</v>
      </c>
      <c r="X43" s="102"/>
      <c r="Y43" s="102"/>
      <c r="Z43" s="102"/>
      <c r="AA43" s="102"/>
      <c r="AB43" s="59"/>
      <c r="AC43" s="118" t="e">
        <v>#DIV/0!</v>
      </c>
      <c r="AD43" s="102"/>
      <c r="AE43" s="102"/>
      <c r="AF43" s="102"/>
      <c r="AG43" s="102"/>
      <c r="AH43" s="59"/>
      <c r="AI43" s="118" t="e">
        <v>#DIV/0!</v>
      </c>
      <c r="AJ43" s="58"/>
      <c r="AK43" s="58"/>
      <c r="AL43" s="102"/>
      <c r="AM43" s="58"/>
      <c r="AN43" s="59"/>
      <c r="AO43" s="118">
        <v>0</v>
      </c>
      <c r="AP43" s="102"/>
      <c r="AQ43" s="102"/>
      <c r="AR43" s="102"/>
      <c r="AS43" s="102"/>
      <c r="AT43" s="59"/>
      <c r="AU43" s="118" t="e">
        <v>#DIV/0!</v>
      </c>
      <c r="AV43" s="102"/>
      <c r="AW43" s="102"/>
      <c r="AX43" s="59" t="s">
        <v>563</v>
      </c>
      <c r="AY43" s="102" t="s">
        <v>563</v>
      </c>
      <c r="AZ43" s="102" t="s">
        <v>563</v>
      </c>
      <c r="BA43" s="118" t="s">
        <v>563</v>
      </c>
    </row>
    <row r="44" spans="1:53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102">
        <v>2</v>
      </c>
      <c r="M44" s="102"/>
      <c r="N44" s="102">
        <v>2</v>
      </c>
      <c r="O44" s="102">
        <v>1</v>
      </c>
      <c r="P44" s="102"/>
      <c r="Q44" s="118">
        <v>1.6666666666666667</v>
      </c>
      <c r="R44" s="101"/>
      <c r="S44" s="101"/>
      <c r="T44" s="101"/>
      <c r="U44" s="101"/>
      <c r="V44" s="65"/>
      <c r="W44" s="118" t="e">
        <v>#DIV/0!</v>
      </c>
      <c r="X44" s="101"/>
      <c r="Y44" s="101"/>
      <c r="Z44" s="101"/>
      <c r="AA44" s="101"/>
      <c r="AB44" s="65"/>
      <c r="AC44" s="118" t="e">
        <v>#DIV/0!</v>
      </c>
      <c r="AD44" s="101"/>
      <c r="AE44" s="101"/>
      <c r="AF44" s="101"/>
      <c r="AG44" s="101"/>
      <c r="AH44" s="65"/>
      <c r="AI44" s="118" t="e">
        <v>#DIV/0!</v>
      </c>
      <c r="AJ44" s="54"/>
      <c r="AK44" s="54"/>
      <c r="AL44" s="101"/>
      <c r="AM44" s="54"/>
      <c r="AN44" s="65"/>
      <c r="AO44" s="118">
        <v>0</v>
      </c>
      <c r="AP44" s="101"/>
      <c r="AQ44" s="101"/>
      <c r="AR44" s="101"/>
      <c r="AS44" s="101"/>
      <c r="AT44" s="65"/>
      <c r="AU44" s="118" t="e">
        <v>#DIV/0!</v>
      </c>
      <c r="AV44" s="101"/>
      <c r="AW44" s="101"/>
      <c r="AX44" s="59">
        <v>0</v>
      </c>
      <c r="AY44" s="102">
        <v>5</v>
      </c>
      <c r="AZ44" s="102">
        <v>0</v>
      </c>
      <c r="BA44" s="118">
        <v>1.6666666666666667</v>
      </c>
    </row>
    <row r="45" spans="1:53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102">
        <v>4</v>
      </c>
      <c r="M45" s="102"/>
      <c r="N45" s="102">
        <v>3</v>
      </c>
      <c r="O45" s="102">
        <v>3</v>
      </c>
      <c r="P45" s="102"/>
      <c r="Q45" s="118">
        <v>3.3333333333333335</v>
      </c>
      <c r="R45" s="102"/>
      <c r="S45" s="102"/>
      <c r="T45" s="102"/>
      <c r="U45" s="102"/>
      <c r="V45" s="59"/>
      <c r="W45" s="118" t="e">
        <v>#DIV/0!</v>
      </c>
      <c r="X45" s="102"/>
      <c r="Y45" s="102"/>
      <c r="Z45" s="102"/>
      <c r="AA45" s="102"/>
      <c r="AB45" s="59"/>
      <c r="AC45" s="118" t="e">
        <v>#DIV/0!</v>
      </c>
      <c r="AD45" s="102"/>
      <c r="AE45" s="102"/>
      <c r="AF45" s="102"/>
      <c r="AG45" s="102"/>
      <c r="AH45" s="59"/>
      <c r="AI45" s="118" t="e">
        <v>#DIV/0!</v>
      </c>
      <c r="AJ45" s="58"/>
      <c r="AK45" s="58"/>
      <c r="AL45" s="102"/>
      <c r="AM45" s="58"/>
      <c r="AN45" s="59"/>
      <c r="AO45" s="118">
        <v>0</v>
      </c>
      <c r="AP45" s="102"/>
      <c r="AQ45" s="102"/>
      <c r="AR45" s="102"/>
      <c r="AS45" s="102"/>
      <c r="AT45" s="59"/>
      <c r="AU45" s="118" t="e">
        <v>#DIV/0!</v>
      </c>
      <c r="AV45" s="102"/>
      <c r="AW45" s="102"/>
      <c r="AX45" s="59">
        <v>0</v>
      </c>
      <c r="AY45" s="102">
        <v>5</v>
      </c>
      <c r="AZ45" s="102">
        <v>0</v>
      </c>
      <c r="BA45" s="118">
        <v>1.6666666666666667</v>
      </c>
    </row>
    <row r="46" spans="1:53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102">
        <v>0</v>
      </c>
      <c r="M46" s="102"/>
      <c r="N46" s="102">
        <v>0</v>
      </c>
      <c r="O46" s="102">
        <v>0</v>
      </c>
      <c r="P46" s="102"/>
      <c r="Q46" s="118">
        <v>0</v>
      </c>
      <c r="R46" s="101"/>
      <c r="S46" s="101"/>
      <c r="T46" s="101"/>
      <c r="U46" s="101"/>
      <c r="V46" s="65"/>
      <c r="W46" s="118" t="e">
        <v>#DIV/0!</v>
      </c>
      <c r="X46" s="101"/>
      <c r="Y46" s="101"/>
      <c r="Z46" s="101"/>
      <c r="AA46" s="101"/>
      <c r="AB46" s="65"/>
      <c r="AC46" s="118" t="e">
        <v>#DIV/0!</v>
      </c>
      <c r="AD46" s="101"/>
      <c r="AE46" s="101"/>
      <c r="AF46" s="101"/>
      <c r="AG46" s="101"/>
      <c r="AH46" s="65"/>
      <c r="AI46" s="118" t="e">
        <v>#DIV/0!</v>
      </c>
      <c r="AJ46" s="54"/>
      <c r="AK46" s="54"/>
      <c r="AL46" s="101"/>
      <c r="AM46" s="54"/>
      <c r="AN46" s="65"/>
      <c r="AO46" s="118">
        <v>0</v>
      </c>
      <c r="AP46" s="101"/>
      <c r="AQ46" s="101"/>
      <c r="AR46" s="101"/>
      <c r="AS46" s="101"/>
      <c r="AT46" s="65"/>
      <c r="AU46" s="118" t="e">
        <v>#DIV/0!</v>
      </c>
      <c r="AV46" s="101"/>
      <c r="AW46" s="101"/>
      <c r="AX46" s="59">
        <v>0</v>
      </c>
      <c r="AY46" s="102">
        <v>0</v>
      </c>
      <c r="AZ46" s="102">
        <v>0</v>
      </c>
      <c r="BA46" s="118">
        <v>0</v>
      </c>
    </row>
    <row r="47" spans="1:53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102">
        <v>2</v>
      </c>
      <c r="M47" s="102"/>
      <c r="N47" s="102">
        <v>2</v>
      </c>
      <c r="O47" s="102">
        <v>1</v>
      </c>
      <c r="P47" s="102"/>
      <c r="Q47" s="118">
        <v>1.6666666666666667</v>
      </c>
      <c r="R47" s="102"/>
      <c r="S47" s="102"/>
      <c r="T47" s="102"/>
      <c r="U47" s="102"/>
      <c r="V47" s="59"/>
      <c r="W47" s="118" t="e">
        <v>#DIV/0!</v>
      </c>
      <c r="X47" s="102"/>
      <c r="Y47" s="102"/>
      <c r="Z47" s="102"/>
      <c r="AA47" s="102"/>
      <c r="AB47" s="59"/>
      <c r="AC47" s="118" t="e">
        <v>#DIV/0!</v>
      </c>
      <c r="AD47" s="102"/>
      <c r="AE47" s="102"/>
      <c r="AF47" s="102"/>
      <c r="AG47" s="102"/>
      <c r="AH47" s="59"/>
      <c r="AI47" s="118" t="e">
        <v>#DIV/0!</v>
      </c>
      <c r="AJ47" s="58"/>
      <c r="AK47" s="58"/>
      <c r="AL47" s="102"/>
      <c r="AM47" s="58"/>
      <c r="AN47" s="59"/>
      <c r="AO47" s="118">
        <v>0</v>
      </c>
      <c r="AP47" s="102"/>
      <c r="AQ47" s="102"/>
      <c r="AR47" s="102"/>
      <c r="AS47" s="102"/>
      <c r="AT47" s="59"/>
      <c r="AU47" s="118" t="e">
        <v>#DIV/0!</v>
      </c>
      <c r="AV47" s="102"/>
      <c r="AW47" s="102"/>
      <c r="AX47" s="59">
        <v>0</v>
      </c>
      <c r="AY47" s="102">
        <v>5</v>
      </c>
      <c r="AZ47" s="102">
        <v>0</v>
      </c>
      <c r="BA47" s="118">
        <v>1.6666666666666667</v>
      </c>
    </row>
    <row r="48" spans="1:53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102" t="s">
        <v>563</v>
      </c>
      <c r="M48" s="102"/>
      <c r="N48" s="102" t="s">
        <v>563</v>
      </c>
      <c r="O48" s="102" t="s">
        <v>563</v>
      </c>
      <c r="P48" s="102"/>
      <c r="Q48" s="118" t="s">
        <v>563</v>
      </c>
      <c r="R48" s="101"/>
      <c r="S48" s="101"/>
      <c r="T48" s="101"/>
      <c r="U48" s="101"/>
      <c r="V48" s="65"/>
      <c r="W48" s="118" t="e">
        <v>#DIV/0!</v>
      </c>
      <c r="X48" s="101"/>
      <c r="Y48" s="101"/>
      <c r="Z48" s="101"/>
      <c r="AA48" s="101"/>
      <c r="AB48" s="65"/>
      <c r="AC48" s="118" t="e">
        <v>#DIV/0!</v>
      </c>
      <c r="AD48" s="101"/>
      <c r="AE48" s="101"/>
      <c r="AF48" s="101"/>
      <c r="AG48" s="101"/>
      <c r="AH48" s="65"/>
      <c r="AI48" s="118" t="e">
        <v>#DIV/0!</v>
      </c>
      <c r="AJ48" s="54"/>
      <c r="AK48" s="54"/>
      <c r="AL48" s="101"/>
      <c r="AM48" s="54"/>
      <c r="AN48" s="65"/>
      <c r="AO48" s="118">
        <v>0</v>
      </c>
      <c r="AP48" s="101"/>
      <c r="AQ48" s="101"/>
      <c r="AR48" s="101"/>
      <c r="AS48" s="101"/>
      <c r="AT48" s="65"/>
      <c r="AU48" s="118" t="e">
        <v>#DIV/0!</v>
      </c>
      <c r="AV48" s="101"/>
      <c r="AW48" s="101"/>
      <c r="AX48" s="59" t="s">
        <v>563</v>
      </c>
      <c r="AY48" s="102" t="s">
        <v>563</v>
      </c>
      <c r="AZ48" s="102" t="s">
        <v>563</v>
      </c>
      <c r="BA48" s="118" t="s">
        <v>563</v>
      </c>
    </row>
    <row r="49" spans="1:53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102">
        <v>3</v>
      </c>
      <c r="M49" s="102"/>
      <c r="N49" s="102">
        <v>3</v>
      </c>
      <c r="O49" s="102">
        <v>2</v>
      </c>
      <c r="P49" s="102"/>
      <c r="Q49" s="118">
        <v>2.6666666666666665</v>
      </c>
      <c r="R49" s="102"/>
      <c r="S49" s="102"/>
      <c r="T49" s="102"/>
      <c r="U49" s="102"/>
      <c r="V49" s="59"/>
      <c r="W49" s="118" t="e">
        <v>#DIV/0!</v>
      </c>
      <c r="X49" s="102"/>
      <c r="Y49" s="102"/>
      <c r="Z49" s="102"/>
      <c r="AA49" s="102"/>
      <c r="AB49" s="59"/>
      <c r="AC49" s="118" t="e">
        <v>#DIV/0!</v>
      </c>
      <c r="AD49" s="102"/>
      <c r="AE49" s="102"/>
      <c r="AF49" s="102"/>
      <c r="AG49" s="102"/>
      <c r="AH49" s="59"/>
      <c r="AI49" s="118" t="e">
        <v>#DIV/0!</v>
      </c>
      <c r="AJ49" s="58"/>
      <c r="AK49" s="58"/>
      <c r="AL49" s="102"/>
      <c r="AM49" s="58"/>
      <c r="AN49" s="59"/>
      <c r="AO49" s="118">
        <v>0</v>
      </c>
      <c r="AP49" s="102"/>
      <c r="AQ49" s="102"/>
      <c r="AR49" s="102"/>
      <c r="AS49" s="102"/>
      <c r="AT49" s="59"/>
      <c r="AU49" s="118" t="e">
        <v>#DIV/0!</v>
      </c>
      <c r="AV49" s="102"/>
      <c r="AW49" s="102"/>
      <c r="AX49" s="59">
        <v>0</v>
      </c>
      <c r="AY49" s="102">
        <v>5</v>
      </c>
      <c r="AZ49" s="102">
        <v>0</v>
      </c>
      <c r="BA49" s="118">
        <v>1.6666666666666667</v>
      </c>
    </row>
    <row r="50" spans="1:53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102">
        <v>0</v>
      </c>
      <c r="M50" s="102"/>
      <c r="N50" s="102">
        <v>0</v>
      </c>
      <c r="O50" s="102">
        <v>0</v>
      </c>
      <c r="P50" s="102"/>
      <c r="Q50" s="118">
        <v>0</v>
      </c>
      <c r="R50" s="101"/>
      <c r="S50" s="101"/>
      <c r="T50" s="101"/>
      <c r="U50" s="101"/>
      <c r="V50" s="65"/>
      <c r="W50" s="118" t="e">
        <v>#DIV/0!</v>
      </c>
      <c r="X50" s="101"/>
      <c r="Y50" s="101"/>
      <c r="Z50" s="101"/>
      <c r="AA50" s="101"/>
      <c r="AB50" s="65"/>
      <c r="AC50" s="118" t="e">
        <v>#DIV/0!</v>
      </c>
      <c r="AD50" s="101"/>
      <c r="AE50" s="101"/>
      <c r="AF50" s="101"/>
      <c r="AG50" s="101"/>
      <c r="AH50" s="65"/>
      <c r="AI50" s="118" t="e">
        <v>#DIV/0!</v>
      </c>
      <c r="AJ50" s="54"/>
      <c r="AK50" s="54"/>
      <c r="AL50" s="101"/>
      <c r="AM50" s="54"/>
      <c r="AN50" s="65"/>
      <c r="AO50" s="118">
        <v>0</v>
      </c>
      <c r="AP50" s="101"/>
      <c r="AQ50" s="101"/>
      <c r="AR50" s="101"/>
      <c r="AS50" s="101"/>
      <c r="AT50" s="65"/>
      <c r="AU50" s="118" t="e">
        <v>#DIV/0!</v>
      </c>
      <c r="AV50" s="101"/>
      <c r="AW50" s="101"/>
      <c r="AX50" s="59">
        <v>0</v>
      </c>
      <c r="AY50" s="102">
        <v>0</v>
      </c>
      <c r="AZ50" s="102">
        <v>0</v>
      </c>
      <c r="BA50" s="118">
        <v>0</v>
      </c>
    </row>
    <row r="51" spans="1:53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102" t="s">
        <v>563</v>
      </c>
      <c r="M51" s="102"/>
      <c r="N51" s="102" t="s">
        <v>563</v>
      </c>
      <c r="O51" s="102" t="s">
        <v>563</v>
      </c>
      <c r="P51" s="102"/>
      <c r="Q51" s="118" t="s">
        <v>563</v>
      </c>
      <c r="R51" s="102"/>
      <c r="S51" s="102"/>
      <c r="T51" s="102"/>
      <c r="U51" s="102"/>
      <c r="V51" s="59"/>
      <c r="W51" s="118" t="e">
        <v>#DIV/0!</v>
      </c>
      <c r="X51" s="102"/>
      <c r="Y51" s="102"/>
      <c r="Z51" s="102"/>
      <c r="AA51" s="102"/>
      <c r="AB51" s="59"/>
      <c r="AC51" s="118" t="e">
        <v>#DIV/0!</v>
      </c>
      <c r="AD51" s="102"/>
      <c r="AE51" s="102"/>
      <c r="AF51" s="102"/>
      <c r="AG51" s="102"/>
      <c r="AH51" s="59"/>
      <c r="AI51" s="118" t="e">
        <v>#DIV/0!</v>
      </c>
      <c r="AJ51" s="58"/>
      <c r="AK51" s="58"/>
      <c r="AL51" s="102"/>
      <c r="AM51" s="58"/>
      <c r="AN51" s="59"/>
      <c r="AO51" s="118">
        <v>0</v>
      </c>
      <c r="AP51" s="102"/>
      <c r="AQ51" s="102"/>
      <c r="AR51" s="102"/>
      <c r="AS51" s="102"/>
      <c r="AT51" s="59"/>
      <c r="AU51" s="118" t="e">
        <v>#DIV/0!</v>
      </c>
      <c r="AV51" s="102"/>
      <c r="AW51" s="102"/>
      <c r="AX51" s="59" t="s">
        <v>563</v>
      </c>
      <c r="AY51" s="102" t="s">
        <v>563</v>
      </c>
      <c r="AZ51" s="102" t="s">
        <v>563</v>
      </c>
      <c r="BA51" s="118" t="s">
        <v>563</v>
      </c>
    </row>
    <row r="52" spans="1:53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102">
        <v>0</v>
      </c>
      <c r="M52" s="102"/>
      <c r="N52" s="102">
        <v>0</v>
      </c>
      <c r="O52" s="102">
        <v>0</v>
      </c>
      <c r="P52" s="102"/>
      <c r="Q52" s="118">
        <v>0</v>
      </c>
      <c r="R52" s="101"/>
      <c r="S52" s="101"/>
      <c r="T52" s="101"/>
      <c r="U52" s="101"/>
      <c r="V52" s="65"/>
      <c r="W52" s="118" t="e">
        <v>#DIV/0!</v>
      </c>
      <c r="X52" s="101"/>
      <c r="Y52" s="101"/>
      <c r="Z52" s="101"/>
      <c r="AA52" s="101"/>
      <c r="AB52" s="65"/>
      <c r="AC52" s="118" t="e">
        <v>#DIV/0!</v>
      </c>
      <c r="AD52" s="101"/>
      <c r="AE52" s="101"/>
      <c r="AF52" s="101"/>
      <c r="AG52" s="101"/>
      <c r="AH52" s="65"/>
      <c r="AI52" s="118" t="e">
        <v>#DIV/0!</v>
      </c>
      <c r="AJ52" s="54"/>
      <c r="AK52" s="54"/>
      <c r="AL52" s="101"/>
      <c r="AM52" s="54"/>
      <c r="AN52" s="65"/>
      <c r="AO52" s="118">
        <v>0</v>
      </c>
      <c r="AP52" s="101"/>
      <c r="AQ52" s="101"/>
      <c r="AR52" s="101"/>
      <c r="AS52" s="101"/>
      <c r="AT52" s="65"/>
      <c r="AU52" s="118" t="e">
        <v>#DIV/0!</v>
      </c>
      <c r="AV52" s="101"/>
      <c r="AW52" s="101"/>
      <c r="AX52" s="59">
        <v>0</v>
      </c>
      <c r="AY52" s="102">
        <v>0</v>
      </c>
      <c r="AZ52" s="102">
        <v>0</v>
      </c>
      <c r="BA52" s="118">
        <v>0</v>
      </c>
    </row>
    <row r="53" spans="1:53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102">
        <v>1</v>
      </c>
      <c r="M53" s="102"/>
      <c r="N53" s="102">
        <v>1</v>
      </c>
      <c r="O53" s="102">
        <v>1</v>
      </c>
      <c r="P53" s="102"/>
      <c r="Q53" s="118">
        <v>1</v>
      </c>
      <c r="R53" s="102"/>
      <c r="S53" s="102"/>
      <c r="T53" s="102"/>
      <c r="U53" s="102"/>
      <c r="V53" s="59"/>
      <c r="W53" s="118" t="e">
        <v>#DIV/0!</v>
      </c>
      <c r="X53" s="102"/>
      <c r="Y53" s="102"/>
      <c r="Z53" s="102"/>
      <c r="AA53" s="102"/>
      <c r="AB53" s="59"/>
      <c r="AC53" s="118" t="e">
        <v>#DIV/0!</v>
      </c>
      <c r="AD53" s="102"/>
      <c r="AE53" s="102"/>
      <c r="AF53" s="102"/>
      <c r="AG53" s="102"/>
      <c r="AH53" s="59"/>
      <c r="AI53" s="118" t="e">
        <v>#DIV/0!</v>
      </c>
      <c r="AJ53" s="58"/>
      <c r="AK53" s="58"/>
      <c r="AL53" s="102"/>
      <c r="AM53" s="58"/>
      <c r="AN53" s="59"/>
      <c r="AO53" s="118">
        <v>0</v>
      </c>
      <c r="AP53" s="102"/>
      <c r="AQ53" s="102"/>
      <c r="AR53" s="102"/>
      <c r="AS53" s="102"/>
      <c r="AT53" s="59"/>
      <c r="AU53" s="118" t="e">
        <v>#DIV/0!</v>
      </c>
      <c r="AV53" s="102"/>
      <c r="AW53" s="102"/>
      <c r="AX53" s="59">
        <v>0</v>
      </c>
      <c r="AY53" s="102">
        <v>5</v>
      </c>
      <c r="AZ53" s="102">
        <v>0</v>
      </c>
      <c r="BA53" s="118">
        <v>1.6666666666666667</v>
      </c>
    </row>
    <row r="54" spans="1:53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102">
        <v>0</v>
      </c>
      <c r="M54" s="102"/>
      <c r="N54" s="102">
        <v>0</v>
      </c>
      <c r="O54" s="102">
        <v>0</v>
      </c>
      <c r="P54" s="102"/>
      <c r="Q54" s="118">
        <v>0</v>
      </c>
      <c r="R54" s="101"/>
      <c r="S54" s="101"/>
      <c r="T54" s="101"/>
      <c r="U54" s="101"/>
      <c r="V54" s="65"/>
      <c r="W54" s="118" t="e">
        <v>#DIV/0!</v>
      </c>
      <c r="X54" s="101"/>
      <c r="Y54" s="101"/>
      <c r="Z54" s="101"/>
      <c r="AA54" s="101"/>
      <c r="AB54" s="65"/>
      <c r="AC54" s="118" t="e">
        <v>#DIV/0!</v>
      </c>
      <c r="AD54" s="101"/>
      <c r="AE54" s="101"/>
      <c r="AF54" s="101"/>
      <c r="AG54" s="101"/>
      <c r="AH54" s="65"/>
      <c r="AI54" s="118" t="e">
        <v>#DIV/0!</v>
      </c>
      <c r="AJ54" s="54"/>
      <c r="AK54" s="54"/>
      <c r="AL54" s="101"/>
      <c r="AM54" s="54"/>
      <c r="AN54" s="65"/>
      <c r="AO54" s="118">
        <v>0</v>
      </c>
      <c r="AP54" s="101"/>
      <c r="AQ54" s="101"/>
      <c r="AR54" s="101"/>
      <c r="AS54" s="101"/>
      <c r="AT54" s="65"/>
      <c r="AU54" s="118" t="e">
        <v>#DIV/0!</v>
      </c>
      <c r="AV54" s="101"/>
      <c r="AW54" s="101"/>
      <c r="AX54" s="59">
        <v>0</v>
      </c>
      <c r="AY54" s="102">
        <v>0</v>
      </c>
      <c r="AZ54" s="102">
        <v>0</v>
      </c>
      <c r="BA54" s="118">
        <v>0</v>
      </c>
    </row>
    <row r="55" spans="1:53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102">
        <v>3</v>
      </c>
      <c r="M55" s="102"/>
      <c r="N55" s="102">
        <v>3</v>
      </c>
      <c r="O55" s="102">
        <v>2</v>
      </c>
      <c r="P55" s="102"/>
      <c r="Q55" s="118">
        <v>2.6666666666666665</v>
      </c>
      <c r="R55" s="102"/>
      <c r="S55" s="102"/>
      <c r="T55" s="102"/>
      <c r="U55" s="102"/>
      <c r="V55" s="59"/>
      <c r="W55" s="118" t="e">
        <v>#DIV/0!</v>
      </c>
      <c r="X55" s="102"/>
      <c r="Y55" s="102"/>
      <c r="Z55" s="102"/>
      <c r="AA55" s="102"/>
      <c r="AB55" s="59"/>
      <c r="AC55" s="118" t="e">
        <v>#DIV/0!</v>
      </c>
      <c r="AD55" s="102"/>
      <c r="AE55" s="102"/>
      <c r="AF55" s="102"/>
      <c r="AG55" s="102"/>
      <c r="AH55" s="59"/>
      <c r="AI55" s="118" t="e">
        <v>#DIV/0!</v>
      </c>
      <c r="AJ55" s="58"/>
      <c r="AK55" s="58"/>
      <c r="AL55" s="102"/>
      <c r="AM55" s="58"/>
      <c r="AN55" s="59"/>
      <c r="AO55" s="118">
        <v>0</v>
      </c>
      <c r="AP55" s="102"/>
      <c r="AQ55" s="102"/>
      <c r="AR55" s="102"/>
      <c r="AS55" s="102"/>
      <c r="AT55" s="59"/>
      <c r="AU55" s="118" t="e">
        <v>#DIV/0!</v>
      </c>
      <c r="AV55" s="102"/>
      <c r="AW55" s="102"/>
      <c r="AX55" s="59">
        <v>0</v>
      </c>
      <c r="AY55" s="102">
        <v>5</v>
      </c>
      <c r="AZ55" s="102">
        <v>0</v>
      </c>
      <c r="BA55" s="118">
        <v>1.6666666666666667</v>
      </c>
    </row>
    <row r="56" spans="1:53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102" t="s">
        <v>563</v>
      </c>
      <c r="M56" s="102"/>
      <c r="N56" s="102" t="s">
        <v>563</v>
      </c>
      <c r="O56" s="102" t="s">
        <v>563</v>
      </c>
      <c r="P56" s="102"/>
      <c r="Q56" s="118" t="s">
        <v>563</v>
      </c>
      <c r="R56" s="101"/>
      <c r="S56" s="101"/>
      <c r="T56" s="101"/>
      <c r="U56" s="101"/>
      <c r="V56" s="65"/>
      <c r="W56" s="118" t="e">
        <v>#DIV/0!</v>
      </c>
      <c r="X56" s="101"/>
      <c r="Y56" s="101"/>
      <c r="Z56" s="101"/>
      <c r="AA56" s="101"/>
      <c r="AB56" s="65"/>
      <c r="AC56" s="118" t="e">
        <v>#DIV/0!</v>
      </c>
      <c r="AD56" s="101"/>
      <c r="AE56" s="101"/>
      <c r="AF56" s="101"/>
      <c r="AG56" s="101"/>
      <c r="AH56" s="65"/>
      <c r="AI56" s="118" t="e">
        <v>#DIV/0!</v>
      </c>
      <c r="AJ56" s="54"/>
      <c r="AK56" s="54"/>
      <c r="AL56" s="101"/>
      <c r="AM56" s="54"/>
      <c r="AN56" s="65"/>
      <c r="AO56" s="118">
        <v>0</v>
      </c>
      <c r="AP56" s="101"/>
      <c r="AQ56" s="101"/>
      <c r="AR56" s="101"/>
      <c r="AS56" s="101"/>
      <c r="AT56" s="65"/>
      <c r="AU56" s="118" t="e">
        <v>#DIV/0!</v>
      </c>
      <c r="AV56" s="101"/>
      <c r="AW56" s="101"/>
      <c r="AX56" s="59" t="s">
        <v>563</v>
      </c>
      <c r="AY56" s="102" t="s">
        <v>563</v>
      </c>
      <c r="AZ56" s="102" t="s">
        <v>563</v>
      </c>
      <c r="BA56" s="118" t="s">
        <v>563</v>
      </c>
    </row>
    <row r="57" spans="1:53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102">
        <v>4</v>
      </c>
      <c r="M57" s="102"/>
      <c r="N57" s="102">
        <v>4</v>
      </c>
      <c r="O57" s="102">
        <v>4</v>
      </c>
      <c r="P57" s="102"/>
      <c r="Q57" s="118">
        <v>4</v>
      </c>
      <c r="R57" s="102"/>
      <c r="S57" s="102"/>
      <c r="T57" s="102"/>
      <c r="U57" s="102"/>
      <c r="V57" s="59"/>
      <c r="W57" s="118" t="e">
        <v>#DIV/0!</v>
      </c>
      <c r="X57" s="102"/>
      <c r="Y57" s="102"/>
      <c r="Z57" s="102"/>
      <c r="AA57" s="102"/>
      <c r="AB57" s="59"/>
      <c r="AC57" s="118" t="e">
        <v>#DIV/0!</v>
      </c>
      <c r="AD57" s="102"/>
      <c r="AE57" s="102"/>
      <c r="AF57" s="102"/>
      <c r="AG57" s="102"/>
      <c r="AH57" s="59"/>
      <c r="AI57" s="118" t="e">
        <v>#DIV/0!</v>
      </c>
      <c r="AJ57" s="58"/>
      <c r="AK57" s="58"/>
      <c r="AL57" s="102"/>
      <c r="AM57" s="58"/>
      <c r="AN57" s="59"/>
      <c r="AO57" s="118">
        <v>0</v>
      </c>
      <c r="AP57" s="102"/>
      <c r="AQ57" s="102"/>
      <c r="AR57" s="102"/>
      <c r="AS57" s="102"/>
      <c r="AT57" s="59"/>
      <c r="AU57" s="118" t="e">
        <v>#DIV/0!</v>
      </c>
      <c r="AV57" s="102"/>
      <c r="AW57" s="102"/>
      <c r="AX57" s="59">
        <v>0</v>
      </c>
      <c r="AY57" s="102">
        <v>5</v>
      </c>
      <c r="AZ57" s="102">
        <v>0</v>
      </c>
      <c r="BA57" s="118">
        <v>1.6666666666666667</v>
      </c>
    </row>
    <row r="58" spans="1:53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102">
        <v>5</v>
      </c>
      <c r="M58" s="102"/>
      <c r="N58" s="102">
        <v>5</v>
      </c>
      <c r="O58" s="102">
        <v>4</v>
      </c>
      <c r="P58" s="102"/>
      <c r="Q58" s="118">
        <v>4.666666666666667</v>
      </c>
      <c r="R58" s="101"/>
      <c r="S58" s="101"/>
      <c r="T58" s="101"/>
      <c r="U58" s="101"/>
      <c r="V58" s="65"/>
      <c r="W58" s="118" t="e">
        <v>#DIV/0!</v>
      </c>
      <c r="X58" s="101"/>
      <c r="Y58" s="101"/>
      <c r="Z58" s="101"/>
      <c r="AA58" s="101"/>
      <c r="AB58" s="65"/>
      <c r="AC58" s="118" t="e">
        <v>#DIV/0!</v>
      </c>
      <c r="AD58" s="101"/>
      <c r="AE58" s="101"/>
      <c r="AF58" s="101"/>
      <c r="AG58" s="101"/>
      <c r="AH58" s="65"/>
      <c r="AI58" s="118" t="e">
        <v>#DIV/0!</v>
      </c>
      <c r="AJ58" s="54"/>
      <c r="AK58" s="54"/>
      <c r="AL58" s="101"/>
      <c r="AM58" s="54"/>
      <c r="AN58" s="65"/>
      <c r="AO58" s="118">
        <v>0</v>
      </c>
      <c r="AP58" s="101"/>
      <c r="AQ58" s="101"/>
      <c r="AR58" s="101"/>
      <c r="AS58" s="101"/>
      <c r="AT58" s="65"/>
      <c r="AU58" s="118" t="e">
        <v>#DIV/0!</v>
      </c>
      <c r="AV58" s="101"/>
      <c r="AW58" s="101"/>
      <c r="AX58" s="59">
        <v>0</v>
      </c>
      <c r="AY58" s="102">
        <v>5</v>
      </c>
      <c r="AZ58" s="102">
        <v>0</v>
      </c>
      <c r="BA58" s="118">
        <v>1.6666666666666667</v>
      </c>
    </row>
    <row r="59" spans="1:53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102" t="s">
        <v>563</v>
      </c>
      <c r="M59" s="102"/>
      <c r="N59" s="102" t="s">
        <v>563</v>
      </c>
      <c r="O59" s="102" t="s">
        <v>563</v>
      </c>
      <c r="P59" s="102"/>
      <c r="Q59" s="118" t="s">
        <v>563</v>
      </c>
      <c r="R59" s="102"/>
      <c r="S59" s="102"/>
      <c r="T59" s="102"/>
      <c r="U59" s="102"/>
      <c r="V59" s="59"/>
      <c r="W59" s="118" t="e">
        <v>#DIV/0!</v>
      </c>
      <c r="X59" s="102"/>
      <c r="Y59" s="102"/>
      <c r="Z59" s="102"/>
      <c r="AA59" s="102"/>
      <c r="AB59" s="59"/>
      <c r="AC59" s="118" t="e">
        <v>#DIV/0!</v>
      </c>
      <c r="AD59" s="102"/>
      <c r="AE59" s="102"/>
      <c r="AF59" s="102"/>
      <c r="AG59" s="102"/>
      <c r="AH59" s="59"/>
      <c r="AI59" s="118" t="e">
        <v>#DIV/0!</v>
      </c>
      <c r="AJ59" s="58"/>
      <c r="AK59" s="58"/>
      <c r="AL59" s="102"/>
      <c r="AM59" s="58"/>
      <c r="AN59" s="59"/>
      <c r="AO59" s="118">
        <v>0</v>
      </c>
      <c r="AP59" s="102"/>
      <c r="AQ59" s="102"/>
      <c r="AR59" s="102"/>
      <c r="AS59" s="102"/>
      <c r="AT59" s="59"/>
      <c r="AU59" s="118" t="e">
        <v>#DIV/0!</v>
      </c>
      <c r="AV59" s="102"/>
      <c r="AW59" s="102"/>
      <c r="AX59" s="59" t="s">
        <v>563</v>
      </c>
      <c r="AY59" s="102" t="s">
        <v>563</v>
      </c>
      <c r="AZ59" s="102" t="s">
        <v>563</v>
      </c>
      <c r="BA59" s="118" t="s">
        <v>563</v>
      </c>
    </row>
    <row r="60" spans="1:53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102" t="s">
        <v>563</v>
      </c>
      <c r="M60" s="102"/>
      <c r="N60" s="102" t="s">
        <v>563</v>
      </c>
      <c r="O60" s="102" t="s">
        <v>563</v>
      </c>
      <c r="P60" s="102"/>
      <c r="Q60" s="118" t="s">
        <v>563</v>
      </c>
      <c r="R60" s="101"/>
      <c r="S60" s="101"/>
      <c r="T60" s="101"/>
      <c r="U60" s="101"/>
      <c r="V60" s="65"/>
      <c r="W60" s="118" t="e">
        <v>#DIV/0!</v>
      </c>
      <c r="X60" s="101"/>
      <c r="Y60" s="101"/>
      <c r="Z60" s="101"/>
      <c r="AA60" s="101"/>
      <c r="AB60" s="65"/>
      <c r="AC60" s="118" t="e">
        <v>#DIV/0!</v>
      </c>
      <c r="AD60" s="101"/>
      <c r="AE60" s="101"/>
      <c r="AF60" s="101"/>
      <c r="AG60" s="101"/>
      <c r="AH60" s="65"/>
      <c r="AI60" s="118" t="e">
        <v>#DIV/0!</v>
      </c>
      <c r="AJ60" s="54"/>
      <c r="AK60" s="54"/>
      <c r="AL60" s="101"/>
      <c r="AM60" s="54"/>
      <c r="AN60" s="65"/>
      <c r="AO60" s="118">
        <v>0</v>
      </c>
      <c r="AP60" s="101"/>
      <c r="AQ60" s="101"/>
      <c r="AR60" s="101"/>
      <c r="AS60" s="101"/>
      <c r="AT60" s="65"/>
      <c r="AU60" s="118" t="e">
        <v>#DIV/0!</v>
      </c>
      <c r="AV60" s="101"/>
      <c r="AW60" s="101"/>
      <c r="AX60" s="59" t="s">
        <v>563</v>
      </c>
      <c r="AY60" s="102" t="s">
        <v>563</v>
      </c>
      <c r="AZ60" s="102" t="s">
        <v>563</v>
      </c>
      <c r="BA60" s="118" t="s">
        <v>563</v>
      </c>
    </row>
    <row r="61" spans="1:53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102">
        <v>3</v>
      </c>
      <c r="M61" s="102"/>
      <c r="N61" s="102">
        <v>3</v>
      </c>
      <c r="O61" s="102">
        <v>3</v>
      </c>
      <c r="P61" s="102"/>
      <c r="Q61" s="118">
        <v>3</v>
      </c>
      <c r="R61" s="102"/>
      <c r="S61" s="102"/>
      <c r="T61" s="102"/>
      <c r="U61" s="102"/>
      <c r="V61" s="59"/>
      <c r="W61" s="118" t="e">
        <v>#DIV/0!</v>
      </c>
      <c r="X61" s="102"/>
      <c r="Y61" s="102"/>
      <c r="Z61" s="102"/>
      <c r="AA61" s="102"/>
      <c r="AB61" s="59"/>
      <c r="AC61" s="118" t="e">
        <v>#DIV/0!</v>
      </c>
      <c r="AD61" s="102"/>
      <c r="AE61" s="102"/>
      <c r="AF61" s="102"/>
      <c r="AG61" s="102"/>
      <c r="AH61" s="59"/>
      <c r="AI61" s="118" t="e">
        <v>#DIV/0!</v>
      </c>
      <c r="AJ61" s="58"/>
      <c r="AK61" s="58"/>
      <c r="AL61" s="102"/>
      <c r="AM61" s="58"/>
      <c r="AN61" s="59"/>
      <c r="AO61" s="118">
        <v>0</v>
      </c>
      <c r="AP61" s="102"/>
      <c r="AQ61" s="102"/>
      <c r="AR61" s="102"/>
      <c r="AS61" s="102"/>
      <c r="AT61" s="59"/>
      <c r="AU61" s="118" t="e">
        <v>#DIV/0!</v>
      </c>
      <c r="AV61" s="102"/>
      <c r="AW61" s="102"/>
      <c r="AX61" s="59">
        <v>0</v>
      </c>
      <c r="AY61" s="102">
        <v>5</v>
      </c>
      <c r="AZ61" s="102">
        <v>0</v>
      </c>
      <c r="BA61" s="118">
        <v>1.6666666666666667</v>
      </c>
    </row>
    <row r="62" spans="1:53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102">
        <v>0</v>
      </c>
      <c r="M62" s="102"/>
      <c r="N62" s="102">
        <v>0</v>
      </c>
      <c r="O62" s="102">
        <v>0</v>
      </c>
      <c r="P62" s="102"/>
      <c r="Q62" s="118">
        <v>0</v>
      </c>
      <c r="R62" s="101"/>
      <c r="S62" s="101"/>
      <c r="T62" s="101"/>
      <c r="U62" s="101"/>
      <c r="V62" s="65"/>
      <c r="W62" s="118" t="e">
        <v>#DIV/0!</v>
      </c>
      <c r="X62" s="101"/>
      <c r="Y62" s="101"/>
      <c r="Z62" s="101"/>
      <c r="AA62" s="101"/>
      <c r="AB62" s="65"/>
      <c r="AC62" s="118" t="e">
        <v>#DIV/0!</v>
      </c>
      <c r="AD62" s="101"/>
      <c r="AE62" s="101"/>
      <c r="AF62" s="101"/>
      <c r="AG62" s="101"/>
      <c r="AH62" s="65"/>
      <c r="AI62" s="118" t="e">
        <v>#DIV/0!</v>
      </c>
      <c r="AJ62" s="54"/>
      <c r="AK62" s="54"/>
      <c r="AL62" s="101"/>
      <c r="AM62" s="54"/>
      <c r="AN62" s="65"/>
      <c r="AO62" s="118">
        <v>0</v>
      </c>
      <c r="AP62" s="101"/>
      <c r="AQ62" s="101"/>
      <c r="AR62" s="101"/>
      <c r="AS62" s="101"/>
      <c r="AT62" s="65"/>
      <c r="AU62" s="118" t="e">
        <v>#DIV/0!</v>
      </c>
      <c r="AV62" s="101"/>
      <c r="AW62" s="101"/>
      <c r="AX62" s="59">
        <v>0</v>
      </c>
      <c r="AY62" s="102">
        <v>0</v>
      </c>
      <c r="AZ62" s="102">
        <v>0</v>
      </c>
      <c r="BA62" s="118">
        <v>0</v>
      </c>
    </row>
    <row r="63" spans="1:53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102">
        <v>3</v>
      </c>
      <c r="M63" s="102"/>
      <c r="N63" s="102">
        <v>3</v>
      </c>
      <c r="O63" s="102">
        <v>2</v>
      </c>
      <c r="P63" s="102"/>
      <c r="Q63" s="118">
        <v>2.6666666666666665</v>
      </c>
      <c r="R63" s="102"/>
      <c r="S63" s="102"/>
      <c r="T63" s="102"/>
      <c r="U63" s="102"/>
      <c r="V63" s="59"/>
      <c r="W63" s="118" t="e">
        <v>#DIV/0!</v>
      </c>
      <c r="X63" s="102"/>
      <c r="Y63" s="102"/>
      <c r="Z63" s="102"/>
      <c r="AA63" s="102"/>
      <c r="AB63" s="59"/>
      <c r="AC63" s="118" t="e">
        <v>#DIV/0!</v>
      </c>
      <c r="AD63" s="102"/>
      <c r="AE63" s="102"/>
      <c r="AF63" s="102"/>
      <c r="AG63" s="102"/>
      <c r="AH63" s="59"/>
      <c r="AI63" s="118" t="e">
        <v>#DIV/0!</v>
      </c>
      <c r="AJ63" s="58"/>
      <c r="AK63" s="58"/>
      <c r="AL63" s="102"/>
      <c r="AM63" s="58"/>
      <c r="AN63" s="59"/>
      <c r="AO63" s="118">
        <v>0</v>
      </c>
      <c r="AP63" s="102"/>
      <c r="AQ63" s="102"/>
      <c r="AR63" s="102"/>
      <c r="AS63" s="102"/>
      <c r="AT63" s="59"/>
      <c r="AU63" s="118" t="e">
        <v>#DIV/0!</v>
      </c>
      <c r="AV63" s="102"/>
      <c r="AW63" s="102"/>
      <c r="AX63" s="59">
        <v>0</v>
      </c>
      <c r="AY63" s="102">
        <v>5</v>
      </c>
      <c r="AZ63" s="102">
        <v>0</v>
      </c>
      <c r="BA63" s="118">
        <v>1.6666666666666667</v>
      </c>
    </row>
    <row r="64" spans="1:53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102">
        <v>2</v>
      </c>
      <c r="M64" s="102"/>
      <c r="N64" s="102">
        <v>2</v>
      </c>
      <c r="O64" s="102">
        <v>1</v>
      </c>
      <c r="P64" s="102"/>
      <c r="Q64" s="118">
        <v>1.6666666666666667</v>
      </c>
      <c r="R64" s="101"/>
      <c r="S64" s="101"/>
      <c r="T64" s="101"/>
      <c r="U64" s="101"/>
      <c r="V64" s="65"/>
      <c r="W64" s="118" t="e">
        <v>#DIV/0!</v>
      </c>
      <c r="X64" s="101"/>
      <c r="Y64" s="101"/>
      <c r="Z64" s="101"/>
      <c r="AA64" s="101"/>
      <c r="AB64" s="65"/>
      <c r="AC64" s="118" t="e">
        <v>#DIV/0!</v>
      </c>
      <c r="AD64" s="101"/>
      <c r="AE64" s="101"/>
      <c r="AF64" s="101"/>
      <c r="AG64" s="101"/>
      <c r="AH64" s="65"/>
      <c r="AI64" s="118" t="e">
        <v>#DIV/0!</v>
      </c>
      <c r="AJ64" s="54"/>
      <c r="AK64" s="54"/>
      <c r="AL64" s="101"/>
      <c r="AM64" s="54"/>
      <c r="AN64" s="65"/>
      <c r="AO64" s="118">
        <v>0</v>
      </c>
      <c r="AP64" s="101"/>
      <c r="AQ64" s="101"/>
      <c r="AR64" s="101"/>
      <c r="AS64" s="101"/>
      <c r="AT64" s="65"/>
      <c r="AU64" s="118" t="e">
        <v>#DIV/0!</v>
      </c>
      <c r="AV64" s="101"/>
      <c r="AW64" s="101"/>
      <c r="AX64" s="59">
        <v>0</v>
      </c>
      <c r="AY64" s="102">
        <v>5</v>
      </c>
      <c r="AZ64" s="102">
        <v>0</v>
      </c>
      <c r="BA64" s="118">
        <v>1.6666666666666667</v>
      </c>
    </row>
    <row r="65" spans="1:53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102">
        <v>0</v>
      </c>
      <c r="M65" s="102"/>
      <c r="N65" s="102">
        <v>0</v>
      </c>
      <c r="O65" s="102">
        <v>0</v>
      </c>
      <c r="P65" s="102"/>
      <c r="Q65" s="118">
        <v>0</v>
      </c>
      <c r="R65" s="102"/>
      <c r="S65" s="102"/>
      <c r="T65" s="102"/>
      <c r="U65" s="102"/>
      <c r="V65" s="59"/>
      <c r="W65" s="118" t="e">
        <v>#DIV/0!</v>
      </c>
      <c r="X65" s="102"/>
      <c r="Y65" s="102"/>
      <c r="Z65" s="102"/>
      <c r="AA65" s="102"/>
      <c r="AB65" s="59"/>
      <c r="AC65" s="118" t="e">
        <v>#DIV/0!</v>
      </c>
      <c r="AD65" s="102"/>
      <c r="AE65" s="102"/>
      <c r="AF65" s="102"/>
      <c r="AG65" s="102"/>
      <c r="AH65" s="59"/>
      <c r="AI65" s="118" t="e">
        <v>#DIV/0!</v>
      </c>
      <c r="AJ65" s="58"/>
      <c r="AK65" s="58"/>
      <c r="AL65" s="102"/>
      <c r="AM65" s="58"/>
      <c r="AN65" s="59"/>
      <c r="AO65" s="118">
        <v>0</v>
      </c>
      <c r="AP65" s="102"/>
      <c r="AQ65" s="102"/>
      <c r="AR65" s="102"/>
      <c r="AS65" s="102"/>
      <c r="AT65" s="59"/>
      <c r="AU65" s="118" t="e">
        <v>#DIV/0!</v>
      </c>
      <c r="AV65" s="102"/>
      <c r="AW65" s="102"/>
      <c r="AX65" s="59">
        <v>0</v>
      </c>
      <c r="AY65" s="102">
        <v>0</v>
      </c>
      <c r="AZ65" s="102">
        <v>0</v>
      </c>
      <c r="BA65" s="118">
        <v>0</v>
      </c>
    </row>
    <row r="66" spans="1:53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102" t="s">
        <v>563</v>
      </c>
      <c r="M66" s="102"/>
      <c r="N66" s="102" t="s">
        <v>563</v>
      </c>
      <c r="O66" s="102" t="s">
        <v>563</v>
      </c>
      <c r="P66" s="102"/>
      <c r="Q66" s="118" t="s">
        <v>563</v>
      </c>
      <c r="R66" s="101"/>
      <c r="S66" s="101"/>
      <c r="T66" s="101"/>
      <c r="U66" s="101"/>
      <c r="V66" s="65"/>
      <c r="W66" s="118" t="e">
        <v>#DIV/0!</v>
      </c>
      <c r="X66" s="101"/>
      <c r="Y66" s="101"/>
      <c r="Z66" s="101"/>
      <c r="AA66" s="101"/>
      <c r="AB66" s="65"/>
      <c r="AC66" s="118" t="e">
        <v>#DIV/0!</v>
      </c>
      <c r="AD66" s="101"/>
      <c r="AE66" s="101"/>
      <c r="AF66" s="101"/>
      <c r="AG66" s="101"/>
      <c r="AH66" s="65"/>
      <c r="AI66" s="118" t="e">
        <v>#DIV/0!</v>
      </c>
      <c r="AJ66" s="54"/>
      <c r="AK66" s="54"/>
      <c r="AL66" s="101"/>
      <c r="AM66" s="54"/>
      <c r="AN66" s="65"/>
      <c r="AO66" s="118">
        <v>0</v>
      </c>
      <c r="AP66" s="101"/>
      <c r="AQ66" s="101"/>
      <c r="AR66" s="101"/>
      <c r="AS66" s="101"/>
      <c r="AT66" s="65"/>
      <c r="AU66" s="118" t="e">
        <v>#DIV/0!</v>
      </c>
      <c r="AV66" s="101"/>
      <c r="AW66" s="101"/>
      <c r="AX66" s="59" t="s">
        <v>563</v>
      </c>
      <c r="AY66" s="102" t="s">
        <v>563</v>
      </c>
      <c r="AZ66" s="102" t="s">
        <v>563</v>
      </c>
      <c r="BA66" s="118" t="s">
        <v>563</v>
      </c>
    </row>
    <row r="67" spans="1:53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102">
        <v>3</v>
      </c>
      <c r="M67" s="102"/>
      <c r="N67" s="102">
        <v>3</v>
      </c>
      <c r="O67" s="102">
        <v>3</v>
      </c>
      <c r="P67" s="102"/>
      <c r="Q67" s="118">
        <v>3</v>
      </c>
      <c r="R67" s="102"/>
      <c r="S67" s="102"/>
      <c r="T67" s="102"/>
      <c r="U67" s="102"/>
      <c r="V67" s="59"/>
      <c r="W67" s="118" t="e">
        <v>#DIV/0!</v>
      </c>
      <c r="X67" s="102"/>
      <c r="Y67" s="102"/>
      <c r="Z67" s="102"/>
      <c r="AA67" s="102"/>
      <c r="AB67" s="59"/>
      <c r="AC67" s="118" t="e">
        <v>#DIV/0!</v>
      </c>
      <c r="AD67" s="102"/>
      <c r="AE67" s="102"/>
      <c r="AF67" s="102"/>
      <c r="AG67" s="102"/>
      <c r="AH67" s="59"/>
      <c r="AI67" s="118" t="e">
        <v>#DIV/0!</v>
      </c>
      <c r="AJ67" s="58"/>
      <c r="AK67" s="58"/>
      <c r="AL67" s="102"/>
      <c r="AM67" s="58"/>
      <c r="AN67" s="59"/>
      <c r="AO67" s="118">
        <v>0</v>
      </c>
      <c r="AP67" s="102"/>
      <c r="AQ67" s="102"/>
      <c r="AR67" s="102"/>
      <c r="AS67" s="102"/>
      <c r="AT67" s="59"/>
      <c r="AU67" s="118" t="e">
        <v>#DIV/0!</v>
      </c>
      <c r="AV67" s="102"/>
      <c r="AW67" s="102"/>
      <c r="AX67" s="59">
        <v>0</v>
      </c>
      <c r="AY67" s="102">
        <v>5</v>
      </c>
      <c r="AZ67" s="102">
        <v>0</v>
      </c>
      <c r="BA67" s="118">
        <v>1.6666666666666667</v>
      </c>
    </row>
    <row r="68" spans="1:53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102">
        <v>4</v>
      </c>
      <c r="M68" s="102"/>
      <c r="N68" s="102">
        <v>4</v>
      </c>
      <c r="O68" s="102">
        <v>4</v>
      </c>
      <c r="P68" s="102"/>
      <c r="Q68" s="118">
        <v>4</v>
      </c>
      <c r="R68" s="101"/>
      <c r="S68" s="101"/>
      <c r="T68" s="101"/>
      <c r="U68" s="101"/>
      <c r="V68" s="65"/>
      <c r="W68" s="118" t="e">
        <v>#DIV/0!</v>
      </c>
      <c r="X68" s="101"/>
      <c r="Y68" s="101"/>
      <c r="Z68" s="101"/>
      <c r="AA68" s="101"/>
      <c r="AB68" s="65"/>
      <c r="AC68" s="118" t="e">
        <v>#DIV/0!</v>
      </c>
      <c r="AD68" s="101"/>
      <c r="AE68" s="101"/>
      <c r="AF68" s="101"/>
      <c r="AG68" s="101"/>
      <c r="AH68" s="65"/>
      <c r="AI68" s="118" t="e">
        <v>#DIV/0!</v>
      </c>
      <c r="AJ68" s="54"/>
      <c r="AK68" s="54"/>
      <c r="AL68" s="101"/>
      <c r="AM68" s="54"/>
      <c r="AN68" s="65"/>
      <c r="AO68" s="118">
        <v>0</v>
      </c>
      <c r="AP68" s="101"/>
      <c r="AQ68" s="101"/>
      <c r="AR68" s="101"/>
      <c r="AS68" s="101"/>
      <c r="AT68" s="65"/>
      <c r="AU68" s="118" t="e">
        <v>#DIV/0!</v>
      </c>
      <c r="AV68" s="101"/>
      <c r="AW68" s="101"/>
      <c r="AX68" s="59">
        <v>0</v>
      </c>
      <c r="AY68" s="102">
        <v>5</v>
      </c>
      <c r="AZ68" s="102">
        <v>0</v>
      </c>
      <c r="BA68" s="118">
        <v>1.6666666666666667</v>
      </c>
    </row>
    <row r="69" spans="1:53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102">
        <v>4</v>
      </c>
      <c r="M69" s="102"/>
      <c r="N69" s="102">
        <v>4</v>
      </c>
      <c r="O69" s="102">
        <v>4</v>
      </c>
      <c r="P69" s="102"/>
      <c r="Q69" s="118">
        <v>4</v>
      </c>
      <c r="R69" s="102"/>
      <c r="S69" s="102"/>
      <c r="T69" s="102"/>
      <c r="U69" s="102"/>
      <c r="V69" s="59"/>
      <c r="W69" s="118" t="e">
        <v>#DIV/0!</v>
      </c>
      <c r="X69" s="102"/>
      <c r="Y69" s="102"/>
      <c r="Z69" s="102"/>
      <c r="AA69" s="102"/>
      <c r="AB69" s="59"/>
      <c r="AC69" s="118" t="e">
        <v>#DIV/0!</v>
      </c>
      <c r="AD69" s="102"/>
      <c r="AE69" s="102"/>
      <c r="AF69" s="102"/>
      <c r="AG69" s="102"/>
      <c r="AH69" s="59"/>
      <c r="AI69" s="118" t="e">
        <v>#DIV/0!</v>
      </c>
      <c r="AJ69" s="58"/>
      <c r="AK69" s="58"/>
      <c r="AL69" s="102"/>
      <c r="AM69" s="58"/>
      <c r="AN69" s="59"/>
      <c r="AO69" s="118">
        <v>0</v>
      </c>
      <c r="AP69" s="102"/>
      <c r="AQ69" s="102"/>
      <c r="AR69" s="102"/>
      <c r="AS69" s="102"/>
      <c r="AT69" s="59"/>
      <c r="AU69" s="118" t="e">
        <v>#DIV/0!</v>
      </c>
      <c r="AV69" s="102"/>
      <c r="AW69" s="102"/>
      <c r="AX69" s="59">
        <v>0</v>
      </c>
      <c r="AY69" s="102">
        <v>5</v>
      </c>
      <c r="AZ69" s="102">
        <v>0</v>
      </c>
      <c r="BA69" s="118">
        <v>1.6666666666666667</v>
      </c>
    </row>
    <row r="70" spans="1:53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102">
        <v>4</v>
      </c>
      <c r="M70" s="102"/>
      <c r="N70" s="102">
        <v>3</v>
      </c>
      <c r="O70" s="102">
        <v>3</v>
      </c>
      <c r="P70" s="102"/>
      <c r="Q70" s="118">
        <v>3.3333333333333335</v>
      </c>
      <c r="R70" s="101"/>
      <c r="S70" s="101"/>
      <c r="T70" s="101"/>
      <c r="U70" s="101"/>
      <c r="V70" s="65"/>
      <c r="W70" s="118" t="e">
        <v>#DIV/0!</v>
      </c>
      <c r="X70" s="101"/>
      <c r="Y70" s="101"/>
      <c r="Z70" s="101"/>
      <c r="AA70" s="101"/>
      <c r="AB70" s="65"/>
      <c r="AC70" s="118" t="e">
        <v>#DIV/0!</v>
      </c>
      <c r="AD70" s="101"/>
      <c r="AE70" s="101"/>
      <c r="AF70" s="101"/>
      <c r="AG70" s="101"/>
      <c r="AH70" s="65"/>
      <c r="AI70" s="118" t="e">
        <v>#DIV/0!</v>
      </c>
      <c r="AJ70" s="54"/>
      <c r="AK70" s="54"/>
      <c r="AL70" s="101"/>
      <c r="AM70" s="54"/>
      <c r="AN70" s="65"/>
      <c r="AO70" s="118">
        <v>0</v>
      </c>
      <c r="AP70" s="101"/>
      <c r="AQ70" s="101"/>
      <c r="AR70" s="101"/>
      <c r="AS70" s="101"/>
      <c r="AT70" s="65"/>
      <c r="AU70" s="118" t="e">
        <v>#DIV/0!</v>
      </c>
      <c r="AV70" s="101"/>
      <c r="AW70" s="101"/>
      <c r="AX70" s="59">
        <v>0</v>
      </c>
      <c r="AY70" s="102">
        <v>5</v>
      </c>
      <c r="AZ70" s="102">
        <v>0</v>
      </c>
      <c r="BA70" s="118">
        <v>1.6666666666666667</v>
      </c>
    </row>
    <row r="71" spans="1:53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102">
        <v>2</v>
      </c>
      <c r="M71" s="102"/>
      <c r="N71" s="102">
        <v>2</v>
      </c>
      <c r="O71" s="102">
        <v>2</v>
      </c>
      <c r="P71" s="102"/>
      <c r="Q71" s="118">
        <v>2</v>
      </c>
      <c r="R71" s="102"/>
      <c r="S71" s="102"/>
      <c r="T71" s="102"/>
      <c r="U71" s="102"/>
      <c r="V71" s="59"/>
      <c r="W71" s="118" t="e">
        <v>#DIV/0!</v>
      </c>
      <c r="X71" s="102"/>
      <c r="Y71" s="102"/>
      <c r="Z71" s="102"/>
      <c r="AA71" s="102"/>
      <c r="AB71" s="59"/>
      <c r="AC71" s="118" t="e">
        <v>#DIV/0!</v>
      </c>
      <c r="AD71" s="102"/>
      <c r="AE71" s="102"/>
      <c r="AF71" s="102"/>
      <c r="AG71" s="102"/>
      <c r="AH71" s="59"/>
      <c r="AI71" s="118" t="e">
        <v>#DIV/0!</v>
      </c>
      <c r="AJ71" s="58"/>
      <c r="AK71" s="58"/>
      <c r="AL71" s="102"/>
      <c r="AM71" s="58"/>
      <c r="AN71" s="59"/>
      <c r="AO71" s="118">
        <v>0</v>
      </c>
      <c r="AP71" s="102"/>
      <c r="AQ71" s="102"/>
      <c r="AR71" s="102"/>
      <c r="AS71" s="102"/>
      <c r="AT71" s="59"/>
      <c r="AU71" s="118" t="e">
        <v>#DIV/0!</v>
      </c>
      <c r="AV71" s="102"/>
      <c r="AW71" s="102"/>
      <c r="AX71" s="59">
        <v>0</v>
      </c>
      <c r="AY71" s="102">
        <v>5</v>
      </c>
      <c r="AZ71" s="102">
        <v>0</v>
      </c>
      <c r="BA71" s="118">
        <v>1.6666666666666667</v>
      </c>
    </row>
    <row r="72" spans="1:53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102" t="s">
        <v>563</v>
      </c>
      <c r="M72" s="102"/>
      <c r="N72" s="102" t="s">
        <v>563</v>
      </c>
      <c r="O72" s="102" t="s">
        <v>563</v>
      </c>
      <c r="P72" s="102"/>
      <c r="Q72" s="118" t="s">
        <v>563</v>
      </c>
      <c r="R72" s="101"/>
      <c r="S72" s="101"/>
      <c r="T72" s="101"/>
      <c r="U72" s="101"/>
      <c r="V72" s="65"/>
      <c r="W72" s="118" t="e">
        <v>#DIV/0!</v>
      </c>
      <c r="X72" s="101"/>
      <c r="Y72" s="101"/>
      <c r="Z72" s="101"/>
      <c r="AA72" s="101"/>
      <c r="AB72" s="65"/>
      <c r="AC72" s="118" t="e">
        <v>#DIV/0!</v>
      </c>
      <c r="AD72" s="101"/>
      <c r="AE72" s="101"/>
      <c r="AF72" s="101"/>
      <c r="AG72" s="101"/>
      <c r="AH72" s="65"/>
      <c r="AI72" s="118" t="e">
        <v>#DIV/0!</v>
      </c>
      <c r="AJ72" s="54"/>
      <c r="AK72" s="54"/>
      <c r="AL72" s="101"/>
      <c r="AM72" s="54"/>
      <c r="AN72" s="65"/>
      <c r="AO72" s="118">
        <v>0</v>
      </c>
      <c r="AP72" s="101"/>
      <c r="AQ72" s="101"/>
      <c r="AR72" s="101"/>
      <c r="AS72" s="101"/>
      <c r="AT72" s="65"/>
      <c r="AU72" s="118" t="e">
        <v>#DIV/0!</v>
      </c>
      <c r="AV72" s="101"/>
      <c r="AW72" s="101"/>
      <c r="AX72" s="59" t="s">
        <v>563</v>
      </c>
      <c r="AY72" s="102" t="s">
        <v>563</v>
      </c>
      <c r="AZ72" s="102" t="s">
        <v>563</v>
      </c>
      <c r="BA72" s="118" t="s">
        <v>563</v>
      </c>
    </row>
    <row r="73" spans="1:53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102">
        <v>1</v>
      </c>
      <c r="M73" s="102"/>
      <c r="N73" s="102">
        <v>1</v>
      </c>
      <c r="O73" s="102">
        <v>1</v>
      </c>
      <c r="P73" s="102"/>
      <c r="Q73" s="118">
        <v>1</v>
      </c>
      <c r="R73" s="102"/>
      <c r="S73" s="102"/>
      <c r="T73" s="102"/>
      <c r="U73" s="102"/>
      <c r="V73" s="59"/>
      <c r="W73" s="118" t="e">
        <v>#DIV/0!</v>
      </c>
      <c r="X73" s="102"/>
      <c r="Y73" s="102"/>
      <c r="Z73" s="102"/>
      <c r="AA73" s="102"/>
      <c r="AB73" s="59"/>
      <c r="AC73" s="118" t="e">
        <v>#DIV/0!</v>
      </c>
      <c r="AD73" s="102"/>
      <c r="AE73" s="102"/>
      <c r="AF73" s="102"/>
      <c r="AG73" s="102"/>
      <c r="AH73" s="59"/>
      <c r="AI73" s="118" t="e">
        <v>#DIV/0!</v>
      </c>
      <c r="AJ73" s="58"/>
      <c r="AK73" s="58"/>
      <c r="AL73" s="102"/>
      <c r="AM73" s="58"/>
      <c r="AN73" s="59"/>
      <c r="AO73" s="118">
        <v>0</v>
      </c>
      <c r="AP73" s="102"/>
      <c r="AQ73" s="102"/>
      <c r="AR73" s="102"/>
      <c r="AS73" s="102"/>
      <c r="AT73" s="59"/>
      <c r="AU73" s="118" t="e">
        <v>#DIV/0!</v>
      </c>
      <c r="AV73" s="102"/>
      <c r="AW73" s="102"/>
      <c r="AX73" s="59">
        <v>0</v>
      </c>
      <c r="AY73" s="102">
        <v>5</v>
      </c>
      <c r="AZ73" s="102">
        <v>0</v>
      </c>
      <c r="BA73" s="118">
        <v>1.6666666666666667</v>
      </c>
    </row>
    <row r="74" spans="1:53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102">
        <v>0</v>
      </c>
      <c r="M74" s="102"/>
      <c r="N74" s="102">
        <v>0</v>
      </c>
      <c r="O74" s="102">
        <v>0</v>
      </c>
      <c r="P74" s="102"/>
      <c r="Q74" s="118">
        <v>0</v>
      </c>
      <c r="R74" s="101"/>
      <c r="S74" s="101"/>
      <c r="T74" s="101"/>
      <c r="U74" s="101"/>
      <c r="V74" s="65"/>
      <c r="W74" s="118" t="e">
        <v>#DIV/0!</v>
      </c>
      <c r="X74" s="101"/>
      <c r="Y74" s="101"/>
      <c r="Z74" s="101"/>
      <c r="AA74" s="101"/>
      <c r="AB74" s="65"/>
      <c r="AC74" s="118" t="e">
        <v>#DIV/0!</v>
      </c>
      <c r="AD74" s="101"/>
      <c r="AE74" s="101"/>
      <c r="AF74" s="101"/>
      <c r="AG74" s="101"/>
      <c r="AH74" s="65"/>
      <c r="AI74" s="118" t="e">
        <v>#DIV/0!</v>
      </c>
      <c r="AJ74" s="54"/>
      <c r="AK74" s="54"/>
      <c r="AL74" s="101"/>
      <c r="AM74" s="54"/>
      <c r="AN74" s="65"/>
      <c r="AO74" s="118">
        <v>0</v>
      </c>
      <c r="AP74" s="101"/>
      <c r="AQ74" s="101"/>
      <c r="AR74" s="101"/>
      <c r="AS74" s="101"/>
      <c r="AT74" s="65"/>
      <c r="AU74" s="118" t="e">
        <v>#DIV/0!</v>
      </c>
      <c r="AV74" s="101"/>
      <c r="AW74" s="101"/>
      <c r="AX74" s="59">
        <v>0</v>
      </c>
      <c r="AY74" s="102">
        <v>0</v>
      </c>
      <c r="AZ74" s="102">
        <v>0</v>
      </c>
      <c r="BA74" s="118">
        <v>0</v>
      </c>
    </row>
    <row r="75" spans="1:53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102">
        <v>3</v>
      </c>
      <c r="M75" s="102"/>
      <c r="N75" s="102">
        <v>3</v>
      </c>
      <c r="O75" s="102">
        <v>2</v>
      </c>
      <c r="P75" s="102"/>
      <c r="Q75" s="118">
        <v>2.6666666666666665</v>
      </c>
      <c r="R75" s="102"/>
      <c r="S75" s="102"/>
      <c r="T75" s="102"/>
      <c r="U75" s="102"/>
      <c r="V75" s="59"/>
      <c r="W75" s="118" t="e">
        <v>#DIV/0!</v>
      </c>
      <c r="X75" s="102"/>
      <c r="Y75" s="102"/>
      <c r="Z75" s="102"/>
      <c r="AA75" s="102"/>
      <c r="AB75" s="59"/>
      <c r="AC75" s="118" t="e">
        <v>#DIV/0!</v>
      </c>
      <c r="AD75" s="102"/>
      <c r="AE75" s="102"/>
      <c r="AF75" s="102"/>
      <c r="AG75" s="102"/>
      <c r="AH75" s="59"/>
      <c r="AI75" s="118" t="e">
        <v>#DIV/0!</v>
      </c>
      <c r="AJ75" s="58"/>
      <c r="AK75" s="58"/>
      <c r="AL75" s="102"/>
      <c r="AM75" s="58"/>
      <c r="AN75" s="59"/>
      <c r="AO75" s="118">
        <v>0</v>
      </c>
      <c r="AP75" s="102"/>
      <c r="AQ75" s="102"/>
      <c r="AR75" s="102"/>
      <c r="AS75" s="102"/>
      <c r="AT75" s="59"/>
      <c r="AU75" s="118" t="e">
        <v>#DIV/0!</v>
      </c>
      <c r="AV75" s="102"/>
      <c r="AW75" s="102"/>
      <c r="AX75" s="59">
        <v>0</v>
      </c>
      <c r="AY75" s="102">
        <v>5</v>
      </c>
      <c r="AZ75" s="102">
        <v>0</v>
      </c>
      <c r="BA75" s="118">
        <v>1.6666666666666667</v>
      </c>
    </row>
    <row r="76" spans="1:53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102" t="s">
        <v>563</v>
      </c>
      <c r="M76" s="102"/>
      <c r="N76" s="102" t="s">
        <v>563</v>
      </c>
      <c r="O76" s="102" t="s">
        <v>563</v>
      </c>
      <c r="P76" s="102"/>
      <c r="Q76" s="118" t="s">
        <v>563</v>
      </c>
      <c r="R76" s="101"/>
      <c r="S76" s="101"/>
      <c r="T76" s="101"/>
      <c r="U76" s="101"/>
      <c r="V76" s="65"/>
      <c r="W76" s="118" t="e">
        <v>#DIV/0!</v>
      </c>
      <c r="X76" s="101"/>
      <c r="Y76" s="101"/>
      <c r="Z76" s="101"/>
      <c r="AA76" s="101"/>
      <c r="AB76" s="65"/>
      <c r="AC76" s="118" t="e">
        <v>#DIV/0!</v>
      </c>
      <c r="AD76" s="101"/>
      <c r="AE76" s="101"/>
      <c r="AF76" s="101"/>
      <c r="AG76" s="101"/>
      <c r="AH76" s="65"/>
      <c r="AI76" s="118" t="e">
        <v>#DIV/0!</v>
      </c>
      <c r="AJ76" s="54"/>
      <c r="AK76" s="54"/>
      <c r="AL76" s="101"/>
      <c r="AM76" s="54"/>
      <c r="AN76" s="65"/>
      <c r="AO76" s="118">
        <v>0</v>
      </c>
      <c r="AP76" s="101"/>
      <c r="AQ76" s="101"/>
      <c r="AR76" s="101"/>
      <c r="AS76" s="101"/>
      <c r="AT76" s="65"/>
      <c r="AU76" s="118" t="e">
        <v>#DIV/0!</v>
      </c>
      <c r="AV76" s="101"/>
      <c r="AW76" s="101"/>
      <c r="AX76" s="59" t="s">
        <v>563</v>
      </c>
      <c r="AY76" s="102" t="s">
        <v>563</v>
      </c>
      <c r="AZ76" s="102" t="s">
        <v>563</v>
      </c>
      <c r="BA76" s="118" t="s">
        <v>563</v>
      </c>
    </row>
    <row r="77" spans="1:53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102" t="s">
        <v>563</v>
      </c>
      <c r="M77" s="102"/>
      <c r="N77" s="102" t="s">
        <v>563</v>
      </c>
      <c r="O77" s="102" t="s">
        <v>563</v>
      </c>
      <c r="P77" s="102"/>
      <c r="Q77" s="118" t="s">
        <v>563</v>
      </c>
      <c r="R77" s="102"/>
      <c r="S77" s="102"/>
      <c r="T77" s="102"/>
      <c r="U77" s="102"/>
      <c r="V77" s="59"/>
      <c r="W77" s="118" t="e">
        <v>#DIV/0!</v>
      </c>
      <c r="X77" s="102"/>
      <c r="Y77" s="102"/>
      <c r="Z77" s="102"/>
      <c r="AA77" s="102"/>
      <c r="AB77" s="59"/>
      <c r="AC77" s="118" t="e">
        <v>#DIV/0!</v>
      </c>
      <c r="AD77" s="102"/>
      <c r="AE77" s="102"/>
      <c r="AF77" s="102"/>
      <c r="AG77" s="102"/>
      <c r="AH77" s="59"/>
      <c r="AI77" s="118" t="e">
        <v>#DIV/0!</v>
      </c>
      <c r="AJ77" s="58"/>
      <c r="AK77" s="58"/>
      <c r="AL77" s="102"/>
      <c r="AM77" s="58"/>
      <c r="AN77" s="59"/>
      <c r="AO77" s="118">
        <v>0</v>
      </c>
      <c r="AP77" s="102"/>
      <c r="AQ77" s="102"/>
      <c r="AR77" s="102"/>
      <c r="AS77" s="102"/>
      <c r="AT77" s="59"/>
      <c r="AU77" s="118" t="e">
        <v>#DIV/0!</v>
      </c>
      <c r="AV77" s="102"/>
      <c r="AW77" s="102"/>
      <c r="AX77" s="59" t="s">
        <v>563</v>
      </c>
      <c r="AY77" s="102" t="s">
        <v>563</v>
      </c>
      <c r="AZ77" s="102" t="s">
        <v>563</v>
      </c>
      <c r="BA77" s="118" t="s">
        <v>563</v>
      </c>
    </row>
    <row r="78" spans="1:53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102" t="s">
        <v>563</v>
      </c>
      <c r="M78" s="102"/>
      <c r="N78" s="102" t="s">
        <v>563</v>
      </c>
      <c r="O78" s="102" t="s">
        <v>563</v>
      </c>
      <c r="P78" s="102"/>
      <c r="Q78" s="118" t="s">
        <v>563</v>
      </c>
      <c r="R78" s="101"/>
      <c r="S78" s="101"/>
      <c r="T78" s="101"/>
      <c r="U78" s="101"/>
      <c r="V78" s="65"/>
      <c r="W78" s="118" t="e">
        <v>#DIV/0!</v>
      </c>
      <c r="X78" s="101"/>
      <c r="Y78" s="101"/>
      <c r="Z78" s="101"/>
      <c r="AA78" s="101"/>
      <c r="AB78" s="65"/>
      <c r="AC78" s="118" t="e">
        <v>#DIV/0!</v>
      </c>
      <c r="AD78" s="101"/>
      <c r="AE78" s="101"/>
      <c r="AF78" s="101"/>
      <c r="AG78" s="101"/>
      <c r="AH78" s="65"/>
      <c r="AI78" s="118" t="e">
        <v>#DIV/0!</v>
      </c>
      <c r="AJ78" s="54"/>
      <c r="AK78" s="54"/>
      <c r="AL78" s="101"/>
      <c r="AM78" s="54"/>
      <c r="AN78" s="65"/>
      <c r="AO78" s="118">
        <v>0</v>
      </c>
      <c r="AP78" s="101"/>
      <c r="AQ78" s="101"/>
      <c r="AR78" s="101"/>
      <c r="AS78" s="101"/>
      <c r="AT78" s="65"/>
      <c r="AU78" s="118" t="e">
        <v>#DIV/0!</v>
      </c>
      <c r="AV78" s="101"/>
      <c r="AW78" s="101"/>
      <c r="AX78" s="59" t="s">
        <v>563</v>
      </c>
      <c r="AY78" s="102" t="s">
        <v>563</v>
      </c>
      <c r="AZ78" s="102" t="s">
        <v>563</v>
      </c>
      <c r="BA78" s="118" t="s">
        <v>563</v>
      </c>
    </row>
    <row r="79" spans="1:53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102" t="s">
        <v>563</v>
      </c>
      <c r="M79" s="102"/>
      <c r="N79" s="102" t="s">
        <v>563</v>
      </c>
      <c r="O79" s="102" t="s">
        <v>563</v>
      </c>
      <c r="P79" s="102"/>
      <c r="Q79" s="118" t="s">
        <v>563</v>
      </c>
      <c r="R79" s="102"/>
      <c r="S79" s="102"/>
      <c r="T79" s="102"/>
      <c r="U79" s="102"/>
      <c r="V79" s="59"/>
      <c r="W79" s="118" t="e">
        <v>#DIV/0!</v>
      </c>
      <c r="X79" s="102"/>
      <c r="Y79" s="102"/>
      <c r="Z79" s="102"/>
      <c r="AA79" s="102"/>
      <c r="AB79" s="59"/>
      <c r="AC79" s="118" t="e">
        <v>#DIV/0!</v>
      </c>
      <c r="AD79" s="102"/>
      <c r="AE79" s="102"/>
      <c r="AF79" s="102"/>
      <c r="AG79" s="102"/>
      <c r="AH79" s="59"/>
      <c r="AI79" s="118" t="e">
        <v>#DIV/0!</v>
      </c>
      <c r="AJ79" s="58"/>
      <c r="AK79" s="58"/>
      <c r="AL79" s="102"/>
      <c r="AM79" s="58"/>
      <c r="AN79" s="59"/>
      <c r="AO79" s="118">
        <v>0</v>
      </c>
      <c r="AP79" s="102"/>
      <c r="AQ79" s="102"/>
      <c r="AR79" s="102"/>
      <c r="AS79" s="102"/>
      <c r="AT79" s="59"/>
      <c r="AU79" s="118" t="e">
        <v>#DIV/0!</v>
      </c>
      <c r="AV79" s="102"/>
      <c r="AW79" s="102"/>
      <c r="AX79" s="59" t="s">
        <v>563</v>
      </c>
      <c r="AY79" s="102" t="s">
        <v>563</v>
      </c>
      <c r="AZ79" s="102" t="s">
        <v>563</v>
      </c>
      <c r="BA79" s="118" t="s">
        <v>563</v>
      </c>
    </row>
    <row r="80" spans="1:53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102" t="s">
        <v>563</v>
      </c>
      <c r="M80" s="102"/>
      <c r="N80" s="102" t="s">
        <v>563</v>
      </c>
      <c r="O80" s="102" t="s">
        <v>563</v>
      </c>
      <c r="P80" s="102"/>
      <c r="Q80" s="118" t="s">
        <v>563</v>
      </c>
      <c r="R80" s="101"/>
      <c r="S80" s="101"/>
      <c r="T80" s="101"/>
      <c r="U80" s="101"/>
      <c r="V80" s="65"/>
      <c r="W80" s="118" t="e">
        <v>#DIV/0!</v>
      </c>
      <c r="X80" s="101"/>
      <c r="Y80" s="101"/>
      <c r="Z80" s="101"/>
      <c r="AA80" s="101"/>
      <c r="AB80" s="65"/>
      <c r="AC80" s="118" t="e">
        <v>#DIV/0!</v>
      </c>
      <c r="AD80" s="101"/>
      <c r="AE80" s="101"/>
      <c r="AF80" s="101"/>
      <c r="AG80" s="101"/>
      <c r="AH80" s="65"/>
      <c r="AI80" s="118" t="e">
        <v>#DIV/0!</v>
      </c>
      <c r="AJ80" s="54"/>
      <c r="AK80" s="54"/>
      <c r="AL80" s="101"/>
      <c r="AM80" s="54"/>
      <c r="AN80" s="65"/>
      <c r="AO80" s="118">
        <v>0</v>
      </c>
      <c r="AP80" s="101"/>
      <c r="AQ80" s="101"/>
      <c r="AR80" s="101"/>
      <c r="AS80" s="101"/>
      <c r="AT80" s="65"/>
      <c r="AU80" s="118" t="e">
        <v>#DIV/0!</v>
      </c>
      <c r="AV80" s="101"/>
      <c r="AW80" s="101"/>
      <c r="AX80" s="59" t="s">
        <v>563</v>
      </c>
      <c r="AY80" s="102" t="s">
        <v>563</v>
      </c>
      <c r="AZ80" s="102" t="s">
        <v>563</v>
      </c>
      <c r="BA80" s="118" t="s">
        <v>563</v>
      </c>
    </row>
    <row r="81" spans="1:53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102">
        <v>0</v>
      </c>
      <c r="M81" s="102"/>
      <c r="N81" s="102">
        <v>0</v>
      </c>
      <c r="O81" s="102">
        <v>0</v>
      </c>
      <c r="P81" s="102"/>
      <c r="Q81" s="118">
        <v>0</v>
      </c>
      <c r="R81" s="102"/>
      <c r="S81" s="102"/>
      <c r="T81" s="102"/>
      <c r="U81" s="102"/>
      <c r="V81" s="59"/>
      <c r="W81" s="118" t="e">
        <v>#DIV/0!</v>
      </c>
      <c r="X81" s="102"/>
      <c r="Y81" s="102"/>
      <c r="Z81" s="102"/>
      <c r="AA81" s="102"/>
      <c r="AB81" s="59"/>
      <c r="AC81" s="118" t="e">
        <v>#DIV/0!</v>
      </c>
      <c r="AD81" s="102"/>
      <c r="AE81" s="102"/>
      <c r="AF81" s="102"/>
      <c r="AG81" s="102"/>
      <c r="AH81" s="59"/>
      <c r="AI81" s="118" t="e">
        <v>#DIV/0!</v>
      </c>
      <c r="AJ81" s="58"/>
      <c r="AK81" s="58"/>
      <c r="AL81" s="102"/>
      <c r="AM81" s="58"/>
      <c r="AN81" s="59"/>
      <c r="AO81" s="118">
        <v>0</v>
      </c>
      <c r="AP81" s="102"/>
      <c r="AQ81" s="102"/>
      <c r="AR81" s="102"/>
      <c r="AS81" s="102"/>
      <c r="AT81" s="59"/>
      <c r="AU81" s="118" t="e">
        <v>#DIV/0!</v>
      </c>
      <c r="AV81" s="102"/>
      <c r="AW81" s="102"/>
      <c r="AX81" s="59">
        <v>0</v>
      </c>
      <c r="AY81" s="102">
        <v>0</v>
      </c>
      <c r="AZ81" s="102">
        <v>0</v>
      </c>
      <c r="BA81" s="118">
        <v>0</v>
      </c>
    </row>
    <row r="82" spans="1:53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102" t="s">
        <v>563</v>
      </c>
      <c r="M82" s="102"/>
      <c r="N82" s="102" t="s">
        <v>563</v>
      </c>
      <c r="O82" s="102" t="s">
        <v>563</v>
      </c>
      <c r="P82" s="102"/>
      <c r="Q82" s="118" t="s">
        <v>563</v>
      </c>
      <c r="R82" s="101"/>
      <c r="S82" s="101"/>
      <c r="T82" s="101"/>
      <c r="U82" s="101"/>
      <c r="V82" s="65"/>
      <c r="W82" s="118" t="e">
        <v>#DIV/0!</v>
      </c>
      <c r="X82" s="101"/>
      <c r="Y82" s="101"/>
      <c r="Z82" s="101"/>
      <c r="AA82" s="101"/>
      <c r="AB82" s="65"/>
      <c r="AC82" s="118" t="e">
        <v>#DIV/0!</v>
      </c>
      <c r="AD82" s="101"/>
      <c r="AE82" s="101"/>
      <c r="AF82" s="101"/>
      <c r="AG82" s="101"/>
      <c r="AH82" s="65"/>
      <c r="AI82" s="118" t="e">
        <v>#DIV/0!</v>
      </c>
      <c r="AJ82" s="54"/>
      <c r="AK82" s="54"/>
      <c r="AL82" s="101"/>
      <c r="AM82" s="54"/>
      <c r="AN82" s="65"/>
      <c r="AO82" s="118">
        <v>0</v>
      </c>
      <c r="AP82" s="101"/>
      <c r="AQ82" s="101"/>
      <c r="AR82" s="101"/>
      <c r="AS82" s="101"/>
      <c r="AT82" s="65"/>
      <c r="AU82" s="118" t="e">
        <v>#DIV/0!</v>
      </c>
      <c r="AV82" s="101"/>
      <c r="AW82" s="101"/>
      <c r="AX82" s="59" t="s">
        <v>563</v>
      </c>
      <c r="AY82" s="102" t="s">
        <v>563</v>
      </c>
      <c r="AZ82" s="102" t="s">
        <v>563</v>
      </c>
      <c r="BA82" s="118" t="s">
        <v>563</v>
      </c>
    </row>
    <row r="83" spans="1:53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102" t="s">
        <v>563</v>
      </c>
      <c r="M83" s="102"/>
      <c r="N83" s="102" t="s">
        <v>563</v>
      </c>
      <c r="O83" s="102" t="s">
        <v>563</v>
      </c>
      <c r="P83" s="102"/>
      <c r="Q83" s="118" t="s">
        <v>563</v>
      </c>
      <c r="R83" s="102"/>
      <c r="S83" s="102"/>
      <c r="T83" s="102"/>
      <c r="U83" s="102"/>
      <c r="V83" s="59"/>
      <c r="W83" s="118" t="e">
        <v>#DIV/0!</v>
      </c>
      <c r="X83" s="102"/>
      <c r="Y83" s="102"/>
      <c r="Z83" s="102"/>
      <c r="AA83" s="102"/>
      <c r="AB83" s="59"/>
      <c r="AC83" s="118" t="e">
        <v>#DIV/0!</v>
      </c>
      <c r="AD83" s="102"/>
      <c r="AE83" s="102"/>
      <c r="AF83" s="102"/>
      <c r="AG83" s="102"/>
      <c r="AH83" s="59"/>
      <c r="AI83" s="118" t="e">
        <v>#DIV/0!</v>
      </c>
      <c r="AJ83" s="58"/>
      <c r="AK83" s="58"/>
      <c r="AL83" s="102"/>
      <c r="AM83" s="58"/>
      <c r="AN83" s="59"/>
      <c r="AO83" s="118">
        <v>0</v>
      </c>
      <c r="AP83" s="102"/>
      <c r="AQ83" s="102"/>
      <c r="AR83" s="102"/>
      <c r="AS83" s="102"/>
      <c r="AT83" s="59"/>
      <c r="AU83" s="118" t="e">
        <v>#DIV/0!</v>
      </c>
      <c r="AV83" s="102"/>
      <c r="AW83" s="102"/>
      <c r="AX83" s="59" t="s">
        <v>563</v>
      </c>
      <c r="AY83" s="102" t="s">
        <v>563</v>
      </c>
      <c r="AZ83" s="102" t="s">
        <v>563</v>
      </c>
      <c r="BA83" s="118" t="s">
        <v>563</v>
      </c>
    </row>
    <row r="84" spans="1:53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102">
        <v>0</v>
      </c>
      <c r="M84" s="102"/>
      <c r="N84" s="102">
        <v>0</v>
      </c>
      <c r="O84" s="102">
        <v>0</v>
      </c>
      <c r="P84" s="102"/>
      <c r="Q84" s="118">
        <v>0</v>
      </c>
      <c r="R84" s="101"/>
      <c r="S84" s="101"/>
      <c r="T84" s="101"/>
      <c r="U84" s="101"/>
      <c r="V84" s="65"/>
      <c r="W84" s="118" t="e">
        <v>#DIV/0!</v>
      </c>
      <c r="X84" s="101"/>
      <c r="Y84" s="101"/>
      <c r="Z84" s="101"/>
      <c r="AA84" s="101"/>
      <c r="AB84" s="65"/>
      <c r="AC84" s="118" t="e">
        <v>#DIV/0!</v>
      </c>
      <c r="AD84" s="101"/>
      <c r="AE84" s="101"/>
      <c r="AF84" s="101"/>
      <c r="AG84" s="101"/>
      <c r="AH84" s="65"/>
      <c r="AI84" s="118" t="e">
        <v>#DIV/0!</v>
      </c>
      <c r="AJ84" s="54"/>
      <c r="AK84" s="54"/>
      <c r="AL84" s="101"/>
      <c r="AM84" s="54"/>
      <c r="AN84" s="65"/>
      <c r="AO84" s="118">
        <v>0</v>
      </c>
      <c r="AP84" s="101"/>
      <c r="AQ84" s="101"/>
      <c r="AR84" s="101"/>
      <c r="AS84" s="101"/>
      <c r="AT84" s="65"/>
      <c r="AU84" s="118" t="e">
        <v>#DIV/0!</v>
      </c>
      <c r="AV84" s="101"/>
      <c r="AW84" s="101"/>
      <c r="AX84" s="59">
        <v>0</v>
      </c>
      <c r="AY84" s="102">
        <v>5</v>
      </c>
      <c r="AZ84" s="102">
        <v>0</v>
      </c>
      <c r="BA84" s="118">
        <v>1.6666666666666667</v>
      </c>
    </row>
    <row r="85" spans="1:53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102">
        <v>2</v>
      </c>
      <c r="M85" s="102"/>
      <c r="N85" s="102">
        <v>2</v>
      </c>
      <c r="O85" s="102">
        <v>2</v>
      </c>
      <c r="P85" s="102"/>
      <c r="Q85" s="118">
        <v>2</v>
      </c>
      <c r="R85" s="102"/>
      <c r="S85" s="102"/>
      <c r="T85" s="102"/>
      <c r="U85" s="102"/>
      <c r="V85" s="59"/>
      <c r="W85" s="118" t="e">
        <v>#DIV/0!</v>
      </c>
      <c r="X85" s="102"/>
      <c r="Y85" s="102"/>
      <c r="Z85" s="102"/>
      <c r="AA85" s="102"/>
      <c r="AB85" s="59"/>
      <c r="AC85" s="118" t="e">
        <v>#DIV/0!</v>
      </c>
      <c r="AD85" s="102"/>
      <c r="AE85" s="102"/>
      <c r="AF85" s="102"/>
      <c r="AG85" s="102"/>
      <c r="AH85" s="59"/>
      <c r="AI85" s="118" t="e">
        <v>#DIV/0!</v>
      </c>
      <c r="AJ85" s="58"/>
      <c r="AK85" s="58"/>
      <c r="AL85" s="102"/>
      <c r="AM85" s="58"/>
      <c r="AN85" s="59"/>
      <c r="AO85" s="118">
        <v>0</v>
      </c>
      <c r="AP85" s="102"/>
      <c r="AQ85" s="102"/>
      <c r="AR85" s="102"/>
      <c r="AS85" s="102"/>
      <c r="AT85" s="59"/>
      <c r="AU85" s="118" t="e">
        <v>#DIV/0!</v>
      </c>
      <c r="AV85" s="102"/>
      <c r="AW85" s="102"/>
      <c r="AX85" s="59">
        <v>0</v>
      </c>
      <c r="AY85" s="102">
        <v>5</v>
      </c>
      <c r="AZ85" s="102">
        <v>0</v>
      </c>
      <c r="BA85" s="118">
        <v>1.6666666666666667</v>
      </c>
    </row>
    <row r="86" spans="1:53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102" t="s">
        <v>563</v>
      </c>
      <c r="M86" s="102"/>
      <c r="N86" s="102" t="s">
        <v>563</v>
      </c>
      <c r="O86" s="102" t="s">
        <v>563</v>
      </c>
      <c r="P86" s="102"/>
      <c r="Q86" s="118" t="s">
        <v>563</v>
      </c>
      <c r="R86" s="101"/>
      <c r="S86" s="101"/>
      <c r="T86" s="101"/>
      <c r="U86" s="101"/>
      <c r="V86" s="65"/>
      <c r="W86" s="118" t="e">
        <v>#DIV/0!</v>
      </c>
      <c r="X86" s="101"/>
      <c r="Y86" s="101"/>
      <c r="Z86" s="101"/>
      <c r="AA86" s="101"/>
      <c r="AB86" s="65"/>
      <c r="AC86" s="118" t="e">
        <v>#DIV/0!</v>
      </c>
      <c r="AD86" s="101"/>
      <c r="AE86" s="101"/>
      <c r="AF86" s="101"/>
      <c r="AG86" s="101"/>
      <c r="AH86" s="65"/>
      <c r="AI86" s="118" t="e">
        <v>#DIV/0!</v>
      </c>
      <c r="AJ86" s="54"/>
      <c r="AK86" s="54"/>
      <c r="AL86" s="101"/>
      <c r="AM86" s="54"/>
      <c r="AN86" s="65"/>
      <c r="AO86" s="118">
        <v>0</v>
      </c>
      <c r="AP86" s="101"/>
      <c r="AQ86" s="101"/>
      <c r="AR86" s="101"/>
      <c r="AS86" s="101"/>
      <c r="AT86" s="65"/>
      <c r="AU86" s="118" t="e">
        <v>#DIV/0!</v>
      </c>
      <c r="AV86" s="101"/>
      <c r="AW86" s="101"/>
      <c r="AX86" s="59" t="s">
        <v>563</v>
      </c>
      <c r="AY86" s="102" t="s">
        <v>563</v>
      </c>
      <c r="AZ86" s="102" t="s">
        <v>563</v>
      </c>
      <c r="BA86" s="118" t="s">
        <v>563</v>
      </c>
    </row>
    <row r="87" spans="1:53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102">
        <v>0</v>
      </c>
      <c r="M87" s="102"/>
      <c r="N87" s="102">
        <v>0</v>
      </c>
      <c r="O87" s="102">
        <v>0</v>
      </c>
      <c r="P87" s="102"/>
      <c r="Q87" s="118">
        <v>0</v>
      </c>
      <c r="R87" s="102"/>
      <c r="S87" s="102"/>
      <c r="T87" s="102"/>
      <c r="U87" s="102"/>
      <c r="V87" s="59"/>
      <c r="W87" s="118" t="e">
        <v>#DIV/0!</v>
      </c>
      <c r="X87" s="102"/>
      <c r="Y87" s="102"/>
      <c r="Z87" s="102"/>
      <c r="AA87" s="102"/>
      <c r="AB87" s="59"/>
      <c r="AC87" s="118" t="e">
        <v>#DIV/0!</v>
      </c>
      <c r="AD87" s="102"/>
      <c r="AE87" s="102"/>
      <c r="AF87" s="102"/>
      <c r="AG87" s="102"/>
      <c r="AH87" s="59"/>
      <c r="AI87" s="118" t="e">
        <v>#DIV/0!</v>
      </c>
      <c r="AJ87" s="58"/>
      <c r="AK87" s="58"/>
      <c r="AL87" s="102"/>
      <c r="AM87" s="58"/>
      <c r="AN87" s="59"/>
      <c r="AO87" s="118">
        <v>0</v>
      </c>
      <c r="AP87" s="102"/>
      <c r="AQ87" s="102"/>
      <c r="AR87" s="102"/>
      <c r="AS87" s="102"/>
      <c r="AT87" s="59"/>
      <c r="AU87" s="118" t="e">
        <v>#DIV/0!</v>
      </c>
      <c r="AV87" s="102"/>
      <c r="AW87" s="102"/>
      <c r="AX87" s="59">
        <v>0</v>
      </c>
      <c r="AY87" s="102">
        <v>0</v>
      </c>
      <c r="AZ87" s="102">
        <v>0</v>
      </c>
      <c r="BA87" s="118">
        <v>0</v>
      </c>
    </row>
    <row r="88" spans="1:53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102">
        <v>3</v>
      </c>
      <c r="M88" s="102"/>
      <c r="N88" s="102">
        <v>3</v>
      </c>
      <c r="O88" s="102">
        <v>3</v>
      </c>
      <c r="P88" s="102"/>
      <c r="Q88" s="118">
        <v>3</v>
      </c>
      <c r="R88" s="101"/>
      <c r="S88" s="101"/>
      <c r="T88" s="101"/>
      <c r="U88" s="101"/>
      <c r="V88" s="65"/>
      <c r="W88" s="118" t="e">
        <v>#DIV/0!</v>
      </c>
      <c r="X88" s="101"/>
      <c r="Y88" s="101"/>
      <c r="Z88" s="101"/>
      <c r="AA88" s="101"/>
      <c r="AB88" s="65"/>
      <c r="AC88" s="118" t="e">
        <v>#DIV/0!</v>
      </c>
      <c r="AD88" s="101"/>
      <c r="AE88" s="101"/>
      <c r="AF88" s="101"/>
      <c r="AG88" s="101"/>
      <c r="AH88" s="65"/>
      <c r="AI88" s="118" t="e">
        <v>#DIV/0!</v>
      </c>
      <c r="AJ88" s="54"/>
      <c r="AK88" s="54"/>
      <c r="AL88" s="101"/>
      <c r="AM88" s="54"/>
      <c r="AN88" s="65"/>
      <c r="AO88" s="118">
        <v>0</v>
      </c>
      <c r="AP88" s="101"/>
      <c r="AQ88" s="101"/>
      <c r="AR88" s="101"/>
      <c r="AS88" s="101"/>
      <c r="AT88" s="65"/>
      <c r="AU88" s="118" t="e">
        <v>#DIV/0!</v>
      </c>
      <c r="AV88" s="101"/>
      <c r="AW88" s="101"/>
      <c r="AX88" s="59">
        <v>0</v>
      </c>
      <c r="AY88" s="102">
        <v>5</v>
      </c>
      <c r="AZ88" s="102">
        <v>0</v>
      </c>
      <c r="BA88" s="118">
        <v>1.6666666666666667</v>
      </c>
    </row>
    <row r="89" spans="1:53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102" t="s">
        <v>563</v>
      </c>
      <c r="M89" s="102"/>
      <c r="N89" s="102" t="s">
        <v>563</v>
      </c>
      <c r="O89" s="102" t="s">
        <v>563</v>
      </c>
      <c r="P89" s="102"/>
      <c r="Q89" s="118" t="s">
        <v>563</v>
      </c>
      <c r="R89" s="102"/>
      <c r="S89" s="102"/>
      <c r="T89" s="102"/>
      <c r="U89" s="102"/>
      <c r="V89" s="59"/>
      <c r="W89" s="118" t="e">
        <v>#DIV/0!</v>
      </c>
      <c r="X89" s="102"/>
      <c r="Y89" s="102"/>
      <c r="Z89" s="102"/>
      <c r="AA89" s="102"/>
      <c r="AB89" s="59"/>
      <c r="AC89" s="118" t="e">
        <v>#DIV/0!</v>
      </c>
      <c r="AD89" s="102"/>
      <c r="AE89" s="102"/>
      <c r="AF89" s="102"/>
      <c r="AG89" s="102"/>
      <c r="AH89" s="59"/>
      <c r="AI89" s="118" t="e">
        <v>#DIV/0!</v>
      </c>
      <c r="AJ89" s="58"/>
      <c r="AK89" s="58"/>
      <c r="AL89" s="102"/>
      <c r="AM89" s="58"/>
      <c r="AN89" s="59"/>
      <c r="AO89" s="118">
        <v>0</v>
      </c>
      <c r="AP89" s="102"/>
      <c r="AQ89" s="102"/>
      <c r="AR89" s="102"/>
      <c r="AS89" s="102"/>
      <c r="AT89" s="59"/>
      <c r="AU89" s="118" t="e">
        <v>#DIV/0!</v>
      </c>
      <c r="AV89" s="102"/>
      <c r="AW89" s="102"/>
      <c r="AX89" s="59" t="s">
        <v>563</v>
      </c>
      <c r="AY89" s="102" t="s">
        <v>563</v>
      </c>
      <c r="AZ89" s="102" t="s">
        <v>563</v>
      </c>
      <c r="BA89" s="118" t="s">
        <v>563</v>
      </c>
    </row>
    <row r="90" spans="1:53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102">
        <v>0</v>
      </c>
      <c r="M90" s="102"/>
      <c r="N90" s="102">
        <v>0</v>
      </c>
      <c r="O90" s="102">
        <v>0</v>
      </c>
      <c r="P90" s="102"/>
      <c r="Q90" s="118">
        <v>0</v>
      </c>
      <c r="R90" s="101"/>
      <c r="S90" s="101"/>
      <c r="T90" s="101"/>
      <c r="U90" s="101"/>
      <c r="V90" s="65"/>
      <c r="W90" s="118" t="e">
        <v>#DIV/0!</v>
      </c>
      <c r="X90" s="101"/>
      <c r="Y90" s="101"/>
      <c r="Z90" s="101"/>
      <c r="AA90" s="101"/>
      <c r="AB90" s="65"/>
      <c r="AC90" s="118" t="e">
        <v>#DIV/0!</v>
      </c>
      <c r="AD90" s="101"/>
      <c r="AE90" s="101"/>
      <c r="AF90" s="101"/>
      <c r="AG90" s="101"/>
      <c r="AH90" s="65"/>
      <c r="AI90" s="118" t="e">
        <v>#DIV/0!</v>
      </c>
      <c r="AJ90" s="54"/>
      <c r="AK90" s="54"/>
      <c r="AL90" s="101"/>
      <c r="AM90" s="54"/>
      <c r="AN90" s="65"/>
      <c r="AO90" s="118">
        <v>0</v>
      </c>
      <c r="AP90" s="101"/>
      <c r="AQ90" s="101"/>
      <c r="AR90" s="101"/>
      <c r="AS90" s="101"/>
      <c r="AT90" s="65"/>
      <c r="AU90" s="118" t="e">
        <v>#DIV/0!</v>
      </c>
      <c r="AV90" s="101"/>
      <c r="AW90" s="101"/>
      <c r="AX90" s="59">
        <v>0</v>
      </c>
      <c r="AY90" s="102">
        <v>5</v>
      </c>
      <c r="AZ90" s="102">
        <v>0</v>
      </c>
      <c r="BA90" s="118">
        <v>1.6666666666666667</v>
      </c>
    </row>
    <row r="91" spans="1:53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102">
        <v>3</v>
      </c>
      <c r="M91" s="102"/>
      <c r="N91" s="102">
        <v>3</v>
      </c>
      <c r="O91" s="102">
        <v>3</v>
      </c>
      <c r="P91" s="102"/>
      <c r="Q91" s="118">
        <v>3</v>
      </c>
      <c r="R91" s="102"/>
      <c r="S91" s="102"/>
      <c r="T91" s="102"/>
      <c r="U91" s="102"/>
      <c r="V91" s="59"/>
      <c r="W91" s="118" t="e">
        <v>#DIV/0!</v>
      </c>
      <c r="X91" s="102"/>
      <c r="Y91" s="102"/>
      <c r="Z91" s="102"/>
      <c r="AA91" s="102"/>
      <c r="AB91" s="59"/>
      <c r="AC91" s="118" t="e">
        <v>#DIV/0!</v>
      </c>
      <c r="AD91" s="102"/>
      <c r="AE91" s="102"/>
      <c r="AF91" s="102"/>
      <c r="AG91" s="102"/>
      <c r="AH91" s="59"/>
      <c r="AI91" s="118" t="e">
        <v>#DIV/0!</v>
      </c>
      <c r="AJ91" s="58"/>
      <c r="AK91" s="58"/>
      <c r="AL91" s="102"/>
      <c r="AM91" s="58"/>
      <c r="AN91" s="59"/>
      <c r="AO91" s="118">
        <v>0</v>
      </c>
      <c r="AP91" s="102"/>
      <c r="AQ91" s="102"/>
      <c r="AR91" s="102"/>
      <c r="AS91" s="102"/>
      <c r="AT91" s="59"/>
      <c r="AU91" s="118" t="e">
        <v>#DIV/0!</v>
      </c>
      <c r="AV91" s="102"/>
      <c r="AW91" s="102"/>
      <c r="AX91" s="59">
        <v>0</v>
      </c>
      <c r="AY91" s="102">
        <v>5</v>
      </c>
      <c r="AZ91" s="102">
        <v>0</v>
      </c>
      <c r="BA91" s="118">
        <v>1.6666666666666667</v>
      </c>
    </row>
    <row r="92" spans="1:53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102">
        <v>0</v>
      </c>
      <c r="M92" s="102"/>
      <c r="N92" s="102">
        <v>0</v>
      </c>
      <c r="O92" s="102">
        <v>0</v>
      </c>
      <c r="P92" s="102"/>
      <c r="Q92" s="118">
        <v>0</v>
      </c>
      <c r="R92" s="101"/>
      <c r="S92" s="101"/>
      <c r="T92" s="101"/>
      <c r="U92" s="101"/>
      <c r="V92" s="65"/>
      <c r="W92" s="118" t="e">
        <v>#DIV/0!</v>
      </c>
      <c r="X92" s="101"/>
      <c r="Y92" s="101"/>
      <c r="Z92" s="101"/>
      <c r="AA92" s="101"/>
      <c r="AB92" s="65"/>
      <c r="AC92" s="118" t="e">
        <v>#DIV/0!</v>
      </c>
      <c r="AD92" s="101"/>
      <c r="AE92" s="101"/>
      <c r="AF92" s="101"/>
      <c r="AG92" s="101"/>
      <c r="AH92" s="65"/>
      <c r="AI92" s="118" t="e">
        <v>#DIV/0!</v>
      </c>
      <c r="AJ92" s="54"/>
      <c r="AK92" s="54"/>
      <c r="AL92" s="101"/>
      <c r="AM92" s="54"/>
      <c r="AN92" s="65"/>
      <c r="AO92" s="118">
        <v>0</v>
      </c>
      <c r="AP92" s="101"/>
      <c r="AQ92" s="101"/>
      <c r="AR92" s="101"/>
      <c r="AS92" s="101"/>
      <c r="AT92" s="65"/>
      <c r="AU92" s="118" t="e">
        <v>#DIV/0!</v>
      </c>
      <c r="AV92" s="101"/>
      <c r="AW92" s="101"/>
      <c r="AX92" s="59">
        <v>0</v>
      </c>
      <c r="AY92" s="102">
        <v>0</v>
      </c>
      <c r="AZ92" s="102">
        <v>0</v>
      </c>
      <c r="BA92" s="118">
        <v>0</v>
      </c>
    </row>
    <row r="93" spans="1:53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102">
        <v>0</v>
      </c>
      <c r="M93" s="102"/>
      <c r="N93" s="102">
        <v>0</v>
      </c>
      <c r="O93" s="102">
        <v>0</v>
      </c>
      <c r="P93" s="102"/>
      <c r="Q93" s="118">
        <v>0</v>
      </c>
      <c r="R93" s="102"/>
      <c r="S93" s="102"/>
      <c r="T93" s="102"/>
      <c r="U93" s="102"/>
      <c r="V93" s="59"/>
      <c r="W93" s="118" t="e">
        <v>#DIV/0!</v>
      </c>
      <c r="X93" s="102"/>
      <c r="Y93" s="102"/>
      <c r="Z93" s="102"/>
      <c r="AA93" s="102"/>
      <c r="AB93" s="59"/>
      <c r="AC93" s="118" t="e">
        <v>#DIV/0!</v>
      </c>
      <c r="AD93" s="102"/>
      <c r="AE93" s="102"/>
      <c r="AF93" s="102"/>
      <c r="AG93" s="102"/>
      <c r="AH93" s="59"/>
      <c r="AI93" s="118" t="e">
        <v>#DIV/0!</v>
      </c>
      <c r="AJ93" s="58"/>
      <c r="AK93" s="58"/>
      <c r="AL93" s="102"/>
      <c r="AM93" s="58"/>
      <c r="AN93" s="59"/>
      <c r="AO93" s="118">
        <v>0</v>
      </c>
      <c r="AP93" s="102"/>
      <c r="AQ93" s="102"/>
      <c r="AR93" s="102"/>
      <c r="AS93" s="102"/>
      <c r="AT93" s="59"/>
      <c r="AU93" s="118" t="e">
        <v>#DIV/0!</v>
      </c>
      <c r="AV93" s="102"/>
      <c r="AW93" s="102"/>
      <c r="AX93" s="59">
        <v>0</v>
      </c>
      <c r="AY93" s="102">
        <v>0</v>
      </c>
      <c r="AZ93" s="102">
        <v>0</v>
      </c>
      <c r="BA93" s="118">
        <v>0</v>
      </c>
    </row>
    <row r="94" spans="1:53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102">
        <v>5</v>
      </c>
      <c r="M94" s="102"/>
      <c r="N94" s="102">
        <v>5</v>
      </c>
      <c r="O94" s="102">
        <v>4</v>
      </c>
      <c r="P94" s="102"/>
      <c r="Q94" s="118">
        <v>4.666666666666667</v>
      </c>
      <c r="R94" s="101"/>
      <c r="S94" s="101"/>
      <c r="T94" s="101"/>
      <c r="U94" s="101"/>
      <c r="V94" s="65"/>
      <c r="W94" s="118" t="e">
        <v>#DIV/0!</v>
      </c>
      <c r="X94" s="101"/>
      <c r="Y94" s="101"/>
      <c r="Z94" s="101"/>
      <c r="AA94" s="101"/>
      <c r="AB94" s="65"/>
      <c r="AC94" s="118" t="e">
        <v>#DIV/0!</v>
      </c>
      <c r="AD94" s="101"/>
      <c r="AE94" s="101"/>
      <c r="AF94" s="101"/>
      <c r="AG94" s="101"/>
      <c r="AH94" s="65"/>
      <c r="AI94" s="118" t="e">
        <v>#DIV/0!</v>
      </c>
      <c r="AJ94" s="54"/>
      <c r="AK94" s="54"/>
      <c r="AL94" s="101"/>
      <c r="AM94" s="54"/>
      <c r="AN94" s="65"/>
      <c r="AO94" s="118">
        <v>0</v>
      </c>
      <c r="AP94" s="101"/>
      <c r="AQ94" s="101"/>
      <c r="AR94" s="101"/>
      <c r="AS94" s="101"/>
      <c r="AT94" s="65"/>
      <c r="AU94" s="118" t="e">
        <v>#DIV/0!</v>
      </c>
      <c r="AV94" s="101"/>
      <c r="AW94" s="101"/>
      <c r="AX94" s="59">
        <v>0</v>
      </c>
      <c r="AY94" s="102">
        <v>5</v>
      </c>
      <c r="AZ94" s="102">
        <v>0</v>
      </c>
      <c r="BA94" s="118">
        <v>1.6666666666666667</v>
      </c>
    </row>
    <row r="95" spans="1:53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102" t="s">
        <v>563</v>
      </c>
      <c r="M95" s="102"/>
      <c r="N95" s="102" t="s">
        <v>563</v>
      </c>
      <c r="O95" s="102" t="s">
        <v>563</v>
      </c>
      <c r="P95" s="102"/>
      <c r="Q95" s="118" t="s">
        <v>563</v>
      </c>
      <c r="R95" s="102"/>
      <c r="S95" s="102"/>
      <c r="T95" s="102"/>
      <c r="U95" s="102"/>
      <c r="V95" s="59"/>
      <c r="W95" s="118" t="e">
        <v>#DIV/0!</v>
      </c>
      <c r="X95" s="102"/>
      <c r="Y95" s="102"/>
      <c r="Z95" s="102"/>
      <c r="AA95" s="102"/>
      <c r="AB95" s="59"/>
      <c r="AC95" s="118" t="e">
        <v>#DIV/0!</v>
      </c>
      <c r="AD95" s="102"/>
      <c r="AE95" s="102"/>
      <c r="AF95" s="102"/>
      <c r="AG95" s="102"/>
      <c r="AH95" s="59"/>
      <c r="AI95" s="118" t="e">
        <v>#DIV/0!</v>
      </c>
      <c r="AJ95" s="58"/>
      <c r="AK95" s="58"/>
      <c r="AL95" s="102"/>
      <c r="AM95" s="58"/>
      <c r="AN95" s="59"/>
      <c r="AO95" s="118">
        <v>0</v>
      </c>
      <c r="AP95" s="102"/>
      <c r="AQ95" s="102"/>
      <c r="AR95" s="102"/>
      <c r="AS95" s="102"/>
      <c r="AT95" s="59"/>
      <c r="AU95" s="118" t="e">
        <v>#DIV/0!</v>
      </c>
      <c r="AV95" s="102"/>
      <c r="AW95" s="102"/>
      <c r="AX95" s="59" t="s">
        <v>563</v>
      </c>
      <c r="AY95" s="102" t="s">
        <v>563</v>
      </c>
      <c r="AZ95" s="102" t="s">
        <v>563</v>
      </c>
      <c r="BA95" s="118" t="s">
        <v>563</v>
      </c>
    </row>
    <row r="96" spans="1:53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102">
        <v>2</v>
      </c>
      <c r="M96" s="102"/>
      <c r="N96" s="102">
        <v>3</v>
      </c>
      <c r="O96" s="102">
        <v>3</v>
      </c>
      <c r="P96" s="102"/>
      <c r="Q96" s="118">
        <v>2.6666666666666665</v>
      </c>
      <c r="R96" s="101"/>
      <c r="S96" s="101"/>
      <c r="T96" s="101"/>
      <c r="U96" s="101"/>
      <c r="V96" s="65"/>
      <c r="W96" s="118" t="e">
        <v>#DIV/0!</v>
      </c>
      <c r="X96" s="101"/>
      <c r="Y96" s="101"/>
      <c r="Z96" s="101"/>
      <c r="AA96" s="101"/>
      <c r="AB96" s="65"/>
      <c r="AC96" s="118" t="e">
        <v>#DIV/0!</v>
      </c>
      <c r="AD96" s="101"/>
      <c r="AE96" s="101"/>
      <c r="AF96" s="101"/>
      <c r="AG96" s="101"/>
      <c r="AH96" s="65"/>
      <c r="AI96" s="118" t="e">
        <v>#DIV/0!</v>
      </c>
      <c r="AJ96" s="54"/>
      <c r="AK96" s="54"/>
      <c r="AL96" s="101"/>
      <c r="AM96" s="54"/>
      <c r="AN96" s="65"/>
      <c r="AO96" s="118">
        <v>0</v>
      </c>
      <c r="AP96" s="101"/>
      <c r="AQ96" s="101"/>
      <c r="AR96" s="101"/>
      <c r="AS96" s="101"/>
      <c r="AT96" s="65"/>
      <c r="AU96" s="118" t="e">
        <v>#DIV/0!</v>
      </c>
      <c r="AV96" s="101"/>
      <c r="AW96" s="101"/>
      <c r="AX96" s="59">
        <v>0</v>
      </c>
      <c r="AY96" s="102">
        <v>5</v>
      </c>
      <c r="AZ96" s="102">
        <v>0</v>
      </c>
      <c r="BA96" s="118">
        <v>1.6666666666666667</v>
      </c>
    </row>
    <row r="97" spans="1:53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102">
        <v>3</v>
      </c>
      <c r="M97" s="102"/>
      <c r="N97" s="102">
        <v>3</v>
      </c>
      <c r="O97" s="102">
        <v>3</v>
      </c>
      <c r="P97" s="102"/>
      <c r="Q97" s="118">
        <v>3</v>
      </c>
      <c r="R97" s="102"/>
      <c r="S97" s="102"/>
      <c r="T97" s="102"/>
      <c r="U97" s="102"/>
      <c r="V97" s="59"/>
      <c r="W97" s="118" t="e">
        <v>#DIV/0!</v>
      </c>
      <c r="X97" s="102"/>
      <c r="Y97" s="102"/>
      <c r="Z97" s="102"/>
      <c r="AA97" s="102"/>
      <c r="AB97" s="59"/>
      <c r="AC97" s="118" t="e">
        <v>#DIV/0!</v>
      </c>
      <c r="AD97" s="102"/>
      <c r="AE97" s="102"/>
      <c r="AF97" s="102"/>
      <c r="AG97" s="102"/>
      <c r="AH97" s="59"/>
      <c r="AI97" s="118" t="e">
        <v>#DIV/0!</v>
      </c>
      <c r="AJ97" s="58"/>
      <c r="AK97" s="58"/>
      <c r="AL97" s="102"/>
      <c r="AM97" s="58"/>
      <c r="AN97" s="59"/>
      <c r="AO97" s="118">
        <v>0</v>
      </c>
      <c r="AP97" s="102"/>
      <c r="AQ97" s="102"/>
      <c r="AR97" s="102"/>
      <c r="AS97" s="102"/>
      <c r="AT97" s="59"/>
      <c r="AU97" s="118" t="e">
        <v>#DIV/0!</v>
      </c>
      <c r="AV97" s="102"/>
      <c r="AW97" s="102"/>
      <c r="AX97" s="59">
        <v>0</v>
      </c>
      <c r="AY97" s="102">
        <v>5</v>
      </c>
      <c r="AZ97" s="102">
        <v>0</v>
      </c>
      <c r="BA97" s="118">
        <v>1.6666666666666667</v>
      </c>
    </row>
    <row r="98" spans="1:53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102" t="s">
        <v>563</v>
      </c>
      <c r="M98" s="102"/>
      <c r="N98" s="102" t="s">
        <v>563</v>
      </c>
      <c r="O98" s="102" t="s">
        <v>563</v>
      </c>
      <c r="P98" s="102"/>
      <c r="Q98" s="118" t="s">
        <v>563</v>
      </c>
      <c r="R98" s="101"/>
      <c r="S98" s="101"/>
      <c r="T98" s="101"/>
      <c r="U98" s="101"/>
      <c r="V98" s="65"/>
      <c r="W98" s="118" t="e">
        <v>#DIV/0!</v>
      </c>
      <c r="X98" s="101"/>
      <c r="Y98" s="101"/>
      <c r="Z98" s="101"/>
      <c r="AA98" s="101"/>
      <c r="AB98" s="65"/>
      <c r="AC98" s="118" t="e">
        <v>#DIV/0!</v>
      </c>
      <c r="AD98" s="101"/>
      <c r="AE98" s="101"/>
      <c r="AF98" s="101"/>
      <c r="AG98" s="101"/>
      <c r="AH98" s="65"/>
      <c r="AI98" s="118" t="e">
        <v>#DIV/0!</v>
      </c>
      <c r="AJ98" s="54"/>
      <c r="AK98" s="54"/>
      <c r="AL98" s="101"/>
      <c r="AM98" s="54"/>
      <c r="AN98" s="65"/>
      <c r="AO98" s="118">
        <v>0</v>
      </c>
      <c r="AP98" s="101"/>
      <c r="AQ98" s="101"/>
      <c r="AR98" s="101"/>
      <c r="AS98" s="101"/>
      <c r="AT98" s="65"/>
      <c r="AU98" s="118" t="e">
        <v>#DIV/0!</v>
      </c>
      <c r="AV98" s="101"/>
      <c r="AW98" s="101"/>
      <c r="AX98" s="59" t="s">
        <v>563</v>
      </c>
      <c r="AY98" s="102" t="s">
        <v>563</v>
      </c>
      <c r="AZ98" s="102" t="s">
        <v>563</v>
      </c>
      <c r="BA98" s="118" t="s">
        <v>563</v>
      </c>
    </row>
    <row r="99" spans="1:53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102">
        <v>0</v>
      </c>
      <c r="M99" s="102"/>
      <c r="N99" s="102">
        <v>0</v>
      </c>
      <c r="O99" s="102">
        <v>0</v>
      </c>
      <c r="P99" s="102"/>
      <c r="Q99" s="118">
        <v>0</v>
      </c>
      <c r="R99" s="102"/>
      <c r="S99" s="102"/>
      <c r="T99" s="102"/>
      <c r="U99" s="102"/>
      <c r="V99" s="59"/>
      <c r="W99" s="118" t="e">
        <v>#DIV/0!</v>
      </c>
      <c r="X99" s="102"/>
      <c r="Y99" s="102"/>
      <c r="Z99" s="102"/>
      <c r="AA99" s="102"/>
      <c r="AB99" s="59"/>
      <c r="AC99" s="118" t="e">
        <v>#DIV/0!</v>
      </c>
      <c r="AD99" s="102"/>
      <c r="AE99" s="102"/>
      <c r="AF99" s="102"/>
      <c r="AG99" s="102"/>
      <c r="AH99" s="59"/>
      <c r="AI99" s="118" t="e">
        <v>#DIV/0!</v>
      </c>
      <c r="AJ99" s="58"/>
      <c r="AK99" s="58"/>
      <c r="AL99" s="102"/>
      <c r="AM99" s="58"/>
      <c r="AN99" s="59"/>
      <c r="AO99" s="118">
        <v>0</v>
      </c>
      <c r="AP99" s="102"/>
      <c r="AQ99" s="102"/>
      <c r="AR99" s="102"/>
      <c r="AS99" s="102"/>
      <c r="AT99" s="59"/>
      <c r="AU99" s="118" t="e">
        <v>#DIV/0!</v>
      </c>
      <c r="AV99" s="102"/>
      <c r="AW99" s="102"/>
      <c r="AX99" s="59">
        <v>0</v>
      </c>
      <c r="AY99" s="102">
        <v>0</v>
      </c>
      <c r="AZ99" s="102">
        <v>0</v>
      </c>
      <c r="BA99" s="118">
        <v>0</v>
      </c>
    </row>
    <row r="100" spans="1:53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102" t="s">
        <v>563</v>
      </c>
      <c r="M100" s="102"/>
      <c r="N100" s="102" t="s">
        <v>563</v>
      </c>
      <c r="O100" s="102" t="s">
        <v>563</v>
      </c>
      <c r="P100" s="102"/>
      <c r="Q100" s="118" t="s">
        <v>563</v>
      </c>
      <c r="R100" s="101"/>
      <c r="S100" s="101"/>
      <c r="T100" s="101"/>
      <c r="U100" s="101"/>
      <c r="V100" s="65"/>
      <c r="W100" s="118" t="e">
        <v>#DIV/0!</v>
      </c>
      <c r="X100" s="101"/>
      <c r="Y100" s="101"/>
      <c r="Z100" s="101"/>
      <c r="AA100" s="101"/>
      <c r="AB100" s="65"/>
      <c r="AC100" s="118" t="e">
        <v>#DIV/0!</v>
      </c>
      <c r="AD100" s="101"/>
      <c r="AE100" s="101"/>
      <c r="AF100" s="101"/>
      <c r="AG100" s="101"/>
      <c r="AH100" s="65"/>
      <c r="AI100" s="118" t="e">
        <v>#DIV/0!</v>
      </c>
      <c r="AJ100" s="54"/>
      <c r="AK100" s="54"/>
      <c r="AL100" s="101"/>
      <c r="AM100" s="54"/>
      <c r="AN100" s="65"/>
      <c r="AO100" s="118">
        <v>0</v>
      </c>
      <c r="AP100" s="101"/>
      <c r="AQ100" s="101"/>
      <c r="AR100" s="101"/>
      <c r="AS100" s="101"/>
      <c r="AT100" s="65"/>
      <c r="AU100" s="118" t="e">
        <v>#DIV/0!</v>
      </c>
      <c r="AV100" s="101"/>
      <c r="AW100" s="101"/>
      <c r="AX100" s="59" t="s">
        <v>563</v>
      </c>
      <c r="AY100" s="102" t="s">
        <v>563</v>
      </c>
      <c r="AZ100" s="102" t="s">
        <v>563</v>
      </c>
      <c r="BA100" s="118" t="s">
        <v>563</v>
      </c>
    </row>
    <row r="101" spans="1:53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102">
        <v>3</v>
      </c>
      <c r="M101" s="102"/>
      <c r="N101" s="102">
        <v>3</v>
      </c>
      <c r="O101" s="102">
        <v>2</v>
      </c>
      <c r="P101" s="102"/>
      <c r="Q101" s="118">
        <v>2.6666666666666665</v>
      </c>
      <c r="R101" s="102"/>
      <c r="S101" s="102"/>
      <c r="T101" s="102"/>
      <c r="U101" s="102"/>
      <c r="V101" s="59"/>
      <c r="W101" s="118" t="e">
        <v>#DIV/0!</v>
      </c>
      <c r="X101" s="102"/>
      <c r="Y101" s="102"/>
      <c r="Z101" s="102"/>
      <c r="AA101" s="102"/>
      <c r="AB101" s="59"/>
      <c r="AC101" s="118" t="e">
        <v>#DIV/0!</v>
      </c>
      <c r="AD101" s="102"/>
      <c r="AE101" s="102"/>
      <c r="AF101" s="102"/>
      <c r="AG101" s="102"/>
      <c r="AH101" s="59"/>
      <c r="AI101" s="118" t="e">
        <v>#DIV/0!</v>
      </c>
      <c r="AJ101" s="58"/>
      <c r="AK101" s="58"/>
      <c r="AL101" s="102"/>
      <c r="AM101" s="58"/>
      <c r="AN101" s="59"/>
      <c r="AO101" s="118">
        <v>0</v>
      </c>
      <c r="AP101" s="102"/>
      <c r="AQ101" s="102"/>
      <c r="AR101" s="102"/>
      <c r="AS101" s="102"/>
      <c r="AT101" s="59"/>
      <c r="AU101" s="118" t="e">
        <v>#DIV/0!</v>
      </c>
      <c r="AV101" s="102"/>
      <c r="AW101" s="102"/>
      <c r="AX101" s="59">
        <v>0</v>
      </c>
      <c r="AY101" s="102">
        <v>5</v>
      </c>
      <c r="AZ101" s="102">
        <v>0</v>
      </c>
      <c r="BA101" s="118">
        <v>1.6666666666666667</v>
      </c>
    </row>
    <row r="102" spans="1:53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102">
        <v>0</v>
      </c>
      <c r="M102" s="102"/>
      <c r="N102" s="102">
        <v>0</v>
      </c>
      <c r="O102" s="102">
        <v>0</v>
      </c>
      <c r="P102" s="102"/>
      <c r="Q102" s="118">
        <v>0</v>
      </c>
      <c r="R102" s="101"/>
      <c r="S102" s="101"/>
      <c r="T102" s="101"/>
      <c r="U102" s="101"/>
      <c r="V102" s="65"/>
      <c r="W102" s="118" t="e">
        <v>#DIV/0!</v>
      </c>
      <c r="X102" s="101"/>
      <c r="Y102" s="101"/>
      <c r="Z102" s="101"/>
      <c r="AA102" s="101"/>
      <c r="AB102" s="65"/>
      <c r="AC102" s="118" t="e">
        <v>#DIV/0!</v>
      </c>
      <c r="AD102" s="101"/>
      <c r="AE102" s="101"/>
      <c r="AF102" s="101"/>
      <c r="AG102" s="101"/>
      <c r="AH102" s="65"/>
      <c r="AI102" s="118" t="e">
        <v>#DIV/0!</v>
      </c>
      <c r="AJ102" s="54"/>
      <c r="AK102" s="54"/>
      <c r="AL102" s="101"/>
      <c r="AM102" s="54"/>
      <c r="AN102" s="65"/>
      <c r="AO102" s="118">
        <v>0</v>
      </c>
      <c r="AP102" s="101"/>
      <c r="AQ102" s="101"/>
      <c r="AR102" s="101"/>
      <c r="AS102" s="101"/>
      <c r="AT102" s="65"/>
      <c r="AU102" s="118" t="e">
        <v>#DIV/0!</v>
      </c>
      <c r="AV102" s="101"/>
      <c r="AW102" s="101"/>
      <c r="AX102" s="59">
        <v>0</v>
      </c>
      <c r="AY102" s="102">
        <v>0</v>
      </c>
      <c r="AZ102" s="102">
        <v>0</v>
      </c>
      <c r="BA102" s="118">
        <v>0</v>
      </c>
    </row>
    <row r="103" spans="1:53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102" t="s">
        <v>563</v>
      </c>
      <c r="M103" s="102"/>
      <c r="N103" s="102" t="s">
        <v>563</v>
      </c>
      <c r="O103" s="102" t="s">
        <v>563</v>
      </c>
      <c r="P103" s="102"/>
      <c r="Q103" s="118" t="s">
        <v>563</v>
      </c>
      <c r="R103" s="102"/>
      <c r="S103" s="102"/>
      <c r="T103" s="102"/>
      <c r="U103" s="102"/>
      <c r="V103" s="59"/>
      <c r="W103" s="118" t="e">
        <v>#DIV/0!</v>
      </c>
      <c r="X103" s="102"/>
      <c r="Y103" s="102"/>
      <c r="Z103" s="102"/>
      <c r="AA103" s="102"/>
      <c r="AB103" s="59"/>
      <c r="AC103" s="118" t="e">
        <v>#DIV/0!</v>
      </c>
      <c r="AD103" s="102"/>
      <c r="AE103" s="102"/>
      <c r="AF103" s="102"/>
      <c r="AG103" s="102"/>
      <c r="AH103" s="59"/>
      <c r="AI103" s="118" t="e">
        <v>#DIV/0!</v>
      </c>
      <c r="AJ103" s="58"/>
      <c r="AK103" s="58"/>
      <c r="AL103" s="102"/>
      <c r="AM103" s="58"/>
      <c r="AN103" s="59"/>
      <c r="AO103" s="118">
        <v>0</v>
      </c>
      <c r="AP103" s="102"/>
      <c r="AQ103" s="102"/>
      <c r="AR103" s="102"/>
      <c r="AS103" s="102"/>
      <c r="AT103" s="59"/>
      <c r="AU103" s="118" t="e">
        <v>#DIV/0!</v>
      </c>
      <c r="AV103" s="102"/>
      <c r="AW103" s="102"/>
      <c r="AX103" s="59" t="s">
        <v>563</v>
      </c>
      <c r="AY103" s="102" t="s">
        <v>563</v>
      </c>
      <c r="AZ103" s="102" t="s">
        <v>563</v>
      </c>
      <c r="BA103" s="118" t="s">
        <v>563</v>
      </c>
    </row>
    <row r="104" spans="1:53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102" t="s">
        <v>563</v>
      </c>
      <c r="M104" s="102"/>
      <c r="N104" s="102" t="s">
        <v>563</v>
      </c>
      <c r="O104" s="102" t="s">
        <v>563</v>
      </c>
      <c r="P104" s="102"/>
      <c r="Q104" s="118" t="s">
        <v>563</v>
      </c>
      <c r="R104" s="101"/>
      <c r="S104" s="101"/>
      <c r="T104" s="101"/>
      <c r="U104" s="101"/>
      <c r="V104" s="65"/>
      <c r="W104" s="118" t="e">
        <v>#DIV/0!</v>
      </c>
      <c r="X104" s="101"/>
      <c r="Y104" s="101"/>
      <c r="Z104" s="101"/>
      <c r="AA104" s="101"/>
      <c r="AB104" s="65"/>
      <c r="AC104" s="118" t="e">
        <v>#DIV/0!</v>
      </c>
      <c r="AD104" s="101"/>
      <c r="AE104" s="101"/>
      <c r="AF104" s="101"/>
      <c r="AG104" s="101"/>
      <c r="AH104" s="65"/>
      <c r="AI104" s="118" t="e">
        <v>#DIV/0!</v>
      </c>
      <c r="AJ104" s="54"/>
      <c r="AK104" s="54"/>
      <c r="AL104" s="101"/>
      <c r="AM104" s="54"/>
      <c r="AN104" s="65"/>
      <c r="AO104" s="118">
        <v>0</v>
      </c>
      <c r="AP104" s="101"/>
      <c r="AQ104" s="101"/>
      <c r="AR104" s="101"/>
      <c r="AS104" s="101"/>
      <c r="AT104" s="65"/>
      <c r="AU104" s="118" t="e">
        <v>#DIV/0!</v>
      </c>
      <c r="AV104" s="101"/>
      <c r="AW104" s="101"/>
      <c r="AX104" s="59" t="s">
        <v>563</v>
      </c>
      <c r="AY104" s="102" t="s">
        <v>563</v>
      </c>
      <c r="AZ104" s="102" t="s">
        <v>563</v>
      </c>
      <c r="BA104" s="118" t="s">
        <v>563</v>
      </c>
    </row>
    <row r="105" spans="1:53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102">
        <v>3</v>
      </c>
      <c r="M105" s="102"/>
      <c r="N105" s="102">
        <v>3</v>
      </c>
      <c r="O105" s="102">
        <v>2</v>
      </c>
      <c r="P105" s="102"/>
      <c r="Q105" s="118">
        <v>2.6666666666666665</v>
      </c>
      <c r="R105" s="102"/>
      <c r="S105" s="102"/>
      <c r="T105" s="102"/>
      <c r="U105" s="102"/>
      <c r="V105" s="59"/>
      <c r="W105" s="118" t="e">
        <v>#DIV/0!</v>
      </c>
      <c r="X105" s="102"/>
      <c r="Y105" s="102"/>
      <c r="Z105" s="102"/>
      <c r="AA105" s="102"/>
      <c r="AB105" s="59"/>
      <c r="AC105" s="118" t="e">
        <v>#DIV/0!</v>
      </c>
      <c r="AD105" s="102"/>
      <c r="AE105" s="102"/>
      <c r="AF105" s="102"/>
      <c r="AG105" s="102"/>
      <c r="AH105" s="59"/>
      <c r="AI105" s="118" t="e">
        <v>#DIV/0!</v>
      </c>
      <c r="AJ105" s="58"/>
      <c r="AK105" s="58"/>
      <c r="AL105" s="102"/>
      <c r="AM105" s="58"/>
      <c r="AN105" s="59"/>
      <c r="AO105" s="118">
        <v>0</v>
      </c>
      <c r="AP105" s="102"/>
      <c r="AQ105" s="102"/>
      <c r="AR105" s="102"/>
      <c r="AS105" s="102"/>
      <c r="AT105" s="59"/>
      <c r="AU105" s="118" t="e">
        <v>#DIV/0!</v>
      </c>
      <c r="AV105" s="102"/>
      <c r="AW105" s="102"/>
      <c r="AX105" s="59">
        <v>0</v>
      </c>
      <c r="AY105" s="102">
        <v>5</v>
      </c>
      <c r="AZ105" s="102">
        <v>0</v>
      </c>
      <c r="BA105" s="118">
        <v>1.6666666666666667</v>
      </c>
    </row>
    <row r="106" spans="1:53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102">
        <v>0</v>
      </c>
      <c r="M106" s="102"/>
      <c r="N106" s="102">
        <v>0</v>
      </c>
      <c r="O106" s="102">
        <v>0</v>
      </c>
      <c r="P106" s="102"/>
      <c r="Q106" s="118">
        <v>0</v>
      </c>
      <c r="R106" s="101"/>
      <c r="S106" s="101"/>
      <c r="T106" s="101"/>
      <c r="U106" s="101"/>
      <c r="V106" s="65"/>
      <c r="W106" s="118" t="e">
        <v>#DIV/0!</v>
      </c>
      <c r="X106" s="101"/>
      <c r="Y106" s="101"/>
      <c r="Z106" s="101"/>
      <c r="AA106" s="101"/>
      <c r="AB106" s="65"/>
      <c r="AC106" s="118" t="e">
        <v>#DIV/0!</v>
      </c>
      <c r="AD106" s="101"/>
      <c r="AE106" s="101"/>
      <c r="AF106" s="101"/>
      <c r="AG106" s="101"/>
      <c r="AH106" s="65"/>
      <c r="AI106" s="118" t="e">
        <v>#DIV/0!</v>
      </c>
      <c r="AJ106" s="54"/>
      <c r="AK106" s="54"/>
      <c r="AL106" s="101"/>
      <c r="AM106" s="54"/>
      <c r="AN106" s="65"/>
      <c r="AO106" s="118">
        <v>0</v>
      </c>
      <c r="AP106" s="101"/>
      <c r="AQ106" s="101"/>
      <c r="AR106" s="101"/>
      <c r="AS106" s="101"/>
      <c r="AT106" s="65"/>
      <c r="AU106" s="118" t="e">
        <v>#DIV/0!</v>
      </c>
      <c r="AV106" s="101"/>
      <c r="AW106" s="101"/>
      <c r="AX106" s="59">
        <v>0</v>
      </c>
      <c r="AY106" s="102">
        <v>0</v>
      </c>
      <c r="AZ106" s="102">
        <v>0</v>
      </c>
      <c r="BA106" s="118">
        <v>0</v>
      </c>
    </row>
    <row r="107" spans="1:53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102">
        <v>4</v>
      </c>
      <c r="M107" s="102"/>
      <c r="N107" s="102">
        <v>4</v>
      </c>
      <c r="O107" s="102">
        <v>4</v>
      </c>
      <c r="P107" s="102"/>
      <c r="Q107" s="118">
        <v>4</v>
      </c>
      <c r="R107" s="102"/>
      <c r="S107" s="102"/>
      <c r="T107" s="102"/>
      <c r="U107" s="102"/>
      <c r="V107" s="59"/>
      <c r="W107" s="118" t="e">
        <v>#DIV/0!</v>
      </c>
      <c r="X107" s="102"/>
      <c r="Y107" s="102"/>
      <c r="Z107" s="102"/>
      <c r="AA107" s="102"/>
      <c r="AB107" s="59"/>
      <c r="AC107" s="118" t="e">
        <v>#DIV/0!</v>
      </c>
      <c r="AD107" s="102"/>
      <c r="AE107" s="102"/>
      <c r="AF107" s="102"/>
      <c r="AG107" s="102"/>
      <c r="AH107" s="59"/>
      <c r="AI107" s="118" t="e">
        <v>#DIV/0!</v>
      </c>
      <c r="AJ107" s="58"/>
      <c r="AK107" s="58"/>
      <c r="AL107" s="102"/>
      <c r="AM107" s="58"/>
      <c r="AN107" s="59"/>
      <c r="AO107" s="118">
        <v>0</v>
      </c>
      <c r="AP107" s="102"/>
      <c r="AQ107" s="102"/>
      <c r="AR107" s="102"/>
      <c r="AS107" s="102"/>
      <c r="AT107" s="59"/>
      <c r="AU107" s="118" t="e">
        <v>#DIV/0!</v>
      </c>
      <c r="AV107" s="102"/>
      <c r="AW107" s="102"/>
      <c r="AX107" s="59">
        <v>0</v>
      </c>
      <c r="AY107" s="102">
        <v>5</v>
      </c>
      <c r="AZ107" s="102">
        <v>0</v>
      </c>
      <c r="BA107" s="118">
        <v>1.6666666666666667</v>
      </c>
    </row>
    <row r="108" spans="1:53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102" t="s">
        <v>563</v>
      </c>
      <c r="M108" s="102"/>
      <c r="N108" s="102" t="s">
        <v>563</v>
      </c>
      <c r="O108" s="102" t="s">
        <v>563</v>
      </c>
      <c r="P108" s="102"/>
      <c r="Q108" s="118" t="s">
        <v>563</v>
      </c>
      <c r="R108" s="101"/>
      <c r="S108" s="101"/>
      <c r="T108" s="101"/>
      <c r="U108" s="101"/>
      <c r="V108" s="65"/>
      <c r="W108" s="118" t="e">
        <v>#DIV/0!</v>
      </c>
      <c r="X108" s="101"/>
      <c r="Y108" s="101"/>
      <c r="Z108" s="101"/>
      <c r="AA108" s="101"/>
      <c r="AB108" s="65"/>
      <c r="AC108" s="118" t="e">
        <v>#DIV/0!</v>
      </c>
      <c r="AD108" s="101"/>
      <c r="AE108" s="101"/>
      <c r="AF108" s="101"/>
      <c r="AG108" s="101"/>
      <c r="AH108" s="65"/>
      <c r="AI108" s="118" t="e">
        <v>#DIV/0!</v>
      </c>
      <c r="AJ108" s="54"/>
      <c r="AK108" s="54"/>
      <c r="AL108" s="101"/>
      <c r="AM108" s="54"/>
      <c r="AN108" s="65"/>
      <c r="AO108" s="118">
        <v>0</v>
      </c>
      <c r="AP108" s="101"/>
      <c r="AQ108" s="101"/>
      <c r="AR108" s="101"/>
      <c r="AS108" s="101"/>
      <c r="AT108" s="65"/>
      <c r="AU108" s="118" t="e">
        <v>#DIV/0!</v>
      </c>
      <c r="AV108" s="101"/>
      <c r="AW108" s="101"/>
      <c r="AX108" s="59" t="s">
        <v>563</v>
      </c>
      <c r="AY108" s="102" t="s">
        <v>563</v>
      </c>
      <c r="AZ108" s="102" t="s">
        <v>563</v>
      </c>
      <c r="BA108" s="118" t="s">
        <v>563</v>
      </c>
    </row>
    <row r="109" spans="1:53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102" t="s">
        <v>563</v>
      </c>
      <c r="M109" s="102"/>
      <c r="N109" s="102" t="s">
        <v>563</v>
      </c>
      <c r="O109" s="102" t="s">
        <v>563</v>
      </c>
      <c r="P109" s="102"/>
      <c r="Q109" s="118" t="s">
        <v>563</v>
      </c>
      <c r="R109" s="102"/>
      <c r="S109" s="102"/>
      <c r="T109" s="102"/>
      <c r="U109" s="102"/>
      <c r="V109" s="59"/>
      <c r="W109" s="118" t="e">
        <v>#DIV/0!</v>
      </c>
      <c r="X109" s="102"/>
      <c r="Y109" s="102"/>
      <c r="Z109" s="102"/>
      <c r="AA109" s="102"/>
      <c r="AB109" s="59"/>
      <c r="AC109" s="118" t="e">
        <v>#DIV/0!</v>
      </c>
      <c r="AD109" s="102"/>
      <c r="AE109" s="102"/>
      <c r="AF109" s="102"/>
      <c r="AG109" s="102"/>
      <c r="AH109" s="59"/>
      <c r="AI109" s="118" t="e">
        <v>#DIV/0!</v>
      </c>
      <c r="AJ109" s="58"/>
      <c r="AK109" s="58"/>
      <c r="AL109" s="102"/>
      <c r="AM109" s="58"/>
      <c r="AN109" s="59"/>
      <c r="AO109" s="118">
        <v>0</v>
      </c>
      <c r="AP109" s="102"/>
      <c r="AQ109" s="102"/>
      <c r="AR109" s="102"/>
      <c r="AS109" s="102"/>
      <c r="AT109" s="59"/>
      <c r="AU109" s="118" t="e">
        <v>#DIV/0!</v>
      </c>
      <c r="AV109" s="102"/>
      <c r="AW109" s="102"/>
      <c r="AX109" s="59" t="s">
        <v>563</v>
      </c>
      <c r="AY109" s="102" t="s">
        <v>563</v>
      </c>
      <c r="AZ109" s="102" t="s">
        <v>563</v>
      </c>
      <c r="BA109" s="118" t="s">
        <v>563</v>
      </c>
    </row>
    <row r="110" spans="1:53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102">
        <v>0</v>
      </c>
      <c r="M110" s="102"/>
      <c r="N110" s="102">
        <v>0</v>
      </c>
      <c r="O110" s="102">
        <v>0</v>
      </c>
      <c r="P110" s="102"/>
      <c r="Q110" s="118">
        <v>0</v>
      </c>
      <c r="R110" s="101"/>
      <c r="S110" s="101"/>
      <c r="T110" s="101"/>
      <c r="U110" s="101"/>
      <c r="V110" s="65"/>
      <c r="W110" s="118" t="e">
        <v>#DIV/0!</v>
      </c>
      <c r="X110" s="101"/>
      <c r="Y110" s="101"/>
      <c r="Z110" s="101"/>
      <c r="AA110" s="101"/>
      <c r="AB110" s="65"/>
      <c r="AC110" s="118" t="e">
        <v>#DIV/0!</v>
      </c>
      <c r="AD110" s="101"/>
      <c r="AE110" s="101"/>
      <c r="AF110" s="101"/>
      <c r="AG110" s="101"/>
      <c r="AH110" s="65"/>
      <c r="AI110" s="118" t="e">
        <v>#DIV/0!</v>
      </c>
      <c r="AJ110" s="54"/>
      <c r="AK110" s="54"/>
      <c r="AL110" s="101"/>
      <c r="AM110" s="54"/>
      <c r="AN110" s="65"/>
      <c r="AO110" s="118">
        <v>0</v>
      </c>
      <c r="AP110" s="101"/>
      <c r="AQ110" s="101"/>
      <c r="AR110" s="101"/>
      <c r="AS110" s="101"/>
      <c r="AT110" s="65"/>
      <c r="AU110" s="118" t="e">
        <v>#DIV/0!</v>
      </c>
      <c r="AV110" s="101"/>
      <c r="AW110" s="101"/>
      <c r="AX110" s="59">
        <v>0</v>
      </c>
      <c r="AY110" s="102">
        <v>0</v>
      </c>
      <c r="AZ110" s="102">
        <v>0</v>
      </c>
      <c r="BA110" s="118">
        <v>0</v>
      </c>
    </row>
    <row r="111" spans="1:53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102">
        <v>3</v>
      </c>
      <c r="M111" s="102"/>
      <c r="N111" s="102">
        <v>3</v>
      </c>
      <c r="O111" s="102">
        <v>3</v>
      </c>
      <c r="P111" s="102"/>
      <c r="Q111" s="118">
        <v>3</v>
      </c>
      <c r="R111" s="102"/>
      <c r="S111" s="102"/>
      <c r="T111" s="102"/>
      <c r="U111" s="102"/>
      <c r="V111" s="59"/>
      <c r="W111" s="118" t="e">
        <v>#DIV/0!</v>
      </c>
      <c r="X111" s="102"/>
      <c r="Y111" s="102"/>
      <c r="Z111" s="102"/>
      <c r="AA111" s="102"/>
      <c r="AB111" s="59"/>
      <c r="AC111" s="118" t="e">
        <v>#DIV/0!</v>
      </c>
      <c r="AD111" s="102"/>
      <c r="AE111" s="102"/>
      <c r="AF111" s="102"/>
      <c r="AG111" s="102"/>
      <c r="AH111" s="59"/>
      <c r="AI111" s="118" t="e">
        <v>#DIV/0!</v>
      </c>
      <c r="AJ111" s="58"/>
      <c r="AK111" s="58"/>
      <c r="AL111" s="102"/>
      <c r="AM111" s="58"/>
      <c r="AN111" s="59"/>
      <c r="AO111" s="118">
        <v>0</v>
      </c>
      <c r="AP111" s="102"/>
      <c r="AQ111" s="102"/>
      <c r="AR111" s="102"/>
      <c r="AS111" s="102"/>
      <c r="AT111" s="59"/>
      <c r="AU111" s="118" t="e">
        <v>#DIV/0!</v>
      </c>
      <c r="AV111" s="102"/>
      <c r="AW111" s="102"/>
      <c r="AX111" s="59">
        <v>0</v>
      </c>
      <c r="AY111" s="102">
        <v>5</v>
      </c>
      <c r="AZ111" s="102">
        <v>0</v>
      </c>
      <c r="BA111" s="118">
        <v>1.6666666666666667</v>
      </c>
    </row>
    <row r="112" spans="1:53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102">
        <v>2</v>
      </c>
      <c r="M112" s="102"/>
      <c r="N112" s="102">
        <v>2</v>
      </c>
      <c r="O112" s="102">
        <v>2</v>
      </c>
      <c r="P112" s="102"/>
      <c r="Q112" s="118">
        <v>2</v>
      </c>
      <c r="R112" s="101"/>
      <c r="S112" s="101"/>
      <c r="T112" s="101"/>
      <c r="U112" s="101"/>
      <c r="V112" s="65"/>
      <c r="W112" s="118" t="e">
        <v>#DIV/0!</v>
      </c>
      <c r="X112" s="101"/>
      <c r="Y112" s="101"/>
      <c r="Z112" s="101"/>
      <c r="AA112" s="101"/>
      <c r="AB112" s="65"/>
      <c r="AC112" s="118" t="e">
        <v>#DIV/0!</v>
      </c>
      <c r="AD112" s="101"/>
      <c r="AE112" s="101"/>
      <c r="AF112" s="101"/>
      <c r="AG112" s="101"/>
      <c r="AH112" s="65"/>
      <c r="AI112" s="118" t="e">
        <v>#DIV/0!</v>
      </c>
      <c r="AJ112" s="54"/>
      <c r="AK112" s="54"/>
      <c r="AL112" s="101"/>
      <c r="AM112" s="54"/>
      <c r="AN112" s="65"/>
      <c r="AO112" s="118">
        <v>0</v>
      </c>
      <c r="AP112" s="101"/>
      <c r="AQ112" s="101"/>
      <c r="AR112" s="101"/>
      <c r="AS112" s="101"/>
      <c r="AT112" s="65"/>
      <c r="AU112" s="118" t="e">
        <v>#DIV/0!</v>
      </c>
      <c r="AV112" s="101"/>
      <c r="AW112" s="101"/>
      <c r="AX112" s="59">
        <v>0</v>
      </c>
      <c r="AY112" s="102">
        <v>5</v>
      </c>
      <c r="AZ112" s="102">
        <v>0</v>
      </c>
      <c r="BA112" s="118">
        <v>1.6666666666666667</v>
      </c>
    </row>
    <row r="113" spans="1:53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102">
        <v>1</v>
      </c>
      <c r="M113" s="102"/>
      <c r="N113" s="102">
        <v>1</v>
      </c>
      <c r="O113" s="102">
        <v>1</v>
      </c>
      <c r="P113" s="102"/>
      <c r="Q113" s="118">
        <v>1</v>
      </c>
      <c r="R113" s="102"/>
      <c r="S113" s="102"/>
      <c r="T113" s="102"/>
      <c r="U113" s="102"/>
      <c r="V113" s="59"/>
      <c r="W113" s="118" t="e">
        <v>#DIV/0!</v>
      </c>
      <c r="X113" s="102"/>
      <c r="Y113" s="102"/>
      <c r="Z113" s="102"/>
      <c r="AA113" s="102"/>
      <c r="AB113" s="59"/>
      <c r="AC113" s="118" t="e">
        <v>#DIV/0!</v>
      </c>
      <c r="AD113" s="102"/>
      <c r="AE113" s="102"/>
      <c r="AF113" s="102"/>
      <c r="AG113" s="102"/>
      <c r="AH113" s="59"/>
      <c r="AI113" s="118" t="e">
        <v>#DIV/0!</v>
      </c>
      <c r="AJ113" s="58"/>
      <c r="AK113" s="58"/>
      <c r="AL113" s="102"/>
      <c r="AM113" s="58"/>
      <c r="AN113" s="59"/>
      <c r="AO113" s="118">
        <v>0</v>
      </c>
      <c r="AP113" s="102"/>
      <c r="AQ113" s="102"/>
      <c r="AR113" s="102"/>
      <c r="AS113" s="102"/>
      <c r="AT113" s="59"/>
      <c r="AU113" s="118" t="e">
        <v>#DIV/0!</v>
      </c>
      <c r="AV113" s="102"/>
      <c r="AW113" s="102"/>
      <c r="AX113" s="59">
        <v>0</v>
      </c>
      <c r="AY113" s="102">
        <v>5</v>
      </c>
      <c r="AZ113" s="102">
        <v>0</v>
      </c>
      <c r="BA113" s="118">
        <v>1.6666666666666667</v>
      </c>
    </row>
    <row r="114" spans="1:53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102">
        <v>4</v>
      </c>
      <c r="M114" s="102"/>
      <c r="N114" s="102">
        <v>4</v>
      </c>
      <c r="O114" s="102">
        <v>3</v>
      </c>
      <c r="P114" s="102"/>
      <c r="Q114" s="118">
        <v>3.6666666666666665</v>
      </c>
      <c r="R114" s="101"/>
      <c r="S114" s="101"/>
      <c r="T114" s="101"/>
      <c r="U114" s="101"/>
      <c r="V114" s="65"/>
      <c r="W114" s="118" t="e">
        <v>#DIV/0!</v>
      </c>
      <c r="X114" s="101"/>
      <c r="Y114" s="101"/>
      <c r="Z114" s="101"/>
      <c r="AA114" s="101"/>
      <c r="AB114" s="65"/>
      <c r="AC114" s="118" t="e">
        <v>#DIV/0!</v>
      </c>
      <c r="AD114" s="101"/>
      <c r="AE114" s="101"/>
      <c r="AF114" s="101"/>
      <c r="AG114" s="101"/>
      <c r="AH114" s="65"/>
      <c r="AI114" s="118" t="e">
        <v>#DIV/0!</v>
      </c>
      <c r="AJ114" s="54"/>
      <c r="AK114" s="54"/>
      <c r="AL114" s="101"/>
      <c r="AM114" s="54"/>
      <c r="AN114" s="65"/>
      <c r="AO114" s="118">
        <v>0</v>
      </c>
      <c r="AP114" s="101"/>
      <c r="AQ114" s="101"/>
      <c r="AR114" s="101"/>
      <c r="AS114" s="101"/>
      <c r="AT114" s="65"/>
      <c r="AU114" s="118" t="e">
        <v>#DIV/0!</v>
      </c>
      <c r="AV114" s="101"/>
      <c r="AW114" s="101"/>
      <c r="AX114" s="59">
        <v>0</v>
      </c>
      <c r="AY114" s="102">
        <v>5</v>
      </c>
      <c r="AZ114" s="102">
        <v>0</v>
      </c>
      <c r="BA114" s="118">
        <v>1.6666666666666667</v>
      </c>
    </row>
    <row r="115" spans="1:53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102">
        <v>0</v>
      </c>
      <c r="M115" s="102"/>
      <c r="N115" s="102">
        <v>0</v>
      </c>
      <c r="O115" s="102">
        <v>0</v>
      </c>
      <c r="P115" s="102"/>
      <c r="Q115" s="118">
        <v>0</v>
      </c>
      <c r="R115" s="102"/>
      <c r="S115" s="102"/>
      <c r="T115" s="102"/>
      <c r="U115" s="102"/>
      <c r="V115" s="59"/>
      <c r="W115" s="118" t="e">
        <v>#DIV/0!</v>
      </c>
      <c r="X115" s="102"/>
      <c r="Y115" s="102"/>
      <c r="Z115" s="102"/>
      <c r="AA115" s="102"/>
      <c r="AB115" s="59"/>
      <c r="AC115" s="118" t="e">
        <v>#DIV/0!</v>
      </c>
      <c r="AD115" s="102"/>
      <c r="AE115" s="102"/>
      <c r="AF115" s="102"/>
      <c r="AG115" s="102"/>
      <c r="AH115" s="59"/>
      <c r="AI115" s="118" t="e">
        <v>#DIV/0!</v>
      </c>
      <c r="AJ115" s="58"/>
      <c r="AK115" s="58"/>
      <c r="AL115" s="102"/>
      <c r="AM115" s="58"/>
      <c r="AN115" s="59"/>
      <c r="AO115" s="118">
        <v>0</v>
      </c>
      <c r="AP115" s="102"/>
      <c r="AQ115" s="102"/>
      <c r="AR115" s="102"/>
      <c r="AS115" s="102"/>
      <c r="AT115" s="59"/>
      <c r="AU115" s="118" t="e">
        <v>#DIV/0!</v>
      </c>
      <c r="AV115" s="102"/>
      <c r="AW115" s="102"/>
      <c r="AX115" s="59">
        <v>0</v>
      </c>
      <c r="AY115" s="102">
        <v>0</v>
      </c>
      <c r="AZ115" s="102">
        <v>0</v>
      </c>
      <c r="BA115" s="118">
        <v>0</v>
      </c>
    </row>
    <row r="116" spans="1:53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102">
        <v>0</v>
      </c>
      <c r="M116" s="102"/>
      <c r="N116" s="102">
        <v>0</v>
      </c>
      <c r="O116" s="102">
        <v>0</v>
      </c>
      <c r="P116" s="102"/>
      <c r="Q116" s="118">
        <v>0</v>
      </c>
      <c r="R116" s="101"/>
      <c r="S116" s="101"/>
      <c r="T116" s="101"/>
      <c r="U116" s="101"/>
      <c r="V116" s="65"/>
      <c r="W116" s="118" t="e">
        <v>#DIV/0!</v>
      </c>
      <c r="X116" s="101"/>
      <c r="Y116" s="101"/>
      <c r="Z116" s="101"/>
      <c r="AA116" s="101"/>
      <c r="AB116" s="65"/>
      <c r="AC116" s="118" t="e">
        <v>#DIV/0!</v>
      </c>
      <c r="AD116" s="101"/>
      <c r="AE116" s="101"/>
      <c r="AF116" s="101"/>
      <c r="AG116" s="101"/>
      <c r="AH116" s="65"/>
      <c r="AI116" s="118" t="e">
        <v>#DIV/0!</v>
      </c>
      <c r="AJ116" s="54"/>
      <c r="AK116" s="54"/>
      <c r="AL116" s="101"/>
      <c r="AM116" s="54"/>
      <c r="AN116" s="65"/>
      <c r="AO116" s="118">
        <v>0</v>
      </c>
      <c r="AP116" s="101"/>
      <c r="AQ116" s="101"/>
      <c r="AR116" s="101"/>
      <c r="AS116" s="101"/>
      <c r="AT116" s="65"/>
      <c r="AU116" s="118" t="e">
        <v>#DIV/0!</v>
      </c>
      <c r="AV116" s="101"/>
      <c r="AW116" s="101"/>
      <c r="AX116" s="59">
        <v>0</v>
      </c>
      <c r="AY116" s="102">
        <v>5</v>
      </c>
      <c r="AZ116" s="102">
        <v>0</v>
      </c>
      <c r="BA116" s="118">
        <v>1.6666666666666667</v>
      </c>
    </row>
    <row r="117" spans="1:53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102">
        <v>2</v>
      </c>
      <c r="M117" s="102"/>
      <c r="N117" s="102">
        <v>2</v>
      </c>
      <c r="O117" s="102">
        <v>2</v>
      </c>
      <c r="P117" s="102"/>
      <c r="Q117" s="118">
        <v>2</v>
      </c>
      <c r="R117" s="102"/>
      <c r="S117" s="102"/>
      <c r="T117" s="102"/>
      <c r="U117" s="102"/>
      <c r="V117" s="59"/>
      <c r="W117" s="118" t="e">
        <v>#DIV/0!</v>
      </c>
      <c r="X117" s="102"/>
      <c r="Y117" s="102"/>
      <c r="Z117" s="102"/>
      <c r="AA117" s="102"/>
      <c r="AB117" s="59"/>
      <c r="AC117" s="118" t="e">
        <v>#DIV/0!</v>
      </c>
      <c r="AD117" s="102"/>
      <c r="AE117" s="102"/>
      <c r="AF117" s="102"/>
      <c r="AG117" s="102"/>
      <c r="AH117" s="59"/>
      <c r="AI117" s="118" t="e">
        <v>#DIV/0!</v>
      </c>
      <c r="AJ117" s="58"/>
      <c r="AK117" s="58"/>
      <c r="AL117" s="102"/>
      <c r="AM117" s="58"/>
      <c r="AN117" s="59"/>
      <c r="AO117" s="118">
        <v>0</v>
      </c>
      <c r="AP117" s="102"/>
      <c r="AQ117" s="102"/>
      <c r="AR117" s="102"/>
      <c r="AS117" s="102"/>
      <c r="AT117" s="59"/>
      <c r="AU117" s="118" t="e">
        <v>#DIV/0!</v>
      </c>
      <c r="AV117" s="102"/>
      <c r="AW117" s="102"/>
      <c r="AX117" s="59">
        <v>0</v>
      </c>
      <c r="AY117" s="102">
        <v>5</v>
      </c>
      <c r="AZ117" s="102">
        <v>0</v>
      </c>
      <c r="BA117" s="118">
        <v>1.6666666666666667</v>
      </c>
    </row>
    <row r="118" spans="1:53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102" t="s">
        <v>563</v>
      </c>
      <c r="M118" s="102"/>
      <c r="N118" s="102" t="s">
        <v>563</v>
      </c>
      <c r="O118" s="102" t="s">
        <v>563</v>
      </c>
      <c r="P118" s="102"/>
      <c r="Q118" s="118" t="s">
        <v>563</v>
      </c>
      <c r="R118" s="101"/>
      <c r="S118" s="101"/>
      <c r="T118" s="101"/>
      <c r="U118" s="101"/>
      <c r="V118" s="65"/>
      <c r="W118" s="118" t="e">
        <v>#DIV/0!</v>
      </c>
      <c r="X118" s="101"/>
      <c r="Y118" s="101"/>
      <c r="Z118" s="101"/>
      <c r="AA118" s="101"/>
      <c r="AB118" s="65"/>
      <c r="AC118" s="118" t="e">
        <v>#DIV/0!</v>
      </c>
      <c r="AD118" s="101"/>
      <c r="AE118" s="101"/>
      <c r="AF118" s="101"/>
      <c r="AG118" s="101"/>
      <c r="AH118" s="65"/>
      <c r="AI118" s="118" t="e">
        <v>#DIV/0!</v>
      </c>
      <c r="AJ118" s="54"/>
      <c r="AK118" s="54"/>
      <c r="AL118" s="101"/>
      <c r="AM118" s="54"/>
      <c r="AN118" s="65"/>
      <c r="AO118" s="118">
        <v>0</v>
      </c>
      <c r="AP118" s="101"/>
      <c r="AQ118" s="101"/>
      <c r="AR118" s="101"/>
      <c r="AS118" s="101"/>
      <c r="AT118" s="65"/>
      <c r="AU118" s="118" t="e">
        <v>#DIV/0!</v>
      </c>
      <c r="AV118" s="101"/>
      <c r="AW118" s="101"/>
      <c r="AX118" s="59" t="s">
        <v>563</v>
      </c>
      <c r="AY118" s="102" t="s">
        <v>563</v>
      </c>
      <c r="AZ118" s="102" t="s">
        <v>563</v>
      </c>
      <c r="BA118" s="118" t="s">
        <v>563</v>
      </c>
    </row>
    <row r="119" spans="1:53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102">
        <v>0</v>
      </c>
      <c r="M119" s="102"/>
      <c r="N119" s="102">
        <v>0</v>
      </c>
      <c r="O119" s="102">
        <v>0</v>
      </c>
      <c r="P119" s="102"/>
      <c r="Q119" s="118">
        <v>0</v>
      </c>
      <c r="R119" s="102"/>
      <c r="S119" s="102"/>
      <c r="T119" s="102"/>
      <c r="U119" s="102"/>
      <c r="V119" s="59"/>
      <c r="W119" s="118" t="e">
        <v>#DIV/0!</v>
      </c>
      <c r="X119" s="102"/>
      <c r="Y119" s="102"/>
      <c r="Z119" s="102"/>
      <c r="AA119" s="102"/>
      <c r="AB119" s="59"/>
      <c r="AC119" s="118" t="e">
        <v>#DIV/0!</v>
      </c>
      <c r="AD119" s="102"/>
      <c r="AE119" s="102"/>
      <c r="AF119" s="102"/>
      <c r="AG119" s="102"/>
      <c r="AH119" s="59"/>
      <c r="AI119" s="118" t="e">
        <v>#DIV/0!</v>
      </c>
      <c r="AJ119" s="58"/>
      <c r="AK119" s="58"/>
      <c r="AL119" s="102"/>
      <c r="AM119" s="58"/>
      <c r="AN119" s="59"/>
      <c r="AO119" s="118">
        <v>0</v>
      </c>
      <c r="AP119" s="102"/>
      <c r="AQ119" s="102"/>
      <c r="AR119" s="102"/>
      <c r="AS119" s="102"/>
      <c r="AT119" s="59"/>
      <c r="AU119" s="118" t="e">
        <v>#DIV/0!</v>
      </c>
      <c r="AV119" s="102"/>
      <c r="AW119" s="102"/>
      <c r="AX119" s="59">
        <v>0</v>
      </c>
      <c r="AY119" s="102">
        <v>0</v>
      </c>
      <c r="AZ119" s="102">
        <v>0</v>
      </c>
      <c r="BA119" s="118">
        <v>0</v>
      </c>
    </row>
    <row r="120" spans="1:53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102" t="s">
        <v>563</v>
      </c>
      <c r="M120" s="102"/>
      <c r="N120" s="102" t="s">
        <v>563</v>
      </c>
      <c r="O120" s="102" t="s">
        <v>563</v>
      </c>
      <c r="P120" s="102"/>
      <c r="Q120" s="118" t="s">
        <v>563</v>
      </c>
      <c r="R120" s="101"/>
      <c r="S120" s="101"/>
      <c r="T120" s="101"/>
      <c r="U120" s="101"/>
      <c r="V120" s="65"/>
      <c r="W120" s="118" t="e">
        <v>#DIV/0!</v>
      </c>
      <c r="X120" s="101"/>
      <c r="Y120" s="101"/>
      <c r="Z120" s="101"/>
      <c r="AA120" s="101"/>
      <c r="AB120" s="65"/>
      <c r="AC120" s="118" t="e">
        <v>#DIV/0!</v>
      </c>
      <c r="AD120" s="101"/>
      <c r="AE120" s="101"/>
      <c r="AF120" s="101"/>
      <c r="AG120" s="101"/>
      <c r="AH120" s="65"/>
      <c r="AI120" s="118" t="e">
        <v>#DIV/0!</v>
      </c>
      <c r="AJ120" s="54"/>
      <c r="AK120" s="54"/>
      <c r="AL120" s="101"/>
      <c r="AM120" s="54"/>
      <c r="AN120" s="65"/>
      <c r="AO120" s="118">
        <v>0</v>
      </c>
      <c r="AP120" s="101"/>
      <c r="AQ120" s="101"/>
      <c r="AR120" s="101"/>
      <c r="AS120" s="101"/>
      <c r="AT120" s="65"/>
      <c r="AU120" s="118" t="e">
        <v>#DIV/0!</v>
      </c>
      <c r="AV120" s="101"/>
      <c r="AW120" s="101"/>
      <c r="AX120" s="59" t="s">
        <v>563</v>
      </c>
      <c r="AY120" s="102" t="s">
        <v>563</v>
      </c>
      <c r="AZ120" s="102" t="s">
        <v>563</v>
      </c>
      <c r="BA120" s="118" t="s">
        <v>563</v>
      </c>
    </row>
    <row r="121" spans="1:53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102" t="s">
        <v>563</v>
      </c>
      <c r="M121" s="102"/>
      <c r="N121" s="102" t="s">
        <v>563</v>
      </c>
      <c r="O121" s="102" t="s">
        <v>563</v>
      </c>
      <c r="P121" s="102"/>
      <c r="Q121" s="118" t="s">
        <v>563</v>
      </c>
      <c r="R121" s="102"/>
      <c r="S121" s="102"/>
      <c r="T121" s="102"/>
      <c r="U121" s="102"/>
      <c r="V121" s="59"/>
      <c r="W121" s="118" t="e">
        <v>#DIV/0!</v>
      </c>
      <c r="X121" s="102"/>
      <c r="Y121" s="102"/>
      <c r="Z121" s="102"/>
      <c r="AA121" s="102"/>
      <c r="AB121" s="59"/>
      <c r="AC121" s="118" t="e">
        <v>#DIV/0!</v>
      </c>
      <c r="AD121" s="102"/>
      <c r="AE121" s="102"/>
      <c r="AF121" s="102"/>
      <c r="AG121" s="102"/>
      <c r="AH121" s="59"/>
      <c r="AI121" s="118" t="e">
        <v>#DIV/0!</v>
      </c>
      <c r="AJ121" s="58"/>
      <c r="AK121" s="58"/>
      <c r="AL121" s="102"/>
      <c r="AM121" s="58"/>
      <c r="AN121" s="59"/>
      <c r="AO121" s="118">
        <v>0</v>
      </c>
      <c r="AP121" s="102"/>
      <c r="AQ121" s="102"/>
      <c r="AR121" s="102"/>
      <c r="AS121" s="102"/>
      <c r="AT121" s="59"/>
      <c r="AU121" s="118" t="e">
        <v>#DIV/0!</v>
      </c>
      <c r="AV121" s="102"/>
      <c r="AW121" s="102"/>
      <c r="AX121" s="59" t="s">
        <v>563</v>
      </c>
      <c r="AY121" s="102" t="s">
        <v>563</v>
      </c>
      <c r="AZ121" s="102" t="s">
        <v>563</v>
      </c>
      <c r="BA121" s="118" t="s">
        <v>563</v>
      </c>
    </row>
    <row r="122" spans="1:53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102">
        <v>0</v>
      </c>
      <c r="M122" s="102"/>
      <c r="N122" s="102">
        <v>0</v>
      </c>
      <c r="O122" s="102">
        <v>0</v>
      </c>
      <c r="P122" s="102"/>
      <c r="Q122" s="118">
        <v>0</v>
      </c>
      <c r="R122" s="101"/>
      <c r="S122" s="101"/>
      <c r="T122" s="101"/>
      <c r="U122" s="101"/>
      <c r="V122" s="65"/>
      <c r="W122" s="118" t="e">
        <v>#DIV/0!</v>
      </c>
      <c r="X122" s="101"/>
      <c r="Y122" s="101"/>
      <c r="Z122" s="101"/>
      <c r="AA122" s="101"/>
      <c r="AB122" s="65"/>
      <c r="AC122" s="118" t="e">
        <v>#DIV/0!</v>
      </c>
      <c r="AD122" s="101"/>
      <c r="AE122" s="101"/>
      <c r="AF122" s="101"/>
      <c r="AG122" s="101"/>
      <c r="AH122" s="65"/>
      <c r="AI122" s="118" t="e">
        <v>#DIV/0!</v>
      </c>
      <c r="AJ122" s="54"/>
      <c r="AK122" s="54"/>
      <c r="AL122" s="101"/>
      <c r="AM122" s="54"/>
      <c r="AN122" s="65"/>
      <c r="AO122" s="118">
        <v>0</v>
      </c>
      <c r="AP122" s="101"/>
      <c r="AQ122" s="101"/>
      <c r="AR122" s="101"/>
      <c r="AS122" s="101"/>
      <c r="AT122" s="65"/>
      <c r="AU122" s="118" t="e">
        <v>#DIV/0!</v>
      </c>
      <c r="AV122" s="101"/>
      <c r="AW122" s="101"/>
      <c r="AX122" s="59">
        <v>0</v>
      </c>
      <c r="AY122" s="102">
        <v>0</v>
      </c>
      <c r="AZ122" s="102">
        <v>0</v>
      </c>
      <c r="BA122" s="118">
        <v>0</v>
      </c>
    </row>
    <row r="123" spans="1:53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102" t="s">
        <v>563</v>
      </c>
      <c r="M123" s="102"/>
      <c r="N123" s="102" t="s">
        <v>563</v>
      </c>
      <c r="O123" s="102" t="s">
        <v>563</v>
      </c>
      <c r="P123" s="102"/>
      <c r="Q123" s="118" t="s">
        <v>563</v>
      </c>
      <c r="R123" s="102"/>
      <c r="S123" s="102"/>
      <c r="T123" s="102"/>
      <c r="U123" s="102"/>
      <c r="V123" s="59"/>
      <c r="W123" s="118" t="e">
        <v>#DIV/0!</v>
      </c>
      <c r="X123" s="102"/>
      <c r="Y123" s="102"/>
      <c r="Z123" s="102"/>
      <c r="AA123" s="102"/>
      <c r="AB123" s="59"/>
      <c r="AC123" s="118" t="e">
        <v>#DIV/0!</v>
      </c>
      <c r="AD123" s="102"/>
      <c r="AE123" s="102"/>
      <c r="AF123" s="102"/>
      <c r="AG123" s="102"/>
      <c r="AH123" s="59"/>
      <c r="AI123" s="118" t="e">
        <v>#DIV/0!</v>
      </c>
      <c r="AJ123" s="58"/>
      <c r="AK123" s="58"/>
      <c r="AL123" s="102"/>
      <c r="AM123" s="58"/>
      <c r="AN123" s="59"/>
      <c r="AO123" s="118">
        <v>0</v>
      </c>
      <c r="AP123" s="102"/>
      <c r="AQ123" s="102"/>
      <c r="AR123" s="102"/>
      <c r="AS123" s="102"/>
      <c r="AT123" s="59"/>
      <c r="AU123" s="118" t="e">
        <v>#DIV/0!</v>
      </c>
      <c r="AV123" s="102"/>
      <c r="AW123" s="102"/>
      <c r="AX123" s="59" t="s">
        <v>563</v>
      </c>
      <c r="AY123" s="102" t="s">
        <v>563</v>
      </c>
      <c r="AZ123" s="102" t="s">
        <v>563</v>
      </c>
      <c r="BA123" s="118" t="s">
        <v>563</v>
      </c>
    </row>
    <row r="124" spans="1:53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102" t="s">
        <v>563</v>
      </c>
      <c r="M124" s="102"/>
      <c r="N124" s="102" t="s">
        <v>563</v>
      </c>
      <c r="O124" s="102" t="s">
        <v>563</v>
      </c>
      <c r="P124" s="102"/>
      <c r="Q124" s="118" t="s">
        <v>563</v>
      </c>
      <c r="R124" s="101"/>
      <c r="S124" s="101"/>
      <c r="T124" s="101"/>
      <c r="U124" s="101"/>
      <c r="V124" s="65"/>
      <c r="W124" s="118" t="e">
        <v>#DIV/0!</v>
      </c>
      <c r="X124" s="101"/>
      <c r="Y124" s="101"/>
      <c r="Z124" s="101"/>
      <c r="AA124" s="101"/>
      <c r="AB124" s="65"/>
      <c r="AC124" s="118" t="e">
        <v>#DIV/0!</v>
      </c>
      <c r="AD124" s="101"/>
      <c r="AE124" s="101"/>
      <c r="AF124" s="101"/>
      <c r="AG124" s="101"/>
      <c r="AH124" s="65"/>
      <c r="AI124" s="118" t="e">
        <v>#DIV/0!</v>
      </c>
      <c r="AJ124" s="54"/>
      <c r="AK124" s="54"/>
      <c r="AL124" s="101"/>
      <c r="AM124" s="54"/>
      <c r="AN124" s="65"/>
      <c r="AO124" s="118">
        <v>0</v>
      </c>
      <c r="AP124" s="101"/>
      <c r="AQ124" s="101"/>
      <c r="AR124" s="101"/>
      <c r="AS124" s="101"/>
      <c r="AT124" s="65"/>
      <c r="AU124" s="118" t="e">
        <v>#DIV/0!</v>
      </c>
      <c r="AV124" s="101"/>
      <c r="AW124" s="101"/>
      <c r="AX124" s="59" t="s">
        <v>563</v>
      </c>
      <c r="AY124" s="102" t="s">
        <v>563</v>
      </c>
      <c r="AZ124" s="102" t="s">
        <v>563</v>
      </c>
      <c r="BA124" s="118" t="s">
        <v>563</v>
      </c>
    </row>
    <row r="125" spans="1:53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102" t="s">
        <v>563</v>
      </c>
      <c r="M125" s="102"/>
      <c r="N125" s="102" t="s">
        <v>563</v>
      </c>
      <c r="O125" s="102" t="s">
        <v>563</v>
      </c>
      <c r="P125" s="102"/>
      <c r="Q125" s="118" t="s">
        <v>563</v>
      </c>
      <c r="R125" s="102"/>
      <c r="S125" s="102"/>
      <c r="T125" s="102"/>
      <c r="U125" s="102"/>
      <c r="V125" s="59"/>
      <c r="W125" s="118" t="e">
        <v>#DIV/0!</v>
      </c>
      <c r="X125" s="102"/>
      <c r="Y125" s="102"/>
      <c r="Z125" s="102"/>
      <c r="AA125" s="102"/>
      <c r="AB125" s="59"/>
      <c r="AC125" s="118" t="e">
        <v>#DIV/0!</v>
      </c>
      <c r="AD125" s="102"/>
      <c r="AE125" s="102"/>
      <c r="AF125" s="102"/>
      <c r="AG125" s="102"/>
      <c r="AH125" s="59"/>
      <c r="AI125" s="118" t="e">
        <v>#DIV/0!</v>
      </c>
      <c r="AJ125" s="58"/>
      <c r="AK125" s="58"/>
      <c r="AL125" s="102"/>
      <c r="AM125" s="58"/>
      <c r="AN125" s="59"/>
      <c r="AO125" s="118">
        <v>0</v>
      </c>
      <c r="AP125" s="102"/>
      <c r="AQ125" s="102"/>
      <c r="AR125" s="102"/>
      <c r="AS125" s="102"/>
      <c r="AT125" s="59"/>
      <c r="AU125" s="118" t="e">
        <v>#DIV/0!</v>
      </c>
      <c r="AV125" s="102"/>
      <c r="AW125" s="102"/>
      <c r="AX125" s="59" t="s">
        <v>563</v>
      </c>
      <c r="AY125" s="102" t="s">
        <v>563</v>
      </c>
      <c r="AZ125" s="102" t="s">
        <v>563</v>
      </c>
      <c r="BA125" s="118" t="s">
        <v>563</v>
      </c>
    </row>
    <row r="126" spans="1:53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102">
        <v>2</v>
      </c>
      <c r="M126" s="102"/>
      <c r="N126" s="102">
        <v>2</v>
      </c>
      <c r="O126" s="102">
        <v>1</v>
      </c>
      <c r="P126" s="102"/>
      <c r="Q126" s="118">
        <v>1.6666666666666667</v>
      </c>
      <c r="R126" s="101"/>
      <c r="S126" s="101"/>
      <c r="T126" s="101"/>
      <c r="U126" s="101"/>
      <c r="V126" s="65"/>
      <c r="W126" s="118" t="e">
        <v>#DIV/0!</v>
      </c>
      <c r="X126" s="101"/>
      <c r="Y126" s="101"/>
      <c r="Z126" s="101"/>
      <c r="AA126" s="101"/>
      <c r="AB126" s="65"/>
      <c r="AC126" s="118" t="e">
        <v>#DIV/0!</v>
      </c>
      <c r="AD126" s="101"/>
      <c r="AE126" s="101"/>
      <c r="AF126" s="101"/>
      <c r="AG126" s="101"/>
      <c r="AH126" s="65"/>
      <c r="AI126" s="118" t="e">
        <v>#DIV/0!</v>
      </c>
      <c r="AJ126" s="54"/>
      <c r="AK126" s="54"/>
      <c r="AL126" s="101"/>
      <c r="AM126" s="54"/>
      <c r="AN126" s="65"/>
      <c r="AO126" s="118">
        <v>0</v>
      </c>
      <c r="AP126" s="101"/>
      <c r="AQ126" s="101"/>
      <c r="AR126" s="101"/>
      <c r="AS126" s="101"/>
      <c r="AT126" s="65"/>
      <c r="AU126" s="118" t="e">
        <v>#DIV/0!</v>
      </c>
      <c r="AV126" s="101"/>
      <c r="AW126" s="101"/>
      <c r="AX126" s="59">
        <v>0</v>
      </c>
      <c r="AY126" s="102">
        <v>5</v>
      </c>
      <c r="AZ126" s="102">
        <v>0</v>
      </c>
      <c r="BA126" s="118">
        <v>1.6666666666666667</v>
      </c>
    </row>
    <row r="127" spans="1:53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102">
        <v>0</v>
      </c>
      <c r="M127" s="102"/>
      <c r="N127" s="102">
        <v>0</v>
      </c>
      <c r="O127" s="102">
        <v>0</v>
      </c>
      <c r="P127" s="102"/>
      <c r="Q127" s="118">
        <v>0</v>
      </c>
      <c r="R127" s="102"/>
      <c r="S127" s="102"/>
      <c r="T127" s="102"/>
      <c r="U127" s="102"/>
      <c r="V127" s="59"/>
      <c r="W127" s="118" t="e">
        <v>#DIV/0!</v>
      </c>
      <c r="X127" s="102"/>
      <c r="Y127" s="102"/>
      <c r="Z127" s="102"/>
      <c r="AA127" s="102"/>
      <c r="AB127" s="59"/>
      <c r="AC127" s="118" t="e">
        <v>#DIV/0!</v>
      </c>
      <c r="AD127" s="102"/>
      <c r="AE127" s="102"/>
      <c r="AF127" s="102"/>
      <c r="AG127" s="102"/>
      <c r="AH127" s="59"/>
      <c r="AI127" s="118" t="e">
        <v>#DIV/0!</v>
      </c>
      <c r="AJ127" s="58"/>
      <c r="AK127" s="58"/>
      <c r="AL127" s="102"/>
      <c r="AM127" s="58"/>
      <c r="AN127" s="59"/>
      <c r="AO127" s="118">
        <v>0</v>
      </c>
      <c r="AP127" s="102"/>
      <c r="AQ127" s="102"/>
      <c r="AR127" s="102"/>
      <c r="AS127" s="102"/>
      <c r="AT127" s="59"/>
      <c r="AU127" s="118" t="e">
        <v>#DIV/0!</v>
      </c>
      <c r="AV127" s="102"/>
      <c r="AW127" s="102"/>
      <c r="AX127" s="59">
        <v>0</v>
      </c>
      <c r="AY127" s="102">
        <v>5</v>
      </c>
      <c r="AZ127" s="102">
        <v>0</v>
      </c>
      <c r="BA127" s="118">
        <v>1.6666666666666667</v>
      </c>
    </row>
    <row r="128" spans="1:53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102">
        <v>3</v>
      </c>
      <c r="M128" s="102"/>
      <c r="N128" s="102">
        <v>3</v>
      </c>
      <c r="O128" s="102">
        <v>3</v>
      </c>
      <c r="P128" s="102"/>
      <c r="Q128" s="118">
        <v>3</v>
      </c>
      <c r="R128" s="101"/>
      <c r="S128" s="101"/>
      <c r="T128" s="101"/>
      <c r="U128" s="101"/>
      <c r="V128" s="65"/>
      <c r="W128" s="118" t="e">
        <v>#DIV/0!</v>
      </c>
      <c r="X128" s="101"/>
      <c r="Y128" s="101"/>
      <c r="Z128" s="101"/>
      <c r="AA128" s="101"/>
      <c r="AB128" s="65"/>
      <c r="AC128" s="118" t="e">
        <v>#DIV/0!</v>
      </c>
      <c r="AD128" s="101"/>
      <c r="AE128" s="101"/>
      <c r="AF128" s="101"/>
      <c r="AG128" s="101"/>
      <c r="AH128" s="65"/>
      <c r="AI128" s="118" t="e">
        <v>#DIV/0!</v>
      </c>
      <c r="AJ128" s="54"/>
      <c r="AK128" s="54"/>
      <c r="AL128" s="101"/>
      <c r="AM128" s="54"/>
      <c r="AN128" s="65"/>
      <c r="AO128" s="118">
        <v>0</v>
      </c>
      <c r="AP128" s="101"/>
      <c r="AQ128" s="101"/>
      <c r="AR128" s="101"/>
      <c r="AS128" s="101"/>
      <c r="AT128" s="65"/>
      <c r="AU128" s="118" t="e">
        <v>#DIV/0!</v>
      </c>
      <c r="AV128" s="101"/>
      <c r="AW128" s="101"/>
      <c r="AX128" s="59">
        <v>0</v>
      </c>
      <c r="AY128" s="102">
        <v>5</v>
      </c>
      <c r="AZ128" s="102">
        <v>0</v>
      </c>
      <c r="BA128" s="118">
        <v>1.6666666666666667</v>
      </c>
    </row>
    <row r="129" spans="1:53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102" t="s">
        <v>563</v>
      </c>
      <c r="M129" s="102"/>
      <c r="N129" s="102" t="s">
        <v>563</v>
      </c>
      <c r="O129" s="102" t="s">
        <v>563</v>
      </c>
      <c r="P129" s="102"/>
      <c r="Q129" s="118" t="s">
        <v>563</v>
      </c>
      <c r="R129" s="102"/>
      <c r="S129" s="102"/>
      <c r="T129" s="102"/>
      <c r="U129" s="102"/>
      <c r="V129" s="59"/>
      <c r="W129" s="118" t="e">
        <v>#DIV/0!</v>
      </c>
      <c r="X129" s="102"/>
      <c r="Y129" s="102"/>
      <c r="Z129" s="102"/>
      <c r="AA129" s="102"/>
      <c r="AB129" s="59"/>
      <c r="AC129" s="118" t="e">
        <v>#DIV/0!</v>
      </c>
      <c r="AD129" s="102"/>
      <c r="AE129" s="102"/>
      <c r="AF129" s="102"/>
      <c r="AG129" s="102"/>
      <c r="AH129" s="59"/>
      <c r="AI129" s="118" t="e">
        <v>#DIV/0!</v>
      </c>
      <c r="AJ129" s="58"/>
      <c r="AK129" s="58"/>
      <c r="AL129" s="102"/>
      <c r="AM129" s="58"/>
      <c r="AN129" s="59"/>
      <c r="AO129" s="118">
        <v>0</v>
      </c>
      <c r="AP129" s="102"/>
      <c r="AQ129" s="102"/>
      <c r="AR129" s="102"/>
      <c r="AS129" s="102"/>
      <c r="AT129" s="59"/>
      <c r="AU129" s="118" t="e">
        <v>#DIV/0!</v>
      </c>
      <c r="AV129" s="102"/>
      <c r="AW129" s="102"/>
      <c r="AX129" s="59" t="s">
        <v>563</v>
      </c>
      <c r="AY129" s="102" t="s">
        <v>563</v>
      </c>
      <c r="AZ129" s="102" t="s">
        <v>563</v>
      </c>
      <c r="BA129" s="118" t="s">
        <v>563</v>
      </c>
    </row>
    <row r="130" spans="1:53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102" t="s">
        <v>563</v>
      </c>
      <c r="M130" s="102"/>
      <c r="N130" s="102" t="s">
        <v>563</v>
      </c>
      <c r="O130" s="102" t="s">
        <v>563</v>
      </c>
      <c r="P130" s="102"/>
      <c r="Q130" s="118" t="s">
        <v>563</v>
      </c>
      <c r="R130" s="101"/>
      <c r="S130" s="101"/>
      <c r="T130" s="101"/>
      <c r="U130" s="101"/>
      <c r="V130" s="65"/>
      <c r="W130" s="118" t="e">
        <v>#DIV/0!</v>
      </c>
      <c r="X130" s="101"/>
      <c r="Y130" s="101"/>
      <c r="Z130" s="101"/>
      <c r="AA130" s="101"/>
      <c r="AB130" s="65"/>
      <c r="AC130" s="118" t="e">
        <v>#DIV/0!</v>
      </c>
      <c r="AD130" s="101"/>
      <c r="AE130" s="101"/>
      <c r="AF130" s="101"/>
      <c r="AG130" s="101"/>
      <c r="AH130" s="65"/>
      <c r="AI130" s="118" t="e">
        <v>#DIV/0!</v>
      </c>
      <c r="AJ130" s="54"/>
      <c r="AK130" s="54"/>
      <c r="AL130" s="101"/>
      <c r="AM130" s="54"/>
      <c r="AN130" s="65"/>
      <c r="AO130" s="118">
        <v>0</v>
      </c>
      <c r="AP130" s="101"/>
      <c r="AQ130" s="101"/>
      <c r="AR130" s="101"/>
      <c r="AS130" s="101"/>
      <c r="AT130" s="65"/>
      <c r="AU130" s="118" t="e">
        <v>#DIV/0!</v>
      </c>
      <c r="AV130" s="101"/>
      <c r="AW130" s="101"/>
      <c r="AX130" s="59" t="s">
        <v>563</v>
      </c>
      <c r="AY130" s="102" t="s">
        <v>563</v>
      </c>
      <c r="AZ130" s="102" t="s">
        <v>563</v>
      </c>
      <c r="BA130" s="118" t="s">
        <v>563</v>
      </c>
    </row>
    <row r="131" spans="1:53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102">
        <v>0</v>
      </c>
      <c r="M131" s="102"/>
      <c r="N131" s="102">
        <v>0</v>
      </c>
      <c r="O131" s="102">
        <v>0</v>
      </c>
      <c r="P131" s="102"/>
      <c r="Q131" s="118">
        <v>0</v>
      </c>
      <c r="R131" s="102"/>
      <c r="S131" s="102"/>
      <c r="T131" s="102"/>
      <c r="U131" s="102"/>
      <c r="V131" s="59"/>
      <c r="W131" s="118" t="e">
        <v>#DIV/0!</v>
      </c>
      <c r="X131" s="102"/>
      <c r="Y131" s="102"/>
      <c r="Z131" s="102"/>
      <c r="AA131" s="102"/>
      <c r="AB131" s="59"/>
      <c r="AC131" s="118" t="e">
        <v>#DIV/0!</v>
      </c>
      <c r="AD131" s="102"/>
      <c r="AE131" s="102"/>
      <c r="AF131" s="102"/>
      <c r="AG131" s="102"/>
      <c r="AH131" s="59"/>
      <c r="AI131" s="118" t="e">
        <v>#DIV/0!</v>
      </c>
      <c r="AJ131" s="58"/>
      <c r="AK131" s="58"/>
      <c r="AL131" s="102"/>
      <c r="AM131" s="58"/>
      <c r="AN131" s="59"/>
      <c r="AO131" s="118">
        <v>0</v>
      </c>
      <c r="AP131" s="102"/>
      <c r="AQ131" s="102"/>
      <c r="AR131" s="102"/>
      <c r="AS131" s="102"/>
      <c r="AT131" s="59"/>
      <c r="AU131" s="118" t="e">
        <v>#DIV/0!</v>
      </c>
      <c r="AV131" s="102"/>
      <c r="AW131" s="102"/>
      <c r="AX131" s="59">
        <v>0</v>
      </c>
      <c r="AY131" s="102">
        <v>0</v>
      </c>
      <c r="AZ131" s="102">
        <v>0</v>
      </c>
      <c r="BA131" s="118">
        <v>0</v>
      </c>
    </row>
    <row r="132" spans="1:53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102">
        <v>0</v>
      </c>
      <c r="M132" s="102"/>
      <c r="N132" s="102">
        <v>0</v>
      </c>
      <c r="O132" s="102">
        <v>0</v>
      </c>
      <c r="P132" s="102"/>
      <c r="Q132" s="118">
        <v>0</v>
      </c>
      <c r="R132" s="101"/>
      <c r="S132" s="101"/>
      <c r="T132" s="101"/>
      <c r="U132" s="101"/>
      <c r="V132" s="65"/>
      <c r="W132" s="118" t="e">
        <v>#DIV/0!</v>
      </c>
      <c r="X132" s="101"/>
      <c r="Y132" s="101"/>
      <c r="Z132" s="101"/>
      <c r="AA132" s="101"/>
      <c r="AB132" s="65"/>
      <c r="AC132" s="118" t="e">
        <v>#DIV/0!</v>
      </c>
      <c r="AD132" s="101"/>
      <c r="AE132" s="101"/>
      <c r="AF132" s="101"/>
      <c r="AG132" s="101"/>
      <c r="AH132" s="65"/>
      <c r="AI132" s="118" t="e">
        <v>#DIV/0!</v>
      </c>
      <c r="AJ132" s="54"/>
      <c r="AK132" s="54"/>
      <c r="AL132" s="101"/>
      <c r="AM132" s="54"/>
      <c r="AN132" s="65"/>
      <c r="AO132" s="118">
        <v>0</v>
      </c>
      <c r="AP132" s="101"/>
      <c r="AQ132" s="101"/>
      <c r="AR132" s="101"/>
      <c r="AS132" s="101"/>
      <c r="AT132" s="65"/>
      <c r="AU132" s="118" t="e">
        <v>#DIV/0!</v>
      </c>
      <c r="AV132" s="101"/>
      <c r="AW132" s="101"/>
      <c r="AX132" s="59">
        <v>0</v>
      </c>
      <c r="AY132" s="102">
        <v>0</v>
      </c>
      <c r="AZ132" s="102">
        <v>0</v>
      </c>
      <c r="BA132" s="118">
        <v>0</v>
      </c>
    </row>
    <row r="133" spans="1:53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102">
        <v>0</v>
      </c>
      <c r="M133" s="102"/>
      <c r="N133" s="102">
        <v>0</v>
      </c>
      <c r="O133" s="102">
        <v>0</v>
      </c>
      <c r="P133" s="102"/>
      <c r="Q133" s="118">
        <v>0</v>
      </c>
      <c r="R133" s="102"/>
      <c r="S133" s="102"/>
      <c r="T133" s="102"/>
      <c r="U133" s="102"/>
      <c r="V133" s="59"/>
      <c r="W133" s="118" t="e">
        <v>#DIV/0!</v>
      </c>
      <c r="X133" s="102"/>
      <c r="Y133" s="102"/>
      <c r="Z133" s="102"/>
      <c r="AA133" s="102"/>
      <c r="AB133" s="59"/>
      <c r="AC133" s="118" t="e">
        <v>#DIV/0!</v>
      </c>
      <c r="AD133" s="102"/>
      <c r="AE133" s="102"/>
      <c r="AF133" s="102"/>
      <c r="AG133" s="102"/>
      <c r="AH133" s="59"/>
      <c r="AI133" s="118" t="e">
        <v>#DIV/0!</v>
      </c>
      <c r="AJ133" s="58"/>
      <c r="AK133" s="58"/>
      <c r="AL133" s="102"/>
      <c r="AM133" s="58"/>
      <c r="AN133" s="59"/>
      <c r="AO133" s="118">
        <v>0</v>
      </c>
      <c r="AP133" s="102"/>
      <c r="AQ133" s="102"/>
      <c r="AR133" s="102"/>
      <c r="AS133" s="102"/>
      <c r="AT133" s="59"/>
      <c r="AU133" s="118" t="e">
        <v>#DIV/0!</v>
      </c>
      <c r="AV133" s="102"/>
      <c r="AW133" s="102"/>
      <c r="AX133" s="59">
        <v>0</v>
      </c>
      <c r="AY133" s="102">
        <v>0</v>
      </c>
      <c r="AZ133" s="102">
        <v>0</v>
      </c>
      <c r="BA133" s="118">
        <v>0</v>
      </c>
    </row>
    <row r="134" spans="1:53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102">
        <v>4</v>
      </c>
      <c r="M134" s="102"/>
      <c r="N134" s="102">
        <v>4</v>
      </c>
      <c r="O134" s="102">
        <v>3</v>
      </c>
      <c r="P134" s="102"/>
      <c r="Q134" s="118">
        <v>3.6666666666666665</v>
      </c>
      <c r="R134" s="101"/>
      <c r="S134" s="101"/>
      <c r="T134" s="101"/>
      <c r="U134" s="101"/>
      <c r="V134" s="65"/>
      <c r="W134" s="118" t="e">
        <v>#DIV/0!</v>
      </c>
      <c r="X134" s="101"/>
      <c r="Y134" s="101"/>
      <c r="Z134" s="101"/>
      <c r="AA134" s="101"/>
      <c r="AB134" s="65"/>
      <c r="AC134" s="118" t="e">
        <v>#DIV/0!</v>
      </c>
      <c r="AD134" s="101"/>
      <c r="AE134" s="101"/>
      <c r="AF134" s="101"/>
      <c r="AG134" s="101"/>
      <c r="AH134" s="65"/>
      <c r="AI134" s="118" t="e">
        <v>#DIV/0!</v>
      </c>
      <c r="AJ134" s="54"/>
      <c r="AK134" s="54"/>
      <c r="AL134" s="101"/>
      <c r="AM134" s="54"/>
      <c r="AN134" s="65"/>
      <c r="AO134" s="118">
        <v>0</v>
      </c>
      <c r="AP134" s="101"/>
      <c r="AQ134" s="101"/>
      <c r="AR134" s="101"/>
      <c r="AS134" s="101"/>
      <c r="AT134" s="65"/>
      <c r="AU134" s="118" t="e">
        <v>#DIV/0!</v>
      </c>
      <c r="AV134" s="101"/>
      <c r="AW134" s="101"/>
      <c r="AX134" s="59">
        <v>0</v>
      </c>
      <c r="AY134" s="102">
        <v>5</v>
      </c>
      <c r="AZ134" s="102">
        <v>0</v>
      </c>
      <c r="BA134" s="118">
        <v>1.6666666666666667</v>
      </c>
    </row>
    <row r="135" spans="1:53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102">
        <v>4</v>
      </c>
      <c r="M135" s="102"/>
      <c r="N135" s="102">
        <v>4</v>
      </c>
      <c r="O135" s="102">
        <v>4</v>
      </c>
      <c r="P135" s="102"/>
      <c r="Q135" s="118">
        <v>4</v>
      </c>
      <c r="R135" s="102"/>
      <c r="S135" s="102"/>
      <c r="T135" s="102"/>
      <c r="U135" s="102"/>
      <c r="V135" s="59"/>
      <c r="W135" s="118" t="e">
        <v>#DIV/0!</v>
      </c>
      <c r="X135" s="102"/>
      <c r="Y135" s="102"/>
      <c r="Z135" s="102"/>
      <c r="AA135" s="102"/>
      <c r="AB135" s="59"/>
      <c r="AC135" s="118" t="e">
        <v>#DIV/0!</v>
      </c>
      <c r="AD135" s="102"/>
      <c r="AE135" s="102"/>
      <c r="AF135" s="102"/>
      <c r="AG135" s="102"/>
      <c r="AH135" s="59"/>
      <c r="AI135" s="118" t="e">
        <v>#DIV/0!</v>
      </c>
      <c r="AJ135" s="58"/>
      <c r="AK135" s="58"/>
      <c r="AL135" s="102"/>
      <c r="AM135" s="58"/>
      <c r="AN135" s="59"/>
      <c r="AO135" s="118">
        <v>0</v>
      </c>
      <c r="AP135" s="102"/>
      <c r="AQ135" s="102"/>
      <c r="AR135" s="102"/>
      <c r="AS135" s="102"/>
      <c r="AT135" s="59"/>
      <c r="AU135" s="118" t="e">
        <v>#DIV/0!</v>
      </c>
      <c r="AV135" s="102"/>
      <c r="AW135" s="102"/>
      <c r="AX135" s="59">
        <v>0</v>
      </c>
      <c r="AY135" s="102">
        <v>5</v>
      </c>
      <c r="AZ135" s="102">
        <v>0</v>
      </c>
      <c r="BA135" s="118">
        <v>1.6666666666666667</v>
      </c>
    </row>
    <row r="136" spans="1:53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102">
        <v>0</v>
      </c>
      <c r="M136" s="102"/>
      <c r="N136" s="102">
        <v>0</v>
      </c>
      <c r="O136" s="102">
        <v>0</v>
      </c>
      <c r="P136" s="102"/>
      <c r="Q136" s="118">
        <v>0</v>
      </c>
      <c r="R136" s="101"/>
      <c r="S136" s="101"/>
      <c r="T136" s="101"/>
      <c r="U136" s="101"/>
      <c r="V136" s="65"/>
      <c r="W136" s="118" t="e">
        <v>#DIV/0!</v>
      </c>
      <c r="X136" s="101"/>
      <c r="Y136" s="101"/>
      <c r="Z136" s="101"/>
      <c r="AA136" s="101"/>
      <c r="AB136" s="65"/>
      <c r="AC136" s="118" t="e">
        <v>#DIV/0!</v>
      </c>
      <c r="AD136" s="101"/>
      <c r="AE136" s="101"/>
      <c r="AF136" s="101"/>
      <c r="AG136" s="101"/>
      <c r="AH136" s="65"/>
      <c r="AI136" s="118" t="e">
        <v>#DIV/0!</v>
      </c>
      <c r="AJ136" s="54"/>
      <c r="AK136" s="54"/>
      <c r="AL136" s="101"/>
      <c r="AM136" s="54"/>
      <c r="AN136" s="65"/>
      <c r="AO136" s="118">
        <v>0</v>
      </c>
      <c r="AP136" s="101"/>
      <c r="AQ136" s="101"/>
      <c r="AR136" s="101"/>
      <c r="AS136" s="101"/>
      <c r="AT136" s="65"/>
      <c r="AU136" s="118" t="e">
        <v>#DIV/0!</v>
      </c>
      <c r="AV136" s="101"/>
      <c r="AW136" s="101"/>
      <c r="AX136" s="59">
        <v>0</v>
      </c>
      <c r="AY136" s="102">
        <v>0</v>
      </c>
      <c r="AZ136" s="102">
        <v>0</v>
      </c>
      <c r="BA136" s="118">
        <v>0</v>
      </c>
    </row>
    <row r="137" spans="1:53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102" t="s">
        <v>563</v>
      </c>
      <c r="M137" s="102"/>
      <c r="N137" s="102" t="s">
        <v>563</v>
      </c>
      <c r="O137" s="102" t="s">
        <v>563</v>
      </c>
      <c r="P137" s="102"/>
      <c r="Q137" s="118" t="s">
        <v>563</v>
      </c>
      <c r="R137" s="102"/>
      <c r="S137" s="102"/>
      <c r="T137" s="102"/>
      <c r="U137" s="102"/>
      <c r="V137" s="59"/>
      <c r="W137" s="118" t="e">
        <v>#DIV/0!</v>
      </c>
      <c r="X137" s="102"/>
      <c r="Y137" s="102"/>
      <c r="Z137" s="102"/>
      <c r="AA137" s="102"/>
      <c r="AB137" s="59"/>
      <c r="AC137" s="118" t="e">
        <v>#DIV/0!</v>
      </c>
      <c r="AD137" s="102"/>
      <c r="AE137" s="102"/>
      <c r="AF137" s="102"/>
      <c r="AG137" s="102"/>
      <c r="AH137" s="59"/>
      <c r="AI137" s="118" t="e">
        <v>#DIV/0!</v>
      </c>
      <c r="AJ137" s="58"/>
      <c r="AK137" s="58"/>
      <c r="AL137" s="102"/>
      <c r="AM137" s="58"/>
      <c r="AN137" s="59"/>
      <c r="AO137" s="118">
        <v>0</v>
      </c>
      <c r="AP137" s="102"/>
      <c r="AQ137" s="102"/>
      <c r="AR137" s="102"/>
      <c r="AS137" s="102"/>
      <c r="AT137" s="59"/>
      <c r="AU137" s="118" t="e">
        <v>#DIV/0!</v>
      </c>
      <c r="AV137" s="102"/>
      <c r="AW137" s="102"/>
      <c r="AX137" s="59" t="s">
        <v>563</v>
      </c>
      <c r="AY137" s="102" t="s">
        <v>563</v>
      </c>
      <c r="AZ137" s="102" t="s">
        <v>563</v>
      </c>
      <c r="BA137" s="118" t="s">
        <v>563</v>
      </c>
    </row>
    <row r="138" spans="1:53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102" t="s">
        <v>563</v>
      </c>
      <c r="M138" s="102"/>
      <c r="N138" s="102" t="s">
        <v>563</v>
      </c>
      <c r="O138" s="102" t="s">
        <v>563</v>
      </c>
      <c r="P138" s="102"/>
      <c r="Q138" s="118" t="s">
        <v>563</v>
      </c>
      <c r="R138" s="101"/>
      <c r="S138" s="101"/>
      <c r="T138" s="101"/>
      <c r="U138" s="101"/>
      <c r="V138" s="65"/>
      <c r="W138" s="118" t="e">
        <v>#DIV/0!</v>
      </c>
      <c r="X138" s="101"/>
      <c r="Y138" s="101"/>
      <c r="Z138" s="101"/>
      <c r="AA138" s="101"/>
      <c r="AB138" s="65"/>
      <c r="AC138" s="118" t="e">
        <v>#DIV/0!</v>
      </c>
      <c r="AD138" s="101"/>
      <c r="AE138" s="101"/>
      <c r="AF138" s="101"/>
      <c r="AG138" s="101"/>
      <c r="AH138" s="65"/>
      <c r="AI138" s="118" t="e">
        <v>#DIV/0!</v>
      </c>
      <c r="AJ138" s="54"/>
      <c r="AK138" s="54"/>
      <c r="AL138" s="101"/>
      <c r="AM138" s="54"/>
      <c r="AN138" s="65"/>
      <c r="AO138" s="118">
        <v>0</v>
      </c>
      <c r="AP138" s="101"/>
      <c r="AQ138" s="101"/>
      <c r="AR138" s="101"/>
      <c r="AS138" s="101"/>
      <c r="AT138" s="65"/>
      <c r="AU138" s="118" t="e">
        <v>#DIV/0!</v>
      </c>
      <c r="AV138" s="101"/>
      <c r="AW138" s="101"/>
      <c r="AX138" s="59" t="s">
        <v>563</v>
      </c>
      <c r="AY138" s="102" t="s">
        <v>563</v>
      </c>
      <c r="AZ138" s="102" t="s">
        <v>563</v>
      </c>
      <c r="BA138" s="118" t="s">
        <v>563</v>
      </c>
    </row>
    <row r="139" spans="1:53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102">
        <v>2</v>
      </c>
      <c r="M139" s="102"/>
      <c r="N139" s="102">
        <v>3</v>
      </c>
      <c r="O139" s="102">
        <v>3</v>
      </c>
      <c r="P139" s="102"/>
      <c r="Q139" s="118">
        <v>2.6666666666666665</v>
      </c>
      <c r="R139" s="102"/>
      <c r="S139" s="102"/>
      <c r="T139" s="102"/>
      <c r="U139" s="102"/>
      <c r="V139" s="59"/>
      <c r="W139" s="118" t="e">
        <v>#DIV/0!</v>
      </c>
      <c r="X139" s="102"/>
      <c r="Y139" s="102"/>
      <c r="Z139" s="102"/>
      <c r="AA139" s="102"/>
      <c r="AB139" s="59"/>
      <c r="AC139" s="118" t="e">
        <v>#DIV/0!</v>
      </c>
      <c r="AD139" s="102"/>
      <c r="AE139" s="102"/>
      <c r="AF139" s="102"/>
      <c r="AG139" s="102"/>
      <c r="AH139" s="59"/>
      <c r="AI139" s="118" t="e">
        <v>#DIV/0!</v>
      </c>
      <c r="AJ139" s="58"/>
      <c r="AK139" s="58"/>
      <c r="AL139" s="102"/>
      <c r="AM139" s="58"/>
      <c r="AN139" s="59"/>
      <c r="AO139" s="118">
        <v>0</v>
      </c>
      <c r="AP139" s="102"/>
      <c r="AQ139" s="102"/>
      <c r="AR139" s="102"/>
      <c r="AS139" s="102"/>
      <c r="AT139" s="59"/>
      <c r="AU139" s="118" t="e">
        <v>#DIV/0!</v>
      </c>
      <c r="AV139" s="102"/>
      <c r="AW139" s="102"/>
      <c r="AX139" s="59">
        <v>0</v>
      </c>
      <c r="AY139" s="102">
        <v>5</v>
      </c>
      <c r="AZ139" s="102">
        <v>0</v>
      </c>
      <c r="BA139" s="118">
        <v>1.6666666666666667</v>
      </c>
    </row>
    <row r="140" spans="1:53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102">
        <v>2</v>
      </c>
      <c r="M140" s="102"/>
      <c r="N140" s="102">
        <v>2</v>
      </c>
      <c r="O140" s="102">
        <v>1</v>
      </c>
      <c r="P140" s="102"/>
      <c r="Q140" s="118">
        <v>1.6666666666666667</v>
      </c>
      <c r="R140" s="101"/>
      <c r="S140" s="101"/>
      <c r="T140" s="101"/>
      <c r="U140" s="101"/>
      <c r="V140" s="65"/>
      <c r="W140" s="118" t="e">
        <v>#DIV/0!</v>
      </c>
      <c r="X140" s="101"/>
      <c r="Y140" s="101"/>
      <c r="Z140" s="101"/>
      <c r="AA140" s="101"/>
      <c r="AB140" s="65"/>
      <c r="AC140" s="118" t="e">
        <v>#DIV/0!</v>
      </c>
      <c r="AD140" s="101"/>
      <c r="AE140" s="101"/>
      <c r="AF140" s="101"/>
      <c r="AG140" s="101"/>
      <c r="AH140" s="65"/>
      <c r="AI140" s="118" t="e">
        <v>#DIV/0!</v>
      </c>
      <c r="AJ140" s="54"/>
      <c r="AK140" s="54"/>
      <c r="AL140" s="101"/>
      <c r="AM140" s="54"/>
      <c r="AN140" s="65"/>
      <c r="AO140" s="118">
        <v>0</v>
      </c>
      <c r="AP140" s="101"/>
      <c r="AQ140" s="101"/>
      <c r="AR140" s="101"/>
      <c r="AS140" s="101"/>
      <c r="AT140" s="65"/>
      <c r="AU140" s="118" t="e">
        <v>#DIV/0!</v>
      </c>
      <c r="AV140" s="101"/>
      <c r="AW140" s="101"/>
      <c r="AX140" s="59">
        <v>0</v>
      </c>
      <c r="AY140" s="102">
        <v>5</v>
      </c>
      <c r="AZ140" s="102">
        <v>0</v>
      </c>
      <c r="BA140" s="118">
        <v>1.6666666666666667</v>
      </c>
    </row>
    <row r="141" spans="1:53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102">
        <v>0</v>
      </c>
      <c r="M141" s="102"/>
      <c r="N141" s="102">
        <v>0</v>
      </c>
      <c r="O141" s="102">
        <v>0</v>
      </c>
      <c r="P141" s="102"/>
      <c r="Q141" s="118">
        <v>0</v>
      </c>
      <c r="R141" s="102"/>
      <c r="S141" s="102"/>
      <c r="T141" s="102"/>
      <c r="U141" s="102"/>
      <c r="V141" s="59"/>
      <c r="W141" s="118" t="e">
        <v>#DIV/0!</v>
      </c>
      <c r="X141" s="102"/>
      <c r="Y141" s="102"/>
      <c r="Z141" s="102"/>
      <c r="AA141" s="102"/>
      <c r="AB141" s="59"/>
      <c r="AC141" s="118" t="e">
        <v>#DIV/0!</v>
      </c>
      <c r="AD141" s="102"/>
      <c r="AE141" s="102"/>
      <c r="AF141" s="102"/>
      <c r="AG141" s="102"/>
      <c r="AH141" s="59"/>
      <c r="AI141" s="118" t="e">
        <v>#DIV/0!</v>
      </c>
      <c r="AJ141" s="58"/>
      <c r="AK141" s="58"/>
      <c r="AL141" s="102"/>
      <c r="AM141" s="58"/>
      <c r="AN141" s="59"/>
      <c r="AO141" s="118">
        <v>0</v>
      </c>
      <c r="AP141" s="102"/>
      <c r="AQ141" s="102"/>
      <c r="AR141" s="102"/>
      <c r="AS141" s="102"/>
      <c r="AT141" s="59"/>
      <c r="AU141" s="118" t="e">
        <v>#DIV/0!</v>
      </c>
      <c r="AV141" s="102"/>
      <c r="AW141" s="102"/>
      <c r="AX141" s="59">
        <v>0</v>
      </c>
      <c r="AY141" s="102">
        <v>0</v>
      </c>
      <c r="AZ141" s="102">
        <v>0</v>
      </c>
      <c r="BA141" s="118">
        <v>0</v>
      </c>
    </row>
    <row r="142" spans="1:53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102" t="s">
        <v>563</v>
      </c>
      <c r="M142" s="102"/>
      <c r="N142" s="102" t="s">
        <v>563</v>
      </c>
      <c r="O142" s="102" t="s">
        <v>563</v>
      </c>
      <c r="P142" s="102"/>
      <c r="Q142" s="118" t="s">
        <v>563</v>
      </c>
      <c r="R142" s="101"/>
      <c r="S142" s="101"/>
      <c r="T142" s="101"/>
      <c r="U142" s="101"/>
      <c r="V142" s="65"/>
      <c r="W142" s="118" t="e">
        <v>#DIV/0!</v>
      </c>
      <c r="X142" s="101"/>
      <c r="Y142" s="101"/>
      <c r="Z142" s="101"/>
      <c r="AA142" s="101"/>
      <c r="AB142" s="65"/>
      <c r="AC142" s="118" t="e">
        <v>#DIV/0!</v>
      </c>
      <c r="AD142" s="101"/>
      <c r="AE142" s="101"/>
      <c r="AF142" s="101"/>
      <c r="AG142" s="101"/>
      <c r="AH142" s="65"/>
      <c r="AI142" s="118" t="e">
        <v>#DIV/0!</v>
      </c>
      <c r="AJ142" s="54"/>
      <c r="AK142" s="54"/>
      <c r="AL142" s="101"/>
      <c r="AM142" s="54"/>
      <c r="AN142" s="65"/>
      <c r="AO142" s="118">
        <v>0</v>
      </c>
      <c r="AP142" s="101"/>
      <c r="AQ142" s="101"/>
      <c r="AR142" s="101"/>
      <c r="AS142" s="101"/>
      <c r="AT142" s="65"/>
      <c r="AU142" s="118" t="e">
        <v>#DIV/0!</v>
      </c>
      <c r="AV142" s="101"/>
      <c r="AW142" s="101"/>
      <c r="AX142" s="59" t="s">
        <v>563</v>
      </c>
      <c r="AY142" s="102" t="s">
        <v>563</v>
      </c>
      <c r="AZ142" s="102" t="s">
        <v>563</v>
      </c>
      <c r="BA142" s="118" t="s">
        <v>563</v>
      </c>
    </row>
    <row r="143" spans="1:53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102">
        <v>4</v>
      </c>
      <c r="M143" s="102"/>
      <c r="N143" s="102">
        <v>4</v>
      </c>
      <c r="O143" s="102">
        <v>4</v>
      </c>
      <c r="P143" s="102"/>
      <c r="Q143" s="118">
        <v>4</v>
      </c>
      <c r="R143" s="102"/>
      <c r="S143" s="102"/>
      <c r="T143" s="102"/>
      <c r="U143" s="102"/>
      <c r="V143" s="59"/>
      <c r="W143" s="118" t="e">
        <v>#DIV/0!</v>
      </c>
      <c r="X143" s="102"/>
      <c r="Y143" s="102"/>
      <c r="Z143" s="102"/>
      <c r="AA143" s="102"/>
      <c r="AB143" s="59"/>
      <c r="AC143" s="118" t="e">
        <v>#DIV/0!</v>
      </c>
      <c r="AD143" s="102"/>
      <c r="AE143" s="102"/>
      <c r="AF143" s="102"/>
      <c r="AG143" s="102"/>
      <c r="AH143" s="59"/>
      <c r="AI143" s="118" t="e">
        <v>#DIV/0!</v>
      </c>
      <c r="AJ143" s="58"/>
      <c r="AK143" s="58"/>
      <c r="AL143" s="102"/>
      <c r="AM143" s="58"/>
      <c r="AN143" s="59"/>
      <c r="AO143" s="118">
        <v>0</v>
      </c>
      <c r="AP143" s="102"/>
      <c r="AQ143" s="102"/>
      <c r="AR143" s="102"/>
      <c r="AS143" s="102"/>
      <c r="AT143" s="59"/>
      <c r="AU143" s="118" t="e">
        <v>#DIV/0!</v>
      </c>
      <c r="AV143" s="102"/>
      <c r="AW143" s="102"/>
      <c r="AX143" s="59">
        <v>0</v>
      </c>
      <c r="AY143" s="102">
        <v>5</v>
      </c>
      <c r="AZ143" s="102">
        <v>0</v>
      </c>
      <c r="BA143" s="118">
        <v>1.6666666666666667</v>
      </c>
    </row>
    <row r="144" spans="1:53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102">
        <v>0</v>
      </c>
      <c r="M144" s="102"/>
      <c r="N144" s="102">
        <v>0</v>
      </c>
      <c r="O144" s="102">
        <v>0</v>
      </c>
      <c r="P144" s="102"/>
      <c r="Q144" s="118">
        <v>0</v>
      </c>
      <c r="R144" s="101"/>
      <c r="S144" s="101"/>
      <c r="T144" s="101"/>
      <c r="U144" s="101"/>
      <c r="V144" s="65"/>
      <c r="W144" s="118" t="e">
        <v>#DIV/0!</v>
      </c>
      <c r="X144" s="101"/>
      <c r="Y144" s="101"/>
      <c r="Z144" s="101"/>
      <c r="AA144" s="101"/>
      <c r="AB144" s="65"/>
      <c r="AC144" s="118" t="e">
        <v>#DIV/0!</v>
      </c>
      <c r="AD144" s="101"/>
      <c r="AE144" s="101"/>
      <c r="AF144" s="101"/>
      <c r="AG144" s="101"/>
      <c r="AH144" s="65"/>
      <c r="AI144" s="118" t="e">
        <v>#DIV/0!</v>
      </c>
      <c r="AJ144" s="54"/>
      <c r="AK144" s="54"/>
      <c r="AL144" s="101"/>
      <c r="AM144" s="54"/>
      <c r="AN144" s="65"/>
      <c r="AO144" s="118">
        <v>0</v>
      </c>
      <c r="AP144" s="101"/>
      <c r="AQ144" s="101"/>
      <c r="AR144" s="101"/>
      <c r="AS144" s="101"/>
      <c r="AT144" s="65"/>
      <c r="AU144" s="118" t="e">
        <v>#DIV/0!</v>
      </c>
      <c r="AV144" s="101"/>
      <c r="AW144" s="101"/>
      <c r="AX144" s="59">
        <v>0</v>
      </c>
      <c r="AY144" s="102">
        <v>0</v>
      </c>
      <c r="AZ144" s="102">
        <v>0</v>
      </c>
      <c r="BA144" s="118">
        <v>0</v>
      </c>
    </row>
    <row r="145" spans="1:53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102">
        <v>3</v>
      </c>
      <c r="M145" s="102"/>
      <c r="N145" s="102">
        <v>3</v>
      </c>
      <c r="O145" s="102">
        <v>2</v>
      </c>
      <c r="P145" s="102"/>
      <c r="Q145" s="118">
        <v>2.6666666666666665</v>
      </c>
      <c r="R145" s="102"/>
      <c r="S145" s="102"/>
      <c r="T145" s="102"/>
      <c r="U145" s="102"/>
      <c r="V145" s="59"/>
      <c r="W145" s="118" t="e">
        <v>#DIV/0!</v>
      </c>
      <c r="X145" s="102"/>
      <c r="Y145" s="102"/>
      <c r="Z145" s="102"/>
      <c r="AA145" s="102"/>
      <c r="AB145" s="59"/>
      <c r="AC145" s="118" t="e">
        <v>#DIV/0!</v>
      </c>
      <c r="AD145" s="102"/>
      <c r="AE145" s="102"/>
      <c r="AF145" s="102"/>
      <c r="AG145" s="102"/>
      <c r="AH145" s="59"/>
      <c r="AI145" s="118" t="e">
        <v>#DIV/0!</v>
      </c>
      <c r="AJ145" s="58"/>
      <c r="AK145" s="58"/>
      <c r="AL145" s="102"/>
      <c r="AM145" s="58"/>
      <c r="AN145" s="59"/>
      <c r="AO145" s="118">
        <v>0</v>
      </c>
      <c r="AP145" s="102"/>
      <c r="AQ145" s="102"/>
      <c r="AR145" s="102"/>
      <c r="AS145" s="102"/>
      <c r="AT145" s="59"/>
      <c r="AU145" s="118" t="e">
        <v>#DIV/0!</v>
      </c>
      <c r="AV145" s="102"/>
      <c r="AW145" s="102"/>
      <c r="AX145" s="59">
        <v>0</v>
      </c>
      <c r="AY145" s="102">
        <v>5</v>
      </c>
      <c r="AZ145" s="102">
        <v>0</v>
      </c>
      <c r="BA145" s="118">
        <v>1.6666666666666667</v>
      </c>
    </row>
    <row r="146" spans="1:53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102">
        <v>4</v>
      </c>
      <c r="M146" s="102"/>
      <c r="N146" s="102">
        <v>4</v>
      </c>
      <c r="O146" s="102">
        <v>4</v>
      </c>
      <c r="P146" s="102"/>
      <c r="Q146" s="118">
        <v>4</v>
      </c>
      <c r="R146" s="101"/>
      <c r="S146" s="101"/>
      <c r="T146" s="101"/>
      <c r="U146" s="101"/>
      <c r="V146" s="65"/>
      <c r="W146" s="118" t="e">
        <v>#DIV/0!</v>
      </c>
      <c r="X146" s="101"/>
      <c r="Y146" s="101"/>
      <c r="Z146" s="101"/>
      <c r="AA146" s="101"/>
      <c r="AB146" s="65"/>
      <c r="AC146" s="118" t="e">
        <v>#DIV/0!</v>
      </c>
      <c r="AD146" s="101"/>
      <c r="AE146" s="101"/>
      <c r="AF146" s="101"/>
      <c r="AG146" s="101"/>
      <c r="AH146" s="65"/>
      <c r="AI146" s="118" t="e">
        <v>#DIV/0!</v>
      </c>
      <c r="AJ146" s="54"/>
      <c r="AK146" s="54"/>
      <c r="AL146" s="101"/>
      <c r="AM146" s="54"/>
      <c r="AN146" s="65"/>
      <c r="AO146" s="118">
        <v>0</v>
      </c>
      <c r="AP146" s="101"/>
      <c r="AQ146" s="101"/>
      <c r="AR146" s="101"/>
      <c r="AS146" s="101"/>
      <c r="AT146" s="65"/>
      <c r="AU146" s="118" t="e">
        <v>#DIV/0!</v>
      </c>
      <c r="AV146" s="101"/>
      <c r="AW146" s="101"/>
      <c r="AX146" s="59">
        <v>0</v>
      </c>
      <c r="AY146" s="102">
        <v>5</v>
      </c>
      <c r="AZ146" s="102">
        <v>0</v>
      </c>
      <c r="BA146" s="118">
        <v>1.6666666666666667</v>
      </c>
    </row>
    <row r="147" spans="1:53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102" t="s">
        <v>563</v>
      </c>
      <c r="M147" s="102"/>
      <c r="N147" s="102" t="s">
        <v>563</v>
      </c>
      <c r="O147" s="102" t="s">
        <v>563</v>
      </c>
      <c r="P147" s="102"/>
      <c r="Q147" s="118" t="s">
        <v>563</v>
      </c>
      <c r="R147" s="102"/>
      <c r="S147" s="102"/>
      <c r="T147" s="102"/>
      <c r="U147" s="102"/>
      <c r="V147" s="59"/>
      <c r="W147" s="118" t="e">
        <v>#DIV/0!</v>
      </c>
      <c r="X147" s="102"/>
      <c r="Y147" s="102"/>
      <c r="Z147" s="102"/>
      <c r="AA147" s="102"/>
      <c r="AB147" s="59"/>
      <c r="AC147" s="118" t="e">
        <v>#DIV/0!</v>
      </c>
      <c r="AD147" s="102"/>
      <c r="AE147" s="102"/>
      <c r="AF147" s="102"/>
      <c r="AG147" s="102"/>
      <c r="AH147" s="59"/>
      <c r="AI147" s="118" t="e">
        <v>#DIV/0!</v>
      </c>
      <c r="AJ147" s="58"/>
      <c r="AK147" s="58"/>
      <c r="AL147" s="102"/>
      <c r="AM147" s="58"/>
      <c r="AN147" s="59"/>
      <c r="AO147" s="118">
        <v>0</v>
      </c>
      <c r="AP147" s="102"/>
      <c r="AQ147" s="102"/>
      <c r="AR147" s="102"/>
      <c r="AS147" s="102"/>
      <c r="AT147" s="59"/>
      <c r="AU147" s="118" t="e">
        <v>#DIV/0!</v>
      </c>
      <c r="AV147" s="102"/>
      <c r="AW147" s="102"/>
      <c r="AX147" s="59" t="s">
        <v>563</v>
      </c>
      <c r="AY147" s="102" t="s">
        <v>563</v>
      </c>
      <c r="AZ147" s="102" t="s">
        <v>563</v>
      </c>
      <c r="BA147" s="118" t="s">
        <v>563</v>
      </c>
    </row>
    <row r="148" spans="1:53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102" t="s">
        <v>563</v>
      </c>
      <c r="M148" s="102"/>
      <c r="N148" s="102" t="s">
        <v>563</v>
      </c>
      <c r="O148" s="102" t="s">
        <v>563</v>
      </c>
      <c r="P148" s="102"/>
      <c r="Q148" s="118" t="s">
        <v>563</v>
      </c>
      <c r="R148" s="101"/>
      <c r="S148" s="101"/>
      <c r="T148" s="101"/>
      <c r="U148" s="101"/>
      <c r="V148" s="65"/>
      <c r="W148" s="118" t="e">
        <v>#DIV/0!</v>
      </c>
      <c r="X148" s="101"/>
      <c r="Y148" s="101"/>
      <c r="Z148" s="101"/>
      <c r="AA148" s="101"/>
      <c r="AB148" s="65"/>
      <c r="AC148" s="118" t="e">
        <v>#DIV/0!</v>
      </c>
      <c r="AD148" s="101"/>
      <c r="AE148" s="101"/>
      <c r="AF148" s="101"/>
      <c r="AG148" s="101"/>
      <c r="AH148" s="65"/>
      <c r="AI148" s="118" t="e">
        <v>#DIV/0!</v>
      </c>
      <c r="AJ148" s="54"/>
      <c r="AK148" s="54"/>
      <c r="AL148" s="101"/>
      <c r="AM148" s="54"/>
      <c r="AN148" s="65"/>
      <c r="AO148" s="118">
        <v>0</v>
      </c>
      <c r="AP148" s="101"/>
      <c r="AQ148" s="101"/>
      <c r="AR148" s="101"/>
      <c r="AS148" s="101"/>
      <c r="AT148" s="65"/>
      <c r="AU148" s="118" t="e">
        <v>#DIV/0!</v>
      </c>
      <c r="AV148" s="101"/>
      <c r="AW148" s="101"/>
      <c r="AX148" s="59" t="s">
        <v>563</v>
      </c>
      <c r="AY148" s="102" t="s">
        <v>563</v>
      </c>
      <c r="AZ148" s="102" t="s">
        <v>563</v>
      </c>
      <c r="BA148" s="118" t="s">
        <v>563</v>
      </c>
    </row>
    <row r="149" spans="1:53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102">
        <v>3</v>
      </c>
      <c r="M149" s="102"/>
      <c r="N149" s="102">
        <v>4</v>
      </c>
      <c r="O149" s="102">
        <v>3</v>
      </c>
      <c r="P149" s="102"/>
      <c r="Q149" s="118">
        <v>3.3333333333333335</v>
      </c>
      <c r="R149" s="102"/>
      <c r="S149" s="102"/>
      <c r="T149" s="102"/>
      <c r="U149" s="102"/>
      <c r="V149" s="59"/>
      <c r="W149" s="118" t="e">
        <v>#DIV/0!</v>
      </c>
      <c r="X149" s="102"/>
      <c r="Y149" s="102"/>
      <c r="Z149" s="102"/>
      <c r="AA149" s="102"/>
      <c r="AB149" s="59"/>
      <c r="AC149" s="118" t="e">
        <v>#DIV/0!</v>
      </c>
      <c r="AD149" s="102"/>
      <c r="AE149" s="102"/>
      <c r="AF149" s="102"/>
      <c r="AG149" s="102"/>
      <c r="AH149" s="59"/>
      <c r="AI149" s="118" t="e">
        <v>#DIV/0!</v>
      </c>
      <c r="AJ149" s="58"/>
      <c r="AK149" s="58"/>
      <c r="AL149" s="102"/>
      <c r="AM149" s="58"/>
      <c r="AN149" s="59"/>
      <c r="AO149" s="118">
        <v>0</v>
      </c>
      <c r="AP149" s="102"/>
      <c r="AQ149" s="102"/>
      <c r="AR149" s="102"/>
      <c r="AS149" s="102"/>
      <c r="AT149" s="59"/>
      <c r="AU149" s="118" t="e">
        <v>#DIV/0!</v>
      </c>
      <c r="AV149" s="102"/>
      <c r="AW149" s="102"/>
      <c r="AX149" s="59">
        <v>0</v>
      </c>
      <c r="AY149" s="102">
        <v>5</v>
      </c>
      <c r="AZ149" s="102">
        <v>0</v>
      </c>
      <c r="BA149" s="118">
        <v>1.6666666666666667</v>
      </c>
    </row>
    <row r="150" spans="1:53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102" t="s">
        <v>563</v>
      </c>
      <c r="M150" s="102"/>
      <c r="N150" s="102" t="s">
        <v>563</v>
      </c>
      <c r="O150" s="102" t="s">
        <v>563</v>
      </c>
      <c r="P150" s="102"/>
      <c r="Q150" s="118" t="s">
        <v>563</v>
      </c>
      <c r="R150" s="101"/>
      <c r="S150" s="101"/>
      <c r="T150" s="101"/>
      <c r="U150" s="101"/>
      <c r="V150" s="65"/>
      <c r="W150" s="118" t="e">
        <v>#DIV/0!</v>
      </c>
      <c r="X150" s="101"/>
      <c r="Y150" s="101"/>
      <c r="Z150" s="101"/>
      <c r="AA150" s="101"/>
      <c r="AB150" s="65"/>
      <c r="AC150" s="118" t="e">
        <v>#DIV/0!</v>
      </c>
      <c r="AD150" s="101"/>
      <c r="AE150" s="101"/>
      <c r="AF150" s="101"/>
      <c r="AG150" s="101"/>
      <c r="AH150" s="65"/>
      <c r="AI150" s="118" t="e">
        <v>#DIV/0!</v>
      </c>
      <c r="AJ150" s="54"/>
      <c r="AK150" s="54"/>
      <c r="AL150" s="101"/>
      <c r="AM150" s="54"/>
      <c r="AN150" s="65"/>
      <c r="AO150" s="118">
        <v>0</v>
      </c>
      <c r="AP150" s="101"/>
      <c r="AQ150" s="101"/>
      <c r="AR150" s="101"/>
      <c r="AS150" s="101"/>
      <c r="AT150" s="65"/>
      <c r="AU150" s="118" t="e">
        <v>#DIV/0!</v>
      </c>
      <c r="AV150" s="101"/>
      <c r="AW150" s="101"/>
      <c r="AX150" s="59" t="s">
        <v>563</v>
      </c>
      <c r="AY150" s="102" t="s">
        <v>563</v>
      </c>
      <c r="AZ150" s="102" t="s">
        <v>563</v>
      </c>
      <c r="BA150" s="118" t="s">
        <v>563</v>
      </c>
    </row>
    <row r="151" spans="1:53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102">
        <v>0</v>
      </c>
      <c r="M151" s="102"/>
      <c r="N151" s="102">
        <v>0</v>
      </c>
      <c r="O151" s="102">
        <v>0</v>
      </c>
      <c r="P151" s="102"/>
      <c r="Q151" s="118">
        <v>0</v>
      </c>
      <c r="R151" s="102"/>
      <c r="S151" s="102"/>
      <c r="T151" s="102"/>
      <c r="U151" s="102"/>
      <c r="V151" s="59"/>
      <c r="W151" s="118" t="e">
        <v>#DIV/0!</v>
      </c>
      <c r="X151" s="102"/>
      <c r="Y151" s="102"/>
      <c r="Z151" s="102"/>
      <c r="AA151" s="102"/>
      <c r="AB151" s="59"/>
      <c r="AC151" s="118" t="e">
        <v>#DIV/0!</v>
      </c>
      <c r="AD151" s="102"/>
      <c r="AE151" s="102"/>
      <c r="AF151" s="102"/>
      <c r="AG151" s="102"/>
      <c r="AH151" s="59"/>
      <c r="AI151" s="118" t="e">
        <v>#DIV/0!</v>
      </c>
      <c r="AJ151" s="58"/>
      <c r="AK151" s="58"/>
      <c r="AL151" s="102"/>
      <c r="AM151" s="58"/>
      <c r="AN151" s="59"/>
      <c r="AO151" s="118">
        <v>0</v>
      </c>
      <c r="AP151" s="102"/>
      <c r="AQ151" s="102"/>
      <c r="AR151" s="102"/>
      <c r="AS151" s="102"/>
      <c r="AT151" s="59"/>
      <c r="AU151" s="118" t="e">
        <v>#DIV/0!</v>
      </c>
      <c r="AV151" s="102"/>
      <c r="AW151" s="102"/>
      <c r="AX151" s="59">
        <v>0</v>
      </c>
      <c r="AY151" s="102">
        <v>0</v>
      </c>
      <c r="AZ151" s="102">
        <v>0</v>
      </c>
      <c r="BA151" s="118">
        <v>0</v>
      </c>
    </row>
    <row r="152" spans="1:53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102" t="s">
        <v>563</v>
      </c>
      <c r="M152" s="102"/>
      <c r="N152" s="102" t="s">
        <v>563</v>
      </c>
      <c r="O152" s="102" t="s">
        <v>563</v>
      </c>
      <c r="P152" s="102"/>
      <c r="Q152" s="118" t="s">
        <v>563</v>
      </c>
      <c r="R152" s="101"/>
      <c r="S152" s="101"/>
      <c r="T152" s="101"/>
      <c r="U152" s="101"/>
      <c r="V152" s="65"/>
      <c r="W152" s="118" t="e">
        <v>#DIV/0!</v>
      </c>
      <c r="X152" s="101"/>
      <c r="Y152" s="101"/>
      <c r="Z152" s="101"/>
      <c r="AA152" s="101"/>
      <c r="AB152" s="65"/>
      <c r="AC152" s="118" t="e">
        <v>#DIV/0!</v>
      </c>
      <c r="AD152" s="101"/>
      <c r="AE152" s="101"/>
      <c r="AF152" s="101"/>
      <c r="AG152" s="101"/>
      <c r="AH152" s="65"/>
      <c r="AI152" s="118" t="e">
        <v>#DIV/0!</v>
      </c>
      <c r="AJ152" s="54"/>
      <c r="AK152" s="54"/>
      <c r="AL152" s="101"/>
      <c r="AM152" s="54"/>
      <c r="AN152" s="65"/>
      <c r="AO152" s="118">
        <v>0</v>
      </c>
      <c r="AP152" s="101"/>
      <c r="AQ152" s="101"/>
      <c r="AR152" s="101"/>
      <c r="AS152" s="101"/>
      <c r="AT152" s="65"/>
      <c r="AU152" s="118" t="e">
        <v>#DIV/0!</v>
      </c>
      <c r="AV152" s="101"/>
      <c r="AW152" s="101"/>
      <c r="AX152" s="59" t="s">
        <v>563</v>
      </c>
      <c r="AY152" s="102" t="s">
        <v>563</v>
      </c>
      <c r="AZ152" s="102" t="s">
        <v>563</v>
      </c>
      <c r="BA152" s="118" t="s">
        <v>563</v>
      </c>
    </row>
    <row r="153" spans="1:53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102">
        <v>0</v>
      </c>
      <c r="M153" s="102"/>
      <c r="N153" s="102">
        <v>0</v>
      </c>
      <c r="O153" s="102">
        <v>0</v>
      </c>
      <c r="P153" s="102"/>
      <c r="Q153" s="118">
        <v>0</v>
      </c>
      <c r="R153" s="102"/>
      <c r="S153" s="102"/>
      <c r="T153" s="102"/>
      <c r="U153" s="102"/>
      <c r="V153" s="59"/>
      <c r="W153" s="118" t="e">
        <v>#DIV/0!</v>
      </c>
      <c r="X153" s="102"/>
      <c r="Y153" s="102"/>
      <c r="Z153" s="102"/>
      <c r="AA153" s="102"/>
      <c r="AB153" s="59"/>
      <c r="AC153" s="118" t="e">
        <v>#DIV/0!</v>
      </c>
      <c r="AD153" s="102"/>
      <c r="AE153" s="102"/>
      <c r="AF153" s="102"/>
      <c r="AG153" s="102"/>
      <c r="AH153" s="59"/>
      <c r="AI153" s="118" t="e">
        <v>#DIV/0!</v>
      </c>
      <c r="AJ153" s="58"/>
      <c r="AK153" s="58"/>
      <c r="AL153" s="102"/>
      <c r="AM153" s="58"/>
      <c r="AN153" s="59"/>
      <c r="AO153" s="118">
        <v>0</v>
      </c>
      <c r="AP153" s="102"/>
      <c r="AQ153" s="102"/>
      <c r="AR153" s="102"/>
      <c r="AS153" s="102"/>
      <c r="AT153" s="59"/>
      <c r="AU153" s="118" t="e">
        <v>#DIV/0!</v>
      </c>
      <c r="AV153" s="102"/>
      <c r="AW153" s="102"/>
      <c r="AX153" s="59">
        <v>0</v>
      </c>
      <c r="AY153" s="102">
        <v>0</v>
      </c>
      <c r="AZ153" s="102">
        <v>0</v>
      </c>
      <c r="BA153" s="118">
        <v>0</v>
      </c>
    </row>
    <row r="154" spans="1:53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102">
        <v>3</v>
      </c>
      <c r="M154" s="102"/>
      <c r="N154" s="102">
        <v>3</v>
      </c>
      <c r="O154" s="102">
        <v>3</v>
      </c>
      <c r="P154" s="102"/>
      <c r="Q154" s="118">
        <v>3</v>
      </c>
      <c r="R154" s="101"/>
      <c r="S154" s="101"/>
      <c r="T154" s="101"/>
      <c r="U154" s="101"/>
      <c r="V154" s="65"/>
      <c r="W154" s="118" t="e">
        <v>#DIV/0!</v>
      </c>
      <c r="X154" s="101"/>
      <c r="Y154" s="101"/>
      <c r="Z154" s="101"/>
      <c r="AA154" s="101"/>
      <c r="AB154" s="65"/>
      <c r="AC154" s="118" t="e">
        <v>#DIV/0!</v>
      </c>
      <c r="AD154" s="101"/>
      <c r="AE154" s="101"/>
      <c r="AF154" s="101"/>
      <c r="AG154" s="101"/>
      <c r="AH154" s="65"/>
      <c r="AI154" s="118" t="e">
        <v>#DIV/0!</v>
      </c>
      <c r="AJ154" s="54"/>
      <c r="AK154" s="54"/>
      <c r="AL154" s="101"/>
      <c r="AM154" s="54"/>
      <c r="AN154" s="65"/>
      <c r="AO154" s="118">
        <v>0</v>
      </c>
      <c r="AP154" s="101"/>
      <c r="AQ154" s="101"/>
      <c r="AR154" s="101"/>
      <c r="AS154" s="101"/>
      <c r="AT154" s="65"/>
      <c r="AU154" s="118" t="e">
        <v>#DIV/0!</v>
      </c>
      <c r="AV154" s="101"/>
      <c r="AW154" s="101"/>
      <c r="AX154" s="59">
        <v>0</v>
      </c>
      <c r="AY154" s="102">
        <v>5</v>
      </c>
      <c r="AZ154" s="102">
        <v>0</v>
      </c>
      <c r="BA154" s="118">
        <v>1.6666666666666667</v>
      </c>
    </row>
    <row r="155" spans="1:53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102" t="s">
        <v>563</v>
      </c>
      <c r="M155" s="102"/>
      <c r="N155" s="102" t="s">
        <v>563</v>
      </c>
      <c r="O155" s="102" t="s">
        <v>563</v>
      </c>
      <c r="P155" s="102"/>
      <c r="Q155" s="118" t="s">
        <v>563</v>
      </c>
      <c r="R155" s="102"/>
      <c r="S155" s="102"/>
      <c r="T155" s="102"/>
      <c r="U155" s="102"/>
      <c r="V155" s="59"/>
      <c r="W155" s="118" t="e">
        <v>#DIV/0!</v>
      </c>
      <c r="X155" s="102"/>
      <c r="Y155" s="102"/>
      <c r="Z155" s="102"/>
      <c r="AA155" s="102"/>
      <c r="AB155" s="59"/>
      <c r="AC155" s="118" t="e">
        <v>#DIV/0!</v>
      </c>
      <c r="AD155" s="102"/>
      <c r="AE155" s="102"/>
      <c r="AF155" s="102"/>
      <c r="AG155" s="102"/>
      <c r="AH155" s="59"/>
      <c r="AI155" s="118" t="e">
        <v>#DIV/0!</v>
      </c>
      <c r="AJ155" s="58"/>
      <c r="AK155" s="58"/>
      <c r="AL155" s="102"/>
      <c r="AM155" s="58"/>
      <c r="AN155" s="59"/>
      <c r="AO155" s="118">
        <v>0</v>
      </c>
      <c r="AP155" s="102"/>
      <c r="AQ155" s="102"/>
      <c r="AR155" s="102"/>
      <c r="AS155" s="102"/>
      <c r="AT155" s="59"/>
      <c r="AU155" s="118" t="e">
        <v>#DIV/0!</v>
      </c>
      <c r="AV155" s="102"/>
      <c r="AW155" s="102"/>
      <c r="AX155" s="59" t="s">
        <v>563</v>
      </c>
      <c r="AY155" s="102" t="s">
        <v>563</v>
      </c>
      <c r="AZ155" s="102" t="s">
        <v>563</v>
      </c>
      <c r="BA155" s="118" t="s">
        <v>563</v>
      </c>
    </row>
    <row r="156" spans="1:53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102">
        <v>2</v>
      </c>
      <c r="M156" s="102"/>
      <c r="N156" s="102">
        <v>2</v>
      </c>
      <c r="O156" s="102">
        <v>1</v>
      </c>
      <c r="P156" s="102"/>
      <c r="Q156" s="118">
        <v>1.6666666666666667</v>
      </c>
      <c r="R156" s="101"/>
      <c r="S156" s="101"/>
      <c r="T156" s="101"/>
      <c r="U156" s="101"/>
      <c r="V156" s="65"/>
      <c r="W156" s="118" t="e">
        <v>#DIV/0!</v>
      </c>
      <c r="X156" s="101"/>
      <c r="Y156" s="101"/>
      <c r="Z156" s="101"/>
      <c r="AA156" s="101"/>
      <c r="AB156" s="65"/>
      <c r="AC156" s="118" t="e">
        <v>#DIV/0!</v>
      </c>
      <c r="AD156" s="101"/>
      <c r="AE156" s="101"/>
      <c r="AF156" s="101"/>
      <c r="AG156" s="101"/>
      <c r="AH156" s="65"/>
      <c r="AI156" s="118" t="e">
        <v>#DIV/0!</v>
      </c>
      <c r="AJ156" s="54"/>
      <c r="AK156" s="54"/>
      <c r="AL156" s="101"/>
      <c r="AM156" s="54"/>
      <c r="AN156" s="65"/>
      <c r="AO156" s="118">
        <v>0</v>
      </c>
      <c r="AP156" s="101"/>
      <c r="AQ156" s="101"/>
      <c r="AR156" s="101"/>
      <c r="AS156" s="101"/>
      <c r="AT156" s="65"/>
      <c r="AU156" s="118" t="e">
        <v>#DIV/0!</v>
      </c>
      <c r="AV156" s="101"/>
      <c r="AW156" s="101"/>
      <c r="AX156" s="59">
        <v>0</v>
      </c>
      <c r="AY156" s="102">
        <v>5</v>
      </c>
      <c r="AZ156" s="102">
        <v>0</v>
      </c>
      <c r="BA156" s="118">
        <v>1.6666666666666667</v>
      </c>
    </row>
    <row r="157" spans="1:53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102">
        <v>2</v>
      </c>
      <c r="M157" s="102"/>
      <c r="N157" s="102">
        <v>2</v>
      </c>
      <c r="O157" s="102">
        <v>1</v>
      </c>
      <c r="P157" s="102"/>
      <c r="Q157" s="118">
        <v>1.6666666666666667</v>
      </c>
      <c r="R157" s="102"/>
      <c r="S157" s="102"/>
      <c r="T157" s="102"/>
      <c r="U157" s="102"/>
      <c r="V157" s="59"/>
      <c r="W157" s="118" t="e">
        <v>#DIV/0!</v>
      </c>
      <c r="X157" s="102"/>
      <c r="Y157" s="102"/>
      <c r="Z157" s="102"/>
      <c r="AA157" s="102"/>
      <c r="AB157" s="59"/>
      <c r="AC157" s="118" t="e">
        <v>#DIV/0!</v>
      </c>
      <c r="AD157" s="102"/>
      <c r="AE157" s="102"/>
      <c r="AF157" s="102"/>
      <c r="AG157" s="102"/>
      <c r="AH157" s="59"/>
      <c r="AI157" s="118" t="e">
        <v>#DIV/0!</v>
      </c>
      <c r="AJ157" s="58"/>
      <c r="AK157" s="58"/>
      <c r="AL157" s="102"/>
      <c r="AM157" s="58"/>
      <c r="AN157" s="59"/>
      <c r="AO157" s="118">
        <v>0</v>
      </c>
      <c r="AP157" s="102"/>
      <c r="AQ157" s="102"/>
      <c r="AR157" s="102"/>
      <c r="AS157" s="102"/>
      <c r="AT157" s="59"/>
      <c r="AU157" s="118" t="e">
        <v>#DIV/0!</v>
      </c>
      <c r="AV157" s="102"/>
      <c r="AW157" s="102"/>
      <c r="AX157" s="59">
        <v>0</v>
      </c>
      <c r="AY157" s="102">
        <v>5</v>
      </c>
      <c r="AZ157" s="102">
        <v>0</v>
      </c>
      <c r="BA157" s="118">
        <v>1.6666666666666667</v>
      </c>
    </row>
    <row r="158" spans="1:53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102">
        <v>4</v>
      </c>
      <c r="M158" s="102"/>
      <c r="N158" s="102">
        <v>4</v>
      </c>
      <c r="O158" s="102">
        <v>3</v>
      </c>
      <c r="P158" s="102"/>
      <c r="Q158" s="118">
        <v>3.6666666666666665</v>
      </c>
      <c r="R158" s="101"/>
      <c r="S158" s="101"/>
      <c r="T158" s="101"/>
      <c r="U158" s="101"/>
      <c r="V158" s="65"/>
      <c r="W158" s="118" t="e">
        <v>#DIV/0!</v>
      </c>
      <c r="X158" s="101"/>
      <c r="Y158" s="101"/>
      <c r="Z158" s="101"/>
      <c r="AA158" s="101"/>
      <c r="AB158" s="65"/>
      <c r="AC158" s="118" t="e">
        <v>#DIV/0!</v>
      </c>
      <c r="AD158" s="101"/>
      <c r="AE158" s="101"/>
      <c r="AF158" s="101"/>
      <c r="AG158" s="101"/>
      <c r="AH158" s="65"/>
      <c r="AI158" s="118" t="e">
        <v>#DIV/0!</v>
      </c>
      <c r="AJ158" s="54"/>
      <c r="AK158" s="54"/>
      <c r="AL158" s="101"/>
      <c r="AM158" s="54"/>
      <c r="AN158" s="65"/>
      <c r="AO158" s="118">
        <v>0</v>
      </c>
      <c r="AP158" s="101"/>
      <c r="AQ158" s="101"/>
      <c r="AR158" s="101"/>
      <c r="AS158" s="101"/>
      <c r="AT158" s="65"/>
      <c r="AU158" s="118" t="e">
        <v>#DIV/0!</v>
      </c>
      <c r="AV158" s="101"/>
      <c r="AW158" s="101"/>
      <c r="AX158" s="59">
        <v>0</v>
      </c>
      <c r="AY158" s="102">
        <v>5</v>
      </c>
      <c r="AZ158" s="102">
        <v>0</v>
      </c>
      <c r="BA158" s="118">
        <v>1.6666666666666667</v>
      </c>
    </row>
    <row r="159" spans="1:53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102">
        <v>0</v>
      </c>
      <c r="M159" s="102"/>
      <c r="N159" s="102">
        <v>0</v>
      </c>
      <c r="O159" s="102">
        <v>0</v>
      </c>
      <c r="P159" s="102"/>
      <c r="Q159" s="118">
        <v>0</v>
      </c>
      <c r="R159" s="102"/>
      <c r="S159" s="102"/>
      <c r="T159" s="102"/>
      <c r="U159" s="102"/>
      <c r="V159" s="59"/>
      <c r="W159" s="118" t="e">
        <v>#DIV/0!</v>
      </c>
      <c r="X159" s="102"/>
      <c r="Y159" s="102"/>
      <c r="Z159" s="102"/>
      <c r="AA159" s="102"/>
      <c r="AB159" s="59"/>
      <c r="AC159" s="118" t="e">
        <v>#DIV/0!</v>
      </c>
      <c r="AD159" s="102"/>
      <c r="AE159" s="102"/>
      <c r="AF159" s="102"/>
      <c r="AG159" s="102"/>
      <c r="AH159" s="59"/>
      <c r="AI159" s="118" t="e">
        <v>#DIV/0!</v>
      </c>
      <c r="AJ159" s="58"/>
      <c r="AK159" s="58"/>
      <c r="AL159" s="102"/>
      <c r="AM159" s="58"/>
      <c r="AN159" s="59"/>
      <c r="AO159" s="118">
        <v>0</v>
      </c>
      <c r="AP159" s="102"/>
      <c r="AQ159" s="102"/>
      <c r="AR159" s="102"/>
      <c r="AS159" s="102"/>
      <c r="AT159" s="59"/>
      <c r="AU159" s="118" t="e">
        <v>#DIV/0!</v>
      </c>
      <c r="AV159" s="102"/>
      <c r="AW159" s="102"/>
      <c r="AX159" s="59">
        <v>0</v>
      </c>
      <c r="AY159" s="102">
        <v>0</v>
      </c>
      <c r="AZ159" s="102">
        <v>0</v>
      </c>
      <c r="BA159" s="118">
        <v>0</v>
      </c>
    </row>
    <row r="160" spans="1:53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102" t="s">
        <v>563</v>
      </c>
      <c r="M160" s="102"/>
      <c r="N160" s="102" t="s">
        <v>563</v>
      </c>
      <c r="O160" s="102" t="s">
        <v>563</v>
      </c>
      <c r="P160" s="102"/>
      <c r="Q160" s="118" t="s">
        <v>563</v>
      </c>
      <c r="R160" s="101"/>
      <c r="S160" s="101"/>
      <c r="T160" s="101"/>
      <c r="U160" s="101"/>
      <c r="V160" s="65"/>
      <c r="W160" s="118" t="e">
        <v>#DIV/0!</v>
      </c>
      <c r="X160" s="101"/>
      <c r="Y160" s="101"/>
      <c r="Z160" s="101"/>
      <c r="AA160" s="101"/>
      <c r="AB160" s="65"/>
      <c r="AC160" s="118" t="e">
        <v>#DIV/0!</v>
      </c>
      <c r="AD160" s="101"/>
      <c r="AE160" s="101"/>
      <c r="AF160" s="101"/>
      <c r="AG160" s="101"/>
      <c r="AH160" s="65"/>
      <c r="AI160" s="118" t="e">
        <v>#DIV/0!</v>
      </c>
      <c r="AJ160" s="54"/>
      <c r="AK160" s="54"/>
      <c r="AL160" s="101"/>
      <c r="AM160" s="54"/>
      <c r="AN160" s="65"/>
      <c r="AO160" s="118">
        <v>0</v>
      </c>
      <c r="AP160" s="101"/>
      <c r="AQ160" s="101"/>
      <c r="AR160" s="101"/>
      <c r="AS160" s="101"/>
      <c r="AT160" s="65"/>
      <c r="AU160" s="118" t="e">
        <v>#DIV/0!</v>
      </c>
      <c r="AV160" s="101"/>
      <c r="AW160" s="101"/>
      <c r="AX160" s="59" t="s">
        <v>563</v>
      </c>
      <c r="AY160" s="102" t="s">
        <v>563</v>
      </c>
      <c r="AZ160" s="102" t="s">
        <v>563</v>
      </c>
      <c r="BA160" s="118" t="s">
        <v>563</v>
      </c>
    </row>
    <row r="161" spans="1:53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102">
        <v>2</v>
      </c>
      <c r="M161" s="102"/>
      <c r="N161" s="102">
        <v>2</v>
      </c>
      <c r="O161" s="102">
        <v>1</v>
      </c>
      <c r="P161" s="102"/>
      <c r="Q161" s="118">
        <v>1.6666666666666667</v>
      </c>
      <c r="R161" s="102"/>
      <c r="S161" s="102"/>
      <c r="T161" s="102"/>
      <c r="U161" s="102"/>
      <c r="V161" s="59"/>
      <c r="W161" s="118" t="e">
        <v>#DIV/0!</v>
      </c>
      <c r="X161" s="102"/>
      <c r="Y161" s="102"/>
      <c r="Z161" s="102"/>
      <c r="AA161" s="102"/>
      <c r="AB161" s="59"/>
      <c r="AC161" s="118" t="e">
        <v>#DIV/0!</v>
      </c>
      <c r="AD161" s="102"/>
      <c r="AE161" s="102"/>
      <c r="AF161" s="102"/>
      <c r="AG161" s="102"/>
      <c r="AH161" s="59"/>
      <c r="AI161" s="118" t="e">
        <v>#DIV/0!</v>
      </c>
      <c r="AJ161" s="58"/>
      <c r="AK161" s="58"/>
      <c r="AL161" s="102"/>
      <c r="AM161" s="58"/>
      <c r="AN161" s="59"/>
      <c r="AO161" s="118">
        <v>0</v>
      </c>
      <c r="AP161" s="102"/>
      <c r="AQ161" s="102"/>
      <c r="AR161" s="102"/>
      <c r="AS161" s="102"/>
      <c r="AT161" s="59"/>
      <c r="AU161" s="118" t="e">
        <v>#DIV/0!</v>
      </c>
      <c r="AV161" s="102"/>
      <c r="AW161" s="102"/>
      <c r="AX161" s="59">
        <v>0</v>
      </c>
      <c r="AY161" s="102">
        <v>5</v>
      </c>
      <c r="AZ161" s="102">
        <v>0</v>
      </c>
      <c r="BA161" s="118">
        <v>1.6666666666666667</v>
      </c>
    </row>
    <row r="162" spans="1:53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102">
        <v>0</v>
      </c>
      <c r="M162" s="102"/>
      <c r="N162" s="102">
        <v>0</v>
      </c>
      <c r="O162" s="102">
        <v>0</v>
      </c>
      <c r="P162" s="102"/>
      <c r="Q162" s="118">
        <v>0</v>
      </c>
      <c r="R162" s="101"/>
      <c r="S162" s="101"/>
      <c r="T162" s="101"/>
      <c r="U162" s="101"/>
      <c r="V162" s="65"/>
      <c r="W162" s="118" t="e">
        <v>#DIV/0!</v>
      </c>
      <c r="X162" s="101"/>
      <c r="Y162" s="101"/>
      <c r="Z162" s="101"/>
      <c r="AA162" s="101"/>
      <c r="AB162" s="65"/>
      <c r="AC162" s="118" t="e">
        <v>#DIV/0!</v>
      </c>
      <c r="AD162" s="101"/>
      <c r="AE162" s="101"/>
      <c r="AF162" s="101"/>
      <c r="AG162" s="101"/>
      <c r="AH162" s="65"/>
      <c r="AI162" s="118" t="e">
        <v>#DIV/0!</v>
      </c>
      <c r="AJ162" s="54"/>
      <c r="AK162" s="54"/>
      <c r="AL162" s="101"/>
      <c r="AM162" s="54"/>
      <c r="AN162" s="65"/>
      <c r="AO162" s="118">
        <v>0</v>
      </c>
      <c r="AP162" s="101"/>
      <c r="AQ162" s="101"/>
      <c r="AR162" s="101"/>
      <c r="AS162" s="101"/>
      <c r="AT162" s="65"/>
      <c r="AU162" s="118" t="e">
        <v>#DIV/0!</v>
      </c>
      <c r="AV162" s="101"/>
      <c r="AW162" s="101"/>
      <c r="AX162" s="59">
        <v>0</v>
      </c>
      <c r="AY162" s="102">
        <v>0</v>
      </c>
      <c r="AZ162" s="102">
        <v>0</v>
      </c>
      <c r="BA162" s="118">
        <v>0</v>
      </c>
    </row>
    <row r="163" spans="1:53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102" t="s">
        <v>563</v>
      </c>
      <c r="M163" s="102"/>
      <c r="N163" s="102" t="s">
        <v>563</v>
      </c>
      <c r="O163" s="102" t="s">
        <v>563</v>
      </c>
      <c r="P163" s="102"/>
      <c r="Q163" s="118" t="s">
        <v>563</v>
      </c>
      <c r="R163" s="102"/>
      <c r="S163" s="102"/>
      <c r="T163" s="102"/>
      <c r="U163" s="102"/>
      <c r="V163" s="59"/>
      <c r="W163" s="118" t="e">
        <v>#DIV/0!</v>
      </c>
      <c r="X163" s="102"/>
      <c r="Y163" s="102"/>
      <c r="Z163" s="102"/>
      <c r="AA163" s="102"/>
      <c r="AB163" s="59"/>
      <c r="AC163" s="118" t="e">
        <v>#DIV/0!</v>
      </c>
      <c r="AD163" s="102"/>
      <c r="AE163" s="102"/>
      <c r="AF163" s="102"/>
      <c r="AG163" s="102"/>
      <c r="AH163" s="59"/>
      <c r="AI163" s="118" t="e">
        <v>#DIV/0!</v>
      </c>
      <c r="AJ163" s="58"/>
      <c r="AK163" s="58"/>
      <c r="AL163" s="102"/>
      <c r="AM163" s="58"/>
      <c r="AN163" s="59"/>
      <c r="AO163" s="118">
        <v>0</v>
      </c>
      <c r="AP163" s="102"/>
      <c r="AQ163" s="102"/>
      <c r="AR163" s="102"/>
      <c r="AS163" s="102"/>
      <c r="AT163" s="59"/>
      <c r="AU163" s="118" t="e">
        <v>#DIV/0!</v>
      </c>
      <c r="AV163" s="102"/>
      <c r="AW163" s="102"/>
      <c r="AX163" s="59" t="s">
        <v>563</v>
      </c>
      <c r="AY163" s="102" t="s">
        <v>563</v>
      </c>
      <c r="AZ163" s="102" t="s">
        <v>563</v>
      </c>
      <c r="BA163" s="118" t="s">
        <v>563</v>
      </c>
    </row>
    <row r="164" spans="1:53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102" t="s">
        <v>563</v>
      </c>
      <c r="M164" s="102"/>
      <c r="N164" s="102" t="s">
        <v>563</v>
      </c>
      <c r="O164" s="102" t="s">
        <v>563</v>
      </c>
      <c r="P164" s="102"/>
      <c r="Q164" s="118" t="s">
        <v>563</v>
      </c>
      <c r="R164" s="101"/>
      <c r="S164" s="101"/>
      <c r="T164" s="101"/>
      <c r="U164" s="101"/>
      <c r="V164" s="65"/>
      <c r="W164" s="118" t="e">
        <v>#DIV/0!</v>
      </c>
      <c r="X164" s="101"/>
      <c r="Y164" s="101"/>
      <c r="Z164" s="101"/>
      <c r="AA164" s="101"/>
      <c r="AB164" s="65"/>
      <c r="AC164" s="118" t="e">
        <v>#DIV/0!</v>
      </c>
      <c r="AD164" s="101"/>
      <c r="AE164" s="101"/>
      <c r="AF164" s="101"/>
      <c r="AG164" s="101"/>
      <c r="AH164" s="65"/>
      <c r="AI164" s="118" t="e">
        <v>#DIV/0!</v>
      </c>
      <c r="AJ164" s="54"/>
      <c r="AK164" s="54"/>
      <c r="AL164" s="101"/>
      <c r="AM164" s="54"/>
      <c r="AN164" s="65"/>
      <c r="AO164" s="118">
        <v>0</v>
      </c>
      <c r="AP164" s="101"/>
      <c r="AQ164" s="101"/>
      <c r="AR164" s="101"/>
      <c r="AS164" s="101"/>
      <c r="AT164" s="65"/>
      <c r="AU164" s="118" t="e">
        <v>#DIV/0!</v>
      </c>
      <c r="AV164" s="101"/>
      <c r="AW164" s="101"/>
      <c r="AX164" s="59" t="s">
        <v>563</v>
      </c>
      <c r="AY164" s="102" t="s">
        <v>563</v>
      </c>
      <c r="AZ164" s="102" t="s">
        <v>563</v>
      </c>
      <c r="BA164" s="118" t="s">
        <v>563</v>
      </c>
    </row>
    <row r="165" spans="1:53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102">
        <v>3</v>
      </c>
      <c r="M165" s="102"/>
      <c r="N165" s="102">
        <v>3</v>
      </c>
      <c r="O165" s="102">
        <v>3</v>
      </c>
      <c r="P165" s="102"/>
      <c r="Q165" s="118">
        <v>3</v>
      </c>
      <c r="R165" s="102"/>
      <c r="S165" s="102"/>
      <c r="T165" s="102"/>
      <c r="U165" s="102"/>
      <c r="V165" s="59"/>
      <c r="W165" s="118" t="e">
        <v>#DIV/0!</v>
      </c>
      <c r="X165" s="102"/>
      <c r="Y165" s="102"/>
      <c r="Z165" s="102"/>
      <c r="AA165" s="102"/>
      <c r="AB165" s="59"/>
      <c r="AC165" s="118" t="e">
        <v>#DIV/0!</v>
      </c>
      <c r="AD165" s="102"/>
      <c r="AE165" s="102"/>
      <c r="AF165" s="102"/>
      <c r="AG165" s="102"/>
      <c r="AH165" s="59"/>
      <c r="AI165" s="118" t="e">
        <v>#DIV/0!</v>
      </c>
      <c r="AJ165" s="58"/>
      <c r="AK165" s="58"/>
      <c r="AL165" s="102"/>
      <c r="AM165" s="58"/>
      <c r="AN165" s="59"/>
      <c r="AO165" s="118">
        <v>0</v>
      </c>
      <c r="AP165" s="102"/>
      <c r="AQ165" s="102"/>
      <c r="AR165" s="102"/>
      <c r="AS165" s="102"/>
      <c r="AT165" s="59"/>
      <c r="AU165" s="118" t="e">
        <v>#DIV/0!</v>
      </c>
      <c r="AV165" s="102"/>
      <c r="AW165" s="102"/>
      <c r="AX165" s="59">
        <v>0</v>
      </c>
      <c r="AY165" s="102">
        <v>5</v>
      </c>
      <c r="AZ165" s="102">
        <v>0</v>
      </c>
      <c r="BA165" s="118">
        <v>1.6666666666666667</v>
      </c>
    </row>
    <row r="166" spans="1:53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102">
        <v>0</v>
      </c>
      <c r="M166" s="102"/>
      <c r="N166" s="102">
        <v>0</v>
      </c>
      <c r="O166" s="102">
        <v>0</v>
      </c>
      <c r="P166" s="102"/>
      <c r="Q166" s="118">
        <v>0</v>
      </c>
      <c r="R166" s="101"/>
      <c r="S166" s="101"/>
      <c r="T166" s="101"/>
      <c r="U166" s="101"/>
      <c r="V166" s="65"/>
      <c r="W166" s="118" t="e">
        <v>#DIV/0!</v>
      </c>
      <c r="X166" s="101"/>
      <c r="Y166" s="101"/>
      <c r="Z166" s="101"/>
      <c r="AA166" s="101"/>
      <c r="AB166" s="65"/>
      <c r="AC166" s="118" t="e">
        <v>#DIV/0!</v>
      </c>
      <c r="AD166" s="101"/>
      <c r="AE166" s="101"/>
      <c r="AF166" s="101"/>
      <c r="AG166" s="101"/>
      <c r="AH166" s="65"/>
      <c r="AI166" s="118" t="e">
        <v>#DIV/0!</v>
      </c>
      <c r="AJ166" s="54"/>
      <c r="AK166" s="54"/>
      <c r="AL166" s="101"/>
      <c r="AM166" s="54"/>
      <c r="AN166" s="65"/>
      <c r="AO166" s="118">
        <v>0</v>
      </c>
      <c r="AP166" s="101"/>
      <c r="AQ166" s="101"/>
      <c r="AR166" s="101"/>
      <c r="AS166" s="101"/>
      <c r="AT166" s="65"/>
      <c r="AU166" s="118" t="e">
        <v>#DIV/0!</v>
      </c>
      <c r="AV166" s="101"/>
      <c r="AW166" s="101"/>
      <c r="AX166" s="59">
        <v>0</v>
      </c>
      <c r="AY166" s="102">
        <v>0</v>
      </c>
      <c r="AZ166" s="102">
        <v>0</v>
      </c>
      <c r="BA166" s="118">
        <v>0</v>
      </c>
    </row>
    <row r="167" spans="1:53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102">
        <v>2</v>
      </c>
      <c r="M167" s="102"/>
      <c r="N167" s="102">
        <v>2</v>
      </c>
      <c r="O167" s="102">
        <v>2</v>
      </c>
      <c r="P167" s="102"/>
      <c r="Q167" s="118">
        <v>2</v>
      </c>
      <c r="R167" s="102"/>
      <c r="S167" s="102"/>
      <c r="T167" s="102"/>
      <c r="U167" s="102"/>
      <c r="V167" s="59"/>
      <c r="W167" s="118" t="e">
        <v>#DIV/0!</v>
      </c>
      <c r="X167" s="102"/>
      <c r="Y167" s="102"/>
      <c r="Z167" s="102"/>
      <c r="AA167" s="102"/>
      <c r="AB167" s="59"/>
      <c r="AC167" s="118" t="e">
        <v>#DIV/0!</v>
      </c>
      <c r="AD167" s="102"/>
      <c r="AE167" s="102"/>
      <c r="AF167" s="102"/>
      <c r="AG167" s="102"/>
      <c r="AH167" s="59"/>
      <c r="AI167" s="118" t="e">
        <v>#DIV/0!</v>
      </c>
      <c r="AJ167" s="58"/>
      <c r="AK167" s="58"/>
      <c r="AL167" s="102"/>
      <c r="AM167" s="58"/>
      <c r="AN167" s="59"/>
      <c r="AO167" s="118">
        <v>0</v>
      </c>
      <c r="AP167" s="102"/>
      <c r="AQ167" s="102"/>
      <c r="AR167" s="102"/>
      <c r="AS167" s="102"/>
      <c r="AT167" s="59"/>
      <c r="AU167" s="118" t="e">
        <v>#DIV/0!</v>
      </c>
      <c r="AV167" s="102"/>
      <c r="AW167" s="102"/>
      <c r="AX167" s="59">
        <v>0</v>
      </c>
      <c r="AY167" s="102">
        <v>5</v>
      </c>
      <c r="AZ167" s="102">
        <v>0</v>
      </c>
      <c r="BA167" s="118">
        <v>1.6666666666666667</v>
      </c>
    </row>
    <row r="168" spans="1:53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102">
        <v>2</v>
      </c>
      <c r="M168" s="102"/>
      <c r="N168" s="102">
        <v>2</v>
      </c>
      <c r="O168" s="102">
        <v>1</v>
      </c>
      <c r="P168" s="102"/>
      <c r="Q168" s="118">
        <v>1.6666666666666667</v>
      </c>
      <c r="R168" s="101"/>
      <c r="S168" s="101"/>
      <c r="T168" s="101"/>
      <c r="U168" s="101"/>
      <c r="V168" s="65"/>
      <c r="W168" s="118" t="e">
        <v>#DIV/0!</v>
      </c>
      <c r="X168" s="101"/>
      <c r="Y168" s="101"/>
      <c r="Z168" s="101"/>
      <c r="AA168" s="101"/>
      <c r="AB168" s="65"/>
      <c r="AC168" s="118" t="e">
        <v>#DIV/0!</v>
      </c>
      <c r="AD168" s="101"/>
      <c r="AE168" s="101"/>
      <c r="AF168" s="101"/>
      <c r="AG168" s="101"/>
      <c r="AH168" s="65"/>
      <c r="AI168" s="118" t="e">
        <v>#DIV/0!</v>
      </c>
      <c r="AJ168" s="54"/>
      <c r="AK168" s="54"/>
      <c r="AL168" s="101"/>
      <c r="AM168" s="54"/>
      <c r="AN168" s="65"/>
      <c r="AO168" s="118">
        <v>0</v>
      </c>
      <c r="AP168" s="101"/>
      <c r="AQ168" s="101"/>
      <c r="AR168" s="101"/>
      <c r="AS168" s="101"/>
      <c r="AT168" s="65"/>
      <c r="AU168" s="118" t="e">
        <v>#DIV/0!</v>
      </c>
      <c r="AV168" s="101"/>
      <c r="AW168" s="101"/>
      <c r="AX168" s="59">
        <v>0</v>
      </c>
      <c r="AY168" s="102">
        <v>5</v>
      </c>
      <c r="AZ168" s="102">
        <v>0</v>
      </c>
      <c r="BA168" s="118">
        <v>1.6666666666666667</v>
      </c>
    </row>
    <row r="169" spans="1:53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102">
        <v>4</v>
      </c>
      <c r="M169" s="102"/>
      <c r="N169" s="102">
        <v>4</v>
      </c>
      <c r="O169" s="102">
        <v>3</v>
      </c>
      <c r="P169" s="102"/>
      <c r="Q169" s="118">
        <v>3.6666666666666665</v>
      </c>
      <c r="R169" s="102"/>
      <c r="S169" s="102"/>
      <c r="T169" s="102"/>
      <c r="U169" s="102"/>
      <c r="V169" s="59"/>
      <c r="W169" s="118" t="e">
        <v>#DIV/0!</v>
      </c>
      <c r="X169" s="102"/>
      <c r="Y169" s="102"/>
      <c r="Z169" s="102"/>
      <c r="AA169" s="102"/>
      <c r="AB169" s="59"/>
      <c r="AC169" s="118" t="e">
        <v>#DIV/0!</v>
      </c>
      <c r="AD169" s="102"/>
      <c r="AE169" s="102"/>
      <c r="AF169" s="102"/>
      <c r="AG169" s="102"/>
      <c r="AH169" s="59"/>
      <c r="AI169" s="118" t="e">
        <v>#DIV/0!</v>
      </c>
      <c r="AJ169" s="58"/>
      <c r="AK169" s="58"/>
      <c r="AL169" s="102"/>
      <c r="AM169" s="58"/>
      <c r="AN169" s="59"/>
      <c r="AO169" s="118">
        <v>0</v>
      </c>
      <c r="AP169" s="102"/>
      <c r="AQ169" s="102"/>
      <c r="AR169" s="102"/>
      <c r="AS169" s="102"/>
      <c r="AT169" s="59"/>
      <c r="AU169" s="118" t="e">
        <v>#DIV/0!</v>
      </c>
      <c r="AV169" s="102"/>
      <c r="AW169" s="102"/>
      <c r="AX169" s="59">
        <v>0</v>
      </c>
      <c r="AY169" s="102">
        <v>5</v>
      </c>
      <c r="AZ169" s="102">
        <v>0</v>
      </c>
      <c r="BA169" s="118">
        <v>1.6666666666666667</v>
      </c>
    </row>
    <row r="170" spans="1:53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102">
        <v>4</v>
      </c>
      <c r="M170" s="102"/>
      <c r="N170" s="102">
        <v>4</v>
      </c>
      <c r="O170" s="102">
        <v>4</v>
      </c>
      <c r="P170" s="102"/>
      <c r="Q170" s="118">
        <v>4</v>
      </c>
      <c r="R170" s="101"/>
      <c r="S170" s="101"/>
      <c r="T170" s="101"/>
      <c r="U170" s="101"/>
      <c r="V170" s="65"/>
      <c r="W170" s="118" t="e">
        <v>#DIV/0!</v>
      </c>
      <c r="X170" s="101"/>
      <c r="Y170" s="101"/>
      <c r="Z170" s="101"/>
      <c r="AA170" s="101"/>
      <c r="AB170" s="65"/>
      <c r="AC170" s="118" t="e">
        <v>#DIV/0!</v>
      </c>
      <c r="AD170" s="101"/>
      <c r="AE170" s="101"/>
      <c r="AF170" s="101"/>
      <c r="AG170" s="101"/>
      <c r="AH170" s="65"/>
      <c r="AI170" s="118" t="e">
        <v>#DIV/0!</v>
      </c>
      <c r="AJ170" s="54"/>
      <c r="AK170" s="54"/>
      <c r="AL170" s="101"/>
      <c r="AM170" s="54"/>
      <c r="AN170" s="65"/>
      <c r="AO170" s="118">
        <v>0</v>
      </c>
      <c r="AP170" s="101"/>
      <c r="AQ170" s="101"/>
      <c r="AR170" s="101"/>
      <c r="AS170" s="101"/>
      <c r="AT170" s="65"/>
      <c r="AU170" s="118" t="e">
        <v>#DIV/0!</v>
      </c>
      <c r="AV170" s="101"/>
      <c r="AW170" s="101"/>
      <c r="AX170" s="59">
        <v>0</v>
      </c>
      <c r="AY170" s="102">
        <v>5</v>
      </c>
      <c r="AZ170" s="102">
        <v>0</v>
      </c>
      <c r="BA170" s="118">
        <v>1.6666666666666667</v>
      </c>
    </row>
    <row r="171" spans="1:53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102" t="s">
        <v>563</v>
      </c>
      <c r="M171" s="102"/>
      <c r="N171" s="102" t="s">
        <v>563</v>
      </c>
      <c r="O171" s="102" t="s">
        <v>563</v>
      </c>
      <c r="P171" s="102"/>
      <c r="Q171" s="118" t="s">
        <v>563</v>
      </c>
      <c r="R171" s="102"/>
      <c r="S171" s="102"/>
      <c r="T171" s="102"/>
      <c r="U171" s="102"/>
      <c r="V171" s="59"/>
      <c r="W171" s="118" t="e">
        <v>#DIV/0!</v>
      </c>
      <c r="X171" s="102"/>
      <c r="Y171" s="102"/>
      <c r="Z171" s="102"/>
      <c r="AA171" s="102"/>
      <c r="AB171" s="59"/>
      <c r="AC171" s="118" t="e">
        <v>#DIV/0!</v>
      </c>
      <c r="AD171" s="102"/>
      <c r="AE171" s="102"/>
      <c r="AF171" s="102"/>
      <c r="AG171" s="102"/>
      <c r="AH171" s="59"/>
      <c r="AI171" s="118" t="e">
        <v>#DIV/0!</v>
      </c>
      <c r="AJ171" s="58"/>
      <c r="AK171" s="58"/>
      <c r="AL171" s="102"/>
      <c r="AM171" s="58"/>
      <c r="AN171" s="59"/>
      <c r="AO171" s="118">
        <v>0</v>
      </c>
      <c r="AP171" s="102"/>
      <c r="AQ171" s="102"/>
      <c r="AR171" s="102"/>
      <c r="AS171" s="102"/>
      <c r="AT171" s="59"/>
      <c r="AU171" s="118" t="e">
        <v>#DIV/0!</v>
      </c>
      <c r="AV171" s="102"/>
      <c r="AW171" s="102"/>
      <c r="AX171" s="59" t="s">
        <v>563</v>
      </c>
      <c r="AY171" s="102" t="s">
        <v>563</v>
      </c>
      <c r="AZ171" s="102" t="s">
        <v>563</v>
      </c>
      <c r="BA171" s="118" t="s">
        <v>563</v>
      </c>
    </row>
    <row r="172" spans="1:53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102" t="s">
        <v>563</v>
      </c>
      <c r="M172" s="102"/>
      <c r="N172" s="102" t="s">
        <v>563</v>
      </c>
      <c r="O172" s="102" t="s">
        <v>563</v>
      </c>
      <c r="P172" s="102"/>
      <c r="Q172" s="118" t="s">
        <v>563</v>
      </c>
      <c r="R172" s="101"/>
      <c r="S172" s="101"/>
      <c r="T172" s="101"/>
      <c r="U172" s="101"/>
      <c r="V172" s="65"/>
      <c r="W172" s="118" t="e">
        <v>#DIV/0!</v>
      </c>
      <c r="X172" s="101"/>
      <c r="Y172" s="101"/>
      <c r="Z172" s="101"/>
      <c r="AA172" s="101"/>
      <c r="AB172" s="65"/>
      <c r="AC172" s="118" t="e">
        <v>#DIV/0!</v>
      </c>
      <c r="AD172" s="101"/>
      <c r="AE172" s="101"/>
      <c r="AF172" s="101"/>
      <c r="AG172" s="101"/>
      <c r="AH172" s="65"/>
      <c r="AI172" s="118" t="e">
        <v>#DIV/0!</v>
      </c>
      <c r="AJ172" s="54"/>
      <c r="AK172" s="54"/>
      <c r="AL172" s="101"/>
      <c r="AM172" s="54"/>
      <c r="AN172" s="65"/>
      <c r="AO172" s="118">
        <v>0</v>
      </c>
      <c r="AP172" s="101"/>
      <c r="AQ172" s="101"/>
      <c r="AR172" s="101"/>
      <c r="AS172" s="101"/>
      <c r="AT172" s="65"/>
      <c r="AU172" s="118" t="e">
        <v>#DIV/0!</v>
      </c>
      <c r="AV172" s="101"/>
      <c r="AW172" s="101"/>
      <c r="AX172" s="59" t="s">
        <v>563</v>
      </c>
      <c r="AY172" s="102" t="s">
        <v>563</v>
      </c>
      <c r="AZ172" s="102" t="s">
        <v>563</v>
      </c>
      <c r="BA172" s="118" t="s">
        <v>563</v>
      </c>
    </row>
    <row r="173" spans="1:53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102">
        <v>0</v>
      </c>
      <c r="M173" s="102"/>
      <c r="N173" s="102">
        <v>0</v>
      </c>
      <c r="O173" s="102">
        <v>0</v>
      </c>
      <c r="P173" s="102"/>
      <c r="Q173" s="118">
        <v>0</v>
      </c>
      <c r="R173" s="102"/>
      <c r="S173" s="102"/>
      <c r="T173" s="102"/>
      <c r="U173" s="102"/>
      <c r="V173" s="59"/>
      <c r="W173" s="118" t="e">
        <v>#DIV/0!</v>
      </c>
      <c r="X173" s="102"/>
      <c r="Y173" s="102"/>
      <c r="Z173" s="102"/>
      <c r="AA173" s="102"/>
      <c r="AB173" s="59"/>
      <c r="AC173" s="118" t="e">
        <v>#DIV/0!</v>
      </c>
      <c r="AD173" s="102"/>
      <c r="AE173" s="102"/>
      <c r="AF173" s="102"/>
      <c r="AG173" s="102"/>
      <c r="AH173" s="59"/>
      <c r="AI173" s="118" t="e">
        <v>#DIV/0!</v>
      </c>
      <c r="AJ173" s="58"/>
      <c r="AK173" s="58"/>
      <c r="AL173" s="102"/>
      <c r="AM173" s="58"/>
      <c r="AN173" s="59"/>
      <c r="AO173" s="118">
        <v>0</v>
      </c>
      <c r="AP173" s="102"/>
      <c r="AQ173" s="102"/>
      <c r="AR173" s="102"/>
      <c r="AS173" s="102"/>
      <c r="AT173" s="59"/>
      <c r="AU173" s="118" t="e">
        <v>#DIV/0!</v>
      </c>
      <c r="AV173" s="102"/>
      <c r="AW173" s="102"/>
      <c r="AX173" s="59">
        <v>0</v>
      </c>
      <c r="AY173" s="102">
        <v>0</v>
      </c>
      <c r="AZ173" s="102">
        <v>0</v>
      </c>
      <c r="BA173" s="118">
        <v>0</v>
      </c>
    </row>
    <row r="174" spans="1:53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102" t="s">
        <v>563</v>
      </c>
      <c r="M174" s="102"/>
      <c r="N174" s="102" t="s">
        <v>563</v>
      </c>
      <c r="O174" s="102" t="s">
        <v>563</v>
      </c>
      <c r="P174" s="102"/>
      <c r="Q174" s="118" t="s">
        <v>563</v>
      </c>
      <c r="R174" s="101"/>
      <c r="S174" s="101"/>
      <c r="T174" s="101"/>
      <c r="U174" s="101"/>
      <c r="V174" s="65"/>
      <c r="W174" s="118" t="e">
        <v>#DIV/0!</v>
      </c>
      <c r="X174" s="101"/>
      <c r="Y174" s="101"/>
      <c r="Z174" s="101"/>
      <c r="AA174" s="101"/>
      <c r="AB174" s="65"/>
      <c r="AC174" s="118" t="e">
        <v>#DIV/0!</v>
      </c>
      <c r="AD174" s="101"/>
      <c r="AE174" s="101"/>
      <c r="AF174" s="101"/>
      <c r="AG174" s="101"/>
      <c r="AH174" s="65"/>
      <c r="AI174" s="118" t="e">
        <v>#DIV/0!</v>
      </c>
      <c r="AJ174" s="54"/>
      <c r="AK174" s="54"/>
      <c r="AL174" s="101"/>
      <c r="AM174" s="54"/>
      <c r="AN174" s="65"/>
      <c r="AO174" s="118">
        <v>0</v>
      </c>
      <c r="AP174" s="101"/>
      <c r="AQ174" s="101"/>
      <c r="AR174" s="101"/>
      <c r="AS174" s="101"/>
      <c r="AT174" s="65"/>
      <c r="AU174" s="118" t="e">
        <v>#DIV/0!</v>
      </c>
      <c r="AV174" s="101"/>
      <c r="AW174" s="101"/>
      <c r="AX174" s="59" t="s">
        <v>563</v>
      </c>
      <c r="AY174" s="102" t="s">
        <v>563</v>
      </c>
      <c r="AZ174" s="102" t="s">
        <v>563</v>
      </c>
      <c r="BA174" s="118" t="s">
        <v>563</v>
      </c>
    </row>
    <row r="175" spans="1:53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102" t="s">
        <v>563</v>
      </c>
      <c r="M175" s="102"/>
      <c r="N175" s="102" t="s">
        <v>563</v>
      </c>
      <c r="O175" s="102" t="s">
        <v>563</v>
      </c>
      <c r="P175" s="102"/>
      <c r="Q175" s="118" t="s">
        <v>563</v>
      </c>
      <c r="R175" s="102"/>
      <c r="S175" s="102"/>
      <c r="T175" s="102"/>
      <c r="U175" s="102"/>
      <c r="V175" s="59"/>
      <c r="W175" s="118" t="e">
        <v>#DIV/0!</v>
      </c>
      <c r="X175" s="102"/>
      <c r="Y175" s="102"/>
      <c r="Z175" s="102"/>
      <c r="AA175" s="102"/>
      <c r="AB175" s="59"/>
      <c r="AC175" s="118" t="e">
        <v>#DIV/0!</v>
      </c>
      <c r="AD175" s="102"/>
      <c r="AE175" s="102"/>
      <c r="AF175" s="102"/>
      <c r="AG175" s="102"/>
      <c r="AH175" s="59"/>
      <c r="AI175" s="118" t="e">
        <v>#DIV/0!</v>
      </c>
      <c r="AJ175" s="58"/>
      <c r="AK175" s="58"/>
      <c r="AL175" s="102"/>
      <c r="AM175" s="58"/>
      <c r="AN175" s="59"/>
      <c r="AO175" s="118">
        <v>0</v>
      </c>
      <c r="AP175" s="102"/>
      <c r="AQ175" s="102"/>
      <c r="AR175" s="102"/>
      <c r="AS175" s="102"/>
      <c r="AT175" s="59"/>
      <c r="AU175" s="118" t="e">
        <v>#DIV/0!</v>
      </c>
      <c r="AV175" s="102"/>
      <c r="AW175" s="102"/>
      <c r="AX175" s="59" t="s">
        <v>563</v>
      </c>
      <c r="AY175" s="102" t="s">
        <v>563</v>
      </c>
      <c r="AZ175" s="102" t="s">
        <v>563</v>
      </c>
      <c r="BA175" s="118" t="s">
        <v>563</v>
      </c>
    </row>
    <row r="176" spans="1:53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102" t="s">
        <v>563</v>
      </c>
      <c r="M176" s="102"/>
      <c r="N176" s="102" t="s">
        <v>563</v>
      </c>
      <c r="O176" s="102" t="s">
        <v>563</v>
      </c>
      <c r="P176" s="102"/>
      <c r="Q176" s="118" t="s">
        <v>563</v>
      </c>
      <c r="R176" s="101"/>
      <c r="S176" s="101"/>
      <c r="T176" s="101"/>
      <c r="U176" s="101"/>
      <c r="V176" s="65"/>
      <c r="W176" s="118" t="e">
        <v>#DIV/0!</v>
      </c>
      <c r="X176" s="101"/>
      <c r="Y176" s="101"/>
      <c r="Z176" s="101"/>
      <c r="AA176" s="101"/>
      <c r="AB176" s="65"/>
      <c r="AC176" s="118" t="e">
        <v>#DIV/0!</v>
      </c>
      <c r="AD176" s="101"/>
      <c r="AE176" s="101"/>
      <c r="AF176" s="101"/>
      <c r="AG176" s="101"/>
      <c r="AH176" s="65"/>
      <c r="AI176" s="118" t="e">
        <v>#DIV/0!</v>
      </c>
      <c r="AJ176" s="54"/>
      <c r="AK176" s="54"/>
      <c r="AL176" s="101"/>
      <c r="AM176" s="54"/>
      <c r="AN176" s="65"/>
      <c r="AO176" s="118">
        <v>0</v>
      </c>
      <c r="AP176" s="101"/>
      <c r="AQ176" s="101"/>
      <c r="AR176" s="101"/>
      <c r="AS176" s="101"/>
      <c r="AT176" s="65"/>
      <c r="AU176" s="118" t="e">
        <v>#DIV/0!</v>
      </c>
      <c r="AV176" s="101"/>
      <c r="AW176" s="101"/>
      <c r="AX176" s="59" t="s">
        <v>563</v>
      </c>
      <c r="AY176" s="102" t="s">
        <v>563</v>
      </c>
      <c r="AZ176" s="102" t="s">
        <v>563</v>
      </c>
      <c r="BA176" s="118" t="s">
        <v>563</v>
      </c>
    </row>
    <row r="177" spans="1:53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102">
        <v>2</v>
      </c>
      <c r="M177" s="102"/>
      <c r="N177" s="102">
        <v>2</v>
      </c>
      <c r="O177" s="102">
        <v>1</v>
      </c>
      <c r="P177" s="102"/>
      <c r="Q177" s="118">
        <v>1.6666666666666667</v>
      </c>
      <c r="R177" s="102"/>
      <c r="S177" s="102"/>
      <c r="T177" s="102"/>
      <c r="U177" s="102"/>
      <c r="V177" s="59"/>
      <c r="W177" s="118" t="e">
        <v>#DIV/0!</v>
      </c>
      <c r="X177" s="102"/>
      <c r="Y177" s="102"/>
      <c r="Z177" s="102"/>
      <c r="AA177" s="102"/>
      <c r="AB177" s="59"/>
      <c r="AC177" s="118" t="e">
        <v>#DIV/0!</v>
      </c>
      <c r="AD177" s="102"/>
      <c r="AE177" s="102"/>
      <c r="AF177" s="102"/>
      <c r="AG177" s="102"/>
      <c r="AH177" s="59"/>
      <c r="AI177" s="118" t="e">
        <v>#DIV/0!</v>
      </c>
      <c r="AJ177" s="58"/>
      <c r="AK177" s="58"/>
      <c r="AL177" s="102"/>
      <c r="AM177" s="58"/>
      <c r="AN177" s="59"/>
      <c r="AO177" s="118">
        <v>0</v>
      </c>
      <c r="AP177" s="102"/>
      <c r="AQ177" s="102"/>
      <c r="AR177" s="102"/>
      <c r="AS177" s="102"/>
      <c r="AT177" s="59"/>
      <c r="AU177" s="118" t="e">
        <v>#DIV/0!</v>
      </c>
      <c r="AV177" s="102"/>
      <c r="AW177" s="102"/>
      <c r="AX177" s="59">
        <v>0</v>
      </c>
      <c r="AY177" s="102">
        <v>5</v>
      </c>
      <c r="AZ177" s="102">
        <v>0</v>
      </c>
      <c r="BA177" s="118">
        <v>1.6666666666666667</v>
      </c>
    </row>
    <row r="178" spans="1:53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102" t="s">
        <v>563</v>
      </c>
      <c r="M178" s="102"/>
      <c r="N178" s="102" t="s">
        <v>563</v>
      </c>
      <c r="O178" s="102" t="s">
        <v>563</v>
      </c>
      <c r="P178" s="102"/>
      <c r="Q178" s="118" t="s">
        <v>563</v>
      </c>
      <c r="R178" s="101"/>
      <c r="S178" s="101"/>
      <c r="T178" s="101"/>
      <c r="U178" s="101"/>
      <c r="V178" s="65"/>
      <c r="W178" s="118" t="e">
        <v>#DIV/0!</v>
      </c>
      <c r="X178" s="101"/>
      <c r="Y178" s="101"/>
      <c r="Z178" s="101"/>
      <c r="AA178" s="101"/>
      <c r="AB178" s="65"/>
      <c r="AC178" s="118" t="e">
        <v>#DIV/0!</v>
      </c>
      <c r="AD178" s="101"/>
      <c r="AE178" s="101"/>
      <c r="AF178" s="101"/>
      <c r="AG178" s="101"/>
      <c r="AH178" s="65"/>
      <c r="AI178" s="118" t="e">
        <v>#DIV/0!</v>
      </c>
      <c r="AJ178" s="54"/>
      <c r="AK178" s="54"/>
      <c r="AL178" s="101"/>
      <c r="AM178" s="54"/>
      <c r="AN178" s="65"/>
      <c r="AO178" s="118">
        <v>0</v>
      </c>
      <c r="AP178" s="101"/>
      <c r="AQ178" s="101"/>
      <c r="AR178" s="101"/>
      <c r="AS178" s="101"/>
      <c r="AT178" s="65"/>
      <c r="AU178" s="118" t="e">
        <v>#DIV/0!</v>
      </c>
      <c r="AV178" s="101"/>
      <c r="AW178" s="101"/>
      <c r="AX178" s="59" t="s">
        <v>563</v>
      </c>
      <c r="AY178" s="102" t="s">
        <v>563</v>
      </c>
      <c r="AZ178" s="102" t="s">
        <v>563</v>
      </c>
      <c r="BA178" s="118" t="s">
        <v>563</v>
      </c>
    </row>
    <row r="179" spans="1:53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102">
        <v>4</v>
      </c>
      <c r="M179" s="102"/>
      <c r="N179" s="102">
        <v>4</v>
      </c>
      <c r="O179" s="102">
        <v>3</v>
      </c>
      <c r="P179" s="102"/>
      <c r="Q179" s="118">
        <v>3.6666666666666665</v>
      </c>
      <c r="R179" s="102"/>
      <c r="S179" s="102"/>
      <c r="T179" s="102"/>
      <c r="U179" s="102"/>
      <c r="V179" s="59"/>
      <c r="W179" s="118" t="e">
        <v>#DIV/0!</v>
      </c>
      <c r="X179" s="102"/>
      <c r="Y179" s="102"/>
      <c r="Z179" s="102"/>
      <c r="AA179" s="102"/>
      <c r="AB179" s="59"/>
      <c r="AC179" s="118" t="e">
        <v>#DIV/0!</v>
      </c>
      <c r="AD179" s="102"/>
      <c r="AE179" s="102"/>
      <c r="AF179" s="102"/>
      <c r="AG179" s="102"/>
      <c r="AH179" s="59"/>
      <c r="AI179" s="118" t="e">
        <v>#DIV/0!</v>
      </c>
      <c r="AJ179" s="58"/>
      <c r="AK179" s="58"/>
      <c r="AL179" s="102"/>
      <c r="AM179" s="58"/>
      <c r="AN179" s="59"/>
      <c r="AO179" s="118">
        <v>0</v>
      </c>
      <c r="AP179" s="102"/>
      <c r="AQ179" s="102"/>
      <c r="AR179" s="102"/>
      <c r="AS179" s="102"/>
      <c r="AT179" s="59"/>
      <c r="AU179" s="118" t="e">
        <v>#DIV/0!</v>
      </c>
      <c r="AV179" s="102"/>
      <c r="AW179" s="102"/>
      <c r="AX179" s="59">
        <v>0</v>
      </c>
      <c r="AY179" s="102">
        <v>5</v>
      </c>
      <c r="AZ179" s="102">
        <v>0</v>
      </c>
      <c r="BA179" s="118">
        <v>1.6666666666666667</v>
      </c>
    </row>
    <row r="180" spans="1:53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102">
        <v>4</v>
      </c>
      <c r="M180" s="102"/>
      <c r="N180" s="102">
        <v>4</v>
      </c>
      <c r="O180" s="102">
        <v>3</v>
      </c>
      <c r="P180" s="102"/>
      <c r="Q180" s="118">
        <v>3.6666666666666665</v>
      </c>
      <c r="R180" s="101"/>
      <c r="S180" s="101"/>
      <c r="T180" s="101"/>
      <c r="U180" s="101"/>
      <c r="V180" s="65"/>
      <c r="W180" s="118" t="e">
        <v>#DIV/0!</v>
      </c>
      <c r="X180" s="101"/>
      <c r="Y180" s="101"/>
      <c r="Z180" s="101"/>
      <c r="AA180" s="101"/>
      <c r="AB180" s="65"/>
      <c r="AC180" s="118" t="e">
        <v>#DIV/0!</v>
      </c>
      <c r="AD180" s="101"/>
      <c r="AE180" s="101"/>
      <c r="AF180" s="101"/>
      <c r="AG180" s="101"/>
      <c r="AH180" s="65"/>
      <c r="AI180" s="118" t="e">
        <v>#DIV/0!</v>
      </c>
      <c r="AJ180" s="54"/>
      <c r="AK180" s="54"/>
      <c r="AL180" s="101"/>
      <c r="AM180" s="54"/>
      <c r="AN180" s="65"/>
      <c r="AO180" s="118">
        <v>0</v>
      </c>
      <c r="AP180" s="101"/>
      <c r="AQ180" s="101"/>
      <c r="AR180" s="101"/>
      <c r="AS180" s="101"/>
      <c r="AT180" s="65"/>
      <c r="AU180" s="118" t="e">
        <v>#DIV/0!</v>
      </c>
      <c r="AV180" s="101"/>
      <c r="AW180" s="101"/>
      <c r="AX180" s="59">
        <v>0</v>
      </c>
      <c r="AY180" s="102">
        <v>5</v>
      </c>
      <c r="AZ180" s="102">
        <v>0</v>
      </c>
      <c r="BA180" s="118">
        <v>1.6666666666666667</v>
      </c>
    </row>
    <row r="181" spans="1:53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102">
        <v>2</v>
      </c>
      <c r="M181" s="102"/>
      <c r="N181" s="102">
        <v>2</v>
      </c>
      <c r="O181" s="102">
        <v>2</v>
      </c>
      <c r="P181" s="102"/>
      <c r="Q181" s="118">
        <v>2</v>
      </c>
      <c r="R181" s="102"/>
      <c r="S181" s="102"/>
      <c r="T181" s="102"/>
      <c r="U181" s="102"/>
      <c r="V181" s="59"/>
      <c r="W181" s="118" t="e">
        <v>#DIV/0!</v>
      </c>
      <c r="X181" s="102"/>
      <c r="Y181" s="102"/>
      <c r="Z181" s="102"/>
      <c r="AA181" s="102"/>
      <c r="AB181" s="59"/>
      <c r="AC181" s="118" t="e">
        <v>#DIV/0!</v>
      </c>
      <c r="AD181" s="102"/>
      <c r="AE181" s="102"/>
      <c r="AF181" s="102"/>
      <c r="AG181" s="102"/>
      <c r="AH181" s="59"/>
      <c r="AI181" s="118" t="e">
        <v>#DIV/0!</v>
      </c>
      <c r="AJ181" s="58"/>
      <c r="AK181" s="58"/>
      <c r="AL181" s="102"/>
      <c r="AM181" s="58"/>
      <c r="AN181" s="59"/>
      <c r="AO181" s="118">
        <v>0</v>
      </c>
      <c r="AP181" s="102"/>
      <c r="AQ181" s="102"/>
      <c r="AR181" s="102"/>
      <c r="AS181" s="102"/>
      <c r="AT181" s="59"/>
      <c r="AU181" s="118" t="e">
        <v>#DIV/0!</v>
      </c>
      <c r="AV181" s="102"/>
      <c r="AW181" s="102"/>
      <c r="AX181" s="59">
        <v>0</v>
      </c>
      <c r="AY181" s="102">
        <v>5</v>
      </c>
      <c r="AZ181" s="102">
        <v>0</v>
      </c>
      <c r="BA181" s="118">
        <v>1.6666666666666667</v>
      </c>
    </row>
    <row r="182" spans="1:53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102">
        <v>3</v>
      </c>
      <c r="M182" s="102"/>
      <c r="N182" s="102">
        <v>4</v>
      </c>
      <c r="O182" s="102">
        <v>3</v>
      </c>
      <c r="P182" s="102"/>
      <c r="Q182" s="118">
        <v>3.3333333333333335</v>
      </c>
      <c r="R182" s="101"/>
      <c r="S182" s="101"/>
      <c r="T182" s="101"/>
      <c r="U182" s="101"/>
      <c r="V182" s="65"/>
      <c r="W182" s="118" t="e">
        <v>#DIV/0!</v>
      </c>
      <c r="X182" s="101"/>
      <c r="Y182" s="101"/>
      <c r="Z182" s="101"/>
      <c r="AA182" s="101"/>
      <c r="AB182" s="65"/>
      <c r="AC182" s="118" t="e">
        <v>#DIV/0!</v>
      </c>
      <c r="AD182" s="101"/>
      <c r="AE182" s="101"/>
      <c r="AF182" s="101"/>
      <c r="AG182" s="101"/>
      <c r="AH182" s="65"/>
      <c r="AI182" s="118" t="e">
        <v>#DIV/0!</v>
      </c>
      <c r="AJ182" s="54"/>
      <c r="AK182" s="54"/>
      <c r="AL182" s="101"/>
      <c r="AM182" s="54"/>
      <c r="AN182" s="65"/>
      <c r="AO182" s="118">
        <v>0</v>
      </c>
      <c r="AP182" s="101"/>
      <c r="AQ182" s="101"/>
      <c r="AR182" s="101"/>
      <c r="AS182" s="101"/>
      <c r="AT182" s="65"/>
      <c r="AU182" s="118" t="e">
        <v>#DIV/0!</v>
      </c>
      <c r="AV182" s="101"/>
      <c r="AW182" s="101"/>
      <c r="AX182" s="59">
        <v>0</v>
      </c>
      <c r="AY182" s="102">
        <v>5</v>
      </c>
      <c r="AZ182" s="102">
        <v>0</v>
      </c>
      <c r="BA182" s="118">
        <v>1.6666666666666667</v>
      </c>
    </row>
    <row r="183" spans="1:53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102" t="s">
        <v>563</v>
      </c>
      <c r="M183" s="102"/>
      <c r="N183" s="102" t="s">
        <v>563</v>
      </c>
      <c r="O183" s="102" t="s">
        <v>563</v>
      </c>
      <c r="P183" s="102"/>
      <c r="Q183" s="118" t="s">
        <v>563</v>
      </c>
      <c r="R183" s="102"/>
      <c r="S183" s="102"/>
      <c r="T183" s="102"/>
      <c r="U183" s="102"/>
      <c r="V183" s="59"/>
      <c r="W183" s="118" t="e">
        <v>#DIV/0!</v>
      </c>
      <c r="X183" s="102"/>
      <c r="Y183" s="102"/>
      <c r="Z183" s="102"/>
      <c r="AA183" s="102"/>
      <c r="AB183" s="59"/>
      <c r="AC183" s="118" t="e">
        <v>#DIV/0!</v>
      </c>
      <c r="AD183" s="102"/>
      <c r="AE183" s="102"/>
      <c r="AF183" s="102"/>
      <c r="AG183" s="102"/>
      <c r="AH183" s="59"/>
      <c r="AI183" s="118" t="e">
        <v>#DIV/0!</v>
      </c>
      <c r="AJ183" s="58"/>
      <c r="AK183" s="58"/>
      <c r="AL183" s="102"/>
      <c r="AM183" s="58"/>
      <c r="AN183" s="59"/>
      <c r="AO183" s="118">
        <v>0</v>
      </c>
      <c r="AP183" s="102"/>
      <c r="AQ183" s="102"/>
      <c r="AR183" s="102"/>
      <c r="AS183" s="102"/>
      <c r="AT183" s="59"/>
      <c r="AU183" s="118" t="e">
        <v>#DIV/0!</v>
      </c>
      <c r="AV183" s="102"/>
      <c r="AW183" s="102"/>
      <c r="AX183" s="59" t="s">
        <v>563</v>
      </c>
      <c r="AY183" s="102" t="s">
        <v>563</v>
      </c>
      <c r="AZ183" s="102" t="s">
        <v>563</v>
      </c>
      <c r="BA183" s="118" t="s">
        <v>563</v>
      </c>
    </row>
    <row r="184" spans="1:53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102">
        <v>4</v>
      </c>
      <c r="M184" s="102"/>
      <c r="N184" s="102">
        <v>4</v>
      </c>
      <c r="O184" s="102">
        <v>4</v>
      </c>
      <c r="P184" s="102"/>
      <c r="Q184" s="118">
        <v>4</v>
      </c>
      <c r="R184" s="101"/>
      <c r="S184" s="101"/>
      <c r="T184" s="101"/>
      <c r="U184" s="101"/>
      <c r="V184" s="65"/>
      <c r="W184" s="118" t="e">
        <v>#DIV/0!</v>
      </c>
      <c r="X184" s="101"/>
      <c r="Y184" s="101"/>
      <c r="Z184" s="101"/>
      <c r="AA184" s="101"/>
      <c r="AB184" s="65"/>
      <c r="AC184" s="118" t="e">
        <v>#DIV/0!</v>
      </c>
      <c r="AD184" s="101"/>
      <c r="AE184" s="101"/>
      <c r="AF184" s="101"/>
      <c r="AG184" s="101"/>
      <c r="AH184" s="65"/>
      <c r="AI184" s="118" t="e">
        <v>#DIV/0!</v>
      </c>
      <c r="AJ184" s="54"/>
      <c r="AK184" s="54"/>
      <c r="AL184" s="101"/>
      <c r="AM184" s="54"/>
      <c r="AN184" s="65"/>
      <c r="AO184" s="118">
        <v>0</v>
      </c>
      <c r="AP184" s="101"/>
      <c r="AQ184" s="101"/>
      <c r="AR184" s="101"/>
      <c r="AS184" s="101"/>
      <c r="AT184" s="65"/>
      <c r="AU184" s="118" t="e">
        <v>#DIV/0!</v>
      </c>
      <c r="AV184" s="101"/>
      <c r="AW184" s="101"/>
      <c r="AX184" s="59">
        <v>0</v>
      </c>
      <c r="AY184" s="102">
        <v>5</v>
      </c>
      <c r="AZ184" s="102">
        <v>0</v>
      </c>
      <c r="BA184" s="118">
        <v>1.6666666666666667</v>
      </c>
    </row>
    <row r="185" spans="1:53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102" t="s">
        <v>563</v>
      </c>
      <c r="M185" s="102"/>
      <c r="N185" s="102" t="s">
        <v>563</v>
      </c>
      <c r="O185" s="102" t="s">
        <v>563</v>
      </c>
      <c r="P185" s="102"/>
      <c r="Q185" s="118" t="s">
        <v>563</v>
      </c>
      <c r="R185" s="102"/>
      <c r="S185" s="102"/>
      <c r="T185" s="102"/>
      <c r="U185" s="102"/>
      <c r="V185" s="59"/>
      <c r="W185" s="118" t="e">
        <v>#DIV/0!</v>
      </c>
      <c r="X185" s="102"/>
      <c r="Y185" s="102"/>
      <c r="Z185" s="102"/>
      <c r="AA185" s="102"/>
      <c r="AB185" s="59"/>
      <c r="AC185" s="118" t="e">
        <v>#DIV/0!</v>
      </c>
      <c r="AD185" s="102"/>
      <c r="AE185" s="102"/>
      <c r="AF185" s="102"/>
      <c r="AG185" s="102"/>
      <c r="AH185" s="59"/>
      <c r="AI185" s="118" t="e">
        <v>#DIV/0!</v>
      </c>
      <c r="AJ185" s="58"/>
      <c r="AK185" s="58"/>
      <c r="AL185" s="102"/>
      <c r="AM185" s="58"/>
      <c r="AN185" s="59"/>
      <c r="AO185" s="118">
        <v>0</v>
      </c>
      <c r="AP185" s="102"/>
      <c r="AQ185" s="102"/>
      <c r="AR185" s="102"/>
      <c r="AS185" s="102"/>
      <c r="AT185" s="59"/>
      <c r="AU185" s="118" t="e">
        <v>#DIV/0!</v>
      </c>
      <c r="AV185" s="102"/>
      <c r="AW185" s="102"/>
      <c r="AX185" s="59" t="s">
        <v>563</v>
      </c>
      <c r="AY185" s="102" t="s">
        <v>563</v>
      </c>
      <c r="AZ185" s="102" t="s">
        <v>563</v>
      </c>
      <c r="BA185" s="118" t="s">
        <v>563</v>
      </c>
    </row>
    <row r="186" spans="1:53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102">
        <v>0</v>
      </c>
      <c r="M186" s="102"/>
      <c r="N186" s="102">
        <v>0</v>
      </c>
      <c r="O186" s="102">
        <v>0</v>
      </c>
      <c r="P186" s="102"/>
      <c r="Q186" s="118">
        <v>0</v>
      </c>
      <c r="R186" s="101"/>
      <c r="S186" s="101"/>
      <c r="T186" s="101"/>
      <c r="U186" s="101"/>
      <c r="V186" s="65"/>
      <c r="W186" s="118" t="e">
        <v>#DIV/0!</v>
      </c>
      <c r="X186" s="101"/>
      <c r="Y186" s="101"/>
      <c r="Z186" s="101"/>
      <c r="AA186" s="101"/>
      <c r="AB186" s="65"/>
      <c r="AC186" s="118" t="e">
        <v>#DIV/0!</v>
      </c>
      <c r="AD186" s="101"/>
      <c r="AE186" s="101"/>
      <c r="AF186" s="101"/>
      <c r="AG186" s="101"/>
      <c r="AH186" s="65"/>
      <c r="AI186" s="118" t="e">
        <v>#DIV/0!</v>
      </c>
      <c r="AJ186" s="54"/>
      <c r="AK186" s="54"/>
      <c r="AL186" s="101"/>
      <c r="AM186" s="54"/>
      <c r="AN186" s="65"/>
      <c r="AO186" s="118">
        <v>0</v>
      </c>
      <c r="AP186" s="101"/>
      <c r="AQ186" s="101"/>
      <c r="AR186" s="101"/>
      <c r="AS186" s="101"/>
      <c r="AT186" s="65"/>
      <c r="AU186" s="118" t="e">
        <v>#DIV/0!</v>
      </c>
      <c r="AV186" s="101"/>
      <c r="AW186" s="101"/>
      <c r="AX186" s="59">
        <v>0</v>
      </c>
      <c r="AY186" s="102">
        <v>0</v>
      </c>
      <c r="AZ186" s="102">
        <v>0</v>
      </c>
      <c r="BA186" s="118">
        <v>0</v>
      </c>
    </row>
    <row r="187" spans="1:53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102" t="s">
        <v>563</v>
      </c>
      <c r="M187" s="102"/>
      <c r="N187" s="102" t="s">
        <v>563</v>
      </c>
      <c r="O187" s="102" t="s">
        <v>563</v>
      </c>
      <c r="P187" s="102"/>
      <c r="Q187" s="118" t="s">
        <v>563</v>
      </c>
      <c r="R187" s="102"/>
      <c r="S187" s="102"/>
      <c r="T187" s="102"/>
      <c r="U187" s="102"/>
      <c r="V187" s="59"/>
      <c r="W187" s="118" t="e">
        <v>#DIV/0!</v>
      </c>
      <c r="X187" s="102"/>
      <c r="Y187" s="102"/>
      <c r="Z187" s="102"/>
      <c r="AA187" s="102"/>
      <c r="AB187" s="59"/>
      <c r="AC187" s="118" t="e">
        <v>#DIV/0!</v>
      </c>
      <c r="AD187" s="102"/>
      <c r="AE187" s="102"/>
      <c r="AF187" s="102"/>
      <c r="AG187" s="102"/>
      <c r="AH187" s="59"/>
      <c r="AI187" s="118" t="e">
        <v>#DIV/0!</v>
      </c>
      <c r="AJ187" s="58"/>
      <c r="AK187" s="58"/>
      <c r="AL187" s="102"/>
      <c r="AM187" s="58"/>
      <c r="AN187" s="59"/>
      <c r="AO187" s="118">
        <v>0</v>
      </c>
      <c r="AP187" s="102"/>
      <c r="AQ187" s="102"/>
      <c r="AR187" s="102"/>
      <c r="AS187" s="102"/>
      <c r="AT187" s="59"/>
      <c r="AU187" s="118" t="e">
        <v>#DIV/0!</v>
      </c>
      <c r="AV187" s="102"/>
      <c r="AW187" s="102"/>
      <c r="AX187" s="59" t="s">
        <v>563</v>
      </c>
      <c r="AY187" s="102" t="s">
        <v>563</v>
      </c>
      <c r="AZ187" s="102" t="s">
        <v>563</v>
      </c>
      <c r="BA187" s="118" t="s">
        <v>563</v>
      </c>
    </row>
    <row r="188" spans="1:53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102" t="s">
        <v>563</v>
      </c>
      <c r="M188" s="102"/>
      <c r="N188" s="102" t="s">
        <v>563</v>
      </c>
      <c r="O188" s="102" t="s">
        <v>563</v>
      </c>
      <c r="P188" s="102"/>
      <c r="Q188" s="118" t="s">
        <v>563</v>
      </c>
      <c r="R188" s="101"/>
      <c r="S188" s="101"/>
      <c r="T188" s="101"/>
      <c r="U188" s="101"/>
      <c r="V188" s="65"/>
      <c r="W188" s="118" t="e">
        <v>#DIV/0!</v>
      </c>
      <c r="X188" s="101"/>
      <c r="Y188" s="101"/>
      <c r="Z188" s="101"/>
      <c r="AA188" s="101"/>
      <c r="AB188" s="65"/>
      <c r="AC188" s="118" t="e">
        <v>#DIV/0!</v>
      </c>
      <c r="AD188" s="101"/>
      <c r="AE188" s="101"/>
      <c r="AF188" s="101"/>
      <c r="AG188" s="101"/>
      <c r="AH188" s="65"/>
      <c r="AI188" s="118" t="e">
        <v>#DIV/0!</v>
      </c>
      <c r="AJ188" s="54"/>
      <c r="AK188" s="54"/>
      <c r="AL188" s="101"/>
      <c r="AM188" s="54"/>
      <c r="AN188" s="65"/>
      <c r="AO188" s="118">
        <v>0</v>
      </c>
      <c r="AP188" s="101"/>
      <c r="AQ188" s="101"/>
      <c r="AR188" s="101"/>
      <c r="AS188" s="101"/>
      <c r="AT188" s="65"/>
      <c r="AU188" s="118" t="e">
        <v>#DIV/0!</v>
      </c>
      <c r="AV188" s="101"/>
      <c r="AW188" s="101"/>
      <c r="AX188" s="59" t="s">
        <v>563</v>
      </c>
      <c r="AY188" s="102" t="s">
        <v>563</v>
      </c>
      <c r="AZ188" s="102" t="s">
        <v>563</v>
      </c>
      <c r="BA188" s="118" t="s">
        <v>563</v>
      </c>
    </row>
    <row r="189" spans="1:53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102" t="s">
        <v>563</v>
      </c>
      <c r="M189" s="102"/>
      <c r="N189" s="102" t="s">
        <v>563</v>
      </c>
      <c r="O189" s="102" t="s">
        <v>563</v>
      </c>
      <c r="P189" s="102"/>
      <c r="Q189" s="118" t="s">
        <v>563</v>
      </c>
      <c r="R189" s="102"/>
      <c r="S189" s="102"/>
      <c r="T189" s="102"/>
      <c r="U189" s="102"/>
      <c r="V189" s="59"/>
      <c r="W189" s="118" t="e">
        <v>#DIV/0!</v>
      </c>
      <c r="X189" s="102"/>
      <c r="Y189" s="102"/>
      <c r="Z189" s="102"/>
      <c r="AA189" s="102"/>
      <c r="AB189" s="59"/>
      <c r="AC189" s="118" t="e">
        <v>#DIV/0!</v>
      </c>
      <c r="AD189" s="102"/>
      <c r="AE189" s="102"/>
      <c r="AF189" s="102"/>
      <c r="AG189" s="102"/>
      <c r="AH189" s="59"/>
      <c r="AI189" s="118" t="e">
        <v>#DIV/0!</v>
      </c>
      <c r="AJ189" s="58"/>
      <c r="AK189" s="58"/>
      <c r="AL189" s="102"/>
      <c r="AM189" s="58"/>
      <c r="AN189" s="59"/>
      <c r="AO189" s="118">
        <v>0</v>
      </c>
      <c r="AP189" s="102"/>
      <c r="AQ189" s="102"/>
      <c r="AR189" s="102"/>
      <c r="AS189" s="102"/>
      <c r="AT189" s="59"/>
      <c r="AU189" s="118" t="e">
        <v>#DIV/0!</v>
      </c>
      <c r="AV189" s="102"/>
      <c r="AW189" s="102"/>
      <c r="AX189" s="59" t="s">
        <v>563</v>
      </c>
      <c r="AY189" s="102" t="s">
        <v>563</v>
      </c>
      <c r="AZ189" s="102" t="s">
        <v>563</v>
      </c>
      <c r="BA189" s="118" t="s">
        <v>563</v>
      </c>
    </row>
    <row r="190" spans="1:53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102">
        <v>3</v>
      </c>
      <c r="M190" s="102"/>
      <c r="N190" s="102">
        <v>3</v>
      </c>
      <c r="O190" s="102">
        <v>3</v>
      </c>
      <c r="P190" s="102"/>
      <c r="Q190" s="118">
        <v>3</v>
      </c>
      <c r="R190" s="101"/>
      <c r="S190" s="101"/>
      <c r="T190" s="101"/>
      <c r="U190" s="101"/>
      <c r="V190" s="65"/>
      <c r="W190" s="118" t="e">
        <v>#DIV/0!</v>
      </c>
      <c r="X190" s="101"/>
      <c r="Y190" s="101"/>
      <c r="Z190" s="101"/>
      <c r="AA190" s="101"/>
      <c r="AB190" s="65"/>
      <c r="AC190" s="118" t="e">
        <v>#DIV/0!</v>
      </c>
      <c r="AD190" s="101"/>
      <c r="AE190" s="101"/>
      <c r="AF190" s="101"/>
      <c r="AG190" s="101"/>
      <c r="AH190" s="65"/>
      <c r="AI190" s="118" t="e">
        <v>#DIV/0!</v>
      </c>
      <c r="AJ190" s="54"/>
      <c r="AK190" s="54"/>
      <c r="AL190" s="101"/>
      <c r="AM190" s="54"/>
      <c r="AN190" s="65"/>
      <c r="AO190" s="118">
        <v>0</v>
      </c>
      <c r="AP190" s="101"/>
      <c r="AQ190" s="101"/>
      <c r="AR190" s="101"/>
      <c r="AS190" s="101"/>
      <c r="AT190" s="65"/>
      <c r="AU190" s="118" t="e">
        <v>#DIV/0!</v>
      </c>
      <c r="AV190" s="101"/>
      <c r="AW190" s="101"/>
      <c r="AX190" s="59">
        <v>0</v>
      </c>
      <c r="AY190" s="102">
        <v>5</v>
      </c>
      <c r="AZ190" s="102">
        <v>0</v>
      </c>
      <c r="BA190" s="118">
        <v>1.6666666666666667</v>
      </c>
    </row>
    <row r="191" spans="1:53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102" t="s">
        <v>563</v>
      </c>
      <c r="M191" s="102"/>
      <c r="N191" s="102" t="s">
        <v>563</v>
      </c>
      <c r="O191" s="102" t="s">
        <v>563</v>
      </c>
      <c r="P191" s="102"/>
      <c r="Q191" s="118" t="s">
        <v>563</v>
      </c>
      <c r="R191" s="102"/>
      <c r="S191" s="102"/>
      <c r="T191" s="102"/>
      <c r="U191" s="102"/>
      <c r="V191" s="59"/>
      <c r="W191" s="118" t="e">
        <v>#DIV/0!</v>
      </c>
      <c r="X191" s="102"/>
      <c r="Y191" s="102"/>
      <c r="Z191" s="102"/>
      <c r="AA191" s="102"/>
      <c r="AB191" s="59"/>
      <c r="AC191" s="118" t="e">
        <v>#DIV/0!</v>
      </c>
      <c r="AD191" s="102"/>
      <c r="AE191" s="102"/>
      <c r="AF191" s="102"/>
      <c r="AG191" s="102"/>
      <c r="AH191" s="59"/>
      <c r="AI191" s="118" t="e">
        <v>#DIV/0!</v>
      </c>
      <c r="AJ191" s="58"/>
      <c r="AK191" s="58"/>
      <c r="AL191" s="102"/>
      <c r="AM191" s="58"/>
      <c r="AN191" s="59"/>
      <c r="AO191" s="118">
        <v>0</v>
      </c>
      <c r="AP191" s="102"/>
      <c r="AQ191" s="102"/>
      <c r="AR191" s="102"/>
      <c r="AS191" s="102"/>
      <c r="AT191" s="59"/>
      <c r="AU191" s="118" t="e">
        <v>#DIV/0!</v>
      </c>
      <c r="AV191" s="102"/>
      <c r="AW191" s="102"/>
      <c r="AX191" s="59" t="s">
        <v>563</v>
      </c>
      <c r="AY191" s="102" t="s">
        <v>563</v>
      </c>
      <c r="AZ191" s="102" t="s">
        <v>563</v>
      </c>
      <c r="BA191" s="118" t="s">
        <v>563</v>
      </c>
    </row>
    <row r="192" spans="1:53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102">
        <v>4</v>
      </c>
      <c r="M192" s="102"/>
      <c r="N192" s="102">
        <v>3</v>
      </c>
      <c r="O192" s="102">
        <v>3</v>
      </c>
      <c r="P192" s="102"/>
      <c r="Q192" s="118">
        <v>3.3333333333333335</v>
      </c>
      <c r="R192" s="101"/>
      <c r="S192" s="101"/>
      <c r="T192" s="101"/>
      <c r="U192" s="101"/>
      <c r="V192" s="65"/>
      <c r="W192" s="118" t="e">
        <v>#DIV/0!</v>
      </c>
      <c r="X192" s="101"/>
      <c r="Y192" s="101"/>
      <c r="Z192" s="101"/>
      <c r="AA192" s="101"/>
      <c r="AB192" s="65"/>
      <c r="AC192" s="118" t="e">
        <v>#DIV/0!</v>
      </c>
      <c r="AD192" s="101"/>
      <c r="AE192" s="101"/>
      <c r="AF192" s="101"/>
      <c r="AG192" s="101"/>
      <c r="AH192" s="65"/>
      <c r="AI192" s="118" t="e">
        <v>#DIV/0!</v>
      </c>
      <c r="AJ192" s="54"/>
      <c r="AK192" s="54"/>
      <c r="AL192" s="101"/>
      <c r="AM192" s="54"/>
      <c r="AN192" s="65"/>
      <c r="AO192" s="118">
        <v>0</v>
      </c>
      <c r="AP192" s="101"/>
      <c r="AQ192" s="101"/>
      <c r="AR192" s="101"/>
      <c r="AS192" s="101"/>
      <c r="AT192" s="65"/>
      <c r="AU192" s="118" t="e">
        <v>#DIV/0!</v>
      </c>
      <c r="AV192" s="101"/>
      <c r="AW192" s="101"/>
      <c r="AX192" s="59">
        <v>0</v>
      </c>
      <c r="AY192" s="102">
        <v>4</v>
      </c>
      <c r="AZ192" s="102">
        <v>2</v>
      </c>
      <c r="BA192" s="118">
        <v>2</v>
      </c>
    </row>
    <row r="193" spans="1:53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102" t="s">
        <v>563</v>
      </c>
      <c r="M193" s="102"/>
      <c r="N193" s="102" t="s">
        <v>563</v>
      </c>
      <c r="O193" s="102" t="s">
        <v>563</v>
      </c>
      <c r="P193" s="102"/>
      <c r="Q193" s="118" t="s">
        <v>563</v>
      </c>
      <c r="R193" s="102"/>
      <c r="S193" s="102"/>
      <c r="T193" s="102"/>
      <c r="U193" s="102"/>
      <c r="V193" s="59"/>
      <c r="W193" s="118" t="e">
        <v>#DIV/0!</v>
      </c>
      <c r="X193" s="102"/>
      <c r="Y193" s="102"/>
      <c r="Z193" s="102"/>
      <c r="AA193" s="102"/>
      <c r="AB193" s="59"/>
      <c r="AC193" s="118" t="e">
        <v>#DIV/0!</v>
      </c>
      <c r="AD193" s="102"/>
      <c r="AE193" s="102"/>
      <c r="AF193" s="102"/>
      <c r="AG193" s="102"/>
      <c r="AH193" s="59"/>
      <c r="AI193" s="118" t="e">
        <v>#DIV/0!</v>
      </c>
      <c r="AJ193" s="58"/>
      <c r="AK193" s="58"/>
      <c r="AL193" s="102"/>
      <c r="AM193" s="58"/>
      <c r="AN193" s="59"/>
      <c r="AO193" s="118">
        <v>0</v>
      </c>
      <c r="AP193" s="102"/>
      <c r="AQ193" s="102"/>
      <c r="AR193" s="102"/>
      <c r="AS193" s="102"/>
      <c r="AT193" s="59"/>
      <c r="AU193" s="118" t="e">
        <v>#DIV/0!</v>
      </c>
      <c r="AV193" s="102"/>
      <c r="AW193" s="102"/>
      <c r="AX193" s="59" t="s">
        <v>563</v>
      </c>
      <c r="AY193" s="102" t="s">
        <v>563</v>
      </c>
      <c r="AZ193" s="102" t="s">
        <v>563</v>
      </c>
      <c r="BA193" s="118" t="s">
        <v>563</v>
      </c>
    </row>
    <row r="194" spans="1:53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102" t="s">
        <v>563</v>
      </c>
      <c r="M194" s="102"/>
      <c r="N194" s="102" t="s">
        <v>563</v>
      </c>
      <c r="O194" s="102" t="s">
        <v>563</v>
      </c>
      <c r="P194" s="102"/>
      <c r="Q194" s="118" t="s">
        <v>563</v>
      </c>
      <c r="R194" s="101"/>
      <c r="S194" s="101"/>
      <c r="T194" s="101"/>
      <c r="U194" s="101"/>
      <c r="V194" s="65"/>
      <c r="W194" s="118" t="e">
        <v>#DIV/0!</v>
      </c>
      <c r="X194" s="101"/>
      <c r="Y194" s="101"/>
      <c r="Z194" s="101"/>
      <c r="AA194" s="101"/>
      <c r="AB194" s="65"/>
      <c r="AC194" s="118" t="e">
        <v>#DIV/0!</v>
      </c>
      <c r="AD194" s="101"/>
      <c r="AE194" s="101"/>
      <c r="AF194" s="101"/>
      <c r="AG194" s="101"/>
      <c r="AH194" s="65"/>
      <c r="AI194" s="118" t="e">
        <v>#DIV/0!</v>
      </c>
      <c r="AJ194" s="54"/>
      <c r="AK194" s="54"/>
      <c r="AL194" s="101"/>
      <c r="AM194" s="54"/>
      <c r="AN194" s="65"/>
      <c r="AO194" s="118">
        <v>0</v>
      </c>
      <c r="AP194" s="101"/>
      <c r="AQ194" s="101"/>
      <c r="AR194" s="101"/>
      <c r="AS194" s="101"/>
      <c r="AT194" s="65"/>
      <c r="AU194" s="118" t="e">
        <v>#DIV/0!</v>
      </c>
      <c r="AV194" s="101"/>
      <c r="AW194" s="101"/>
      <c r="AX194" s="59" t="s">
        <v>563</v>
      </c>
      <c r="AY194" s="102" t="s">
        <v>563</v>
      </c>
      <c r="AZ194" s="102" t="s">
        <v>563</v>
      </c>
      <c r="BA194" s="118" t="s">
        <v>563</v>
      </c>
    </row>
    <row r="195" spans="1:53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102" t="s">
        <v>563</v>
      </c>
      <c r="M195" s="102"/>
      <c r="N195" s="102" t="s">
        <v>563</v>
      </c>
      <c r="O195" s="102" t="s">
        <v>563</v>
      </c>
      <c r="P195" s="102"/>
      <c r="Q195" s="118" t="s">
        <v>563</v>
      </c>
      <c r="R195" s="102"/>
      <c r="S195" s="102"/>
      <c r="T195" s="102"/>
      <c r="U195" s="102"/>
      <c r="V195" s="59"/>
      <c r="W195" s="118" t="e">
        <v>#DIV/0!</v>
      </c>
      <c r="X195" s="102"/>
      <c r="Y195" s="102"/>
      <c r="Z195" s="102"/>
      <c r="AA195" s="102"/>
      <c r="AB195" s="59"/>
      <c r="AC195" s="118" t="e">
        <v>#DIV/0!</v>
      </c>
      <c r="AD195" s="102"/>
      <c r="AE195" s="102"/>
      <c r="AF195" s="102"/>
      <c r="AG195" s="102"/>
      <c r="AH195" s="59"/>
      <c r="AI195" s="118" t="e">
        <v>#DIV/0!</v>
      </c>
      <c r="AJ195" s="58"/>
      <c r="AK195" s="58"/>
      <c r="AL195" s="102"/>
      <c r="AM195" s="58"/>
      <c r="AN195" s="59"/>
      <c r="AO195" s="118">
        <v>0</v>
      </c>
      <c r="AP195" s="102"/>
      <c r="AQ195" s="102"/>
      <c r="AR195" s="102"/>
      <c r="AS195" s="102"/>
      <c r="AT195" s="59"/>
      <c r="AU195" s="118" t="e">
        <v>#DIV/0!</v>
      </c>
      <c r="AV195" s="102"/>
      <c r="AW195" s="102"/>
      <c r="AX195" s="59" t="s">
        <v>563</v>
      </c>
      <c r="AY195" s="102" t="s">
        <v>563</v>
      </c>
      <c r="AZ195" s="102" t="s">
        <v>563</v>
      </c>
      <c r="BA195" s="118" t="s">
        <v>563</v>
      </c>
    </row>
    <row r="196" spans="1:53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102" t="s">
        <v>563</v>
      </c>
      <c r="M196" s="102"/>
      <c r="N196" s="102" t="s">
        <v>563</v>
      </c>
      <c r="O196" s="102" t="s">
        <v>563</v>
      </c>
      <c r="P196" s="102"/>
      <c r="Q196" s="118" t="s">
        <v>563</v>
      </c>
      <c r="R196" s="101"/>
      <c r="S196" s="101"/>
      <c r="T196" s="101"/>
      <c r="U196" s="101"/>
      <c r="V196" s="65"/>
      <c r="W196" s="118" t="e">
        <v>#DIV/0!</v>
      </c>
      <c r="X196" s="101"/>
      <c r="Y196" s="101"/>
      <c r="Z196" s="101"/>
      <c r="AA196" s="101"/>
      <c r="AB196" s="65"/>
      <c r="AC196" s="118" t="e">
        <v>#DIV/0!</v>
      </c>
      <c r="AD196" s="101"/>
      <c r="AE196" s="101"/>
      <c r="AF196" s="101"/>
      <c r="AG196" s="101"/>
      <c r="AH196" s="65"/>
      <c r="AI196" s="118" t="e">
        <v>#DIV/0!</v>
      </c>
      <c r="AJ196" s="54"/>
      <c r="AK196" s="54"/>
      <c r="AL196" s="101"/>
      <c r="AM196" s="54"/>
      <c r="AN196" s="65"/>
      <c r="AO196" s="118">
        <v>0</v>
      </c>
      <c r="AP196" s="101"/>
      <c r="AQ196" s="101"/>
      <c r="AR196" s="101"/>
      <c r="AS196" s="101"/>
      <c r="AT196" s="65"/>
      <c r="AU196" s="118" t="e">
        <v>#DIV/0!</v>
      </c>
      <c r="AV196" s="101"/>
      <c r="AW196" s="101"/>
      <c r="AX196" s="59" t="s">
        <v>563</v>
      </c>
      <c r="AY196" s="102" t="s">
        <v>563</v>
      </c>
      <c r="AZ196" s="102" t="s">
        <v>563</v>
      </c>
      <c r="BA196" s="118" t="s">
        <v>563</v>
      </c>
    </row>
    <row r="197" spans="1:53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102">
        <v>3</v>
      </c>
      <c r="M197" s="102"/>
      <c r="N197" s="102">
        <v>3</v>
      </c>
      <c r="O197" s="102">
        <v>1</v>
      </c>
      <c r="P197" s="102"/>
      <c r="Q197" s="118">
        <v>2.3333333333333335</v>
      </c>
      <c r="R197" s="102"/>
      <c r="S197" s="102"/>
      <c r="T197" s="102"/>
      <c r="U197" s="102"/>
      <c r="V197" s="59"/>
      <c r="W197" s="118" t="e">
        <v>#DIV/0!</v>
      </c>
      <c r="X197" s="102"/>
      <c r="Y197" s="102"/>
      <c r="Z197" s="102"/>
      <c r="AA197" s="102"/>
      <c r="AB197" s="59"/>
      <c r="AC197" s="118" t="e">
        <v>#DIV/0!</v>
      </c>
      <c r="AD197" s="102"/>
      <c r="AE197" s="102"/>
      <c r="AF197" s="102"/>
      <c r="AG197" s="102"/>
      <c r="AH197" s="59"/>
      <c r="AI197" s="118" t="e">
        <v>#DIV/0!</v>
      </c>
      <c r="AJ197" s="58"/>
      <c r="AK197" s="58"/>
      <c r="AL197" s="102"/>
      <c r="AM197" s="58"/>
      <c r="AN197" s="59"/>
      <c r="AO197" s="118">
        <v>0</v>
      </c>
      <c r="AP197" s="102"/>
      <c r="AQ197" s="102"/>
      <c r="AR197" s="102"/>
      <c r="AS197" s="102"/>
      <c r="AT197" s="59"/>
      <c r="AU197" s="118" t="e">
        <v>#DIV/0!</v>
      </c>
      <c r="AV197" s="102"/>
      <c r="AW197" s="102"/>
      <c r="AX197" s="59">
        <v>0</v>
      </c>
      <c r="AY197" s="102">
        <v>4</v>
      </c>
      <c r="AZ197" s="102">
        <v>2</v>
      </c>
      <c r="BA197" s="118">
        <v>2</v>
      </c>
    </row>
    <row r="198" spans="1:53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102" t="s">
        <v>563</v>
      </c>
      <c r="M198" s="102"/>
      <c r="N198" s="102" t="s">
        <v>563</v>
      </c>
      <c r="O198" s="102" t="s">
        <v>563</v>
      </c>
      <c r="P198" s="102"/>
      <c r="Q198" s="118" t="s">
        <v>563</v>
      </c>
      <c r="R198" s="101"/>
      <c r="S198" s="101"/>
      <c r="T198" s="101"/>
      <c r="U198" s="101"/>
      <c r="V198" s="65"/>
      <c r="W198" s="118" t="e">
        <v>#DIV/0!</v>
      </c>
      <c r="X198" s="101"/>
      <c r="Y198" s="101"/>
      <c r="Z198" s="101"/>
      <c r="AA198" s="101"/>
      <c r="AB198" s="65"/>
      <c r="AC198" s="118" t="e">
        <v>#DIV/0!</v>
      </c>
      <c r="AD198" s="101"/>
      <c r="AE198" s="101"/>
      <c r="AF198" s="101"/>
      <c r="AG198" s="101"/>
      <c r="AH198" s="65"/>
      <c r="AI198" s="118" t="e">
        <v>#DIV/0!</v>
      </c>
      <c r="AJ198" s="54"/>
      <c r="AK198" s="54"/>
      <c r="AL198" s="101"/>
      <c r="AM198" s="54"/>
      <c r="AN198" s="65"/>
      <c r="AO198" s="118">
        <v>0</v>
      </c>
      <c r="AP198" s="101"/>
      <c r="AQ198" s="101"/>
      <c r="AR198" s="101"/>
      <c r="AS198" s="101"/>
      <c r="AT198" s="65"/>
      <c r="AU198" s="118" t="e">
        <v>#DIV/0!</v>
      </c>
      <c r="AV198" s="101"/>
      <c r="AW198" s="101"/>
      <c r="AX198" s="59" t="s">
        <v>563</v>
      </c>
      <c r="AY198" s="102" t="s">
        <v>563</v>
      </c>
      <c r="AZ198" s="102" t="s">
        <v>563</v>
      </c>
      <c r="BA198" s="118" t="s">
        <v>563</v>
      </c>
    </row>
    <row r="199" spans="1:53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102">
        <v>3</v>
      </c>
      <c r="M199" s="102"/>
      <c r="N199" s="102">
        <v>4</v>
      </c>
      <c r="O199" s="102">
        <v>3</v>
      </c>
      <c r="P199" s="102"/>
      <c r="Q199" s="118">
        <v>3.3333333333333335</v>
      </c>
      <c r="R199" s="102"/>
      <c r="S199" s="102"/>
      <c r="T199" s="102"/>
      <c r="U199" s="102"/>
      <c r="V199" s="59"/>
      <c r="W199" s="118" t="e">
        <v>#DIV/0!</v>
      </c>
      <c r="X199" s="102"/>
      <c r="Y199" s="102"/>
      <c r="Z199" s="102"/>
      <c r="AA199" s="102"/>
      <c r="AB199" s="59"/>
      <c r="AC199" s="118" t="e">
        <v>#DIV/0!</v>
      </c>
      <c r="AD199" s="102"/>
      <c r="AE199" s="102"/>
      <c r="AF199" s="102"/>
      <c r="AG199" s="102"/>
      <c r="AH199" s="59"/>
      <c r="AI199" s="118" t="e">
        <v>#DIV/0!</v>
      </c>
      <c r="AJ199" s="58"/>
      <c r="AK199" s="58"/>
      <c r="AL199" s="102"/>
      <c r="AM199" s="58"/>
      <c r="AN199" s="59"/>
      <c r="AO199" s="118">
        <v>0</v>
      </c>
      <c r="AP199" s="102"/>
      <c r="AQ199" s="102"/>
      <c r="AR199" s="102"/>
      <c r="AS199" s="102"/>
      <c r="AT199" s="59"/>
      <c r="AU199" s="118" t="e">
        <v>#DIV/0!</v>
      </c>
      <c r="AV199" s="102"/>
      <c r="AW199" s="102"/>
      <c r="AX199" s="59">
        <v>0</v>
      </c>
      <c r="AY199" s="102">
        <v>4</v>
      </c>
      <c r="AZ199" s="102">
        <v>2</v>
      </c>
      <c r="BA199" s="118">
        <v>2</v>
      </c>
    </row>
    <row r="200" spans="1:53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102">
        <v>0</v>
      </c>
      <c r="M200" s="102"/>
      <c r="N200" s="102">
        <v>0</v>
      </c>
      <c r="O200" s="102">
        <v>0</v>
      </c>
      <c r="P200" s="102"/>
      <c r="Q200" s="118">
        <v>0</v>
      </c>
      <c r="R200" s="101"/>
      <c r="S200" s="101"/>
      <c r="T200" s="101"/>
      <c r="U200" s="101"/>
      <c r="V200" s="65"/>
      <c r="W200" s="118" t="e">
        <v>#DIV/0!</v>
      </c>
      <c r="X200" s="101"/>
      <c r="Y200" s="101"/>
      <c r="Z200" s="101"/>
      <c r="AA200" s="101"/>
      <c r="AB200" s="65"/>
      <c r="AC200" s="118" t="e">
        <v>#DIV/0!</v>
      </c>
      <c r="AD200" s="101"/>
      <c r="AE200" s="101"/>
      <c r="AF200" s="101"/>
      <c r="AG200" s="101"/>
      <c r="AH200" s="65"/>
      <c r="AI200" s="118" t="e">
        <v>#DIV/0!</v>
      </c>
      <c r="AJ200" s="54"/>
      <c r="AK200" s="54"/>
      <c r="AL200" s="101"/>
      <c r="AM200" s="54"/>
      <c r="AN200" s="65"/>
      <c r="AO200" s="118">
        <v>0</v>
      </c>
      <c r="AP200" s="101"/>
      <c r="AQ200" s="101"/>
      <c r="AR200" s="101"/>
      <c r="AS200" s="101"/>
      <c r="AT200" s="65"/>
      <c r="AU200" s="118" t="e">
        <v>#DIV/0!</v>
      </c>
      <c r="AV200" s="101"/>
      <c r="AW200" s="101"/>
      <c r="AX200" s="59">
        <v>0</v>
      </c>
      <c r="AY200" s="102">
        <v>0</v>
      </c>
      <c r="AZ200" s="102">
        <v>0</v>
      </c>
      <c r="BA200" s="118">
        <v>0</v>
      </c>
    </row>
    <row r="201" spans="1:53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102">
        <v>3</v>
      </c>
      <c r="M201" s="102"/>
      <c r="N201" s="102">
        <v>3</v>
      </c>
      <c r="O201" s="102">
        <v>3</v>
      </c>
      <c r="P201" s="102"/>
      <c r="Q201" s="118">
        <v>3</v>
      </c>
      <c r="R201" s="102"/>
      <c r="S201" s="102"/>
      <c r="T201" s="102"/>
      <c r="U201" s="102"/>
      <c r="V201" s="59"/>
      <c r="W201" s="118" t="e">
        <v>#DIV/0!</v>
      </c>
      <c r="X201" s="102"/>
      <c r="Y201" s="102"/>
      <c r="Z201" s="102"/>
      <c r="AA201" s="102"/>
      <c r="AB201" s="59"/>
      <c r="AC201" s="118" t="e">
        <v>#DIV/0!</v>
      </c>
      <c r="AD201" s="102"/>
      <c r="AE201" s="102"/>
      <c r="AF201" s="102"/>
      <c r="AG201" s="102"/>
      <c r="AH201" s="59"/>
      <c r="AI201" s="118" t="e">
        <v>#DIV/0!</v>
      </c>
      <c r="AJ201" s="58"/>
      <c r="AK201" s="58"/>
      <c r="AL201" s="102"/>
      <c r="AM201" s="58"/>
      <c r="AN201" s="59"/>
      <c r="AO201" s="118">
        <v>0</v>
      </c>
      <c r="AP201" s="102"/>
      <c r="AQ201" s="102"/>
      <c r="AR201" s="102"/>
      <c r="AS201" s="102"/>
      <c r="AT201" s="59"/>
      <c r="AU201" s="118" t="e">
        <v>#DIV/0!</v>
      </c>
      <c r="AV201" s="102"/>
      <c r="AW201" s="102"/>
      <c r="AX201" s="59">
        <v>0</v>
      </c>
      <c r="AY201" s="102">
        <v>4</v>
      </c>
      <c r="AZ201" s="102">
        <v>2</v>
      </c>
      <c r="BA201" s="118">
        <v>2</v>
      </c>
    </row>
    <row r="202" spans="1:53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102">
        <v>3</v>
      </c>
      <c r="M202" s="102"/>
      <c r="N202" s="102">
        <v>4</v>
      </c>
      <c r="O202" s="102">
        <v>4</v>
      </c>
      <c r="P202" s="102"/>
      <c r="Q202" s="118">
        <v>3.6666666666666665</v>
      </c>
      <c r="R202" s="101"/>
      <c r="S202" s="101"/>
      <c r="T202" s="101"/>
      <c r="U202" s="101"/>
      <c r="V202" s="65"/>
      <c r="W202" s="118" t="e">
        <v>#DIV/0!</v>
      </c>
      <c r="X202" s="101"/>
      <c r="Y202" s="101"/>
      <c r="Z202" s="101"/>
      <c r="AA202" s="101"/>
      <c r="AB202" s="65"/>
      <c r="AC202" s="118" t="e">
        <v>#DIV/0!</v>
      </c>
      <c r="AD202" s="101"/>
      <c r="AE202" s="101"/>
      <c r="AF202" s="101"/>
      <c r="AG202" s="101"/>
      <c r="AH202" s="65"/>
      <c r="AI202" s="118" t="e">
        <v>#DIV/0!</v>
      </c>
      <c r="AJ202" s="54"/>
      <c r="AK202" s="54"/>
      <c r="AL202" s="101"/>
      <c r="AM202" s="54"/>
      <c r="AN202" s="65"/>
      <c r="AO202" s="118">
        <v>0</v>
      </c>
      <c r="AP202" s="101"/>
      <c r="AQ202" s="101"/>
      <c r="AR202" s="101"/>
      <c r="AS202" s="101"/>
      <c r="AT202" s="65"/>
      <c r="AU202" s="118" t="e">
        <v>#DIV/0!</v>
      </c>
      <c r="AV202" s="101"/>
      <c r="AW202" s="101"/>
      <c r="AX202" s="59">
        <v>0</v>
      </c>
      <c r="AY202" s="102">
        <v>4</v>
      </c>
      <c r="AZ202" s="102">
        <v>2</v>
      </c>
      <c r="BA202" s="118">
        <v>2</v>
      </c>
    </row>
    <row r="203" spans="1:53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102">
        <v>2</v>
      </c>
      <c r="M203" s="102"/>
      <c r="N203" s="102">
        <v>2</v>
      </c>
      <c r="O203" s="102">
        <v>2</v>
      </c>
      <c r="P203" s="102"/>
      <c r="Q203" s="118">
        <v>2</v>
      </c>
      <c r="R203" s="102"/>
      <c r="S203" s="102"/>
      <c r="T203" s="102"/>
      <c r="U203" s="102"/>
      <c r="V203" s="59"/>
      <c r="W203" s="118" t="e">
        <v>#DIV/0!</v>
      </c>
      <c r="X203" s="102"/>
      <c r="Y203" s="102"/>
      <c r="Z203" s="102"/>
      <c r="AA203" s="102"/>
      <c r="AB203" s="59"/>
      <c r="AC203" s="118" t="e">
        <v>#DIV/0!</v>
      </c>
      <c r="AD203" s="102"/>
      <c r="AE203" s="102"/>
      <c r="AF203" s="102"/>
      <c r="AG203" s="102"/>
      <c r="AH203" s="59"/>
      <c r="AI203" s="118" t="e">
        <v>#DIV/0!</v>
      </c>
      <c r="AJ203" s="58"/>
      <c r="AK203" s="58"/>
      <c r="AL203" s="102"/>
      <c r="AM203" s="58"/>
      <c r="AN203" s="59"/>
      <c r="AO203" s="118">
        <v>0</v>
      </c>
      <c r="AP203" s="102"/>
      <c r="AQ203" s="102"/>
      <c r="AR203" s="102"/>
      <c r="AS203" s="102"/>
      <c r="AT203" s="59"/>
      <c r="AU203" s="118" t="e">
        <v>#DIV/0!</v>
      </c>
      <c r="AV203" s="102"/>
      <c r="AW203" s="102"/>
      <c r="AX203" s="59">
        <v>0</v>
      </c>
      <c r="AY203" s="102">
        <v>4</v>
      </c>
      <c r="AZ203" s="102">
        <v>2</v>
      </c>
      <c r="BA203" s="118">
        <v>2</v>
      </c>
    </row>
    <row r="204" spans="1:53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102" t="s">
        <v>563</v>
      </c>
      <c r="M204" s="102"/>
      <c r="N204" s="102" t="s">
        <v>563</v>
      </c>
      <c r="O204" s="102" t="s">
        <v>563</v>
      </c>
      <c r="P204" s="102"/>
      <c r="Q204" s="118" t="s">
        <v>563</v>
      </c>
      <c r="R204" s="101"/>
      <c r="S204" s="101"/>
      <c r="T204" s="101"/>
      <c r="U204" s="101"/>
      <c r="V204" s="65"/>
      <c r="W204" s="118" t="e">
        <v>#DIV/0!</v>
      </c>
      <c r="X204" s="101"/>
      <c r="Y204" s="101"/>
      <c r="Z204" s="101"/>
      <c r="AA204" s="101"/>
      <c r="AB204" s="65"/>
      <c r="AC204" s="118" t="e">
        <v>#DIV/0!</v>
      </c>
      <c r="AD204" s="101"/>
      <c r="AE204" s="101"/>
      <c r="AF204" s="101"/>
      <c r="AG204" s="101"/>
      <c r="AH204" s="65"/>
      <c r="AI204" s="118" t="e">
        <v>#DIV/0!</v>
      </c>
      <c r="AJ204" s="54"/>
      <c r="AK204" s="54"/>
      <c r="AL204" s="101"/>
      <c r="AM204" s="54"/>
      <c r="AN204" s="65"/>
      <c r="AO204" s="118">
        <v>0</v>
      </c>
      <c r="AP204" s="101"/>
      <c r="AQ204" s="101"/>
      <c r="AR204" s="101"/>
      <c r="AS204" s="101"/>
      <c r="AT204" s="65"/>
      <c r="AU204" s="118" t="e">
        <v>#DIV/0!</v>
      </c>
      <c r="AV204" s="101"/>
      <c r="AW204" s="101"/>
      <c r="AX204" s="59" t="s">
        <v>563</v>
      </c>
      <c r="AY204" s="102" t="s">
        <v>563</v>
      </c>
      <c r="AZ204" s="102" t="s">
        <v>563</v>
      </c>
      <c r="BA204" s="118" t="s">
        <v>563</v>
      </c>
    </row>
    <row r="205" spans="1:53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102">
        <v>2</v>
      </c>
      <c r="M205" s="102"/>
      <c r="N205" s="102">
        <v>2</v>
      </c>
      <c r="O205" s="102">
        <v>2</v>
      </c>
      <c r="P205" s="102"/>
      <c r="Q205" s="118">
        <v>2</v>
      </c>
      <c r="R205" s="102"/>
      <c r="S205" s="102"/>
      <c r="T205" s="102"/>
      <c r="U205" s="102"/>
      <c r="V205" s="59"/>
      <c r="W205" s="118" t="e">
        <v>#DIV/0!</v>
      </c>
      <c r="X205" s="102"/>
      <c r="Y205" s="102"/>
      <c r="Z205" s="102"/>
      <c r="AA205" s="102"/>
      <c r="AB205" s="59"/>
      <c r="AC205" s="118" t="e">
        <v>#DIV/0!</v>
      </c>
      <c r="AD205" s="102"/>
      <c r="AE205" s="102"/>
      <c r="AF205" s="102"/>
      <c r="AG205" s="102"/>
      <c r="AH205" s="59"/>
      <c r="AI205" s="118" t="e">
        <v>#DIV/0!</v>
      </c>
      <c r="AJ205" s="58"/>
      <c r="AK205" s="58"/>
      <c r="AL205" s="102"/>
      <c r="AM205" s="58"/>
      <c r="AN205" s="59"/>
      <c r="AO205" s="118">
        <v>0</v>
      </c>
      <c r="AP205" s="102"/>
      <c r="AQ205" s="102"/>
      <c r="AR205" s="102"/>
      <c r="AS205" s="102"/>
      <c r="AT205" s="59"/>
      <c r="AU205" s="118" t="e">
        <v>#DIV/0!</v>
      </c>
      <c r="AV205" s="102"/>
      <c r="AW205" s="102"/>
      <c r="AX205" s="59">
        <v>0</v>
      </c>
      <c r="AY205" s="102">
        <v>2</v>
      </c>
      <c r="AZ205" s="102">
        <v>2</v>
      </c>
      <c r="BA205" s="118">
        <v>1.3333333333333333</v>
      </c>
    </row>
    <row r="206" spans="1:53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102">
        <v>3</v>
      </c>
      <c r="M206" s="102"/>
      <c r="N206" s="102">
        <v>2</v>
      </c>
      <c r="O206" s="102">
        <v>3</v>
      </c>
      <c r="P206" s="102"/>
      <c r="Q206" s="118">
        <v>2.6666666666666665</v>
      </c>
      <c r="R206" s="101"/>
      <c r="S206" s="101"/>
      <c r="T206" s="101"/>
      <c r="U206" s="101"/>
      <c r="V206" s="65"/>
      <c r="W206" s="118" t="e">
        <v>#DIV/0!</v>
      </c>
      <c r="X206" s="101"/>
      <c r="Y206" s="101"/>
      <c r="Z206" s="101"/>
      <c r="AA206" s="101"/>
      <c r="AB206" s="65"/>
      <c r="AC206" s="118" t="e">
        <v>#DIV/0!</v>
      </c>
      <c r="AD206" s="101"/>
      <c r="AE206" s="101"/>
      <c r="AF206" s="101"/>
      <c r="AG206" s="101"/>
      <c r="AH206" s="65"/>
      <c r="AI206" s="118" t="e">
        <v>#DIV/0!</v>
      </c>
      <c r="AJ206" s="54"/>
      <c r="AK206" s="54"/>
      <c r="AL206" s="101"/>
      <c r="AM206" s="54"/>
      <c r="AN206" s="65"/>
      <c r="AO206" s="118">
        <v>0</v>
      </c>
      <c r="AP206" s="101"/>
      <c r="AQ206" s="101"/>
      <c r="AR206" s="101"/>
      <c r="AS206" s="101"/>
      <c r="AT206" s="65"/>
      <c r="AU206" s="118" t="e">
        <v>#DIV/0!</v>
      </c>
      <c r="AV206" s="101"/>
      <c r="AW206" s="101"/>
      <c r="AX206" s="59">
        <v>0</v>
      </c>
      <c r="AY206" s="102">
        <v>4</v>
      </c>
      <c r="AZ206" s="102">
        <v>2</v>
      </c>
      <c r="BA206" s="118">
        <v>2</v>
      </c>
    </row>
    <row r="207" spans="1:53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102">
        <v>2</v>
      </c>
      <c r="M207" s="102"/>
      <c r="N207" s="102">
        <v>2</v>
      </c>
      <c r="O207" s="102">
        <v>2</v>
      </c>
      <c r="P207" s="102"/>
      <c r="Q207" s="118">
        <v>2</v>
      </c>
      <c r="R207" s="102"/>
      <c r="S207" s="102"/>
      <c r="T207" s="102"/>
      <c r="U207" s="102"/>
      <c r="V207" s="59"/>
      <c r="W207" s="118" t="e">
        <v>#DIV/0!</v>
      </c>
      <c r="X207" s="102"/>
      <c r="Y207" s="102"/>
      <c r="Z207" s="102"/>
      <c r="AA207" s="102"/>
      <c r="AB207" s="59"/>
      <c r="AC207" s="118" t="e">
        <v>#DIV/0!</v>
      </c>
      <c r="AD207" s="102"/>
      <c r="AE207" s="102"/>
      <c r="AF207" s="102"/>
      <c r="AG207" s="102"/>
      <c r="AH207" s="59"/>
      <c r="AI207" s="118" t="e">
        <v>#DIV/0!</v>
      </c>
      <c r="AJ207" s="58"/>
      <c r="AK207" s="58"/>
      <c r="AL207" s="102"/>
      <c r="AM207" s="58"/>
      <c r="AN207" s="59"/>
      <c r="AO207" s="118">
        <v>0</v>
      </c>
      <c r="AP207" s="102"/>
      <c r="AQ207" s="102"/>
      <c r="AR207" s="102"/>
      <c r="AS207" s="102"/>
      <c r="AT207" s="59"/>
      <c r="AU207" s="118" t="e">
        <v>#DIV/0!</v>
      </c>
      <c r="AV207" s="102"/>
      <c r="AW207" s="102"/>
      <c r="AX207" s="59">
        <v>0</v>
      </c>
      <c r="AY207" s="102">
        <v>2</v>
      </c>
      <c r="AZ207" s="102">
        <v>2</v>
      </c>
      <c r="BA207" s="118">
        <v>1.3333333333333333</v>
      </c>
    </row>
    <row r="208" spans="1:53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102">
        <v>3</v>
      </c>
      <c r="M208" s="102"/>
      <c r="N208" s="102">
        <v>3</v>
      </c>
      <c r="O208" s="102">
        <v>3</v>
      </c>
      <c r="P208" s="102"/>
      <c r="Q208" s="118">
        <v>3</v>
      </c>
      <c r="R208" s="101"/>
      <c r="S208" s="101"/>
      <c r="T208" s="101"/>
      <c r="U208" s="101"/>
      <c r="V208" s="65"/>
      <c r="W208" s="118" t="e">
        <v>#DIV/0!</v>
      </c>
      <c r="X208" s="101"/>
      <c r="Y208" s="101"/>
      <c r="Z208" s="101"/>
      <c r="AA208" s="101"/>
      <c r="AB208" s="65"/>
      <c r="AC208" s="118" t="e">
        <v>#DIV/0!</v>
      </c>
      <c r="AD208" s="101"/>
      <c r="AE208" s="101"/>
      <c r="AF208" s="101"/>
      <c r="AG208" s="101"/>
      <c r="AH208" s="65"/>
      <c r="AI208" s="118" t="e">
        <v>#DIV/0!</v>
      </c>
      <c r="AJ208" s="54"/>
      <c r="AK208" s="54"/>
      <c r="AL208" s="101"/>
      <c r="AM208" s="54"/>
      <c r="AN208" s="65"/>
      <c r="AO208" s="118">
        <v>0</v>
      </c>
      <c r="AP208" s="101"/>
      <c r="AQ208" s="101"/>
      <c r="AR208" s="101"/>
      <c r="AS208" s="101"/>
      <c r="AT208" s="65"/>
      <c r="AU208" s="118" t="e">
        <v>#DIV/0!</v>
      </c>
      <c r="AV208" s="101"/>
      <c r="AW208" s="101"/>
      <c r="AX208" s="59">
        <v>0</v>
      </c>
      <c r="AY208" s="102">
        <v>4</v>
      </c>
      <c r="AZ208" s="102">
        <v>2</v>
      </c>
      <c r="BA208" s="118">
        <v>2</v>
      </c>
    </row>
    <row r="209" spans="1:53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102" t="s">
        <v>563</v>
      </c>
      <c r="M209" s="102"/>
      <c r="N209" s="102" t="s">
        <v>563</v>
      </c>
      <c r="O209" s="102" t="s">
        <v>563</v>
      </c>
      <c r="P209" s="102"/>
      <c r="Q209" s="118" t="s">
        <v>563</v>
      </c>
      <c r="R209" s="102"/>
      <c r="S209" s="102"/>
      <c r="T209" s="102"/>
      <c r="U209" s="102"/>
      <c r="V209" s="59"/>
      <c r="W209" s="118" t="e">
        <v>#DIV/0!</v>
      </c>
      <c r="X209" s="102"/>
      <c r="Y209" s="102"/>
      <c r="Z209" s="102"/>
      <c r="AA209" s="102"/>
      <c r="AB209" s="59"/>
      <c r="AC209" s="118" t="e">
        <v>#DIV/0!</v>
      </c>
      <c r="AD209" s="102"/>
      <c r="AE209" s="102"/>
      <c r="AF209" s="102"/>
      <c r="AG209" s="102"/>
      <c r="AH209" s="59"/>
      <c r="AI209" s="118" t="e">
        <v>#DIV/0!</v>
      </c>
      <c r="AJ209" s="58"/>
      <c r="AK209" s="58"/>
      <c r="AL209" s="102"/>
      <c r="AM209" s="58"/>
      <c r="AN209" s="59"/>
      <c r="AO209" s="118">
        <v>0</v>
      </c>
      <c r="AP209" s="102"/>
      <c r="AQ209" s="102"/>
      <c r="AR209" s="102"/>
      <c r="AS209" s="102"/>
      <c r="AT209" s="59"/>
      <c r="AU209" s="118" t="e">
        <v>#DIV/0!</v>
      </c>
      <c r="AV209" s="102"/>
      <c r="AW209" s="102"/>
      <c r="AX209" s="59" t="s">
        <v>563</v>
      </c>
      <c r="AY209" s="102" t="s">
        <v>563</v>
      </c>
      <c r="AZ209" s="102" t="s">
        <v>563</v>
      </c>
      <c r="BA209" s="118" t="s">
        <v>563</v>
      </c>
    </row>
    <row r="210" spans="1:53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102">
        <v>4</v>
      </c>
      <c r="M210" s="102"/>
      <c r="N210" s="102">
        <v>4</v>
      </c>
      <c r="O210" s="102">
        <v>4</v>
      </c>
      <c r="P210" s="102"/>
      <c r="Q210" s="118">
        <v>4</v>
      </c>
      <c r="R210" s="101"/>
      <c r="S210" s="101"/>
      <c r="T210" s="101"/>
      <c r="U210" s="101"/>
      <c r="V210" s="65"/>
      <c r="W210" s="118" t="e">
        <v>#DIV/0!</v>
      </c>
      <c r="X210" s="101"/>
      <c r="Y210" s="101"/>
      <c r="Z210" s="101"/>
      <c r="AA210" s="101"/>
      <c r="AB210" s="65"/>
      <c r="AC210" s="118" t="e">
        <v>#DIV/0!</v>
      </c>
      <c r="AD210" s="101"/>
      <c r="AE210" s="101"/>
      <c r="AF210" s="101"/>
      <c r="AG210" s="101"/>
      <c r="AH210" s="65"/>
      <c r="AI210" s="118" t="e">
        <v>#DIV/0!</v>
      </c>
      <c r="AJ210" s="54"/>
      <c r="AK210" s="54"/>
      <c r="AL210" s="101"/>
      <c r="AM210" s="54"/>
      <c r="AN210" s="65"/>
      <c r="AO210" s="118">
        <v>0</v>
      </c>
      <c r="AP210" s="101"/>
      <c r="AQ210" s="101"/>
      <c r="AR210" s="101"/>
      <c r="AS210" s="101"/>
      <c r="AT210" s="65"/>
      <c r="AU210" s="118" t="e">
        <v>#DIV/0!</v>
      </c>
      <c r="AV210" s="101"/>
      <c r="AW210" s="101"/>
      <c r="AX210" s="59">
        <v>0</v>
      </c>
      <c r="AY210" s="102">
        <v>5</v>
      </c>
      <c r="AZ210" s="102">
        <v>0</v>
      </c>
      <c r="BA210" s="118">
        <v>1.6666666666666667</v>
      </c>
    </row>
    <row r="211" spans="1:53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102" t="s">
        <v>563</v>
      </c>
      <c r="M211" s="102"/>
      <c r="N211" s="102" t="s">
        <v>563</v>
      </c>
      <c r="O211" s="102" t="s">
        <v>563</v>
      </c>
      <c r="P211" s="102"/>
      <c r="Q211" s="118" t="s">
        <v>563</v>
      </c>
      <c r="R211" s="102"/>
      <c r="S211" s="102"/>
      <c r="T211" s="102"/>
      <c r="U211" s="102"/>
      <c r="V211" s="59"/>
      <c r="W211" s="118" t="e">
        <v>#DIV/0!</v>
      </c>
      <c r="X211" s="102"/>
      <c r="Y211" s="102"/>
      <c r="Z211" s="102"/>
      <c r="AA211" s="102"/>
      <c r="AB211" s="59"/>
      <c r="AC211" s="118" t="e">
        <v>#DIV/0!</v>
      </c>
      <c r="AD211" s="102"/>
      <c r="AE211" s="102"/>
      <c r="AF211" s="102"/>
      <c r="AG211" s="102"/>
      <c r="AH211" s="59"/>
      <c r="AI211" s="118" t="e">
        <v>#DIV/0!</v>
      </c>
      <c r="AJ211" s="58"/>
      <c r="AK211" s="58"/>
      <c r="AL211" s="102"/>
      <c r="AM211" s="58"/>
      <c r="AN211" s="59"/>
      <c r="AO211" s="118">
        <v>0</v>
      </c>
      <c r="AP211" s="102"/>
      <c r="AQ211" s="102"/>
      <c r="AR211" s="102"/>
      <c r="AS211" s="102"/>
      <c r="AT211" s="59"/>
      <c r="AU211" s="118" t="e">
        <v>#DIV/0!</v>
      </c>
      <c r="AV211" s="102"/>
      <c r="AW211" s="102"/>
      <c r="AX211" s="59" t="s">
        <v>563</v>
      </c>
      <c r="AY211" s="102" t="s">
        <v>563</v>
      </c>
      <c r="AZ211" s="102" t="s">
        <v>563</v>
      </c>
      <c r="BA211" s="118" t="s">
        <v>563</v>
      </c>
    </row>
    <row r="212" spans="1:53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102" t="s">
        <v>563</v>
      </c>
      <c r="M212" s="102"/>
      <c r="N212" s="102" t="s">
        <v>563</v>
      </c>
      <c r="O212" s="102" t="s">
        <v>563</v>
      </c>
      <c r="P212" s="102"/>
      <c r="Q212" s="118" t="s">
        <v>563</v>
      </c>
      <c r="R212" s="101"/>
      <c r="S212" s="101"/>
      <c r="T212" s="101"/>
      <c r="U212" s="101"/>
      <c r="V212" s="65"/>
      <c r="W212" s="118" t="e">
        <v>#DIV/0!</v>
      </c>
      <c r="X212" s="101"/>
      <c r="Y212" s="101"/>
      <c r="Z212" s="101"/>
      <c r="AA212" s="101"/>
      <c r="AB212" s="65"/>
      <c r="AC212" s="118" t="e">
        <v>#DIV/0!</v>
      </c>
      <c r="AD212" s="101"/>
      <c r="AE212" s="101"/>
      <c r="AF212" s="101"/>
      <c r="AG212" s="101"/>
      <c r="AH212" s="65"/>
      <c r="AI212" s="118" t="e">
        <v>#DIV/0!</v>
      </c>
      <c r="AJ212" s="54"/>
      <c r="AK212" s="54"/>
      <c r="AL212" s="101"/>
      <c r="AM212" s="54"/>
      <c r="AN212" s="65"/>
      <c r="AO212" s="118">
        <v>0</v>
      </c>
      <c r="AP212" s="101"/>
      <c r="AQ212" s="101"/>
      <c r="AR212" s="101"/>
      <c r="AS212" s="101"/>
      <c r="AT212" s="65"/>
      <c r="AU212" s="118" t="e">
        <v>#DIV/0!</v>
      </c>
      <c r="AV212" s="101"/>
      <c r="AW212" s="101"/>
      <c r="AX212" s="59" t="s">
        <v>563</v>
      </c>
      <c r="AY212" s="102" t="s">
        <v>563</v>
      </c>
      <c r="AZ212" s="102" t="s">
        <v>563</v>
      </c>
      <c r="BA212" s="118" t="s">
        <v>563</v>
      </c>
    </row>
    <row r="213" spans="1:53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102" t="s">
        <v>563</v>
      </c>
      <c r="M213" s="102"/>
      <c r="N213" s="102" t="s">
        <v>563</v>
      </c>
      <c r="O213" s="102" t="s">
        <v>563</v>
      </c>
      <c r="P213" s="102"/>
      <c r="Q213" s="118" t="s">
        <v>563</v>
      </c>
      <c r="R213" s="102"/>
      <c r="S213" s="102"/>
      <c r="T213" s="102"/>
      <c r="U213" s="102"/>
      <c r="V213" s="59"/>
      <c r="W213" s="118" t="e">
        <v>#DIV/0!</v>
      </c>
      <c r="X213" s="102"/>
      <c r="Y213" s="102"/>
      <c r="Z213" s="102"/>
      <c r="AA213" s="102"/>
      <c r="AB213" s="59"/>
      <c r="AC213" s="118" t="e">
        <v>#DIV/0!</v>
      </c>
      <c r="AD213" s="102"/>
      <c r="AE213" s="102"/>
      <c r="AF213" s="102"/>
      <c r="AG213" s="102"/>
      <c r="AH213" s="59"/>
      <c r="AI213" s="118" t="e">
        <v>#DIV/0!</v>
      </c>
      <c r="AJ213" s="58"/>
      <c r="AK213" s="58"/>
      <c r="AL213" s="102"/>
      <c r="AM213" s="58"/>
      <c r="AN213" s="59"/>
      <c r="AO213" s="118">
        <v>0</v>
      </c>
      <c r="AP213" s="102"/>
      <c r="AQ213" s="102"/>
      <c r="AR213" s="102"/>
      <c r="AS213" s="102"/>
      <c r="AT213" s="59"/>
      <c r="AU213" s="118" t="e">
        <v>#DIV/0!</v>
      </c>
      <c r="AV213" s="102"/>
      <c r="AW213" s="102"/>
      <c r="AX213" s="59" t="s">
        <v>563</v>
      </c>
      <c r="AY213" s="102" t="s">
        <v>563</v>
      </c>
      <c r="AZ213" s="102" t="s">
        <v>563</v>
      </c>
      <c r="BA213" s="118" t="s">
        <v>563</v>
      </c>
    </row>
    <row r="214" spans="1:53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102" t="s">
        <v>563</v>
      </c>
      <c r="M214" s="102"/>
      <c r="N214" s="102" t="s">
        <v>563</v>
      </c>
      <c r="O214" s="102" t="s">
        <v>563</v>
      </c>
      <c r="P214" s="102"/>
      <c r="Q214" s="118" t="s">
        <v>563</v>
      </c>
      <c r="R214" s="101"/>
      <c r="S214" s="101"/>
      <c r="T214" s="101"/>
      <c r="U214" s="101"/>
      <c r="V214" s="65"/>
      <c r="W214" s="118" t="e">
        <v>#DIV/0!</v>
      </c>
      <c r="X214" s="101"/>
      <c r="Y214" s="101"/>
      <c r="Z214" s="101"/>
      <c r="AA214" s="101"/>
      <c r="AB214" s="65"/>
      <c r="AC214" s="118" t="e">
        <v>#DIV/0!</v>
      </c>
      <c r="AD214" s="101"/>
      <c r="AE214" s="101"/>
      <c r="AF214" s="101"/>
      <c r="AG214" s="101"/>
      <c r="AH214" s="65"/>
      <c r="AI214" s="118" t="e">
        <v>#DIV/0!</v>
      </c>
      <c r="AJ214" s="54"/>
      <c r="AK214" s="54"/>
      <c r="AL214" s="101"/>
      <c r="AM214" s="54"/>
      <c r="AN214" s="65"/>
      <c r="AO214" s="118">
        <v>0</v>
      </c>
      <c r="AP214" s="101"/>
      <c r="AQ214" s="101"/>
      <c r="AR214" s="101"/>
      <c r="AS214" s="101"/>
      <c r="AT214" s="65"/>
      <c r="AU214" s="118" t="e">
        <v>#DIV/0!</v>
      </c>
      <c r="AV214" s="101"/>
      <c r="AW214" s="101"/>
      <c r="AX214" s="59" t="s">
        <v>563</v>
      </c>
      <c r="AY214" s="102" t="s">
        <v>563</v>
      </c>
      <c r="AZ214" s="102" t="s">
        <v>563</v>
      </c>
      <c r="BA214" s="118" t="s">
        <v>563</v>
      </c>
    </row>
    <row r="215" spans="1:53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102" t="s">
        <v>563</v>
      </c>
      <c r="M215" s="102"/>
      <c r="N215" s="102" t="s">
        <v>563</v>
      </c>
      <c r="O215" s="102" t="s">
        <v>563</v>
      </c>
      <c r="P215" s="102"/>
      <c r="Q215" s="118" t="s">
        <v>563</v>
      </c>
      <c r="R215" s="102"/>
      <c r="S215" s="102"/>
      <c r="T215" s="102"/>
      <c r="U215" s="102"/>
      <c r="V215" s="59"/>
      <c r="W215" s="118" t="e">
        <v>#DIV/0!</v>
      </c>
      <c r="X215" s="102"/>
      <c r="Y215" s="102"/>
      <c r="Z215" s="102"/>
      <c r="AA215" s="102"/>
      <c r="AB215" s="59"/>
      <c r="AC215" s="118" t="e">
        <v>#DIV/0!</v>
      </c>
      <c r="AD215" s="102"/>
      <c r="AE215" s="102"/>
      <c r="AF215" s="102"/>
      <c r="AG215" s="102"/>
      <c r="AH215" s="59"/>
      <c r="AI215" s="118" t="e">
        <v>#DIV/0!</v>
      </c>
      <c r="AJ215" s="58"/>
      <c r="AK215" s="58"/>
      <c r="AL215" s="102"/>
      <c r="AM215" s="58"/>
      <c r="AN215" s="59"/>
      <c r="AO215" s="118">
        <v>0</v>
      </c>
      <c r="AP215" s="102"/>
      <c r="AQ215" s="102"/>
      <c r="AR215" s="102"/>
      <c r="AS215" s="102"/>
      <c r="AT215" s="59"/>
      <c r="AU215" s="118" t="e">
        <v>#DIV/0!</v>
      </c>
      <c r="AV215" s="102"/>
      <c r="AW215" s="102"/>
      <c r="AX215" s="59" t="s">
        <v>563</v>
      </c>
      <c r="AY215" s="102" t="s">
        <v>563</v>
      </c>
      <c r="AZ215" s="102" t="s">
        <v>563</v>
      </c>
      <c r="BA215" s="118" t="s">
        <v>563</v>
      </c>
    </row>
    <row r="216" spans="1:53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102" t="s">
        <v>563</v>
      </c>
      <c r="M216" s="102"/>
      <c r="N216" s="102" t="s">
        <v>563</v>
      </c>
      <c r="O216" s="102" t="s">
        <v>563</v>
      </c>
      <c r="P216" s="102"/>
      <c r="Q216" s="118" t="s">
        <v>563</v>
      </c>
      <c r="R216" s="101"/>
      <c r="S216" s="101"/>
      <c r="T216" s="101"/>
      <c r="U216" s="101"/>
      <c r="V216" s="65"/>
      <c r="W216" s="118" t="e">
        <v>#DIV/0!</v>
      </c>
      <c r="X216" s="101"/>
      <c r="Y216" s="101"/>
      <c r="Z216" s="101"/>
      <c r="AA216" s="101"/>
      <c r="AB216" s="65"/>
      <c r="AC216" s="118" t="e">
        <v>#DIV/0!</v>
      </c>
      <c r="AD216" s="101"/>
      <c r="AE216" s="101"/>
      <c r="AF216" s="101"/>
      <c r="AG216" s="101"/>
      <c r="AH216" s="65"/>
      <c r="AI216" s="118" t="e">
        <v>#DIV/0!</v>
      </c>
      <c r="AJ216" s="54"/>
      <c r="AK216" s="54"/>
      <c r="AL216" s="101"/>
      <c r="AM216" s="54"/>
      <c r="AN216" s="65"/>
      <c r="AO216" s="118">
        <v>0</v>
      </c>
      <c r="AP216" s="101"/>
      <c r="AQ216" s="101"/>
      <c r="AR216" s="101"/>
      <c r="AS216" s="101"/>
      <c r="AT216" s="65"/>
      <c r="AU216" s="118" t="e">
        <v>#DIV/0!</v>
      </c>
      <c r="AV216" s="101"/>
      <c r="AW216" s="101"/>
      <c r="AX216" s="59" t="s">
        <v>563</v>
      </c>
      <c r="AY216" s="102" t="s">
        <v>563</v>
      </c>
      <c r="AZ216" s="102" t="s">
        <v>563</v>
      </c>
      <c r="BA216" s="118" t="s">
        <v>563</v>
      </c>
    </row>
    <row r="217" spans="1:53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102" t="s">
        <v>563</v>
      </c>
      <c r="M217" s="102"/>
      <c r="N217" s="102" t="s">
        <v>563</v>
      </c>
      <c r="O217" s="102" t="s">
        <v>563</v>
      </c>
      <c r="P217" s="102"/>
      <c r="Q217" s="118" t="s">
        <v>563</v>
      </c>
      <c r="R217" s="102"/>
      <c r="S217" s="102"/>
      <c r="T217" s="102"/>
      <c r="U217" s="102"/>
      <c r="V217" s="59"/>
      <c r="W217" s="118" t="e">
        <v>#DIV/0!</v>
      </c>
      <c r="X217" s="102"/>
      <c r="Y217" s="102"/>
      <c r="Z217" s="102"/>
      <c r="AA217" s="102"/>
      <c r="AB217" s="59"/>
      <c r="AC217" s="118" t="e">
        <v>#DIV/0!</v>
      </c>
      <c r="AD217" s="102"/>
      <c r="AE217" s="102"/>
      <c r="AF217" s="102"/>
      <c r="AG217" s="102"/>
      <c r="AH217" s="59"/>
      <c r="AI217" s="118" t="e">
        <v>#DIV/0!</v>
      </c>
      <c r="AJ217" s="58"/>
      <c r="AK217" s="58"/>
      <c r="AL217" s="102"/>
      <c r="AM217" s="58"/>
      <c r="AN217" s="59"/>
      <c r="AO217" s="118">
        <v>0</v>
      </c>
      <c r="AP217" s="102"/>
      <c r="AQ217" s="102"/>
      <c r="AR217" s="102"/>
      <c r="AS217" s="102"/>
      <c r="AT217" s="59"/>
      <c r="AU217" s="118" t="e">
        <v>#DIV/0!</v>
      </c>
      <c r="AV217" s="102"/>
      <c r="AW217" s="102"/>
      <c r="AX217" s="59" t="s">
        <v>563</v>
      </c>
      <c r="AY217" s="102" t="s">
        <v>563</v>
      </c>
      <c r="AZ217" s="102" t="s">
        <v>563</v>
      </c>
      <c r="BA217" s="118" t="s">
        <v>563</v>
      </c>
    </row>
    <row r="218" spans="1:53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102">
        <v>2</v>
      </c>
      <c r="M218" s="102"/>
      <c r="N218" s="102">
        <v>2</v>
      </c>
      <c r="O218" s="102">
        <v>2</v>
      </c>
      <c r="P218" s="102"/>
      <c r="Q218" s="118">
        <v>2</v>
      </c>
      <c r="R218" s="101"/>
      <c r="S218" s="101"/>
      <c r="T218" s="101"/>
      <c r="U218" s="101"/>
      <c r="V218" s="65"/>
      <c r="W218" s="118" t="e">
        <v>#DIV/0!</v>
      </c>
      <c r="X218" s="101"/>
      <c r="Y218" s="101"/>
      <c r="Z218" s="101"/>
      <c r="AA218" s="101"/>
      <c r="AB218" s="65"/>
      <c r="AC218" s="118" t="e">
        <v>#DIV/0!</v>
      </c>
      <c r="AD218" s="101"/>
      <c r="AE218" s="101"/>
      <c r="AF218" s="101"/>
      <c r="AG218" s="101"/>
      <c r="AH218" s="65"/>
      <c r="AI218" s="118" t="e">
        <v>#DIV/0!</v>
      </c>
      <c r="AJ218" s="54"/>
      <c r="AK218" s="54"/>
      <c r="AL218" s="101"/>
      <c r="AM218" s="54"/>
      <c r="AN218" s="65"/>
      <c r="AO218" s="118">
        <v>0</v>
      </c>
      <c r="AP218" s="101"/>
      <c r="AQ218" s="101"/>
      <c r="AR218" s="101"/>
      <c r="AS218" s="101"/>
      <c r="AT218" s="65"/>
      <c r="AU218" s="118" t="e">
        <v>#DIV/0!</v>
      </c>
      <c r="AV218" s="101"/>
      <c r="AW218" s="101"/>
      <c r="AX218" s="59">
        <v>0</v>
      </c>
      <c r="AY218" s="102">
        <v>2</v>
      </c>
      <c r="AZ218" s="102">
        <v>2</v>
      </c>
      <c r="BA218" s="118">
        <v>1.3333333333333333</v>
      </c>
    </row>
    <row r="219" spans="1:53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102">
        <v>3</v>
      </c>
      <c r="M219" s="102"/>
      <c r="N219" s="102">
        <v>3</v>
      </c>
      <c r="O219" s="102">
        <v>2</v>
      </c>
      <c r="P219" s="102"/>
      <c r="Q219" s="118">
        <v>2.6666666666666665</v>
      </c>
      <c r="R219" s="102"/>
      <c r="S219" s="102"/>
      <c r="T219" s="102"/>
      <c r="U219" s="102"/>
      <c r="V219" s="59"/>
      <c r="W219" s="118" t="e">
        <v>#DIV/0!</v>
      </c>
      <c r="X219" s="102"/>
      <c r="Y219" s="102"/>
      <c r="Z219" s="102"/>
      <c r="AA219" s="102"/>
      <c r="AB219" s="59"/>
      <c r="AC219" s="118" t="e">
        <v>#DIV/0!</v>
      </c>
      <c r="AD219" s="102"/>
      <c r="AE219" s="102"/>
      <c r="AF219" s="102"/>
      <c r="AG219" s="102"/>
      <c r="AH219" s="59"/>
      <c r="AI219" s="118" t="e">
        <v>#DIV/0!</v>
      </c>
      <c r="AJ219" s="58"/>
      <c r="AK219" s="58"/>
      <c r="AL219" s="102"/>
      <c r="AM219" s="58"/>
      <c r="AN219" s="59"/>
      <c r="AO219" s="118">
        <v>0</v>
      </c>
      <c r="AP219" s="102"/>
      <c r="AQ219" s="102"/>
      <c r="AR219" s="102"/>
      <c r="AS219" s="102"/>
      <c r="AT219" s="59"/>
      <c r="AU219" s="118" t="e">
        <v>#DIV/0!</v>
      </c>
      <c r="AV219" s="102"/>
      <c r="AW219" s="102"/>
      <c r="AX219" s="59">
        <v>0</v>
      </c>
      <c r="AY219" s="102">
        <v>4</v>
      </c>
      <c r="AZ219" s="102">
        <v>2</v>
      </c>
      <c r="BA219" s="118">
        <v>2</v>
      </c>
    </row>
    <row r="220" spans="1:53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102">
        <v>4</v>
      </c>
      <c r="M220" s="102"/>
      <c r="N220" s="102">
        <v>4</v>
      </c>
      <c r="O220" s="102">
        <v>4</v>
      </c>
      <c r="P220" s="102"/>
      <c r="Q220" s="118">
        <v>4</v>
      </c>
      <c r="R220" s="101"/>
      <c r="S220" s="101"/>
      <c r="T220" s="101"/>
      <c r="U220" s="101"/>
      <c r="V220" s="65"/>
      <c r="W220" s="118" t="e">
        <v>#DIV/0!</v>
      </c>
      <c r="X220" s="101"/>
      <c r="Y220" s="101"/>
      <c r="Z220" s="101"/>
      <c r="AA220" s="101"/>
      <c r="AB220" s="65"/>
      <c r="AC220" s="118" t="e">
        <v>#DIV/0!</v>
      </c>
      <c r="AD220" s="101"/>
      <c r="AE220" s="101"/>
      <c r="AF220" s="101"/>
      <c r="AG220" s="101"/>
      <c r="AH220" s="65"/>
      <c r="AI220" s="118" t="e">
        <v>#DIV/0!</v>
      </c>
      <c r="AJ220" s="54"/>
      <c r="AK220" s="54"/>
      <c r="AL220" s="101"/>
      <c r="AM220" s="54"/>
      <c r="AN220" s="65"/>
      <c r="AO220" s="118">
        <v>0</v>
      </c>
      <c r="AP220" s="101"/>
      <c r="AQ220" s="101"/>
      <c r="AR220" s="101"/>
      <c r="AS220" s="101"/>
      <c r="AT220" s="65"/>
      <c r="AU220" s="118" t="e">
        <v>#DIV/0!</v>
      </c>
      <c r="AV220" s="101"/>
      <c r="AW220" s="101"/>
      <c r="AX220" s="59">
        <v>0</v>
      </c>
      <c r="AY220" s="102">
        <v>4</v>
      </c>
      <c r="AZ220" s="102">
        <v>2</v>
      </c>
      <c r="BA220" s="118">
        <v>2</v>
      </c>
    </row>
    <row r="221" spans="1:53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102">
        <v>2</v>
      </c>
      <c r="M221" s="102"/>
      <c r="N221" s="102">
        <v>2</v>
      </c>
      <c r="O221" s="102">
        <v>1</v>
      </c>
      <c r="P221" s="102"/>
      <c r="Q221" s="118">
        <v>1.6666666666666667</v>
      </c>
      <c r="R221" s="102"/>
      <c r="S221" s="102"/>
      <c r="T221" s="102"/>
      <c r="U221" s="102"/>
      <c r="V221" s="59"/>
      <c r="W221" s="118" t="e">
        <v>#DIV/0!</v>
      </c>
      <c r="X221" s="102"/>
      <c r="Y221" s="102"/>
      <c r="Z221" s="102"/>
      <c r="AA221" s="102"/>
      <c r="AB221" s="59"/>
      <c r="AC221" s="118" t="e">
        <v>#DIV/0!</v>
      </c>
      <c r="AD221" s="102"/>
      <c r="AE221" s="102"/>
      <c r="AF221" s="102"/>
      <c r="AG221" s="102"/>
      <c r="AH221" s="59"/>
      <c r="AI221" s="118" t="e">
        <v>#DIV/0!</v>
      </c>
      <c r="AJ221" s="58"/>
      <c r="AK221" s="58"/>
      <c r="AL221" s="102"/>
      <c r="AM221" s="58"/>
      <c r="AN221" s="59"/>
      <c r="AO221" s="118">
        <v>0</v>
      </c>
      <c r="AP221" s="102"/>
      <c r="AQ221" s="102"/>
      <c r="AR221" s="102"/>
      <c r="AS221" s="102"/>
      <c r="AT221" s="59"/>
      <c r="AU221" s="118" t="e">
        <v>#DIV/0!</v>
      </c>
      <c r="AV221" s="102"/>
      <c r="AW221" s="102"/>
      <c r="AX221" s="59">
        <v>0</v>
      </c>
      <c r="AY221" s="102">
        <v>4</v>
      </c>
      <c r="AZ221" s="102">
        <v>2</v>
      </c>
      <c r="BA221" s="118">
        <v>2</v>
      </c>
    </row>
    <row r="222" spans="1:53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102">
        <v>4</v>
      </c>
      <c r="M222" s="102"/>
      <c r="N222" s="102">
        <v>4</v>
      </c>
      <c r="O222" s="102">
        <v>4</v>
      </c>
      <c r="P222" s="102"/>
      <c r="Q222" s="118">
        <v>4</v>
      </c>
      <c r="R222" s="101"/>
      <c r="S222" s="101"/>
      <c r="T222" s="101"/>
      <c r="U222" s="101"/>
      <c r="V222" s="65"/>
      <c r="W222" s="118" t="e">
        <v>#DIV/0!</v>
      </c>
      <c r="X222" s="101"/>
      <c r="Y222" s="101"/>
      <c r="Z222" s="101"/>
      <c r="AA222" s="101"/>
      <c r="AB222" s="65"/>
      <c r="AC222" s="118" t="e">
        <v>#DIV/0!</v>
      </c>
      <c r="AD222" s="101"/>
      <c r="AE222" s="101"/>
      <c r="AF222" s="101"/>
      <c r="AG222" s="101"/>
      <c r="AH222" s="65"/>
      <c r="AI222" s="118" t="e">
        <v>#DIV/0!</v>
      </c>
      <c r="AJ222" s="54"/>
      <c r="AK222" s="54"/>
      <c r="AL222" s="101"/>
      <c r="AM222" s="54"/>
      <c r="AN222" s="65"/>
      <c r="AO222" s="118">
        <v>0</v>
      </c>
      <c r="AP222" s="101"/>
      <c r="AQ222" s="101"/>
      <c r="AR222" s="101"/>
      <c r="AS222" s="101"/>
      <c r="AT222" s="65"/>
      <c r="AU222" s="118" t="e">
        <v>#DIV/0!</v>
      </c>
      <c r="AV222" s="101"/>
      <c r="AW222" s="101"/>
      <c r="AX222" s="59">
        <v>0</v>
      </c>
      <c r="AY222" s="102">
        <v>4</v>
      </c>
      <c r="AZ222" s="102">
        <v>2</v>
      </c>
      <c r="BA222" s="118">
        <v>2</v>
      </c>
    </row>
    <row r="223" spans="1:53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102" t="s">
        <v>563</v>
      </c>
      <c r="M223" s="102"/>
      <c r="N223" s="102" t="s">
        <v>563</v>
      </c>
      <c r="O223" s="102" t="s">
        <v>563</v>
      </c>
      <c r="P223" s="102"/>
      <c r="Q223" s="118" t="s">
        <v>563</v>
      </c>
      <c r="R223" s="102"/>
      <c r="S223" s="102"/>
      <c r="T223" s="102"/>
      <c r="U223" s="102"/>
      <c r="V223" s="59"/>
      <c r="W223" s="118" t="e">
        <v>#DIV/0!</v>
      </c>
      <c r="X223" s="102"/>
      <c r="Y223" s="102"/>
      <c r="Z223" s="102"/>
      <c r="AA223" s="102"/>
      <c r="AB223" s="59"/>
      <c r="AC223" s="118" t="e">
        <v>#DIV/0!</v>
      </c>
      <c r="AD223" s="102"/>
      <c r="AE223" s="102"/>
      <c r="AF223" s="102"/>
      <c r="AG223" s="102"/>
      <c r="AH223" s="59"/>
      <c r="AI223" s="118" t="e">
        <v>#DIV/0!</v>
      </c>
      <c r="AJ223" s="58"/>
      <c r="AK223" s="58"/>
      <c r="AL223" s="102"/>
      <c r="AM223" s="58"/>
      <c r="AN223" s="59"/>
      <c r="AO223" s="118">
        <v>0</v>
      </c>
      <c r="AP223" s="102"/>
      <c r="AQ223" s="102"/>
      <c r="AR223" s="102"/>
      <c r="AS223" s="102"/>
      <c r="AT223" s="59"/>
      <c r="AU223" s="118" t="e">
        <v>#DIV/0!</v>
      </c>
      <c r="AV223" s="102"/>
      <c r="AW223" s="102"/>
      <c r="AX223" s="59" t="s">
        <v>563</v>
      </c>
      <c r="AY223" s="102" t="s">
        <v>563</v>
      </c>
      <c r="AZ223" s="102" t="s">
        <v>563</v>
      </c>
      <c r="BA223" s="118" t="s">
        <v>563</v>
      </c>
    </row>
    <row r="224" spans="1:53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102">
        <v>4</v>
      </c>
      <c r="M224" s="102"/>
      <c r="N224" s="102">
        <v>3</v>
      </c>
      <c r="O224" s="102">
        <v>3</v>
      </c>
      <c r="P224" s="102"/>
      <c r="Q224" s="118">
        <v>3.3333333333333335</v>
      </c>
      <c r="R224" s="101"/>
      <c r="S224" s="101"/>
      <c r="T224" s="101"/>
      <c r="U224" s="101"/>
      <c r="V224" s="65"/>
      <c r="W224" s="118" t="e">
        <v>#DIV/0!</v>
      </c>
      <c r="X224" s="101"/>
      <c r="Y224" s="101"/>
      <c r="Z224" s="101"/>
      <c r="AA224" s="101"/>
      <c r="AB224" s="65"/>
      <c r="AC224" s="118" t="e">
        <v>#DIV/0!</v>
      </c>
      <c r="AD224" s="101"/>
      <c r="AE224" s="101"/>
      <c r="AF224" s="101"/>
      <c r="AG224" s="101"/>
      <c r="AH224" s="65"/>
      <c r="AI224" s="118" t="e">
        <v>#DIV/0!</v>
      </c>
      <c r="AJ224" s="54"/>
      <c r="AK224" s="54"/>
      <c r="AL224" s="101"/>
      <c r="AM224" s="54"/>
      <c r="AN224" s="65"/>
      <c r="AO224" s="118">
        <v>0</v>
      </c>
      <c r="AP224" s="101"/>
      <c r="AQ224" s="101"/>
      <c r="AR224" s="101"/>
      <c r="AS224" s="101"/>
      <c r="AT224" s="65"/>
      <c r="AU224" s="118" t="e">
        <v>#DIV/0!</v>
      </c>
      <c r="AV224" s="101"/>
      <c r="AW224" s="101"/>
      <c r="AX224" s="59">
        <v>0</v>
      </c>
      <c r="AY224" s="102">
        <v>4</v>
      </c>
      <c r="AZ224" s="102">
        <v>2</v>
      </c>
      <c r="BA224" s="118">
        <v>2</v>
      </c>
    </row>
    <row r="225" spans="1:53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102">
        <v>2</v>
      </c>
      <c r="M225" s="102"/>
      <c r="N225" s="102">
        <v>2</v>
      </c>
      <c r="O225" s="102">
        <v>2</v>
      </c>
      <c r="P225" s="102"/>
      <c r="Q225" s="118">
        <v>2</v>
      </c>
      <c r="R225" s="102"/>
      <c r="S225" s="102"/>
      <c r="T225" s="102"/>
      <c r="U225" s="102"/>
      <c r="V225" s="59"/>
      <c r="W225" s="118" t="e">
        <v>#DIV/0!</v>
      </c>
      <c r="X225" s="102"/>
      <c r="Y225" s="102"/>
      <c r="Z225" s="102"/>
      <c r="AA225" s="102"/>
      <c r="AB225" s="59"/>
      <c r="AC225" s="118" t="e">
        <v>#DIV/0!</v>
      </c>
      <c r="AD225" s="102"/>
      <c r="AE225" s="102"/>
      <c r="AF225" s="102"/>
      <c r="AG225" s="102"/>
      <c r="AH225" s="59"/>
      <c r="AI225" s="118" t="e">
        <v>#DIV/0!</v>
      </c>
      <c r="AJ225" s="58"/>
      <c r="AK225" s="58"/>
      <c r="AL225" s="102"/>
      <c r="AM225" s="58"/>
      <c r="AN225" s="59"/>
      <c r="AO225" s="118">
        <v>0</v>
      </c>
      <c r="AP225" s="102"/>
      <c r="AQ225" s="102"/>
      <c r="AR225" s="102"/>
      <c r="AS225" s="102"/>
      <c r="AT225" s="59"/>
      <c r="AU225" s="118" t="e">
        <v>#DIV/0!</v>
      </c>
      <c r="AV225" s="102"/>
      <c r="AW225" s="102"/>
      <c r="AX225" s="59">
        <v>0</v>
      </c>
      <c r="AY225" s="102">
        <v>2</v>
      </c>
      <c r="AZ225" s="102">
        <v>2</v>
      </c>
      <c r="BA225" s="118">
        <v>1.3333333333333333</v>
      </c>
    </row>
    <row r="226" spans="1:53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102">
        <v>3</v>
      </c>
      <c r="M226" s="102"/>
      <c r="N226" s="102">
        <v>3</v>
      </c>
      <c r="O226" s="102">
        <v>2</v>
      </c>
      <c r="P226" s="102"/>
      <c r="Q226" s="118">
        <v>2.6666666666666665</v>
      </c>
      <c r="R226" s="101"/>
      <c r="S226" s="101"/>
      <c r="T226" s="101"/>
      <c r="U226" s="101"/>
      <c r="V226" s="65"/>
      <c r="W226" s="118" t="e">
        <v>#DIV/0!</v>
      </c>
      <c r="X226" s="101"/>
      <c r="Y226" s="101"/>
      <c r="Z226" s="101"/>
      <c r="AA226" s="101"/>
      <c r="AB226" s="65"/>
      <c r="AC226" s="118" t="e">
        <v>#DIV/0!</v>
      </c>
      <c r="AD226" s="101"/>
      <c r="AE226" s="101"/>
      <c r="AF226" s="101"/>
      <c r="AG226" s="101"/>
      <c r="AH226" s="65"/>
      <c r="AI226" s="118" t="e">
        <v>#DIV/0!</v>
      </c>
      <c r="AJ226" s="54"/>
      <c r="AK226" s="54"/>
      <c r="AL226" s="101"/>
      <c r="AM226" s="54"/>
      <c r="AN226" s="65"/>
      <c r="AO226" s="118">
        <v>0</v>
      </c>
      <c r="AP226" s="101"/>
      <c r="AQ226" s="101"/>
      <c r="AR226" s="101"/>
      <c r="AS226" s="101"/>
      <c r="AT226" s="65"/>
      <c r="AU226" s="118" t="e">
        <v>#DIV/0!</v>
      </c>
      <c r="AV226" s="101"/>
      <c r="AW226" s="101"/>
      <c r="AX226" s="59">
        <v>0</v>
      </c>
      <c r="AY226" s="102">
        <v>4</v>
      </c>
      <c r="AZ226" s="102">
        <v>2</v>
      </c>
      <c r="BA226" s="118">
        <v>2</v>
      </c>
    </row>
    <row r="227" spans="1:53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102">
        <v>2</v>
      </c>
      <c r="M227" s="102"/>
      <c r="N227" s="102">
        <v>2</v>
      </c>
      <c r="O227" s="102">
        <v>2</v>
      </c>
      <c r="P227" s="102"/>
      <c r="Q227" s="118">
        <v>2</v>
      </c>
      <c r="R227" s="102"/>
      <c r="S227" s="102"/>
      <c r="T227" s="102"/>
      <c r="U227" s="102"/>
      <c r="V227" s="59"/>
      <c r="W227" s="118" t="e">
        <v>#DIV/0!</v>
      </c>
      <c r="X227" s="102"/>
      <c r="Y227" s="102"/>
      <c r="Z227" s="102"/>
      <c r="AA227" s="102"/>
      <c r="AB227" s="59"/>
      <c r="AC227" s="118" t="e">
        <v>#DIV/0!</v>
      </c>
      <c r="AD227" s="102"/>
      <c r="AE227" s="102"/>
      <c r="AF227" s="102"/>
      <c r="AG227" s="102"/>
      <c r="AH227" s="59"/>
      <c r="AI227" s="118" t="e">
        <v>#DIV/0!</v>
      </c>
      <c r="AJ227" s="58"/>
      <c r="AK227" s="58"/>
      <c r="AL227" s="102"/>
      <c r="AM227" s="58"/>
      <c r="AN227" s="59"/>
      <c r="AO227" s="118">
        <v>0</v>
      </c>
      <c r="AP227" s="102"/>
      <c r="AQ227" s="102"/>
      <c r="AR227" s="102"/>
      <c r="AS227" s="102"/>
      <c r="AT227" s="59"/>
      <c r="AU227" s="118" t="e">
        <v>#DIV/0!</v>
      </c>
      <c r="AV227" s="102"/>
      <c r="AW227" s="102"/>
      <c r="AX227" s="59">
        <v>0</v>
      </c>
      <c r="AY227" s="102">
        <v>2</v>
      </c>
      <c r="AZ227" s="102">
        <v>2</v>
      </c>
      <c r="BA227" s="118">
        <v>1.3333333333333333</v>
      </c>
    </row>
    <row r="228" spans="1:53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102">
        <v>3</v>
      </c>
      <c r="M228" s="102"/>
      <c r="N228" s="102">
        <v>3</v>
      </c>
      <c r="O228" s="102">
        <v>3</v>
      </c>
      <c r="P228" s="102"/>
      <c r="Q228" s="118">
        <v>3</v>
      </c>
      <c r="R228" s="101"/>
      <c r="S228" s="101"/>
      <c r="T228" s="101"/>
      <c r="U228" s="101"/>
      <c r="V228" s="65"/>
      <c r="W228" s="118" t="e">
        <v>#DIV/0!</v>
      </c>
      <c r="X228" s="101"/>
      <c r="Y228" s="101"/>
      <c r="Z228" s="101"/>
      <c r="AA228" s="101"/>
      <c r="AB228" s="65"/>
      <c r="AC228" s="118" t="e">
        <v>#DIV/0!</v>
      </c>
      <c r="AD228" s="101"/>
      <c r="AE228" s="101"/>
      <c r="AF228" s="101"/>
      <c r="AG228" s="101"/>
      <c r="AH228" s="65"/>
      <c r="AI228" s="118" t="e">
        <v>#DIV/0!</v>
      </c>
      <c r="AJ228" s="54"/>
      <c r="AK228" s="54"/>
      <c r="AL228" s="101"/>
      <c r="AM228" s="54"/>
      <c r="AN228" s="65"/>
      <c r="AO228" s="118">
        <v>0</v>
      </c>
      <c r="AP228" s="101"/>
      <c r="AQ228" s="101"/>
      <c r="AR228" s="101"/>
      <c r="AS228" s="101"/>
      <c r="AT228" s="65"/>
      <c r="AU228" s="118" t="e">
        <v>#DIV/0!</v>
      </c>
      <c r="AV228" s="101"/>
      <c r="AW228" s="101"/>
      <c r="AX228" s="59">
        <v>0</v>
      </c>
      <c r="AY228" s="102">
        <v>4</v>
      </c>
      <c r="AZ228" s="102">
        <v>2</v>
      </c>
      <c r="BA228" s="118">
        <v>2</v>
      </c>
    </row>
    <row r="229" spans="1:53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102">
        <v>4</v>
      </c>
      <c r="M229" s="102"/>
      <c r="N229" s="102">
        <v>4</v>
      </c>
      <c r="O229" s="102">
        <v>4</v>
      </c>
      <c r="P229" s="102"/>
      <c r="Q229" s="118">
        <v>4</v>
      </c>
      <c r="R229" s="102"/>
      <c r="S229" s="102"/>
      <c r="T229" s="102"/>
      <c r="U229" s="102"/>
      <c r="V229" s="59"/>
      <c r="W229" s="118" t="e">
        <v>#DIV/0!</v>
      </c>
      <c r="X229" s="102"/>
      <c r="Y229" s="102"/>
      <c r="Z229" s="102"/>
      <c r="AA229" s="102"/>
      <c r="AB229" s="59"/>
      <c r="AC229" s="118" t="e">
        <v>#DIV/0!</v>
      </c>
      <c r="AD229" s="102"/>
      <c r="AE229" s="102"/>
      <c r="AF229" s="102"/>
      <c r="AG229" s="102"/>
      <c r="AH229" s="59"/>
      <c r="AI229" s="118" t="e">
        <v>#DIV/0!</v>
      </c>
      <c r="AJ229" s="58"/>
      <c r="AK229" s="58"/>
      <c r="AL229" s="102"/>
      <c r="AM229" s="58"/>
      <c r="AN229" s="59"/>
      <c r="AO229" s="118">
        <v>0</v>
      </c>
      <c r="AP229" s="102"/>
      <c r="AQ229" s="102"/>
      <c r="AR229" s="102"/>
      <c r="AS229" s="102"/>
      <c r="AT229" s="59"/>
      <c r="AU229" s="118" t="e">
        <v>#DIV/0!</v>
      </c>
      <c r="AV229" s="102"/>
      <c r="AW229" s="102"/>
      <c r="AX229" s="59">
        <v>0</v>
      </c>
      <c r="AY229" s="102">
        <v>4</v>
      </c>
      <c r="AZ229" s="102">
        <v>2</v>
      </c>
      <c r="BA229" s="118">
        <v>2</v>
      </c>
    </row>
    <row r="230" spans="1:53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102">
        <v>3</v>
      </c>
      <c r="M230" s="102"/>
      <c r="N230" s="102">
        <v>3</v>
      </c>
      <c r="O230" s="102">
        <v>3</v>
      </c>
      <c r="P230" s="102"/>
      <c r="Q230" s="118">
        <v>3</v>
      </c>
      <c r="R230" s="101"/>
      <c r="S230" s="101"/>
      <c r="T230" s="101"/>
      <c r="U230" s="101"/>
      <c r="V230" s="65"/>
      <c r="W230" s="118" t="e">
        <v>#DIV/0!</v>
      </c>
      <c r="X230" s="101"/>
      <c r="Y230" s="101"/>
      <c r="Z230" s="101"/>
      <c r="AA230" s="101"/>
      <c r="AB230" s="65"/>
      <c r="AC230" s="118" t="e">
        <v>#DIV/0!</v>
      </c>
      <c r="AD230" s="101"/>
      <c r="AE230" s="101"/>
      <c r="AF230" s="101"/>
      <c r="AG230" s="101"/>
      <c r="AH230" s="65"/>
      <c r="AI230" s="118" t="e">
        <v>#DIV/0!</v>
      </c>
      <c r="AJ230" s="54"/>
      <c r="AK230" s="54"/>
      <c r="AL230" s="101"/>
      <c r="AM230" s="54"/>
      <c r="AN230" s="65"/>
      <c r="AO230" s="118">
        <v>0</v>
      </c>
      <c r="AP230" s="101"/>
      <c r="AQ230" s="101"/>
      <c r="AR230" s="101"/>
      <c r="AS230" s="101"/>
      <c r="AT230" s="65"/>
      <c r="AU230" s="118" t="e">
        <v>#DIV/0!</v>
      </c>
      <c r="AV230" s="101"/>
      <c r="AW230" s="101"/>
      <c r="AX230" s="59">
        <v>0</v>
      </c>
      <c r="AY230" s="102">
        <v>4</v>
      </c>
      <c r="AZ230" s="102">
        <v>2</v>
      </c>
      <c r="BA230" s="118">
        <v>2</v>
      </c>
    </row>
  </sheetData>
  <mergeCells count="21">
    <mergeCell ref="F1:J1"/>
    <mergeCell ref="K1:K2"/>
    <mergeCell ref="A1:A2"/>
    <mergeCell ref="B1:B2"/>
    <mergeCell ref="C1:C2"/>
    <mergeCell ref="D1:D2"/>
    <mergeCell ref="E1:E2"/>
    <mergeCell ref="L1:P1"/>
    <mergeCell ref="Q1:Q2"/>
    <mergeCell ref="R1:V1"/>
    <mergeCell ref="W1:W2"/>
    <mergeCell ref="X1:AB1"/>
    <mergeCell ref="AP1:AT1"/>
    <mergeCell ref="AU1:AU2"/>
    <mergeCell ref="AV1:AZ1"/>
    <mergeCell ref="BA1:BA2"/>
    <mergeCell ref="AC1:AC2"/>
    <mergeCell ref="AD1:AH1"/>
    <mergeCell ref="AI1:AI2"/>
    <mergeCell ref="AJ1:AN1"/>
    <mergeCell ref="AO1:AO2"/>
  </mergeCells>
  <phoneticPr fontId="7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F4C7F-8345-4778-B71C-627C697CAFA0}">
  <dimension ref="A1:BA230"/>
  <sheetViews>
    <sheetView topLeftCell="E1" workbookViewId="0">
      <selection activeCell="AV3" sqref="AV3:AZ230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hidden="1" customWidth="1"/>
    <col min="9" max="10" width="12.21875" hidden="1" customWidth="1"/>
    <col min="11" max="11" width="12.77734375" style="117" hidden="1" customWidth="1"/>
    <col min="12" max="12" width="13" style="106" customWidth="1"/>
    <col min="13" max="17" width="12.21875" style="106" customWidth="1"/>
    <col min="18" max="47" width="12.21875" style="106" hidden="1" customWidth="1"/>
    <col min="48" max="53" width="12.21875" style="106" customWidth="1"/>
  </cols>
  <sheetData>
    <row r="1" spans="1:53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60"/>
      <c r="J1" s="160"/>
      <c r="K1" s="158" t="s">
        <v>27</v>
      </c>
      <c r="L1" s="160" t="s">
        <v>495</v>
      </c>
      <c r="M1" s="160"/>
      <c r="N1" s="160"/>
      <c r="O1" s="160"/>
      <c r="P1" s="160"/>
      <c r="Q1" s="159" t="s">
        <v>27</v>
      </c>
      <c r="R1" s="160" t="s">
        <v>496</v>
      </c>
      <c r="S1" s="160"/>
      <c r="T1" s="160"/>
      <c r="U1" s="160"/>
      <c r="V1" s="160"/>
      <c r="W1" s="159" t="s">
        <v>27</v>
      </c>
      <c r="X1" s="160" t="s">
        <v>497</v>
      </c>
      <c r="Y1" s="160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</row>
    <row r="2" spans="1:53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</row>
    <row r="3" spans="1:53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102">
        <v>0</v>
      </c>
      <c r="M3" s="102"/>
      <c r="N3" s="102">
        <v>0</v>
      </c>
      <c r="O3" s="102">
        <v>0</v>
      </c>
      <c r="P3" s="102"/>
      <c r="Q3" s="118">
        <f>IFERROR(AVERAGE(Table12151658[[#This Row],[Column13]],Table12151658[[#This Row],[Column15]],Table12151658[[#This Row],[Column16]]),"0")</f>
        <v>0</v>
      </c>
      <c r="R3" s="59"/>
      <c r="S3" s="59"/>
      <c r="T3" s="59"/>
      <c r="U3" s="59"/>
      <c r="V3" s="59"/>
      <c r="W3" s="118" t="e">
        <f>AVERAGE(Table12151658[[#This Row],[Column19]],Table12151658[[#This Row],[Column20]],Table12151658[[#This Row],[Column22]])</f>
        <v>#DIV/0!</v>
      </c>
      <c r="X3" s="59"/>
      <c r="Y3" s="59"/>
      <c r="Z3" s="59"/>
      <c r="AA3" s="59"/>
      <c r="AB3" s="59"/>
      <c r="AC3" s="118" t="e">
        <f>AVERAGE(Table12151658[[#This Row],[Column25]],Table12151658[[#This Row],[Column26]])</f>
        <v>#DIV/0!</v>
      </c>
      <c r="AD3" s="59"/>
      <c r="AE3" s="59"/>
      <c r="AF3" s="59"/>
      <c r="AG3" s="59"/>
      <c r="AH3" s="59"/>
      <c r="AI3" s="118" t="e">
        <f>AVERAGE(Table12151658[[#This Row],[Column33]],Table12151658[[#This Row],[Column32]],Table12151658[[#This Row],[Column31]])</f>
        <v>#DIV/0!</v>
      </c>
      <c r="AJ3" s="58"/>
      <c r="AK3" s="58"/>
      <c r="AL3" s="59"/>
      <c r="AM3" s="58"/>
      <c r="AN3" s="59"/>
      <c r="AO3" s="118">
        <v>0</v>
      </c>
      <c r="AP3" s="59"/>
      <c r="AQ3" s="59"/>
      <c r="AR3" s="59"/>
      <c r="AS3" s="59"/>
      <c r="AT3" s="59"/>
      <c r="AU3" s="118" t="e">
        <f>AVERAGE(Table12151658[[#This Row],[Column45]],Table12151658[[#This Row],[Column44]],Table12151658[[#This Row],[Column43]])</f>
        <v>#DIV/0!</v>
      </c>
      <c r="AV3" s="59"/>
      <c r="AW3" s="59"/>
      <c r="AX3" s="59">
        <v>0</v>
      </c>
      <c r="AY3" s="102">
        <v>5</v>
      </c>
      <c r="AZ3" s="102">
        <v>0</v>
      </c>
      <c r="BA3" s="118">
        <f>IFERROR(AVERAGE(Table12151658[[#This Row],[Column52]],Table12151658[[#This Row],[Column53]]),"0")</f>
        <v>2.5</v>
      </c>
    </row>
    <row r="4" spans="1:53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102">
        <v>0</v>
      </c>
      <c r="M4" s="102"/>
      <c r="N4" s="102">
        <v>0</v>
      </c>
      <c r="O4" s="102">
        <v>0</v>
      </c>
      <c r="P4" s="102"/>
      <c r="Q4" s="118">
        <f>IFERROR(AVERAGE(Table12151658[[#This Row],[Column13]],Table12151658[[#This Row],[Column15]],Table12151658[[#This Row],[Column16]]),"0")</f>
        <v>0</v>
      </c>
      <c r="R4" s="101"/>
      <c r="S4" s="101"/>
      <c r="T4" s="101"/>
      <c r="U4" s="101"/>
      <c r="V4" s="65"/>
      <c r="W4" s="118" t="e">
        <f>AVERAGE(Table12151658[[#This Row],[Column19]],Table12151658[[#This Row],[Column20]],Table12151658[[#This Row],[Column22]])</f>
        <v>#DIV/0!</v>
      </c>
      <c r="X4" s="101"/>
      <c r="Y4" s="101"/>
      <c r="Z4" s="101"/>
      <c r="AA4" s="101"/>
      <c r="AB4" s="65"/>
      <c r="AC4" s="118" t="e">
        <f>AVERAGE(Table12151658[[#This Row],[Column25]],Table12151658[[#This Row],[Column26]])</f>
        <v>#DIV/0!</v>
      </c>
      <c r="AD4" s="101"/>
      <c r="AE4" s="101"/>
      <c r="AF4" s="101"/>
      <c r="AG4" s="101"/>
      <c r="AH4" s="65"/>
      <c r="AI4" s="118" t="e">
        <f>AVERAGE(Table12151658[[#This Row],[Column33]],Table12151658[[#This Row],[Column32]],Table12151658[[#This Row],[Column31]])</f>
        <v>#DIV/0!</v>
      </c>
      <c r="AJ4" s="54"/>
      <c r="AK4" s="54"/>
      <c r="AL4" s="101"/>
      <c r="AM4" s="54"/>
      <c r="AN4" s="65"/>
      <c r="AO4" s="118">
        <v>0</v>
      </c>
      <c r="AP4" s="101"/>
      <c r="AQ4" s="101"/>
      <c r="AR4" s="101"/>
      <c r="AS4" s="101"/>
      <c r="AT4" s="65"/>
      <c r="AU4" s="118" t="e">
        <f>AVERAGE(Table12151658[[#This Row],[Column45]],Table12151658[[#This Row],[Column44]],Table12151658[[#This Row],[Column43]])</f>
        <v>#DIV/0!</v>
      </c>
      <c r="AV4" s="101"/>
      <c r="AW4" s="101"/>
      <c r="AX4" s="59">
        <v>0</v>
      </c>
      <c r="AY4" s="102">
        <v>5</v>
      </c>
      <c r="AZ4" s="102">
        <v>0</v>
      </c>
      <c r="BA4" s="118">
        <f>IFERROR(AVERAGE(Table12151658[[#This Row],[Column52]],Table12151658[[#This Row],[Column53]]),"0")</f>
        <v>2.5</v>
      </c>
    </row>
    <row r="5" spans="1:53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102">
        <v>3</v>
      </c>
      <c r="M5" s="102"/>
      <c r="N5" s="102">
        <v>2</v>
      </c>
      <c r="O5" s="102">
        <v>2</v>
      </c>
      <c r="P5" s="102"/>
      <c r="Q5" s="118">
        <f>IFERROR(AVERAGE(Table12151658[[#This Row],[Column13]],Table12151658[[#This Row],[Column15]],Table12151658[[#This Row],[Column16]]),"0")</f>
        <v>2.3333333333333335</v>
      </c>
      <c r="R5" s="102"/>
      <c r="S5" s="102"/>
      <c r="T5" s="102"/>
      <c r="U5" s="102"/>
      <c r="V5" s="59"/>
      <c r="W5" s="118" t="e">
        <f>AVERAGE(Table12151658[[#This Row],[Column19]],Table12151658[[#This Row],[Column20]],Table12151658[[#This Row],[Column22]])</f>
        <v>#DIV/0!</v>
      </c>
      <c r="X5" s="102"/>
      <c r="Y5" s="102"/>
      <c r="Z5" s="102"/>
      <c r="AA5" s="102"/>
      <c r="AB5" s="59"/>
      <c r="AC5" s="118" t="e">
        <f>AVERAGE(Table12151658[[#This Row],[Column25]],Table12151658[[#This Row],[Column26]])</f>
        <v>#DIV/0!</v>
      </c>
      <c r="AD5" s="102"/>
      <c r="AE5" s="102"/>
      <c r="AF5" s="102"/>
      <c r="AG5" s="102"/>
      <c r="AH5" s="59"/>
      <c r="AI5" s="118" t="e">
        <f>AVERAGE(Table12151658[[#This Row],[Column33]],Table12151658[[#This Row],[Column32]],Table12151658[[#This Row],[Column31]])</f>
        <v>#DIV/0!</v>
      </c>
      <c r="AJ5" s="58"/>
      <c r="AK5" s="58"/>
      <c r="AL5" s="102"/>
      <c r="AM5" s="58"/>
      <c r="AN5" s="59"/>
      <c r="AO5" s="118">
        <v>0</v>
      </c>
      <c r="AP5" s="102"/>
      <c r="AQ5" s="102"/>
      <c r="AR5" s="102"/>
      <c r="AS5" s="102"/>
      <c r="AT5" s="59"/>
      <c r="AU5" s="118" t="e">
        <f>AVERAGE(Table12151658[[#This Row],[Column45]],Table12151658[[#This Row],[Column44]],Table12151658[[#This Row],[Column43]])</f>
        <v>#DIV/0!</v>
      </c>
      <c r="AV5" s="102"/>
      <c r="AW5" s="102"/>
      <c r="AX5" s="59">
        <v>0</v>
      </c>
      <c r="AY5" s="102">
        <v>0</v>
      </c>
      <c r="AZ5" s="102">
        <v>0</v>
      </c>
      <c r="BA5" s="118">
        <f>IFERROR(AVERAGE(Table12151658[[#This Row],[Column52]],Table12151658[[#This Row],[Column53]]),"0")</f>
        <v>0</v>
      </c>
    </row>
    <row r="6" spans="1:53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102">
        <v>0</v>
      </c>
      <c r="M6" s="102"/>
      <c r="N6" s="102">
        <v>0</v>
      </c>
      <c r="O6" s="102">
        <v>0</v>
      </c>
      <c r="P6" s="102"/>
      <c r="Q6" s="118">
        <f>IFERROR(AVERAGE(Table12151658[[#This Row],[Column13]],Table12151658[[#This Row],[Column15]],Table12151658[[#This Row],[Column16]]),"0")</f>
        <v>0</v>
      </c>
      <c r="R6" s="101"/>
      <c r="S6" s="101"/>
      <c r="T6" s="101"/>
      <c r="U6" s="101"/>
      <c r="V6" s="65"/>
      <c r="W6" s="118" t="e">
        <f>AVERAGE(Table12151658[[#This Row],[Column19]],Table12151658[[#This Row],[Column20]],Table12151658[[#This Row],[Column22]])</f>
        <v>#DIV/0!</v>
      </c>
      <c r="X6" s="101"/>
      <c r="Y6" s="101"/>
      <c r="Z6" s="101"/>
      <c r="AA6" s="101"/>
      <c r="AB6" s="65"/>
      <c r="AC6" s="118" t="e">
        <f>AVERAGE(Table12151658[[#This Row],[Column25]],Table12151658[[#This Row],[Column26]])</f>
        <v>#DIV/0!</v>
      </c>
      <c r="AD6" s="101"/>
      <c r="AE6" s="101"/>
      <c r="AF6" s="101"/>
      <c r="AG6" s="101"/>
      <c r="AH6" s="65"/>
      <c r="AI6" s="118" t="e">
        <f>AVERAGE(Table12151658[[#This Row],[Column33]],Table12151658[[#This Row],[Column32]],Table12151658[[#This Row],[Column31]])</f>
        <v>#DIV/0!</v>
      </c>
      <c r="AJ6" s="54"/>
      <c r="AK6" s="54"/>
      <c r="AL6" s="101"/>
      <c r="AM6" s="54"/>
      <c r="AN6" s="65"/>
      <c r="AO6" s="118">
        <v>0</v>
      </c>
      <c r="AP6" s="101"/>
      <c r="AQ6" s="101"/>
      <c r="AR6" s="101"/>
      <c r="AS6" s="101"/>
      <c r="AT6" s="65"/>
      <c r="AU6" s="118" t="e">
        <f>AVERAGE(Table12151658[[#This Row],[Column45]],Table12151658[[#This Row],[Column44]],Table12151658[[#This Row],[Column43]])</f>
        <v>#DIV/0!</v>
      </c>
      <c r="AV6" s="101"/>
      <c r="AW6" s="101"/>
      <c r="AX6" s="59">
        <v>0</v>
      </c>
      <c r="AY6" s="102">
        <v>5</v>
      </c>
      <c r="AZ6" s="102">
        <v>0</v>
      </c>
      <c r="BA6" s="118">
        <f>IFERROR(AVERAGE(Table12151658[[#This Row],[Column52]],Table12151658[[#This Row],[Column53]]),"0")</f>
        <v>2.5</v>
      </c>
    </row>
    <row r="7" spans="1:53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102" t="s">
        <v>563</v>
      </c>
      <c r="M7" s="102"/>
      <c r="N7" s="102" t="s">
        <v>563</v>
      </c>
      <c r="O7" s="102" t="s">
        <v>563</v>
      </c>
      <c r="P7" s="102"/>
      <c r="Q7" s="118" t="str">
        <f>IFERROR(AVERAGE(Table12151658[[#This Row],[Column13]],Table12151658[[#This Row],[Column15]],Table12151658[[#This Row],[Column16]]),"0")</f>
        <v>0</v>
      </c>
      <c r="R7" s="102"/>
      <c r="S7" s="102"/>
      <c r="T7" s="102"/>
      <c r="U7" s="102"/>
      <c r="V7" s="59"/>
      <c r="W7" s="118" t="e">
        <f>AVERAGE(Table12151658[[#This Row],[Column19]],Table12151658[[#This Row],[Column20]],Table12151658[[#This Row],[Column22]])</f>
        <v>#DIV/0!</v>
      </c>
      <c r="X7" s="102"/>
      <c r="Y7" s="102"/>
      <c r="Z7" s="102"/>
      <c r="AA7" s="102"/>
      <c r="AB7" s="59"/>
      <c r="AC7" s="118" t="e">
        <f>AVERAGE(Table12151658[[#This Row],[Column25]],Table12151658[[#This Row],[Column26]])</f>
        <v>#DIV/0!</v>
      </c>
      <c r="AD7" s="102"/>
      <c r="AE7" s="102"/>
      <c r="AF7" s="102"/>
      <c r="AG7" s="102"/>
      <c r="AH7" s="59"/>
      <c r="AI7" s="118" t="e">
        <f>AVERAGE(Table12151658[[#This Row],[Column33]],Table12151658[[#This Row],[Column32]],Table12151658[[#This Row],[Column31]])</f>
        <v>#DIV/0!</v>
      </c>
      <c r="AJ7" s="58"/>
      <c r="AK7" s="58"/>
      <c r="AL7" s="102"/>
      <c r="AM7" s="58"/>
      <c r="AN7" s="59"/>
      <c r="AO7" s="118">
        <v>0</v>
      </c>
      <c r="AP7" s="102"/>
      <c r="AQ7" s="102"/>
      <c r="AR7" s="102"/>
      <c r="AS7" s="102"/>
      <c r="AT7" s="59"/>
      <c r="AU7" s="118" t="e">
        <f>AVERAGE(Table12151658[[#This Row],[Column45]],Table12151658[[#This Row],[Column44]],Table12151658[[#This Row],[Column43]])</f>
        <v>#DIV/0!</v>
      </c>
      <c r="AV7" s="102"/>
      <c r="AW7" s="102"/>
      <c r="AX7" s="59" t="s">
        <v>563</v>
      </c>
      <c r="AY7" s="102" t="s">
        <v>563</v>
      </c>
      <c r="AZ7" s="102" t="s">
        <v>563</v>
      </c>
      <c r="BA7" s="118" t="str">
        <f>IFERROR(AVERAGE(Table12151658[[#This Row],[Column52]],Table12151658[[#This Row],[Column53]]),"0")</f>
        <v>0</v>
      </c>
    </row>
    <row r="8" spans="1:53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102">
        <v>0</v>
      </c>
      <c r="M8" s="102"/>
      <c r="N8" s="102">
        <v>0</v>
      </c>
      <c r="O8" s="102">
        <v>0</v>
      </c>
      <c r="P8" s="102"/>
      <c r="Q8" s="118">
        <f>IFERROR(AVERAGE(Table12151658[[#This Row],[Column13]],Table12151658[[#This Row],[Column15]],Table12151658[[#This Row],[Column16]]),"0")</f>
        <v>0</v>
      </c>
      <c r="R8" s="101"/>
      <c r="S8" s="101"/>
      <c r="T8" s="101"/>
      <c r="U8" s="101"/>
      <c r="V8" s="65"/>
      <c r="W8" s="118" t="e">
        <f>AVERAGE(Table12151658[[#This Row],[Column19]],Table12151658[[#This Row],[Column20]],Table12151658[[#This Row],[Column22]])</f>
        <v>#DIV/0!</v>
      </c>
      <c r="X8" s="101"/>
      <c r="Y8" s="101"/>
      <c r="Z8" s="101"/>
      <c r="AA8" s="101"/>
      <c r="AB8" s="65"/>
      <c r="AC8" s="118" t="e">
        <f>AVERAGE(Table12151658[[#This Row],[Column25]],Table12151658[[#This Row],[Column26]])</f>
        <v>#DIV/0!</v>
      </c>
      <c r="AD8" s="101"/>
      <c r="AE8" s="101"/>
      <c r="AF8" s="101"/>
      <c r="AG8" s="101"/>
      <c r="AH8" s="65"/>
      <c r="AI8" s="118" t="e">
        <f>AVERAGE(Table12151658[[#This Row],[Column33]],Table12151658[[#This Row],[Column32]],Table12151658[[#This Row],[Column31]])</f>
        <v>#DIV/0!</v>
      </c>
      <c r="AJ8" s="54"/>
      <c r="AK8" s="54"/>
      <c r="AL8" s="101"/>
      <c r="AM8" s="54"/>
      <c r="AN8" s="65"/>
      <c r="AO8" s="118">
        <v>0</v>
      </c>
      <c r="AP8" s="101"/>
      <c r="AQ8" s="101"/>
      <c r="AR8" s="101"/>
      <c r="AS8" s="101"/>
      <c r="AT8" s="65"/>
      <c r="AU8" s="118" t="e">
        <f>AVERAGE(Table12151658[[#This Row],[Column45]],Table12151658[[#This Row],[Column44]],Table12151658[[#This Row],[Column43]])</f>
        <v>#DIV/0!</v>
      </c>
      <c r="AV8" s="101"/>
      <c r="AW8" s="101"/>
      <c r="AX8" s="59">
        <v>0</v>
      </c>
      <c r="AY8" s="102">
        <v>5</v>
      </c>
      <c r="AZ8" s="102">
        <v>0</v>
      </c>
      <c r="BA8" s="118">
        <f>IFERROR(AVERAGE(Table12151658[[#This Row],[Column52]],Table12151658[[#This Row],[Column53]]),"0")</f>
        <v>2.5</v>
      </c>
    </row>
    <row r="9" spans="1:53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102">
        <v>0</v>
      </c>
      <c r="M9" s="102"/>
      <c r="N9" s="102">
        <v>0</v>
      </c>
      <c r="O9" s="102">
        <v>0</v>
      </c>
      <c r="P9" s="102"/>
      <c r="Q9" s="118">
        <f>IFERROR(AVERAGE(Table12151658[[#This Row],[Column13]],Table12151658[[#This Row],[Column15]],Table12151658[[#This Row],[Column16]]),"0")</f>
        <v>0</v>
      </c>
      <c r="R9" s="102"/>
      <c r="S9" s="102"/>
      <c r="T9" s="102"/>
      <c r="U9" s="102"/>
      <c r="V9" s="59"/>
      <c r="W9" s="118" t="e">
        <f>AVERAGE(Table12151658[[#This Row],[Column19]],Table12151658[[#This Row],[Column20]],Table12151658[[#This Row],[Column22]])</f>
        <v>#DIV/0!</v>
      </c>
      <c r="X9" s="102"/>
      <c r="Y9" s="102"/>
      <c r="Z9" s="102"/>
      <c r="AA9" s="102"/>
      <c r="AB9" s="59"/>
      <c r="AC9" s="118" t="e">
        <f>AVERAGE(Table12151658[[#This Row],[Column25]],Table12151658[[#This Row],[Column26]])</f>
        <v>#DIV/0!</v>
      </c>
      <c r="AD9" s="102"/>
      <c r="AE9" s="102"/>
      <c r="AF9" s="102"/>
      <c r="AG9" s="102"/>
      <c r="AH9" s="59"/>
      <c r="AI9" s="118" t="e">
        <f>AVERAGE(Table12151658[[#This Row],[Column33]],Table12151658[[#This Row],[Column32]],Table12151658[[#This Row],[Column31]])</f>
        <v>#DIV/0!</v>
      </c>
      <c r="AJ9" s="58"/>
      <c r="AK9" s="58"/>
      <c r="AL9" s="102"/>
      <c r="AM9" s="58"/>
      <c r="AN9" s="59"/>
      <c r="AO9" s="118">
        <v>0</v>
      </c>
      <c r="AP9" s="102"/>
      <c r="AQ9" s="102"/>
      <c r="AR9" s="102"/>
      <c r="AS9" s="102"/>
      <c r="AT9" s="59"/>
      <c r="AU9" s="118" t="e">
        <f>AVERAGE(Table12151658[[#This Row],[Column45]],Table12151658[[#This Row],[Column44]],Table12151658[[#This Row],[Column43]])</f>
        <v>#DIV/0!</v>
      </c>
      <c r="AV9" s="102"/>
      <c r="AW9" s="102"/>
      <c r="AX9" s="59">
        <v>0</v>
      </c>
      <c r="AY9" s="102">
        <v>0</v>
      </c>
      <c r="AZ9" s="102">
        <v>0</v>
      </c>
      <c r="BA9" s="118">
        <f>IFERROR(AVERAGE(Table12151658[[#This Row],[Column52]],Table12151658[[#This Row],[Column53]]),"0")</f>
        <v>0</v>
      </c>
    </row>
    <row r="10" spans="1:53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102" t="s">
        <v>563</v>
      </c>
      <c r="M10" s="102"/>
      <c r="N10" s="102" t="s">
        <v>563</v>
      </c>
      <c r="O10" s="102" t="s">
        <v>563</v>
      </c>
      <c r="P10" s="102"/>
      <c r="Q10" s="118" t="str">
        <f>IFERROR(AVERAGE(Table12151658[[#This Row],[Column13]],Table12151658[[#This Row],[Column15]],Table12151658[[#This Row],[Column16]]),"0")</f>
        <v>0</v>
      </c>
      <c r="R10" s="101"/>
      <c r="S10" s="101"/>
      <c r="T10" s="101"/>
      <c r="U10" s="101"/>
      <c r="V10" s="65"/>
      <c r="W10" s="118" t="e">
        <f>AVERAGE(Table12151658[[#This Row],[Column19]],Table12151658[[#This Row],[Column20]],Table12151658[[#This Row],[Column22]])</f>
        <v>#DIV/0!</v>
      </c>
      <c r="X10" s="101"/>
      <c r="Y10" s="101"/>
      <c r="Z10" s="101"/>
      <c r="AA10" s="101"/>
      <c r="AB10" s="65"/>
      <c r="AC10" s="118" t="e">
        <f>AVERAGE(Table12151658[[#This Row],[Column25]],Table12151658[[#This Row],[Column26]])</f>
        <v>#DIV/0!</v>
      </c>
      <c r="AD10" s="101"/>
      <c r="AE10" s="101"/>
      <c r="AF10" s="101"/>
      <c r="AG10" s="101"/>
      <c r="AH10" s="65"/>
      <c r="AI10" s="118" t="e">
        <f>AVERAGE(Table12151658[[#This Row],[Column33]],Table12151658[[#This Row],[Column32]],Table12151658[[#This Row],[Column31]])</f>
        <v>#DIV/0!</v>
      </c>
      <c r="AJ10" s="54"/>
      <c r="AK10" s="54"/>
      <c r="AL10" s="101"/>
      <c r="AM10" s="54"/>
      <c r="AN10" s="65"/>
      <c r="AO10" s="118">
        <v>0</v>
      </c>
      <c r="AP10" s="101"/>
      <c r="AQ10" s="101"/>
      <c r="AR10" s="101"/>
      <c r="AS10" s="101"/>
      <c r="AT10" s="65"/>
      <c r="AU10" s="118" t="e">
        <f>AVERAGE(Table12151658[[#This Row],[Column45]],Table12151658[[#This Row],[Column44]],Table12151658[[#This Row],[Column43]])</f>
        <v>#DIV/0!</v>
      </c>
      <c r="AV10" s="101"/>
      <c r="AW10" s="101"/>
      <c r="AX10" s="59" t="s">
        <v>563</v>
      </c>
      <c r="AY10" s="102" t="s">
        <v>563</v>
      </c>
      <c r="AZ10" s="102" t="s">
        <v>563</v>
      </c>
      <c r="BA10" s="118" t="str">
        <f>IFERROR(AVERAGE(Table12151658[[#This Row],[Column52]],Table12151658[[#This Row],[Column53]]),"0")</f>
        <v>0</v>
      </c>
    </row>
    <row r="11" spans="1:53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102">
        <v>3</v>
      </c>
      <c r="M11" s="102"/>
      <c r="N11" s="102">
        <v>3</v>
      </c>
      <c r="O11" s="102">
        <v>3</v>
      </c>
      <c r="P11" s="102"/>
      <c r="Q11" s="118">
        <f>IFERROR(AVERAGE(Table12151658[[#This Row],[Column13]],Table12151658[[#This Row],[Column15]],Table12151658[[#This Row],[Column16]]),"0")</f>
        <v>3</v>
      </c>
      <c r="R11" s="102"/>
      <c r="S11" s="102"/>
      <c r="T11" s="102"/>
      <c r="U11" s="102"/>
      <c r="V11" s="59"/>
      <c r="W11" s="118" t="e">
        <f>AVERAGE(Table12151658[[#This Row],[Column19]],Table12151658[[#This Row],[Column20]],Table12151658[[#This Row],[Column22]])</f>
        <v>#DIV/0!</v>
      </c>
      <c r="X11" s="102"/>
      <c r="Y11" s="102"/>
      <c r="Z11" s="102"/>
      <c r="AA11" s="102"/>
      <c r="AB11" s="59"/>
      <c r="AC11" s="118" t="e">
        <f>AVERAGE(Table12151658[[#This Row],[Column25]],Table12151658[[#This Row],[Column26]])</f>
        <v>#DIV/0!</v>
      </c>
      <c r="AD11" s="102"/>
      <c r="AE11" s="102"/>
      <c r="AF11" s="102"/>
      <c r="AG11" s="102"/>
      <c r="AH11" s="59"/>
      <c r="AI11" s="118" t="e">
        <f>AVERAGE(Table12151658[[#This Row],[Column33]],Table12151658[[#This Row],[Column32]],Table12151658[[#This Row],[Column31]])</f>
        <v>#DIV/0!</v>
      </c>
      <c r="AJ11" s="58"/>
      <c r="AK11" s="58"/>
      <c r="AL11" s="102"/>
      <c r="AM11" s="58"/>
      <c r="AN11" s="59"/>
      <c r="AO11" s="118">
        <v>0</v>
      </c>
      <c r="AP11" s="102"/>
      <c r="AQ11" s="102"/>
      <c r="AR11" s="102"/>
      <c r="AS11" s="102"/>
      <c r="AT11" s="59"/>
      <c r="AU11" s="118" t="e">
        <f>AVERAGE(Table12151658[[#This Row],[Column45]],Table12151658[[#This Row],[Column44]],Table12151658[[#This Row],[Column43]])</f>
        <v>#DIV/0!</v>
      </c>
      <c r="AV11" s="102"/>
      <c r="AW11" s="102"/>
      <c r="AX11" s="59">
        <v>0</v>
      </c>
      <c r="AY11" s="102">
        <v>5</v>
      </c>
      <c r="AZ11" s="102">
        <v>0</v>
      </c>
      <c r="BA11" s="118">
        <f>IFERROR(AVERAGE(Table12151658[[#This Row],[Column52]],Table12151658[[#This Row],[Column53]]),"0")</f>
        <v>2.5</v>
      </c>
    </row>
    <row r="12" spans="1:53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102">
        <v>0</v>
      </c>
      <c r="M12" s="102"/>
      <c r="N12" s="102">
        <v>0</v>
      </c>
      <c r="O12" s="102">
        <v>0</v>
      </c>
      <c r="P12" s="102"/>
      <c r="Q12" s="118">
        <f>IFERROR(AVERAGE(Table12151658[[#This Row],[Column13]],Table12151658[[#This Row],[Column15]],Table12151658[[#This Row],[Column16]]),"0")</f>
        <v>0</v>
      </c>
      <c r="R12" s="101"/>
      <c r="S12" s="101"/>
      <c r="T12" s="101"/>
      <c r="U12" s="101"/>
      <c r="V12" s="65"/>
      <c r="W12" s="118" t="e">
        <f>AVERAGE(Table12151658[[#This Row],[Column19]],Table12151658[[#This Row],[Column20]],Table12151658[[#This Row],[Column22]])</f>
        <v>#DIV/0!</v>
      </c>
      <c r="X12" s="101"/>
      <c r="Y12" s="101"/>
      <c r="Z12" s="101"/>
      <c r="AA12" s="101"/>
      <c r="AB12" s="65"/>
      <c r="AC12" s="118" t="e">
        <f>AVERAGE(Table12151658[[#This Row],[Column25]],Table12151658[[#This Row],[Column26]])</f>
        <v>#DIV/0!</v>
      </c>
      <c r="AD12" s="101"/>
      <c r="AE12" s="101"/>
      <c r="AF12" s="101"/>
      <c r="AG12" s="101"/>
      <c r="AH12" s="65"/>
      <c r="AI12" s="118" t="e">
        <f>AVERAGE(Table12151658[[#This Row],[Column33]],Table12151658[[#This Row],[Column32]],Table12151658[[#This Row],[Column31]])</f>
        <v>#DIV/0!</v>
      </c>
      <c r="AJ12" s="54"/>
      <c r="AK12" s="54"/>
      <c r="AL12" s="101"/>
      <c r="AM12" s="54"/>
      <c r="AN12" s="65"/>
      <c r="AO12" s="118">
        <v>0</v>
      </c>
      <c r="AP12" s="101"/>
      <c r="AQ12" s="101"/>
      <c r="AR12" s="101"/>
      <c r="AS12" s="101"/>
      <c r="AT12" s="65"/>
      <c r="AU12" s="118" t="e">
        <f>AVERAGE(Table12151658[[#This Row],[Column45]],Table12151658[[#This Row],[Column44]],Table12151658[[#This Row],[Column43]])</f>
        <v>#DIV/0!</v>
      </c>
      <c r="AV12" s="101"/>
      <c r="AW12" s="101"/>
      <c r="AX12" s="59">
        <v>0</v>
      </c>
      <c r="AY12" s="102">
        <v>5</v>
      </c>
      <c r="AZ12" s="102">
        <v>0</v>
      </c>
      <c r="BA12" s="118">
        <f>IFERROR(AVERAGE(Table12151658[[#This Row],[Column52]],Table12151658[[#This Row],[Column53]]),"0")</f>
        <v>2.5</v>
      </c>
    </row>
    <row r="13" spans="1:53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102">
        <v>0</v>
      </c>
      <c r="M13" s="102"/>
      <c r="N13" s="102">
        <v>0</v>
      </c>
      <c r="O13" s="102">
        <v>0</v>
      </c>
      <c r="P13" s="102"/>
      <c r="Q13" s="118">
        <f>IFERROR(AVERAGE(Table12151658[[#This Row],[Column13]],Table12151658[[#This Row],[Column15]],Table12151658[[#This Row],[Column16]]),"0")</f>
        <v>0</v>
      </c>
      <c r="R13" s="102"/>
      <c r="S13" s="102"/>
      <c r="T13" s="102"/>
      <c r="U13" s="102"/>
      <c r="V13" s="59"/>
      <c r="W13" s="118" t="e">
        <f>AVERAGE(Table12151658[[#This Row],[Column19]],Table12151658[[#This Row],[Column20]],Table12151658[[#This Row],[Column22]])</f>
        <v>#DIV/0!</v>
      </c>
      <c r="X13" s="102"/>
      <c r="Y13" s="102"/>
      <c r="Z13" s="102"/>
      <c r="AA13" s="102"/>
      <c r="AB13" s="59"/>
      <c r="AC13" s="118" t="e">
        <f>AVERAGE(Table12151658[[#This Row],[Column25]],Table12151658[[#This Row],[Column26]])</f>
        <v>#DIV/0!</v>
      </c>
      <c r="AD13" s="102"/>
      <c r="AE13" s="102"/>
      <c r="AF13" s="102"/>
      <c r="AG13" s="102"/>
      <c r="AH13" s="59"/>
      <c r="AI13" s="118" t="e">
        <f>AVERAGE(Table12151658[[#This Row],[Column33]],Table12151658[[#This Row],[Column32]],Table12151658[[#This Row],[Column31]])</f>
        <v>#DIV/0!</v>
      </c>
      <c r="AJ13" s="58"/>
      <c r="AK13" s="58"/>
      <c r="AL13" s="102"/>
      <c r="AM13" s="58"/>
      <c r="AN13" s="59"/>
      <c r="AO13" s="118">
        <v>0</v>
      </c>
      <c r="AP13" s="102"/>
      <c r="AQ13" s="102"/>
      <c r="AR13" s="102"/>
      <c r="AS13" s="102"/>
      <c r="AT13" s="59"/>
      <c r="AU13" s="118" t="e">
        <f>AVERAGE(Table12151658[[#This Row],[Column45]],Table12151658[[#This Row],[Column44]],Table12151658[[#This Row],[Column43]])</f>
        <v>#DIV/0!</v>
      </c>
      <c r="AV13" s="102"/>
      <c r="AW13" s="102"/>
      <c r="AX13" s="59">
        <v>0</v>
      </c>
      <c r="AY13" s="102">
        <v>5</v>
      </c>
      <c r="AZ13" s="102">
        <v>0</v>
      </c>
      <c r="BA13" s="118">
        <f>IFERROR(AVERAGE(Table12151658[[#This Row],[Column52]],Table12151658[[#This Row],[Column53]]),"0")</f>
        <v>2.5</v>
      </c>
    </row>
    <row r="14" spans="1:53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102">
        <v>0</v>
      </c>
      <c r="M14" s="102"/>
      <c r="N14" s="102">
        <v>0</v>
      </c>
      <c r="O14" s="102">
        <v>0</v>
      </c>
      <c r="P14" s="102"/>
      <c r="Q14" s="118">
        <f>IFERROR(AVERAGE(Table12151658[[#This Row],[Column13]],Table12151658[[#This Row],[Column15]],Table12151658[[#This Row],[Column16]]),"0")</f>
        <v>0</v>
      </c>
      <c r="R14" s="101"/>
      <c r="S14" s="101"/>
      <c r="T14" s="101"/>
      <c r="U14" s="101"/>
      <c r="V14" s="65"/>
      <c r="W14" s="118" t="e">
        <f>AVERAGE(Table12151658[[#This Row],[Column19]],Table12151658[[#This Row],[Column20]],Table12151658[[#This Row],[Column22]])</f>
        <v>#DIV/0!</v>
      </c>
      <c r="X14" s="101"/>
      <c r="Y14" s="101"/>
      <c r="Z14" s="101"/>
      <c r="AA14" s="101"/>
      <c r="AB14" s="65"/>
      <c r="AC14" s="118" t="e">
        <f>AVERAGE(Table12151658[[#This Row],[Column25]],Table12151658[[#This Row],[Column26]])</f>
        <v>#DIV/0!</v>
      </c>
      <c r="AD14" s="101"/>
      <c r="AE14" s="101"/>
      <c r="AF14" s="101"/>
      <c r="AG14" s="101"/>
      <c r="AH14" s="65"/>
      <c r="AI14" s="118" t="e">
        <f>AVERAGE(Table12151658[[#This Row],[Column33]],Table12151658[[#This Row],[Column32]],Table12151658[[#This Row],[Column31]])</f>
        <v>#DIV/0!</v>
      </c>
      <c r="AJ14" s="54"/>
      <c r="AK14" s="54"/>
      <c r="AL14" s="101"/>
      <c r="AM14" s="54"/>
      <c r="AN14" s="65"/>
      <c r="AO14" s="118">
        <v>0</v>
      </c>
      <c r="AP14" s="101"/>
      <c r="AQ14" s="101"/>
      <c r="AR14" s="101"/>
      <c r="AS14" s="101"/>
      <c r="AT14" s="65"/>
      <c r="AU14" s="118" t="e">
        <f>AVERAGE(Table12151658[[#This Row],[Column45]],Table12151658[[#This Row],[Column44]],Table12151658[[#This Row],[Column43]])</f>
        <v>#DIV/0!</v>
      </c>
      <c r="AV14" s="101"/>
      <c r="AW14" s="101"/>
      <c r="AX14" s="59">
        <v>0</v>
      </c>
      <c r="AY14" s="102">
        <v>5</v>
      </c>
      <c r="AZ14" s="102">
        <v>0</v>
      </c>
      <c r="BA14" s="118">
        <f>IFERROR(AVERAGE(Table12151658[[#This Row],[Column52]],Table12151658[[#This Row],[Column53]]),"0")</f>
        <v>2.5</v>
      </c>
    </row>
    <row r="15" spans="1:53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102">
        <v>2</v>
      </c>
      <c r="M15" s="102"/>
      <c r="N15" s="102">
        <v>2</v>
      </c>
      <c r="O15" s="102">
        <v>1</v>
      </c>
      <c r="P15" s="102"/>
      <c r="Q15" s="118">
        <f>IFERROR(AVERAGE(Table12151658[[#This Row],[Column13]],Table12151658[[#This Row],[Column15]],Table12151658[[#This Row],[Column16]]),"0")</f>
        <v>1.6666666666666667</v>
      </c>
      <c r="R15" s="102"/>
      <c r="S15" s="102"/>
      <c r="T15" s="102"/>
      <c r="U15" s="102"/>
      <c r="V15" s="59"/>
      <c r="W15" s="118" t="e">
        <f>AVERAGE(Table12151658[[#This Row],[Column19]],Table12151658[[#This Row],[Column20]],Table12151658[[#This Row],[Column22]])</f>
        <v>#DIV/0!</v>
      </c>
      <c r="X15" s="102"/>
      <c r="Y15" s="102"/>
      <c r="Z15" s="102"/>
      <c r="AA15" s="102"/>
      <c r="AB15" s="59"/>
      <c r="AC15" s="118" t="e">
        <f>AVERAGE(Table12151658[[#This Row],[Column25]],Table12151658[[#This Row],[Column26]])</f>
        <v>#DIV/0!</v>
      </c>
      <c r="AD15" s="102"/>
      <c r="AE15" s="102"/>
      <c r="AF15" s="102"/>
      <c r="AG15" s="102"/>
      <c r="AH15" s="59"/>
      <c r="AI15" s="118" t="e">
        <f>AVERAGE(Table12151658[[#This Row],[Column33]],Table12151658[[#This Row],[Column32]],Table12151658[[#This Row],[Column31]])</f>
        <v>#DIV/0!</v>
      </c>
      <c r="AJ15" s="58"/>
      <c r="AK15" s="58"/>
      <c r="AL15" s="102"/>
      <c r="AM15" s="58"/>
      <c r="AN15" s="59"/>
      <c r="AO15" s="118">
        <v>0</v>
      </c>
      <c r="AP15" s="102"/>
      <c r="AQ15" s="102"/>
      <c r="AR15" s="102"/>
      <c r="AS15" s="102"/>
      <c r="AT15" s="59"/>
      <c r="AU15" s="118" t="e">
        <f>AVERAGE(Table12151658[[#This Row],[Column45]],Table12151658[[#This Row],[Column44]],Table12151658[[#This Row],[Column43]])</f>
        <v>#DIV/0!</v>
      </c>
      <c r="AV15" s="102"/>
      <c r="AW15" s="102"/>
      <c r="AX15" s="59">
        <v>0</v>
      </c>
      <c r="AY15" s="102">
        <v>5</v>
      </c>
      <c r="AZ15" s="102">
        <v>0</v>
      </c>
      <c r="BA15" s="118">
        <f>IFERROR(AVERAGE(Table12151658[[#This Row],[Column52]],Table12151658[[#This Row],[Column53]]),"0")</f>
        <v>2.5</v>
      </c>
    </row>
    <row r="16" spans="1:53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102">
        <v>3</v>
      </c>
      <c r="M16" s="102"/>
      <c r="N16" s="102">
        <v>2</v>
      </c>
      <c r="O16" s="102">
        <v>2</v>
      </c>
      <c r="P16" s="102"/>
      <c r="Q16" s="118">
        <f>IFERROR(AVERAGE(Table12151658[[#This Row],[Column13]],Table12151658[[#This Row],[Column15]],Table12151658[[#This Row],[Column16]]),"0")</f>
        <v>2.3333333333333335</v>
      </c>
      <c r="R16" s="101"/>
      <c r="S16" s="101"/>
      <c r="T16" s="101"/>
      <c r="U16" s="101"/>
      <c r="V16" s="65"/>
      <c r="W16" s="118" t="e">
        <f>AVERAGE(Table12151658[[#This Row],[Column19]],Table12151658[[#This Row],[Column20]],Table12151658[[#This Row],[Column22]])</f>
        <v>#DIV/0!</v>
      </c>
      <c r="X16" s="101"/>
      <c r="Y16" s="101"/>
      <c r="Z16" s="101"/>
      <c r="AA16" s="101"/>
      <c r="AB16" s="65"/>
      <c r="AC16" s="118" t="e">
        <f>AVERAGE(Table12151658[[#This Row],[Column25]],Table12151658[[#This Row],[Column26]])</f>
        <v>#DIV/0!</v>
      </c>
      <c r="AD16" s="101"/>
      <c r="AE16" s="101"/>
      <c r="AF16" s="101"/>
      <c r="AG16" s="101"/>
      <c r="AH16" s="65"/>
      <c r="AI16" s="118" t="e">
        <f>AVERAGE(Table12151658[[#This Row],[Column33]],Table12151658[[#This Row],[Column32]],Table12151658[[#This Row],[Column31]])</f>
        <v>#DIV/0!</v>
      </c>
      <c r="AJ16" s="54"/>
      <c r="AK16" s="54"/>
      <c r="AL16" s="101"/>
      <c r="AM16" s="54"/>
      <c r="AN16" s="65"/>
      <c r="AO16" s="118">
        <v>0</v>
      </c>
      <c r="AP16" s="101"/>
      <c r="AQ16" s="101"/>
      <c r="AR16" s="101"/>
      <c r="AS16" s="101"/>
      <c r="AT16" s="65"/>
      <c r="AU16" s="118" t="e">
        <f>AVERAGE(Table12151658[[#This Row],[Column45]],Table12151658[[#This Row],[Column44]],Table12151658[[#This Row],[Column43]])</f>
        <v>#DIV/0!</v>
      </c>
      <c r="AV16" s="101"/>
      <c r="AW16" s="101"/>
      <c r="AX16" s="59">
        <v>0</v>
      </c>
      <c r="AY16" s="102">
        <v>0</v>
      </c>
      <c r="AZ16" s="102">
        <v>0</v>
      </c>
      <c r="BA16" s="118">
        <f>IFERROR(AVERAGE(Table12151658[[#This Row],[Column52]],Table12151658[[#This Row],[Column53]]),"0")</f>
        <v>0</v>
      </c>
    </row>
    <row r="17" spans="1:53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102" t="s">
        <v>563</v>
      </c>
      <c r="M17" s="102"/>
      <c r="N17" s="102" t="s">
        <v>563</v>
      </c>
      <c r="O17" s="102" t="s">
        <v>563</v>
      </c>
      <c r="P17" s="102"/>
      <c r="Q17" s="118" t="str">
        <f>IFERROR(AVERAGE(Table12151658[[#This Row],[Column13]],Table12151658[[#This Row],[Column15]],Table12151658[[#This Row],[Column16]]),"0")</f>
        <v>0</v>
      </c>
      <c r="R17" s="102"/>
      <c r="S17" s="102"/>
      <c r="T17" s="102"/>
      <c r="U17" s="102"/>
      <c r="V17" s="59"/>
      <c r="W17" s="118" t="e">
        <f>AVERAGE(Table12151658[[#This Row],[Column19]],Table12151658[[#This Row],[Column20]],Table12151658[[#This Row],[Column22]])</f>
        <v>#DIV/0!</v>
      </c>
      <c r="X17" s="102"/>
      <c r="Y17" s="102"/>
      <c r="Z17" s="102"/>
      <c r="AA17" s="102"/>
      <c r="AB17" s="59"/>
      <c r="AC17" s="118" t="e">
        <f>AVERAGE(Table12151658[[#This Row],[Column25]],Table12151658[[#This Row],[Column26]])</f>
        <v>#DIV/0!</v>
      </c>
      <c r="AD17" s="102"/>
      <c r="AE17" s="102"/>
      <c r="AF17" s="102"/>
      <c r="AG17" s="102"/>
      <c r="AH17" s="59"/>
      <c r="AI17" s="118" t="e">
        <f>AVERAGE(Table12151658[[#This Row],[Column33]],Table12151658[[#This Row],[Column32]],Table12151658[[#This Row],[Column31]])</f>
        <v>#DIV/0!</v>
      </c>
      <c r="AJ17" s="58"/>
      <c r="AK17" s="58"/>
      <c r="AL17" s="102"/>
      <c r="AM17" s="58"/>
      <c r="AN17" s="59"/>
      <c r="AO17" s="118">
        <v>0</v>
      </c>
      <c r="AP17" s="102"/>
      <c r="AQ17" s="102"/>
      <c r="AR17" s="102"/>
      <c r="AS17" s="102"/>
      <c r="AT17" s="59"/>
      <c r="AU17" s="118" t="e">
        <f>AVERAGE(Table12151658[[#This Row],[Column45]],Table12151658[[#This Row],[Column44]],Table12151658[[#This Row],[Column43]])</f>
        <v>#DIV/0!</v>
      </c>
      <c r="AV17" s="102"/>
      <c r="AW17" s="102"/>
      <c r="AX17" s="59" t="s">
        <v>563</v>
      </c>
      <c r="AY17" s="102" t="s">
        <v>563</v>
      </c>
      <c r="AZ17" s="102" t="s">
        <v>563</v>
      </c>
      <c r="BA17" s="118" t="str">
        <f>IFERROR(AVERAGE(Table12151658[[#This Row],[Column52]],Table12151658[[#This Row],[Column53]]),"0")</f>
        <v>0</v>
      </c>
    </row>
    <row r="18" spans="1:53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102">
        <v>3</v>
      </c>
      <c r="M18" s="102"/>
      <c r="N18" s="102">
        <v>3</v>
      </c>
      <c r="O18" s="102">
        <v>3</v>
      </c>
      <c r="P18" s="102"/>
      <c r="Q18" s="118">
        <f>IFERROR(AVERAGE(Table12151658[[#This Row],[Column13]],Table12151658[[#This Row],[Column15]],Table12151658[[#This Row],[Column16]]),"0")</f>
        <v>3</v>
      </c>
      <c r="R18" s="101"/>
      <c r="S18" s="101"/>
      <c r="T18" s="101"/>
      <c r="U18" s="101"/>
      <c r="V18" s="65"/>
      <c r="W18" s="118" t="e">
        <f>AVERAGE(Table12151658[[#This Row],[Column19]],Table12151658[[#This Row],[Column20]],Table12151658[[#This Row],[Column22]])</f>
        <v>#DIV/0!</v>
      </c>
      <c r="X18" s="101"/>
      <c r="Y18" s="101"/>
      <c r="Z18" s="101"/>
      <c r="AA18" s="101"/>
      <c r="AB18" s="65"/>
      <c r="AC18" s="118" t="e">
        <f>AVERAGE(Table12151658[[#This Row],[Column25]],Table12151658[[#This Row],[Column26]])</f>
        <v>#DIV/0!</v>
      </c>
      <c r="AD18" s="101"/>
      <c r="AE18" s="101"/>
      <c r="AF18" s="101"/>
      <c r="AG18" s="101"/>
      <c r="AH18" s="65"/>
      <c r="AI18" s="118" t="e">
        <f>AVERAGE(Table12151658[[#This Row],[Column33]],Table12151658[[#This Row],[Column32]],Table12151658[[#This Row],[Column31]])</f>
        <v>#DIV/0!</v>
      </c>
      <c r="AJ18" s="54"/>
      <c r="AK18" s="54"/>
      <c r="AL18" s="101"/>
      <c r="AM18" s="54"/>
      <c r="AN18" s="65"/>
      <c r="AO18" s="118">
        <v>0</v>
      </c>
      <c r="AP18" s="101"/>
      <c r="AQ18" s="101"/>
      <c r="AR18" s="101"/>
      <c r="AS18" s="101"/>
      <c r="AT18" s="65"/>
      <c r="AU18" s="118" t="e">
        <f>AVERAGE(Table12151658[[#This Row],[Column45]],Table12151658[[#This Row],[Column44]],Table12151658[[#This Row],[Column43]])</f>
        <v>#DIV/0!</v>
      </c>
      <c r="AV18" s="101"/>
      <c r="AW18" s="101"/>
      <c r="AX18" s="59">
        <v>0</v>
      </c>
      <c r="AY18" s="102">
        <v>5</v>
      </c>
      <c r="AZ18" s="102">
        <v>0</v>
      </c>
      <c r="BA18" s="118">
        <f>IFERROR(AVERAGE(Table12151658[[#This Row],[Column52]],Table12151658[[#This Row],[Column53]]),"0")</f>
        <v>2.5</v>
      </c>
    </row>
    <row r="19" spans="1:53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102" t="s">
        <v>563</v>
      </c>
      <c r="M19" s="102"/>
      <c r="N19" s="102" t="s">
        <v>563</v>
      </c>
      <c r="O19" s="102" t="s">
        <v>563</v>
      </c>
      <c r="P19" s="102"/>
      <c r="Q19" s="118" t="str">
        <f>IFERROR(AVERAGE(Table12151658[[#This Row],[Column13]],Table12151658[[#This Row],[Column15]],Table12151658[[#This Row],[Column16]]),"0")</f>
        <v>0</v>
      </c>
      <c r="R19" s="102"/>
      <c r="S19" s="102"/>
      <c r="T19" s="102"/>
      <c r="U19" s="102"/>
      <c r="V19" s="59"/>
      <c r="W19" s="118" t="e">
        <f>AVERAGE(Table12151658[[#This Row],[Column19]],Table12151658[[#This Row],[Column20]],Table12151658[[#This Row],[Column22]])</f>
        <v>#DIV/0!</v>
      </c>
      <c r="X19" s="102"/>
      <c r="Y19" s="102"/>
      <c r="Z19" s="102"/>
      <c r="AA19" s="102"/>
      <c r="AB19" s="59"/>
      <c r="AC19" s="118" t="e">
        <f>AVERAGE(Table12151658[[#This Row],[Column25]],Table12151658[[#This Row],[Column26]])</f>
        <v>#DIV/0!</v>
      </c>
      <c r="AD19" s="102"/>
      <c r="AE19" s="102"/>
      <c r="AF19" s="102"/>
      <c r="AG19" s="102"/>
      <c r="AH19" s="59"/>
      <c r="AI19" s="118" t="e">
        <f>AVERAGE(Table12151658[[#This Row],[Column33]],Table12151658[[#This Row],[Column32]],Table12151658[[#This Row],[Column31]])</f>
        <v>#DIV/0!</v>
      </c>
      <c r="AJ19" s="58"/>
      <c r="AK19" s="58"/>
      <c r="AL19" s="102"/>
      <c r="AM19" s="58"/>
      <c r="AN19" s="59"/>
      <c r="AO19" s="118">
        <v>0</v>
      </c>
      <c r="AP19" s="102"/>
      <c r="AQ19" s="102"/>
      <c r="AR19" s="102"/>
      <c r="AS19" s="102"/>
      <c r="AT19" s="59"/>
      <c r="AU19" s="118" t="e">
        <f>AVERAGE(Table12151658[[#This Row],[Column45]],Table12151658[[#This Row],[Column44]],Table12151658[[#This Row],[Column43]])</f>
        <v>#DIV/0!</v>
      </c>
      <c r="AV19" s="102"/>
      <c r="AW19" s="102"/>
      <c r="AX19" s="59" t="s">
        <v>563</v>
      </c>
      <c r="AY19" s="102" t="s">
        <v>563</v>
      </c>
      <c r="AZ19" s="102" t="s">
        <v>563</v>
      </c>
      <c r="BA19" s="118" t="str">
        <f>IFERROR(AVERAGE(Table12151658[[#This Row],[Column52]],Table12151658[[#This Row],[Column53]]),"0")</f>
        <v>0</v>
      </c>
    </row>
    <row r="20" spans="1:53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102">
        <v>3</v>
      </c>
      <c r="M20" s="102"/>
      <c r="N20" s="102">
        <v>3</v>
      </c>
      <c r="O20" s="102">
        <v>2</v>
      </c>
      <c r="P20" s="102"/>
      <c r="Q20" s="118">
        <f>IFERROR(AVERAGE(Table12151658[[#This Row],[Column13]],Table12151658[[#This Row],[Column15]],Table12151658[[#This Row],[Column16]]),"0")</f>
        <v>2.6666666666666665</v>
      </c>
      <c r="R20" s="101"/>
      <c r="S20" s="101"/>
      <c r="T20" s="101"/>
      <c r="U20" s="101"/>
      <c r="V20" s="65"/>
      <c r="W20" s="118" t="e">
        <f>AVERAGE(Table12151658[[#This Row],[Column19]],Table12151658[[#This Row],[Column20]],Table12151658[[#This Row],[Column22]])</f>
        <v>#DIV/0!</v>
      </c>
      <c r="X20" s="101"/>
      <c r="Y20" s="101"/>
      <c r="Z20" s="101"/>
      <c r="AA20" s="101"/>
      <c r="AB20" s="65"/>
      <c r="AC20" s="118" t="e">
        <f>AVERAGE(Table12151658[[#This Row],[Column25]],Table12151658[[#This Row],[Column26]])</f>
        <v>#DIV/0!</v>
      </c>
      <c r="AD20" s="101"/>
      <c r="AE20" s="101"/>
      <c r="AF20" s="101"/>
      <c r="AG20" s="101"/>
      <c r="AH20" s="65"/>
      <c r="AI20" s="118" t="e">
        <f>AVERAGE(Table12151658[[#This Row],[Column33]],Table12151658[[#This Row],[Column32]],Table12151658[[#This Row],[Column31]])</f>
        <v>#DIV/0!</v>
      </c>
      <c r="AJ20" s="54"/>
      <c r="AK20" s="54"/>
      <c r="AL20" s="101"/>
      <c r="AM20" s="54"/>
      <c r="AN20" s="65"/>
      <c r="AO20" s="118">
        <v>0</v>
      </c>
      <c r="AP20" s="101"/>
      <c r="AQ20" s="101"/>
      <c r="AR20" s="101"/>
      <c r="AS20" s="101"/>
      <c r="AT20" s="65"/>
      <c r="AU20" s="118" t="e">
        <f>AVERAGE(Table12151658[[#This Row],[Column45]],Table12151658[[#This Row],[Column44]],Table12151658[[#This Row],[Column43]])</f>
        <v>#DIV/0!</v>
      </c>
      <c r="AV20" s="101"/>
      <c r="AW20" s="101"/>
      <c r="AX20" s="59">
        <v>0</v>
      </c>
      <c r="AY20" s="102">
        <v>5</v>
      </c>
      <c r="AZ20" s="102">
        <v>0</v>
      </c>
      <c r="BA20" s="118">
        <f>IFERROR(AVERAGE(Table12151658[[#This Row],[Column52]],Table12151658[[#This Row],[Column53]]),"0")</f>
        <v>2.5</v>
      </c>
    </row>
    <row r="21" spans="1:53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102">
        <v>0</v>
      </c>
      <c r="M21" s="102"/>
      <c r="N21" s="102">
        <v>0</v>
      </c>
      <c r="O21" s="102">
        <v>0</v>
      </c>
      <c r="P21" s="102"/>
      <c r="Q21" s="118">
        <f>IFERROR(AVERAGE(Table12151658[[#This Row],[Column13]],Table12151658[[#This Row],[Column15]],Table12151658[[#This Row],[Column16]]),"0")</f>
        <v>0</v>
      </c>
      <c r="R21" s="102"/>
      <c r="S21" s="102"/>
      <c r="T21" s="102"/>
      <c r="U21" s="102"/>
      <c r="V21" s="59"/>
      <c r="W21" s="118" t="e">
        <f>AVERAGE(Table12151658[[#This Row],[Column19]],Table12151658[[#This Row],[Column20]],Table12151658[[#This Row],[Column22]])</f>
        <v>#DIV/0!</v>
      </c>
      <c r="X21" s="102"/>
      <c r="Y21" s="102"/>
      <c r="Z21" s="102"/>
      <c r="AA21" s="102"/>
      <c r="AB21" s="59"/>
      <c r="AC21" s="118" t="e">
        <f>AVERAGE(Table12151658[[#This Row],[Column25]],Table12151658[[#This Row],[Column26]])</f>
        <v>#DIV/0!</v>
      </c>
      <c r="AD21" s="102"/>
      <c r="AE21" s="102"/>
      <c r="AF21" s="102"/>
      <c r="AG21" s="102"/>
      <c r="AH21" s="59"/>
      <c r="AI21" s="118" t="e">
        <f>AVERAGE(Table12151658[[#This Row],[Column33]],Table12151658[[#This Row],[Column32]],Table12151658[[#This Row],[Column31]])</f>
        <v>#DIV/0!</v>
      </c>
      <c r="AJ21" s="58"/>
      <c r="AK21" s="58"/>
      <c r="AL21" s="102"/>
      <c r="AM21" s="58"/>
      <c r="AN21" s="59"/>
      <c r="AO21" s="118">
        <v>0</v>
      </c>
      <c r="AP21" s="102"/>
      <c r="AQ21" s="102"/>
      <c r="AR21" s="102"/>
      <c r="AS21" s="102"/>
      <c r="AT21" s="59"/>
      <c r="AU21" s="118" t="e">
        <f>AVERAGE(Table12151658[[#This Row],[Column45]],Table12151658[[#This Row],[Column44]],Table12151658[[#This Row],[Column43]])</f>
        <v>#DIV/0!</v>
      </c>
      <c r="AV21" s="102"/>
      <c r="AW21" s="102"/>
      <c r="AX21" s="59">
        <v>0</v>
      </c>
      <c r="AY21" s="102">
        <v>0</v>
      </c>
      <c r="AZ21" s="102">
        <v>0</v>
      </c>
      <c r="BA21" s="118">
        <f>IFERROR(AVERAGE(Table12151658[[#This Row],[Column52]],Table12151658[[#This Row],[Column53]]),"0")</f>
        <v>0</v>
      </c>
    </row>
    <row r="22" spans="1:53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102">
        <v>0</v>
      </c>
      <c r="M22" s="102"/>
      <c r="N22" s="102">
        <v>0</v>
      </c>
      <c r="O22" s="102">
        <v>0</v>
      </c>
      <c r="P22" s="102"/>
      <c r="Q22" s="118">
        <f>IFERROR(AVERAGE(Table12151658[[#This Row],[Column13]],Table12151658[[#This Row],[Column15]],Table12151658[[#This Row],[Column16]]),"0")</f>
        <v>0</v>
      </c>
      <c r="R22" s="101"/>
      <c r="S22" s="101"/>
      <c r="T22" s="101"/>
      <c r="U22" s="101"/>
      <c r="V22" s="65"/>
      <c r="W22" s="118" t="e">
        <f>AVERAGE(Table12151658[[#This Row],[Column19]],Table12151658[[#This Row],[Column20]],Table12151658[[#This Row],[Column22]])</f>
        <v>#DIV/0!</v>
      </c>
      <c r="X22" s="101"/>
      <c r="Y22" s="101"/>
      <c r="Z22" s="101"/>
      <c r="AA22" s="101"/>
      <c r="AB22" s="65"/>
      <c r="AC22" s="118" t="e">
        <f>AVERAGE(Table12151658[[#This Row],[Column25]],Table12151658[[#This Row],[Column26]])</f>
        <v>#DIV/0!</v>
      </c>
      <c r="AD22" s="101"/>
      <c r="AE22" s="101"/>
      <c r="AF22" s="101"/>
      <c r="AG22" s="101"/>
      <c r="AH22" s="65"/>
      <c r="AI22" s="118" t="e">
        <f>AVERAGE(Table12151658[[#This Row],[Column33]],Table12151658[[#This Row],[Column32]],Table12151658[[#This Row],[Column31]])</f>
        <v>#DIV/0!</v>
      </c>
      <c r="AJ22" s="54"/>
      <c r="AK22" s="54"/>
      <c r="AL22" s="101"/>
      <c r="AM22" s="54"/>
      <c r="AN22" s="65"/>
      <c r="AO22" s="118">
        <v>0</v>
      </c>
      <c r="AP22" s="101"/>
      <c r="AQ22" s="101"/>
      <c r="AR22" s="101"/>
      <c r="AS22" s="101"/>
      <c r="AT22" s="65"/>
      <c r="AU22" s="118" t="e">
        <f>AVERAGE(Table12151658[[#This Row],[Column45]],Table12151658[[#This Row],[Column44]],Table12151658[[#This Row],[Column43]])</f>
        <v>#DIV/0!</v>
      </c>
      <c r="AV22" s="101"/>
      <c r="AW22" s="101"/>
      <c r="AX22" s="59">
        <v>0</v>
      </c>
      <c r="AY22" s="102">
        <v>5</v>
      </c>
      <c r="AZ22" s="102">
        <v>0</v>
      </c>
      <c r="BA22" s="118">
        <f>IFERROR(AVERAGE(Table12151658[[#This Row],[Column52]],Table12151658[[#This Row],[Column53]]),"0")</f>
        <v>2.5</v>
      </c>
    </row>
    <row r="23" spans="1:53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102">
        <v>0</v>
      </c>
      <c r="M23" s="102"/>
      <c r="N23" s="102">
        <v>0</v>
      </c>
      <c r="O23" s="102">
        <v>0</v>
      </c>
      <c r="P23" s="102"/>
      <c r="Q23" s="118">
        <f>IFERROR(AVERAGE(Table12151658[[#This Row],[Column13]],Table12151658[[#This Row],[Column15]],Table12151658[[#This Row],[Column16]]),"0")</f>
        <v>0</v>
      </c>
      <c r="R23" s="102"/>
      <c r="S23" s="102"/>
      <c r="T23" s="102"/>
      <c r="U23" s="102"/>
      <c r="V23" s="59"/>
      <c r="W23" s="118" t="e">
        <f>AVERAGE(Table12151658[[#This Row],[Column19]],Table12151658[[#This Row],[Column20]],Table12151658[[#This Row],[Column22]])</f>
        <v>#DIV/0!</v>
      </c>
      <c r="X23" s="102"/>
      <c r="Y23" s="102"/>
      <c r="Z23" s="102"/>
      <c r="AA23" s="102"/>
      <c r="AB23" s="59"/>
      <c r="AC23" s="118" t="e">
        <f>AVERAGE(Table12151658[[#This Row],[Column25]],Table12151658[[#This Row],[Column26]])</f>
        <v>#DIV/0!</v>
      </c>
      <c r="AD23" s="102"/>
      <c r="AE23" s="102"/>
      <c r="AF23" s="102"/>
      <c r="AG23" s="102"/>
      <c r="AH23" s="59"/>
      <c r="AI23" s="118" t="e">
        <f>AVERAGE(Table12151658[[#This Row],[Column33]],Table12151658[[#This Row],[Column32]],Table12151658[[#This Row],[Column31]])</f>
        <v>#DIV/0!</v>
      </c>
      <c r="AJ23" s="58"/>
      <c r="AK23" s="58"/>
      <c r="AL23" s="102"/>
      <c r="AM23" s="58"/>
      <c r="AN23" s="59"/>
      <c r="AO23" s="118">
        <v>0</v>
      </c>
      <c r="AP23" s="102"/>
      <c r="AQ23" s="102"/>
      <c r="AR23" s="102"/>
      <c r="AS23" s="102"/>
      <c r="AT23" s="59"/>
      <c r="AU23" s="118" t="e">
        <f>AVERAGE(Table12151658[[#This Row],[Column45]],Table12151658[[#This Row],[Column44]],Table12151658[[#This Row],[Column43]])</f>
        <v>#DIV/0!</v>
      </c>
      <c r="AV23" s="102"/>
      <c r="AW23" s="102"/>
      <c r="AX23" s="59">
        <v>0</v>
      </c>
      <c r="AY23" s="102">
        <v>5</v>
      </c>
      <c r="AZ23" s="102">
        <v>0</v>
      </c>
      <c r="BA23" s="118">
        <f>IFERROR(AVERAGE(Table12151658[[#This Row],[Column52]],Table12151658[[#This Row],[Column53]]),"0")</f>
        <v>2.5</v>
      </c>
    </row>
    <row r="24" spans="1:53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102">
        <v>1</v>
      </c>
      <c r="M24" s="102"/>
      <c r="N24" s="102">
        <v>1</v>
      </c>
      <c r="O24" s="102">
        <v>1</v>
      </c>
      <c r="P24" s="102"/>
      <c r="Q24" s="118">
        <f>IFERROR(AVERAGE(Table12151658[[#This Row],[Column13]],Table12151658[[#This Row],[Column15]],Table12151658[[#This Row],[Column16]]),"0")</f>
        <v>1</v>
      </c>
      <c r="R24" s="101"/>
      <c r="S24" s="101"/>
      <c r="T24" s="101"/>
      <c r="U24" s="101"/>
      <c r="V24" s="65"/>
      <c r="W24" s="118" t="e">
        <f>AVERAGE(Table12151658[[#This Row],[Column19]],Table12151658[[#This Row],[Column20]],Table12151658[[#This Row],[Column22]])</f>
        <v>#DIV/0!</v>
      </c>
      <c r="X24" s="101"/>
      <c r="Y24" s="101"/>
      <c r="Z24" s="101"/>
      <c r="AA24" s="101"/>
      <c r="AB24" s="65"/>
      <c r="AC24" s="118" t="e">
        <f>AVERAGE(Table12151658[[#This Row],[Column25]],Table12151658[[#This Row],[Column26]])</f>
        <v>#DIV/0!</v>
      </c>
      <c r="AD24" s="101"/>
      <c r="AE24" s="101"/>
      <c r="AF24" s="101"/>
      <c r="AG24" s="101"/>
      <c r="AH24" s="65"/>
      <c r="AI24" s="118" t="e">
        <f>AVERAGE(Table12151658[[#This Row],[Column33]],Table12151658[[#This Row],[Column32]],Table12151658[[#This Row],[Column31]])</f>
        <v>#DIV/0!</v>
      </c>
      <c r="AJ24" s="54"/>
      <c r="AK24" s="54"/>
      <c r="AL24" s="101"/>
      <c r="AM24" s="54"/>
      <c r="AN24" s="65"/>
      <c r="AO24" s="118">
        <v>0</v>
      </c>
      <c r="AP24" s="101"/>
      <c r="AQ24" s="101"/>
      <c r="AR24" s="101"/>
      <c r="AS24" s="101"/>
      <c r="AT24" s="65"/>
      <c r="AU24" s="118" t="e">
        <f>AVERAGE(Table12151658[[#This Row],[Column45]],Table12151658[[#This Row],[Column44]],Table12151658[[#This Row],[Column43]])</f>
        <v>#DIV/0!</v>
      </c>
      <c r="AV24" s="101"/>
      <c r="AW24" s="101"/>
      <c r="AX24" s="59">
        <v>0</v>
      </c>
      <c r="AY24" s="102">
        <v>5</v>
      </c>
      <c r="AZ24" s="102">
        <v>0</v>
      </c>
      <c r="BA24" s="118">
        <f>IFERROR(AVERAGE(Table12151658[[#This Row],[Column52]],Table12151658[[#This Row],[Column53]]),"0")</f>
        <v>2.5</v>
      </c>
    </row>
    <row r="25" spans="1:53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102">
        <v>0</v>
      </c>
      <c r="M25" s="102"/>
      <c r="N25" s="102">
        <v>0</v>
      </c>
      <c r="O25" s="102">
        <v>0</v>
      </c>
      <c r="P25" s="102"/>
      <c r="Q25" s="118">
        <f>IFERROR(AVERAGE(Table12151658[[#This Row],[Column13]],Table12151658[[#This Row],[Column15]],Table12151658[[#This Row],[Column16]]),"0")</f>
        <v>0</v>
      </c>
      <c r="R25" s="102"/>
      <c r="S25" s="102"/>
      <c r="T25" s="102"/>
      <c r="U25" s="102"/>
      <c r="V25" s="59"/>
      <c r="W25" s="118" t="e">
        <f>AVERAGE(Table12151658[[#This Row],[Column19]],Table12151658[[#This Row],[Column20]],Table12151658[[#This Row],[Column22]])</f>
        <v>#DIV/0!</v>
      </c>
      <c r="X25" s="102"/>
      <c r="Y25" s="102"/>
      <c r="Z25" s="102"/>
      <c r="AA25" s="102"/>
      <c r="AB25" s="59"/>
      <c r="AC25" s="118" t="e">
        <f>AVERAGE(Table12151658[[#This Row],[Column25]],Table12151658[[#This Row],[Column26]])</f>
        <v>#DIV/0!</v>
      </c>
      <c r="AD25" s="102"/>
      <c r="AE25" s="102"/>
      <c r="AF25" s="102"/>
      <c r="AG25" s="102"/>
      <c r="AH25" s="59"/>
      <c r="AI25" s="118" t="e">
        <f>AVERAGE(Table12151658[[#This Row],[Column33]],Table12151658[[#This Row],[Column32]],Table12151658[[#This Row],[Column31]])</f>
        <v>#DIV/0!</v>
      </c>
      <c r="AJ25" s="58"/>
      <c r="AK25" s="58"/>
      <c r="AL25" s="102"/>
      <c r="AM25" s="58"/>
      <c r="AN25" s="59"/>
      <c r="AO25" s="118">
        <v>0</v>
      </c>
      <c r="AP25" s="102"/>
      <c r="AQ25" s="102"/>
      <c r="AR25" s="102"/>
      <c r="AS25" s="102"/>
      <c r="AT25" s="59"/>
      <c r="AU25" s="118" t="e">
        <f>AVERAGE(Table12151658[[#This Row],[Column45]],Table12151658[[#This Row],[Column44]],Table12151658[[#This Row],[Column43]])</f>
        <v>#DIV/0!</v>
      </c>
      <c r="AV25" s="102"/>
      <c r="AW25" s="102"/>
      <c r="AX25" s="59">
        <v>0</v>
      </c>
      <c r="AY25" s="102">
        <v>0</v>
      </c>
      <c r="AZ25" s="102">
        <v>0</v>
      </c>
      <c r="BA25" s="118">
        <f>IFERROR(AVERAGE(Table12151658[[#This Row],[Column52]],Table12151658[[#This Row],[Column53]]),"0")</f>
        <v>0</v>
      </c>
    </row>
    <row r="26" spans="1:53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102">
        <v>0</v>
      </c>
      <c r="M26" s="102"/>
      <c r="N26" s="102">
        <v>0</v>
      </c>
      <c r="O26" s="102">
        <v>0</v>
      </c>
      <c r="P26" s="102"/>
      <c r="Q26" s="118">
        <f>IFERROR(AVERAGE(Table12151658[[#This Row],[Column13]],Table12151658[[#This Row],[Column15]],Table12151658[[#This Row],[Column16]]),"0")</f>
        <v>0</v>
      </c>
      <c r="R26" s="101"/>
      <c r="S26" s="101"/>
      <c r="T26" s="101"/>
      <c r="U26" s="101"/>
      <c r="V26" s="65"/>
      <c r="W26" s="118" t="e">
        <f>AVERAGE(Table12151658[[#This Row],[Column19]],Table12151658[[#This Row],[Column20]],Table12151658[[#This Row],[Column22]])</f>
        <v>#DIV/0!</v>
      </c>
      <c r="X26" s="101"/>
      <c r="Y26" s="101"/>
      <c r="Z26" s="101"/>
      <c r="AA26" s="101"/>
      <c r="AB26" s="65"/>
      <c r="AC26" s="118" t="e">
        <f>AVERAGE(Table12151658[[#This Row],[Column25]],Table12151658[[#This Row],[Column26]])</f>
        <v>#DIV/0!</v>
      </c>
      <c r="AD26" s="101"/>
      <c r="AE26" s="101"/>
      <c r="AF26" s="101"/>
      <c r="AG26" s="101"/>
      <c r="AH26" s="65"/>
      <c r="AI26" s="118" t="e">
        <f>AVERAGE(Table12151658[[#This Row],[Column33]],Table12151658[[#This Row],[Column32]],Table12151658[[#This Row],[Column31]])</f>
        <v>#DIV/0!</v>
      </c>
      <c r="AJ26" s="54"/>
      <c r="AK26" s="54"/>
      <c r="AL26" s="101"/>
      <c r="AM26" s="54"/>
      <c r="AN26" s="65"/>
      <c r="AO26" s="118">
        <v>0</v>
      </c>
      <c r="AP26" s="101"/>
      <c r="AQ26" s="101"/>
      <c r="AR26" s="101"/>
      <c r="AS26" s="101"/>
      <c r="AT26" s="65"/>
      <c r="AU26" s="118" t="e">
        <f>AVERAGE(Table12151658[[#This Row],[Column45]],Table12151658[[#This Row],[Column44]],Table12151658[[#This Row],[Column43]])</f>
        <v>#DIV/0!</v>
      </c>
      <c r="AV26" s="101"/>
      <c r="AW26" s="101"/>
      <c r="AX26" s="59">
        <v>0</v>
      </c>
      <c r="AY26" s="102">
        <v>5</v>
      </c>
      <c r="AZ26" s="102">
        <v>0</v>
      </c>
      <c r="BA26" s="118">
        <f>IFERROR(AVERAGE(Table12151658[[#This Row],[Column52]],Table12151658[[#This Row],[Column53]]),"0")</f>
        <v>2.5</v>
      </c>
    </row>
    <row r="27" spans="1:53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102">
        <v>3</v>
      </c>
      <c r="M27" s="102"/>
      <c r="N27" s="102">
        <v>3</v>
      </c>
      <c r="O27" s="102">
        <v>3</v>
      </c>
      <c r="P27" s="102"/>
      <c r="Q27" s="118">
        <f>IFERROR(AVERAGE(Table12151658[[#This Row],[Column13]],Table12151658[[#This Row],[Column15]],Table12151658[[#This Row],[Column16]]),"0")</f>
        <v>3</v>
      </c>
      <c r="R27" s="102"/>
      <c r="S27" s="102"/>
      <c r="T27" s="102"/>
      <c r="U27" s="102"/>
      <c r="V27" s="59"/>
      <c r="W27" s="118" t="e">
        <f>AVERAGE(Table12151658[[#This Row],[Column19]],Table12151658[[#This Row],[Column20]],Table12151658[[#This Row],[Column22]])</f>
        <v>#DIV/0!</v>
      </c>
      <c r="X27" s="102"/>
      <c r="Y27" s="102"/>
      <c r="Z27" s="102"/>
      <c r="AA27" s="102"/>
      <c r="AB27" s="59"/>
      <c r="AC27" s="118" t="e">
        <f>AVERAGE(Table12151658[[#This Row],[Column25]],Table12151658[[#This Row],[Column26]])</f>
        <v>#DIV/0!</v>
      </c>
      <c r="AD27" s="102"/>
      <c r="AE27" s="102"/>
      <c r="AF27" s="102"/>
      <c r="AG27" s="102"/>
      <c r="AH27" s="59"/>
      <c r="AI27" s="118" t="e">
        <f>AVERAGE(Table12151658[[#This Row],[Column33]],Table12151658[[#This Row],[Column32]],Table12151658[[#This Row],[Column31]])</f>
        <v>#DIV/0!</v>
      </c>
      <c r="AJ27" s="58"/>
      <c r="AK27" s="58"/>
      <c r="AL27" s="102"/>
      <c r="AM27" s="58"/>
      <c r="AN27" s="59"/>
      <c r="AO27" s="118">
        <v>0</v>
      </c>
      <c r="AP27" s="102"/>
      <c r="AQ27" s="102"/>
      <c r="AR27" s="102"/>
      <c r="AS27" s="102"/>
      <c r="AT27" s="59"/>
      <c r="AU27" s="118" t="e">
        <f>AVERAGE(Table12151658[[#This Row],[Column45]],Table12151658[[#This Row],[Column44]],Table12151658[[#This Row],[Column43]])</f>
        <v>#DIV/0!</v>
      </c>
      <c r="AV27" s="102"/>
      <c r="AW27" s="102"/>
      <c r="AX27" s="59">
        <v>0</v>
      </c>
      <c r="AY27" s="102">
        <v>5</v>
      </c>
      <c r="AZ27" s="102">
        <v>0</v>
      </c>
      <c r="BA27" s="118">
        <f>IFERROR(AVERAGE(Table12151658[[#This Row],[Column52]],Table12151658[[#This Row],[Column53]]),"0")</f>
        <v>2.5</v>
      </c>
    </row>
    <row r="28" spans="1:53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102" t="s">
        <v>563</v>
      </c>
      <c r="M28" s="102"/>
      <c r="N28" s="102" t="s">
        <v>563</v>
      </c>
      <c r="O28" s="102" t="s">
        <v>563</v>
      </c>
      <c r="P28" s="102"/>
      <c r="Q28" s="118" t="str">
        <f>IFERROR(AVERAGE(Table12151658[[#This Row],[Column13]],Table12151658[[#This Row],[Column15]],Table12151658[[#This Row],[Column16]]),"0")</f>
        <v>0</v>
      </c>
      <c r="R28" s="101"/>
      <c r="S28" s="101"/>
      <c r="T28" s="101"/>
      <c r="U28" s="101"/>
      <c r="V28" s="65"/>
      <c r="W28" s="118" t="e">
        <f>AVERAGE(Table12151658[[#This Row],[Column19]],Table12151658[[#This Row],[Column20]],Table12151658[[#This Row],[Column22]])</f>
        <v>#DIV/0!</v>
      </c>
      <c r="X28" s="101"/>
      <c r="Y28" s="101"/>
      <c r="Z28" s="101"/>
      <c r="AA28" s="101"/>
      <c r="AB28" s="65"/>
      <c r="AC28" s="118" t="e">
        <f>AVERAGE(Table12151658[[#This Row],[Column25]],Table12151658[[#This Row],[Column26]])</f>
        <v>#DIV/0!</v>
      </c>
      <c r="AD28" s="101"/>
      <c r="AE28" s="101"/>
      <c r="AF28" s="101"/>
      <c r="AG28" s="101"/>
      <c r="AH28" s="65"/>
      <c r="AI28" s="118" t="e">
        <f>AVERAGE(Table12151658[[#This Row],[Column33]],Table12151658[[#This Row],[Column32]],Table12151658[[#This Row],[Column31]])</f>
        <v>#DIV/0!</v>
      </c>
      <c r="AJ28" s="54"/>
      <c r="AK28" s="54"/>
      <c r="AL28" s="101"/>
      <c r="AM28" s="54"/>
      <c r="AN28" s="65"/>
      <c r="AO28" s="118">
        <v>0</v>
      </c>
      <c r="AP28" s="101"/>
      <c r="AQ28" s="101"/>
      <c r="AR28" s="101"/>
      <c r="AS28" s="101"/>
      <c r="AT28" s="65"/>
      <c r="AU28" s="118" t="e">
        <f>AVERAGE(Table12151658[[#This Row],[Column45]],Table12151658[[#This Row],[Column44]],Table12151658[[#This Row],[Column43]])</f>
        <v>#DIV/0!</v>
      </c>
      <c r="AV28" s="101"/>
      <c r="AW28" s="101"/>
      <c r="AX28" s="59" t="s">
        <v>563</v>
      </c>
      <c r="AY28" s="102" t="s">
        <v>563</v>
      </c>
      <c r="AZ28" s="102" t="s">
        <v>563</v>
      </c>
      <c r="BA28" s="118" t="str">
        <f>IFERROR(AVERAGE(Table12151658[[#This Row],[Column52]],Table12151658[[#This Row],[Column53]]),"0")</f>
        <v>0</v>
      </c>
    </row>
    <row r="29" spans="1:53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102">
        <v>0</v>
      </c>
      <c r="M29" s="102"/>
      <c r="N29" s="102">
        <v>0</v>
      </c>
      <c r="O29" s="102">
        <v>0</v>
      </c>
      <c r="P29" s="102"/>
      <c r="Q29" s="118">
        <f>IFERROR(AVERAGE(Table12151658[[#This Row],[Column13]],Table12151658[[#This Row],[Column15]],Table12151658[[#This Row],[Column16]]),"0")</f>
        <v>0</v>
      </c>
      <c r="R29" s="102"/>
      <c r="S29" s="102"/>
      <c r="T29" s="102"/>
      <c r="U29" s="102"/>
      <c r="V29" s="59"/>
      <c r="W29" s="118" t="e">
        <f>AVERAGE(Table12151658[[#This Row],[Column19]],Table12151658[[#This Row],[Column20]],Table12151658[[#This Row],[Column22]])</f>
        <v>#DIV/0!</v>
      </c>
      <c r="X29" s="102"/>
      <c r="Y29" s="102"/>
      <c r="Z29" s="102"/>
      <c r="AA29" s="102"/>
      <c r="AB29" s="59"/>
      <c r="AC29" s="118" t="e">
        <f>AVERAGE(Table12151658[[#This Row],[Column25]],Table12151658[[#This Row],[Column26]])</f>
        <v>#DIV/0!</v>
      </c>
      <c r="AD29" s="102"/>
      <c r="AE29" s="102"/>
      <c r="AF29" s="102"/>
      <c r="AG29" s="102"/>
      <c r="AH29" s="59"/>
      <c r="AI29" s="118" t="e">
        <f>AVERAGE(Table12151658[[#This Row],[Column33]],Table12151658[[#This Row],[Column32]],Table12151658[[#This Row],[Column31]])</f>
        <v>#DIV/0!</v>
      </c>
      <c r="AJ29" s="58"/>
      <c r="AK29" s="58"/>
      <c r="AL29" s="102"/>
      <c r="AM29" s="58"/>
      <c r="AN29" s="59"/>
      <c r="AO29" s="118">
        <v>0</v>
      </c>
      <c r="AP29" s="102"/>
      <c r="AQ29" s="102"/>
      <c r="AR29" s="102"/>
      <c r="AS29" s="102"/>
      <c r="AT29" s="59"/>
      <c r="AU29" s="118" t="e">
        <f>AVERAGE(Table12151658[[#This Row],[Column45]],Table12151658[[#This Row],[Column44]],Table12151658[[#This Row],[Column43]])</f>
        <v>#DIV/0!</v>
      </c>
      <c r="AV29" s="102"/>
      <c r="AW29" s="102"/>
      <c r="AX29" s="59">
        <v>0</v>
      </c>
      <c r="AY29" s="102">
        <v>5</v>
      </c>
      <c r="AZ29" s="102">
        <v>0</v>
      </c>
      <c r="BA29" s="118">
        <f>IFERROR(AVERAGE(Table12151658[[#This Row],[Column52]],Table12151658[[#This Row],[Column53]]),"0")</f>
        <v>2.5</v>
      </c>
    </row>
    <row r="30" spans="1:53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102">
        <v>2</v>
      </c>
      <c r="M30" s="102"/>
      <c r="N30" s="102">
        <v>1</v>
      </c>
      <c r="O30" s="102">
        <v>1</v>
      </c>
      <c r="P30" s="102"/>
      <c r="Q30" s="118">
        <f>IFERROR(AVERAGE(Table12151658[[#This Row],[Column13]],Table12151658[[#This Row],[Column15]],Table12151658[[#This Row],[Column16]]),"0")</f>
        <v>1.3333333333333333</v>
      </c>
      <c r="R30" s="101"/>
      <c r="S30" s="101"/>
      <c r="T30" s="101"/>
      <c r="U30" s="101"/>
      <c r="V30" s="65"/>
      <c r="W30" s="118" t="e">
        <f>AVERAGE(Table12151658[[#This Row],[Column19]],Table12151658[[#This Row],[Column20]],Table12151658[[#This Row],[Column22]])</f>
        <v>#DIV/0!</v>
      </c>
      <c r="X30" s="101"/>
      <c r="Y30" s="101"/>
      <c r="Z30" s="101"/>
      <c r="AA30" s="101"/>
      <c r="AB30" s="65"/>
      <c r="AC30" s="118" t="e">
        <f>AVERAGE(Table12151658[[#This Row],[Column25]],Table12151658[[#This Row],[Column26]])</f>
        <v>#DIV/0!</v>
      </c>
      <c r="AD30" s="101"/>
      <c r="AE30" s="101"/>
      <c r="AF30" s="101"/>
      <c r="AG30" s="101"/>
      <c r="AH30" s="65"/>
      <c r="AI30" s="118" t="e">
        <f>AVERAGE(Table12151658[[#This Row],[Column33]],Table12151658[[#This Row],[Column32]],Table12151658[[#This Row],[Column31]])</f>
        <v>#DIV/0!</v>
      </c>
      <c r="AJ30" s="54"/>
      <c r="AK30" s="54"/>
      <c r="AL30" s="101"/>
      <c r="AM30" s="54"/>
      <c r="AN30" s="65"/>
      <c r="AO30" s="118">
        <v>0</v>
      </c>
      <c r="AP30" s="101"/>
      <c r="AQ30" s="101"/>
      <c r="AR30" s="101"/>
      <c r="AS30" s="101"/>
      <c r="AT30" s="65"/>
      <c r="AU30" s="118" t="e">
        <f>AVERAGE(Table12151658[[#This Row],[Column45]],Table12151658[[#This Row],[Column44]],Table12151658[[#This Row],[Column43]])</f>
        <v>#DIV/0!</v>
      </c>
      <c r="AV30" s="101"/>
      <c r="AW30" s="101"/>
      <c r="AX30" s="59">
        <v>0</v>
      </c>
      <c r="AY30" s="102">
        <v>5</v>
      </c>
      <c r="AZ30" s="102">
        <v>0</v>
      </c>
      <c r="BA30" s="118">
        <f>IFERROR(AVERAGE(Table12151658[[#This Row],[Column52]],Table12151658[[#This Row],[Column53]]),"0")</f>
        <v>2.5</v>
      </c>
    </row>
    <row r="31" spans="1:53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102" t="s">
        <v>563</v>
      </c>
      <c r="M31" s="102"/>
      <c r="N31" s="102" t="s">
        <v>563</v>
      </c>
      <c r="O31" s="102" t="s">
        <v>563</v>
      </c>
      <c r="P31" s="102"/>
      <c r="Q31" s="118" t="str">
        <f>IFERROR(AVERAGE(Table12151658[[#This Row],[Column13]],Table12151658[[#This Row],[Column15]],Table12151658[[#This Row],[Column16]]),"0")</f>
        <v>0</v>
      </c>
      <c r="R31" s="102"/>
      <c r="S31" s="102"/>
      <c r="T31" s="102"/>
      <c r="U31" s="102"/>
      <c r="V31" s="59"/>
      <c r="W31" s="118" t="e">
        <f>AVERAGE(Table12151658[[#This Row],[Column19]],Table12151658[[#This Row],[Column20]],Table12151658[[#This Row],[Column22]])</f>
        <v>#DIV/0!</v>
      </c>
      <c r="X31" s="102"/>
      <c r="Y31" s="102"/>
      <c r="Z31" s="102"/>
      <c r="AA31" s="102"/>
      <c r="AB31" s="59"/>
      <c r="AC31" s="118" t="e">
        <f>AVERAGE(Table12151658[[#This Row],[Column25]],Table12151658[[#This Row],[Column26]])</f>
        <v>#DIV/0!</v>
      </c>
      <c r="AD31" s="102"/>
      <c r="AE31" s="102"/>
      <c r="AF31" s="102"/>
      <c r="AG31" s="102"/>
      <c r="AH31" s="59"/>
      <c r="AI31" s="118" t="e">
        <f>AVERAGE(Table12151658[[#This Row],[Column33]],Table12151658[[#This Row],[Column32]],Table12151658[[#This Row],[Column31]])</f>
        <v>#DIV/0!</v>
      </c>
      <c r="AJ31" s="58"/>
      <c r="AK31" s="58"/>
      <c r="AL31" s="102"/>
      <c r="AM31" s="58"/>
      <c r="AN31" s="59"/>
      <c r="AO31" s="118">
        <v>0</v>
      </c>
      <c r="AP31" s="102"/>
      <c r="AQ31" s="102"/>
      <c r="AR31" s="102"/>
      <c r="AS31" s="102"/>
      <c r="AT31" s="59"/>
      <c r="AU31" s="118" t="e">
        <f>AVERAGE(Table12151658[[#This Row],[Column45]],Table12151658[[#This Row],[Column44]],Table12151658[[#This Row],[Column43]])</f>
        <v>#DIV/0!</v>
      </c>
      <c r="AV31" s="102"/>
      <c r="AW31" s="102"/>
      <c r="AX31" s="59" t="s">
        <v>563</v>
      </c>
      <c r="AY31" s="102" t="s">
        <v>563</v>
      </c>
      <c r="AZ31" s="102" t="s">
        <v>563</v>
      </c>
      <c r="BA31" s="118" t="str">
        <f>IFERROR(AVERAGE(Table12151658[[#This Row],[Column52]],Table12151658[[#This Row],[Column53]]),"0")</f>
        <v>0</v>
      </c>
    </row>
    <row r="32" spans="1:53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102">
        <v>3</v>
      </c>
      <c r="M32" s="102"/>
      <c r="N32" s="102">
        <v>3</v>
      </c>
      <c r="O32" s="102">
        <v>2</v>
      </c>
      <c r="P32" s="102"/>
      <c r="Q32" s="118">
        <f>IFERROR(AVERAGE(Table12151658[[#This Row],[Column13]],Table12151658[[#This Row],[Column15]],Table12151658[[#This Row],[Column16]]),"0")</f>
        <v>2.6666666666666665</v>
      </c>
      <c r="R32" s="101"/>
      <c r="S32" s="101"/>
      <c r="T32" s="101"/>
      <c r="U32" s="101"/>
      <c r="V32" s="65"/>
      <c r="W32" s="118" t="e">
        <f>AVERAGE(Table12151658[[#This Row],[Column19]],Table12151658[[#This Row],[Column20]],Table12151658[[#This Row],[Column22]])</f>
        <v>#DIV/0!</v>
      </c>
      <c r="X32" s="101"/>
      <c r="Y32" s="101"/>
      <c r="Z32" s="101"/>
      <c r="AA32" s="101"/>
      <c r="AB32" s="65"/>
      <c r="AC32" s="118" t="e">
        <f>AVERAGE(Table12151658[[#This Row],[Column25]],Table12151658[[#This Row],[Column26]])</f>
        <v>#DIV/0!</v>
      </c>
      <c r="AD32" s="101"/>
      <c r="AE32" s="101"/>
      <c r="AF32" s="101"/>
      <c r="AG32" s="101"/>
      <c r="AH32" s="65"/>
      <c r="AI32" s="118" t="e">
        <f>AVERAGE(Table12151658[[#This Row],[Column33]],Table12151658[[#This Row],[Column32]],Table12151658[[#This Row],[Column31]])</f>
        <v>#DIV/0!</v>
      </c>
      <c r="AJ32" s="54"/>
      <c r="AK32" s="54"/>
      <c r="AL32" s="101"/>
      <c r="AM32" s="54"/>
      <c r="AN32" s="65"/>
      <c r="AO32" s="118">
        <v>0</v>
      </c>
      <c r="AP32" s="101"/>
      <c r="AQ32" s="101"/>
      <c r="AR32" s="101"/>
      <c r="AS32" s="101"/>
      <c r="AT32" s="65"/>
      <c r="AU32" s="118" t="e">
        <f>AVERAGE(Table12151658[[#This Row],[Column45]],Table12151658[[#This Row],[Column44]],Table12151658[[#This Row],[Column43]])</f>
        <v>#DIV/0!</v>
      </c>
      <c r="AV32" s="101"/>
      <c r="AW32" s="101"/>
      <c r="AX32" s="59">
        <v>0</v>
      </c>
      <c r="AY32" s="102">
        <v>5</v>
      </c>
      <c r="AZ32" s="102">
        <v>0</v>
      </c>
      <c r="BA32" s="118">
        <f>IFERROR(AVERAGE(Table12151658[[#This Row],[Column52]],Table12151658[[#This Row],[Column53]]),"0")</f>
        <v>2.5</v>
      </c>
    </row>
    <row r="33" spans="1:53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102">
        <v>0</v>
      </c>
      <c r="M33" s="102"/>
      <c r="N33" s="102">
        <v>0</v>
      </c>
      <c r="O33" s="102">
        <v>0</v>
      </c>
      <c r="P33" s="102"/>
      <c r="Q33" s="118">
        <f>IFERROR(AVERAGE(Table12151658[[#This Row],[Column13]],Table12151658[[#This Row],[Column15]],Table12151658[[#This Row],[Column16]]),"0")</f>
        <v>0</v>
      </c>
      <c r="R33" s="102"/>
      <c r="S33" s="102"/>
      <c r="T33" s="102"/>
      <c r="U33" s="102"/>
      <c r="V33" s="59"/>
      <c r="W33" s="118" t="e">
        <f>AVERAGE(Table12151658[[#This Row],[Column19]],Table12151658[[#This Row],[Column20]],Table12151658[[#This Row],[Column22]])</f>
        <v>#DIV/0!</v>
      </c>
      <c r="X33" s="102"/>
      <c r="Y33" s="102"/>
      <c r="Z33" s="102"/>
      <c r="AA33" s="102"/>
      <c r="AB33" s="59"/>
      <c r="AC33" s="118" t="e">
        <f>AVERAGE(Table12151658[[#This Row],[Column25]],Table12151658[[#This Row],[Column26]])</f>
        <v>#DIV/0!</v>
      </c>
      <c r="AD33" s="102"/>
      <c r="AE33" s="102"/>
      <c r="AF33" s="102"/>
      <c r="AG33" s="102"/>
      <c r="AH33" s="59"/>
      <c r="AI33" s="118" t="e">
        <f>AVERAGE(Table12151658[[#This Row],[Column33]],Table12151658[[#This Row],[Column32]],Table12151658[[#This Row],[Column31]])</f>
        <v>#DIV/0!</v>
      </c>
      <c r="AJ33" s="58"/>
      <c r="AK33" s="58"/>
      <c r="AL33" s="102"/>
      <c r="AM33" s="58"/>
      <c r="AN33" s="59"/>
      <c r="AO33" s="118">
        <v>0</v>
      </c>
      <c r="AP33" s="102"/>
      <c r="AQ33" s="102"/>
      <c r="AR33" s="102"/>
      <c r="AS33" s="102"/>
      <c r="AT33" s="59"/>
      <c r="AU33" s="118" t="e">
        <f>AVERAGE(Table12151658[[#This Row],[Column45]],Table12151658[[#This Row],[Column44]],Table12151658[[#This Row],[Column43]])</f>
        <v>#DIV/0!</v>
      </c>
      <c r="AV33" s="102"/>
      <c r="AW33" s="102"/>
      <c r="AX33" s="59">
        <v>0</v>
      </c>
      <c r="AY33" s="102">
        <v>0</v>
      </c>
      <c r="AZ33" s="102">
        <v>0</v>
      </c>
      <c r="BA33" s="118">
        <f>IFERROR(AVERAGE(Table12151658[[#This Row],[Column52]],Table12151658[[#This Row],[Column53]]),"0")</f>
        <v>0</v>
      </c>
    </row>
    <row r="34" spans="1:53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102">
        <v>2</v>
      </c>
      <c r="M34" s="102"/>
      <c r="N34" s="102">
        <v>2</v>
      </c>
      <c r="O34" s="102">
        <v>1</v>
      </c>
      <c r="P34" s="102"/>
      <c r="Q34" s="118">
        <f>IFERROR(AVERAGE(Table12151658[[#This Row],[Column13]],Table12151658[[#This Row],[Column15]],Table12151658[[#This Row],[Column16]]),"0")</f>
        <v>1.6666666666666667</v>
      </c>
      <c r="R34" s="101"/>
      <c r="S34" s="101"/>
      <c r="T34" s="101"/>
      <c r="U34" s="101"/>
      <c r="V34" s="65"/>
      <c r="W34" s="118" t="e">
        <f>AVERAGE(Table12151658[[#This Row],[Column19]],Table12151658[[#This Row],[Column20]],Table12151658[[#This Row],[Column22]])</f>
        <v>#DIV/0!</v>
      </c>
      <c r="X34" s="101"/>
      <c r="Y34" s="101"/>
      <c r="Z34" s="101"/>
      <c r="AA34" s="101"/>
      <c r="AB34" s="65"/>
      <c r="AC34" s="118" t="e">
        <f>AVERAGE(Table12151658[[#This Row],[Column25]],Table12151658[[#This Row],[Column26]])</f>
        <v>#DIV/0!</v>
      </c>
      <c r="AD34" s="101"/>
      <c r="AE34" s="101"/>
      <c r="AF34" s="101"/>
      <c r="AG34" s="101"/>
      <c r="AH34" s="65"/>
      <c r="AI34" s="118" t="e">
        <f>AVERAGE(Table12151658[[#This Row],[Column33]],Table12151658[[#This Row],[Column32]],Table12151658[[#This Row],[Column31]])</f>
        <v>#DIV/0!</v>
      </c>
      <c r="AJ34" s="54"/>
      <c r="AK34" s="54"/>
      <c r="AL34" s="101"/>
      <c r="AM34" s="54"/>
      <c r="AN34" s="65"/>
      <c r="AO34" s="118">
        <v>0</v>
      </c>
      <c r="AP34" s="101"/>
      <c r="AQ34" s="101"/>
      <c r="AR34" s="101"/>
      <c r="AS34" s="101"/>
      <c r="AT34" s="65"/>
      <c r="AU34" s="118" t="e">
        <f>AVERAGE(Table12151658[[#This Row],[Column45]],Table12151658[[#This Row],[Column44]],Table12151658[[#This Row],[Column43]])</f>
        <v>#DIV/0!</v>
      </c>
      <c r="AV34" s="101"/>
      <c r="AW34" s="101"/>
      <c r="AX34" s="59">
        <v>0</v>
      </c>
      <c r="AY34" s="102">
        <v>5</v>
      </c>
      <c r="AZ34" s="102">
        <v>0</v>
      </c>
      <c r="BA34" s="118">
        <f>IFERROR(AVERAGE(Table12151658[[#This Row],[Column52]],Table12151658[[#This Row],[Column53]]),"0")</f>
        <v>2.5</v>
      </c>
    </row>
    <row r="35" spans="1:53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102">
        <v>3</v>
      </c>
      <c r="M35" s="102"/>
      <c r="N35" s="102">
        <v>3</v>
      </c>
      <c r="O35" s="102">
        <v>3</v>
      </c>
      <c r="P35" s="102"/>
      <c r="Q35" s="118">
        <f>IFERROR(AVERAGE(Table12151658[[#This Row],[Column13]],Table12151658[[#This Row],[Column15]],Table12151658[[#This Row],[Column16]]),"0")</f>
        <v>3</v>
      </c>
      <c r="R35" s="102"/>
      <c r="S35" s="102"/>
      <c r="T35" s="102"/>
      <c r="U35" s="102"/>
      <c r="V35" s="59"/>
      <c r="W35" s="118" t="e">
        <f>AVERAGE(Table12151658[[#This Row],[Column19]],Table12151658[[#This Row],[Column20]],Table12151658[[#This Row],[Column22]])</f>
        <v>#DIV/0!</v>
      </c>
      <c r="X35" s="102"/>
      <c r="Y35" s="102"/>
      <c r="Z35" s="102"/>
      <c r="AA35" s="102"/>
      <c r="AB35" s="59"/>
      <c r="AC35" s="118" t="e">
        <f>AVERAGE(Table12151658[[#This Row],[Column25]],Table12151658[[#This Row],[Column26]])</f>
        <v>#DIV/0!</v>
      </c>
      <c r="AD35" s="102"/>
      <c r="AE35" s="102"/>
      <c r="AF35" s="102"/>
      <c r="AG35" s="102"/>
      <c r="AH35" s="59"/>
      <c r="AI35" s="118" t="e">
        <f>AVERAGE(Table12151658[[#This Row],[Column33]],Table12151658[[#This Row],[Column32]],Table12151658[[#This Row],[Column31]])</f>
        <v>#DIV/0!</v>
      </c>
      <c r="AJ35" s="58"/>
      <c r="AK35" s="58"/>
      <c r="AL35" s="102"/>
      <c r="AM35" s="58"/>
      <c r="AN35" s="59"/>
      <c r="AO35" s="118">
        <v>0</v>
      </c>
      <c r="AP35" s="102"/>
      <c r="AQ35" s="102"/>
      <c r="AR35" s="102"/>
      <c r="AS35" s="102"/>
      <c r="AT35" s="59"/>
      <c r="AU35" s="118" t="e">
        <f>AVERAGE(Table12151658[[#This Row],[Column45]],Table12151658[[#This Row],[Column44]],Table12151658[[#This Row],[Column43]])</f>
        <v>#DIV/0!</v>
      </c>
      <c r="AV35" s="102"/>
      <c r="AW35" s="102"/>
      <c r="AX35" s="59">
        <v>0</v>
      </c>
      <c r="AY35" s="102">
        <v>5</v>
      </c>
      <c r="AZ35" s="102">
        <v>0</v>
      </c>
      <c r="BA35" s="118">
        <f>IFERROR(AVERAGE(Table12151658[[#This Row],[Column52]],Table12151658[[#This Row],[Column53]]),"0")</f>
        <v>2.5</v>
      </c>
    </row>
    <row r="36" spans="1:53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102">
        <v>0</v>
      </c>
      <c r="M36" s="102"/>
      <c r="N36" s="102">
        <v>0</v>
      </c>
      <c r="O36" s="102">
        <v>0</v>
      </c>
      <c r="P36" s="102"/>
      <c r="Q36" s="118">
        <f>IFERROR(AVERAGE(Table12151658[[#This Row],[Column13]],Table12151658[[#This Row],[Column15]],Table12151658[[#This Row],[Column16]]),"0")</f>
        <v>0</v>
      </c>
      <c r="R36" s="101"/>
      <c r="S36" s="101"/>
      <c r="T36" s="101"/>
      <c r="U36" s="101"/>
      <c r="V36" s="65"/>
      <c r="W36" s="118" t="e">
        <f>AVERAGE(Table12151658[[#This Row],[Column19]],Table12151658[[#This Row],[Column20]],Table12151658[[#This Row],[Column22]])</f>
        <v>#DIV/0!</v>
      </c>
      <c r="X36" s="101"/>
      <c r="Y36" s="101"/>
      <c r="Z36" s="101"/>
      <c r="AA36" s="101"/>
      <c r="AB36" s="65"/>
      <c r="AC36" s="118" t="e">
        <f>AVERAGE(Table12151658[[#This Row],[Column25]],Table12151658[[#This Row],[Column26]])</f>
        <v>#DIV/0!</v>
      </c>
      <c r="AD36" s="101"/>
      <c r="AE36" s="101"/>
      <c r="AF36" s="101"/>
      <c r="AG36" s="101"/>
      <c r="AH36" s="65"/>
      <c r="AI36" s="118" t="e">
        <f>AVERAGE(Table12151658[[#This Row],[Column33]],Table12151658[[#This Row],[Column32]],Table12151658[[#This Row],[Column31]])</f>
        <v>#DIV/0!</v>
      </c>
      <c r="AJ36" s="54"/>
      <c r="AK36" s="54"/>
      <c r="AL36" s="101"/>
      <c r="AM36" s="54"/>
      <c r="AN36" s="65"/>
      <c r="AO36" s="118">
        <v>0</v>
      </c>
      <c r="AP36" s="101"/>
      <c r="AQ36" s="101"/>
      <c r="AR36" s="101"/>
      <c r="AS36" s="101"/>
      <c r="AT36" s="65"/>
      <c r="AU36" s="118" t="e">
        <f>AVERAGE(Table12151658[[#This Row],[Column45]],Table12151658[[#This Row],[Column44]],Table12151658[[#This Row],[Column43]])</f>
        <v>#DIV/0!</v>
      </c>
      <c r="AV36" s="101"/>
      <c r="AW36" s="101"/>
      <c r="AX36" s="59">
        <v>0</v>
      </c>
      <c r="AY36" s="102">
        <v>5</v>
      </c>
      <c r="AZ36" s="102">
        <v>0</v>
      </c>
      <c r="BA36" s="118">
        <f>IFERROR(AVERAGE(Table12151658[[#This Row],[Column52]],Table12151658[[#This Row],[Column53]]),"0")</f>
        <v>2.5</v>
      </c>
    </row>
    <row r="37" spans="1:53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102">
        <v>3</v>
      </c>
      <c r="M37" s="102"/>
      <c r="N37" s="102">
        <v>3</v>
      </c>
      <c r="O37" s="102">
        <v>2</v>
      </c>
      <c r="P37" s="102"/>
      <c r="Q37" s="118">
        <f>IFERROR(AVERAGE(Table12151658[[#This Row],[Column13]],Table12151658[[#This Row],[Column15]],Table12151658[[#This Row],[Column16]]),"0")</f>
        <v>2.6666666666666665</v>
      </c>
      <c r="R37" s="102"/>
      <c r="S37" s="102"/>
      <c r="T37" s="102"/>
      <c r="U37" s="102"/>
      <c r="V37" s="59"/>
      <c r="W37" s="118" t="e">
        <f>AVERAGE(Table12151658[[#This Row],[Column19]],Table12151658[[#This Row],[Column20]],Table12151658[[#This Row],[Column22]])</f>
        <v>#DIV/0!</v>
      </c>
      <c r="X37" s="102"/>
      <c r="Y37" s="102"/>
      <c r="Z37" s="102"/>
      <c r="AA37" s="102"/>
      <c r="AB37" s="59"/>
      <c r="AC37" s="118" t="e">
        <f>AVERAGE(Table12151658[[#This Row],[Column25]],Table12151658[[#This Row],[Column26]])</f>
        <v>#DIV/0!</v>
      </c>
      <c r="AD37" s="102"/>
      <c r="AE37" s="102"/>
      <c r="AF37" s="102"/>
      <c r="AG37" s="102"/>
      <c r="AH37" s="59"/>
      <c r="AI37" s="118" t="e">
        <f>AVERAGE(Table12151658[[#This Row],[Column33]],Table12151658[[#This Row],[Column32]],Table12151658[[#This Row],[Column31]])</f>
        <v>#DIV/0!</v>
      </c>
      <c r="AJ37" s="58"/>
      <c r="AK37" s="58"/>
      <c r="AL37" s="102"/>
      <c r="AM37" s="58"/>
      <c r="AN37" s="59"/>
      <c r="AO37" s="118">
        <v>0</v>
      </c>
      <c r="AP37" s="102"/>
      <c r="AQ37" s="102"/>
      <c r="AR37" s="102"/>
      <c r="AS37" s="102"/>
      <c r="AT37" s="59"/>
      <c r="AU37" s="118" t="e">
        <f>AVERAGE(Table12151658[[#This Row],[Column45]],Table12151658[[#This Row],[Column44]],Table12151658[[#This Row],[Column43]])</f>
        <v>#DIV/0!</v>
      </c>
      <c r="AV37" s="102"/>
      <c r="AW37" s="102"/>
      <c r="AX37" s="59">
        <v>0</v>
      </c>
      <c r="AY37" s="102">
        <v>5</v>
      </c>
      <c r="AZ37" s="102">
        <v>0</v>
      </c>
      <c r="BA37" s="118">
        <f>IFERROR(AVERAGE(Table12151658[[#This Row],[Column52]],Table12151658[[#This Row],[Column53]]),"0")</f>
        <v>2.5</v>
      </c>
    </row>
    <row r="38" spans="1:53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102">
        <v>3</v>
      </c>
      <c r="M38" s="102"/>
      <c r="N38" s="102">
        <v>2</v>
      </c>
      <c r="O38" s="102">
        <v>3</v>
      </c>
      <c r="P38" s="102"/>
      <c r="Q38" s="118">
        <f>IFERROR(AVERAGE(Table12151658[[#This Row],[Column13]],Table12151658[[#This Row],[Column15]],Table12151658[[#This Row],[Column16]]),"0")</f>
        <v>2.6666666666666665</v>
      </c>
      <c r="R38" s="101"/>
      <c r="S38" s="101"/>
      <c r="T38" s="101"/>
      <c r="U38" s="101"/>
      <c r="V38" s="65"/>
      <c r="W38" s="118" t="e">
        <f>AVERAGE(Table12151658[[#This Row],[Column19]],Table12151658[[#This Row],[Column20]],Table12151658[[#This Row],[Column22]])</f>
        <v>#DIV/0!</v>
      </c>
      <c r="X38" s="101"/>
      <c r="Y38" s="101"/>
      <c r="Z38" s="101"/>
      <c r="AA38" s="101"/>
      <c r="AB38" s="65"/>
      <c r="AC38" s="118" t="e">
        <f>AVERAGE(Table12151658[[#This Row],[Column25]],Table12151658[[#This Row],[Column26]])</f>
        <v>#DIV/0!</v>
      </c>
      <c r="AD38" s="101"/>
      <c r="AE38" s="101"/>
      <c r="AF38" s="101"/>
      <c r="AG38" s="101"/>
      <c r="AH38" s="65"/>
      <c r="AI38" s="118" t="e">
        <f>AVERAGE(Table12151658[[#This Row],[Column33]],Table12151658[[#This Row],[Column32]],Table12151658[[#This Row],[Column31]])</f>
        <v>#DIV/0!</v>
      </c>
      <c r="AJ38" s="54"/>
      <c r="AK38" s="54"/>
      <c r="AL38" s="101"/>
      <c r="AM38" s="54"/>
      <c r="AN38" s="65"/>
      <c r="AO38" s="118">
        <v>0</v>
      </c>
      <c r="AP38" s="101"/>
      <c r="AQ38" s="101"/>
      <c r="AR38" s="101"/>
      <c r="AS38" s="101"/>
      <c r="AT38" s="65"/>
      <c r="AU38" s="118" t="e">
        <f>AVERAGE(Table12151658[[#This Row],[Column45]],Table12151658[[#This Row],[Column44]],Table12151658[[#This Row],[Column43]])</f>
        <v>#DIV/0!</v>
      </c>
      <c r="AV38" s="101"/>
      <c r="AW38" s="101"/>
      <c r="AX38" s="59">
        <v>0</v>
      </c>
      <c r="AY38" s="102">
        <v>5</v>
      </c>
      <c r="AZ38" s="102">
        <v>0</v>
      </c>
      <c r="BA38" s="118">
        <f>IFERROR(AVERAGE(Table12151658[[#This Row],[Column52]],Table12151658[[#This Row],[Column53]]),"0")</f>
        <v>2.5</v>
      </c>
    </row>
    <row r="39" spans="1:53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102" t="s">
        <v>563</v>
      </c>
      <c r="M39" s="102"/>
      <c r="N39" s="102" t="s">
        <v>563</v>
      </c>
      <c r="O39" s="102" t="s">
        <v>563</v>
      </c>
      <c r="P39" s="102"/>
      <c r="Q39" s="118" t="str">
        <f>IFERROR(AVERAGE(Table12151658[[#This Row],[Column13]],Table12151658[[#This Row],[Column15]],Table12151658[[#This Row],[Column16]]),"0")</f>
        <v>0</v>
      </c>
      <c r="R39" s="102"/>
      <c r="S39" s="102"/>
      <c r="T39" s="102"/>
      <c r="U39" s="102"/>
      <c r="V39" s="59"/>
      <c r="W39" s="118" t="e">
        <f>AVERAGE(Table12151658[[#This Row],[Column19]],Table12151658[[#This Row],[Column20]],Table12151658[[#This Row],[Column22]])</f>
        <v>#DIV/0!</v>
      </c>
      <c r="X39" s="102"/>
      <c r="Y39" s="102"/>
      <c r="Z39" s="102"/>
      <c r="AA39" s="102"/>
      <c r="AB39" s="59"/>
      <c r="AC39" s="118" t="e">
        <f>AVERAGE(Table12151658[[#This Row],[Column25]],Table12151658[[#This Row],[Column26]])</f>
        <v>#DIV/0!</v>
      </c>
      <c r="AD39" s="102"/>
      <c r="AE39" s="102"/>
      <c r="AF39" s="102"/>
      <c r="AG39" s="102"/>
      <c r="AH39" s="59"/>
      <c r="AI39" s="118" t="e">
        <f>AVERAGE(Table12151658[[#This Row],[Column33]],Table12151658[[#This Row],[Column32]],Table12151658[[#This Row],[Column31]])</f>
        <v>#DIV/0!</v>
      </c>
      <c r="AJ39" s="58"/>
      <c r="AK39" s="58"/>
      <c r="AL39" s="102"/>
      <c r="AM39" s="58"/>
      <c r="AN39" s="59"/>
      <c r="AO39" s="118">
        <v>0</v>
      </c>
      <c r="AP39" s="102"/>
      <c r="AQ39" s="102"/>
      <c r="AR39" s="102"/>
      <c r="AS39" s="102"/>
      <c r="AT39" s="59"/>
      <c r="AU39" s="118" t="e">
        <f>AVERAGE(Table12151658[[#This Row],[Column45]],Table12151658[[#This Row],[Column44]],Table12151658[[#This Row],[Column43]])</f>
        <v>#DIV/0!</v>
      </c>
      <c r="AV39" s="102"/>
      <c r="AW39" s="102"/>
      <c r="AX39" s="59" t="s">
        <v>563</v>
      </c>
      <c r="AY39" s="102" t="s">
        <v>563</v>
      </c>
      <c r="AZ39" s="102" t="s">
        <v>563</v>
      </c>
      <c r="BA39" s="118" t="str">
        <f>IFERROR(AVERAGE(Table12151658[[#This Row],[Column52]],Table12151658[[#This Row],[Column53]]),"0")</f>
        <v>0</v>
      </c>
    </row>
    <row r="40" spans="1:53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102">
        <v>0</v>
      </c>
      <c r="M40" s="102"/>
      <c r="N40" s="102">
        <v>0</v>
      </c>
      <c r="O40" s="102">
        <v>0</v>
      </c>
      <c r="P40" s="102"/>
      <c r="Q40" s="118">
        <f>IFERROR(AVERAGE(Table12151658[[#This Row],[Column13]],Table12151658[[#This Row],[Column15]],Table12151658[[#This Row],[Column16]]),"0")</f>
        <v>0</v>
      </c>
      <c r="R40" s="101"/>
      <c r="S40" s="101"/>
      <c r="T40" s="101"/>
      <c r="U40" s="101"/>
      <c r="V40" s="65"/>
      <c r="W40" s="118" t="e">
        <f>AVERAGE(Table12151658[[#This Row],[Column19]],Table12151658[[#This Row],[Column20]],Table12151658[[#This Row],[Column22]])</f>
        <v>#DIV/0!</v>
      </c>
      <c r="X40" s="101"/>
      <c r="Y40" s="101"/>
      <c r="Z40" s="101"/>
      <c r="AA40" s="101"/>
      <c r="AB40" s="65"/>
      <c r="AC40" s="118" t="e">
        <f>AVERAGE(Table12151658[[#This Row],[Column25]],Table12151658[[#This Row],[Column26]])</f>
        <v>#DIV/0!</v>
      </c>
      <c r="AD40" s="101"/>
      <c r="AE40" s="101"/>
      <c r="AF40" s="101"/>
      <c r="AG40" s="101"/>
      <c r="AH40" s="65"/>
      <c r="AI40" s="118" t="e">
        <f>AVERAGE(Table12151658[[#This Row],[Column33]],Table12151658[[#This Row],[Column32]],Table12151658[[#This Row],[Column31]])</f>
        <v>#DIV/0!</v>
      </c>
      <c r="AJ40" s="54"/>
      <c r="AK40" s="54"/>
      <c r="AL40" s="101"/>
      <c r="AM40" s="54"/>
      <c r="AN40" s="65"/>
      <c r="AO40" s="118">
        <v>0</v>
      </c>
      <c r="AP40" s="101"/>
      <c r="AQ40" s="101"/>
      <c r="AR40" s="101"/>
      <c r="AS40" s="101"/>
      <c r="AT40" s="65"/>
      <c r="AU40" s="118" t="e">
        <f>AVERAGE(Table12151658[[#This Row],[Column45]],Table12151658[[#This Row],[Column44]],Table12151658[[#This Row],[Column43]])</f>
        <v>#DIV/0!</v>
      </c>
      <c r="AV40" s="101"/>
      <c r="AW40" s="101"/>
      <c r="AX40" s="59">
        <v>0</v>
      </c>
      <c r="AY40" s="102">
        <v>0</v>
      </c>
      <c r="AZ40" s="102">
        <v>0</v>
      </c>
      <c r="BA40" s="118">
        <f>IFERROR(AVERAGE(Table12151658[[#This Row],[Column52]],Table12151658[[#This Row],[Column53]]),"0")</f>
        <v>0</v>
      </c>
    </row>
    <row r="41" spans="1:53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102" t="s">
        <v>563</v>
      </c>
      <c r="M41" s="102"/>
      <c r="N41" s="102" t="s">
        <v>563</v>
      </c>
      <c r="O41" s="102" t="s">
        <v>563</v>
      </c>
      <c r="P41" s="102"/>
      <c r="Q41" s="118" t="str">
        <f>IFERROR(AVERAGE(Table12151658[[#This Row],[Column13]],Table12151658[[#This Row],[Column15]],Table12151658[[#This Row],[Column16]]),"0")</f>
        <v>0</v>
      </c>
      <c r="R41" s="102"/>
      <c r="S41" s="102"/>
      <c r="T41" s="102"/>
      <c r="U41" s="102"/>
      <c r="V41" s="59"/>
      <c r="W41" s="118" t="e">
        <f>AVERAGE(Table12151658[[#This Row],[Column19]],Table12151658[[#This Row],[Column20]],Table12151658[[#This Row],[Column22]])</f>
        <v>#DIV/0!</v>
      </c>
      <c r="X41" s="102"/>
      <c r="Y41" s="102"/>
      <c r="Z41" s="102"/>
      <c r="AA41" s="102"/>
      <c r="AB41" s="59"/>
      <c r="AC41" s="118" t="e">
        <f>AVERAGE(Table12151658[[#This Row],[Column25]],Table12151658[[#This Row],[Column26]])</f>
        <v>#DIV/0!</v>
      </c>
      <c r="AD41" s="102"/>
      <c r="AE41" s="102"/>
      <c r="AF41" s="102"/>
      <c r="AG41" s="102"/>
      <c r="AH41" s="59"/>
      <c r="AI41" s="118" t="e">
        <f>AVERAGE(Table12151658[[#This Row],[Column33]],Table12151658[[#This Row],[Column32]],Table12151658[[#This Row],[Column31]])</f>
        <v>#DIV/0!</v>
      </c>
      <c r="AJ41" s="58"/>
      <c r="AK41" s="58"/>
      <c r="AL41" s="102"/>
      <c r="AM41" s="58"/>
      <c r="AN41" s="59"/>
      <c r="AO41" s="118">
        <v>0</v>
      </c>
      <c r="AP41" s="102"/>
      <c r="AQ41" s="102"/>
      <c r="AR41" s="102"/>
      <c r="AS41" s="102"/>
      <c r="AT41" s="59"/>
      <c r="AU41" s="118" t="e">
        <f>AVERAGE(Table12151658[[#This Row],[Column45]],Table12151658[[#This Row],[Column44]],Table12151658[[#This Row],[Column43]])</f>
        <v>#DIV/0!</v>
      </c>
      <c r="AV41" s="102"/>
      <c r="AW41" s="102"/>
      <c r="AX41" s="59" t="s">
        <v>563</v>
      </c>
      <c r="AY41" s="102" t="s">
        <v>563</v>
      </c>
      <c r="AZ41" s="102" t="s">
        <v>563</v>
      </c>
      <c r="BA41" s="118" t="str">
        <f>IFERROR(AVERAGE(Table12151658[[#This Row],[Column52]],Table12151658[[#This Row],[Column53]]),"0")</f>
        <v>0</v>
      </c>
    </row>
    <row r="42" spans="1:53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102">
        <v>2</v>
      </c>
      <c r="M42" s="102"/>
      <c r="N42" s="102">
        <v>2</v>
      </c>
      <c r="O42" s="102">
        <v>2</v>
      </c>
      <c r="P42" s="102"/>
      <c r="Q42" s="118">
        <f>IFERROR(AVERAGE(Table12151658[[#This Row],[Column13]],Table12151658[[#This Row],[Column15]],Table12151658[[#This Row],[Column16]]),"0")</f>
        <v>2</v>
      </c>
      <c r="R42" s="101"/>
      <c r="S42" s="101"/>
      <c r="T42" s="101"/>
      <c r="U42" s="101"/>
      <c r="V42" s="65"/>
      <c r="W42" s="118" t="e">
        <f>AVERAGE(Table12151658[[#This Row],[Column19]],Table12151658[[#This Row],[Column20]],Table12151658[[#This Row],[Column22]])</f>
        <v>#DIV/0!</v>
      </c>
      <c r="X42" s="101"/>
      <c r="Y42" s="101"/>
      <c r="Z42" s="101"/>
      <c r="AA42" s="101"/>
      <c r="AB42" s="65"/>
      <c r="AC42" s="118" t="e">
        <f>AVERAGE(Table12151658[[#This Row],[Column25]],Table12151658[[#This Row],[Column26]])</f>
        <v>#DIV/0!</v>
      </c>
      <c r="AD42" s="101"/>
      <c r="AE42" s="101"/>
      <c r="AF42" s="101"/>
      <c r="AG42" s="101"/>
      <c r="AH42" s="65"/>
      <c r="AI42" s="118" t="e">
        <f>AVERAGE(Table12151658[[#This Row],[Column33]],Table12151658[[#This Row],[Column32]],Table12151658[[#This Row],[Column31]])</f>
        <v>#DIV/0!</v>
      </c>
      <c r="AJ42" s="54"/>
      <c r="AK42" s="54"/>
      <c r="AL42" s="101"/>
      <c r="AM42" s="54"/>
      <c r="AN42" s="65"/>
      <c r="AO42" s="118">
        <v>0</v>
      </c>
      <c r="AP42" s="101"/>
      <c r="AQ42" s="101"/>
      <c r="AR42" s="101"/>
      <c r="AS42" s="101"/>
      <c r="AT42" s="65"/>
      <c r="AU42" s="118" t="e">
        <f>AVERAGE(Table12151658[[#This Row],[Column45]],Table12151658[[#This Row],[Column44]],Table12151658[[#This Row],[Column43]])</f>
        <v>#DIV/0!</v>
      </c>
      <c r="AV42" s="101"/>
      <c r="AW42" s="101"/>
      <c r="AX42" s="59">
        <v>0</v>
      </c>
      <c r="AY42" s="102">
        <v>5</v>
      </c>
      <c r="AZ42" s="102">
        <v>0</v>
      </c>
      <c r="BA42" s="118">
        <f>IFERROR(AVERAGE(Table12151658[[#This Row],[Column52]],Table12151658[[#This Row],[Column53]]),"0")</f>
        <v>2.5</v>
      </c>
    </row>
    <row r="43" spans="1:53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102" t="s">
        <v>563</v>
      </c>
      <c r="M43" s="102"/>
      <c r="N43" s="102" t="s">
        <v>563</v>
      </c>
      <c r="O43" s="102" t="s">
        <v>563</v>
      </c>
      <c r="P43" s="102"/>
      <c r="Q43" s="118" t="str">
        <f>IFERROR(AVERAGE(Table12151658[[#This Row],[Column13]],Table12151658[[#This Row],[Column15]],Table12151658[[#This Row],[Column16]]),"0")</f>
        <v>0</v>
      </c>
      <c r="R43" s="102"/>
      <c r="S43" s="102"/>
      <c r="T43" s="102"/>
      <c r="U43" s="102"/>
      <c r="V43" s="59"/>
      <c r="W43" s="118" t="e">
        <f>AVERAGE(Table12151658[[#This Row],[Column19]],Table12151658[[#This Row],[Column20]],Table12151658[[#This Row],[Column22]])</f>
        <v>#DIV/0!</v>
      </c>
      <c r="X43" s="102"/>
      <c r="Y43" s="102"/>
      <c r="Z43" s="102"/>
      <c r="AA43" s="102"/>
      <c r="AB43" s="59"/>
      <c r="AC43" s="118" t="e">
        <f>AVERAGE(Table12151658[[#This Row],[Column25]],Table12151658[[#This Row],[Column26]])</f>
        <v>#DIV/0!</v>
      </c>
      <c r="AD43" s="102"/>
      <c r="AE43" s="102"/>
      <c r="AF43" s="102"/>
      <c r="AG43" s="102"/>
      <c r="AH43" s="59"/>
      <c r="AI43" s="118" t="e">
        <f>AVERAGE(Table12151658[[#This Row],[Column33]],Table12151658[[#This Row],[Column32]],Table12151658[[#This Row],[Column31]])</f>
        <v>#DIV/0!</v>
      </c>
      <c r="AJ43" s="58"/>
      <c r="AK43" s="58"/>
      <c r="AL43" s="102"/>
      <c r="AM43" s="58"/>
      <c r="AN43" s="59"/>
      <c r="AO43" s="118">
        <v>0</v>
      </c>
      <c r="AP43" s="102"/>
      <c r="AQ43" s="102"/>
      <c r="AR43" s="102"/>
      <c r="AS43" s="102"/>
      <c r="AT43" s="59"/>
      <c r="AU43" s="118" t="e">
        <f>AVERAGE(Table12151658[[#This Row],[Column45]],Table12151658[[#This Row],[Column44]],Table12151658[[#This Row],[Column43]])</f>
        <v>#DIV/0!</v>
      </c>
      <c r="AV43" s="102"/>
      <c r="AW43" s="102"/>
      <c r="AX43" s="59" t="s">
        <v>563</v>
      </c>
      <c r="AY43" s="102" t="s">
        <v>563</v>
      </c>
      <c r="AZ43" s="102" t="s">
        <v>563</v>
      </c>
      <c r="BA43" s="118" t="str">
        <f>IFERROR(AVERAGE(Table12151658[[#This Row],[Column52]],Table12151658[[#This Row],[Column53]]),"0")</f>
        <v>0</v>
      </c>
    </row>
    <row r="44" spans="1:53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102">
        <v>0</v>
      </c>
      <c r="M44" s="102"/>
      <c r="N44" s="102">
        <v>0</v>
      </c>
      <c r="O44" s="102">
        <v>0</v>
      </c>
      <c r="P44" s="102"/>
      <c r="Q44" s="118">
        <f>IFERROR(AVERAGE(Table12151658[[#This Row],[Column13]],Table12151658[[#This Row],[Column15]],Table12151658[[#This Row],[Column16]]),"0")</f>
        <v>0</v>
      </c>
      <c r="R44" s="101"/>
      <c r="S44" s="101"/>
      <c r="T44" s="101"/>
      <c r="U44" s="101"/>
      <c r="V44" s="65"/>
      <c r="W44" s="118" t="e">
        <f>AVERAGE(Table12151658[[#This Row],[Column19]],Table12151658[[#This Row],[Column20]],Table12151658[[#This Row],[Column22]])</f>
        <v>#DIV/0!</v>
      </c>
      <c r="X44" s="101"/>
      <c r="Y44" s="101"/>
      <c r="Z44" s="101"/>
      <c r="AA44" s="101"/>
      <c r="AB44" s="65"/>
      <c r="AC44" s="118" t="e">
        <f>AVERAGE(Table12151658[[#This Row],[Column25]],Table12151658[[#This Row],[Column26]])</f>
        <v>#DIV/0!</v>
      </c>
      <c r="AD44" s="101"/>
      <c r="AE44" s="101"/>
      <c r="AF44" s="101"/>
      <c r="AG44" s="101"/>
      <c r="AH44" s="65"/>
      <c r="AI44" s="118" t="e">
        <f>AVERAGE(Table12151658[[#This Row],[Column33]],Table12151658[[#This Row],[Column32]],Table12151658[[#This Row],[Column31]])</f>
        <v>#DIV/0!</v>
      </c>
      <c r="AJ44" s="54"/>
      <c r="AK44" s="54"/>
      <c r="AL44" s="101"/>
      <c r="AM44" s="54"/>
      <c r="AN44" s="65"/>
      <c r="AO44" s="118">
        <v>0</v>
      </c>
      <c r="AP44" s="101"/>
      <c r="AQ44" s="101"/>
      <c r="AR44" s="101"/>
      <c r="AS44" s="101"/>
      <c r="AT44" s="65"/>
      <c r="AU44" s="118" t="e">
        <f>AVERAGE(Table12151658[[#This Row],[Column45]],Table12151658[[#This Row],[Column44]],Table12151658[[#This Row],[Column43]])</f>
        <v>#DIV/0!</v>
      </c>
      <c r="AV44" s="101"/>
      <c r="AW44" s="101"/>
      <c r="AX44" s="59">
        <v>0</v>
      </c>
      <c r="AY44" s="102">
        <v>5</v>
      </c>
      <c r="AZ44" s="102">
        <v>0</v>
      </c>
      <c r="BA44" s="118">
        <f>IFERROR(AVERAGE(Table12151658[[#This Row],[Column52]],Table12151658[[#This Row],[Column53]]),"0")</f>
        <v>2.5</v>
      </c>
    </row>
    <row r="45" spans="1:53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102">
        <v>4</v>
      </c>
      <c r="M45" s="102"/>
      <c r="N45" s="102">
        <v>3</v>
      </c>
      <c r="O45" s="102">
        <v>3</v>
      </c>
      <c r="P45" s="102"/>
      <c r="Q45" s="118">
        <f>IFERROR(AVERAGE(Table12151658[[#This Row],[Column13]],Table12151658[[#This Row],[Column15]],Table12151658[[#This Row],[Column16]]),"0")</f>
        <v>3.3333333333333335</v>
      </c>
      <c r="R45" s="102"/>
      <c r="S45" s="102"/>
      <c r="T45" s="102"/>
      <c r="U45" s="102"/>
      <c r="V45" s="59"/>
      <c r="W45" s="118" t="e">
        <f>AVERAGE(Table12151658[[#This Row],[Column19]],Table12151658[[#This Row],[Column20]],Table12151658[[#This Row],[Column22]])</f>
        <v>#DIV/0!</v>
      </c>
      <c r="X45" s="102"/>
      <c r="Y45" s="102"/>
      <c r="Z45" s="102"/>
      <c r="AA45" s="102"/>
      <c r="AB45" s="59"/>
      <c r="AC45" s="118" t="e">
        <f>AVERAGE(Table12151658[[#This Row],[Column25]],Table12151658[[#This Row],[Column26]])</f>
        <v>#DIV/0!</v>
      </c>
      <c r="AD45" s="102"/>
      <c r="AE45" s="102"/>
      <c r="AF45" s="102"/>
      <c r="AG45" s="102"/>
      <c r="AH45" s="59"/>
      <c r="AI45" s="118" t="e">
        <f>AVERAGE(Table12151658[[#This Row],[Column33]],Table12151658[[#This Row],[Column32]],Table12151658[[#This Row],[Column31]])</f>
        <v>#DIV/0!</v>
      </c>
      <c r="AJ45" s="58"/>
      <c r="AK45" s="58"/>
      <c r="AL45" s="102"/>
      <c r="AM45" s="58"/>
      <c r="AN45" s="59"/>
      <c r="AO45" s="118">
        <v>0</v>
      </c>
      <c r="AP45" s="102"/>
      <c r="AQ45" s="102"/>
      <c r="AR45" s="102"/>
      <c r="AS45" s="102"/>
      <c r="AT45" s="59"/>
      <c r="AU45" s="118" t="e">
        <f>AVERAGE(Table12151658[[#This Row],[Column45]],Table12151658[[#This Row],[Column44]],Table12151658[[#This Row],[Column43]])</f>
        <v>#DIV/0!</v>
      </c>
      <c r="AV45" s="102"/>
      <c r="AW45" s="102"/>
      <c r="AX45" s="59">
        <v>0</v>
      </c>
      <c r="AY45" s="102">
        <v>5</v>
      </c>
      <c r="AZ45" s="102">
        <v>0</v>
      </c>
      <c r="BA45" s="118">
        <f>IFERROR(AVERAGE(Table12151658[[#This Row],[Column52]],Table12151658[[#This Row],[Column53]]),"0")</f>
        <v>2.5</v>
      </c>
    </row>
    <row r="46" spans="1:53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102">
        <v>5</v>
      </c>
      <c r="M46" s="102"/>
      <c r="N46" s="102">
        <v>4</v>
      </c>
      <c r="O46" s="102">
        <v>4</v>
      </c>
      <c r="P46" s="102"/>
      <c r="Q46" s="118">
        <f>IFERROR(AVERAGE(Table12151658[[#This Row],[Column13]],Table12151658[[#This Row],[Column15]],Table12151658[[#This Row],[Column16]]),"0")</f>
        <v>4.333333333333333</v>
      </c>
      <c r="R46" s="101"/>
      <c r="S46" s="101"/>
      <c r="T46" s="101"/>
      <c r="U46" s="101"/>
      <c r="V46" s="65"/>
      <c r="W46" s="118" t="e">
        <f>AVERAGE(Table12151658[[#This Row],[Column19]],Table12151658[[#This Row],[Column20]],Table12151658[[#This Row],[Column22]])</f>
        <v>#DIV/0!</v>
      </c>
      <c r="X46" s="101"/>
      <c r="Y46" s="101"/>
      <c r="Z46" s="101"/>
      <c r="AA46" s="101"/>
      <c r="AB46" s="65"/>
      <c r="AC46" s="118" t="e">
        <f>AVERAGE(Table12151658[[#This Row],[Column25]],Table12151658[[#This Row],[Column26]])</f>
        <v>#DIV/0!</v>
      </c>
      <c r="AD46" s="101"/>
      <c r="AE46" s="101"/>
      <c r="AF46" s="101"/>
      <c r="AG46" s="101"/>
      <c r="AH46" s="65"/>
      <c r="AI46" s="118" t="e">
        <f>AVERAGE(Table12151658[[#This Row],[Column33]],Table12151658[[#This Row],[Column32]],Table12151658[[#This Row],[Column31]])</f>
        <v>#DIV/0!</v>
      </c>
      <c r="AJ46" s="54"/>
      <c r="AK46" s="54"/>
      <c r="AL46" s="101"/>
      <c r="AM46" s="54"/>
      <c r="AN46" s="65"/>
      <c r="AO46" s="118">
        <v>0</v>
      </c>
      <c r="AP46" s="101"/>
      <c r="AQ46" s="101"/>
      <c r="AR46" s="101"/>
      <c r="AS46" s="101"/>
      <c r="AT46" s="65"/>
      <c r="AU46" s="118" t="e">
        <f>AVERAGE(Table12151658[[#This Row],[Column45]],Table12151658[[#This Row],[Column44]],Table12151658[[#This Row],[Column43]])</f>
        <v>#DIV/0!</v>
      </c>
      <c r="AV46" s="101"/>
      <c r="AW46" s="101"/>
      <c r="AX46" s="59">
        <v>0</v>
      </c>
      <c r="AY46" s="102">
        <v>5</v>
      </c>
      <c r="AZ46" s="102">
        <v>0</v>
      </c>
      <c r="BA46" s="118">
        <f>IFERROR(AVERAGE(Table12151658[[#This Row],[Column52]],Table12151658[[#This Row],[Column53]]),"0")</f>
        <v>2.5</v>
      </c>
    </row>
    <row r="47" spans="1:53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102">
        <v>1</v>
      </c>
      <c r="M47" s="102"/>
      <c r="N47" s="102">
        <v>1</v>
      </c>
      <c r="O47" s="102">
        <v>1</v>
      </c>
      <c r="P47" s="102"/>
      <c r="Q47" s="118">
        <f>IFERROR(AVERAGE(Table12151658[[#This Row],[Column13]],Table12151658[[#This Row],[Column15]],Table12151658[[#This Row],[Column16]]),"0")</f>
        <v>1</v>
      </c>
      <c r="R47" s="102"/>
      <c r="S47" s="102"/>
      <c r="T47" s="102"/>
      <c r="U47" s="102"/>
      <c r="V47" s="59"/>
      <c r="W47" s="118" t="e">
        <f>AVERAGE(Table12151658[[#This Row],[Column19]],Table12151658[[#This Row],[Column20]],Table12151658[[#This Row],[Column22]])</f>
        <v>#DIV/0!</v>
      </c>
      <c r="X47" s="102"/>
      <c r="Y47" s="102"/>
      <c r="Z47" s="102"/>
      <c r="AA47" s="102"/>
      <c r="AB47" s="59"/>
      <c r="AC47" s="118" t="e">
        <f>AVERAGE(Table12151658[[#This Row],[Column25]],Table12151658[[#This Row],[Column26]])</f>
        <v>#DIV/0!</v>
      </c>
      <c r="AD47" s="102"/>
      <c r="AE47" s="102"/>
      <c r="AF47" s="102"/>
      <c r="AG47" s="102"/>
      <c r="AH47" s="59"/>
      <c r="AI47" s="118" t="e">
        <f>AVERAGE(Table12151658[[#This Row],[Column33]],Table12151658[[#This Row],[Column32]],Table12151658[[#This Row],[Column31]])</f>
        <v>#DIV/0!</v>
      </c>
      <c r="AJ47" s="58"/>
      <c r="AK47" s="58"/>
      <c r="AL47" s="102"/>
      <c r="AM47" s="58"/>
      <c r="AN47" s="59"/>
      <c r="AO47" s="118">
        <v>0</v>
      </c>
      <c r="AP47" s="102"/>
      <c r="AQ47" s="102"/>
      <c r="AR47" s="102"/>
      <c r="AS47" s="102"/>
      <c r="AT47" s="59"/>
      <c r="AU47" s="118" t="e">
        <f>AVERAGE(Table12151658[[#This Row],[Column45]],Table12151658[[#This Row],[Column44]],Table12151658[[#This Row],[Column43]])</f>
        <v>#DIV/0!</v>
      </c>
      <c r="AV47" s="102"/>
      <c r="AW47" s="102"/>
      <c r="AX47" s="59">
        <v>0</v>
      </c>
      <c r="AY47" s="102">
        <v>5</v>
      </c>
      <c r="AZ47" s="102">
        <v>0</v>
      </c>
      <c r="BA47" s="118">
        <f>IFERROR(AVERAGE(Table12151658[[#This Row],[Column52]],Table12151658[[#This Row],[Column53]]),"0")</f>
        <v>2.5</v>
      </c>
    </row>
    <row r="48" spans="1:53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102" t="s">
        <v>563</v>
      </c>
      <c r="M48" s="102"/>
      <c r="N48" s="102" t="s">
        <v>563</v>
      </c>
      <c r="O48" s="102" t="s">
        <v>563</v>
      </c>
      <c r="P48" s="102"/>
      <c r="Q48" s="118" t="str">
        <f>IFERROR(AVERAGE(Table12151658[[#This Row],[Column13]],Table12151658[[#This Row],[Column15]],Table12151658[[#This Row],[Column16]]),"0")</f>
        <v>0</v>
      </c>
      <c r="R48" s="101"/>
      <c r="S48" s="101"/>
      <c r="T48" s="101"/>
      <c r="U48" s="101"/>
      <c r="V48" s="65"/>
      <c r="W48" s="118" t="e">
        <f>AVERAGE(Table12151658[[#This Row],[Column19]],Table12151658[[#This Row],[Column20]],Table12151658[[#This Row],[Column22]])</f>
        <v>#DIV/0!</v>
      </c>
      <c r="X48" s="101"/>
      <c r="Y48" s="101"/>
      <c r="Z48" s="101"/>
      <c r="AA48" s="101"/>
      <c r="AB48" s="65"/>
      <c r="AC48" s="118" t="e">
        <f>AVERAGE(Table12151658[[#This Row],[Column25]],Table12151658[[#This Row],[Column26]])</f>
        <v>#DIV/0!</v>
      </c>
      <c r="AD48" s="101"/>
      <c r="AE48" s="101"/>
      <c r="AF48" s="101"/>
      <c r="AG48" s="101"/>
      <c r="AH48" s="65"/>
      <c r="AI48" s="118" t="e">
        <f>AVERAGE(Table12151658[[#This Row],[Column33]],Table12151658[[#This Row],[Column32]],Table12151658[[#This Row],[Column31]])</f>
        <v>#DIV/0!</v>
      </c>
      <c r="AJ48" s="54"/>
      <c r="AK48" s="54"/>
      <c r="AL48" s="101"/>
      <c r="AM48" s="54"/>
      <c r="AN48" s="65"/>
      <c r="AO48" s="118">
        <v>0</v>
      </c>
      <c r="AP48" s="101"/>
      <c r="AQ48" s="101"/>
      <c r="AR48" s="101"/>
      <c r="AS48" s="101"/>
      <c r="AT48" s="65"/>
      <c r="AU48" s="118" t="e">
        <f>AVERAGE(Table12151658[[#This Row],[Column45]],Table12151658[[#This Row],[Column44]],Table12151658[[#This Row],[Column43]])</f>
        <v>#DIV/0!</v>
      </c>
      <c r="AV48" s="101"/>
      <c r="AW48" s="101"/>
      <c r="AX48" s="59" t="s">
        <v>563</v>
      </c>
      <c r="AY48" s="102" t="s">
        <v>563</v>
      </c>
      <c r="AZ48" s="102" t="s">
        <v>563</v>
      </c>
      <c r="BA48" s="118" t="str">
        <f>IFERROR(AVERAGE(Table12151658[[#This Row],[Column52]],Table12151658[[#This Row],[Column53]]),"0")</f>
        <v>0</v>
      </c>
    </row>
    <row r="49" spans="1:53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102">
        <v>1</v>
      </c>
      <c r="M49" s="102"/>
      <c r="N49" s="102">
        <v>1</v>
      </c>
      <c r="O49" s="102">
        <v>1</v>
      </c>
      <c r="P49" s="102"/>
      <c r="Q49" s="118">
        <f>IFERROR(AVERAGE(Table12151658[[#This Row],[Column13]],Table12151658[[#This Row],[Column15]],Table12151658[[#This Row],[Column16]]),"0")</f>
        <v>1</v>
      </c>
      <c r="R49" s="102"/>
      <c r="S49" s="102"/>
      <c r="T49" s="102"/>
      <c r="U49" s="102"/>
      <c r="V49" s="59"/>
      <c r="W49" s="118" t="e">
        <f>AVERAGE(Table12151658[[#This Row],[Column19]],Table12151658[[#This Row],[Column20]],Table12151658[[#This Row],[Column22]])</f>
        <v>#DIV/0!</v>
      </c>
      <c r="X49" s="102"/>
      <c r="Y49" s="102"/>
      <c r="Z49" s="102"/>
      <c r="AA49" s="102"/>
      <c r="AB49" s="59"/>
      <c r="AC49" s="118" t="e">
        <f>AVERAGE(Table12151658[[#This Row],[Column25]],Table12151658[[#This Row],[Column26]])</f>
        <v>#DIV/0!</v>
      </c>
      <c r="AD49" s="102"/>
      <c r="AE49" s="102"/>
      <c r="AF49" s="102"/>
      <c r="AG49" s="102"/>
      <c r="AH49" s="59"/>
      <c r="AI49" s="118" t="e">
        <f>AVERAGE(Table12151658[[#This Row],[Column33]],Table12151658[[#This Row],[Column32]],Table12151658[[#This Row],[Column31]])</f>
        <v>#DIV/0!</v>
      </c>
      <c r="AJ49" s="58"/>
      <c r="AK49" s="58"/>
      <c r="AL49" s="102"/>
      <c r="AM49" s="58"/>
      <c r="AN49" s="59"/>
      <c r="AO49" s="118">
        <v>0</v>
      </c>
      <c r="AP49" s="102"/>
      <c r="AQ49" s="102"/>
      <c r="AR49" s="102"/>
      <c r="AS49" s="102"/>
      <c r="AT49" s="59"/>
      <c r="AU49" s="118" t="e">
        <f>AVERAGE(Table12151658[[#This Row],[Column45]],Table12151658[[#This Row],[Column44]],Table12151658[[#This Row],[Column43]])</f>
        <v>#DIV/0!</v>
      </c>
      <c r="AV49" s="102"/>
      <c r="AW49" s="102"/>
      <c r="AX49" s="59">
        <v>0</v>
      </c>
      <c r="AY49" s="102">
        <v>5</v>
      </c>
      <c r="AZ49" s="102">
        <v>0</v>
      </c>
      <c r="BA49" s="118">
        <f>IFERROR(AVERAGE(Table12151658[[#This Row],[Column52]],Table12151658[[#This Row],[Column53]]),"0")</f>
        <v>2.5</v>
      </c>
    </row>
    <row r="50" spans="1:53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102">
        <v>0</v>
      </c>
      <c r="M50" s="102"/>
      <c r="N50" s="102">
        <v>0</v>
      </c>
      <c r="O50" s="102">
        <v>0</v>
      </c>
      <c r="P50" s="102"/>
      <c r="Q50" s="118">
        <f>IFERROR(AVERAGE(Table12151658[[#This Row],[Column13]],Table12151658[[#This Row],[Column15]],Table12151658[[#This Row],[Column16]]),"0")</f>
        <v>0</v>
      </c>
      <c r="R50" s="101"/>
      <c r="S50" s="101"/>
      <c r="T50" s="101"/>
      <c r="U50" s="101"/>
      <c r="V50" s="65"/>
      <c r="W50" s="118" t="e">
        <f>AVERAGE(Table12151658[[#This Row],[Column19]],Table12151658[[#This Row],[Column20]],Table12151658[[#This Row],[Column22]])</f>
        <v>#DIV/0!</v>
      </c>
      <c r="X50" s="101"/>
      <c r="Y50" s="101"/>
      <c r="Z50" s="101"/>
      <c r="AA50" s="101"/>
      <c r="AB50" s="65"/>
      <c r="AC50" s="118" t="e">
        <f>AVERAGE(Table12151658[[#This Row],[Column25]],Table12151658[[#This Row],[Column26]])</f>
        <v>#DIV/0!</v>
      </c>
      <c r="AD50" s="101"/>
      <c r="AE50" s="101"/>
      <c r="AF50" s="101"/>
      <c r="AG50" s="101"/>
      <c r="AH50" s="65"/>
      <c r="AI50" s="118" t="e">
        <f>AVERAGE(Table12151658[[#This Row],[Column33]],Table12151658[[#This Row],[Column32]],Table12151658[[#This Row],[Column31]])</f>
        <v>#DIV/0!</v>
      </c>
      <c r="AJ50" s="54"/>
      <c r="AK50" s="54"/>
      <c r="AL50" s="101"/>
      <c r="AM50" s="54"/>
      <c r="AN50" s="65"/>
      <c r="AO50" s="118">
        <v>0</v>
      </c>
      <c r="AP50" s="101"/>
      <c r="AQ50" s="101"/>
      <c r="AR50" s="101"/>
      <c r="AS50" s="101"/>
      <c r="AT50" s="65"/>
      <c r="AU50" s="118" t="e">
        <f>AVERAGE(Table12151658[[#This Row],[Column45]],Table12151658[[#This Row],[Column44]],Table12151658[[#This Row],[Column43]])</f>
        <v>#DIV/0!</v>
      </c>
      <c r="AV50" s="101"/>
      <c r="AW50" s="101"/>
      <c r="AX50" s="59">
        <v>0</v>
      </c>
      <c r="AY50" s="102">
        <v>5</v>
      </c>
      <c r="AZ50" s="102">
        <v>0</v>
      </c>
      <c r="BA50" s="118">
        <f>IFERROR(AVERAGE(Table12151658[[#This Row],[Column52]],Table12151658[[#This Row],[Column53]]),"0")</f>
        <v>2.5</v>
      </c>
    </row>
    <row r="51" spans="1:53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102" t="s">
        <v>563</v>
      </c>
      <c r="M51" s="102"/>
      <c r="N51" s="102" t="s">
        <v>563</v>
      </c>
      <c r="O51" s="102" t="s">
        <v>563</v>
      </c>
      <c r="P51" s="102"/>
      <c r="Q51" s="118" t="str">
        <f>IFERROR(AVERAGE(Table12151658[[#This Row],[Column13]],Table12151658[[#This Row],[Column15]],Table12151658[[#This Row],[Column16]]),"0")</f>
        <v>0</v>
      </c>
      <c r="R51" s="102"/>
      <c r="S51" s="102"/>
      <c r="T51" s="102"/>
      <c r="U51" s="102"/>
      <c r="V51" s="59"/>
      <c r="W51" s="118" t="e">
        <f>AVERAGE(Table12151658[[#This Row],[Column19]],Table12151658[[#This Row],[Column20]],Table12151658[[#This Row],[Column22]])</f>
        <v>#DIV/0!</v>
      </c>
      <c r="X51" s="102"/>
      <c r="Y51" s="102"/>
      <c r="Z51" s="102"/>
      <c r="AA51" s="102"/>
      <c r="AB51" s="59"/>
      <c r="AC51" s="118" t="e">
        <f>AVERAGE(Table12151658[[#This Row],[Column25]],Table12151658[[#This Row],[Column26]])</f>
        <v>#DIV/0!</v>
      </c>
      <c r="AD51" s="102"/>
      <c r="AE51" s="102"/>
      <c r="AF51" s="102"/>
      <c r="AG51" s="102"/>
      <c r="AH51" s="59"/>
      <c r="AI51" s="118" t="e">
        <f>AVERAGE(Table12151658[[#This Row],[Column33]],Table12151658[[#This Row],[Column32]],Table12151658[[#This Row],[Column31]])</f>
        <v>#DIV/0!</v>
      </c>
      <c r="AJ51" s="58"/>
      <c r="AK51" s="58"/>
      <c r="AL51" s="102"/>
      <c r="AM51" s="58"/>
      <c r="AN51" s="59"/>
      <c r="AO51" s="118">
        <v>0</v>
      </c>
      <c r="AP51" s="102"/>
      <c r="AQ51" s="102"/>
      <c r="AR51" s="102"/>
      <c r="AS51" s="102"/>
      <c r="AT51" s="59"/>
      <c r="AU51" s="118" t="e">
        <f>AVERAGE(Table12151658[[#This Row],[Column45]],Table12151658[[#This Row],[Column44]],Table12151658[[#This Row],[Column43]])</f>
        <v>#DIV/0!</v>
      </c>
      <c r="AV51" s="102"/>
      <c r="AW51" s="102"/>
      <c r="AX51" s="59" t="s">
        <v>563</v>
      </c>
      <c r="AY51" s="102" t="s">
        <v>563</v>
      </c>
      <c r="AZ51" s="102" t="s">
        <v>563</v>
      </c>
      <c r="BA51" s="118" t="str">
        <f>IFERROR(AVERAGE(Table12151658[[#This Row],[Column52]],Table12151658[[#This Row],[Column53]]),"0")</f>
        <v>0</v>
      </c>
    </row>
    <row r="52" spans="1:53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102">
        <v>0</v>
      </c>
      <c r="M52" s="102"/>
      <c r="N52" s="102">
        <v>0</v>
      </c>
      <c r="O52" s="102">
        <v>0</v>
      </c>
      <c r="P52" s="102"/>
      <c r="Q52" s="118">
        <f>IFERROR(AVERAGE(Table12151658[[#This Row],[Column13]],Table12151658[[#This Row],[Column15]],Table12151658[[#This Row],[Column16]]),"0")</f>
        <v>0</v>
      </c>
      <c r="R52" s="101"/>
      <c r="S52" s="101"/>
      <c r="T52" s="101"/>
      <c r="U52" s="101"/>
      <c r="V52" s="65"/>
      <c r="W52" s="118" t="e">
        <f>AVERAGE(Table12151658[[#This Row],[Column19]],Table12151658[[#This Row],[Column20]],Table12151658[[#This Row],[Column22]])</f>
        <v>#DIV/0!</v>
      </c>
      <c r="X52" s="101"/>
      <c r="Y52" s="101"/>
      <c r="Z52" s="101"/>
      <c r="AA52" s="101"/>
      <c r="AB52" s="65"/>
      <c r="AC52" s="118" t="e">
        <f>AVERAGE(Table12151658[[#This Row],[Column25]],Table12151658[[#This Row],[Column26]])</f>
        <v>#DIV/0!</v>
      </c>
      <c r="AD52" s="101"/>
      <c r="AE52" s="101"/>
      <c r="AF52" s="101"/>
      <c r="AG52" s="101"/>
      <c r="AH52" s="65"/>
      <c r="AI52" s="118" t="e">
        <f>AVERAGE(Table12151658[[#This Row],[Column33]],Table12151658[[#This Row],[Column32]],Table12151658[[#This Row],[Column31]])</f>
        <v>#DIV/0!</v>
      </c>
      <c r="AJ52" s="54"/>
      <c r="AK52" s="54"/>
      <c r="AL52" s="101"/>
      <c r="AM52" s="54"/>
      <c r="AN52" s="65"/>
      <c r="AO52" s="118">
        <v>0</v>
      </c>
      <c r="AP52" s="101"/>
      <c r="AQ52" s="101"/>
      <c r="AR52" s="101"/>
      <c r="AS52" s="101"/>
      <c r="AT52" s="65"/>
      <c r="AU52" s="118" t="e">
        <f>AVERAGE(Table12151658[[#This Row],[Column45]],Table12151658[[#This Row],[Column44]],Table12151658[[#This Row],[Column43]])</f>
        <v>#DIV/0!</v>
      </c>
      <c r="AV52" s="101"/>
      <c r="AW52" s="101"/>
      <c r="AX52" s="59">
        <v>0</v>
      </c>
      <c r="AY52" s="102">
        <v>5</v>
      </c>
      <c r="AZ52" s="102">
        <v>0</v>
      </c>
      <c r="BA52" s="118">
        <f>IFERROR(AVERAGE(Table12151658[[#This Row],[Column52]],Table12151658[[#This Row],[Column53]]),"0")</f>
        <v>2.5</v>
      </c>
    </row>
    <row r="53" spans="1:53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102">
        <v>2</v>
      </c>
      <c r="M53" s="102"/>
      <c r="N53" s="102">
        <v>1</v>
      </c>
      <c r="O53" s="102">
        <v>1</v>
      </c>
      <c r="P53" s="102"/>
      <c r="Q53" s="118">
        <f>IFERROR(AVERAGE(Table12151658[[#This Row],[Column13]],Table12151658[[#This Row],[Column15]],Table12151658[[#This Row],[Column16]]),"0")</f>
        <v>1.3333333333333333</v>
      </c>
      <c r="R53" s="102"/>
      <c r="S53" s="102"/>
      <c r="T53" s="102"/>
      <c r="U53" s="102"/>
      <c r="V53" s="59"/>
      <c r="W53" s="118" t="e">
        <f>AVERAGE(Table12151658[[#This Row],[Column19]],Table12151658[[#This Row],[Column20]],Table12151658[[#This Row],[Column22]])</f>
        <v>#DIV/0!</v>
      </c>
      <c r="X53" s="102"/>
      <c r="Y53" s="102"/>
      <c r="Z53" s="102"/>
      <c r="AA53" s="102"/>
      <c r="AB53" s="59"/>
      <c r="AC53" s="118" t="e">
        <f>AVERAGE(Table12151658[[#This Row],[Column25]],Table12151658[[#This Row],[Column26]])</f>
        <v>#DIV/0!</v>
      </c>
      <c r="AD53" s="102"/>
      <c r="AE53" s="102"/>
      <c r="AF53" s="102"/>
      <c r="AG53" s="102"/>
      <c r="AH53" s="59"/>
      <c r="AI53" s="118" t="e">
        <f>AVERAGE(Table12151658[[#This Row],[Column33]],Table12151658[[#This Row],[Column32]],Table12151658[[#This Row],[Column31]])</f>
        <v>#DIV/0!</v>
      </c>
      <c r="AJ53" s="58"/>
      <c r="AK53" s="58"/>
      <c r="AL53" s="102"/>
      <c r="AM53" s="58"/>
      <c r="AN53" s="59"/>
      <c r="AO53" s="118">
        <v>0</v>
      </c>
      <c r="AP53" s="102"/>
      <c r="AQ53" s="102"/>
      <c r="AR53" s="102"/>
      <c r="AS53" s="102"/>
      <c r="AT53" s="59"/>
      <c r="AU53" s="118" t="e">
        <f>AVERAGE(Table12151658[[#This Row],[Column45]],Table12151658[[#This Row],[Column44]],Table12151658[[#This Row],[Column43]])</f>
        <v>#DIV/0!</v>
      </c>
      <c r="AV53" s="102"/>
      <c r="AW53" s="102"/>
      <c r="AX53" s="59">
        <v>0</v>
      </c>
      <c r="AY53" s="102">
        <v>5</v>
      </c>
      <c r="AZ53" s="102">
        <v>0</v>
      </c>
      <c r="BA53" s="118">
        <f>IFERROR(AVERAGE(Table12151658[[#This Row],[Column52]],Table12151658[[#This Row],[Column53]]),"0")</f>
        <v>2.5</v>
      </c>
    </row>
    <row r="54" spans="1:53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102">
        <v>3</v>
      </c>
      <c r="M54" s="102"/>
      <c r="N54" s="102">
        <v>3</v>
      </c>
      <c r="O54" s="102">
        <v>2</v>
      </c>
      <c r="P54" s="102"/>
      <c r="Q54" s="118">
        <f>IFERROR(AVERAGE(Table12151658[[#This Row],[Column13]],Table12151658[[#This Row],[Column15]],Table12151658[[#This Row],[Column16]]),"0")</f>
        <v>2.6666666666666665</v>
      </c>
      <c r="R54" s="101"/>
      <c r="S54" s="101"/>
      <c r="T54" s="101"/>
      <c r="U54" s="101"/>
      <c r="V54" s="65"/>
      <c r="W54" s="118" t="e">
        <f>AVERAGE(Table12151658[[#This Row],[Column19]],Table12151658[[#This Row],[Column20]],Table12151658[[#This Row],[Column22]])</f>
        <v>#DIV/0!</v>
      </c>
      <c r="X54" s="101"/>
      <c r="Y54" s="101"/>
      <c r="Z54" s="101"/>
      <c r="AA54" s="101"/>
      <c r="AB54" s="65"/>
      <c r="AC54" s="118" t="e">
        <f>AVERAGE(Table12151658[[#This Row],[Column25]],Table12151658[[#This Row],[Column26]])</f>
        <v>#DIV/0!</v>
      </c>
      <c r="AD54" s="101"/>
      <c r="AE54" s="101"/>
      <c r="AF54" s="101"/>
      <c r="AG54" s="101"/>
      <c r="AH54" s="65"/>
      <c r="AI54" s="118" t="e">
        <f>AVERAGE(Table12151658[[#This Row],[Column33]],Table12151658[[#This Row],[Column32]],Table12151658[[#This Row],[Column31]])</f>
        <v>#DIV/0!</v>
      </c>
      <c r="AJ54" s="54"/>
      <c r="AK54" s="54"/>
      <c r="AL54" s="101"/>
      <c r="AM54" s="54"/>
      <c r="AN54" s="65"/>
      <c r="AO54" s="118">
        <v>0</v>
      </c>
      <c r="AP54" s="101"/>
      <c r="AQ54" s="101"/>
      <c r="AR54" s="101"/>
      <c r="AS54" s="101"/>
      <c r="AT54" s="65"/>
      <c r="AU54" s="118" t="e">
        <f>AVERAGE(Table12151658[[#This Row],[Column45]],Table12151658[[#This Row],[Column44]],Table12151658[[#This Row],[Column43]])</f>
        <v>#DIV/0!</v>
      </c>
      <c r="AV54" s="101"/>
      <c r="AW54" s="101"/>
      <c r="AX54" s="59">
        <v>0</v>
      </c>
      <c r="AY54" s="102">
        <v>5</v>
      </c>
      <c r="AZ54" s="102">
        <v>0</v>
      </c>
      <c r="BA54" s="118">
        <f>IFERROR(AVERAGE(Table12151658[[#This Row],[Column52]],Table12151658[[#This Row],[Column53]]),"0")</f>
        <v>2.5</v>
      </c>
    </row>
    <row r="55" spans="1:53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102">
        <v>0</v>
      </c>
      <c r="M55" s="102"/>
      <c r="N55" s="102">
        <v>0</v>
      </c>
      <c r="O55" s="102">
        <v>0</v>
      </c>
      <c r="P55" s="102"/>
      <c r="Q55" s="118">
        <f>IFERROR(AVERAGE(Table12151658[[#This Row],[Column13]],Table12151658[[#This Row],[Column15]],Table12151658[[#This Row],[Column16]]),"0")</f>
        <v>0</v>
      </c>
      <c r="R55" s="102"/>
      <c r="S55" s="102"/>
      <c r="T55" s="102"/>
      <c r="U55" s="102"/>
      <c r="V55" s="59"/>
      <c r="W55" s="118" t="e">
        <f>AVERAGE(Table12151658[[#This Row],[Column19]],Table12151658[[#This Row],[Column20]],Table12151658[[#This Row],[Column22]])</f>
        <v>#DIV/0!</v>
      </c>
      <c r="X55" s="102"/>
      <c r="Y55" s="102"/>
      <c r="Z55" s="102"/>
      <c r="AA55" s="102"/>
      <c r="AB55" s="59"/>
      <c r="AC55" s="118" t="e">
        <f>AVERAGE(Table12151658[[#This Row],[Column25]],Table12151658[[#This Row],[Column26]])</f>
        <v>#DIV/0!</v>
      </c>
      <c r="AD55" s="102"/>
      <c r="AE55" s="102"/>
      <c r="AF55" s="102"/>
      <c r="AG55" s="102"/>
      <c r="AH55" s="59"/>
      <c r="AI55" s="118" t="e">
        <f>AVERAGE(Table12151658[[#This Row],[Column33]],Table12151658[[#This Row],[Column32]],Table12151658[[#This Row],[Column31]])</f>
        <v>#DIV/0!</v>
      </c>
      <c r="AJ55" s="58"/>
      <c r="AK55" s="58"/>
      <c r="AL55" s="102"/>
      <c r="AM55" s="58"/>
      <c r="AN55" s="59"/>
      <c r="AO55" s="118">
        <v>0</v>
      </c>
      <c r="AP55" s="102"/>
      <c r="AQ55" s="102"/>
      <c r="AR55" s="102"/>
      <c r="AS55" s="102"/>
      <c r="AT55" s="59"/>
      <c r="AU55" s="118" t="e">
        <f>AVERAGE(Table12151658[[#This Row],[Column45]],Table12151658[[#This Row],[Column44]],Table12151658[[#This Row],[Column43]])</f>
        <v>#DIV/0!</v>
      </c>
      <c r="AV55" s="102"/>
      <c r="AW55" s="102"/>
      <c r="AX55" s="59">
        <v>0</v>
      </c>
      <c r="AY55" s="102">
        <v>0</v>
      </c>
      <c r="AZ55" s="102">
        <v>0</v>
      </c>
      <c r="BA55" s="118">
        <f>IFERROR(AVERAGE(Table12151658[[#This Row],[Column52]],Table12151658[[#This Row],[Column53]]),"0")</f>
        <v>0</v>
      </c>
    </row>
    <row r="56" spans="1:53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102" t="s">
        <v>563</v>
      </c>
      <c r="M56" s="102"/>
      <c r="N56" s="102" t="s">
        <v>563</v>
      </c>
      <c r="O56" s="102" t="s">
        <v>563</v>
      </c>
      <c r="P56" s="102"/>
      <c r="Q56" s="118" t="str">
        <f>IFERROR(AVERAGE(Table12151658[[#This Row],[Column13]],Table12151658[[#This Row],[Column15]],Table12151658[[#This Row],[Column16]]),"0")</f>
        <v>0</v>
      </c>
      <c r="R56" s="101"/>
      <c r="S56" s="101"/>
      <c r="T56" s="101"/>
      <c r="U56" s="101"/>
      <c r="V56" s="65"/>
      <c r="W56" s="118" t="e">
        <f>AVERAGE(Table12151658[[#This Row],[Column19]],Table12151658[[#This Row],[Column20]],Table12151658[[#This Row],[Column22]])</f>
        <v>#DIV/0!</v>
      </c>
      <c r="X56" s="101"/>
      <c r="Y56" s="101"/>
      <c r="Z56" s="101"/>
      <c r="AA56" s="101"/>
      <c r="AB56" s="65"/>
      <c r="AC56" s="118" t="e">
        <f>AVERAGE(Table12151658[[#This Row],[Column25]],Table12151658[[#This Row],[Column26]])</f>
        <v>#DIV/0!</v>
      </c>
      <c r="AD56" s="101"/>
      <c r="AE56" s="101"/>
      <c r="AF56" s="101"/>
      <c r="AG56" s="101"/>
      <c r="AH56" s="65"/>
      <c r="AI56" s="118" t="e">
        <f>AVERAGE(Table12151658[[#This Row],[Column33]],Table12151658[[#This Row],[Column32]],Table12151658[[#This Row],[Column31]])</f>
        <v>#DIV/0!</v>
      </c>
      <c r="AJ56" s="54"/>
      <c r="AK56" s="54"/>
      <c r="AL56" s="101"/>
      <c r="AM56" s="54"/>
      <c r="AN56" s="65"/>
      <c r="AO56" s="118">
        <v>0</v>
      </c>
      <c r="AP56" s="101"/>
      <c r="AQ56" s="101"/>
      <c r="AR56" s="101"/>
      <c r="AS56" s="101"/>
      <c r="AT56" s="65"/>
      <c r="AU56" s="118" t="e">
        <f>AVERAGE(Table12151658[[#This Row],[Column45]],Table12151658[[#This Row],[Column44]],Table12151658[[#This Row],[Column43]])</f>
        <v>#DIV/0!</v>
      </c>
      <c r="AV56" s="101"/>
      <c r="AW56" s="101"/>
      <c r="AX56" s="59" t="s">
        <v>563</v>
      </c>
      <c r="AY56" s="102" t="s">
        <v>563</v>
      </c>
      <c r="AZ56" s="102" t="s">
        <v>563</v>
      </c>
      <c r="BA56" s="118" t="str">
        <f>IFERROR(AVERAGE(Table12151658[[#This Row],[Column52]],Table12151658[[#This Row],[Column53]]),"0")</f>
        <v>0</v>
      </c>
    </row>
    <row r="57" spans="1:53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102">
        <v>0</v>
      </c>
      <c r="M57" s="102"/>
      <c r="N57" s="102">
        <v>0</v>
      </c>
      <c r="O57" s="102">
        <v>0</v>
      </c>
      <c r="P57" s="102"/>
      <c r="Q57" s="118">
        <f>IFERROR(AVERAGE(Table12151658[[#This Row],[Column13]],Table12151658[[#This Row],[Column15]],Table12151658[[#This Row],[Column16]]),"0")</f>
        <v>0</v>
      </c>
      <c r="R57" s="102"/>
      <c r="S57" s="102"/>
      <c r="T57" s="102"/>
      <c r="U57" s="102"/>
      <c r="V57" s="59"/>
      <c r="W57" s="118" t="e">
        <f>AVERAGE(Table12151658[[#This Row],[Column19]],Table12151658[[#This Row],[Column20]],Table12151658[[#This Row],[Column22]])</f>
        <v>#DIV/0!</v>
      </c>
      <c r="X57" s="102"/>
      <c r="Y57" s="102"/>
      <c r="Z57" s="102"/>
      <c r="AA57" s="102"/>
      <c r="AB57" s="59"/>
      <c r="AC57" s="118" t="e">
        <f>AVERAGE(Table12151658[[#This Row],[Column25]],Table12151658[[#This Row],[Column26]])</f>
        <v>#DIV/0!</v>
      </c>
      <c r="AD57" s="102"/>
      <c r="AE57" s="102"/>
      <c r="AF57" s="102"/>
      <c r="AG57" s="102"/>
      <c r="AH57" s="59"/>
      <c r="AI57" s="118" t="e">
        <f>AVERAGE(Table12151658[[#This Row],[Column33]],Table12151658[[#This Row],[Column32]],Table12151658[[#This Row],[Column31]])</f>
        <v>#DIV/0!</v>
      </c>
      <c r="AJ57" s="58"/>
      <c r="AK57" s="58"/>
      <c r="AL57" s="102"/>
      <c r="AM57" s="58"/>
      <c r="AN57" s="59"/>
      <c r="AO57" s="118">
        <v>0</v>
      </c>
      <c r="AP57" s="102"/>
      <c r="AQ57" s="102"/>
      <c r="AR57" s="102"/>
      <c r="AS57" s="102"/>
      <c r="AT57" s="59"/>
      <c r="AU57" s="118" t="e">
        <f>AVERAGE(Table12151658[[#This Row],[Column45]],Table12151658[[#This Row],[Column44]],Table12151658[[#This Row],[Column43]])</f>
        <v>#DIV/0!</v>
      </c>
      <c r="AV57" s="102"/>
      <c r="AW57" s="102"/>
      <c r="AX57" s="59">
        <v>0</v>
      </c>
      <c r="AY57" s="102">
        <v>5</v>
      </c>
      <c r="AZ57" s="102">
        <v>0</v>
      </c>
      <c r="BA57" s="118">
        <f>IFERROR(AVERAGE(Table12151658[[#This Row],[Column52]],Table12151658[[#This Row],[Column53]]),"0")</f>
        <v>2.5</v>
      </c>
    </row>
    <row r="58" spans="1:53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102">
        <v>4</v>
      </c>
      <c r="M58" s="102"/>
      <c r="N58" s="102">
        <v>4</v>
      </c>
      <c r="O58" s="102">
        <v>4</v>
      </c>
      <c r="P58" s="102"/>
      <c r="Q58" s="118">
        <f>IFERROR(AVERAGE(Table12151658[[#This Row],[Column13]],Table12151658[[#This Row],[Column15]],Table12151658[[#This Row],[Column16]]),"0")</f>
        <v>4</v>
      </c>
      <c r="R58" s="101"/>
      <c r="S58" s="101"/>
      <c r="T58" s="101"/>
      <c r="U58" s="101"/>
      <c r="V58" s="65"/>
      <c r="W58" s="118" t="e">
        <f>AVERAGE(Table12151658[[#This Row],[Column19]],Table12151658[[#This Row],[Column20]],Table12151658[[#This Row],[Column22]])</f>
        <v>#DIV/0!</v>
      </c>
      <c r="X58" s="101"/>
      <c r="Y58" s="101"/>
      <c r="Z58" s="101"/>
      <c r="AA58" s="101"/>
      <c r="AB58" s="65"/>
      <c r="AC58" s="118" t="e">
        <f>AVERAGE(Table12151658[[#This Row],[Column25]],Table12151658[[#This Row],[Column26]])</f>
        <v>#DIV/0!</v>
      </c>
      <c r="AD58" s="101"/>
      <c r="AE58" s="101"/>
      <c r="AF58" s="101"/>
      <c r="AG58" s="101"/>
      <c r="AH58" s="65"/>
      <c r="AI58" s="118" t="e">
        <f>AVERAGE(Table12151658[[#This Row],[Column33]],Table12151658[[#This Row],[Column32]],Table12151658[[#This Row],[Column31]])</f>
        <v>#DIV/0!</v>
      </c>
      <c r="AJ58" s="54"/>
      <c r="AK58" s="54"/>
      <c r="AL58" s="101"/>
      <c r="AM58" s="54"/>
      <c r="AN58" s="65"/>
      <c r="AO58" s="118">
        <v>0</v>
      </c>
      <c r="AP58" s="101"/>
      <c r="AQ58" s="101"/>
      <c r="AR58" s="101"/>
      <c r="AS58" s="101"/>
      <c r="AT58" s="65"/>
      <c r="AU58" s="118" t="e">
        <f>AVERAGE(Table12151658[[#This Row],[Column45]],Table12151658[[#This Row],[Column44]],Table12151658[[#This Row],[Column43]])</f>
        <v>#DIV/0!</v>
      </c>
      <c r="AV58" s="101"/>
      <c r="AW58" s="101"/>
      <c r="AX58" s="59">
        <v>0</v>
      </c>
      <c r="AY58" s="102">
        <v>5</v>
      </c>
      <c r="AZ58" s="102">
        <v>0</v>
      </c>
      <c r="BA58" s="118">
        <f>IFERROR(AVERAGE(Table12151658[[#This Row],[Column52]],Table12151658[[#This Row],[Column53]]),"0")</f>
        <v>2.5</v>
      </c>
    </row>
    <row r="59" spans="1:53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102" t="s">
        <v>563</v>
      </c>
      <c r="M59" s="102"/>
      <c r="N59" s="102" t="s">
        <v>563</v>
      </c>
      <c r="O59" s="102" t="s">
        <v>563</v>
      </c>
      <c r="P59" s="102"/>
      <c r="Q59" s="118" t="str">
        <f>IFERROR(AVERAGE(Table12151658[[#This Row],[Column13]],Table12151658[[#This Row],[Column15]],Table12151658[[#This Row],[Column16]]),"0")</f>
        <v>0</v>
      </c>
      <c r="R59" s="102"/>
      <c r="S59" s="102"/>
      <c r="T59" s="102"/>
      <c r="U59" s="102"/>
      <c r="V59" s="59"/>
      <c r="W59" s="118" t="e">
        <f>AVERAGE(Table12151658[[#This Row],[Column19]],Table12151658[[#This Row],[Column20]],Table12151658[[#This Row],[Column22]])</f>
        <v>#DIV/0!</v>
      </c>
      <c r="X59" s="102"/>
      <c r="Y59" s="102"/>
      <c r="Z59" s="102"/>
      <c r="AA59" s="102"/>
      <c r="AB59" s="59"/>
      <c r="AC59" s="118" t="e">
        <f>AVERAGE(Table12151658[[#This Row],[Column25]],Table12151658[[#This Row],[Column26]])</f>
        <v>#DIV/0!</v>
      </c>
      <c r="AD59" s="102"/>
      <c r="AE59" s="102"/>
      <c r="AF59" s="102"/>
      <c r="AG59" s="102"/>
      <c r="AH59" s="59"/>
      <c r="AI59" s="118" t="e">
        <f>AVERAGE(Table12151658[[#This Row],[Column33]],Table12151658[[#This Row],[Column32]],Table12151658[[#This Row],[Column31]])</f>
        <v>#DIV/0!</v>
      </c>
      <c r="AJ59" s="58"/>
      <c r="AK59" s="58"/>
      <c r="AL59" s="102"/>
      <c r="AM59" s="58"/>
      <c r="AN59" s="59"/>
      <c r="AO59" s="118">
        <v>0</v>
      </c>
      <c r="AP59" s="102"/>
      <c r="AQ59" s="102"/>
      <c r="AR59" s="102"/>
      <c r="AS59" s="102"/>
      <c r="AT59" s="59"/>
      <c r="AU59" s="118" t="e">
        <f>AVERAGE(Table12151658[[#This Row],[Column45]],Table12151658[[#This Row],[Column44]],Table12151658[[#This Row],[Column43]])</f>
        <v>#DIV/0!</v>
      </c>
      <c r="AV59" s="102"/>
      <c r="AW59" s="102"/>
      <c r="AX59" s="59" t="s">
        <v>563</v>
      </c>
      <c r="AY59" s="102" t="s">
        <v>563</v>
      </c>
      <c r="AZ59" s="102" t="s">
        <v>563</v>
      </c>
      <c r="BA59" s="118" t="str">
        <f>IFERROR(AVERAGE(Table12151658[[#This Row],[Column52]],Table12151658[[#This Row],[Column53]]),"0")</f>
        <v>0</v>
      </c>
    </row>
    <row r="60" spans="1:53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102" t="s">
        <v>563</v>
      </c>
      <c r="M60" s="102"/>
      <c r="N60" s="102" t="s">
        <v>563</v>
      </c>
      <c r="O60" s="102" t="s">
        <v>563</v>
      </c>
      <c r="P60" s="102"/>
      <c r="Q60" s="118" t="str">
        <f>IFERROR(AVERAGE(Table12151658[[#This Row],[Column13]],Table12151658[[#This Row],[Column15]],Table12151658[[#This Row],[Column16]]),"0")</f>
        <v>0</v>
      </c>
      <c r="R60" s="101"/>
      <c r="S60" s="101"/>
      <c r="T60" s="101"/>
      <c r="U60" s="101"/>
      <c r="V60" s="65"/>
      <c r="W60" s="118" t="e">
        <f>AVERAGE(Table12151658[[#This Row],[Column19]],Table12151658[[#This Row],[Column20]],Table12151658[[#This Row],[Column22]])</f>
        <v>#DIV/0!</v>
      </c>
      <c r="X60" s="101"/>
      <c r="Y60" s="101"/>
      <c r="Z60" s="101"/>
      <c r="AA60" s="101"/>
      <c r="AB60" s="65"/>
      <c r="AC60" s="118" t="e">
        <f>AVERAGE(Table12151658[[#This Row],[Column25]],Table12151658[[#This Row],[Column26]])</f>
        <v>#DIV/0!</v>
      </c>
      <c r="AD60" s="101"/>
      <c r="AE60" s="101"/>
      <c r="AF60" s="101"/>
      <c r="AG60" s="101"/>
      <c r="AH60" s="65"/>
      <c r="AI60" s="118" t="e">
        <f>AVERAGE(Table12151658[[#This Row],[Column33]],Table12151658[[#This Row],[Column32]],Table12151658[[#This Row],[Column31]])</f>
        <v>#DIV/0!</v>
      </c>
      <c r="AJ60" s="54"/>
      <c r="AK60" s="54"/>
      <c r="AL60" s="101"/>
      <c r="AM60" s="54"/>
      <c r="AN60" s="65"/>
      <c r="AO60" s="118">
        <v>0</v>
      </c>
      <c r="AP60" s="101"/>
      <c r="AQ60" s="101"/>
      <c r="AR60" s="101"/>
      <c r="AS60" s="101"/>
      <c r="AT60" s="65"/>
      <c r="AU60" s="118" t="e">
        <f>AVERAGE(Table12151658[[#This Row],[Column45]],Table12151658[[#This Row],[Column44]],Table12151658[[#This Row],[Column43]])</f>
        <v>#DIV/0!</v>
      </c>
      <c r="AV60" s="101"/>
      <c r="AW60" s="101"/>
      <c r="AX60" s="59" t="s">
        <v>563</v>
      </c>
      <c r="AY60" s="102" t="s">
        <v>563</v>
      </c>
      <c r="AZ60" s="102" t="s">
        <v>563</v>
      </c>
      <c r="BA60" s="118" t="str">
        <f>IFERROR(AVERAGE(Table12151658[[#This Row],[Column52]],Table12151658[[#This Row],[Column53]]),"0")</f>
        <v>0</v>
      </c>
    </row>
    <row r="61" spans="1:53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102">
        <v>0</v>
      </c>
      <c r="M61" s="102"/>
      <c r="N61" s="102">
        <v>0</v>
      </c>
      <c r="O61" s="102">
        <v>0</v>
      </c>
      <c r="P61" s="102"/>
      <c r="Q61" s="118">
        <f>IFERROR(AVERAGE(Table12151658[[#This Row],[Column13]],Table12151658[[#This Row],[Column15]],Table12151658[[#This Row],[Column16]]),"0")</f>
        <v>0</v>
      </c>
      <c r="R61" s="102"/>
      <c r="S61" s="102"/>
      <c r="T61" s="102"/>
      <c r="U61" s="102"/>
      <c r="V61" s="59"/>
      <c r="W61" s="118" t="e">
        <f>AVERAGE(Table12151658[[#This Row],[Column19]],Table12151658[[#This Row],[Column20]],Table12151658[[#This Row],[Column22]])</f>
        <v>#DIV/0!</v>
      </c>
      <c r="X61" s="102"/>
      <c r="Y61" s="102"/>
      <c r="Z61" s="102"/>
      <c r="AA61" s="102"/>
      <c r="AB61" s="59"/>
      <c r="AC61" s="118" t="e">
        <f>AVERAGE(Table12151658[[#This Row],[Column25]],Table12151658[[#This Row],[Column26]])</f>
        <v>#DIV/0!</v>
      </c>
      <c r="AD61" s="102"/>
      <c r="AE61" s="102"/>
      <c r="AF61" s="102"/>
      <c r="AG61" s="102"/>
      <c r="AH61" s="59"/>
      <c r="AI61" s="118" t="e">
        <f>AVERAGE(Table12151658[[#This Row],[Column33]],Table12151658[[#This Row],[Column32]],Table12151658[[#This Row],[Column31]])</f>
        <v>#DIV/0!</v>
      </c>
      <c r="AJ61" s="58"/>
      <c r="AK61" s="58"/>
      <c r="AL61" s="102"/>
      <c r="AM61" s="58"/>
      <c r="AN61" s="59"/>
      <c r="AO61" s="118">
        <v>0</v>
      </c>
      <c r="AP61" s="102"/>
      <c r="AQ61" s="102"/>
      <c r="AR61" s="102"/>
      <c r="AS61" s="102"/>
      <c r="AT61" s="59"/>
      <c r="AU61" s="118" t="e">
        <f>AVERAGE(Table12151658[[#This Row],[Column45]],Table12151658[[#This Row],[Column44]],Table12151658[[#This Row],[Column43]])</f>
        <v>#DIV/0!</v>
      </c>
      <c r="AV61" s="102"/>
      <c r="AW61" s="102"/>
      <c r="AX61" s="59">
        <v>0</v>
      </c>
      <c r="AY61" s="102">
        <v>5</v>
      </c>
      <c r="AZ61" s="102">
        <v>0</v>
      </c>
      <c r="BA61" s="118">
        <f>IFERROR(AVERAGE(Table12151658[[#This Row],[Column52]],Table12151658[[#This Row],[Column53]]),"0")</f>
        <v>2.5</v>
      </c>
    </row>
    <row r="62" spans="1:53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102">
        <v>0</v>
      </c>
      <c r="M62" s="102"/>
      <c r="N62" s="102">
        <v>0</v>
      </c>
      <c r="O62" s="102">
        <v>0</v>
      </c>
      <c r="P62" s="102"/>
      <c r="Q62" s="118">
        <f>IFERROR(AVERAGE(Table12151658[[#This Row],[Column13]],Table12151658[[#This Row],[Column15]],Table12151658[[#This Row],[Column16]]),"0")</f>
        <v>0</v>
      </c>
      <c r="R62" s="101"/>
      <c r="S62" s="101"/>
      <c r="T62" s="101"/>
      <c r="U62" s="101"/>
      <c r="V62" s="65"/>
      <c r="W62" s="118" t="e">
        <f>AVERAGE(Table12151658[[#This Row],[Column19]],Table12151658[[#This Row],[Column20]],Table12151658[[#This Row],[Column22]])</f>
        <v>#DIV/0!</v>
      </c>
      <c r="X62" s="101"/>
      <c r="Y62" s="101"/>
      <c r="Z62" s="101"/>
      <c r="AA62" s="101"/>
      <c r="AB62" s="65"/>
      <c r="AC62" s="118" t="e">
        <f>AVERAGE(Table12151658[[#This Row],[Column25]],Table12151658[[#This Row],[Column26]])</f>
        <v>#DIV/0!</v>
      </c>
      <c r="AD62" s="101"/>
      <c r="AE62" s="101"/>
      <c r="AF62" s="101"/>
      <c r="AG62" s="101"/>
      <c r="AH62" s="65"/>
      <c r="AI62" s="118" t="e">
        <f>AVERAGE(Table12151658[[#This Row],[Column33]],Table12151658[[#This Row],[Column32]],Table12151658[[#This Row],[Column31]])</f>
        <v>#DIV/0!</v>
      </c>
      <c r="AJ62" s="54"/>
      <c r="AK62" s="54"/>
      <c r="AL62" s="101"/>
      <c r="AM62" s="54"/>
      <c r="AN62" s="65"/>
      <c r="AO62" s="118">
        <v>0</v>
      </c>
      <c r="AP62" s="101"/>
      <c r="AQ62" s="101"/>
      <c r="AR62" s="101"/>
      <c r="AS62" s="101"/>
      <c r="AT62" s="65"/>
      <c r="AU62" s="118" t="e">
        <f>AVERAGE(Table12151658[[#This Row],[Column45]],Table12151658[[#This Row],[Column44]],Table12151658[[#This Row],[Column43]])</f>
        <v>#DIV/0!</v>
      </c>
      <c r="AV62" s="101"/>
      <c r="AW62" s="101"/>
      <c r="AX62" s="59">
        <v>0</v>
      </c>
      <c r="AY62" s="102">
        <v>0</v>
      </c>
      <c r="AZ62" s="102">
        <v>0</v>
      </c>
      <c r="BA62" s="118">
        <f>IFERROR(AVERAGE(Table12151658[[#This Row],[Column52]],Table12151658[[#This Row],[Column53]]),"0")</f>
        <v>0</v>
      </c>
    </row>
    <row r="63" spans="1:53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102">
        <v>3</v>
      </c>
      <c r="M63" s="102"/>
      <c r="N63" s="102">
        <v>3</v>
      </c>
      <c r="O63" s="102">
        <v>4</v>
      </c>
      <c r="P63" s="102"/>
      <c r="Q63" s="118">
        <f>IFERROR(AVERAGE(Table12151658[[#This Row],[Column13]],Table12151658[[#This Row],[Column15]],Table12151658[[#This Row],[Column16]]),"0")</f>
        <v>3.3333333333333335</v>
      </c>
      <c r="R63" s="102"/>
      <c r="S63" s="102"/>
      <c r="T63" s="102"/>
      <c r="U63" s="102"/>
      <c r="V63" s="59"/>
      <c r="W63" s="118" t="e">
        <f>AVERAGE(Table12151658[[#This Row],[Column19]],Table12151658[[#This Row],[Column20]],Table12151658[[#This Row],[Column22]])</f>
        <v>#DIV/0!</v>
      </c>
      <c r="X63" s="102"/>
      <c r="Y63" s="102"/>
      <c r="Z63" s="102"/>
      <c r="AA63" s="102"/>
      <c r="AB63" s="59"/>
      <c r="AC63" s="118" t="e">
        <f>AVERAGE(Table12151658[[#This Row],[Column25]],Table12151658[[#This Row],[Column26]])</f>
        <v>#DIV/0!</v>
      </c>
      <c r="AD63" s="102"/>
      <c r="AE63" s="102"/>
      <c r="AF63" s="102"/>
      <c r="AG63" s="102"/>
      <c r="AH63" s="59"/>
      <c r="AI63" s="118" t="e">
        <f>AVERAGE(Table12151658[[#This Row],[Column33]],Table12151658[[#This Row],[Column32]],Table12151658[[#This Row],[Column31]])</f>
        <v>#DIV/0!</v>
      </c>
      <c r="AJ63" s="58"/>
      <c r="AK63" s="58"/>
      <c r="AL63" s="102"/>
      <c r="AM63" s="58"/>
      <c r="AN63" s="59"/>
      <c r="AO63" s="118">
        <v>0</v>
      </c>
      <c r="AP63" s="102"/>
      <c r="AQ63" s="102"/>
      <c r="AR63" s="102"/>
      <c r="AS63" s="102"/>
      <c r="AT63" s="59"/>
      <c r="AU63" s="118" t="e">
        <f>AVERAGE(Table12151658[[#This Row],[Column45]],Table12151658[[#This Row],[Column44]],Table12151658[[#This Row],[Column43]])</f>
        <v>#DIV/0!</v>
      </c>
      <c r="AV63" s="102"/>
      <c r="AW63" s="102"/>
      <c r="AX63" s="59">
        <v>0</v>
      </c>
      <c r="AY63" s="102">
        <v>5</v>
      </c>
      <c r="AZ63" s="102">
        <v>0</v>
      </c>
      <c r="BA63" s="118">
        <f>IFERROR(AVERAGE(Table12151658[[#This Row],[Column52]],Table12151658[[#This Row],[Column53]]),"0")</f>
        <v>2.5</v>
      </c>
    </row>
    <row r="64" spans="1:53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102">
        <v>3</v>
      </c>
      <c r="M64" s="102"/>
      <c r="N64" s="102">
        <v>2</v>
      </c>
      <c r="O64" s="102">
        <v>3</v>
      </c>
      <c r="P64" s="102"/>
      <c r="Q64" s="118">
        <f>IFERROR(AVERAGE(Table12151658[[#This Row],[Column13]],Table12151658[[#This Row],[Column15]],Table12151658[[#This Row],[Column16]]),"0")</f>
        <v>2.6666666666666665</v>
      </c>
      <c r="R64" s="101"/>
      <c r="S64" s="101"/>
      <c r="T64" s="101"/>
      <c r="U64" s="101"/>
      <c r="V64" s="65"/>
      <c r="W64" s="118" t="e">
        <f>AVERAGE(Table12151658[[#This Row],[Column19]],Table12151658[[#This Row],[Column20]],Table12151658[[#This Row],[Column22]])</f>
        <v>#DIV/0!</v>
      </c>
      <c r="X64" s="101"/>
      <c r="Y64" s="101"/>
      <c r="Z64" s="101"/>
      <c r="AA64" s="101"/>
      <c r="AB64" s="65"/>
      <c r="AC64" s="118" t="e">
        <f>AVERAGE(Table12151658[[#This Row],[Column25]],Table12151658[[#This Row],[Column26]])</f>
        <v>#DIV/0!</v>
      </c>
      <c r="AD64" s="101"/>
      <c r="AE64" s="101"/>
      <c r="AF64" s="101"/>
      <c r="AG64" s="101"/>
      <c r="AH64" s="65"/>
      <c r="AI64" s="118" t="e">
        <f>AVERAGE(Table12151658[[#This Row],[Column33]],Table12151658[[#This Row],[Column32]],Table12151658[[#This Row],[Column31]])</f>
        <v>#DIV/0!</v>
      </c>
      <c r="AJ64" s="54"/>
      <c r="AK64" s="54"/>
      <c r="AL64" s="101"/>
      <c r="AM64" s="54"/>
      <c r="AN64" s="65"/>
      <c r="AO64" s="118">
        <v>0</v>
      </c>
      <c r="AP64" s="101"/>
      <c r="AQ64" s="101"/>
      <c r="AR64" s="101"/>
      <c r="AS64" s="101"/>
      <c r="AT64" s="65"/>
      <c r="AU64" s="118" t="e">
        <f>AVERAGE(Table12151658[[#This Row],[Column45]],Table12151658[[#This Row],[Column44]],Table12151658[[#This Row],[Column43]])</f>
        <v>#DIV/0!</v>
      </c>
      <c r="AV64" s="101"/>
      <c r="AW64" s="101"/>
      <c r="AX64" s="59">
        <v>0</v>
      </c>
      <c r="AY64" s="102">
        <v>5</v>
      </c>
      <c r="AZ64" s="102">
        <v>0</v>
      </c>
      <c r="BA64" s="118">
        <f>IFERROR(AVERAGE(Table12151658[[#This Row],[Column52]],Table12151658[[#This Row],[Column53]]),"0")</f>
        <v>2.5</v>
      </c>
    </row>
    <row r="65" spans="1:53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102">
        <v>3</v>
      </c>
      <c r="M65" s="102"/>
      <c r="N65" s="102">
        <v>3</v>
      </c>
      <c r="O65" s="102">
        <v>3</v>
      </c>
      <c r="P65" s="102"/>
      <c r="Q65" s="118">
        <f>IFERROR(AVERAGE(Table12151658[[#This Row],[Column13]],Table12151658[[#This Row],[Column15]],Table12151658[[#This Row],[Column16]]),"0")</f>
        <v>3</v>
      </c>
      <c r="R65" s="102"/>
      <c r="S65" s="102"/>
      <c r="T65" s="102"/>
      <c r="U65" s="102"/>
      <c r="V65" s="59"/>
      <c r="W65" s="118" t="e">
        <f>AVERAGE(Table12151658[[#This Row],[Column19]],Table12151658[[#This Row],[Column20]],Table12151658[[#This Row],[Column22]])</f>
        <v>#DIV/0!</v>
      </c>
      <c r="X65" s="102"/>
      <c r="Y65" s="102"/>
      <c r="Z65" s="102"/>
      <c r="AA65" s="102"/>
      <c r="AB65" s="59"/>
      <c r="AC65" s="118" t="e">
        <f>AVERAGE(Table12151658[[#This Row],[Column25]],Table12151658[[#This Row],[Column26]])</f>
        <v>#DIV/0!</v>
      </c>
      <c r="AD65" s="102"/>
      <c r="AE65" s="102"/>
      <c r="AF65" s="102"/>
      <c r="AG65" s="102"/>
      <c r="AH65" s="59"/>
      <c r="AI65" s="118" t="e">
        <f>AVERAGE(Table12151658[[#This Row],[Column33]],Table12151658[[#This Row],[Column32]],Table12151658[[#This Row],[Column31]])</f>
        <v>#DIV/0!</v>
      </c>
      <c r="AJ65" s="58"/>
      <c r="AK65" s="58"/>
      <c r="AL65" s="102"/>
      <c r="AM65" s="58"/>
      <c r="AN65" s="59"/>
      <c r="AO65" s="118">
        <v>0</v>
      </c>
      <c r="AP65" s="102"/>
      <c r="AQ65" s="102"/>
      <c r="AR65" s="102"/>
      <c r="AS65" s="102"/>
      <c r="AT65" s="59"/>
      <c r="AU65" s="118" t="e">
        <f>AVERAGE(Table12151658[[#This Row],[Column45]],Table12151658[[#This Row],[Column44]],Table12151658[[#This Row],[Column43]])</f>
        <v>#DIV/0!</v>
      </c>
      <c r="AV65" s="102"/>
      <c r="AW65" s="102"/>
      <c r="AX65" s="59">
        <v>0</v>
      </c>
      <c r="AY65" s="102">
        <v>5</v>
      </c>
      <c r="AZ65" s="102">
        <v>0</v>
      </c>
      <c r="BA65" s="118">
        <f>IFERROR(AVERAGE(Table12151658[[#This Row],[Column52]],Table12151658[[#This Row],[Column53]]),"0")</f>
        <v>2.5</v>
      </c>
    </row>
    <row r="66" spans="1:53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102" t="s">
        <v>563</v>
      </c>
      <c r="M66" s="102"/>
      <c r="N66" s="102" t="s">
        <v>563</v>
      </c>
      <c r="O66" s="102" t="s">
        <v>563</v>
      </c>
      <c r="P66" s="102"/>
      <c r="Q66" s="118" t="str">
        <f>IFERROR(AVERAGE(Table12151658[[#This Row],[Column13]],Table12151658[[#This Row],[Column15]],Table12151658[[#This Row],[Column16]]),"0")</f>
        <v>0</v>
      </c>
      <c r="R66" s="101"/>
      <c r="S66" s="101"/>
      <c r="T66" s="101"/>
      <c r="U66" s="101"/>
      <c r="V66" s="65"/>
      <c r="W66" s="118" t="e">
        <f>AVERAGE(Table12151658[[#This Row],[Column19]],Table12151658[[#This Row],[Column20]],Table12151658[[#This Row],[Column22]])</f>
        <v>#DIV/0!</v>
      </c>
      <c r="X66" s="101"/>
      <c r="Y66" s="101"/>
      <c r="Z66" s="101"/>
      <c r="AA66" s="101"/>
      <c r="AB66" s="65"/>
      <c r="AC66" s="118" t="e">
        <f>AVERAGE(Table12151658[[#This Row],[Column25]],Table12151658[[#This Row],[Column26]])</f>
        <v>#DIV/0!</v>
      </c>
      <c r="AD66" s="101"/>
      <c r="AE66" s="101"/>
      <c r="AF66" s="101"/>
      <c r="AG66" s="101"/>
      <c r="AH66" s="65"/>
      <c r="AI66" s="118" t="e">
        <f>AVERAGE(Table12151658[[#This Row],[Column33]],Table12151658[[#This Row],[Column32]],Table12151658[[#This Row],[Column31]])</f>
        <v>#DIV/0!</v>
      </c>
      <c r="AJ66" s="54"/>
      <c r="AK66" s="54"/>
      <c r="AL66" s="101"/>
      <c r="AM66" s="54"/>
      <c r="AN66" s="65"/>
      <c r="AO66" s="118">
        <v>0</v>
      </c>
      <c r="AP66" s="101"/>
      <c r="AQ66" s="101"/>
      <c r="AR66" s="101"/>
      <c r="AS66" s="101"/>
      <c r="AT66" s="65"/>
      <c r="AU66" s="118" t="e">
        <f>AVERAGE(Table12151658[[#This Row],[Column45]],Table12151658[[#This Row],[Column44]],Table12151658[[#This Row],[Column43]])</f>
        <v>#DIV/0!</v>
      </c>
      <c r="AV66" s="101"/>
      <c r="AW66" s="101"/>
      <c r="AX66" s="59" t="s">
        <v>563</v>
      </c>
      <c r="AY66" s="102" t="s">
        <v>563</v>
      </c>
      <c r="AZ66" s="102" t="s">
        <v>563</v>
      </c>
      <c r="BA66" s="118" t="str">
        <f>IFERROR(AVERAGE(Table12151658[[#This Row],[Column52]],Table12151658[[#This Row],[Column53]]),"0")</f>
        <v>0</v>
      </c>
    </row>
    <row r="67" spans="1:53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102">
        <v>0</v>
      </c>
      <c r="M67" s="102"/>
      <c r="N67" s="102">
        <v>0</v>
      </c>
      <c r="O67" s="102">
        <v>0</v>
      </c>
      <c r="P67" s="102"/>
      <c r="Q67" s="118">
        <f>IFERROR(AVERAGE(Table12151658[[#This Row],[Column13]],Table12151658[[#This Row],[Column15]],Table12151658[[#This Row],[Column16]]),"0")</f>
        <v>0</v>
      </c>
      <c r="R67" s="102"/>
      <c r="S67" s="102"/>
      <c r="T67" s="102"/>
      <c r="U67" s="102"/>
      <c r="V67" s="59"/>
      <c r="W67" s="118" t="e">
        <f>AVERAGE(Table12151658[[#This Row],[Column19]],Table12151658[[#This Row],[Column20]],Table12151658[[#This Row],[Column22]])</f>
        <v>#DIV/0!</v>
      </c>
      <c r="X67" s="102"/>
      <c r="Y67" s="102"/>
      <c r="Z67" s="102"/>
      <c r="AA67" s="102"/>
      <c r="AB67" s="59"/>
      <c r="AC67" s="118" t="e">
        <f>AVERAGE(Table12151658[[#This Row],[Column25]],Table12151658[[#This Row],[Column26]])</f>
        <v>#DIV/0!</v>
      </c>
      <c r="AD67" s="102"/>
      <c r="AE67" s="102"/>
      <c r="AF67" s="102"/>
      <c r="AG67" s="102"/>
      <c r="AH67" s="59"/>
      <c r="AI67" s="118" t="e">
        <f>AVERAGE(Table12151658[[#This Row],[Column33]],Table12151658[[#This Row],[Column32]],Table12151658[[#This Row],[Column31]])</f>
        <v>#DIV/0!</v>
      </c>
      <c r="AJ67" s="58"/>
      <c r="AK67" s="58"/>
      <c r="AL67" s="102"/>
      <c r="AM67" s="58"/>
      <c r="AN67" s="59"/>
      <c r="AO67" s="118">
        <v>0</v>
      </c>
      <c r="AP67" s="102"/>
      <c r="AQ67" s="102"/>
      <c r="AR67" s="102"/>
      <c r="AS67" s="102"/>
      <c r="AT67" s="59"/>
      <c r="AU67" s="118" t="e">
        <f>AVERAGE(Table12151658[[#This Row],[Column45]],Table12151658[[#This Row],[Column44]],Table12151658[[#This Row],[Column43]])</f>
        <v>#DIV/0!</v>
      </c>
      <c r="AV67" s="102"/>
      <c r="AW67" s="102"/>
      <c r="AX67" s="59">
        <v>0</v>
      </c>
      <c r="AY67" s="102">
        <v>5</v>
      </c>
      <c r="AZ67" s="102">
        <v>0</v>
      </c>
      <c r="BA67" s="118">
        <f>IFERROR(AVERAGE(Table12151658[[#This Row],[Column52]],Table12151658[[#This Row],[Column53]]),"0")</f>
        <v>2.5</v>
      </c>
    </row>
    <row r="68" spans="1:53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102">
        <v>2</v>
      </c>
      <c r="M68" s="102"/>
      <c r="N68" s="102">
        <v>2</v>
      </c>
      <c r="O68" s="102">
        <v>2</v>
      </c>
      <c r="P68" s="102"/>
      <c r="Q68" s="118">
        <f>IFERROR(AVERAGE(Table12151658[[#This Row],[Column13]],Table12151658[[#This Row],[Column15]],Table12151658[[#This Row],[Column16]]),"0")</f>
        <v>2</v>
      </c>
      <c r="R68" s="101"/>
      <c r="S68" s="101"/>
      <c r="T68" s="101"/>
      <c r="U68" s="101"/>
      <c r="V68" s="65"/>
      <c r="W68" s="118" t="e">
        <f>AVERAGE(Table12151658[[#This Row],[Column19]],Table12151658[[#This Row],[Column20]],Table12151658[[#This Row],[Column22]])</f>
        <v>#DIV/0!</v>
      </c>
      <c r="X68" s="101"/>
      <c r="Y68" s="101"/>
      <c r="Z68" s="101"/>
      <c r="AA68" s="101"/>
      <c r="AB68" s="65"/>
      <c r="AC68" s="118" t="e">
        <f>AVERAGE(Table12151658[[#This Row],[Column25]],Table12151658[[#This Row],[Column26]])</f>
        <v>#DIV/0!</v>
      </c>
      <c r="AD68" s="101"/>
      <c r="AE68" s="101"/>
      <c r="AF68" s="101"/>
      <c r="AG68" s="101"/>
      <c r="AH68" s="65"/>
      <c r="AI68" s="118" t="e">
        <f>AVERAGE(Table12151658[[#This Row],[Column33]],Table12151658[[#This Row],[Column32]],Table12151658[[#This Row],[Column31]])</f>
        <v>#DIV/0!</v>
      </c>
      <c r="AJ68" s="54"/>
      <c r="AK68" s="54"/>
      <c r="AL68" s="101"/>
      <c r="AM68" s="54"/>
      <c r="AN68" s="65"/>
      <c r="AO68" s="118">
        <v>0</v>
      </c>
      <c r="AP68" s="101"/>
      <c r="AQ68" s="101"/>
      <c r="AR68" s="101"/>
      <c r="AS68" s="101"/>
      <c r="AT68" s="65"/>
      <c r="AU68" s="118" t="e">
        <f>AVERAGE(Table12151658[[#This Row],[Column45]],Table12151658[[#This Row],[Column44]],Table12151658[[#This Row],[Column43]])</f>
        <v>#DIV/0!</v>
      </c>
      <c r="AV68" s="101"/>
      <c r="AW68" s="101"/>
      <c r="AX68" s="59">
        <v>0</v>
      </c>
      <c r="AY68" s="102">
        <v>5</v>
      </c>
      <c r="AZ68" s="102">
        <v>0</v>
      </c>
      <c r="BA68" s="118">
        <f>IFERROR(AVERAGE(Table12151658[[#This Row],[Column52]],Table12151658[[#This Row],[Column53]]),"0")</f>
        <v>2.5</v>
      </c>
    </row>
    <row r="69" spans="1:53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102">
        <v>4</v>
      </c>
      <c r="M69" s="102"/>
      <c r="N69" s="102">
        <v>4</v>
      </c>
      <c r="O69" s="102">
        <v>4</v>
      </c>
      <c r="P69" s="102"/>
      <c r="Q69" s="118">
        <f>IFERROR(AVERAGE(Table12151658[[#This Row],[Column13]],Table12151658[[#This Row],[Column15]],Table12151658[[#This Row],[Column16]]),"0")</f>
        <v>4</v>
      </c>
      <c r="R69" s="102"/>
      <c r="S69" s="102"/>
      <c r="T69" s="102"/>
      <c r="U69" s="102"/>
      <c r="V69" s="59"/>
      <c r="W69" s="118" t="e">
        <f>AVERAGE(Table12151658[[#This Row],[Column19]],Table12151658[[#This Row],[Column20]],Table12151658[[#This Row],[Column22]])</f>
        <v>#DIV/0!</v>
      </c>
      <c r="X69" s="102"/>
      <c r="Y69" s="102"/>
      <c r="Z69" s="102"/>
      <c r="AA69" s="102"/>
      <c r="AB69" s="59"/>
      <c r="AC69" s="118" t="e">
        <f>AVERAGE(Table12151658[[#This Row],[Column25]],Table12151658[[#This Row],[Column26]])</f>
        <v>#DIV/0!</v>
      </c>
      <c r="AD69" s="102"/>
      <c r="AE69" s="102"/>
      <c r="AF69" s="102"/>
      <c r="AG69" s="102"/>
      <c r="AH69" s="59"/>
      <c r="AI69" s="118" t="e">
        <f>AVERAGE(Table12151658[[#This Row],[Column33]],Table12151658[[#This Row],[Column32]],Table12151658[[#This Row],[Column31]])</f>
        <v>#DIV/0!</v>
      </c>
      <c r="AJ69" s="58"/>
      <c r="AK69" s="58"/>
      <c r="AL69" s="102"/>
      <c r="AM69" s="58"/>
      <c r="AN69" s="59"/>
      <c r="AO69" s="118">
        <v>0</v>
      </c>
      <c r="AP69" s="102"/>
      <c r="AQ69" s="102"/>
      <c r="AR69" s="102"/>
      <c r="AS69" s="102"/>
      <c r="AT69" s="59"/>
      <c r="AU69" s="118" t="e">
        <f>AVERAGE(Table12151658[[#This Row],[Column45]],Table12151658[[#This Row],[Column44]],Table12151658[[#This Row],[Column43]])</f>
        <v>#DIV/0!</v>
      </c>
      <c r="AV69" s="102"/>
      <c r="AW69" s="102"/>
      <c r="AX69" s="59">
        <v>0</v>
      </c>
      <c r="AY69" s="102">
        <v>5</v>
      </c>
      <c r="AZ69" s="102">
        <v>0</v>
      </c>
      <c r="BA69" s="118">
        <f>IFERROR(AVERAGE(Table12151658[[#This Row],[Column52]],Table12151658[[#This Row],[Column53]]),"0")</f>
        <v>2.5</v>
      </c>
    </row>
    <row r="70" spans="1:53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102">
        <v>4</v>
      </c>
      <c r="M70" s="102"/>
      <c r="N70" s="102">
        <v>3</v>
      </c>
      <c r="O70" s="102">
        <v>3</v>
      </c>
      <c r="P70" s="102"/>
      <c r="Q70" s="118">
        <f>IFERROR(AVERAGE(Table12151658[[#This Row],[Column13]],Table12151658[[#This Row],[Column15]],Table12151658[[#This Row],[Column16]]),"0")</f>
        <v>3.3333333333333335</v>
      </c>
      <c r="R70" s="101"/>
      <c r="S70" s="101"/>
      <c r="T70" s="101"/>
      <c r="U70" s="101"/>
      <c r="V70" s="65"/>
      <c r="W70" s="118" t="e">
        <f>AVERAGE(Table12151658[[#This Row],[Column19]],Table12151658[[#This Row],[Column20]],Table12151658[[#This Row],[Column22]])</f>
        <v>#DIV/0!</v>
      </c>
      <c r="X70" s="101"/>
      <c r="Y70" s="101"/>
      <c r="Z70" s="101"/>
      <c r="AA70" s="101"/>
      <c r="AB70" s="65"/>
      <c r="AC70" s="118" t="e">
        <f>AVERAGE(Table12151658[[#This Row],[Column25]],Table12151658[[#This Row],[Column26]])</f>
        <v>#DIV/0!</v>
      </c>
      <c r="AD70" s="101"/>
      <c r="AE70" s="101"/>
      <c r="AF70" s="101"/>
      <c r="AG70" s="101"/>
      <c r="AH70" s="65"/>
      <c r="AI70" s="118" t="e">
        <f>AVERAGE(Table12151658[[#This Row],[Column33]],Table12151658[[#This Row],[Column32]],Table12151658[[#This Row],[Column31]])</f>
        <v>#DIV/0!</v>
      </c>
      <c r="AJ70" s="54"/>
      <c r="AK70" s="54"/>
      <c r="AL70" s="101"/>
      <c r="AM70" s="54"/>
      <c r="AN70" s="65"/>
      <c r="AO70" s="118">
        <v>0</v>
      </c>
      <c r="AP70" s="101"/>
      <c r="AQ70" s="101"/>
      <c r="AR70" s="101"/>
      <c r="AS70" s="101"/>
      <c r="AT70" s="65"/>
      <c r="AU70" s="118" t="e">
        <f>AVERAGE(Table12151658[[#This Row],[Column45]],Table12151658[[#This Row],[Column44]],Table12151658[[#This Row],[Column43]])</f>
        <v>#DIV/0!</v>
      </c>
      <c r="AV70" s="101"/>
      <c r="AW70" s="101"/>
      <c r="AX70" s="59">
        <v>0</v>
      </c>
      <c r="AY70" s="102">
        <v>5</v>
      </c>
      <c r="AZ70" s="102">
        <v>0</v>
      </c>
      <c r="BA70" s="118">
        <f>IFERROR(AVERAGE(Table12151658[[#This Row],[Column52]],Table12151658[[#This Row],[Column53]]),"0")</f>
        <v>2.5</v>
      </c>
    </row>
    <row r="71" spans="1:53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102">
        <v>2</v>
      </c>
      <c r="M71" s="102"/>
      <c r="N71" s="102">
        <v>2</v>
      </c>
      <c r="O71" s="102">
        <v>1</v>
      </c>
      <c r="P71" s="102"/>
      <c r="Q71" s="118">
        <f>IFERROR(AVERAGE(Table12151658[[#This Row],[Column13]],Table12151658[[#This Row],[Column15]],Table12151658[[#This Row],[Column16]]),"0")</f>
        <v>1.6666666666666667</v>
      </c>
      <c r="R71" s="102"/>
      <c r="S71" s="102"/>
      <c r="T71" s="102"/>
      <c r="U71" s="102"/>
      <c r="V71" s="59"/>
      <c r="W71" s="118" t="e">
        <f>AVERAGE(Table12151658[[#This Row],[Column19]],Table12151658[[#This Row],[Column20]],Table12151658[[#This Row],[Column22]])</f>
        <v>#DIV/0!</v>
      </c>
      <c r="X71" s="102"/>
      <c r="Y71" s="102"/>
      <c r="Z71" s="102"/>
      <c r="AA71" s="102"/>
      <c r="AB71" s="59"/>
      <c r="AC71" s="118" t="e">
        <f>AVERAGE(Table12151658[[#This Row],[Column25]],Table12151658[[#This Row],[Column26]])</f>
        <v>#DIV/0!</v>
      </c>
      <c r="AD71" s="102"/>
      <c r="AE71" s="102"/>
      <c r="AF71" s="102"/>
      <c r="AG71" s="102"/>
      <c r="AH71" s="59"/>
      <c r="AI71" s="118" t="e">
        <f>AVERAGE(Table12151658[[#This Row],[Column33]],Table12151658[[#This Row],[Column32]],Table12151658[[#This Row],[Column31]])</f>
        <v>#DIV/0!</v>
      </c>
      <c r="AJ71" s="58"/>
      <c r="AK71" s="58"/>
      <c r="AL71" s="102"/>
      <c r="AM71" s="58"/>
      <c r="AN71" s="59"/>
      <c r="AO71" s="118">
        <v>0</v>
      </c>
      <c r="AP71" s="102"/>
      <c r="AQ71" s="102"/>
      <c r="AR71" s="102"/>
      <c r="AS71" s="102"/>
      <c r="AT71" s="59"/>
      <c r="AU71" s="118" t="e">
        <f>AVERAGE(Table12151658[[#This Row],[Column45]],Table12151658[[#This Row],[Column44]],Table12151658[[#This Row],[Column43]])</f>
        <v>#DIV/0!</v>
      </c>
      <c r="AV71" s="102"/>
      <c r="AW71" s="102"/>
      <c r="AX71" s="59">
        <v>0</v>
      </c>
      <c r="AY71" s="102">
        <v>5</v>
      </c>
      <c r="AZ71" s="102">
        <v>0</v>
      </c>
      <c r="BA71" s="118">
        <f>IFERROR(AVERAGE(Table12151658[[#This Row],[Column52]],Table12151658[[#This Row],[Column53]]),"0")</f>
        <v>2.5</v>
      </c>
    </row>
    <row r="72" spans="1:53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102" t="s">
        <v>563</v>
      </c>
      <c r="M72" s="102"/>
      <c r="N72" s="102" t="s">
        <v>563</v>
      </c>
      <c r="O72" s="102" t="s">
        <v>563</v>
      </c>
      <c r="P72" s="102"/>
      <c r="Q72" s="118" t="str">
        <f>IFERROR(AVERAGE(Table12151658[[#This Row],[Column13]],Table12151658[[#This Row],[Column15]],Table12151658[[#This Row],[Column16]]),"0")</f>
        <v>0</v>
      </c>
      <c r="R72" s="101"/>
      <c r="S72" s="101"/>
      <c r="T72" s="101"/>
      <c r="U72" s="101"/>
      <c r="V72" s="65"/>
      <c r="W72" s="118" t="e">
        <f>AVERAGE(Table12151658[[#This Row],[Column19]],Table12151658[[#This Row],[Column20]],Table12151658[[#This Row],[Column22]])</f>
        <v>#DIV/0!</v>
      </c>
      <c r="X72" s="101"/>
      <c r="Y72" s="101"/>
      <c r="Z72" s="101"/>
      <c r="AA72" s="101"/>
      <c r="AB72" s="65"/>
      <c r="AC72" s="118" t="e">
        <f>AVERAGE(Table12151658[[#This Row],[Column25]],Table12151658[[#This Row],[Column26]])</f>
        <v>#DIV/0!</v>
      </c>
      <c r="AD72" s="101"/>
      <c r="AE72" s="101"/>
      <c r="AF72" s="101"/>
      <c r="AG72" s="101"/>
      <c r="AH72" s="65"/>
      <c r="AI72" s="118" t="e">
        <f>AVERAGE(Table12151658[[#This Row],[Column33]],Table12151658[[#This Row],[Column32]],Table12151658[[#This Row],[Column31]])</f>
        <v>#DIV/0!</v>
      </c>
      <c r="AJ72" s="54"/>
      <c r="AK72" s="54"/>
      <c r="AL72" s="101"/>
      <c r="AM72" s="54"/>
      <c r="AN72" s="65"/>
      <c r="AO72" s="118">
        <v>0</v>
      </c>
      <c r="AP72" s="101"/>
      <c r="AQ72" s="101"/>
      <c r="AR72" s="101"/>
      <c r="AS72" s="101"/>
      <c r="AT72" s="65"/>
      <c r="AU72" s="118" t="e">
        <f>AVERAGE(Table12151658[[#This Row],[Column45]],Table12151658[[#This Row],[Column44]],Table12151658[[#This Row],[Column43]])</f>
        <v>#DIV/0!</v>
      </c>
      <c r="AV72" s="101"/>
      <c r="AW72" s="101"/>
      <c r="AX72" s="59" t="s">
        <v>563</v>
      </c>
      <c r="AY72" s="102" t="s">
        <v>563</v>
      </c>
      <c r="AZ72" s="102" t="s">
        <v>563</v>
      </c>
      <c r="BA72" s="118" t="str">
        <f>IFERROR(AVERAGE(Table12151658[[#This Row],[Column52]],Table12151658[[#This Row],[Column53]]),"0")</f>
        <v>0</v>
      </c>
    </row>
    <row r="73" spans="1:53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102">
        <v>3</v>
      </c>
      <c r="M73" s="102"/>
      <c r="N73" s="102">
        <v>3</v>
      </c>
      <c r="O73" s="102">
        <v>3</v>
      </c>
      <c r="P73" s="102"/>
      <c r="Q73" s="118">
        <f>IFERROR(AVERAGE(Table12151658[[#This Row],[Column13]],Table12151658[[#This Row],[Column15]],Table12151658[[#This Row],[Column16]]),"0")</f>
        <v>3</v>
      </c>
      <c r="R73" s="102"/>
      <c r="S73" s="102"/>
      <c r="T73" s="102"/>
      <c r="U73" s="102"/>
      <c r="V73" s="59"/>
      <c r="W73" s="118" t="e">
        <f>AVERAGE(Table12151658[[#This Row],[Column19]],Table12151658[[#This Row],[Column20]],Table12151658[[#This Row],[Column22]])</f>
        <v>#DIV/0!</v>
      </c>
      <c r="X73" s="102"/>
      <c r="Y73" s="102"/>
      <c r="Z73" s="102"/>
      <c r="AA73" s="102"/>
      <c r="AB73" s="59"/>
      <c r="AC73" s="118" t="e">
        <f>AVERAGE(Table12151658[[#This Row],[Column25]],Table12151658[[#This Row],[Column26]])</f>
        <v>#DIV/0!</v>
      </c>
      <c r="AD73" s="102"/>
      <c r="AE73" s="102"/>
      <c r="AF73" s="102"/>
      <c r="AG73" s="102"/>
      <c r="AH73" s="59"/>
      <c r="AI73" s="118" t="e">
        <f>AVERAGE(Table12151658[[#This Row],[Column33]],Table12151658[[#This Row],[Column32]],Table12151658[[#This Row],[Column31]])</f>
        <v>#DIV/0!</v>
      </c>
      <c r="AJ73" s="58"/>
      <c r="AK73" s="58"/>
      <c r="AL73" s="102"/>
      <c r="AM73" s="58"/>
      <c r="AN73" s="59"/>
      <c r="AO73" s="118">
        <v>0</v>
      </c>
      <c r="AP73" s="102"/>
      <c r="AQ73" s="102"/>
      <c r="AR73" s="102"/>
      <c r="AS73" s="102"/>
      <c r="AT73" s="59"/>
      <c r="AU73" s="118" t="e">
        <f>AVERAGE(Table12151658[[#This Row],[Column45]],Table12151658[[#This Row],[Column44]],Table12151658[[#This Row],[Column43]])</f>
        <v>#DIV/0!</v>
      </c>
      <c r="AV73" s="102"/>
      <c r="AW73" s="102"/>
      <c r="AX73" s="59">
        <v>0</v>
      </c>
      <c r="AY73" s="102">
        <v>5</v>
      </c>
      <c r="AZ73" s="102">
        <v>0</v>
      </c>
      <c r="BA73" s="118">
        <f>IFERROR(AVERAGE(Table12151658[[#This Row],[Column52]],Table12151658[[#This Row],[Column53]]),"0")</f>
        <v>2.5</v>
      </c>
    </row>
    <row r="74" spans="1:53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102">
        <v>5</v>
      </c>
      <c r="M74" s="102"/>
      <c r="N74" s="102">
        <v>4</v>
      </c>
      <c r="O74" s="102">
        <v>4</v>
      </c>
      <c r="P74" s="102"/>
      <c r="Q74" s="118">
        <f>IFERROR(AVERAGE(Table12151658[[#This Row],[Column13]],Table12151658[[#This Row],[Column15]],Table12151658[[#This Row],[Column16]]),"0")</f>
        <v>4.333333333333333</v>
      </c>
      <c r="R74" s="101"/>
      <c r="S74" s="101"/>
      <c r="T74" s="101"/>
      <c r="U74" s="101"/>
      <c r="V74" s="65"/>
      <c r="W74" s="118" t="e">
        <f>AVERAGE(Table12151658[[#This Row],[Column19]],Table12151658[[#This Row],[Column20]],Table12151658[[#This Row],[Column22]])</f>
        <v>#DIV/0!</v>
      </c>
      <c r="X74" s="101"/>
      <c r="Y74" s="101"/>
      <c r="Z74" s="101"/>
      <c r="AA74" s="101"/>
      <c r="AB74" s="65"/>
      <c r="AC74" s="118" t="e">
        <f>AVERAGE(Table12151658[[#This Row],[Column25]],Table12151658[[#This Row],[Column26]])</f>
        <v>#DIV/0!</v>
      </c>
      <c r="AD74" s="101"/>
      <c r="AE74" s="101"/>
      <c r="AF74" s="101"/>
      <c r="AG74" s="101"/>
      <c r="AH74" s="65"/>
      <c r="AI74" s="118" t="e">
        <f>AVERAGE(Table12151658[[#This Row],[Column33]],Table12151658[[#This Row],[Column32]],Table12151658[[#This Row],[Column31]])</f>
        <v>#DIV/0!</v>
      </c>
      <c r="AJ74" s="54"/>
      <c r="AK74" s="54"/>
      <c r="AL74" s="101"/>
      <c r="AM74" s="54"/>
      <c r="AN74" s="65"/>
      <c r="AO74" s="118">
        <v>0</v>
      </c>
      <c r="AP74" s="101"/>
      <c r="AQ74" s="101"/>
      <c r="AR74" s="101"/>
      <c r="AS74" s="101"/>
      <c r="AT74" s="65"/>
      <c r="AU74" s="118" t="e">
        <f>AVERAGE(Table12151658[[#This Row],[Column45]],Table12151658[[#This Row],[Column44]],Table12151658[[#This Row],[Column43]])</f>
        <v>#DIV/0!</v>
      </c>
      <c r="AV74" s="101"/>
      <c r="AW74" s="101"/>
      <c r="AX74" s="59">
        <v>0</v>
      </c>
      <c r="AY74" s="102">
        <v>5</v>
      </c>
      <c r="AZ74" s="102">
        <v>0</v>
      </c>
      <c r="BA74" s="118">
        <f>IFERROR(AVERAGE(Table12151658[[#This Row],[Column52]],Table12151658[[#This Row],[Column53]]),"0")</f>
        <v>2.5</v>
      </c>
    </row>
    <row r="75" spans="1:53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102">
        <v>1</v>
      </c>
      <c r="M75" s="102"/>
      <c r="N75" s="102">
        <v>1</v>
      </c>
      <c r="O75" s="102">
        <v>1</v>
      </c>
      <c r="P75" s="102"/>
      <c r="Q75" s="118">
        <f>IFERROR(AVERAGE(Table12151658[[#This Row],[Column13]],Table12151658[[#This Row],[Column15]],Table12151658[[#This Row],[Column16]]),"0")</f>
        <v>1</v>
      </c>
      <c r="R75" s="102"/>
      <c r="S75" s="102"/>
      <c r="T75" s="102"/>
      <c r="U75" s="102"/>
      <c r="V75" s="59"/>
      <c r="W75" s="118" t="e">
        <f>AVERAGE(Table12151658[[#This Row],[Column19]],Table12151658[[#This Row],[Column20]],Table12151658[[#This Row],[Column22]])</f>
        <v>#DIV/0!</v>
      </c>
      <c r="X75" s="102"/>
      <c r="Y75" s="102"/>
      <c r="Z75" s="102"/>
      <c r="AA75" s="102"/>
      <c r="AB75" s="59"/>
      <c r="AC75" s="118" t="e">
        <f>AVERAGE(Table12151658[[#This Row],[Column25]],Table12151658[[#This Row],[Column26]])</f>
        <v>#DIV/0!</v>
      </c>
      <c r="AD75" s="102"/>
      <c r="AE75" s="102"/>
      <c r="AF75" s="102"/>
      <c r="AG75" s="102"/>
      <c r="AH75" s="59"/>
      <c r="AI75" s="118" t="e">
        <f>AVERAGE(Table12151658[[#This Row],[Column33]],Table12151658[[#This Row],[Column32]],Table12151658[[#This Row],[Column31]])</f>
        <v>#DIV/0!</v>
      </c>
      <c r="AJ75" s="58"/>
      <c r="AK75" s="58"/>
      <c r="AL75" s="102"/>
      <c r="AM75" s="58"/>
      <c r="AN75" s="59"/>
      <c r="AO75" s="118">
        <v>0</v>
      </c>
      <c r="AP75" s="102"/>
      <c r="AQ75" s="102"/>
      <c r="AR75" s="102"/>
      <c r="AS75" s="102"/>
      <c r="AT75" s="59"/>
      <c r="AU75" s="118" t="e">
        <f>AVERAGE(Table12151658[[#This Row],[Column45]],Table12151658[[#This Row],[Column44]],Table12151658[[#This Row],[Column43]])</f>
        <v>#DIV/0!</v>
      </c>
      <c r="AV75" s="102"/>
      <c r="AW75" s="102"/>
      <c r="AX75" s="59">
        <v>0</v>
      </c>
      <c r="AY75" s="102">
        <v>5</v>
      </c>
      <c r="AZ75" s="102">
        <v>0</v>
      </c>
      <c r="BA75" s="118">
        <f>IFERROR(AVERAGE(Table12151658[[#This Row],[Column52]],Table12151658[[#This Row],[Column53]]),"0")</f>
        <v>2.5</v>
      </c>
    </row>
    <row r="76" spans="1:53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102" t="s">
        <v>563</v>
      </c>
      <c r="M76" s="102"/>
      <c r="N76" s="102" t="s">
        <v>563</v>
      </c>
      <c r="O76" s="102" t="s">
        <v>563</v>
      </c>
      <c r="P76" s="102"/>
      <c r="Q76" s="118" t="str">
        <f>IFERROR(AVERAGE(Table12151658[[#This Row],[Column13]],Table12151658[[#This Row],[Column15]],Table12151658[[#This Row],[Column16]]),"0")</f>
        <v>0</v>
      </c>
      <c r="R76" s="101"/>
      <c r="S76" s="101"/>
      <c r="T76" s="101"/>
      <c r="U76" s="101"/>
      <c r="V76" s="65"/>
      <c r="W76" s="118" t="e">
        <f>AVERAGE(Table12151658[[#This Row],[Column19]],Table12151658[[#This Row],[Column20]],Table12151658[[#This Row],[Column22]])</f>
        <v>#DIV/0!</v>
      </c>
      <c r="X76" s="101"/>
      <c r="Y76" s="101"/>
      <c r="Z76" s="101"/>
      <c r="AA76" s="101"/>
      <c r="AB76" s="65"/>
      <c r="AC76" s="118" t="e">
        <f>AVERAGE(Table12151658[[#This Row],[Column25]],Table12151658[[#This Row],[Column26]])</f>
        <v>#DIV/0!</v>
      </c>
      <c r="AD76" s="101"/>
      <c r="AE76" s="101"/>
      <c r="AF76" s="101"/>
      <c r="AG76" s="101"/>
      <c r="AH76" s="65"/>
      <c r="AI76" s="118" t="e">
        <f>AVERAGE(Table12151658[[#This Row],[Column33]],Table12151658[[#This Row],[Column32]],Table12151658[[#This Row],[Column31]])</f>
        <v>#DIV/0!</v>
      </c>
      <c r="AJ76" s="54"/>
      <c r="AK76" s="54"/>
      <c r="AL76" s="101"/>
      <c r="AM76" s="54"/>
      <c r="AN76" s="65"/>
      <c r="AO76" s="118">
        <v>0</v>
      </c>
      <c r="AP76" s="101"/>
      <c r="AQ76" s="101"/>
      <c r="AR76" s="101"/>
      <c r="AS76" s="101"/>
      <c r="AT76" s="65"/>
      <c r="AU76" s="118" t="e">
        <f>AVERAGE(Table12151658[[#This Row],[Column45]],Table12151658[[#This Row],[Column44]],Table12151658[[#This Row],[Column43]])</f>
        <v>#DIV/0!</v>
      </c>
      <c r="AV76" s="101"/>
      <c r="AW76" s="101"/>
      <c r="AX76" s="59" t="s">
        <v>563</v>
      </c>
      <c r="AY76" s="102" t="s">
        <v>563</v>
      </c>
      <c r="AZ76" s="102" t="s">
        <v>563</v>
      </c>
      <c r="BA76" s="118" t="str">
        <f>IFERROR(AVERAGE(Table12151658[[#This Row],[Column52]],Table12151658[[#This Row],[Column53]]),"0")</f>
        <v>0</v>
      </c>
    </row>
    <row r="77" spans="1:53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102" t="s">
        <v>563</v>
      </c>
      <c r="M77" s="102"/>
      <c r="N77" s="102" t="s">
        <v>563</v>
      </c>
      <c r="O77" s="102" t="s">
        <v>563</v>
      </c>
      <c r="P77" s="102"/>
      <c r="Q77" s="118" t="str">
        <f>IFERROR(AVERAGE(Table12151658[[#This Row],[Column13]],Table12151658[[#This Row],[Column15]],Table12151658[[#This Row],[Column16]]),"0")</f>
        <v>0</v>
      </c>
      <c r="R77" s="102"/>
      <c r="S77" s="102"/>
      <c r="T77" s="102"/>
      <c r="U77" s="102"/>
      <c r="V77" s="59"/>
      <c r="W77" s="118" t="e">
        <f>AVERAGE(Table12151658[[#This Row],[Column19]],Table12151658[[#This Row],[Column20]],Table12151658[[#This Row],[Column22]])</f>
        <v>#DIV/0!</v>
      </c>
      <c r="X77" s="102"/>
      <c r="Y77" s="102"/>
      <c r="Z77" s="102"/>
      <c r="AA77" s="102"/>
      <c r="AB77" s="59"/>
      <c r="AC77" s="118" t="e">
        <f>AVERAGE(Table12151658[[#This Row],[Column25]],Table12151658[[#This Row],[Column26]])</f>
        <v>#DIV/0!</v>
      </c>
      <c r="AD77" s="102"/>
      <c r="AE77" s="102"/>
      <c r="AF77" s="102"/>
      <c r="AG77" s="102"/>
      <c r="AH77" s="59"/>
      <c r="AI77" s="118" t="e">
        <f>AVERAGE(Table12151658[[#This Row],[Column33]],Table12151658[[#This Row],[Column32]],Table12151658[[#This Row],[Column31]])</f>
        <v>#DIV/0!</v>
      </c>
      <c r="AJ77" s="58"/>
      <c r="AK77" s="58"/>
      <c r="AL77" s="102"/>
      <c r="AM77" s="58"/>
      <c r="AN77" s="59"/>
      <c r="AO77" s="118">
        <v>0</v>
      </c>
      <c r="AP77" s="102"/>
      <c r="AQ77" s="102"/>
      <c r="AR77" s="102"/>
      <c r="AS77" s="102"/>
      <c r="AT77" s="59"/>
      <c r="AU77" s="118" t="e">
        <f>AVERAGE(Table12151658[[#This Row],[Column45]],Table12151658[[#This Row],[Column44]],Table12151658[[#This Row],[Column43]])</f>
        <v>#DIV/0!</v>
      </c>
      <c r="AV77" s="102"/>
      <c r="AW77" s="102"/>
      <c r="AX77" s="59" t="s">
        <v>563</v>
      </c>
      <c r="AY77" s="102" t="s">
        <v>563</v>
      </c>
      <c r="AZ77" s="102" t="s">
        <v>563</v>
      </c>
      <c r="BA77" s="118" t="str">
        <f>IFERROR(AVERAGE(Table12151658[[#This Row],[Column52]],Table12151658[[#This Row],[Column53]]),"0")</f>
        <v>0</v>
      </c>
    </row>
    <row r="78" spans="1:53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102" t="s">
        <v>563</v>
      </c>
      <c r="M78" s="102"/>
      <c r="N78" s="102" t="s">
        <v>563</v>
      </c>
      <c r="O78" s="102" t="s">
        <v>563</v>
      </c>
      <c r="P78" s="102"/>
      <c r="Q78" s="118" t="str">
        <f>IFERROR(AVERAGE(Table12151658[[#This Row],[Column13]],Table12151658[[#This Row],[Column15]],Table12151658[[#This Row],[Column16]]),"0")</f>
        <v>0</v>
      </c>
      <c r="R78" s="101"/>
      <c r="S78" s="101"/>
      <c r="T78" s="101"/>
      <c r="U78" s="101"/>
      <c r="V78" s="65"/>
      <c r="W78" s="118" t="e">
        <f>AVERAGE(Table12151658[[#This Row],[Column19]],Table12151658[[#This Row],[Column20]],Table12151658[[#This Row],[Column22]])</f>
        <v>#DIV/0!</v>
      </c>
      <c r="X78" s="101"/>
      <c r="Y78" s="101"/>
      <c r="Z78" s="101"/>
      <c r="AA78" s="101"/>
      <c r="AB78" s="65"/>
      <c r="AC78" s="118" t="e">
        <f>AVERAGE(Table12151658[[#This Row],[Column25]],Table12151658[[#This Row],[Column26]])</f>
        <v>#DIV/0!</v>
      </c>
      <c r="AD78" s="101"/>
      <c r="AE78" s="101"/>
      <c r="AF78" s="101"/>
      <c r="AG78" s="101"/>
      <c r="AH78" s="65"/>
      <c r="AI78" s="118" t="e">
        <f>AVERAGE(Table12151658[[#This Row],[Column33]],Table12151658[[#This Row],[Column32]],Table12151658[[#This Row],[Column31]])</f>
        <v>#DIV/0!</v>
      </c>
      <c r="AJ78" s="54"/>
      <c r="AK78" s="54"/>
      <c r="AL78" s="101"/>
      <c r="AM78" s="54"/>
      <c r="AN78" s="65"/>
      <c r="AO78" s="118">
        <v>0</v>
      </c>
      <c r="AP78" s="101"/>
      <c r="AQ78" s="101"/>
      <c r="AR78" s="101"/>
      <c r="AS78" s="101"/>
      <c r="AT78" s="65"/>
      <c r="AU78" s="118" t="e">
        <f>AVERAGE(Table12151658[[#This Row],[Column45]],Table12151658[[#This Row],[Column44]],Table12151658[[#This Row],[Column43]])</f>
        <v>#DIV/0!</v>
      </c>
      <c r="AV78" s="101"/>
      <c r="AW78" s="101"/>
      <c r="AX78" s="59" t="s">
        <v>563</v>
      </c>
      <c r="AY78" s="102" t="s">
        <v>563</v>
      </c>
      <c r="AZ78" s="102" t="s">
        <v>563</v>
      </c>
      <c r="BA78" s="118" t="str">
        <f>IFERROR(AVERAGE(Table12151658[[#This Row],[Column52]],Table12151658[[#This Row],[Column53]]),"0")</f>
        <v>0</v>
      </c>
    </row>
    <row r="79" spans="1:53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102" t="s">
        <v>563</v>
      </c>
      <c r="M79" s="102"/>
      <c r="N79" s="102" t="s">
        <v>563</v>
      </c>
      <c r="O79" s="102" t="s">
        <v>563</v>
      </c>
      <c r="P79" s="102"/>
      <c r="Q79" s="118" t="str">
        <f>IFERROR(AVERAGE(Table12151658[[#This Row],[Column13]],Table12151658[[#This Row],[Column15]],Table12151658[[#This Row],[Column16]]),"0")</f>
        <v>0</v>
      </c>
      <c r="R79" s="102"/>
      <c r="S79" s="102"/>
      <c r="T79" s="102"/>
      <c r="U79" s="102"/>
      <c r="V79" s="59"/>
      <c r="W79" s="118" t="e">
        <f>AVERAGE(Table12151658[[#This Row],[Column19]],Table12151658[[#This Row],[Column20]],Table12151658[[#This Row],[Column22]])</f>
        <v>#DIV/0!</v>
      </c>
      <c r="X79" s="102"/>
      <c r="Y79" s="102"/>
      <c r="Z79" s="102"/>
      <c r="AA79" s="102"/>
      <c r="AB79" s="59"/>
      <c r="AC79" s="118" t="e">
        <f>AVERAGE(Table12151658[[#This Row],[Column25]],Table12151658[[#This Row],[Column26]])</f>
        <v>#DIV/0!</v>
      </c>
      <c r="AD79" s="102"/>
      <c r="AE79" s="102"/>
      <c r="AF79" s="102"/>
      <c r="AG79" s="102"/>
      <c r="AH79" s="59"/>
      <c r="AI79" s="118" t="e">
        <f>AVERAGE(Table12151658[[#This Row],[Column33]],Table12151658[[#This Row],[Column32]],Table12151658[[#This Row],[Column31]])</f>
        <v>#DIV/0!</v>
      </c>
      <c r="AJ79" s="58"/>
      <c r="AK79" s="58"/>
      <c r="AL79" s="102"/>
      <c r="AM79" s="58"/>
      <c r="AN79" s="59"/>
      <c r="AO79" s="118">
        <v>0</v>
      </c>
      <c r="AP79" s="102"/>
      <c r="AQ79" s="102"/>
      <c r="AR79" s="102"/>
      <c r="AS79" s="102"/>
      <c r="AT79" s="59"/>
      <c r="AU79" s="118" t="e">
        <f>AVERAGE(Table12151658[[#This Row],[Column45]],Table12151658[[#This Row],[Column44]],Table12151658[[#This Row],[Column43]])</f>
        <v>#DIV/0!</v>
      </c>
      <c r="AV79" s="102"/>
      <c r="AW79" s="102"/>
      <c r="AX79" s="59" t="s">
        <v>563</v>
      </c>
      <c r="AY79" s="102" t="s">
        <v>563</v>
      </c>
      <c r="AZ79" s="102" t="s">
        <v>563</v>
      </c>
      <c r="BA79" s="118" t="str">
        <f>IFERROR(AVERAGE(Table12151658[[#This Row],[Column52]],Table12151658[[#This Row],[Column53]]),"0")</f>
        <v>0</v>
      </c>
    </row>
    <row r="80" spans="1:53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102" t="s">
        <v>563</v>
      </c>
      <c r="M80" s="102"/>
      <c r="N80" s="102" t="s">
        <v>563</v>
      </c>
      <c r="O80" s="102" t="s">
        <v>563</v>
      </c>
      <c r="P80" s="102"/>
      <c r="Q80" s="118" t="str">
        <f>IFERROR(AVERAGE(Table12151658[[#This Row],[Column13]],Table12151658[[#This Row],[Column15]],Table12151658[[#This Row],[Column16]]),"0")</f>
        <v>0</v>
      </c>
      <c r="R80" s="101"/>
      <c r="S80" s="101"/>
      <c r="T80" s="101"/>
      <c r="U80" s="101"/>
      <c r="V80" s="65"/>
      <c r="W80" s="118" t="e">
        <f>AVERAGE(Table12151658[[#This Row],[Column19]],Table12151658[[#This Row],[Column20]],Table12151658[[#This Row],[Column22]])</f>
        <v>#DIV/0!</v>
      </c>
      <c r="X80" s="101"/>
      <c r="Y80" s="101"/>
      <c r="Z80" s="101"/>
      <c r="AA80" s="101"/>
      <c r="AB80" s="65"/>
      <c r="AC80" s="118" t="e">
        <f>AVERAGE(Table12151658[[#This Row],[Column25]],Table12151658[[#This Row],[Column26]])</f>
        <v>#DIV/0!</v>
      </c>
      <c r="AD80" s="101"/>
      <c r="AE80" s="101"/>
      <c r="AF80" s="101"/>
      <c r="AG80" s="101"/>
      <c r="AH80" s="65"/>
      <c r="AI80" s="118" t="e">
        <f>AVERAGE(Table12151658[[#This Row],[Column33]],Table12151658[[#This Row],[Column32]],Table12151658[[#This Row],[Column31]])</f>
        <v>#DIV/0!</v>
      </c>
      <c r="AJ80" s="54"/>
      <c r="AK80" s="54"/>
      <c r="AL80" s="101"/>
      <c r="AM80" s="54"/>
      <c r="AN80" s="65"/>
      <c r="AO80" s="118">
        <v>0</v>
      </c>
      <c r="AP80" s="101"/>
      <c r="AQ80" s="101"/>
      <c r="AR80" s="101"/>
      <c r="AS80" s="101"/>
      <c r="AT80" s="65"/>
      <c r="AU80" s="118" t="e">
        <f>AVERAGE(Table12151658[[#This Row],[Column45]],Table12151658[[#This Row],[Column44]],Table12151658[[#This Row],[Column43]])</f>
        <v>#DIV/0!</v>
      </c>
      <c r="AV80" s="101"/>
      <c r="AW80" s="101"/>
      <c r="AX80" s="59" t="s">
        <v>563</v>
      </c>
      <c r="AY80" s="102" t="s">
        <v>563</v>
      </c>
      <c r="AZ80" s="102" t="s">
        <v>563</v>
      </c>
      <c r="BA80" s="118" t="str">
        <f>IFERROR(AVERAGE(Table12151658[[#This Row],[Column52]],Table12151658[[#This Row],[Column53]]),"0")</f>
        <v>0</v>
      </c>
    </row>
    <row r="81" spans="1:53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102">
        <v>0</v>
      </c>
      <c r="M81" s="102"/>
      <c r="N81" s="102">
        <v>0</v>
      </c>
      <c r="O81" s="102">
        <v>0</v>
      </c>
      <c r="P81" s="102"/>
      <c r="Q81" s="118">
        <f>IFERROR(AVERAGE(Table12151658[[#This Row],[Column13]],Table12151658[[#This Row],[Column15]],Table12151658[[#This Row],[Column16]]),"0")</f>
        <v>0</v>
      </c>
      <c r="R81" s="102"/>
      <c r="S81" s="102"/>
      <c r="T81" s="102"/>
      <c r="U81" s="102"/>
      <c r="V81" s="59"/>
      <c r="W81" s="118" t="e">
        <f>AVERAGE(Table12151658[[#This Row],[Column19]],Table12151658[[#This Row],[Column20]],Table12151658[[#This Row],[Column22]])</f>
        <v>#DIV/0!</v>
      </c>
      <c r="X81" s="102"/>
      <c r="Y81" s="102"/>
      <c r="Z81" s="102"/>
      <c r="AA81" s="102"/>
      <c r="AB81" s="59"/>
      <c r="AC81" s="118" t="e">
        <f>AVERAGE(Table12151658[[#This Row],[Column25]],Table12151658[[#This Row],[Column26]])</f>
        <v>#DIV/0!</v>
      </c>
      <c r="AD81" s="102"/>
      <c r="AE81" s="102"/>
      <c r="AF81" s="102"/>
      <c r="AG81" s="102"/>
      <c r="AH81" s="59"/>
      <c r="AI81" s="118" t="e">
        <f>AVERAGE(Table12151658[[#This Row],[Column33]],Table12151658[[#This Row],[Column32]],Table12151658[[#This Row],[Column31]])</f>
        <v>#DIV/0!</v>
      </c>
      <c r="AJ81" s="58"/>
      <c r="AK81" s="58"/>
      <c r="AL81" s="102"/>
      <c r="AM81" s="58"/>
      <c r="AN81" s="59"/>
      <c r="AO81" s="118">
        <v>0</v>
      </c>
      <c r="AP81" s="102"/>
      <c r="AQ81" s="102"/>
      <c r="AR81" s="102"/>
      <c r="AS81" s="102"/>
      <c r="AT81" s="59"/>
      <c r="AU81" s="118" t="e">
        <f>AVERAGE(Table12151658[[#This Row],[Column45]],Table12151658[[#This Row],[Column44]],Table12151658[[#This Row],[Column43]])</f>
        <v>#DIV/0!</v>
      </c>
      <c r="AV81" s="102"/>
      <c r="AW81" s="102"/>
      <c r="AX81" s="59">
        <v>0</v>
      </c>
      <c r="AY81" s="102">
        <v>5</v>
      </c>
      <c r="AZ81" s="102">
        <v>0</v>
      </c>
      <c r="BA81" s="118">
        <f>IFERROR(AVERAGE(Table12151658[[#This Row],[Column52]],Table12151658[[#This Row],[Column53]]),"0")</f>
        <v>2.5</v>
      </c>
    </row>
    <row r="82" spans="1:53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102" t="s">
        <v>563</v>
      </c>
      <c r="M82" s="102"/>
      <c r="N82" s="102" t="s">
        <v>563</v>
      </c>
      <c r="O82" s="102" t="s">
        <v>563</v>
      </c>
      <c r="P82" s="102"/>
      <c r="Q82" s="118" t="str">
        <f>IFERROR(AVERAGE(Table12151658[[#This Row],[Column13]],Table12151658[[#This Row],[Column15]],Table12151658[[#This Row],[Column16]]),"0")</f>
        <v>0</v>
      </c>
      <c r="R82" s="101"/>
      <c r="S82" s="101"/>
      <c r="T82" s="101"/>
      <c r="U82" s="101"/>
      <c r="V82" s="65"/>
      <c r="W82" s="118" t="e">
        <f>AVERAGE(Table12151658[[#This Row],[Column19]],Table12151658[[#This Row],[Column20]],Table12151658[[#This Row],[Column22]])</f>
        <v>#DIV/0!</v>
      </c>
      <c r="X82" s="101"/>
      <c r="Y82" s="101"/>
      <c r="Z82" s="101"/>
      <c r="AA82" s="101"/>
      <c r="AB82" s="65"/>
      <c r="AC82" s="118" t="e">
        <f>AVERAGE(Table12151658[[#This Row],[Column25]],Table12151658[[#This Row],[Column26]])</f>
        <v>#DIV/0!</v>
      </c>
      <c r="AD82" s="101"/>
      <c r="AE82" s="101"/>
      <c r="AF82" s="101"/>
      <c r="AG82" s="101"/>
      <c r="AH82" s="65"/>
      <c r="AI82" s="118" t="e">
        <f>AVERAGE(Table12151658[[#This Row],[Column33]],Table12151658[[#This Row],[Column32]],Table12151658[[#This Row],[Column31]])</f>
        <v>#DIV/0!</v>
      </c>
      <c r="AJ82" s="54"/>
      <c r="AK82" s="54"/>
      <c r="AL82" s="101"/>
      <c r="AM82" s="54"/>
      <c r="AN82" s="65"/>
      <c r="AO82" s="118">
        <v>0</v>
      </c>
      <c r="AP82" s="101"/>
      <c r="AQ82" s="101"/>
      <c r="AR82" s="101"/>
      <c r="AS82" s="101"/>
      <c r="AT82" s="65"/>
      <c r="AU82" s="118" t="e">
        <f>AVERAGE(Table12151658[[#This Row],[Column45]],Table12151658[[#This Row],[Column44]],Table12151658[[#This Row],[Column43]])</f>
        <v>#DIV/0!</v>
      </c>
      <c r="AV82" s="101"/>
      <c r="AW82" s="101"/>
      <c r="AX82" s="59" t="s">
        <v>563</v>
      </c>
      <c r="AY82" s="102" t="s">
        <v>563</v>
      </c>
      <c r="AZ82" s="102" t="s">
        <v>563</v>
      </c>
      <c r="BA82" s="118" t="str">
        <f>IFERROR(AVERAGE(Table12151658[[#This Row],[Column52]],Table12151658[[#This Row],[Column53]]),"0")</f>
        <v>0</v>
      </c>
    </row>
    <row r="83" spans="1:53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102" t="s">
        <v>563</v>
      </c>
      <c r="M83" s="102"/>
      <c r="N83" s="102" t="s">
        <v>563</v>
      </c>
      <c r="O83" s="102" t="s">
        <v>563</v>
      </c>
      <c r="P83" s="102"/>
      <c r="Q83" s="118" t="str">
        <f>IFERROR(AVERAGE(Table12151658[[#This Row],[Column13]],Table12151658[[#This Row],[Column15]],Table12151658[[#This Row],[Column16]]),"0")</f>
        <v>0</v>
      </c>
      <c r="R83" s="102"/>
      <c r="S83" s="102"/>
      <c r="T83" s="102"/>
      <c r="U83" s="102"/>
      <c r="V83" s="59"/>
      <c r="W83" s="118" t="e">
        <f>AVERAGE(Table12151658[[#This Row],[Column19]],Table12151658[[#This Row],[Column20]],Table12151658[[#This Row],[Column22]])</f>
        <v>#DIV/0!</v>
      </c>
      <c r="X83" s="102"/>
      <c r="Y83" s="102"/>
      <c r="Z83" s="102"/>
      <c r="AA83" s="102"/>
      <c r="AB83" s="59"/>
      <c r="AC83" s="118" t="e">
        <f>AVERAGE(Table12151658[[#This Row],[Column25]],Table12151658[[#This Row],[Column26]])</f>
        <v>#DIV/0!</v>
      </c>
      <c r="AD83" s="102"/>
      <c r="AE83" s="102"/>
      <c r="AF83" s="102"/>
      <c r="AG83" s="102"/>
      <c r="AH83" s="59"/>
      <c r="AI83" s="118" t="e">
        <f>AVERAGE(Table12151658[[#This Row],[Column33]],Table12151658[[#This Row],[Column32]],Table12151658[[#This Row],[Column31]])</f>
        <v>#DIV/0!</v>
      </c>
      <c r="AJ83" s="58"/>
      <c r="AK83" s="58"/>
      <c r="AL83" s="102"/>
      <c r="AM83" s="58"/>
      <c r="AN83" s="59"/>
      <c r="AO83" s="118">
        <v>0</v>
      </c>
      <c r="AP83" s="102"/>
      <c r="AQ83" s="102"/>
      <c r="AR83" s="102"/>
      <c r="AS83" s="102"/>
      <c r="AT83" s="59"/>
      <c r="AU83" s="118" t="e">
        <f>AVERAGE(Table12151658[[#This Row],[Column45]],Table12151658[[#This Row],[Column44]],Table12151658[[#This Row],[Column43]])</f>
        <v>#DIV/0!</v>
      </c>
      <c r="AV83" s="102"/>
      <c r="AW83" s="102"/>
      <c r="AX83" s="59" t="s">
        <v>563</v>
      </c>
      <c r="AY83" s="102" t="s">
        <v>563</v>
      </c>
      <c r="AZ83" s="102" t="s">
        <v>563</v>
      </c>
      <c r="BA83" s="118" t="str">
        <f>IFERROR(AVERAGE(Table12151658[[#This Row],[Column52]],Table12151658[[#This Row],[Column53]]),"0")</f>
        <v>0</v>
      </c>
    </row>
    <row r="84" spans="1:53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102">
        <v>4</v>
      </c>
      <c r="M84" s="102"/>
      <c r="N84" s="102">
        <v>4</v>
      </c>
      <c r="O84" s="102">
        <v>4</v>
      </c>
      <c r="P84" s="102"/>
      <c r="Q84" s="118">
        <f>IFERROR(AVERAGE(Table12151658[[#This Row],[Column13]],Table12151658[[#This Row],[Column15]],Table12151658[[#This Row],[Column16]]),"0")</f>
        <v>4</v>
      </c>
      <c r="R84" s="101"/>
      <c r="S84" s="101"/>
      <c r="T84" s="101"/>
      <c r="U84" s="101"/>
      <c r="V84" s="65"/>
      <c r="W84" s="118" t="e">
        <f>AVERAGE(Table12151658[[#This Row],[Column19]],Table12151658[[#This Row],[Column20]],Table12151658[[#This Row],[Column22]])</f>
        <v>#DIV/0!</v>
      </c>
      <c r="X84" s="101"/>
      <c r="Y84" s="101"/>
      <c r="Z84" s="101"/>
      <c r="AA84" s="101"/>
      <c r="AB84" s="65"/>
      <c r="AC84" s="118" t="e">
        <f>AVERAGE(Table12151658[[#This Row],[Column25]],Table12151658[[#This Row],[Column26]])</f>
        <v>#DIV/0!</v>
      </c>
      <c r="AD84" s="101"/>
      <c r="AE84" s="101"/>
      <c r="AF84" s="101"/>
      <c r="AG84" s="101"/>
      <c r="AH84" s="65"/>
      <c r="AI84" s="118" t="e">
        <f>AVERAGE(Table12151658[[#This Row],[Column33]],Table12151658[[#This Row],[Column32]],Table12151658[[#This Row],[Column31]])</f>
        <v>#DIV/0!</v>
      </c>
      <c r="AJ84" s="54"/>
      <c r="AK84" s="54"/>
      <c r="AL84" s="101"/>
      <c r="AM84" s="54"/>
      <c r="AN84" s="65"/>
      <c r="AO84" s="118">
        <v>0</v>
      </c>
      <c r="AP84" s="101"/>
      <c r="AQ84" s="101"/>
      <c r="AR84" s="101"/>
      <c r="AS84" s="101"/>
      <c r="AT84" s="65"/>
      <c r="AU84" s="118" t="e">
        <f>AVERAGE(Table12151658[[#This Row],[Column45]],Table12151658[[#This Row],[Column44]],Table12151658[[#This Row],[Column43]])</f>
        <v>#DIV/0!</v>
      </c>
      <c r="AV84" s="101"/>
      <c r="AW84" s="101"/>
      <c r="AX84" s="59">
        <v>0</v>
      </c>
      <c r="AY84" s="102">
        <v>0</v>
      </c>
      <c r="AZ84" s="102">
        <v>0</v>
      </c>
      <c r="BA84" s="118">
        <f>IFERROR(AVERAGE(Table12151658[[#This Row],[Column52]],Table12151658[[#This Row],[Column53]]),"0")</f>
        <v>0</v>
      </c>
    </row>
    <row r="85" spans="1:53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102">
        <v>0</v>
      </c>
      <c r="M85" s="102"/>
      <c r="N85" s="102">
        <v>0</v>
      </c>
      <c r="O85" s="102">
        <v>0</v>
      </c>
      <c r="P85" s="102"/>
      <c r="Q85" s="118">
        <f>IFERROR(AVERAGE(Table12151658[[#This Row],[Column13]],Table12151658[[#This Row],[Column15]],Table12151658[[#This Row],[Column16]]),"0")</f>
        <v>0</v>
      </c>
      <c r="R85" s="102"/>
      <c r="S85" s="102"/>
      <c r="T85" s="102"/>
      <c r="U85" s="102"/>
      <c r="V85" s="59"/>
      <c r="W85" s="118" t="e">
        <f>AVERAGE(Table12151658[[#This Row],[Column19]],Table12151658[[#This Row],[Column20]],Table12151658[[#This Row],[Column22]])</f>
        <v>#DIV/0!</v>
      </c>
      <c r="X85" s="102"/>
      <c r="Y85" s="102"/>
      <c r="Z85" s="102"/>
      <c r="AA85" s="102"/>
      <c r="AB85" s="59"/>
      <c r="AC85" s="118" t="e">
        <f>AVERAGE(Table12151658[[#This Row],[Column25]],Table12151658[[#This Row],[Column26]])</f>
        <v>#DIV/0!</v>
      </c>
      <c r="AD85" s="102"/>
      <c r="AE85" s="102"/>
      <c r="AF85" s="102"/>
      <c r="AG85" s="102"/>
      <c r="AH85" s="59"/>
      <c r="AI85" s="118" t="e">
        <f>AVERAGE(Table12151658[[#This Row],[Column33]],Table12151658[[#This Row],[Column32]],Table12151658[[#This Row],[Column31]])</f>
        <v>#DIV/0!</v>
      </c>
      <c r="AJ85" s="58"/>
      <c r="AK85" s="58"/>
      <c r="AL85" s="102"/>
      <c r="AM85" s="58"/>
      <c r="AN85" s="59"/>
      <c r="AO85" s="118">
        <v>0</v>
      </c>
      <c r="AP85" s="102"/>
      <c r="AQ85" s="102"/>
      <c r="AR85" s="102"/>
      <c r="AS85" s="102"/>
      <c r="AT85" s="59"/>
      <c r="AU85" s="118" t="e">
        <f>AVERAGE(Table12151658[[#This Row],[Column45]],Table12151658[[#This Row],[Column44]],Table12151658[[#This Row],[Column43]])</f>
        <v>#DIV/0!</v>
      </c>
      <c r="AV85" s="102"/>
      <c r="AW85" s="102"/>
      <c r="AX85" s="59">
        <v>0</v>
      </c>
      <c r="AY85" s="102">
        <v>5</v>
      </c>
      <c r="AZ85" s="102">
        <v>0</v>
      </c>
      <c r="BA85" s="118">
        <f>IFERROR(AVERAGE(Table12151658[[#This Row],[Column52]],Table12151658[[#This Row],[Column53]]),"0")</f>
        <v>2.5</v>
      </c>
    </row>
    <row r="86" spans="1:53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102" t="s">
        <v>563</v>
      </c>
      <c r="M86" s="102"/>
      <c r="N86" s="102" t="s">
        <v>563</v>
      </c>
      <c r="O86" s="102" t="s">
        <v>563</v>
      </c>
      <c r="P86" s="102"/>
      <c r="Q86" s="118" t="str">
        <f>IFERROR(AVERAGE(Table12151658[[#This Row],[Column13]],Table12151658[[#This Row],[Column15]],Table12151658[[#This Row],[Column16]]),"0")</f>
        <v>0</v>
      </c>
      <c r="R86" s="101"/>
      <c r="S86" s="101"/>
      <c r="T86" s="101"/>
      <c r="U86" s="101"/>
      <c r="V86" s="65"/>
      <c r="W86" s="118" t="e">
        <f>AVERAGE(Table12151658[[#This Row],[Column19]],Table12151658[[#This Row],[Column20]],Table12151658[[#This Row],[Column22]])</f>
        <v>#DIV/0!</v>
      </c>
      <c r="X86" s="101"/>
      <c r="Y86" s="101"/>
      <c r="Z86" s="101"/>
      <c r="AA86" s="101"/>
      <c r="AB86" s="65"/>
      <c r="AC86" s="118" t="e">
        <f>AVERAGE(Table12151658[[#This Row],[Column25]],Table12151658[[#This Row],[Column26]])</f>
        <v>#DIV/0!</v>
      </c>
      <c r="AD86" s="101"/>
      <c r="AE86" s="101"/>
      <c r="AF86" s="101"/>
      <c r="AG86" s="101"/>
      <c r="AH86" s="65"/>
      <c r="AI86" s="118" t="e">
        <f>AVERAGE(Table12151658[[#This Row],[Column33]],Table12151658[[#This Row],[Column32]],Table12151658[[#This Row],[Column31]])</f>
        <v>#DIV/0!</v>
      </c>
      <c r="AJ86" s="54"/>
      <c r="AK86" s="54"/>
      <c r="AL86" s="101"/>
      <c r="AM86" s="54"/>
      <c r="AN86" s="65"/>
      <c r="AO86" s="118">
        <v>0</v>
      </c>
      <c r="AP86" s="101"/>
      <c r="AQ86" s="101"/>
      <c r="AR86" s="101"/>
      <c r="AS86" s="101"/>
      <c r="AT86" s="65"/>
      <c r="AU86" s="118" t="e">
        <f>AVERAGE(Table12151658[[#This Row],[Column45]],Table12151658[[#This Row],[Column44]],Table12151658[[#This Row],[Column43]])</f>
        <v>#DIV/0!</v>
      </c>
      <c r="AV86" s="101"/>
      <c r="AW86" s="101"/>
      <c r="AX86" s="59" t="s">
        <v>563</v>
      </c>
      <c r="AY86" s="102" t="s">
        <v>563</v>
      </c>
      <c r="AZ86" s="102" t="s">
        <v>563</v>
      </c>
      <c r="BA86" s="118" t="str">
        <f>IFERROR(AVERAGE(Table12151658[[#This Row],[Column52]],Table12151658[[#This Row],[Column53]]),"0")</f>
        <v>0</v>
      </c>
    </row>
    <row r="87" spans="1:53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102">
        <v>0</v>
      </c>
      <c r="M87" s="102"/>
      <c r="N87" s="102">
        <v>0</v>
      </c>
      <c r="O87" s="102">
        <v>0</v>
      </c>
      <c r="P87" s="102"/>
      <c r="Q87" s="118">
        <f>IFERROR(AVERAGE(Table12151658[[#This Row],[Column13]],Table12151658[[#This Row],[Column15]],Table12151658[[#This Row],[Column16]]),"0")</f>
        <v>0</v>
      </c>
      <c r="R87" s="102"/>
      <c r="S87" s="102"/>
      <c r="T87" s="102"/>
      <c r="U87" s="102"/>
      <c r="V87" s="59"/>
      <c r="W87" s="118" t="e">
        <f>AVERAGE(Table12151658[[#This Row],[Column19]],Table12151658[[#This Row],[Column20]],Table12151658[[#This Row],[Column22]])</f>
        <v>#DIV/0!</v>
      </c>
      <c r="X87" s="102"/>
      <c r="Y87" s="102"/>
      <c r="Z87" s="102"/>
      <c r="AA87" s="102"/>
      <c r="AB87" s="59"/>
      <c r="AC87" s="118" t="e">
        <f>AVERAGE(Table12151658[[#This Row],[Column25]],Table12151658[[#This Row],[Column26]])</f>
        <v>#DIV/0!</v>
      </c>
      <c r="AD87" s="102"/>
      <c r="AE87" s="102"/>
      <c r="AF87" s="102"/>
      <c r="AG87" s="102"/>
      <c r="AH87" s="59"/>
      <c r="AI87" s="118" t="e">
        <f>AVERAGE(Table12151658[[#This Row],[Column33]],Table12151658[[#This Row],[Column32]],Table12151658[[#This Row],[Column31]])</f>
        <v>#DIV/0!</v>
      </c>
      <c r="AJ87" s="58"/>
      <c r="AK87" s="58"/>
      <c r="AL87" s="102"/>
      <c r="AM87" s="58"/>
      <c r="AN87" s="59"/>
      <c r="AO87" s="118">
        <v>0</v>
      </c>
      <c r="AP87" s="102"/>
      <c r="AQ87" s="102"/>
      <c r="AR87" s="102"/>
      <c r="AS87" s="102"/>
      <c r="AT87" s="59"/>
      <c r="AU87" s="118" t="e">
        <f>AVERAGE(Table12151658[[#This Row],[Column45]],Table12151658[[#This Row],[Column44]],Table12151658[[#This Row],[Column43]])</f>
        <v>#DIV/0!</v>
      </c>
      <c r="AV87" s="102"/>
      <c r="AW87" s="102"/>
      <c r="AX87" s="59">
        <v>0</v>
      </c>
      <c r="AY87" s="102">
        <v>0</v>
      </c>
      <c r="AZ87" s="102">
        <v>0</v>
      </c>
      <c r="BA87" s="118">
        <f>IFERROR(AVERAGE(Table12151658[[#This Row],[Column52]],Table12151658[[#This Row],[Column53]]),"0")</f>
        <v>0</v>
      </c>
    </row>
    <row r="88" spans="1:53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102">
        <v>0</v>
      </c>
      <c r="M88" s="102"/>
      <c r="N88" s="102">
        <v>0</v>
      </c>
      <c r="O88" s="102">
        <v>0</v>
      </c>
      <c r="P88" s="102"/>
      <c r="Q88" s="118">
        <f>IFERROR(AVERAGE(Table12151658[[#This Row],[Column13]],Table12151658[[#This Row],[Column15]],Table12151658[[#This Row],[Column16]]),"0")</f>
        <v>0</v>
      </c>
      <c r="R88" s="101"/>
      <c r="S88" s="101"/>
      <c r="T88" s="101"/>
      <c r="U88" s="101"/>
      <c r="V88" s="65"/>
      <c r="W88" s="118" t="e">
        <f>AVERAGE(Table12151658[[#This Row],[Column19]],Table12151658[[#This Row],[Column20]],Table12151658[[#This Row],[Column22]])</f>
        <v>#DIV/0!</v>
      </c>
      <c r="X88" s="101"/>
      <c r="Y88" s="101"/>
      <c r="Z88" s="101"/>
      <c r="AA88" s="101"/>
      <c r="AB88" s="65"/>
      <c r="AC88" s="118" t="e">
        <f>AVERAGE(Table12151658[[#This Row],[Column25]],Table12151658[[#This Row],[Column26]])</f>
        <v>#DIV/0!</v>
      </c>
      <c r="AD88" s="101"/>
      <c r="AE88" s="101"/>
      <c r="AF88" s="101"/>
      <c r="AG88" s="101"/>
      <c r="AH88" s="65"/>
      <c r="AI88" s="118" t="e">
        <f>AVERAGE(Table12151658[[#This Row],[Column33]],Table12151658[[#This Row],[Column32]],Table12151658[[#This Row],[Column31]])</f>
        <v>#DIV/0!</v>
      </c>
      <c r="AJ88" s="54"/>
      <c r="AK88" s="54"/>
      <c r="AL88" s="101"/>
      <c r="AM88" s="54"/>
      <c r="AN88" s="65"/>
      <c r="AO88" s="118">
        <v>0</v>
      </c>
      <c r="AP88" s="101"/>
      <c r="AQ88" s="101"/>
      <c r="AR88" s="101"/>
      <c r="AS88" s="101"/>
      <c r="AT88" s="65"/>
      <c r="AU88" s="118" t="e">
        <f>AVERAGE(Table12151658[[#This Row],[Column45]],Table12151658[[#This Row],[Column44]],Table12151658[[#This Row],[Column43]])</f>
        <v>#DIV/0!</v>
      </c>
      <c r="AV88" s="101"/>
      <c r="AW88" s="101"/>
      <c r="AX88" s="59">
        <v>0</v>
      </c>
      <c r="AY88" s="102">
        <v>5</v>
      </c>
      <c r="AZ88" s="102">
        <v>0</v>
      </c>
      <c r="BA88" s="118">
        <f>IFERROR(AVERAGE(Table12151658[[#This Row],[Column52]],Table12151658[[#This Row],[Column53]]),"0")</f>
        <v>2.5</v>
      </c>
    </row>
    <row r="89" spans="1:53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102" t="s">
        <v>563</v>
      </c>
      <c r="M89" s="102"/>
      <c r="N89" s="102" t="s">
        <v>563</v>
      </c>
      <c r="O89" s="102" t="s">
        <v>563</v>
      </c>
      <c r="P89" s="102"/>
      <c r="Q89" s="118" t="str">
        <f>IFERROR(AVERAGE(Table12151658[[#This Row],[Column13]],Table12151658[[#This Row],[Column15]],Table12151658[[#This Row],[Column16]]),"0")</f>
        <v>0</v>
      </c>
      <c r="R89" s="102"/>
      <c r="S89" s="102"/>
      <c r="T89" s="102"/>
      <c r="U89" s="102"/>
      <c r="V89" s="59"/>
      <c r="W89" s="118" t="e">
        <f>AVERAGE(Table12151658[[#This Row],[Column19]],Table12151658[[#This Row],[Column20]],Table12151658[[#This Row],[Column22]])</f>
        <v>#DIV/0!</v>
      </c>
      <c r="X89" s="102"/>
      <c r="Y89" s="102"/>
      <c r="Z89" s="102"/>
      <c r="AA89" s="102"/>
      <c r="AB89" s="59"/>
      <c r="AC89" s="118" t="e">
        <f>AVERAGE(Table12151658[[#This Row],[Column25]],Table12151658[[#This Row],[Column26]])</f>
        <v>#DIV/0!</v>
      </c>
      <c r="AD89" s="102"/>
      <c r="AE89" s="102"/>
      <c r="AF89" s="102"/>
      <c r="AG89" s="102"/>
      <c r="AH89" s="59"/>
      <c r="AI89" s="118" t="e">
        <f>AVERAGE(Table12151658[[#This Row],[Column33]],Table12151658[[#This Row],[Column32]],Table12151658[[#This Row],[Column31]])</f>
        <v>#DIV/0!</v>
      </c>
      <c r="AJ89" s="58"/>
      <c r="AK89" s="58"/>
      <c r="AL89" s="102"/>
      <c r="AM89" s="58"/>
      <c r="AN89" s="59"/>
      <c r="AO89" s="118">
        <v>0</v>
      </c>
      <c r="AP89" s="102"/>
      <c r="AQ89" s="102"/>
      <c r="AR89" s="102"/>
      <c r="AS89" s="102"/>
      <c r="AT89" s="59"/>
      <c r="AU89" s="118" t="e">
        <f>AVERAGE(Table12151658[[#This Row],[Column45]],Table12151658[[#This Row],[Column44]],Table12151658[[#This Row],[Column43]])</f>
        <v>#DIV/0!</v>
      </c>
      <c r="AV89" s="102"/>
      <c r="AW89" s="102"/>
      <c r="AX89" s="59" t="s">
        <v>563</v>
      </c>
      <c r="AY89" s="102" t="s">
        <v>563</v>
      </c>
      <c r="AZ89" s="102" t="s">
        <v>563</v>
      </c>
      <c r="BA89" s="118" t="str">
        <f>IFERROR(AVERAGE(Table12151658[[#This Row],[Column52]],Table12151658[[#This Row],[Column53]]),"0")</f>
        <v>0</v>
      </c>
    </row>
    <row r="90" spans="1:53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102">
        <v>0</v>
      </c>
      <c r="M90" s="102"/>
      <c r="N90" s="102">
        <v>0</v>
      </c>
      <c r="O90" s="102">
        <v>0</v>
      </c>
      <c r="P90" s="102"/>
      <c r="Q90" s="118">
        <f>IFERROR(AVERAGE(Table12151658[[#This Row],[Column13]],Table12151658[[#This Row],[Column15]],Table12151658[[#This Row],[Column16]]),"0")</f>
        <v>0</v>
      </c>
      <c r="R90" s="101"/>
      <c r="S90" s="101"/>
      <c r="T90" s="101"/>
      <c r="U90" s="101"/>
      <c r="V90" s="65"/>
      <c r="W90" s="118" t="e">
        <f>AVERAGE(Table12151658[[#This Row],[Column19]],Table12151658[[#This Row],[Column20]],Table12151658[[#This Row],[Column22]])</f>
        <v>#DIV/0!</v>
      </c>
      <c r="X90" s="101"/>
      <c r="Y90" s="101"/>
      <c r="Z90" s="101"/>
      <c r="AA90" s="101"/>
      <c r="AB90" s="65"/>
      <c r="AC90" s="118" t="e">
        <f>AVERAGE(Table12151658[[#This Row],[Column25]],Table12151658[[#This Row],[Column26]])</f>
        <v>#DIV/0!</v>
      </c>
      <c r="AD90" s="101"/>
      <c r="AE90" s="101"/>
      <c r="AF90" s="101"/>
      <c r="AG90" s="101"/>
      <c r="AH90" s="65"/>
      <c r="AI90" s="118" t="e">
        <f>AVERAGE(Table12151658[[#This Row],[Column33]],Table12151658[[#This Row],[Column32]],Table12151658[[#This Row],[Column31]])</f>
        <v>#DIV/0!</v>
      </c>
      <c r="AJ90" s="54"/>
      <c r="AK90" s="54"/>
      <c r="AL90" s="101"/>
      <c r="AM90" s="54"/>
      <c r="AN90" s="65"/>
      <c r="AO90" s="118">
        <v>0</v>
      </c>
      <c r="AP90" s="101"/>
      <c r="AQ90" s="101"/>
      <c r="AR90" s="101"/>
      <c r="AS90" s="101"/>
      <c r="AT90" s="65"/>
      <c r="AU90" s="118" t="e">
        <f>AVERAGE(Table12151658[[#This Row],[Column45]],Table12151658[[#This Row],[Column44]],Table12151658[[#This Row],[Column43]])</f>
        <v>#DIV/0!</v>
      </c>
      <c r="AV90" s="101"/>
      <c r="AW90" s="101"/>
      <c r="AX90" s="59">
        <v>0</v>
      </c>
      <c r="AY90" s="102">
        <v>5</v>
      </c>
      <c r="AZ90" s="102">
        <v>0</v>
      </c>
      <c r="BA90" s="118">
        <f>IFERROR(AVERAGE(Table12151658[[#This Row],[Column52]],Table12151658[[#This Row],[Column53]]),"0")</f>
        <v>2.5</v>
      </c>
    </row>
    <row r="91" spans="1:53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102">
        <v>2</v>
      </c>
      <c r="M91" s="102"/>
      <c r="N91" s="102">
        <v>2</v>
      </c>
      <c r="O91" s="102">
        <v>2</v>
      </c>
      <c r="P91" s="102"/>
      <c r="Q91" s="118">
        <f>IFERROR(AVERAGE(Table12151658[[#This Row],[Column13]],Table12151658[[#This Row],[Column15]],Table12151658[[#This Row],[Column16]]),"0")</f>
        <v>2</v>
      </c>
      <c r="R91" s="102"/>
      <c r="S91" s="102"/>
      <c r="T91" s="102"/>
      <c r="U91" s="102"/>
      <c r="V91" s="59"/>
      <c r="W91" s="118" t="e">
        <f>AVERAGE(Table12151658[[#This Row],[Column19]],Table12151658[[#This Row],[Column20]],Table12151658[[#This Row],[Column22]])</f>
        <v>#DIV/0!</v>
      </c>
      <c r="X91" s="102"/>
      <c r="Y91" s="102"/>
      <c r="Z91" s="102"/>
      <c r="AA91" s="102"/>
      <c r="AB91" s="59"/>
      <c r="AC91" s="118" t="e">
        <f>AVERAGE(Table12151658[[#This Row],[Column25]],Table12151658[[#This Row],[Column26]])</f>
        <v>#DIV/0!</v>
      </c>
      <c r="AD91" s="102"/>
      <c r="AE91" s="102"/>
      <c r="AF91" s="102"/>
      <c r="AG91" s="102"/>
      <c r="AH91" s="59"/>
      <c r="AI91" s="118" t="e">
        <f>AVERAGE(Table12151658[[#This Row],[Column33]],Table12151658[[#This Row],[Column32]],Table12151658[[#This Row],[Column31]])</f>
        <v>#DIV/0!</v>
      </c>
      <c r="AJ91" s="58"/>
      <c r="AK91" s="58"/>
      <c r="AL91" s="102"/>
      <c r="AM91" s="58"/>
      <c r="AN91" s="59"/>
      <c r="AO91" s="118">
        <v>0</v>
      </c>
      <c r="AP91" s="102"/>
      <c r="AQ91" s="102"/>
      <c r="AR91" s="102"/>
      <c r="AS91" s="102"/>
      <c r="AT91" s="59"/>
      <c r="AU91" s="118" t="e">
        <f>AVERAGE(Table12151658[[#This Row],[Column45]],Table12151658[[#This Row],[Column44]],Table12151658[[#This Row],[Column43]])</f>
        <v>#DIV/0!</v>
      </c>
      <c r="AV91" s="102"/>
      <c r="AW91" s="102"/>
      <c r="AX91" s="59">
        <v>0</v>
      </c>
      <c r="AY91" s="102">
        <v>5</v>
      </c>
      <c r="AZ91" s="102">
        <v>0</v>
      </c>
      <c r="BA91" s="118">
        <f>IFERROR(AVERAGE(Table12151658[[#This Row],[Column52]],Table12151658[[#This Row],[Column53]]),"0")</f>
        <v>2.5</v>
      </c>
    </row>
    <row r="92" spans="1:53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102">
        <v>0</v>
      </c>
      <c r="M92" s="102"/>
      <c r="N92" s="102">
        <v>0</v>
      </c>
      <c r="O92" s="102">
        <v>0</v>
      </c>
      <c r="P92" s="102"/>
      <c r="Q92" s="118">
        <f>IFERROR(AVERAGE(Table12151658[[#This Row],[Column13]],Table12151658[[#This Row],[Column15]],Table12151658[[#This Row],[Column16]]),"0")</f>
        <v>0</v>
      </c>
      <c r="R92" s="101"/>
      <c r="S92" s="101"/>
      <c r="T92" s="101"/>
      <c r="U92" s="101"/>
      <c r="V92" s="65"/>
      <c r="W92" s="118" t="e">
        <f>AVERAGE(Table12151658[[#This Row],[Column19]],Table12151658[[#This Row],[Column20]],Table12151658[[#This Row],[Column22]])</f>
        <v>#DIV/0!</v>
      </c>
      <c r="X92" s="101"/>
      <c r="Y92" s="101"/>
      <c r="Z92" s="101"/>
      <c r="AA92" s="101"/>
      <c r="AB92" s="65"/>
      <c r="AC92" s="118" t="e">
        <f>AVERAGE(Table12151658[[#This Row],[Column25]],Table12151658[[#This Row],[Column26]])</f>
        <v>#DIV/0!</v>
      </c>
      <c r="AD92" s="101"/>
      <c r="AE92" s="101"/>
      <c r="AF92" s="101"/>
      <c r="AG92" s="101"/>
      <c r="AH92" s="65"/>
      <c r="AI92" s="118" t="e">
        <f>AVERAGE(Table12151658[[#This Row],[Column33]],Table12151658[[#This Row],[Column32]],Table12151658[[#This Row],[Column31]])</f>
        <v>#DIV/0!</v>
      </c>
      <c r="AJ92" s="54"/>
      <c r="AK92" s="54"/>
      <c r="AL92" s="101"/>
      <c r="AM92" s="54"/>
      <c r="AN92" s="65"/>
      <c r="AO92" s="118">
        <v>0</v>
      </c>
      <c r="AP92" s="101"/>
      <c r="AQ92" s="101"/>
      <c r="AR92" s="101"/>
      <c r="AS92" s="101"/>
      <c r="AT92" s="65"/>
      <c r="AU92" s="118" t="e">
        <f>AVERAGE(Table12151658[[#This Row],[Column45]],Table12151658[[#This Row],[Column44]],Table12151658[[#This Row],[Column43]])</f>
        <v>#DIV/0!</v>
      </c>
      <c r="AV92" s="101"/>
      <c r="AW92" s="101"/>
      <c r="AX92" s="59">
        <v>0</v>
      </c>
      <c r="AY92" s="102">
        <v>0</v>
      </c>
      <c r="AZ92" s="102">
        <v>0</v>
      </c>
      <c r="BA92" s="118">
        <f>IFERROR(AVERAGE(Table12151658[[#This Row],[Column52]],Table12151658[[#This Row],[Column53]]),"0")</f>
        <v>0</v>
      </c>
    </row>
    <row r="93" spans="1:53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102">
        <v>0</v>
      </c>
      <c r="M93" s="102"/>
      <c r="N93" s="102">
        <v>0</v>
      </c>
      <c r="O93" s="102">
        <v>0</v>
      </c>
      <c r="P93" s="102"/>
      <c r="Q93" s="118">
        <f>IFERROR(AVERAGE(Table12151658[[#This Row],[Column13]],Table12151658[[#This Row],[Column15]],Table12151658[[#This Row],[Column16]]),"0")</f>
        <v>0</v>
      </c>
      <c r="R93" s="102"/>
      <c r="S93" s="102"/>
      <c r="T93" s="102"/>
      <c r="U93" s="102"/>
      <c r="V93" s="59"/>
      <c r="W93" s="118" t="e">
        <f>AVERAGE(Table12151658[[#This Row],[Column19]],Table12151658[[#This Row],[Column20]],Table12151658[[#This Row],[Column22]])</f>
        <v>#DIV/0!</v>
      </c>
      <c r="X93" s="102"/>
      <c r="Y93" s="102"/>
      <c r="Z93" s="102"/>
      <c r="AA93" s="102"/>
      <c r="AB93" s="59"/>
      <c r="AC93" s="118" t="e">
        <f>AVERAGE(Table12151658[[#This Row],[Column25]],Table12151658[[#This Row],[Column26]])</f>
        <v>#DIV/0!</v>
      </c>
      <c r="AD93" s="102"/>
      <c r="AE93" s="102"/>
      <c r="AF93" s="102"/>
      <c r="AG93" s="102"/>
      <c r="AH93" s="59"/>
      <c r="AI93" s="118" t="e">
        <f>AVERAGE(Table12151658[[#This Row],[Column33]],Table12151658[[#This Row],[Column32]],Table12151658[[#This Row],[Column31]])</f>
        <v>#DIV/0!</v>
      </c>
      <c r="AJ93" s="58"/>
      <c r="AK93" s="58"/>
      <c r="AL93" s="102"/>
      <c r="AM93" s="58"/>
      <c r="AN93" s="59"/>
      <c r="AO93" s="118">
        <v>0</v>
      </c>
      <c r="AP93" s="102"/>
      <c r="AQ93" s="102"/>
      <c r="AR93" s="102"/>
      <c r="AS93" s="102"/>
      <c r="AT93" s="59"/>
      <c r="AU93" s="118" t="e">
        <f>AVERAGE(Table12151658[[#This Row],[Column45]],Table12151658[[#This Row],[Column44]],Table12151658[[#This Row],[Column43]])</f>
        <v>#DIV/0!</v>
      </c>
      <c r="AV93" s="102"/>
      <c r="AW93" s="102"/>
      <c r="AX93" s="59">
        <v>0</v>
      </c>
      <c r="AY93" s="102">
        <v>0</v>
      </c>
      <c r="AZ93" s="102">
        <v>0</v>
      </c>
      <c r="BA93" s="118">
        <f>IFERROR(AVERAGE(Table12151658[[#This Row],[Column52]],Table12151658[[#This Row],[Column53]]),"0")</f>
        <v>0</v>
      </c>
    </row>
    <row r="94" spans="1:53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102">
        <v>4</v>
      </c>
      <c r="M94" s="102"/>
      <c r="N94" s="102">
        <v>4</v>
      </c>
      <c r="O94" s="102">
        <v>4</v>
      </c>
      <c r="P94" s="102"/>
      <c r="Q94" s="118">
        <f>IFERROR(AVERAGE(Table12151658[[#This Row],[Column13]],Table12151658[[#This Row],[Column15]],Table12151658[[#This Row],[Column16]]),"0")</f>
        <v>4</v>
      </c>
      <c r="R94" s="101"/>
      <c r="S94" s="101"/>
      <c r="T94" s="101"/>
      <c r="U94" s="101"/>
      <c r="V94" s="65"/>
      <c r="W94" s="118" t="e">
        <f>AVERAGE(Table12151658[[#This Row],[Column19]],Table12151658[[#This Row],[Column20]],Table12151658[[#This Row],[Column22]])</f>
        <v>#DIV/0!</v>
      </c>
      <c r="X94" s="101"/>
      <c r="Y94" s="101"/>
      <c r="Z94" s="101"/>
      <c r="AA94" s="101"/>
      <c r="AB94" s="65"/>
      <c r="AC94" s="118" t="e">
        <f>AVERAGE(Table12151658[[#This Row],[Column25]],Table12151658[[#This Row],[Column26]])</f>
        <v>#DIV/0!</v>
      </c>
      <c r="AD94" s="101"/>
      <c r="AE94" s="101"/>
      <c r="AF94" s="101"/>
      <c r="AG94" s="101"/>
      <c r="AH94" s="65"/>
      <c r="AI94" s="118" t="e">
        <f>AVERAGE(Table12151658[[#This Row],[Column33]],Table12151658[[#This Row],[Column32]],Table12151658[[#This Row],[Column31]])</f>
        <v>#DIV/0!</v>
      </c>
      <c r="AJ94" s="54"/>
      <c r="AK94" s="54"/>
      <c r="AL94" s="101"/>
      <c r="AM94" s="54"/>
      <c r="AN94" s="65"/>
      <c r="AO94" s="118">
        <v>0</v>
      </c>
      <c r="AP94" s="101"/>
      <c r="AQ94" s="101"/>
      <c r="AR94" s="101"/>
      <c r="AS94" s="101"/>
      <c r="AT94" s="65"/>
      <c r="AU94" s="118" t="e">
        <f>AVERAGE(Table12151658[[#This Row],[Column45]],Table12151658[[#This Row],[Column44]],Table12151658[[#This Row],[Column43]])</f>
        <v>#DIV/0!</v>
      </c>
      <c r="AV94" s="101"/>
      <c r="AW94" s="101"/>
      <c r="AX94" s="59">
        <v>0</v>
      </c>
      <c r="AY94" s="102">
        <v>5</v>
      </c>
      <c r="AZ94" s="102">
        <v>0</v>
      </c>
      <c r="BA94" s="118">
        <f>IFERROR(AVERAGE(Table12151658[[#This Row],[Column52]],Table12151658[[#This Row],[Column53]]),"0")</f>
        <v>2.5</v>
      </c>
    </row>
    <row r="95" spans="1:53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102" t="s">
        <v>563</v>
      </c>
      <c r="M95" s="102"/>
      <c r="N95" s="102" t="s">
        <v>563</v>
      </c>
      <c r="O95" s="102" t="s">
        <v>563</v>
      </c>
      <c r="P95" s="102"/>
      <c r="Q95" s="118" t="str">
        <f>IFERROR(AVERAGE(Table12151658[[#This Row],[Column13]],Table12151658[[#This Row],[Column15]],Table12151658[[#This Row],[Column16]]),"0")</f>
        <v>0</v>
      </c>
      <c r="R95" s="102"/>
      <c r="S95" s="102"/>
      <c r="T95" s="102"/>
      <c r="U95" s="102"/>
      <c r="V95" s="59"/>
      <c r="W95" s="118" t="e">
        <f>AVERAGE(Table12151658[[#This Row],[Column19]],Table12151658[[#This Row],[Column20]],Table12151658[[#This Row],[Column22]])</f>
        <v>#DIV/0!</v>
      </c>
      <c r="X95" s="102"/>
      <c r="Y95" s="102"/>
      <c r="Z95" s="102"/>
      <c r="AA95" s="102"/>
      <c r="AB95" s="59"/>
      <c r="AC95" s="118" t="e">
        <f>AVERAGE(Table12151658[[#This Row],[Column25]],Table12151658[[#This Row],[Column26]])</f>
        <v>#DIV/0!</v>
      </c>
      <c r="AD95" s="102"/>
      <c r="AE95" s="102"/>
      <c r="AF95" s="102"/>
      <c r="AG95" s="102"/>
      <c r="AH95" s="59"/>
      <c r="AI95" s="118" t="e">
        <f>AVERAGE(Table12151658[[#This Row],[Column33]],Table12151658[[#This Row],[Column32]],Table12151658[[#This Row],[Column31]])</f>
        <v>#DIV/0!</v>
      </c>
      <c r="AJ95" s="58"/>
      <c r="AK95" s="58"/>
      <c r="AL95" s="102"/>
      <c r="AM95" s="58"/>
      <c r="AN95" s="59"/>
      <c r="AO95" s="118">
        <v>0</v>
      </c>
      <c r="AP95" s="102"/>
      <c r="AQ95" s="102"/>
      <c r="AR95" s="102"/>
      <c r="AS95" s="102"/>
      <c r="AT95" s="59"/>
      <c r="AU95" s="118" t="e">
        <f>AVERAGE(Table12151658[[#This Row],[Column45]],Table12151658[[#This Row],[Column44]],Table12151658[[#This Row],[Column43]])</f>
        <v>#DIV/0!</v>
      </c>
      <c r="AV95" s="102"/>
      <c r="AW95" s="102"/>
      <c r="AX95" s="59" t="s">
        <v>563</v>
      </c>
      <c r="AY95" s="102" t="s">
        <v>563</v>
      </c>
      <c r="AZ95" s="102" t="s">
        <v>563</v>
      </c>
      <c r="BA95" s="118" t="str">
        <f>IFERROR(AVERAGE(Table12151658[[#This Row],[Column52]],Table12151658[[#This Row],[Column53]]),"0")</f>
        <v>0</v>
      </c>
    </row>
    <row r="96" spans="1:53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102">
        <v>3</v>
      </c>
      <c r="M96" s="102"/>
      <c r="N96" s="102">
        <v>2</v>
      </c>
      <c r="O96" s="102">
        <v>3</v>
      </c>
      <c r="P96" s="102"/>
      <c r="Q96" s="118">
        <f>IFERROR(AVERAGE(Table12151658[[#This Row],[Column13]],Table12151658[[#This Row],[Column15]],Table12151658[[#This Row],[Column16]]),"0")</f>
        <v>2.6666666666666665</v>
      </c>
      <c r="R96" s="101"/>
      <c r="S96" s="101"/>
      <c r="T96" s="101"/>
      <c r="U96" s="101"/>
      <c r="V96" s="65"/>
      <c r="W96" s="118" t="e">
        <f>AVERAGE(Table12151658[[#This Row],[Column19]],Table12151658[[#This Row],[Column20]],Table12151658[[#This Row],[Column22]])</f>
        <v>#DIV/0!</v>
      </c>
      <c r="X96" s="101"/>
      <c r="Y96" s="101"/>
      <c r="Z96" s="101"/>
      <c r="AA96" s="101"/>
      <c r="AB96" s="65"/>
      <c r="AC96" s="118" t="e">
        <f>AVERAGE(Table12151658[[#This Row],[Column25]],Table12151658[[#This Row],[Column26]])</f>
        <v>#DIV/0!</v>
      </c>
      <c r="AD96" s="101"/>
      <c r="AE96" s="101"/>
      <c r="AF96" s="101"/>
      <c r="AG96" s="101"/>
      <c r="AH96" s="65"/>
      <c r="AI96" s="118" t="e">
        <f>AVERAGE(Table12151658[[#This Row],[Column33]],Table12151658[[#This Row],[Column32]],Table12151658[[#This Row],[Column31]])</f>
        <v>#DIV/0!</v>
      </c>
      <c r="AJ96" s="54"/>
      <c r="AK96" s="54"/>
      <c r="AL96" s="101"/>
      <c r="AM96" s="54"/>
      <c r="AN96" s="65"/>
      <c r="AO96" s="118">
        <v>0</v>
      </c>
      <c r="AP96" s="101"/>
      <c r="AQ96" s="101"/>
      <c r="AR96" s="101"/>
      <c r="AS96" s="101"/>
      <c r="AT96" s="65"/>
      <c r="AU96" s="118" t="e">
        <f>AVERAGE(Table12151658[[#This Row],[Column45]],Table12151658[[#This Row],[Column44]],Table12151658[[#This Row],[Column43]])</f>
        <v>#DIV/0!</v>
      </c>
      <c r="AV96" s="101"/>
      <c r="AW96" s="101"/>
      <c r="AX96" s="59">
        <v>0</v>
      </c>
      <c r="AY96" s="102">
        <v>5</v>
      </c>
      <c r="AZ96" s="102">
        <v>0</v>
      </c>
      <c r="BA96" s="118">
        <f>IFERROR(AVERAGE(Table12151658[[#This Row],[Column52]],Table12151658[[#This Row],[Column53]]),"0")</f>
        <v>2.5</v>
      </c>
    </row>
    <row r="97" spans="1:53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102">
        <v>0</v>
      </c>
      <c r="M97" s="102"/>
      <c r="N97" s="102">
        <v>0</v>
      </c>
      <c r="O97" s="102">
        <v>0</v>
      </c>
      <c r="P97" s="102"/>
      <c r="Q97" s="118">
        <f>IFERROR(AVERAGE(Table12151658[[#This Row],[Column13]],Table12151658[[#This Row],[Column15]],Table12151658[[#This Row],[Column16]]),"0")</f>
        <v>0</v>
      </c>
      <c r="R97" s="102"/>
      <c r="S97" s="102"/>
      <c r="T97" s="102"/>
      <c r="U97" s="102"/>
      <c r="V97" s="59"/>
      <c r="W97" s="118" t="e">
        <f>AVERAGE(Table12151658[[#This Row],[Column19]],Table12151658[[#This Row],[Column20]],Table12151658[[#This Row],[Column22]])</f>
        <v>#DIV/0!</v>
      </c>
      <c r="X97" s="102"/>
      <c r="Y97" s="102"/>
      <c r="Z97" s="102"/>
      <c r="AA97" s="102"/>
      <c r="AB97" s="59"/>
      <c r="AC97" s="118" t="e">
        <f>AVERAGE(Table12151658[[#This Row],[Column25]],Table12151658[[#This Row],[Column26]])</f>
        <v>#DIV/0!</v>
      </c>
      <c r="AD97" s="102"/>
      <c r="AE97" s="102"/>
      <c r="AF97" s="102"/>
      <c r="AG97" s="102"/>
      <c r="AH97" s="59"/>
      <c r="AI97" s="118" t="e">
        <f>AVERAGE(Table12151658[[#This Row],[Column33]],Table12151658[[#This Row],[Column32]],Table12151658[[#This Row],[Column31]])</f>
        <v>#DIV/0!</v>
      </c>
      <c r="AJ97" s="58"/>
      <c r="AK97" s="58"/>
      <c r="AL97" s="102"/>
      <c r="AM97" s="58"/>
      <c r="AN97" s="59"/>
      <c r="AO97" s="118">
        <v>0</v>
      </c>
      <c r="AP97" s="102"/>
      <c r="AQ97" s="102"/>
      <c r="AR97" s="102"/>
      <c r="AS97" s="102"/>
      <c r="AT97" s="59"/>
      <c r="AU97" s="118" t="e">
        <f>AVERAGE(Table12151658[[#This Row],[Column45]],Table12151658[[#This Row],[Column44]],Table12151658[[#This Row],[Column43]])</f>
        <v>#DIV/0!</v>
      </c>
      <c r="AV97" s="102"/>
      <c r="AW97" s="102"/>
      <c r="AX97" s="59">
        <v>0</v>
      </c>
      <c r="AY97" s="102">
        <v>5</v>
      </c>
      <c r="AZ97" s="102">
        <v>0</v>
      </c>
      <c r="BA97" s="118">
        <f>IFERROR(AVERAGE(Table12151658[[#This Row],[Column52]],Table12151658[[#This Row],[Column53]]),"0")</f>
        <v>2.5</v>
      </c>
    </row>
    <row r="98" spans="1:53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102" t="s">
        <v>563</v>
      </c>
      <c r="M98" s="102"/>
      <c r="N98" s="102" t="s">
        <v>563</v>
      </c>
      <c r="O98" s="102" t="s">
        <v>563</v>
      </c>
      <c r="P98" s="102"/>
      <c r="Q98" s="118" t="str">
        <f>IFERROR(AVERAGE(Table12151658[[#This Row],[Column13]],Table12151658[[#This Row],[Column15]],Table12151658[[#This Row],[Column16]]),"0")</f>
        <v>0</v>
      </c>
      <c r="R98" s="101"/>
      <c r="S98" s="101"/>
      <c r="T98" s="101"/>
      <c r="U98" s="101"/>
      <c r="V98" s="65"/>
      <c r="W98" s="118" t="e">
        <f>AVERAGE(Table12151658[[#This Row],[Column19]],Table12151658[[#This Row],[Column20]],Table12151658[[#This Row],[Column22]])</f>
        <v>#DIV/0!</v>
      </c>
      <c r="X98" s="101"/>
      <c r="Y98" s="101"/>
      <c r="Z98" s="101"/>
      <c r="AA98" s="101"/>
      <c r="AB98" s="65"/>
      <c r="AC98" s="118" t="e">
        <f>AVERAGE(Table12151658[[#This Row],[Column25]],Table12151658[[#This Row],[Column26]])</f>
        <v>#DIV/0!</v>
      </c>
      <c r="AD98" s="101"/>
      <c r="AE98" s="101"/>
      <c r="AF98" s="101"/>
      <c r="AG98" s="101"/>
      <c r="AH98" s="65"/>
      <c r="AI98" s="118" t="e">
        <f>AVERAGE(Table12151658[[#This Row],[Column33]],Table12151658[[#This Row],[Column32]],Table12151658[[#This Row],[Column31]])</f>
        <v>#DIV/0!</v>
      </c>
      <c r="AJ98" s="54"/>
      <c r="AK98" s="54"/>
      <c r="AL98" s="101"/>
      <c r="AM98" s="54"/>
      <c r="AN98" s="65"/>
      <c r="AO98" s="118">
        <v>0</v>
      </c>
      <c r="AP98" s="101"/>
      <c r="AQ98" s="101"/>
      <c r="AR98" s="101"/>
      <c r="AS98" s="101"/>
      <c r="AT98" s="65"/>
      <c r="AU98" s="118" t="e">
        <f>AVERAGE(Table12151658[[#This Row],[Column45]],Table12151658[[#This Row],[Column44]],Table12151658[[#This Row],[Column43]])</f>
        <v>#DIV/0!</v>
      </c>
      <c r="AV98" s="101"/>
      <c r="AW98" s="101"/>
      <c r="AX98" s="59" t="s">
        <v>563</v>
      </c>
      <c r="AY98" s="102" t="s">
        <v>563</v>
      </c>
      <c r="AZ98" s="102" t="s">
        <v>563</v>
      </c>
      <c r="BA98" s="118" t="str">
        <f>IFERROR(AVERAGE(Table12151658[[#This Row],[Column52]],Table12151658[[#This Row],[Column53]]),"0")</f>
        <v>0</v>
      </c>
    </row>
    <row r="99" spans="1:53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102">
        <v>0</v>
      </c>
      <c r="M99" s="102"/>
      <c r="N99" s="102">
        <v>0</v>
      </c>
      <c r="O99" s="102">
        <v>0</v>
      </c>
      <c r="P99" s="102"/>
      <c r="Q99" s="118">
        <f>IFERROR(AVERAGE(Table12151658[[#This Row],[Column13]],Table12151658[[#This Row],[Column15]],Table12151658[[#This Row],[Column16]]),"0")</f>
        <v>0</v>
      </c>
      <c r="R99" s="102"/>
      <c r="S99" s="102"/>
      <c r="T99" s="102"/>
      <c r="U99" s="102"/>
      <c r="V99" s="59"/>
      <c r="W99" s="118" t="e">
        <f>AVERAGE(Table12151658[[#This Row],[Column19]],Table12151658[[#This Row],[Column20]],Table12151658[[#This Row],[Column22]])</f>
        <v>#DIV/0!</v>
      </c>
      <c r="X99" s="102"/>
      <c r="Y99" s="102"/>
      <c r="Z99" s="102"/>
      <c r="AA99" s="102"/>
      <c r="AB99" s="59"/>
      <c r="AC99" s="118" t="e">
        <f>AVERAGE(Table12151658[[#This Row],[Column25]],Table12151658[[#This Row],[Column26]])</f>
        <v>#DIV/0!</v>
      </c>
      <c r="AD99" s="102"/>
      <c r="AE99" s="102"/>
      <c r="AF99" s="102"/>
      <c r="AG99" s="102"/>
      <c r="AH99" s="59"/>
      <c r="AI99" s="118" t="e">
        <f>AVERAGE(Table12151658[[#This Row],[Column33]],Table12151658[[#This Row],[Column32]],Table12151658[[#This Row],[Column31]])</f>
        <v>#DIV/0!</v>
      </c>
      <c r="AJ99" s="58"/>
      <c r="AK99" s="58"/>
      <c r="AL99" s="102"/>
      <c r="AM99" s="58"/>
      <c r="AN99" s="59"/>
      <c r="AO99" s="118">
        <v>0</v>
      </c>
      <c r="AP99" s="102"/>
      <c r="AQ99" s="102"/>
      <c r="AR99" s="102"/>
      <c r="AS99" s="102"/>
      <c r="AT99" s="59"/>
      <c r="AU99" s="118" t="e">
        <f>AVERAGE(Table12151658[[#This Row],[Column45]],Table12151658[[#This Row],[Column44]],Table12151658[[#This Row],[Column43]])</f>
        <v>#DIV/0!</v>
      </c>
      <c r="AV99" s="102"/>
      <c r="AW99" s="102"/>
      <c r="AX99" s="59">
        <v>0</v>
      </c>
      <c r="AY99" s="102">
        <v>0</v>
      </c>
      <c r="AZ99" s="102">
        <v>0</v>
      </c>
      <c r="BA99" s="118">
        <f>IFERROR(AVERAGE(Table12151658[[#This Row],[Column52]],Table12151658[[#This Row],[Column53]]),"0")</f>
        <v>0</v>
      </c>
    </row>
    <row r="100" spans="1:53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102" t="s">
        <v>563</v>
      </c>
      <c r="M100" s="102"/>
      <c r="N100" s="102" t="s">
        <v>563</v>
      </c>
      <c r="O100" s="102" t="s">
        <v>563</v>
      </c>
      <c r="P100" s="102"/>
      <c r="Q100" s="118" t="str">
        <f>IFERROR(AVERAGE(Table12151658[[#This Row],[Column13]],Table12151658[[#This Row],[Column15]],Table12151658[[#This Row],[Column16]]),"0")</f>
        <v>0</v>
      </c>
      <c r="R100" s="101"/>
      <c r="S100" s="101"/>
      <c r="T100" s="101"/>
      <c r="U100" s="101"/>
      <c r="V100" s="65"/>
      <c r="W100" s="118" t="e">
        <f>AVERAGE(Table12151658[[#This Row],[Column19]],Table12151658[[#This Row],[Column20]],Table12151658[[#This Row],[Column22]])</f>
        <v>#DIV/0!</v>
      </c>
      <c r="X100" s="101"/>
      <c r="Y100" s="101"/>
      <c r="Z100" s="101"/>
      <c r="AA100" s="101"/>
      <c r="AB100" s="65"/>
      <c r="AC100" s="118" t="e">
        <f>AVERAGE(Table12151658[[#This Row],[Column25]],Table12151658[[#This Row],[Column26]])</f>
        <v>#DIV/0!</v>
      </c>
      <c r="AD100" s="101"/>
      <c r="AE100" s="101"/>
      <c r="AF100" s="101"/>
      <c r="AG100" s="101"/>
      <c r="AH100" s="65"/>
      <c r="AI100" s="118" t="e">
        <f>AVERAGE(Table12151658[[#This Row],[Column33]],Table12151658[[#This Row],[Column32]],Table12151658[[#This Row],[Column31]])</f>
        <v>#DIV/0!</v>
      </c>
      <c r="AJ100" s="54"/>
      <c r="AK100" s="54"/>
      <c r="AL100" s="101"/>
      <c r="AM100" s="54"/>
      <c r="AN100" s="65"/>
      <c r="AO100" s="118">
        <v>0</v>
      </c>
      <c r="AP100" s="101"/>
      <c r="AQ100" s="101"/>
      <c r="AR100" s="101"/>
      <c r="AS100" s="101"/>
      <c r="AT100" s="65"/>
      <c r="AU100" s="118" t="e">
        <f>AVERAGE(Table12151658[[#This Row],[Column45]],Table12151658[[#This Row],[Column44]],Table12151658[[#This Row],[Column43]])</f>
        <v>#DIV/0!</v>
      </c>
      <c r="AV100" s="101"/>
      <c r="AW100" s="101"/>
      <c r="AX100" s="59" t="s">
        <v>563</v>
      </c>
      <c r="AY100" s="102" t="s">
        <v>563</v>
      </c>
      <c r="AZ100" s="102" t="s">
        <v>563</v>
      </c>
      <c r="BA100" s="118" t="str">
        <f>IFERROR(AVERAGE(Table12151658[[#This Row],[Column52]],Table12151658[[#This Row],[Column53]]),"0")</f>
        <v>0</v>
      </c>
    </row>
    <row r="101" spans="1:53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102">
        <v>3</v>
      </c>
      <c r="M101" s="102"/>
      <c r="N101" s="102">
        <v>3</v>
      </c>
      <c r="O101" s="102">
        <v>4</v>
      </c>
      <c r="P101" s="102"/>
      <c r="Q101" s="118">
        <f>IFERROR(AVERAGE(Table12151658[[#This Row],[Column13]],Table12151658[[#This Row],[Column15]],Table12151658[[#This Row],[Column16]]),"0")</f>
        <v>3.3333333333333335</v>
      </c>
      <c r="R101" s="102"/>
      <c r="S101" s="102"/>
      <c r="T101" s="102"/>
      <c r="U101" s="102"/>
      <c r="V101" s="59"/>
      <c r="W101" s="118" t="e">
        <f>AVERAGE(Table12151658[[#This Row],[Column19]],Table12151658[[#This Row],[Column20]],Table12151658[[#This Row],[Column22]])</f>
        <v>#DIV/0!</v>
      </c>
      <c r="X101" s="102"/>
      <c r="Y101" s="102"/>
      <c r="Z101" s="102"/>
      <c r="AA101" s="102"/>
      <c r="AB101" s="59"/>
      <c r="AC101" s="118" t="e">
        <f>AVERAGE(Table12151658[[#This Row],[Column25]],Table12151658[[#This Row],[Column26]])</f>
        <v>#DIV/0!</v>
      </c>
      <c r="AD101" s="102"/>
      <c r="AE101" s="102"/>
      <c r="AF101" s="102"/>
      <c r="AG101" s="102"/>
      <c r="AH101" s="59"/>
      <c r="AI101" s="118" t="e">
        <f>AVERAGE(Table12151658[[#This Row],[Column33]],Table12151658[[#This Row],[Column32]],Table12151658[[#This Row],[Column31]])</f>
        <v>#DIV/0!</v>
      </c>
      <c r="AJ101" s="58"/>
      <c r="AK101" s="58"/>
      <c r="AL101" s="102"/>
      <c r="AM101" s="58"/>
      <c r="AN101" s="59"/>
      <c r="AO101" s="118">
        <v>0</v>
      </c>
      <c r="AP101" s="102"/>
      <c r="AQ101" s="102"/>
      <c r="AR101" s="102"/>
      <c r="AS101" s="102"/>
      <c r="AT101" s="59"/>
      <c r="AU101" s="118" t="e">
        <f>AVERAGE(Table12151658[[#This Row],[Column45]],Table12151658[[#This Row],[Column44]],Table12151658[[#This Row],[Column43]])</f>
        <v>#DIV/0!</v>
      </c>
      <c r="AV101" s="102"/>
      <c r="AW101" s="102"/>
      <c r="AX101" s="59">
        <v>0</v>
      </c>
      <c r="AY101" s="102">
        <v>5</v>
      </c>
      <c r="AZ101" s="102">
        <v>0</v>
      </c>
      <c r="BA101" s="118">
        <f>IFERROR(AVERAGE(Table12151658[[#This Row],[Column52]],Table12151658[[#This Row],[Column53]]),"0")</f>
        <v>2.5</v>
      </c>
    </row>
    <row r="102" spans="1:53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102">
        <v>1</v>
      </c>
      <c r="M102" s="102"/>
      <c r="N102" s="102">
        <v>1</v>
      </c>
      <c r="O102" s="102">
        <v>1</v>
      </c>
      <c r="P102" s="102"/>
      <c r="Q102" s="118">
        <f>IFERROR(AVERAGE(Table12151658[[#This Row],[Column13]],Table12151658[[#This Row],[Column15]],Table12151658[[#This Row],[Column16]]),"0")</f>
        <v>1</v>
      </c>
      <c r="R102" s="101"/>
      <c r="S102" s="101"/>
      <c r="T102" s="101"/>
      <c r="U102" s="101"/>
      <c r="V102" s="65"/>
      <c r="W102" s="118" t="e">
        <f>AVERAGE(Table12151658[[#This Row],[Column19]],Table12151658[[#This Row],[Column20]],Table12151658[[#This Row],[Column22]])</f>
        <v>#DIV/0!</v>
      </c>
      <c r="X102" s="101"/>
      <c r="Y102" s="101"/>
      <c r="Z102" s="101"/>
      <c r="AA102" s="101"/>
      <c r="AB102" s="65"/>
      <c r="AC102" s="118" t="e">
        <f>AVERAGE(Table12151658[[#This Row],[Column25]],Table12151658[[#This Row],[Column26]])</f>
        <v>#DIV/0!</v>
      </c>
      <c r="AD102" s="101"/>
      <c r="AE102" s="101"/>
      <c r="AF102" s="101"/>
      <c r="AG102" s="101"/>
      <c r="AH102" s="65"/>
      <c r="AI102" s="118" t="e">
        <f>AVERAGE(Table12151658[[#This Row],[Column33]],Table12151658[[#This Row],[Column32]],Table12151658[[#This Row],[Column31]])</f>
        <v>#DIV/0!</v>
      </c>
      <c r="AJ102" s="54"/>
      <c r="AK102" s="54"/>
      <c r="AL102" s="101"/>
      <c r="AM102" s="54"/>
      <c r="AN102" s="65"/>
      <c r="AO102" s="118">
        <v>0</v>
      </c>
      <c r="AP102" s="101"/>
      <c r="AQ102" s="101"/>
      <c r="AR102" s="101"/>
      <c r="AS102" s="101"/>
      <c r="AT102" s="65"/>
      <c r="AU102" s="118" t="e">
        <f>AVERAGE(Table12151658[[#This Row],[Column45]],Table12151658[[#This Row],[Column44]],Table12151658[[#This Row],[Column43]])</f>
        <v>#DIV/0!</v>
      </c>
      <c r="AV102" s="101"/>
      <c r="AW102" s="101"/>
      <c r="AX102" s="59">
        <v>0</v>
      </c>
      <c r="AY102" s="102">
        <v>5</v>
      </c>
      <c r="AZ102" s="102">
        <v>0</v>
      </c>
      <c r="BA102" s="118">
        <f>IFERROR(AVERAGE(Table12151658[[#This Row],[Column52]],Table12151658[[#This Row],[Column53]]),"0")</f>
        <v>2.5</v>
      </c>
    </row>
    <row r="103" spans="1:53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102" t="s">
        <v>563</v>
      </c>
      <c r="M103" s="102"/>
      <c r="N103" s="102" t="s">
        <v>563</v>
      </c>
      <c r="O103" s="102" t="s">
        <v>563</v>
      </c>
      <c r="P103" s="102"/>
      <c r="Q103" s="118" t="str">
        <f>IFERROR(AVERAGE(Table12151658[[#This Row],[Column13]],Table12151658[[#This Row],[Column15]],Table12151658[[#This Row],[Column16]]),"0")</f>
        <v>0</v>
      </c>
      <c r="R103" s="102"/>
      <c r="S103" s="102"/>
      <c r="T103" s="102"/>
      <c r="U103" s="102"/>
      <c r="V103" s="59"/>
      <c r="W103" s="118" t="e">
        <f>AVERAGE(Table12151658[[#This Row],[Column19]],Table12151658[[#This Row],[Column20]],Table12151658[[#This Row],[Column22]])</f>
        <v>#DIV/0!</v>
      </c>
      <c r="X103" s="102"/>
      <c r="Y103" s="102"/>
      <c r="Z103" s="102"/>
      <c r="AA103" s="102"/>
      <c r="AB103" s="59"/>
      <c r="AC103" s="118" t="e">
        <f>AVERAGE(Table12151658[[#This Row],[Column25]],Table12151658[[#This Row],[Column26]])</f>
        <v>#DIV/0!</v>
      </c>
      <c r="AD103" s="102"/>
      <c r="AE103" s="102"/>
      <c r="AF103" s="102"/>
      <c r="AG103" s="102"/>
      <c r="AH103" s="59"/>
      <c r="AI103" s="118" t="e">
        <f>AVERAGE(Table12151658[[#This Row],[Column33]],Table12151658[[#This Row],[Column32]],Table12151658[[#This Row],[Column31]])</f>
        <v>#DIV/0!</v>
      </c>
      <c r="AJ103" s="58"/>
      <c r="AK103" s="58"/>
      <c r="AL103" s="102"/>
      <c r="AM103" s="58"/>
      <c r="AN103" s="59"/>
      <c r="AO103" s="118">
        <v>0</v>
      </c>
      <c r="AP103" s="102"/>
      <c r="AQ103" s="102"/>
      <c r="AR103" s="102"/>
      <c r="AS103" s="102"/>
      <c r="AT103" s="59"/>
      <c r="AU103" s="118" t="e">
        <f>AVERAGE(Table12151658[[#This Row],[Column45]],Table12151658[[#This Row],[Column44]],Table12151658[[#This Row],[Column43]])</f>
        <v>#DIV/0!</v>
      </c>
      <c r="AV103" s="102"/>
      <c r="AW103" s="102"/>
      <c r="AX103" s="59" t="s">
        <v>563</v>
      </c>
      <c r="AY103" s="102" t="s">
        <v>563</v>
      </c>
      <c r="AZ103" s="102" t="s">
        <v>563</v>
      </c>
      <c r="BA103" s="118" t="str">
        <f>IFERROR(AVERAGE(Table12151658[[#This Row],[Column52]],Table12151658[[#This Row],[Column53]]),"0")</f>
        <v>0</v>
      </c>
    </row>
    <row r="104" spans="1:53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102" t="s">
        <v>563</v>
      </c>
      <c r="M104" s="102"/>
      <c r="N104" s="102" t="s">
        <v>563</v>
      </c>
      <c r="O104" s="102" t="s">
        <v>563</v>
      </c>
      <c r="P104" s="102"/>
      <c r="Q104" s="118" t="str">
        <f>IFERROR(AVERAGE(Table12151658[[#This Row],[Column13]],Table12151658[[#This Row],[Column15]],Table12151658[[#This Row],[Column16]]),"0")</f>
        <v>0</v>
      </c>
      <c r="R104" s="101"/>
      <c r="S104" s="101"/>
      <c r="T104" s="101"/>
      <c r="U104" s="101"/>
      <c r="V104" s="65"/>
      <c r="W104" s="118" t="e">
        <f>AVERAGE(Table12151658[[#This Row],[Column19]],Table12151658[[#This Row],[Column20]],Table12151658[[#This Row],[Column22]])</f>
        <v>#DIV/0!</v>
      </c>
      <c r="X104" s="101"/>
      <c r="Y104" s="101"/>
      <c r="Z104" s="101"/>
      <c r="AA104" s="101"/>
      <c r="AB104" s="65"/>
      <c r="AC104" s="118" t="e">
        <f>AVERAGE(Table12151658[[#This Row],[Column25]],Table12151658[[#This Row],[Column26]])</f>
        <v>#DIV/0!</v>
      </c>
      <c r="AD104" s="101"/>
      <c r="AE104" s="101"/>
      <c r="AF104" s="101"/>
      <c r="AG104" s="101"/>
      <c r="AH104" s="65"/>
      <c r="AI104" s="118" t="e">
        <f>AVERAGE(Table12151658[[#This Row],[Column33]],Table12151658[[#This Row],[Column32]],Table12151658[[#This Row],[Column31]])</f>
        <v>#DIV/0!</v>
      </c>
      <c r="AJ104" s="54"/>
      <c r="AK104" s="54"/>
      <c r="AL104" s="101"/>
      <c r="AM104" s="54"/>
      <c r="AN104" s="65"/>
      <c r="AO104" s="118">
        <v>0</v>
      </c>
      <c r="AP104" s="101"/>
      <c r="AQ104" s="101"/>
      <c r="AR104" s="101"/>
      <c r="AS104" s="101"/>
      <c r="AT104" s="65"/>
      <c r="AU104" s="118" t="e">
        <f>AVERAGE(Table12151658[[#This Row],[Column45]],Table12151658[[#This Row],[Column44]],Table12151658[[#This Row],[Column43]])</f>
        <v>#DIV/0!</v>
      </c>
      <c r="AV104" s="101"/>
      <c r="AW104" s="101"/>
      <c r="AX104" s="59" t="s">
        <v>563</v>
      </c>
      <c r="AY104" s="102" t="s">
        <v>563</v>
      </c>
      <c r="AZ104" s="102" t="s">
        <v>563</v>
      </c>
      <c r="BA104" s="118" t="str">
        <f>IFERROR(AVERAGE(Table12151658[[#This Row],[Column52]],Table12151658[[#This Row],[Column53]]),"0")</f>
        <v>0</v>
      </c>
    </row>
    <row r="105" spans="1:53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102">
        <v>0</v>
      </c>
      <c r="M105" s="102"/>
      <c r="N105" s="102">
        <v>0</v>
      </c>
      <c r="O105" s="102">
        <v>0</v>
      </c>
      <c r="P105" s="102"/>
      <c r="Q105" s="118">
        <f>IFERROR(AVERAGE(Table12151658[[#This Row],[Column13]],Table12151658[[#This Row],[Column15]],Table12151658[[#This Row],[Column16]]),"0")</f>
        <v>0</v>
      </c>
      <c r="R105" s="102"/>
      <c r="S105" s="102"/>
      <c r="T105" s="102"/>
      <c r="U105" s="102"/>
      <c r="V105" s="59"/>
      <c r="W105" s="118" t="e">
        <f>AVERAGE(Table12151658[[#This Row],[Column19]],Table12151658[[#This Row],[Column20]],Table12151658[[#This Row],[Column22]])</f>
        <v>#DIV/0!</v>
      </c>
      <c r="X105" s="102"/>
      <c r="Y105" s="102"/>
      <c r="Z105" s="102"/>
      <c r="AA105" s="102"/>
      <c r="AB105" s="59"/>
      <c r="AC105" s="118" t="e">
        <f>AVERAGE(Table12151658[[#This Row],[Column25]],Table12151658[[#This Row],[Column26]])</f>
        <v>#DIV/0!</v>
      </c>
      <c r="AD105" s="102"/>
      <c r="AE105" s="102"/>
      <c r="AF105" s="102"/>
      <c r="AG105" s="102"/>
      <c r="AH105" s="59"/>
      <c r="AI105" s="118" t="e">
        <f>AVERAGE(Table12151658[[#This Row],[Column33]],Table12151658[[#This Row],[Column32]],Table12151658[[#This Row],[Column31]])</f>
        <v>#DIV/0!</v>
      </c>
      <c r="AJ105" s="58"/>
      <c r="AK105" s="58"/>
      <c r="AL105" s="102"/>
      <c r="AM105" s="58"/>
      <c r="AN105" s="59"/>
      <c r="AO105" s="118">
        <v>0</v>
      </c>
      <c r="AP105" s="102"/>
      <c r="AQ105" s="102"/>
      <c r="AR105" s="102"/>
      <c r="AS105" s="102"/>
      <c r="AT105" s="59"/>
      <c r="AU105" s="118" t="e">
        <f>AVERAGE(Table12151658[[#This Row],[Column45]],Table12151658[[#This Row],[Column44]],Table12151658[[#This Row],[Column43]])</f>
        <v>#DIV/0!</v>
      </c>
      <c r="AV105" s="102"/>
      <c r="AW105" s="102"/>
      <c r="AX105" s="59">
        <v>0</v>
      </c>
      <c r="AY105" s="102">
        <v>5</v>
      </c>
      <c r="AZ105" s="102">
        <v>0</v>
      </c>
      <c r="BA105" s="118">
        <f>IFERROR(AVERAGE(Table12151658[[#This Row],[Column52]],Table12151658[[#This Row],[Column53]]),"0")</f>
        <v>2.5</v>
      </c>
    </row>
    <row r="106" spans="1:53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102">
        <v>0</v>
      </c>
      <c r="M106" s="102"/>
      <c r="N106" s="102">
        <v>0</v>
      </c>
      <c r="O106" s="102">
        <v>0</v>
      </c>
      <c r="P106" s="102"/>
      <c r="Q106" s="118">
        <f>IFERROR(AVERAGE(Table12151658[[#This Row],[Column13]],Table12151658[[#This Row],[Column15]],Table12151658[[#This Row],[Column16]]),"0")</f>
        <v>0</v>
      </c>
      <c r="R106" s="101"/>
      <c r="S106" s="101"/>
      <c r="T106" s="101"/>
      <c r="U106" s="101"/>
      <c r="V106" s="65"/>
      <c r="W106" s="118" t="e">
        <f>AVERAGE(Table12151658[[#This Row],[Column19]],Table12151658[[#This Row],[Column20]],Table12151658[[#This Row],[Column22]])</f>
        <v>#DIV/0!</v>
      </c>
      <c r="X106" s="101"/>
      <c r="Y106" s="101"/>
      <c r="Z106" s="101"/>
      <c r="AA106" s="101"/>
      <c r="AB106" s="65"/>
      <c r="AC106" s="118" t="e">
        <f>AVERAGE(Table12151658[[#This Row],[Column25]],Table12151658[[#This Row],[Column26]])</f>
        <v>#DIV/0!</v>
      </c>
      <c r="AD106" s="101"/>
      <c r="AE106" s="101"/>
      <c r="AF106" s="101"/>
      <c r="AG106" s="101"/>
      <c r="AH106" s="65"/>
      <c r="AI106" s="118" t="e">
        <f>AVERAGE(Table12151658[[#This Row],[Column33]],Table12151658[[#This Row],[Column32]],Table12151658[[#This Row],[Column31]])</f>
        <v>#DIV/0!</v>
      </c>
      <c r="AJ106" s="54"/>
      <c r="AK106" s="54"/>
      <c r="AL106" s="101"/>
      <c r="AM106" s="54"/>
      <c r="AN106" s="65"/>
      <c r="AO106" s="118">
        <v>0</v>
      </c>
      <c r="AP106" s="101"/>
      <c r="AQ106" s="101"/>
      <c r="AR106" s="101"/>
      <c r="AS106" s="101"/>
      <c r="AT106" s="65"/>
      <c r="AU106" s="118" t="e">
        <f>AVERAGE(Table12151658[[#This Row],[Column45]],Table12151658[[#This Row],[Column44]],Table12151658[[#This Row],[Column43]])</f>
        <v>#DIV/0!</v>
      </c>
      <c r="AV106" s="101"/>
      <c r="AW106" s="101"/>
      <c r="AX106" s="59">
        <v>0</v>
      </c>
      <c r="AY106" s="102">
        <v>5</v>
      </c>
      <c r="AZ106" s="102">
        <v>0</v>
      </c>
      <c r="BA106" s="118">
        <f>IFERROR(AVERAGE(Table12151658[[#This Row],[Column52]],Table12151658[[#This Row],[Column53]]),"0")</f>
        <v>2.5</v>
      </c>
    </row>
    <row r="107" spans="1:53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102">
        <v>4</v>
      </c>
      <c r="M107" s="102"/>
      <c r="N107" s="102">
        <v>4</v>
      </c>
      <c r="O107" s="102">
        <v>4</v>
      </c>
      <c r="P107" s="102"/>
      <c r="Q107" s="118">
        <f>IFERROR(AVERAGE(Table12151658[[#This Row],[Column13]],Table12151658[[#This Row],[Column15]],Table12151658[[#This Row],[Column16]]),"0")</f>
        <v>4</v>
      </c>
      <c r="R107" s="102"/>
      <c r="S107" s="102"/>
      <c r="T107" s="102"/>
      <c r="U107" s="102"/>
      <c r="V107" s="59"/>
      <c r="W107" s="118" t="e">
        <f>AVERAGE(Table12151658[[#This Row],[Column19]],Table12151658[[#This Row],[Column20]],Table12151658[[#This Row],[Column22]])</f>
        <v>#DIV/0!</v>
      </c>
      <c r="X107" s="102"/>
      <c r="Y107" s="102"/>
      <c r="Z107" s="102"/>
      <c r="AA107" s="102"/>
      <c r="AB107" s="59"/>
      <c r="AC107" s="118" t="e">
        <f>AVERAGE(Table12151658[[#This Row],[Column25]],Table12151658[[#This Row],[Column26]])</f>
        <v>#DIV/0!</v>
      </c>
      <c r="AD107" s="102"/>
      <c r="AE107" s="102"/>
      <c r="AF107" s="102"/>
      <c r="AG107" s="102"/>
      <c r="AH107" s="59"/>
      <c r="AI107" s="118" t="e">
        <f>AVERAGE(Table12151658[[#This Row],[Column33]],Table12151658[[#This Row],[Column32]],Table12151658[[#This Row],[Column31]])</f>
        <v>#DIV/0!</v>
      </c>
      <c r="AJ107" s="58"/>
      <c r="AK107" s="58"/>
      <c r="AL107" s="102"/>
      <c r="AM107" s="58"/>
      <c r="AN107" s="59"/>
      <c r="AO107" s="118">
        <v>0</v>
      </c>
      <c r="AP107" s="102"/>
      <c r="AQ107" s="102"/>
      <c r="AR107" s="102"/>
      <c r="AS107" s="102"/>
      <c r="AT107" s="59"/>
      <c r="AU107" s="118" t="e">
        <f>AVERAGE(Table12151658[[#This Row],[Column45]],Table12151658[[#This Row],[Column44]],Table12151658[[#This Row],[Column43]])</f>
        <v>#DIV/0!</v>
      </c>
      <c r="AV107" s="102"/>
      <c r="AW107" s="102"/>
      <c r="AX107" s="59">
        <v>0</v>
      </c>
      <c r="AY107" s="102">
        <v>5</v>
      </c>
      <c r="AZ107" s="102">
        <v>0</v>
      </c>
      <c r="BA107" s="118">
        <f>IFERROR(AVERAGE(Table12151658[[#This Row],[Column52]],Table12151658[[#This Row],[Column53]]),"0")</f>
        <v>2.5</v>
      </c>
    </row>
    <row r="108" spans="1:53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102" t="s">
        <v>563</v>
      </c>
      <c r="M108" s="102"/>
      <c r="N108" s="102" t="s">
        <v>563</v>
      </c>
      <c r="O108" s="102" t="s">
        <v>563</v>
      </c>
      <c r="P108" s="102"/>
      <c r="Q108" s="118" t="str">
        <f>IFERROR(AVERAGE(Table12151658[[#This Row],[Column13]],Table12151658[[#This Row],[Column15]],Table12151658[[#This Row],[Column16]]),"0")</f>
        <v>0</v>
      </c>
      <c r="R108" s="101"/>
      <c r="S108" s="101"/>
      <c r="T108" s="101"/>
      <c r="U108" s="101"/>
      <c r="V108" s="65"/>
      <c r="W108" s="118" t="e">
        <f>AVERAGE(Table12151658[[#This Row],[Column19]],Table12151658[[#This Row],[Column20]],Table12151658[[#This Row],[Column22]])</f>
        <v>#DIV/0!</v>
      </c>
      <c r="X108" s="101"/>
      <c r="Y108" s="101"/>
      <c r="Z108" s="101"/>
      <c r="AA108" s="101"/>
      <c r="AB108" s="65"/>
      <c r="AC108" s="118" t="e">
        <f>AVERAGE(Table12151658[[#This Row],[Column25]],Table12151658[[#This Row],[Column26]])</f>
        <v>#DIV/0!</v>
      </c>
      <c r="AD108" s="101"/>
      <c r="AE108" s="101"/>
      <c r="AF108" s="101"/>
      <c r="AG108" s="101"/>
      <c r="AH108" s="65"/>
      <c r="AI108" s="118" t="e">
        <f>AVERAGE(Table12151658[[#This Row],[Column33]],Table12151658[[#This Row],[Column32]],Table12151658[[#This Row],[Column31]])</f>
        <v>#DIV/0!</v>
      </c>
      <c r="AJ108" s="54"/>
      <c r="AK108" s="54"/>
      <c r="AL108" s="101"/>
      <c r="AM108" s="54"/>
      <c r="AN108" s="65"/>
      <c r="AO108" s="118">
        <v>0</v>
      </c>
      <c r="AP108" s="101"/>
      <c r="AQ108" s="101"/>
      <c r="AR108" s="101"/>
      <c r="AS108" s="101"/>
      <c r="AT108" s="65"/>
      <c r="AU108" s="118" t="e">
        <f>AVERAGE(Table12151658[[#This Row],[Column45]],Table12151658[[#This Row],[Column44]],Table12151658[[#This Row],[Column43]])</f>
        <v>#DIV/0!</v>
      </c>
      <c r="AV108" s="101"/>
      <c r="AW108" s="101"/>
      <c r="AX108" s="59" t="s">
        <v>563</v>
      </c>
      <c r="AY108" s="102" t="s">
        <v>563</v>
      </c>
      <c r="AZ108" s="102" t="s">
        <v>563</v>
      </c>
      <c r="BA108" s="118" t="str">
        <f>IFERROR(AVERAGE(Table12151658[[#This Row],[Column52]],Table12151658[[#This Row],[Column53]]),"0")</f>
        <v>0</v>
      </c>
    </row>
    <row r="109" spans="1:53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102" t="s">
        <v>563</v>
      </c>
      <c r="M109" s="102"/>
      <c r="N109" s="102" t="s">
        <v>563</v>
      </c>
      <c r="O109" s="102" t="s">
        <v>563</v>
      </c>
      <c r="P109" s="102"/>
      <c r="Q109" s="118" t="str">
        <f>IFERROR(AVERAGE(Table12151658[[#This Row],[Column13]],Table12151658[[#This Row],[Column15]],Table12151658[[#This Row],[Column16]]),"0")</f>
        <v>0</v>
      </c>
      <c r="R109" s="102"/>
      <c r="S109" s="102"/>
      <c r="T109" s="102"/>
      <c r="U109" s="102"/>
      <c r="V109" s="59"/>
      <c r="W109" s="118" t="e">
        <f>AVERAGE(Table12151658[[#This Row],[Column19]],Table12151658[[#This Row],[Column20]],Table12151658[[#This Row],[Column22]])</f>
        <v>#DIV/0!</v>
      </c>
      <c r="X109" s="102"/>
      <c r="Y109" s="102"/>
      <c r="Z109" s="102"/>
      <c r="AA109" s="102"/>
      <c r="AB109" s="59"/>
      <c r="AC109" s="118" t="e">
        <f>AVERAGE(Table12151658[[#This Row],[Column25]],Table12151658[[#This Row],[Column26]])</f>
        <v>#DIV/0!</v>
      </c>
      <c r="AD109" s="102"/>
      <c r="AE109" s="102"/>
      <c r="AF109" s="102"/>
      <c r="AG109" s="102"/>
      <c r="AH109" s="59"/>
      <c r="AI109" s="118" t="e">
        <f>AVERAGE(Table12151658[[#This Row],[Column33]],Table12151658[[#This Row],[Column32]],Table12151658[[#This Row],[Column31]])</f>
        <v>#DIV/0!</v>
      </c>
      <c r="AJ109" s="58"/>
      <c r="AK109" s="58"/>
      <c r="AL109" s="102"/>
      <c r="AM109" s="58"/>
      <c r="AN109" s="59"/>
      <c r="AO109" s="118">
        <v>0</v>
      </c>
      <c r="AP109" s="102"/>
      <c r="AQ109" s="102"/>
      <c r="AR109" s="102"/>
      <c r="AS109" s="102"/>
      <c r="AT109" s="59"/>
      <c r="AU109" s="118" t="e">
        <f>AVERAGE(Table12151658[[#This Row],[Column45]],Table12151658[[#This Row],[Column44]],Table12151658[[#This Row],[Column43]])</f>
        <v>#DIV/0!</v>
      </c>
      <c r="AV109" s="102"/>
      <c r="AW109" s="102"/>
      <c r="AX109" s="59" t="s">
        <v>563</v>
      </c>
      <c r="AY109" s="102" t="s">
        <v>563</v>
      </c>
      <c r="AZ109" s="102" t="s">
        <v>563</v>
      </c>
      <c r="BA109" s="118" t="str">
        <f>IFERROR(AVERAGE(Table12151658[[#This Row],[Column52]],Table12151658[[#This Row],[Column53]]),"0")</f>
        <v>0</v>
      </c>
    </row>
    <row r="110" spans="1:53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102">
        <v>3</v>
      </c>
      <c r="M110" s="102"/>
      <c r="N110" s="102">
        <v>3</v>
      </c>
      <c r="O110" s="102">
        <v>3</v>
      </c>
      <c r="P110" s="102"/>
      <c r="Q110" s="118">
        <f>IFERROR(AVERAGE(Table12151658[[#This Row],[Column13]],Table12151658[[#This Row],[Column15]],Table12151658[[#This Row],[Column16]]),"0")</f>
        <v>3</v>
      </c>
      <c r="R110" s="101"/>
      <c r="S110" s="101"/>
      <c r="T110" s="101"/>
      <c r="U110" s="101"/>
      <c r="V110" s="65"/>
      <c r="W110" s="118" t="e">
        <f>AVERAGE(Table12151658[[#This Row],[Column19]],Table12151658[[#This Row],[Column20]],Table12151658[[#This Row],[Column22]])</f>
        <v>#DIV/0!</v>
      </c>
      <c r="X110" s="101"/>
      <c r="Y110" s="101"/>
      <c r="Z110" s="101"/>
      <c r="AA110" s="101"/>
      <c r="AB110" s="65"/>
      <c r="AC110" s="118" t="e">
        <f>AVERAGE(Table12151658[[#This Row],[Column25]],Table12151658[[#This Row],[Column26]])</f>
        <v>#DIV/0!</v>
      </c>
      <c r="AD110" s="101"/>
      <c r="AE110" s="101"/>
      <c r="AF110" s="101"/>
      <c r="AG110" s="101"/>
      <c r="AH110" s="65"/>
      <c r="AI110" s="118" t="e">
        <f>AVERAGE(Table12151658[[#This Row],[Column33]],Table12151658[[#This Row],[Column32]],Table12151658[[#This Row],[Column31]])</f>
        <v>#DIV/0!</v>
      </c>
      <c r="AJ110" s="54"/>
      <c r="AK110" s="54"/>
      <c r="AL110" s="101"/>
      <c r="AM110" s="54"/>
      <c r="AN110" s="65"/>
      <c r="AO110" s="118">
        <v>0</v>
      </c>
      <c r="AP110" s="101"/>
      <c r="AQ110" s="101"/>
      <c r="AR110" s="101"/>
      <c r="AS110" s="101"/>
      <c r="AT110" s="65"/>
      <c r="AU110" s="118" t="e">
        <f>AVERAGE(Table12151658[[#This Row],[Column45]],Table12151658[[#This Row],[Column44]],Table12151658[[#This Row],[Column43]])</f>
        <v>#DIV/0!</v>
      </c>
      <c r="AV110" s="101"/>
      <c r="AW110" s="101"/>
      <c r="AX110" s="59">
        <v>0</v>
      </c>
      <c r="AY110" s="102">
        <v>5</v>
      </c>
      <c r="AZ110" s="102">
        <v>0</v>
      </c>
      <c r="BA110" s="118">
        <f>IFERROR(AVERAGE(Table12151658[[#This Row],[Column52]],Table12151658[[#This Row],[Column53]]),"0")</f>
        <v>2.5</v>
      </c>
    </row>
    <row r="111" spans="1:53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102">
        <v>0</v>
      </c>
      <c r="M111" s="102"/>
      <c r="N111" s="102">
        <v>0</v>
      </c>
      <c r="O111" s="102">
        <v>0</v>
      </c>
      <c r="P111" s="102"/>
      <c r="Q111" s="118">
        <f>IFERROR(AVERAGE(Table12151658[[#This Row],[Column13]],Table12151658[[#This Row],[Column15]],Table12151658[[#This Row],[Column16]]),"0")</f>
        <v>0</v>
      </c>
      <c r="R111" s="102"/>
      <c r="S111" s="102"/>
      <c r="T111" s="102"/>
      <c r="U111" s="102"/>
      <c r="V111" s="59"/>
      <c r="W111" s="118" t="e">
        <f>AVERAGE(Table12151658[[#This Row],[Column19]],Table12151658[[#This Row],[Column20]],Table12151658[[#This Row],[Column22]])</f>
        <v>#DIV/0!</v>
      </c>
      <c r="X111" s="102"/>
      <c r="Y111" s="102"/>
      <c r="Z111" s="102"/>
      <c r="AA111" s="102"/>
      <c r="AB111" s="59"/>
      <c r="AC111" s="118" t="e">
        <f>AVERAGE(Table12151658[[#This Row],[Column25]],Table12151658[[#This Row],[Column26]])</f>
        <v>#DIV/0!</v>
      </c>
      <c r="AD111" s="102"/>
      <c r="AE111" s="102"/>
      <c r="AF111" s="102"/>
      <c r="AG111" s="102"/>
      <c r="AH111" s="59"/>
      <c r="AI111" s="118" t="e">
        <f>AVERAGE(Table12151658[[#This Row],[Column33]],Table12151658[[#This Row],[Column32]],Table12151658[[#This Row],[Column31]])</f>
        <v>#DIV/0!</v>
      </c>
      <c r="AJ111" s="58"/>
      <c r="AK111" s="58"/>
      <c r="AL111" s="102"/>
      <c r="AM111" s="58"/>
      <c r="AN111" s="59"/>
      <c r="AO111" s="118">
        <v>0</v>
      </c>
      <c r="AP111" s="102"/>
      <c r="AQ111" s="102"/>
      <c r="AR111" s="102"/>
      <c r="AS111" s="102"/>
      <c r="AT111" s="59"/>
      <c r="AU111" s="118" t="e">
        <f>AVERAGE(Table12151658[[#This Row],[Column45]],Table12151658[[#This Row],[Column44]],Table12151658[[#This Row],[Column43]])</f>
        <v>#DIV/0!</v>
      </c>
      <c r="AV111" s="102"/>
      <c r="AW111" s="102"/>
      <c r="AX111" s="59">
        <v>0</v>
      </c>
      <c r="AY111" s="102">
        <v>5</v>
      </c>
      <c r="AZ111" s="102">
        <v>0</v>
      </c>
      <c r="BA111" s="118">
        <f>IFERROR(AVERAGE(Table12151658[[#This Row],[Column52]],Table12151658[[#This Row],[Column53]]),"0")</f>
        <v>2.5</v>
      </c>
    </row>
    <row r="112" spans="1:53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102">
        <v>2</v>
      </c>
      <c r="M112" s="102"/>
      <c r="N112" s="102">
        <v>2</v>
      </c>
      <c r="O112" s="102">
        <v>1</v>
      </c>
      <c r="P112" s="102"/>
      <c r="Q112" s="118">
        <f>IFERROR(AVERAGE(Table12151658[[#This Row],[Column13]],Table12151658[[#This Row],[Column15]],Table12151658[[#This Row],[Column16]]),"0")</f>
        <v>1.6666666666666667</v>
      </c>
      <c r="R112" s="101"/>
      <c r="S112" s="101"/>
      <c r="T112" s="101"/>
      <c r="U112" s="101"/>
      <c r="V112" s="65"/>
      <c r="W112" s="118" t="e">
        <f>AVERAGE(Table12151658[[#This Row],[Column19]],Table12151658[[#This Row],[Column20]],Table12151658[[#This Row],[Column22]])</f>
        <v>#DIV/0!</v>
      </c>
      <c r="X112" s="101"/>
      <c r="Y112" s="101"/>
      <c r="Z112" s="101"/>
      <c r="AA112" s="101"/>
      <c r="AB112" s="65"/>
      <c r="AC112" s="118" t="e">
        <f>AVERAGE(Table12151658[[#This Row],[Column25]],Table12151658[[#This Row],[Column26]])</f>
        <v>#DIV/0!</v>
      </c>
      <c r="AD112" s="101"/>
      <c r="AE112" s="101"/>
      <c r="AF112" s="101"/>
      <c r="AG112" s="101"/>
      <c r="AH112" s="65"/>
      <c r="AI112" s="118" t="e">
        <f>AVERAGE(Table12151658[[#This Row],[Column33]],Table12151658[[#This Row],[Column32]],Table12151658[[#This Row],[Column31]])</f>
        <v>#DIV/0!</v>
      </c>
      <c r="AJ112" s="54"/>
      <c r="AK112" s="54"/>
      <c r="AL112" s="101"/>
      <c r="AM112" s="54"/>
      <c r="AN112" s="65"/>
      <c r="AO112" s="118">
        <v>0</v>
      </c>
      <c r="AP112" s="101"/>
      <c r="AQ112" s="101"/>
      <c r="AR112" s="101"/>
      <c r="AS112" s="101"/>
      <c r="AT112" s="65"/>
      <c r="AU112" s="118" t="e">
        <f>AVERAGE(Table12151658[[#This Row],[Column45]],Table12151658[[#This Row],[Column44]],Table12151658[[#This Row],[Column43]])</f>
        <v>#DIV/0!</v>
      </c>
      <c r="AV112" s="101"/>
      <c r="AW112" s="101"/>
      <c r="AX112" s="59">
        <v>0</v>
      </c>
      <c r="AY112" s="102">
        <v>5</v>
      </c>
      <c r="AZ112" s="102">
        <v>0</v>
      </c>
      <c r="BA112" s="118">
        <f>IFERROR(AVERAGE(Table12151658[[#This Row],[Column52]],Table12151658[[#This Row],[Column53]]),"0")</f>
        <v>2.5</v>
      </c>
    </row>
    <row r="113" spans="1:53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102">
        <v>3</v>
      </c>
      <c r="M113" s="102"/>
      <c r="N113" s="102">
        <v>3</v>
      </c>
      <c r="O113" s="102">
        <v>3</v>
      </c>
      <c r="P113" s="102"/>
      <c r="Q113" s="118">
        <f>IFERROR(AVERAGE(Table12151658[[#This Row],[Column13]],Table12151658[[#This Row],[Column15]],Table12151658[[#This Row],[Column16]]),"0")</f>
        <v>3</v>
      </c>
      <c r="R113" s="102"/>
      <c r="S113" s="102"/>
      <c r="T113" s="102"/>
      <c r="U113" s="102"/>
      <c r="V113" s="59"/>
      <c r="W113" s="118" t="e">
        <f>AVERAGE(Table12151658[[#This Row],[Column19]],Table12151658[[#This Row],[Column20]],Table12151658[[#This Row],[Column22]])</f>
        <v>#DIV/0!</v>
      </c>
      <c r="X113" s="102"/>
      <c r="Y113" s="102"/>
      <c r="Z113" s="102"/>
      <c r="AA113" s="102"/>
      <c r="AB113" s="59"/>
      <c r="AC113" s="118" t="e">
        <f>AVERAGE(Table12151658[[#This Row],[Column25]],Table12151658[[#This Row],[Column26]])</f>
        <v>#DIV/0!</v>
      </c>
      <c r="AD113" s="102"/>
      <c r="AE113" s="102"/>
      <c r="AF113" s="102"/>
      <c r="AG113" s="102"/>
      <c r="AH113" s="59"/>
      <c r="AI113" s="118" t="e">
        <f>AVERAGE(Table12151658[[#This Row],[Column33]],Table12151658[[#This Row],[Column32]],Table12151658[[#This Row],[Column31]])</f>
        <v>#DIV/0!</v>
      </c>
      <c r="AJ113" s="58"/>
      <c r="AK113" s="58"/>
      <c r="AL113" s="102"/>
      <c r="AM113" s="58"/>
      <c r="AN113" s="59"/>
      <c r="AO113" s="118">
        <v>0</v>
      </c>
      <c r="AP113" s="102"/>
      <c r="AQ113" s="102"/>
      <c r="AR113" s="102"/>
      <c r="AS113" s="102"/>
      <c r="AT113" s="59"/>
      <c r="AU113" s="118" t="e">
        <f>AVERAGE(Table12151658[[#This Row],[Column45]],Table12151658[[#This Row],[Column44]],Table12151658[[#This Row],[Column43]])</f>
        <v>#DIV/0!</v>
      </c>
      <c r="AV113" s="102"/>
      <c r="AW113" s="102"/>
      <c r="AX113" s="59">
        <v>0</v>
      </c>
      <c r="AY113" s="102">
        <v>5</v>
      </c>
      <c r="AZ113" s="102">
        <v>0</v>
      </c>
      <c r="BA113" s="118">
        <f>IFERROR(AVERAGE(Table12151658[[#This Row],[Column52]],Table12151658[[#This Row],[Column53]]),"0")</f>
        <v>2.5</v>
      </c>
    </row>
    <row r="114" spans="1:53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102">
        <v>3</v>
      </c>
      <c r="M114" s="102"/>
      <c r="N114" s="102">
        <v>3</v>
      </c>
      <c r="O114" s="102">
        <v>3</v>
      </c>
      <c r="P114" s="102"/>
      <c r="Q114" s="118">
        <f>IFERROR(AVERAGE(Table12151658[[#This Row],[Column13]],Table12151658[[#This Row],[Column15]],Table12151658[[#This Row],[Column16]]),"0")</f>
        <v>3</v>
      </c>
      <c r="R114" s="101"/>
      <c r="S114" s="101"/>
      <c r="T114" s="101"/>
      <c r="U114" s="101"/>
      <c r="V114" s="65"/>
      <c r="W114" s="118" t="e">
        <f>AVERAGE(Table12151658[[#This Row],[Column19]],Table12151658[[#This Row],[Column20]],Table12151658[[#This Row],[Column22]])</f>
        <v>#DIV/0!</v>
      </c>
      <c r="X114" s="101"/>
      <c r="Y114" s="101"/>
      <c r="Z114" s="101"/>
      <c r="AA114" s="101"/>
      <c r="AB114" s="65"/>
      <c r="AC114" s="118" t="e">
        <f>AVERAGE(Table12151658[[#This Row],[Column25]],Table12151658[[#This Row],[Column26]])</f>
        <v>#DIV/0!</v>
      </c>
      <c r="AD114" s="101"/>
      <c r="AE114" s="101"/>
      <c r="AF114" s="101"/>
      <c r="AG114" s="101"/>
      <c r="AH114" s="65"/>
      <c r="AI114" s="118" t="e">
        <f>AVERAGE(Table12151658[[#This Row],[Column33]],Table12151658[[#This Row],[Column32]],Table12151658[[#This Row],[Column31]])</f>
        <v>#DIV/0!</v>
      </c>
      <c r="AJ114" s="54"/>
      <c r="AK114" s="54"/>
      <c r="AL114" s="101"/>
      <c r="AM114" s="54"/>
      <c r="AN114" s="65"/>
      <c r="AO114" s="118">
        <v>0</v>
      </c>
      <c r="AP114" s="101"/>
      <c r="AQ114" s="101"/>
      <c r="AR114" s="101"/>
      <c r="AS114" s="101"/>
      <c r="AT114" s="65"/>
      <c r="AU114" s="118" t="e">
        <f>AVERAGE(Table12151658[[#This Row],[Column45]],Table12151658[[#This Row],[Column44]],Table12151658[[#This Row],[Column43]])</f>
        <v>#DIV/0!</v>
      </c>
      <c r="AV114" s="101"/>
      <c r="AW114" s="101"/>
      <c r="AX114" s="59">
        <v>0</v>
      </c>
      <c r="AY114" s="102">
        <v>5</v>
      </c>
      <c r="AZ114" s="102">
        <v>0</v>
      </c>
      <c r="BA114" s="118">
        <f>IFERROR(AVERAGE(Table12151658[[#This Row],[Column52]],Table12151658[[#This Row],[Column53]]),"0")</f>
        <v>2.5</v>
      </c>
    </row>
    <row r="115" spans="1:53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102">
        <v>0</v>
      </c>
      <c r="M115" s="102"/>
      <c r="N115" s="102">
        <v>0</v>
      </c>
      <c r="O115" s="102">
        <v>0</v>
      </c>
      <c r="P115" s="102"/>
      <c r="Q115" s="118">
        <f>IFERROR(AVERAGE(Table12151658[[#This Row],[Column13]],Table12151658[[#This Row],[Column15]],Table12151658[[#This Row],[Column16]]),"0")</f>
        <v>0</v>
      </c>
      <c r="R115" s="102"/>
      <c r="S115" s="102"/>
      <c r="T115" s="102"/>
      <c r="U115" s="102"/>
      <c r="V115" s="59"/>
      <c r="W115" s="118" t="e">
        <f>AVERAGE(Table12151658[[#This Row],[Column19]],Table12151658[[#This Row],[Column20]],Table12151658[[#This Row],[Column22]])</f>
        <v>#DIV/0!</v>
      </c>
      <c r="X115" s="102"/>
      <c r="Y115" s="102"/>
      <c r="Z115" s="102"/>
      <c r="AA115" s="102"/>
      <c r="AB115" s="59"/>
      <c r="AC115" s="118" t="e">
        <f>AVERAGE(Table12151658[[#This Row],[Column25]],Table12151658[[#This Row],[Column26]])</f>
        <v>#DIV/0!</v>
      </c>
      <c r="AD115" s="102"/>
      <c r="AE115" s="102"/>
      <c r="AF115" s="102"/>
      <c r="AG115" s="102"/>
      <c r="AH115" s="59"/>
      <c r="AI115" s="118" t="e">
        <f>AVERAGE(Table12151658[[#This Row],[Column33]],Table12151658[[#This Row],[Column32]],Table12151658[[#This Row],[Column31]])</f>
        <v>#DIV/0!</v>
      </c>
      <c r="AJ115" s="58"/>
      <c r="AK115" s="58"/>
      <c r="AL115" s="102"/>
      <c r="AM115" s="58"/>
      <c r="AN115" s="59"/>
      <c r="AO115" s="118">
        <v>0</v>
      </c>
      <c r="AP115" s="102"/>
      <c r="AQ115" s="102"/>
      <c r="AR115" s="102"/>
      <c r="AS115" s="102"/>
      <c r="AT115" s="59"/>
      <c r="AU115" s="118" t="e">
        <f>AVERAGE(Table12151658[[#This Row],[Column45]],Table12151658[[#This Row],[Column44]],Table12151658[[#This Row],[Column43]])</f>
        <v>#DIV/0!</v>
      </c>
      <c r="AV115" s="102"/>
      <c r="AW115" s="102"/>
      <c r="AX115" s="59">
        <v>0</v>
      </c>
      <c r="AY115" s="102">
        <v>5</v>
      </c>
      <c r="AZ115" s="102">
        <v>0</v>
      </c>
      <c r="BA115" s="118">
        <f>IFERROR(AVERAGE(Table12151658[[#This Row],[Column52]],Table12151658[[#This Row],[Column53]]),"0")</f>
        <v>2.5</v>
      </c>
    </row>
    <row r="116" spans="1:53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102">
        <v>4</v>
      </c>
      <c r="M116" s="102"/>
      <c r="N116" s="102">
        <v>4</v>
      </c>
      <c r="O116" s="102">
        <v>4</v>
      </c>
      <c r="P116" s="102"/>
      <c r="Q116" s="118">
        <f>IFERROR(AVERAGE(Table12151658[[#This Row],[Column13]],Table12151658[[#This Row],[Column15]],Table12151658[[#This Row],[Column16]]),"0")</f>
        <v>4</v>
      </c>
      <c r="R116" s="101"/>
      <c r="S116" s="101"/>
      <c r="T116" s="101"/>
      <c r="U116" s="101"/>
      <c r="V116" s="65"/>
      <c r="W116" s="118" t="e">
        <f>AVERAGE(Table12151658[[#This Row],[Column19]],Table12151658[[#This Row],[Column20]],Table12151658[[#This Row],[Column22]])</f>
        <v>#DIV/0!</v>
      </c>
      <c r="X116" s="101"/>
      <c r="Y116" s="101"/>
      <c r="Z116" s="101"/>
      <c r="AA116" s="101"/>
      <c r="AB116" s="65"/>
      <c r="AC116" s="118" t="e">
        <f>AVERAGE(Table12151658[[#This Row],[Column25]],Table12151658[[#This Row],[Column26]])</f>
        <v>#DIV/0!</v>
      </c>
      <c r="AD116" s="101"/>
      <c r="AE116" s="101"/>
      <c r="AF116" s="101"/>
      <c r="AG116" s="101"/>
      <c r="AH116" s="65"/>
      <c r="AI116" s="118" t="e">
        <f>AVERAGE(Table12151658[[#This Row],[Column33]],Table12151658[[#This Row],[Column32]],Table12151658[[#This Row],[Column31]])</f>
        <v>#DIV/0!</v>
      </c>
      <c r="AJ116" s="54"/>
      <c r="AK116" s="54"/>
      <c r="AL116" s="101"/>
      <c r="AM116" s="54"/>
      <c r="AN116" s="65"/>
      <c r="AO116" s="118">
        <v>0</v>
      </c>
      <c r="AP116" s="101"/>
      <c r="AQ116" s="101"/>
      <c r="AR116" s="101"/>
      <c r="AS116" s="101"/>
      <c r="AT116" s="65"/>
      <c r="AU116" s="118" t="e">
        <f>AVERAGE(Table12151658[[#This Row],[Column45]],Table12151658[[#This Row],[Column44]],Table12151658[[#This Row],[Column43]])</f>
        <v>#DIV/0!</v>
      </c>
      <c r="AV116" s="101"/>
      <c r="AW116" s="101"/>
      <c r="AX116" s="59">
        <v>0</v>
      </c>
      <c r="AY116" s="102">
        <v>0</v>
      </c>
      <c r="AZ116" s="102">
        <v>0</v>
      </c>
      <c r="BA116" s="118">
        <f>IFERROR(AVERAGE(Table12151658[[#This Row],[Column52]],Table12151658[[#This Row],[Column53]]),"0")</f>
        <v>0</v>
      </c>
    </row>
    <row r="117" spans="1:53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102">
        <v>0</v>
      </c>
      <c r="M117" s="102"/>
      <c r="N117" s="102">
        <v>0</v>
      </c>
      <c r="O117" s="102">
        <v>0</v>
      </c>
      <c r="P117" s="102"/>
      <c r="Q117" s="118">
        <f>IFERROR(AVERAGE(Table12151658[[#This Row],[Column13]],Table12151658[[#This Row],[Column15]],Table12151658[[#This Row],[Column16]]),"0")</f>
        <v>0</v>
      </c>
      <c r="R117" s="102"/>
      <c r="S117" s="102"/>
      <c r="T117" s="102"/>
      <c r="U117" s="102"/>
      <c r="V117" s="59"/>
      <c r="W117" s="118" t="e">
        <f>AVERAGE(Table12151658[[#This Row],[Column19]],Table12151658[[#This Row],[Column20]],Table12151658[[#This Row],[Column22]])</f>
        <v>#DIV/0!</v>
      </c>
      <c r="X117" s="102"/>
      <c r="Y117" s="102"/>
      <c r="Z117" s="102"/>
      <c r="AA117" s="102"/>
      <c r="AB117" s="59"/>
      <c r="AC117" s="118" t="e">
        <f>AVERAGE(Table12151658[[#This Row],[Column25]],Table12151658[[#This Row],[Column26]])</f>
        <v>#DIV/0!</v>
      </c>
      <c r="AD117" s="102"/>
      <c r="AE117" s="102"/>
      <c r="AF117" s="102"/>
      <c r="AG117" s="102"/>
      <c r="AH117" s="59"/>
      <c r="AI117" s="118" t="e">
        <f>AVERAGE(Table12151658[[#This Row],[Column33]],Table12151658[[#This Row],[Column32]],Table12151658[[#This Row],[Column31]])</f>
        <v>#DIV/0!</v>
      </c>
      <c r="AJ117" s="58"/>
      <c r="AK117" s="58"/>
      <c r="AL117" s="102"/>
      <c r="AM117" s="58"/>
      <c r="AN117" s="59"/>
      <c r="AO117" s="118">
        <v>0</v>
      </c>
      <c r="AP117" s="102"/>
      <c r="AQ117" s="102"/>
      <c r="AR117" s="102"/>
      <c r="AS117" s="102"/>
      <c r="AT117" s="59"/>
      <c r="AU117" s="118" t="e">
        <f>AVERAGE(Table12151658[[#This Row],[Column45]],Table12151658[[#This Row],[Column44]],Table12151658[[#This Row],[Column43]])</f>
        <v>#DIV/0!</v>
      </c>
      <c r="AV117" s="102"/>
      <c r="AW117" s="102"/>
      <c r="AX117" s="59">
        <v>0</v>
      </c>
      <c r="AY117" s="102">
        <v>5</v>
      </c>
      <c r="AZ117" s="102">
        <v>0</v>
      </c>
      <c r="BA117" s="118">
        <f>IFERROR(AVERAGE(Table12151658[[#This Row],[Column52]],Table12151658[[#This Row],[Column53]]),"0")</f>
        <v>2.5</v>
      </c>
    </row>
    <row r="118" spans="1:53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102" t="s">
        <v>563</v>
      </c>
      <c r="M118" s="102"/>
      <c r="N118" s="102" t="s">
        <v>563</v>
      </c>
      <c r="O118" s="102" t="s">
        <v>563</v>
      </c>
      <c r="P118" s="102"/>
      <c r="Q118" s="118" t="str">
        <f>IFERROR(AVERAGE(Table12151658[[#This Row],[Column13]],Table12151658[[#This Row],[Column15]],Table12151658[[#This Row],[Column16]]),"0")</f>
        <v>0</v>
      </c>
      <c r="R118" s="101"/>
      <c r="S118" s="101"/>
      <c r="T118" s="101"/>
      <c r="U118" s="101"/>
      <c r="V118" s="65"/>
      <c r="W118" s="118" t="e">
        <f>AVERAGE(Table12151658[[#This Row],[Column19]],Table12151658[[#This Row],[Column20]],Table12151658[[#This Row],[Column22]])</f>
        <v>#DIV/0!</v>
      </c>
      <c r="X118" s="101"/>
      <c r="Y118" s="101"/>
      <c r="Z118" s="101"/>
      <c r="AA118" s="101"/>
      <c r="AB118" s="65"/>
      <c r="AC118" s="118" t="e">
        <f>AVERAGE(Table12151658[[#This Row],[Column25]],Table12151658[[#This Row],[Column26]])</f>
        <v>#DIV/0!</v>
      </c>
      <c r="AD118" s="101"/>
      <c r="AE118" s="101"/>
      <c r="AF118" s="101"/>
      <c r="AG118" s="101"/>
      <c r="AH118" s="65"/>
      <c r="AI118" s="118" t="e">
        <f>AVERAGE(Table12151658[[#This Row],[Column33]],Table12151658[[#This Row],[Column32]],Table12151658[[#This Row],[Column31]])</f>
        <v>#DIV/0!</v>
      </c>
      <c r="AJ118" s="54"/>
      <c r="AK118" s="54"/>
      <c r="AL118" s="101"/>
      <c r="AM118" s="54"/>
      <c r="AN118" s="65"/>
      <c r="AO118" s="118">
        <v>0</v>
      </c>
      <c r="AP118" s="101"/>
      <c r="AQ118" s="101"/>
      <c r="AR118" s="101"/>
      <c r="AS118" s="101"/>
      <c r="AT118" s="65"/>
      <c r="AU118" s="118" t="e">
        <f>AVERAGE(Table12151658[[#This Row],[Column45]],Table12151658[[#This Row],[Column44]],Table12151658[[#This Row],[Column43]])</f>
        <v>#DIV/0!</v>
      </c>
      <c r="AV118" s="101"/>
      <c r="AW118" s="101"/>
      <c r="AX118" s="59" t="s">
        <v>563</v>
      </c>
      <c r="AY118" s="102" t="s">
        <v>563</v>
      </c>
      <c r="AZ118" s="102" t="s">
        <v>563</v>
      </c>
      <c r="BA118" s="118" t="str">
        <f>IFERROR(AVERAGE(Table12151658[[#This Row],[Column52]],Table12151658[[#This Row],[Column53]]),"0")</f>
        <v>0</v>
      </c>
    </row>
    <row r="119" spans="1:53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102">
        <v>0</v>
      </c>
      <c r="M119" s="102"/>
      <c r="N119" s="102">
        <v>0</v>
      </c>
      <c r="O119" s="102">
        <v>0</v>
      </c>
      <c r="P119" s="102"/>
      <c r="Q119" s="118">
        <f>IFERROR(AVERAGE(Table12151658[[#This Row],[Column13]],Table12151658[[#This Row],[Column15]],Table12151658[[#This Row],[Column16]]),"0")</f>
        <v>0</v>
      </c>
      <c r="R119" s="102"/>
      <c r="S119" s="102"/>
      <c r="T119" s="102"/>
      <c r="U119" s="102"/>
      <c r="V119" s="59"/>
      <c r="W119" s="118" t="e">
        <f>AVERAGE(Table12151658[[#This Row],[Column19]],Table12151658[[#This Row],[Column20]],Table12151658[[#This Row],[Column22]])</f>
        <v>#DIV/0!</v>
      </c>
      <c r="X119" s="102"/>
      <c r="Y119" s="102"/>
      <c r="Z119" s="102"/>
      <c r="AA119" s="102"/>
      <c r="AB119" s="59"/>
      <c r="AC119" s="118" t="e">
        <f>AVERAGE(Table12151658[[#This Row],[Column25]],Table12151658[[#This Row],[Column26]])</f>
        <v>#DIV/0!</v>
      </c>
      <c r="AD119" s="102"/>
      <c r="AE119" s="102"/>
      <c r="AF119" s="102"/>
      <c r="AG119" s="102"/>
      <c r="AH119" s="59"/>
      <c r="AI119" s="118" t="e">
        <f>AVERAGE(Table12151658[[#This Row],[Column33]],Table12151658[[#This Row],[Column32]],Table12151658[[#This Row],[Column31]])</f>
        <v>#DIV/0!</v>
      </c>
      <c r="AJ119" s="58"/>
      <c r="AK119" s="58"/>
      <c r="AL119" s="102"/>
      <c r="AM119" s="58"/>
      <c r="AN119" s="59"/>
      <c r="AO119" s="118">
        <v>0</v>
      </c>
      <c r="AP119" s="102"/>
      <c r="AQ119" s="102"/>
      <c r="AR119" s="102"/>
      <c r="AS119" s="102"/>
      <c r="AT119" s="59"/>
      <c r="AU119" s="118" t="e">
        <f>AVERAGE(Table12151658[[#This Row],[Column45]],Table12151658[[#This Row],[Column44]],Table12151658[[#This Row],[Column43]])</f>
        <v>#DIV/0!</v>
      </c>
      <c r="AV119" s="102"/>
      <c r="AW119" s="102"/>
      <c r="AX119" s="59">
        <v>0</v>
      </c>
      <c r="AY119" s="102">
        <v>0</v>
      </c>
      <c r="AZ119" s="102">
        <v>0</v>
      </c>
      <c r="BA119" s="118">
        <f>IFERROR(AVERAGE(Table12151658[[#This Row],[Column52]],Table12151658[[#This Row],[Column53]]),"0")</f>
        <v>0</v>
      </c>
    </row>
    <row r="120" spans="1:53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102" t="s">
        <v>563</v>
      </c>
      <c r="M120" s="102"/>
      <c r="N120" s="102" t="s">
        <v>563</v>
      </c>
      <c r="O120" s="102" t="s">
        <v>563</v>
      </c>
      <c r="P120" s="102"/>
      <c r="Q120" s="118" t="str">
        <f>IFERROR(AVERAGE(Table12151658[[#This Row],[Column13]],Table12151658[[#This Row],[Column15]],Table12151658[[#This Row],[Column16]]),"0")</f>
        <v>0</v>
      </c>
      <c r="R120" s="101"/>
      <c r="S120" s="101"/>
      <c r="T120" s="101"/>
      <c r="U120" s="101"/>
      <c r="V120" s="65"/>
      <c r="W120" s="118" t="e">
        <f>AVERAGE(Table12151658[[#This Row],[Column19]],Table12151658[[#This Row],[Column20]],Table12151658[[#This Row],[Column22]])</f>
        <v>#DIV/0!</v>
      </c>
      <c r="X120" s="101"/>
      <c r="Y120" s="101"/>
      <c r="Z120" s="101"/>
      <c r="AA120" s="101"/>
      <c r="AB120" s="65"/>
      <c r="AC120" s="118" t="e">
        <f>AVERAGE(Table12151658[[#This Row],[Column25]],Table12151658[[#This Row],[Column26]])</f>
        <v>#DIV/0!</v>
      </c>
      <c r="AD120" s="101"/>
      <c r="AE120" s="101"/>
      <c r="AF120" s="101"/>
      <c r="AG120" s="101"/>
      <c r="AH120" s="65"/>
      <c r="AI120" s="118" t="e">
        <f>AVERAGE(Table12151658[[#This Row],[Column33]],Table12151658[[#This Row],[Column32]],Table12151658[[#This Row],[Column31]])</f>
        <v>#DIV/0!</v>
      </c>
      <c r="AJ120" s="54"/>
      <c r="AK120" s="54"/>
      <c r="AL120" s="101"/>
      <c r="AM120" s="54"/>
      <c r="AN120" s="65"/>
      <c r="AO120" s="118">
        <v>0</v>
      </c>
      <c r="AP120" s="101"/>
      <c r="AQ120" s="101"/>
      <c r="AR120" s="101"/>
      <c r="AS120" s="101"/>
      <c r="AT120" s="65"/>
      <c r="AU120" s="118" t="e">
        <f>AVERAGE(Table12151658[[#This Row],[Column45]],Table12151658[[#This Row],[Column44]],Table12151658[[#This Row],[Column43]])</f>
        <v>#DIV/0!</v>
      </c>
      <c r="AV120" s="101"/>
      <c r="AW120" s="101"/>
      <c r="AX120" s="59" t="s">
        <v>563</v>
      </c>
      <c r="AY120" s="102" t="s">
        <v>563</v>
      </c>
      <c r="AZ120" s="102" t="s">
        <v>563</v>
      </c>
      <c r="BA120" s="118" t="str">
        <f>IFERROR(AVERAGE(Table12151658[[#This Row],[Column52]],Table12151658[[#This Row],[Column53]]),"0")</f>
        <v>0</v>
      </c>
    </row>
    <row r="121" spans="1:53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102" t="s">
        <v>563</v>
      </c>
      <c r="M121" s="102"/>
      <c r="N121" s="102" t="s">
        <v>563</v>
      </c>
      <c r="O121" s="102" t="s">
        <v>563</v>
      </c>
      <c r="P121" s="102"/>
      <c r="Q121" s="118" t="str">
        <f>IFERROR(AVERAGE(Table12151658[[#This Row],[Column13]],Table12151658[[#This Row],[Column15]],Table12151658[[#This Row],[Column16]]),"0")</f>
        <v>0</v>
      </c>
      <c r="R121" s="102"/>
      <c r="S121" s="102"/>
      <c r="T121" s="102"/>
      <c r="U121" s="102"/>
      <c r="V121" s="59"/>
      <c r="W121" s="118" t="e">
        <f>AVERAGE(Table12151658[[#This Row],[Column19]],Table12151658[[#This Row],[Column20]],Table12151658[[#This Row],[Column22]])</f>
        <v>#DIV/0!</v>
      </c>
      <c r="X121" s="102"/>
      <c r="Y121" s="102"/>
      <c r="Z121" s="102"/>
      <c r="AA121" s="102"/>
      <c r="AB121" s="59"/>
      <c r="AC121" s="118" t="e">
        <f>AVERAGE(Table12151658[[#This Row],[Column25]],Table12151658[[#This Row],[Column26]])</f>
        <v>#DIV/0!</v>
      </c>
      <c r="AD121" s="102"/>
      <c r="AE121" s="102"/>
      <c r="AF121" s="102"/>
      <c r="AG121" s="102"/>
      <c r="AH121" s="59"/>
      <c r="AI121" s="118" t="e">
        <f>AVERAGE(Table12151658[[#This Row],[Column33]],Table12151658[[#This Row],[Column32]],Table12151658[[#This Row],[Column31]])</f>
        <v>#DIV/0!</v>
      </c>
      <c r="AJ121" s="58"/>
      <c r="AK121" s="58"/>
      <c r="AL121" s="102"/>
      <c r="AM121" s="58"/>
      <c r="AN121" s="59"/>
      <c r="AO121" s="118">
        <v>0</v>
      </c>
      <c r="AP121" s="102"/>
      <c r="AQ121" s="102"/>
      <c r="AR121" s="102"/>
      <c r="AS121" s="102"/>
      <c r="AT121" s="59"/>
      <c r="AU121" s="118" t="e">
        <f>AVERAGE(Table12151658[[#This Row],[Column45]],Table12151658[[#This Row],[Column44]],Table12151658[[#This Row],[Column43]])</f>
        <v>#DIV/0!</v>
      </c>
      <c r="AV121" s="102"/>
      <c r="AW121" s="102"/>
      <c r="AX121" s="59" t="s">
        <v>563</v>
      </c>
      <c r="AY121" s="102" t="s">
        <v>563</v>
      </c>
      <c r="AZ121" s="102" t="s">
        <v>563</v>
      </c>
      <c r="BA121" s="118" t="str">
        <f>IFERROR(AVERAGE(Table12151658[[#This Row],[Column52]],Table12151658[[#This Row],[Column53]]),"0")</f>
        <v>0</v>
      </c>
    </row>
    <row r="122" spans="1:53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102">
        <v>0</v>
      </c>
      <c r="M122" s="102"/>
      <c r="N122" s="102">
        <v>0</v>
      </c>
      <c r="O122" s="102">
        <v>0</v>
      </c>
      <c r="P122" s="102"/>
      <c r="Q122" s="118">
        <f>IFERROR(AVERAGE(Table12151658[[#This Row],[Column13]],Table12151658[[#This Row],[Column15]],Table12151658[[#This Row],[Column16]]),"0")</f>
        <v>0</v>
      </c>
      <c r="R122" s="101"/>
      <c r="S122" s="101"/>
      <c r="T122" s="101"/>
      <c r="U122" s="101"/>
      <c r="V122" s="65"/>
      <c r="W122" s="118" t="e">
        <f>AVERAGE(Table12151658[[#This Row],[Column19]],Table12151658[[#This Row],[Column20]],Table12151658[[#This Row],[Column22]])</f>
        <v>#DIV/0!</v>
      </c>
      <c r="X122" s="101"/>
      <c r="Y122" s="101"/>
      <c r="Z122" s="101"/>
      <c r="AA122" s="101"/>
      <c r="AB122" s="65"/>
      <c r="AC122" s="118" t="e">
        <f>AVERAGE(Table12151658[[#This Row],[Column25]],Table12151658[[#This Row],[Column26]])</f>
        <v>#DIV/0!</v>
      </c>
      <c r="AD122" s="101"/>
      <c r="AE122" s="101"/>
      <c r="AF122" s="101"/>
      <c r="AG122" s="101"/>
      <c r="AH122" s="65"/>
      <c r="AI122" s="118" t="e">
        <f>AVERAGE(Table12151658[[#This Row],[Column33]],Table12151658[[#This Row],[Column32]],Table12151658[[#This Row],[Column31]])</f>
        <v>#DIV/0!</v>
      </c>
      <c r="AJ122" s="54"/>
      <c r="AK122" s="54"/>
      <c r="AL122" s="101"/>
      <c r="AM122" s="54"/>
      <c r="AN122" s="65"/>
      <c r="AO122" s="118">
        <v>0</v>
      </c>
      <c r="AP122" s="101"/>
      <c r="AQ122" s="101"/>
      <c r="AR122" s="101"/>
      <c r="AS122" s="101"/>
      <c r="AT122" s="65"/>
      <c r="AU122" s="118" t="e">
        <f>AVERAGE(Table12151658[[#This Row],[Column45]],Table12151658[[#This Row],[Column44]],Table12151658[[#This Row],[Column43]])</f>
        <v>#DIV/0!</v>
      </c>
      <c r="AV122" s="101"/>
      <c r="AW122" s="101"/>
      <c r="AX122" s="59">
        <v>0</v>
      </c>
      <c r="AY122" s="102">
        <v>0</v>
      </c>
      <c r="AZ122" s="102">
        <v>0</v>
      </c>
      <c r="BA122" s="118">
        <f>IFERROR(AVERAGE(Table12151658[[#This Row],[Column52]],Table12151658[[#This Row],[Column53]]),"0")</f>
        <v>0</v>
      </c>
    </row>
    <row r="123" spans="1:53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102" t="s">
        <v>563</v>
      </c>
      <c r="M123" s="102"/>
      <c r="N123" s="102" t="s">
        <v>563</v>
      </c>
      <c r="O123" s="102" t="s">
        <v>563</v>
      </c>
      <c r="P123" s="102"/>
      <c r="Q123" s="118" t="str">
        <f>IFERROR(AVERAGE(Table12151658[[#This Row],[Column13]],Table12151658[[#This Row],[Column15]],Table12151658[[#This Row],[Column16]]),"0")</f>
        <v>0</v>
      </c>
      <c r="R123" s="102"/>
      <c r="S123" s="102"/>
      <c r="T123" s="102"/>
      <c r="U123" s="102"/>
      <c r="V123" s="59"/>
      <c r="W123" s="118" t="e">
        <f>AVERAGE(Table12151658[[#This Row],[Column19]],Table12151658[[#This Row],[Column20]],Table12151658[[#This Row],[Column22]])</f>
        <v>#DIV/0!</v>
      </c>
      <c r="X123" s="102"/>
      <c r="Y123" s="102"/>
      <c r="Z123" s="102"/>
      <c r="AA123" s="102"/>
      <c r="AB123" s="59"/>
      <c r="AC123" s="118" t="e">
        <f>AVERAGE(Table12151658[[#This Row],[Column25]],Table12151658[[#This Row],[Column26]])</f>
        <v>#DIV/0!</v>
      </c>
      <c r="AD123" s="102"/>
      <c r="AE123" s="102"/>
      <c r="AF123" s="102"/>
      <c r="AG123" s="102"/>
      <c r="AH123" s="59"/>
      <c r="AI123" s="118" t="e">
        <f>AVERAGE(Table12151658[[#This Row],[Column33]],Table12151658[[#This Row],[Column32]],Table12151658[[#This Row],[Column31]])</f>
        <v>#DIV/0!</v>
      </c>
      <c r="AJ123" s="58"/>
      <c r="AK123" s="58"/>
      <c r="AL123" s="102"/>
      <c r="AM123" s="58"/>
      <c r="AN123" s="59"/>
      <c r="AO123" s="118">
        <v>0</v>
      </c>
      <c r="AP123" s="102"/>
      <c r="AQ123" s="102"/>
      <c r="AR123" s="102"/>
      <c r="AS123" s="102"/>
      <c r="AT123" s="59"/>
      <c r="AU123" s="118" t="e">
        <f>AVERAGE(Table12151658[[#This Row],[Column45]],Table12151658[[#This Row],[Column44]],Table12151658[[#This Row],[Column43]])</f>
        <v>#DIV/0!</v>
      </c>
      <c r="AV123" s="102"/>
      <c r="AW123" s="102"/>
      <c r="AX123" s="59" t="s">
        <v>563</v>
      </c>
      <c r="AY123" s="102" t="s">
        <v>563</v>
      </c>
      <c r="AZ123" s="102" t="s">
        <v>563</v>
      </c>
      <c r="BA123" s="118" t="str">
        <f>IFERROR(AVERAGE(Table12151658[[#This Row],[Column52]],Table12151658[[#This Row],[Column53]]),"0")</f>
        <v>0</v>
      </c>
    </row>
    <row r="124" spans="1:53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102" t="s">
        <v>563</v>
      </c>
      <c r="M124" s="102"/>
      <c r="N124" s="102" t="s">
        <v>563</v>
      </c>
      <c r="O124" s="102" t="s">
        <v>563</v>
      </c>
      <c r="P124" s="102"/>
      <c r="Q124" s="118" t="str">
        <f>IFERROR(AVERAGE(Table12151658[[#This Row],[Column13]],Table12151658[[#This Row],[Column15]],Table12151658[[#This Row],[Column16]]),"0")</f>
        <v>0</v>
      </c>
      <c r="R124" s="101"/>
      <c r="S124" s="101"/>
      <c r="T124" s="101"/>
      <c r="U124" s="101"/>
      <c r="V124" s="65"/>
      <c r="W124" s="118" t="e">
        <f>AVERAGE(Table12151658[[#This Row],[Column19]],Table12151658[[#This Row],[Column20]],Table12151658[[#This Row],[Column22]])</f>
        <v>#DIV/0!</v>
      </c>
      <c r="X124" s="101"/>
      <c r="Y124" s="101"/>
      <c r="Z124" s="101"/>
      <c r="AA124" s="101"/>
      <c r="AB124" s="65"/>
      <c r="AC124" s="118" t="e">
        <f>AVERAGE(Table12151658[[#This Row],[Column25]],Table12151658[[#This Row],[Column26]])</f>
        <v>#DIV/0!</v>
      </c>
      <c r="AD124" s="101"/>
      <c r="AE124" s="101"/>
      <c r="AF124" s="101"/>
      <c r="AG124" s="101"/>
      <c r="AH124" s="65"/>
      <c r="AI124" s="118" t="e">
        <f>AVERAGE(Table12151658[[#This Row],[Column33]],Table12151658[[#This Row],[Column32]],Table12151658[[#This Row],[Column31]])</f>
        <v>#DIV/0!</v>
      </c>
      <c r="AJ124" s="54"/>
      <c r="AK124" s="54"/>
      <c r="AL124" s="101"/>
      <c r="AM124" s="54"/>
      <c r="AN124" s="65"/>
      <c r="AO124" s="118">
        <v>0</v>
      </c>
      <c r="AP124" s="101"/>
      <c r="AQ124" s="101"/>
      <c r="AR124" s="101"/>
      <c r="AS124" s="101"/>
      <c r="AT124" s="65"/>
      <c r="AU124" s="118" t="e">
        <f>AVERAGE(Table12151658[[#This Row],[Column45]],Table12151658[[#This Row],[Column44]],Table12151658[[#This Row],[Column43]])</f>
        <v>#DIV/0!</v>
      </c>
      <c r="AV124" s="101"/>
      <c r="AW124" s="101"/>
      <c r="AX124" s="59" t="s">
        <v>563</v>
      </c>
      <c r="AY124" s="102" t="s">
        <v>563</v>
      </c>
      <c r="AZ124" s="102" t="s">
        <v>563</v>
      </c>
      <c r="BA124" s="118" t="str">
        <f>IFERROR(AVERAGE(Table12151658[[#This Row],[Column52]],Table12151658[[#This Row],[Column53]]),"0")</f>
        <v>0</v>
      </c>
    </row>
    <row r="125" spans="1:53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102" t="s">
        <v>563</v>
      </c>
      <c r="M125" s="102"/>
      <c r="N125" s="102" t="s">
        <v>563</v>
      </c>
      <c r="O125" s="102" t="s">
        <v>563</v>
      </c>
      <c r="P125" s="102"/>
      <c r="Q125" s="118" t="str">
        <f>IFERROR(AVERAGE(Table12151658[[#This Row],[Column13]],Table12151658[[#This Row],[Column15]],Table12151658[[#This Row],[Column16]]),"0")</f>
        <v>0</v>
      </c>
      <c r="R125" s="102"/>
      <c r="S125" s="102"/>
      <c r="T125" s="102"/>
      <c r="U125" s="102"/>
      <c r="V125" s="59"/>
      <c r="W125" s="118" t="e">
        <f>AVERAGE(Table12151658[[#This Row],[Column19]],Table12151658[[#This Row],[Column20]],Table12151658[[#This Row],[Column22]])</f>
        <v>#DIV/0!</v>
      </c>
      <c r="X125" s="102"/>
      <c r="Y125" s="102"/>
      <c r="Z125" s="102"/>
      <c r="AA125" s="102"/>
      <c r="AB125" s="59"/>
      <c r="AC125" s="118" t="e">
        <f>AVERAGE(Table12151658[[#This Row],[Column25]],Table12151658[[#This Row],[Column26]])</f>
        <v>#DIV/0!</v>
      </c>
      <c r="AD125" s="102"/>
      <c r="AE125" s="102"/>
      <c r="AF125" s="102"/>
      <c r="AG125" s="102"/>
      <c r="AH125" s="59"/>
      <c r="AI125" s="118" t="e">
        <f>AVERAGE(Table12151658[[#This Row],[Column33]],Table12151658[[#This Row],[Column32]],Table12151658[[#This Row],[Column31]])</f>
        <v>#DIV/0!</v>
      </c>
      <c r="AJ125" s="58"/>
      <c r="AK125" s="58"/>
      <c r="AL125" s="102"/>
      <c r="AM125" s="58"/>
      <c r="AN125" s="59"/>
      <c r="AO125" s="118">
        <v>0</v>
      </c>
      <c r="AP125" s="102"/>
      <c r="AQ125" s="102"/>
      <c r="AR125" s="102"/>
      <c r="AS125" s="102"/>
      <c r="AT125" s="59"/>
      <c r="AU125" s="118" t="e">
        <f>AVERAGE(Table12151658[[#This Row],[Column45]],Table12151658[[#This Row],[Column44]],Table12151658[[#This Row],[Column43]])</f>
        <v>#DIV/0!</v>
      </c>
      <c r="AV125" s="102"/>
      <c r="AW125" s="102"/>
      <c r="AX125" s="59" t="s">
        <v>563</v>
      </c>
      <c r="AY125" s="102" t="s">
        <v>563</v>
      </c>
      <c r="AZ125" s="102" t="s">
        <v>563</v>
      </c>
      <c r="BA125" s="118" t="str">
        <f>IFERROR(AVERAGE(Table12151658[[#This Row],[Column52]],Table12151658[[#This Row],[Column53]]),"0")</f>
        <v>0</v>
      </c>
    </row>
    <row r="126" spans="1:53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102">
        <v>0</v>
      </c>
      <c r="M126" s="102"/>
      <c r="N126" s="102">
        <v>0</v>
      </c>
      <c r="O126" s="102">
        <v>0</v>
      </c>
      <c r="P126" s="102"/>
      <c r="Q126" s="118">
        <f>IFERROR(AVERAGE(Table12151658[[#This Row],[Column13]],Table12151658[[#This Row],[Column15]],Table12151658[[#This Row],[Column16]]),"0")</f>
        <v>0</v>
      </c>
      <c r="R126" s="101"/>
      <c r="S126" s="101"/>
      <c r="T126" s="101"/>
      <c r="U126" s="101"/>
      <c r="V126" s="65"/>
      <c r="W126" s="118" t="e">
        <f>AVERAGE(Table12151658[[#This Row],[Column19]],Table12151658[[#This Row],[Column20]],Table12151658[[#This Row],[Column22]])</f>
        <v>#DIV/0!</v>
      </c>
      <c r="X126" s="101"/>
      <c r="Y126" s="101"/>
      <c r="Z126" s="101"/>
      <c r="AA126" s="101"/>
      <c r="AB126" s="65"/>
      <c r="AC126" s="118" t="e">
        <f>AVERAGE(Table12151658[[#This Row],[Column25]],Table12151658[[#This Row],[Column26]])</f>
        <v>#DIV/0!</v>
      </c>
      <c r="AD126" s="101"/>
      <c r="AE126" s="101"/>
      <c r="AF126" s="101"/>
      <c r="AG126" s="101"/>
      <c r="AH126" s="65"/>
      <c r="AI126" s="118" t="e">
        <f>AVERAGE(Table12151658[[#This Row],[Column33]],Table12151658[[#This Row],[Column32]],Table12151658[[#This Row],[Column31]])</f>
        <v>#DIV/0!</v>
      </c>
      <c r="AJ126" s="54"/>
      <c r="AK126" s="54"/>
      <c r="AL126" s="101"/>
      <c r="AM126" s="54"/>
      <c r="AN126" s="65"/>
      <c r="AO126" s="118">
        <v>0</v>
      </c>
      <c r="AP126" s="101"/>
      <c r="AQ126" s="101"/>
      <c r="AR126" s="101"/>
      <c r="AS126" s="101"/>
      <c r="AT126" s="65"/>
      <c r="AU126" s="118" t="e">
        <f>AVERAGE(Table12151658[[#This Row],[Column45]],Table12151658[[#This Row],[Column44]],Table12151658[[#This Row],[Column43]])</f>
        <v>#DIV/0!</v>
      </c>
      <c r="AV126" s="101"/>
      <c r="AW126" s="101"/>
      <c r="AX126" s="59">
        <v>0</v>
      </c>
      <c r="AY126" s="102">
        <v>5</v>
      </c>
      <c r="AZ126" s="102">
        <v>0</v>
      </c>
      <c r="BA126" s="118">
        <f>IFERROR(AVERAGE(Table12151658[[#This Row],[Column52]],Table12151658[[#This Row],[Column53]]),"0")</f>
        <v>2.5</v>
      </c>
    </row>
    <row r="127" spans="1:53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102">
        <v>0</v>
      </c>
      <c r="M127" s="102"/>
      <c r="N127" s="102">
        <v>0</v>
      </c>
      <c r="O127" s="102">
        <v>0</v>
      </c>
      <c r="P127" s="102"/>
      <c r="Q127" s="118">
        <f>IFERROR(AVERAGE(Table12151658[[#This Row],[Column13]],Table12151658[[#This Row],[Column15]],Table12151658[[#This Row],[Column16]]),"0")</f>
        <v>0</v>
      </c>
      <c r="R127" s="102"/>
      <c r="S127" s="102"/>
      <c r="T127" s="102"/>
      <c r="U127" s="102"/>
      <c r="V127" s="59"/>
      <c r="W127" s="118" t="e">
        <f>AVERAGE(Table12151658[[#This Row],[Column19]],Table12151658[[#This Row],[Column20]],Table12151658[[#This Row],[Column22]])</f>
        <v>#DIV/0!</v>
      </c>
      <c r="X127" s="102"/>
      <c r="Y127" s="102"/>
      <c r="Z127" s="102"/>
      <c r="AA127" s="102"/>
      <c r="AB127" s="59"/>
      <c r="AC127" s="118" t="e">
        <f>AVERAGE(Table12151658[[#This Row],[Column25]],Table12151658[[#This Row],[Column26]])</f>
        <v>#DIV/0!</v>
      </c>
      <c r="AD127" s="102"/>
      <c r="AE127" s="102"/>
      <c r="AF127" s="102"/>
      <c r="AG127" s="102"/>
      <c r="AH127" s="59"/>
      <c r="AI127" s="118" t="e">
        <f>AVERAGE(Table12151658[[#This Row],[Column33]],Table12151658[[#This Row],[Column32]],Table12151658[[#This Row],[Column31]])</f>
        <v>#DIV/0!</v>
      </c>
      <c r="AJ127" s="58"/>
      <c r="AK127" s="58"/>
      <c r="AL127" s="102"/>
      <c r="AM127" s="58"/>
      <c r="AN127" s="59"/>
      <c r="AO127" s="118">
        <v>0</v>
      </c>
      <c r="AP127" s="102"/>
      <c r="AQ127" s="102"/>
      <c r="AR127" s="102"/>
      <c r="AS127" s="102"/>
      <c r="AT127" s="59"/>
      <c r="AU127" s="118" t="e">
        <f>AVERAGE(Table12151658[[#This Row],[Column45]],Table12151658[[#This Row],[Column44]],Table12151658[[#This Row],[Column43]])</f>
        <v>#DIV/0!</v>
      </c>
      <c r="AV127" s="102"/>
      <c r="AW127" s="102"/>
      <c r="AX127" s="59">
        <v>0</v>
      </c>
      <c r="AY127" s="102">
        <v>5</v>
      </c>
      <c r="AZ127" s="102">
        <v>0</v>
      </c>
      <c r="BA127" s="118">
        <f>IFERROR(AVERAGE(Table12151658[[#This Row],[Column52]],Table12151658[[#This Row],[Column53]]),"0")</f>
        <v>2.5</v>
      </c>
    </row>
    <row r="128" spans="1:53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102">
        <v>2</v>
      </c>
      <c r="M128" s="102"/>
      <c r="N128" s="102">
        <v>2</v>
      </c>
      <c r="O128" s="102">
        <v>2</v>
      </c>
      <c r="P128" s="102"/>
      <c r="Q128" s="118">
        <f>IFERROR(AVERAGE(Table12151658[[#This Row],[Column13]],Table12151658[[#This Row],[Column15]],Table12151658[[#This Row],[Column16]]),"0")</f>
        <v>2</v>
      </c>
      <c r="R128" s="101"/>
      <c r="S128" s="101"/>
      <c r="T128" s="101"/>
      <c r="U128" s="101"/>
      <c r="V128" s="65"/>
      <c r="W128" s="118" t="e">
        <f>AVERAGE(Table12151658[[#This Row],[Column19]],Table12151658[[#This Row],[Column20]],Table12151658[[#This Row],[Column22]])</f>
        <v>#DIV/0!</v>
      </c>
      <c r="X128" s="101"/>
      <c r="Y128" s="101"/>
      <c r="Z128" s="101"/>
      <c r="AA128" s="101"/>
      <c r="AB128" s="65"/>
      <c r="AC128" s="118" t="e">
        <f>AVERAGE(Table12151658[[#This Row],[Column25]],Table12151658[[#This Row],[Column26]])</f>
        <v>#DIV/0!</v>
      </c>
      <c r="AD128" s="101"/>
      <c r="AE128" s="101"/>
      <c r="AF128" s="101"/>
      <c r="AG128" s="101"/>
      <c r="AH128" s="65"/>
      <c r="AI128" s="118" t="e">
        <f>AVERAGE(Table12151658[[#This Row],[Column33]],Table12151658[[#This Row],[Column32]],Table12151658[[#This Row],[Column31]])</f>
        <v>#DIV/0!</v>
      </c>
      <c r="AJ128" s="54"/>
      <c r="AK128" s="54"/>
      <c r="AL128" s="101"/>
      <c r="AM128" s="54"/>
      <c r="AN128" s="65"/>
      <c r="AO128" s="118">
        <v>0</v>
      </c>
      <c r="AP128" s="101"/>
      <c r="AQ128" s="101"/>
      <c r="AR128" s="101"/>
      <c r="AS128" s="101"/>
      <c r="AT128" s="65"/>
      <c r="AU128" s="118" t="e">
        <f>AVERAGE(Table12151658[[#This Row],[Column45]],Table12151658[[#This Row],[Column44]],Table12151658[[#This Row],[Column43]])</f>
        <v>#DIV/0!</v>
      </c>
      <c r="AV128" s="101"/>
      <c r="AW128" s="101"/>
      <c r="AX128" s="59">
        <v>0</v>
      </c>
      <c r="AY128" s="102">
        <v>5</v>
      </c>
      <c r="AZ128" s="102">
        <v>0</v>
      </c>
      <c r="BA128" s="118">
        <f>IFERROR(AVERAGE(Table12151658[[#This Row],[Column52]],Table12151658[[#This Row],[Column53]]),"0")</f>
        <v>2.5</v>
      </c>
    </row>
    <row r="129" spans="1:53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102" t="s">
        <v>563</v>
      </c>
      <c r="M129" s="102"/>
      <c r="N129" s="102" t="s">
        <v>563</v>
      </c>
      <c r="O129" s="102" t="s">
        <v>563</v>
      </c>
      <c r="P129" s="102"/>
      <c r="Q129" s="118" t="str">
        <f>IFERROR(AVERAGE(Table12151658[[#This Row],[Column13]],Table12151658[[#This Row],[Column15]],Table12151658[[#This Row],[Column16]]),"0")</f>
        <v>0</v>
      </c>
      <c r="R129" s="102"/>
      <c r="S129" s="102"/>
      <c r="T129" s="102"/>
      <c r="U129" s="102"/>
      <c r="V129" s="59"/>
      <c r="W129" s="118" t="e">
        <f>AVERAGE(Table12151658[[#This Row],[Column19]],Table12151658[[#This Row],[Column20]],Table12151658[[#This Row],[Column22]])</f>
        <v>#DIV/0!</v>
      </c>
      <c r="X129" s="102"/>
      <c r="Y129" s="102"/>
      <c r="Z129" s="102"/>
      <c r="AA129" s="102"/>
      <c r="AB129" s="59"/>
      <c r="AC129" s="118" t="e">
        <f>AVERAGE(Table12151658[[#This Row],[Column25]],Table12151658[[#This Row],[Column26]])</f>
        <v>#DIV/0!</v>
      </c>
      <c r="AD129" s="102"/>
      <c r="AE129" s="102"/>
      <c r="AF129" s="102"/>
      <c r="AG129" s="102"/>
      <c r="AH129" s="59"/>
      <c r="AI129" s="118" t="e">
        <f>AVERAGE(Table12151658[[#This Row],[Column33]],Table12151658[[#This Row],[Column32]],Table12151658[[#This Row],[Column31]])</f>
        <v>#DIV/0!</v>
      </c>
      <c r="AJ129" s="58"/>
      <c r="AK129" s="58"/>
      <c r="AL129" s="102"/>
      <c r="AM129" s="58"/>
      <c r="AN129" s="59"/>
      <c r="AO129" s="118">
        <v>0</v>
      </c>
      <c r="AP129" s="102"/>
      <c r="AQ129" s="102"/>
      <c r="AR129" s="102"/>
      <c r="AS129" s="102"/>
      <c r="AT129" s="59"/>
      <c r="AU129" s="118" t="e">
        <f>AVERAGE(Table12151658[[#This Row],[Column45]],Table12151658[[#This Row],[Column44]],Table12151658[[#This Row],[Column43]])</f>
        <v>#DIV/0!</v>
      </c>
      <c r="AV129" s="102"/>
      <c r="AW129" s="102"/>
      <c r="AX129" s="59" t="s">
        <v>563</v>
      </c>
      <c r="AY129" s="102" t="s">
        <v>563</v>
      </c>
      <c r="AZ129" s="102" t="s">
        <v>563</v>
      </c>
      <c r="BA129" s="118" t="str">
        <f>IFERROR(AVERAGE(Table12151658[[#This Row],[Column52]],Table12151658[[#This Row],[Column53]]),"0")</f>
        <v>0</v>
      </c>
    </row>
    <row r="130" spans="1:53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102" t="s">
        <v>563</v>
      </c>
      <c r="M130" s="102"/>
      <c r="N130" s="102" t="s">
        <v>563</v>
      </c>
      <c r="O130" s="102" t="s">
        <v>563</v>
      </c>
      <c r="P130" s="102"/>
      <c r="Q130" s="118" t="str">
        <f>IFERROR(AVERAGE(Table12151658[[#This Row],[Column13]],Table12151658[[#This Row],[Column15]],Table12151658[[#This Row],[Column16]]),"0")</f>
        <v>0</v>
      </c>
      <c r="R130" s="101"/>
      <c r="S130" s="101"/>
      <c r="T130" s="101"/>
      <c r="U130" s="101"/>
      <c r="V130" s="65"/>
      <c r="W130" s="118" t="e">
        <f>AVERAGE(Table12151658[[#This Row],[Column19]],Table12151658[[#This Row],[Column20]],Table12151658[[#This Row],[Column22]])</f>
        <v>#DIV/0!</v>
      </c>
      <c r="X130" s="101"/>
      <c r="Y130" s="101"/>
      <c r="Z130" s="101"/>
      <c r="AA130" s="101"/>
      <c r="AB130" s="65"/>
      <c r="AC130" s="118" t="e">
        <f>AVERAGE(Table12151658[[#This Row],[Column25]],Table12151658[[#This Row],[Column26]])</f>
        <v>#DIV/0!</v>
      </c>
      <c r="AD130" s="101"/>
      <c r="AE130" s="101"/>
      <c r="AF130" s="101"/>
      <c r="AG130" s="101"/>
      <c r="AH130" s="65"/>
      <c r="AI130" s="118" t="e">
        <f>AVERAGE(Table12151658[[#This Row],[Column33]],Table12151658[[#This Row],[Column32]],Table12151658[[#This Row],[Column31]])</f>
        <v>#DIV/0!</v>
      </c>
      <c r="AJ130" s="54"/>
      <c r="AK130" s="54"/>
      <c r="AL130" s="101"/>
      <c r="AM130" s="54"/>
      <c r="AN130" s="65"/>
      <c r="AO130" s="118">
        <v>0</v>
      </c>
      <c r="AP130" s="101"/>
      <c r="AQ130" s="101"/>
      <c r="AR130" s="101"/>
      <c r="AS130" s="101"/>
      <c r="AT130" s="65"/>
      <c r="AU130" s="118" t="e">
        <f>AVERAGE(Table12151658[[#This Row],[Column45]],Table12151658[[#This Row],[Column44]],Table12151658[[#This Row],[Column43]])</f>
        <v>#DIV/0!</v>
      </c>
      <c r="AV130" s="101"/>
      <c r="AW130" s="101"/>
      <c r="AX130" s="59" t="s">
        <v>563</v>
      </c>
      <c r="AY130" s="102" t="s">
        <v>563</v>
      </c>
      <c r="AZ130" s="102" t="s">
        <v>563</v>
      </c>
      <c r="BA130" s="118" t="str">
        <f>IFERROR(AVERAGE(Table12151658[[#This Row],[Column52]],Table12151658[[#This Row],[Column53]]),"0")</f>
        <v>0</v>
      </c>
    </row>
    <row r="131" spans="1:53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102">
        <v>0</v>
      </c>
      <c r="M131" s="102"/>
      <c r="N131" s="102">
        <v>0</v>
      </c>
      <c r="O131" s="102">
        <v>0</v>
      </c>
      <c r="P131" s="102"/>
      <c r="Q131" s="118">
        <f>IFERROR(AVERAGE(Table12151658[[#This Row],[Column13]],Table12151658[[#This Row],[Column15]],Table12151658[[#This Row],[Column16]]),"0")</f>
        <v>0</v>
      </c>
      <c r="R131" s="102"/>
      <c r="S131" s="102"/>
      <c r="T131" s="102"/>
      <c r="U131" s="102"/>
      <c r="V131" s="59"/>
      <c r="W131" s="118" t="e">
        <f>AVERAGE(Table12151658[[#This Row],[Column19]],Table12151658[[#This Row],[Column20]],Table12151658[[#This Row],[Column22]])</f>
        <v>#DIV/0!</v>
      </c>
      <c r="X131" s="102"/>
      <c r="Y131" s="102"/>
      <c r="Z131" s="102"/>
      <c r="AA131" s="102"/>
      <c r="AB131" s="59"/>
      <c r="AC131" s="118" t="e">
        <f>AVERAGE(Table12151658[[#This Row],[Column25]],Table12151658[[#This Row],[Column26]])</f>
        <v>#DIV/0!</v>
      </c>
      <c r="AD131" s="102"/>
      <c r="AE131" s="102"/>
      <c r="AF131" s="102"/>
      <c r="AG131" s="102"/>
      <c r="AH131" s="59"/>
      <c r="AI131" s="118" t="e">
        <f>AVERAGE(Table12151658[[#This Row],[Column33]],Table12151658[[#This Row],[Column32]],Table12151658[[#This Row],[Column31]])</f>
        <v>#DIV/0!</v>
      </c>
      <c r="AJ131" s="58"/>
      <c r="AK131" s="58"/>
      <c r="AL131" s="102"/>
      <c r="AM131" s="58"/>
      <c r="AN131" s="59"/>
      <c r="AO131" s="118">
        <v>0</v>
      </c>
      <c r="AP131" s="102"/>
      <c r="AQ131" s="102"/>
      <c r="AR131" s="102"/>
      <c r="AS131" s="102"/>
      <c r="AT131" s="59"/>
      <c r="AU131" s="118" t="e">
        <f>AVERAGE(Table12151658[[#This Row],[Column45]],Table12151658[[#This Row],[Column44]],Table12151658[[#This Row],[Column43]])</f>
        <v>#DIV/0!</v>
      </c>
      <c r="AV131" s="102"/>
      <c r="AW131" s="102"/>
      <c r="AX131" s="59">
        <v>0</v>
      </c>
      <c r="AY131" s="102">
        <v>0</v>
      </c>
      <c r="AZ131" s="102">
        <v>0</v>
      </c>
      <c r="BA131" s="118">
        <f>IFERROR(AVERAGE(Table12151658[[#This Row],[Column52]],Table12151658[[#This Row],[Column53]]),"0")</f>
        <v>0</v>
      </c>
    </row>
    <row r="132" spans="1:53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102">
        <v>0</v>
      </c>
      <c r="M132" s="102"/>
      <c r="N132" s="102">
        <v>0</v>
      </c>
      <c r="O132" s="102">
        <v>0</v>
      </c>
      <c r="P132" s="102"/>
      <c r="Q132" s="118">
        <f>IFERROR(AVERAGE(Table12151658[[#This Row],[Column13]],Table12151658[[#This Row],[Column15]],Table12151658[[#This Row],[Column16]]),"0")</f>
        <v>0</v>
      </c>
      <c r="R132" s="101"/>
      <c r="S132" s="101"/>
      <c r="T132" s="101"/>
      <c r="U132" s="101"/>
      <c r="V132" s="65"/>
      <c r="W132" s="118" t="e">
        <f>AVERAGE(Table12151658[[#This Row],[Column19]],Table12151658[[#This Row],[Column20]],Table12151658[[#This Row],[Column22]])</f>
        <v>#DIV/0!</v>
      </c>
      <c r="X132" s="101"/>
      <c r="Y132" s="101"/>
      <c r="Z132" s="101"/>
      <c r="AA132" s="101"/>
      <c r="AB132" s="65"/>
      <c r="AC132" s="118" t="e">
        <f>AVERAGE(Table12151658[[#This Row],[Column25]],Table12151658[[#This Row],[Column26]])</f>
        <v>#DIV/0!</v>
      </c>
      <c r="AD132" s="101"/>
      <c r="AE132" s="101"/>
      <c r="AF132" s="101"/>
      <c r="AG132" s="101"/>
      <c r="AH132" s="65"/>
      <c r="AI132" s="118" t="e">
        <f>AVERAGE(Table12151658[[#This Row],[Column33]],Table12151658[[#This Row],[Column32]],Table12151658[[#This Row],[Column31]])</f>
        <v>#DIV/0!</v>
      </c>
      <c r="AJ132" s="54"/>
      <c r="AK132" s="54"/>
      <c r="AL132" s="101"/>
      <c r="AM132" s="54"/>
      <c r="AN132" s="65"/>
      <c r="AO132" s="118">
        <v>0</v>
      </c>
      <c r="AP132" s="101"/>
      <c r="AQ132" s="101"/>
      <c r="AR132" s="101"/>
      <c r="AS132" s="101"/>
      <c r="AT132" s="65"/>
      <c r="AU132" s="118" t="e">
        <f>AVERAGE(Table12151658[[#This Row],[Column45]],Table12151658[[#This Row],[Column44]],Table12151658[[#This Row],[Column43]])</f>
        <v>#DIV/0!</v>
      </c>
      <c r="AV132" s="101"/>
      <c r="AW132" s="101"/>
      <c r="AX132" s="59">
        <v>0</v>
      </c>
      <c r="AY132" s="102">
        <v>0</v>
      </c>
      <c r="AZ132" s="102">
        <v>0</v>
      </c>
      <c r="BA132" s="118">
        <f>IFERROR(AVERAGE(Table12151658[[#This Row],[Column52]],Table12151658[[#This Row],[Column53]]),"0")</f>
        <v>0</v>
      </c>
    </row>
    <row r="133" spans="1:53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102">
        <v>0</v>
      </c>
      <c r="M133" s="102"/>
      <c r="N133" s="102">
        <v>0</v>
      </c>
      <c r="O133" s="102">
        <v>0</v>
      </c>
      <c r="P133" s="102"/>
      <c r="Q133" s="118">
        <f>IFERROR(AVERAGE(Table12151658[[#This Row],[Column13]],Table12151658[[#This Row],[Column15]],Table12151658[[#This Row],[Column16]]),"0")</f>
        <v>0</v>
      </c>
      <c r="R133" s="102"/>
      <c r="S133" s="102"/>
      <c r="T133" s="102"/>
      <c r="U133" s="102"/>
      <c r="V133" s="59"/>
      <c r="W133" s="118" t="e">
        <f>AVERAGE(Table12151658[[#This Row],[Column19]],Table12151658[[#This Row],[Column20]],Table12151658[[#This Row],[Column22]])</f>
        <v>#DIV/0!</v>
      </c>
      <c r="X133" s="102"/>
      <c r="Y133" s="102"/>
      <c r="Z133" s="102"/>
      <c r="AA133" s="102"/>
      <c r="AB133" s="59"/>
      <c r="AC133" s="118" t="e">
        <f>AVERAGE(Table12151658[[#This Row],[Column25]],Table12151658[[#This Row],[Column26]])</f>
        <v>#DIV/0!</v>
      </c>
      <c r="AD133" s="102"/>
      <c r="AE133" s="102"/>
      <c r="AF133" s="102"/>
      <c r="AG133" s="102"/>
      <c r="AH133" s="59"/>
      <c r="AI133" s="118" t="e">
        <f>AVERAGE(Table12151658[[#This Row],[Column33]],Table12151658[[#This Row],[Column32]],Table12151658[[#This Row],[Column31]])</f>
        <v>#DIV/0!</v>
      </c>
      <c r="AJ133" s="58"/>
      <c r="AK133" s="58"/>
      <c r="AL133" s="102"/>
      <c r="AM133" s="58"/>
      <c r="AN133" s="59"/>
      <c r="AO133" s="118">
        <v>0</v>
      </c>
      <c r="AP133" s="102"/>
      <c r="AQ133" s="102"/>
      <c r="AR133" s="102"/>
      <c r="AS133" s="102"/>
      <c r="AT133" s="59"/>
      <c r="AU133" s="118" t="e">
        <f>AVERAGE(Table12151658[[#This Row],[Column45]],Table12151658[[#This Row],[Column44]],Table12151658[[#This Row],[Column43]])</f>
        <v>#DIV/0!</v>
      </c>
      <c r="AV133" s="102"/>
      <c r="AW133" s="102"/>
      <c r="AX133" s="59">
        <v>0</v>
      </c>
      <c r="AY133" s="102">
        <v>0</v>
      </c>
      <c r="AZ133" s="102">
        <v>0</v>
      </c>
      <c r="BA133" s="118">
        <f>IFERROR(AVERAGE(Table12151658[[#This Row],[Column52]],Table12151658[[#This Row],[Column53]]),"0")</f>
        <v>0</v>
      </c>
    </row>
    <row r="134" spans="1:53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102">
        <v>3</v>
      </c>
      <c r="M134" s="102"/>
      <c r="N134" s="102">
        <v>3</v>
      </c>
      <c r="O134" s="102">
        <v>3</v>
      </c>
      <c r="P134" s="102"/>
      <c r="Q134" s="118">
        <f>IFERROR(AVERAGE(Table12151658[[#This Row],[Column13]],Table12151658[[#This Row],[Column15]],Table12151658[[#This Row],[Column16]]),"0")</f>
        <v>3</v>
      </c>
      <c r="R134" s="101"/>
      <c r="S134" s="101"/>
      <c r="T134" s="101"/>
      <c r="U134" s="101"/>
      <c r="V134" s="65"/>
      <c r="W134" s="118" t="e">
        <f>AVERAGE(Table12151658[[#This Row],[Column19]],Table12151658[[#This Row],[Column20]],Table12151658[[#This Row],[Column22]])</f>
        <v>#DIV/0!</v>
      </c>
      <c r="X134" s="101"/>
      <c r="Y134" s="101"/>
      <c r="Z134" s="101"/>
      <c r="AA134" s="101"/>
      <c r="AB134" s="65"/>
      <c r="AC134" s="118" t="e">
        <f>AVERAGE(Table12151658[[#This Row],[Column25]],Table12151658[[#This Row],[Column26]])</f>
        <v>#DIV/0!</v>
      </c>
      <c r="AD134" s="101"/>
      <c r="AE134" s="101"/>
      <c r="AF134" s="101"/>
      <c r="AG134" s="101"/>
      <c r="AH134" s="65"/>
      <c r="AI134" s="118" t="e">
        <f>AVERAGE(Table12151658[[#This Row],[Column33]],Table12151658[[#This Row],[Column32]],Table12151658[[#This Row],[Column31]])</f>
        <v>#DIV/0!</v>
      </c>
      <c r="AJ134" s="54"/>
      <c r="AK134" s="54"/>
      <c r="AL134" s="101"/>
      <c r="AM134" s="54"/>
      <c r="AN134" s="65"/>
      <c r="AO134" s="118">
        <v>0</v>
      </c>
      <c r="AP134" s="101"/>
      <c r="AQ134" s="101"/>
      <c r="AR134" s="101"/>
      <c r="AS134" s="101"/>
      <c r="AT134" s="65"/>
      <c r="AU134" s="118" t="e">
        <f>AVERAGE(Table12151658[[#This Row],[Column45]],Table12151658[[#This Row],[Column44]],Table12151658[[#This Row],[Column43]])</f>
        <v>#DIV/0!</v>
      </c>
      <c r="AV134" s="101"/>
      <c r="AW134" s="101"/>
      <c r="AX134" s="59">
        <v>0</v>
      </c>
      <c r="AY134" s="102">
        <v>5</v>
      </c>
      <c r="AZ134" s="102">
        <v>0</v>
      </c>
      <c r="BA134" s="118">
        <f>IFERROR(AVERAGE(Table12151658[[#This Row],[Column52]],Table12151658[[#This Row],[Column53]]),"0")</f>
        <v>2.5</v>
      </c>
    </row>
    <row r="135" spans="1:53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102">
        <v>4</v>
      </c>
      <c r="M135" s="102"/>
      <c r="N135" s="102">
        <v>4</v>
      </c>
      <c r="O135" s="102">
        <v>4</v>
      </c>
      <c r="P135" s="102"/>
      <c r="Q135" s="118">
        <f>IFERROR(AVERAGE(Table12151658[[#This Row],[Column13]],Table12151658[[#This Row],[Column15]],Table12151658[[#This Row],[Column16]]),"0")</f>
        <v>4</v>
      </c>
      <c r="R135" s="102"/>
      <c r="S135" s="102"/>
      <c r="T135" s="102"/>
      <c r="U135" s="102"/>
      <c r="V135" s="59"/>
      <c r="W135" s="118" t="e">
        <f>AVERAGE(Table12151658[[#This Row],[Column19]],Table12151658[[#This Row],[Column20]],Table12151658[[#This Row],[Column22]])</f>
        <v>#DIV/0!</v>
      </c>
      <c r="X135" s="102"/>
      <c r="Y135" s="102"/>
      <c r="Z135" s="102"/>
      <c r="AA135" s="102"/>
      <c r="AB135" s="59"/>
      <c r="AC135" s="118" t="e">
        <f>AVERAGE(Table12151658[[#This Row],[Column25]],Table12151658[[#This Row],[Column26]])</f>
        <v>#DIV/0!</v>
      </c>
      <c r="AD135" s="102"/>
      <c r="AE135" s="102"/>
      <c r="AF135" s="102"/>
      <c r="AG135" s="102"/>
      <c r="AH135" s="59"/>
      <c r="AI135" s="118" t="e">
        <f>AVERAGE(Table12151658[[#This Row],[Column33]],Table12151658[[#This Row],[Column32]],Table12151658[[#This Row],[Column31]])</f>
        <v>#DIV/0!</v>
      </c>
      <c r="AJ135" s="58"/>
      <c r="AK135" s="58"/>
      <c r="AL135" s="102"/>
      <c r="AM135" s="58"/>
      <c r="AN135" s="59"/>
      <c r="AO135" s="118">
        <v>0</v>
      </c>
      <c r="AP135" s="102"/>
      <c r="AQ135" s="102"/>
      <c r="AR135" s="102"/>
      <c r="AS135" s="102"/>
      <c r="AT135" s="59"/>
      <c r="AU135" s="118" t="e">
        <f>AVERAGE(Table12151658[[#This Row],[Column45]],Table12151658[[#This Row],[Column44]],Table12151658[[#This Row],[Column43]])</f>
        <v>#DIV/0!</v>
      </c>
      <c r="AV135" s="102"/>
      <c r="AW135" s="102"/>
      <c r="AX135" s="59">
        <v>0</v>
      </c>
      <c r="AY135" s="102">
        <v>5</v>
      </c>
      <c r="AZ135" s="102">
        <v>0</v>
      </c>
      <c r="BA135" s="118">
        <f>IFERROR(AVERAGE(Table12151658[[#This Row],[Column52]],Table12151658[[#This Row],[Column53]]),"0")</f>
        <v>2.5</v>
      </c>
    </row>
    <row r="136" spans="1:53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102">
        <v>0</v>
      </c>
      <c r="M136" s="102"/>
      <c r="N136" s="102">
        <v>0</v>
      </c>
      <c r="O136" s="102">
        <v>0</v>
      </c>
      <c r="P136" s="102"/>
      <c r="Q136" s="118">
        <f>IFERROR(AVERAGE(Table12151658[[#This Row],[Column13]],Table12151658[[#This Row],[Column15]],Table12151658[[#This Row],[Column16]]),"0")</f>
        <v>0</v>
      </c>
      <c r="R136" s="101"/>
      <c r="S136" s="101"/>
      <c r="T136" s="101"/>
      <c r="U136" s="101"/>
      <c r="V136" s="65"/>
      <c r="W136" s="118" t="e">
        <f>AVERAGE(Table12151658[[#This Row],[Column19]],Table12151658[[#This Row],[Column20]],Table12151658[[#This Row],[Column22]])</f>
        <v>#DIV/0!</v>
      </c>
      <c r="X136" s="101"/>
      <c r="Y136" s="101"/>
      <c r="Z136" s="101"/>
      <c r="AA136" s="101"/>
      <c r="AB136" s="65"/>
      <c r="AC136" s="118" t="e">
        <f>AVERAGE(Table12151658[[#This Row],[Column25]],Table12151658[[#This Row],[Column26]])</f>
        <v>#DIV/0!</v>
      </c>
      <c r="AD136" s="101"/>
      <c r="AE136" s="101"/>
      <c r="AF136" s="101"/>
      <c r="AG136" s="101"/>
      <c r="AH136" s="65"/>
      <c r="AI136" s="118" t="e">
        <f>AVERAGE(Table12151658[[#This Row],[Column33]],Table12151658[[#This Row],[Column32]],Table12151658[[#This Row],[Column31]])</f>
        <v>#DIV/0!</v>
      </c>
      <c r="AJ136" s="54"/>
      <c r="AK136" s="54"/>
      <c r="AL136" s="101"/>
      <c r="AM136" s="54"/>
      <c r="AN136" s="65"/>
      <c r="AO136" s="118">
        <v>0</v>
      </c>
      <c r="AP136" s="101"/>
      <c r="AQ136" s="101"/>
      <c r="AR136" s="101"/>
      <c r="AS136" s="101"/>
      <c r="AT136" s="65"/>
      <c r="AU136" s="118" t="e">
        <f>AVERAGE(Table12151658[[#This Row],[Column45]],Table12151658[[#This Row],[Column44]],Table12151658[[#This Row],[Column43]])</f>
        <v>#DIV/0!</v>
      </c>
      <c r="AV136" s="101"/>
      <c r="AW136" s="101"/>
      <c r="AX136" s="59">
        <v>0</v>
      </c>
      <c r="AY136" s="102">
        <v>5</v>
      </c>
      <c r="AZ136" s="102">
        <v>0</v>
      </c>
      <c r="BA136" s="118">
        <f>IFERROR(AVERAGE(Table12151658[[#This Row],[Column52]],Table12151658[[#This Row],[Column53]]),"0")</f>
        <v>2.5</v>
      </c>
    </row>
    <row r="137" spans="1:53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102" t="s">
        <v>563</v>
      </c>
      <c r="M137" s="102"/>
      <c r="N137" s="102" t="s">
        <v>563</v>
      </c>
      <c r="O137" s="102" t="s">
        <v>563</v>
      </c>
      <c r="P137" s="102"/>
      <c r="Q137" s="118" t="str">
        <f>IFERROR(AVERAGE(Table12151658[[#This Row],[Column13]],Table12151658[[#This Row],[Column15]],Table12151658[[#This Row],[Column16]]),"0")</f>
        <v>0</v>
      </c>
      <c r="R137" s="102"/>
      <c r="S137" s="102"/>
      <c r="T137" s="102"/>
      <c r="U137" s="102"/>
      <c r="V137" s="59"/>
      <c r="W137" s="118" t="e">
        <f>AVERAGE(Table12151658[[#This Row],[Column19]],Table12151658[[#This Row],[Column20]],Table12151658[[#This Row],[Column22]])</f>
        <v>#DIV/0!</v>
      </c>
      <c r="X137" s="102"/>
      <c r="Y137" s="102"/>
      <c r="Z137" s="102"/>
      <c r="AA137" s="102"/>
      <c r="AB137" s="59"/>
      <c r="AC137" s="118" t="e">
        <f>AVERAGE(Table12151658[[#This Row],[Column25]],Table12151658[[#This Row],[Column26]])</f>
        <v>#DIV/0!</v>
      </c>
      <c r="AD137" s="102"/>
      <c r="AE137" s="102"/>
      <c r="AF137" s="102"/>
      <c r="AG137" s="102"/>
      <c r="AH137" s="59"/>
      <c r="AI137" s="118" t="e">
        <f>AVERAGE(Table12151658[[#This Row],[Column33]],Table12151658[[#This Row],[Column32]],Table12151658[[#This Row],[Column31]])</f>
        <v>#DIV/0!</v>
      </c>
      <c r="AJ137" s="58"/>
      <c r="AK137" s="58"/>
      <c r="AL137" s="102"/>
      <c r="AM137" s="58"/>
      <c r="AN137" s="59"/>
      <c r="AO137" s="118">
        <v>0</v>
      </c>
      <c r="AP137" s="102"/>
      <c r="AQ137" s="102"/>
      <c r="AR137" s="102"/>
      <c r="AS137" s="102"/>
      <c r="AT137" s="59"/>
      <c r="AU137" s="118" t="e">
        <f>AVERAGE(Table12151658[[#This Row],[Column45]],Table12151658[[#This Row],[Column44]],Table12151658[[#This Row],[Column43]])</f>
        <v>#DIV/0!</v>
      </c>
      <c r="AV137" s="102"/>
      <c r="AW137" s="102"/>
      <c r="AX137" s="59" t="s">
        <v>563</v>
      </c>
      <c r="AY137" s="102" t="s">
        <v>563</v>
      </c>
      <c r="AZ137" s="102" t="s">
        <v>563</v>
      </c>
      <c r="BA137" s="118" t="str">
        <f>IFERROR(AVERAGE(Table12151658[[#This Row],[Column52]],Table12151658[[#This Row],[Column53]]),"0")</f>
        <v>0</v>
      </c>
    </row>
    <row r="138" spans="1:53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102" t="s">
        <v>563</v>
      </c>
      <c r="M138" s="102"/>
      <c r="N138" s="102" t="s">
        <v>563</v>
      </c>
      <c r="O138" s="102" t="s">
        <v>563</v>
      </c>
      <c r="P138" s="102"/>
      <c r="Q138" s="118" t="str">
        <f>IFERROR(AVERAGE(Table12151658[[#This Row],[Column13]],Table12151658[[#This Row],[Column15]],Table12151658[[#This Row],[Column16]]),"0")</f>
        <v>0</v>
      </c>
      <c r="R138" s="101"/>
      <c r="S138" s="101"/>
      <c r="T138" s="101"/>
      <c r="U138" s="101"/>
      <c r="V138" s="65"/>
      <c r="W138" s="118" t="e">
        <f>AVERAGE(Table12151658[[#This Row],[Column19]],Table12151658[[#This Row],[Column20]],Table12151658[[#This Row],[Column22]])</f>
        <v>#DIV/0!</v>
      </c>
      <c r="X138" s="101"/>
      <c r="Y138" s="101"/>
      <c r="Z138" s="101"/>
      <c r="AA138" s="101"/>
      <c r="AB138" s="65"/>
      <c r="AC138" s="118" t="e">
        <f>AVERAGE(Table12151658[[#This Row],[Column25]],Table12151658[[#This Row],[Column26]])</f>
        <v>#DIV/0!</v>
      </c>
      <c r="AD138" s="101"/>
      <c r="AE138" s="101"/>
      <c r="AF138" s="101"/>
      <c r="AG138" s="101"/>
      <c r="AH138" s="65"/>
      <c r="AI138" s="118" t="e">
        <f>AVERAGE(Table12151658[[#This Row],[Column33]],Table12151658[[#This Row],[Column32]],Table12151658[[#This Row],[Column31]])</f>
        <v>#DIV/0!</v>
      </c>
      <c r="AJ138" s="54"/>
      <c r="AK138" s="54"/>
      <c r="AL138" s="101"/>
      <c r="AM138" s="54"/>
      <c r="AN138" s="65"/>
      <c r="AO138" s="118">
        <v>0</v>
      </c>
      <c r="AP138" s="101"/>
      <c r="AQ138" s="101"/>
      <c r="AR138" s="101"/>
      <c r="AS138" s="101"/>
      <c r="AT138" s="65"/>
      <c r="AU138" s="118" t="e">
        <f>AVERAGE(Table12151658[[#This Row],[Column45]],Table12151658[[#This Row],[Column44]],Table12151658[[#This Row],[Column43]])</f>
        <v>#DIV/0!</v>
      </c>
      <c r="AV138" s="101"/>
      <c r="AW138" s="101"/>
      <c r="AX138" s="59" t="s">
        <v>563</v>
      </c>
      <c r="AY138" s="102" t="s">
        <v>563</v>
      </c>
      <c r="AZ138" s="102" t="s">
        <v>563</v>
      </c>
      <c r="BA138" s="118" t="str">
        <f>IFERROR(AVERAGE(Table12151658[[#This Row],[Column52]],Table12151658[[#This Row],[Column53]]),"0")</f>
        <v>0</v>
      </c>
    </row>
    <row r="139" spans="1:53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102">
        <v>3</v>
      </c>
      <c r="M139" s="102"/>
      <c r="N139" s="102">
        <v>2</v>
      </c>
      <c r="O139" s="102">
        <v>3</v>
      </c>
      <c r="P139" s="102"/>
      <c r="Q139" s="118">
        <f>IFERROR(AVERAGE(Table12151658[[#This Row],[Column13]],Table12151658[[#This Row],[Column15]],Table12151658[[#This Row],[Column16]]),"0")</f>
        <v>2.6666666666666665</v>
      </c>
      <c r="R139" s="102"/>
      <c r="S139" s="102"/>
      <c r="T139" s="102"/>
      <c r="U139" s="102"/>
      <c r="V139" s="59"/>
      <c r="W139" s="118" t="e">
        <f>AVERAGE(Table12151658[[#This Row],[Column19]],Table12151658[[#This Row],[Column20]],Table12151658[[#This Row],[Column22]])</f>
        <v>#DIV/0!</v>
      </c>
      <c r="X139" s="102"/>
      <c r="Y139" s="102"/>
      <c r="Z139" s="102"/>
      <c r="AA139" s="102"/>
      <c r="AB139" s="59"/>
      <c r="AC139" s="118" t="e">
        <f>AVERAGE(Table12151658[[#This Row],[Column25]],Table12151658[[#This Row],[Column26]])</f>
        <v>#DIV/0!</v>
      </c>
      <c r="AD139" s="102"/>
      <c r="AE139" s="102"/>
      <c r="AF139" s="102"/>
      <c r="AG139" s="102"/>
      <c r="AH139" s="59"/>
      <c r="AI139" s="118" t="e">
        <f>AVERAGE(Table12151658[[#This Row],[Column33]],Table12151658[[#This Row],[Column32]],Table12151658[[#This Row],[Column31]])</f>
        <v>#DIV/0!</v>
      </c>
      <c r="AJ139" s="58"/>
      <c r="AK139" s="58"/>
      <c r="AL139" s="102"/>
      <c r="AM139" s="58"/>
      <c r="AN139" s="59"/>
      <c r="AO139" s="118">
        <v>0</v>
      </c>
      <c r="AP139" s="102"/>
      <c r="AQ139" s="102"/>
      <c r="AR139" s="102"/>
      <c r="AS139" s="102"/>
      <c r="AT139" s="59"/>
      <c r="AU139" s="118" t="e">
        <f>AVERAGE(Table12151658[[#This Row],[Column45]],Table12151658[[#This Row],[Column44]],Table12151658[[#This Row],[Column43]])</f>
        <v>#DIV/0!</v>
      </c>
      <c r="AV139" s="102"/>
      <c r="AW139" s="102"/>
      <c r="AX139" s="59">
        <v>0</v>
      </c>
      <c r="AY139" s="102">
        <v>5</v>
      </c>
      <c r="AZ139" s="102">
        <v>0</v>
      </c>
      <c r="BA139" s="118">
        <f>IFERROR(AVERAGE(Table12151658[[#This Row],[Column52]],Table12151658[[#This Row],[Column53]]),"0")</f>
        <v>2.5</v>
      </c>
    </row>
    <row r="140" spans="1:53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102">
        <v>2</v>
      </c>
      <c r="M140" s="102"/>
      <c r="N140" s="102">
        <v>2</v>
      </c>
      <c r="O140" s="102">
        <v>2</v>
      </c>
      <c r="P140" s="102"/>
      <c r="Q140" s="118">
        <f>IFERROR(AVERAGE(Table12151658[[#This Row],[Column13]],Table12151658[[#This Row],[Column15]],Table12151658[[#This Row],[Column16]]),"0")</f>
        <v>2</v>
      </c>
      <c r="R140" s="101"/>
      <c r="S140" s="101"/>
      <c r="T140" s="101"/>
      <c r="U140" s="101"/>
      <c r="V140" s="65"/>
      <c r="W140" s="118" t="e">
        <f>AVERAGE(Table12151658[[#This Row],[Column19]],Table12151658[[#This Row],[Column20]],Table12151658[[#This Row],[Column22]])</f>
        <v>#DIV/0!</v>
      </c>
      <c r="X140" s="101"/>
      <c r="Y140" s="101"/>
      <c r="Z140" s="101"/>
      <c r="AA140" s="101"/>
      <c r="AB140" s="65"/>
      <c r="AC140" s="118" t="e">
        <f>AVERAGE(Table12151658[[#This Row],[Column25]],Table12151658[[#This Row],[Column26]])</f>
        <v>#DIV/0!</v>
      </c>
      <c r="AD140" s="101"/>
      <c r="AE140" s="101"/>
      <c r="AF140" s="101"/>
      <c r="AG140" s="101"/>
      <c r="AH140" s="65"/>
      <c r="AI140" s="118" t="e">
        <f>AVERAGE(Table12151658[[#This Row],[Column33]],Table12151658[[#This Row],[Column32]],Table12151658[[#This Row],[Column31]])</f>
        <v>#DIV/0!</v>
      </c>
      <c r="AJ140" s="54"/>
      <c r="AK140" s="54"/>
      <c r="AL140" s="101"/>
      <c r="AM140" s="54"/>
      <c r="AN140" s="65"/>
      <c r="AO140" s="118">
        <v>0</v>
      </c>
      <c r="AP140" s="101"/>
      <c r="AQ140" s="101"/>
      <c r="AR140" s="101"/>
      <c r="AS140" s="101"/>
      <c r="AT140" s="65"/>
      <c r="AU140" s="118" t="e">
        <f>AVERAGE(Table12151658[[#This Row],[Column45]],Table12151658[[#This Row],[Column44]],Table12151658[[#This Row],[Column43]])</f>
        <v>#DIV/0!</v>
      </c>
      <c r="AV140" s="101"/>
      <c r="AW140" s="101"/>
      <c r="AX140" s="59">
        <v>0</v>
      </c>
      <c r="AY140" s="102">
        <v>5</v>
      </c>
      <c r="AZ140" s="102">
        <v>0</v>
      </c>
      <c r="BA140" s="118">
        <f>IFERROR(AVERAGE(Table12151658[[#This Row],[Column52]],Table12151658[[#This Row],[Column53]]),"0")</f>
        <v>2.5</v>
      </c>
    </row>
    <row r="141" spans="1:53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102">
        <v>0</v>
      </c>
      <c r="M141" s="102"/>
      <c r="N141" s="102">
        <v>0</v>
      </c>
      <c r="O141" s="102">
        <v>0</v>
      </c>
      <c r="P141" s="102"/>
      <c r="Q141" s="118">
        <f>IFERROR(AVERAGE(Table12151658[[#This Row],[Column13]],Table12151658[[#This Row],[Column15]],Table12151658[[#This Row],[Column16]]),"0")</f>
        <v>0</v>
      </c>
      <c r="R141" s="102"/>
      <c r="S141" s="102"/>
      <c r="T141" s="102"/>
      <c r="U141" s="102"/>
      <c r="V141" s="59"/>
      <c r="W141" s="118" t="e">
        <f>AVERAGE(Table12151658[[#This Row],[Column19]],Table12151658[[#This Row],[Column20]],Table12151658[[#This Row],[Column22]])</f>
        <v>#DIV/0!</v>
      </c>
      <c r="X141" s="102"/>
      <c r="Y141" s="102"/>
      <c r="Z141" s="102"/>
      <c r="AA141" s="102"/>
      <c r="AB141" s="59"/>
      <c r="AC141" s="118" t="e">
        <f>AVERAGE(Table12151658[[#This Row],[Column25]],Table12151658[[#This Row],[Column26]])</f>
        <v>#DIV/0!</v>
      </c>
      <c r="AD141" s="102"/>
      <c r="AE141" s="102"/>
      <c r="AF141" s="102"/>
      <c r="AG141" s="102"/>
      <c r="AH141" s="59"/>
      <c r="AI141" s="118" t="e">
        <f>AVERAGE(Table12151658[[#This Row],[Column33]],Table12151658[[#This Row],[Column32]],Table12151658[[#This Row],[Column31]])</f>
        <v>#DIV/0!</v>
      </c>
      <c r="AJ141" s="58"/>
      <c r="AK141" s="58"/>
      <c r="AL141" s="102"/>
      <c r="AM141" s="58"/>
      <c r="AN141" s="59"/>
      <c r="AO141" s="118">
        <v>0</v>
      </c>
      <c r="AP141" s="102"/>
      <c r="AQ141" s="102"/>
      <c r="AR141" s="102"/>
      <c r="AS141" s="102"/>
      <c r="AT141" s="59"/>
      <c r="AU141" s="118" t="e">
        <f>AVERAGE(Table12151658[[#This Row],[Column45]],Table12151658[[#This Row],[Column44]],Table12151658[[#This Row],[Column43]])</f>
        <v>#DIV/0!</v>
      </c>
      <c r="AV141" s="102"/>
      <c r="AW141" s="102"/>
      <c r="AX141" s="59">
        <v>0</v>
      </c>
      <c r="AY141" s="102">
        <v>5</v>
      </c>
      <c r="AZ141" s="102">
        <v>0</v>
      </c>
      <c r="BA141" s="118">
        <f>IFERROR(AVERAGE(Table12151658[[#This Row],[Column52]],Table12151658[[#This Row],[Column53]]),"0")</f>
        <v>2.5</v>
      </c>
    </row>
    <row r="142" spans="1:53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102" t="s">
        <v>563</v>
      </c>
      <c r="M142" s="102"/>
      <c r="N142" s="102" t="s">
        <v>563</v>
      </c>
      <c r="O142" s="102" t="s">
        <v>563</v>
      </c>
      <c r="P142" s="102"/>
      <c r="Q142" s="118" t="str">
        <f>IFERROR(AVERAGE(Table12151658[[#This Row],[Column13]],Table12151658[[#This Row],[Column15]],Table12151658[[#This Row],[Column16]]),"0")</f>
        <v>0</v>
      </c>
      <c r="R142" s="101"/>
      <c r="S142" s="101"/>
      <c r="T142" s="101"/>
      <c r="U142" s="101"/>
      <c r="V142" s="65"/>
      <c r="W142" s="118" t="e">
        <f>AVERAGE(Table12151658[[#This Row],[Column19]],Table12151658[[#This Row],[Column20]],Table12151658[[#This Row],[Column22]])</f>
        <v>#DIV/0!</v>
      </c>
      <c r="X142" s="101"/>
      <c r="Y142" s="101"/>
      <c r="Z142" s="101"/>
      <c r="AA142" s="101"/>
      <c r="AB142" s="65"/>
      <c r="AC142" s="118" t="e">
        <f>AVERAGE(Table12151658[[#This Row],[Column25]],Table12151658[[#This Row],[Column26]])</f>
        <v>#DIV/0!</v>
      </c>
      <c r="AD142" s="101"/>
      <c r="AE142" s="101"/>
      <c r="AF142" s="101"/>
      <c r="AG142" s="101"/>
      <c r="AH142" s="65"/>
      <c r="AI142" s="118" t="e">
        <f>AVERAGE(Table12151658[[#This Row],[Column33]],Table12151658[[#This Row],[Column32]],Table12151658[[#This Row],[Column31]])</f>
        <v>#DIV/0!</v>
      </c>
      <c r="AJ142" s="54"/>
      <c r="AK142" s="54"/>
      <c r="AL142" s="101"/>
      <c r="AM142" s="54"/>
      <c r="AN142" s="65"/>
      <c r="AO142" s="118">
        <v>0</v>
      </c>
      <c r="AP142" s="101"/>
      <c r="AQ142" s="101"/>
      <c r="AR142" s="101"/>
      <c r="AS142" s="101"/>
      <c r="AT142" s="65"/>
      <c r="AU142" s="118" t="e">
        <f>AVERAGE(Table12151658[[#This Row],[Column45]],Table12151658[[#This Row],[Column44]],Table12151658[[#This Row],[Column43]])</f>
        <v>#DIV/0!</v>
      </c>
      <c r="AV142" s="101"/>
      <c r="AW142" s="101"/>
      <c r="AX142" s="59" t="s">
        <v>563</v>
      </c>
      <c r="AY142" s="102" t="s">
        <v>563</v>
      </c>
      <c r="AZ142" s="102" t="s">
        <v>563</v>
      </c>
      <c r="BA142" s="118" t="str">
        <f>IFERROR(AVERAGE(Table12151658[[#This Row],[Column52]],Table12151658[[#This Row],[Column53]]),"0")</f>
        <v>0</v>
      </c>
    </row>
    <row r="143" spans="1:53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102">
        <v>0</v>
      </c>
      <c r="M143" s="102"/>
      <c r="N143" s="102">
        <v>0</v>
      </c>
      <c r="O143" s="102">
        <v>0</v>
      </c>
      <c r="P143" s="102"/>
      <c r="Q143" s="118">
        <f>IFERROR(AVERAGE(Table12151658[[#This Row],[Column13]],Table12151658[[#This Row],[Column15]],Table12151658[[#This Row],[Column16]]),"0")</f>
        <v>0</v>
      </c>
      <c r="R143" s="102"/>
      <c r="S143" s="102"/>
      <c r="T143" s="102"/>
      <c r="U143" s="102"/>
      <c r="V143" s="59"/>
      <c r="W143" s="118" t="e">
        <f>AVERAGE(Table12151658[[#This Row],[Column19]],Table12151658[[#This Row],[Column20]],Table12151658[[#This Row],[Column22]])</f>
        <v>#DIV/0!</v>
      </c>
      <c r="X143" s="102"/>
      <c r="Y143" s="102"/>
      <c r="Z143" s="102"/>
      <c r="AA143" s="102"/>
      <c r="AB143" s="59"/>
      <c r="AC143" s="118" t="e">
        <f>AVERAGE(Table12151658[[#This Row],[Column25]],Table12151658[[#This Row],[Column26]])</f>
        <v>#DIV/0!</v>
      </c>
      <c r="AD143" s="102"/>
      <c r="AE143" s="102"/>
      <c r="AF143" s="102"/>
      <c r="AG143" s="102"/>
      <c r="AH143" s="59"/>
      <c r="AI143" s="118" t="e">
        <f>AVERAGE(Table12151658[[#This Row],[Column33]],Table12151658[[#This Row],[Column32]],Table12151658[[#This Row],[Column31]])</f>
        <v>#DIV/0!</v>
      </c>
      <c r="AJ143" s="58"/>
      <c r="AK143" s="58"/>
      <c r="AL143" s="102"/>
      <c r="AM143" s="58"/>
      <c r="AN143" s="59"/>
      <c r="AO143" s="118">
        <v>0</v>
      </c>
      <c r="AP143" s="102"/>
      <c r="AQ143" s="102"/>
      <c r="AR143" s="102"/>
      <c r="AS143" s="102"/>
      <c r="AT143" s="59"/>
      <c r="AU143" s="118" t="e">
        <f>AVERAGE(Table12151658[[#This Row],[Column45]],Table12151658[[#This Row],[Column44]],Table12151658[[#This Row],[Column43]])</f>
        <v>#DIV/0!</v>
      </c>
      <c r="AV143" s="102"/>
      <c r="AW143" s="102"/>
      <c r="AX143" s="59">
        <v>0</v>
      </c>
      <c r="AY143" s="102">
        <v>5</v>
      </c>
      <c r="AZ143" s="102">
        <v>0</v>
      </c>
      <c r="BA143" s="118">
        <f>IFERROR(AVERAGE(Table12151658[[#This Row],[Column52]],Table12151658[[#This Row],[Column53]]),"0")</f>
        <v>2.5</v>
      </c>
    </row>
    <row r="144" spans="1:53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102">
        <v>1</v>
      </c>
      <c r="M144" s="102"/>
      <c r="N144" s="102">
        <v>1</v>
      </c>
      <c r="O144" s="102">
        <v>1</v>
      </c>
      <c r="P144" s="102"/>
      <c r="Q144" s="118">
        <f>IFERROR(AVERAGE(Table12151658[[#This Row],[Column13]],Table12151658[[#This Row],[Column15]],Table12151658[[#This Row],[Column16]]),"0")</f>
        <v>1</v>
      </c>
      <c r="R144" s="101"/>
      <c r="S144" s="101"/>
      <c r="T144" s="101"/>
      <c r="U144" s="101"/>
      <c r="V144" s="65"/>
      <c r="W144" s="118" t="e">
        <f>AVERAGE(Table12151658[[#This Row],[Column19]],Table12151658[[#This Row],[Column20]],Table12151658[[#This Row],[Column22]])</f>
        <v>#DIV/0!</v>
      </c>
      <c r="X144" s="101"/>
      <c r="Y144" s="101"/>
      <c r="Z144" s="101"/>
      <c r="AA144" s="101"/>
      <c r="AB144" s="65"/>
      <c r="AC144" s="118" t="e">
        <f>AVERAGE(Table12151658[[#This Row],[Column25]],Table12151658[[#This Row],[Column26]])</f>
        <v>#DIV/0!</v>
      </c>
      <c r="AD144" s="101"/>
      <c r="AE144" s="101"/>
      <c r="AF144" s="101"/>
      <c r="AG144" s="101"/>
      <c r="AH144" s="65"/>
      <c r="AI144" s="118" t="e">
        <f>AVERAGE(Table12151658[[#This Row],[Column33]],Table12151658[[#This Row],[Column32]],Table12151658[[#This Row],[Column31]])</f>
        <v>#DIV/0!</v>
      </c>
      <c r="AJ144" s="54"/>
      <c r="AK144" s="54"/>
      <c r="AL144" s="101"/>
      <c r="AM144" s="54"/>
      <c r="AN144" s="65"/>
      <c r="AO144" s="118">
        <v>0</v>
      </c>
      <c r="AP144" s="101"/>
      <c r="AQ144" s="101"/>
      <c r="AR144" s="101"/>
      <c r="AS144" s="101"/>
      <c r="AT144" s="65"/>
      <c r="AU144" s="118" t="e">
        <f>AVERAGE(Table12151658[[#This Row],[Column45]],Table12151658[[#This Row],[Column44]],Table12151658[[#This Row],[Column43]])</f>
        <v>#DIV/0!</v>
      </c>
      <c r="AV144" s="101"/>
      <c r="AW144" s="101"/>
      <c r="AX144" s="59">
        <v>0</v>
      </c>
      <c r="AY144" s="102">
        <v>5</v>
      </c>
      <c r="AZ144" s="102">
        <v>0</v>
      </c>
      <c r="BA144" s="118">
        <f>IFERROR(AVERAGE(Table12151658[[#This Row],[Column52]],Table12151658[[#This Row],[Column53]]),"0")</f>
        <v>2.5</v>
      </c>
    </row>
    <row r="145" spans="1:53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102">
        <v>0</v>
      </c>
      <c r="M145" s="102"/>
      <c r="N145" s="102">
        <v>0</v>
      </c>
      <c r="O145" s="102">
        <v>0</v>
      </c>
      <c r="P145" s="102"/>
      <c r="Q145" s="118">
        <f>IFERROR(AVERAGE(Table12151658[[#This Row],[Column13]],Table12151658[[#This Row],[Column15]],Table12151658[[#This Row],[Column16]]),"0")</f>
        <v>0</v>
      </c>
      <c r="R145" s="102"/>
      <c r="S145" s="102"/>
      <c r="T145" s="102"/>
      <c r="U145" s="102"/>
      <c r="V145" s="59"/>
      <c r="W145" s="118" t="e">
        <f>AVERAGE(Table12151658[[#This Row],[Column19]],Table12151658[[#This Row],[Column20]],Table12151658[[#This Row],[Column22]])</f>
        <v>#DIV/0!</v>
      </c>
      <c r="X145" s="102"/>
      <c r="Y145" s="102"/>
      <c r="Z145" s="102"/>
      <c r="AA145" s="102"/>
      <c r="AB145" s="59"/>
      <c r="AC145" s="118" t="e">
        <f>AVERAGE(Table12151658[[#This Row],[Column25]],Table12151658[[#This Row],[Column26]])</f>
        <v>#DIV/0!</v>
      </c>
      <c r="AD145" s="102"/>
      <c r="AE145" s="102"/>
      <c r="AF145" s="102"/>
      <c r="AG145" s="102"/>
      <c r="AH145" s="59"/>
      <c r="AI145" s="118" t="e">
        <f>AVERAGE(Table12151658[[#This Row],[Column33]],Table12151658[[#This Row],[Column32]],Table12151658[[#This Row],[Column31]])</f>
        <v>#DIV/0!</v>
      </c>
      <c r="AJ145" s="58"/>
      <c r="AK145" s="58"/>
      <c r="AL145" s="102"/>
      <c r="AM145" s="58"/>
      <c r="AN145" s="59"/>
      <c r="AO145" s="118">
        <v>0</v>
      </c>
      <c r="AP145" s="102"/>
      <c r="AQ145" s="102"/>
      <c r="AR145" s="102"/>
      <c r="AS145" s="102"/>
      <c r="AT145" s="59"/>
      <c r="AU145" s="118" t="e">
        <f>AVERAGE(Table12151658[[#This Row],[Column45]],Table12151658[[#This Row],[Column44]],Table12151658[[#This Row],[Column43]])</f>
        <v>#DIV/0!</v>
      </c>
      <c r="AV145" s="102"/>
      <c r="AW145" s="102"/>
      <c r="AX145" s="59">
        <v>0</v>
      </c>
      <c r="AY145" s="102">
        <v>5</v>
      </c>
      <c r="AZ145" s="102">
        <v>0</v>
      </c>
      <c r="BA145" s="118">
        <f>IFERROR(AVERAGE(Table12151658[[#This Row],[Column52]],Table12151658[[#This Row],[Column53]]),"0")</f>
        <v>2.5</v>
      </c>
    </row>
    <row r="146" spans="1:53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102">
        <v>4</v>
      </c>
      <c r="M146" s="102"/>
      <c r="N146" s="102">
        <v>4</v>
      </c>
      <c r="O146" s="102">
        <v>4</v>
      </c>
      <c r="P146" s="102"/>
      <c r="Q146" s="118">
        <f>IFERROR(AVERAGE(Table12151658[[#This Row],[Column13]],Table12151658[[#This Row],[Column15]],Table12151658[[#This Row],[Column16]]),"0")</f>
        <v>4</v>
      </c>
      <c r="R146" s="101"/>
      <c r="S146" s="101"/>
      <c r="T146" s="101"/>
      <c r="U146" s="101"/>
      <c r="V146" s="65"/>
      <c r="W146" s="118" t="e">
        <f>AVERAGE(Table12151658[[#This Row],[Column19]],Table12151658[[#This Row],[Column20]],Table12151658[[#This Row],[Column22]])</f>
        <v>#DIV/0!</v>
      </c>
      <c r="X146" s="101"/>
      <c r="Y146" s="101"/>
      <c r="Z146" s="101"/>
      <c r="AA146" s="101"/>
      <c r="AB146" s="65"/>
      <c r="AC146" s="118" t="e">
        <f>AVERAGE(Table12151658[[#This Row],[Column25]],Table12151658[[#This Row],[Column26]])</f>
        <v>#DIV/0!</v>
      </c>
      <c r="AD146" s="101"/>
      <c r="AE146" s="101"/>
      <c r="AF146" s="101"/>
      <c r="AG146" s="101"/>
      <c r="AH146" s="65"/>
      <c r="AI146" s="118" t="e">
        <f>AVERAGE(Table12151658[[#This Row],[Column33]],Table12151658[[#This Row],[Column32]],Table12151658[[#This Row],[Column31]])</f>
        <v>#DIV/0!</v>
      </c>
      <c r="AJ146" s="54"/>
      <c r="AK146" s="54"/>
      <c r="AL146" s="101"/>
      <c r="AM146" s="54"/>
      <c r="AN146" s="65"/>
      <c r="AO146" s="118">
        <v>0</v>
      </c>
      <c r="AP146" s="101"/>
      <c r="AQ146" s="101"/>
      <c r="AR146" s="101"/>
      <c r="AS146" s="101"/>
      <c r="AT146" s="65"/>
      <c r="AU146" s="118" t="e">
        <f>AVERAGE(Table12151658[[#This Row],[Column45]],Table12151658[[#This Row],[Column44]],Table12151658[[#This Row],[Column43]])</f>
        <v>#DIV/0!</v>
      </c>
      <c r="AV146" s="101"/>
      <c r="AW146" s="101"/>
      <c r="AX146" s="59">
        <v>0</v>
      </c>
      <c r="AY146" s="102">
        <v>5</v>
      </c>
      <c r="AZ146" s="102">
        <v>0</v>
      </c>
      <c r="BA146" s="118">
        <f>IFERROR(AVERAGE(Table12151658[[#This Row],[Column52]],Table12151658[[#This Row],[Column53]]),"0")</f>
        <v>2.5</v>
      </c>
    </row>
    <row r="147" spans="1:53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102" t="s">
        <v>563</v>
      </c>
      <c r="M147" s="102"/>
      <c r="N147" s="102" t="s">
        <v>563</v>
      </c>
      <c r="O147" s="102" t="s">
        <v>563</v>
      </c>
      <c r="P147" s="102"/>
      <c r="Q147" s="118" t="str">
        <f>IFERROR(AVERAGE(Table12151658[[#This Row],[Column13]],Table12151658[[#This Row],[Column15]],Table12151658[[#This Row],[Column16]]),"0")</f>
        <v>0</v>
      </c>
      <c r="R147" s="102"/>
      <c r="S147" s="102"/>
      <c r="T147" s="102"/>
      <c r="U147" s="102"/>
      <c r="V147" s="59"/>
      <c r="W147" s="118" t="e">
        <f>AVERAGE(Table12151658[[#This Row],[Column19]],Table12151658[[#This Row],[Column20]],Table12151658[[#This Row],[Column22]])</f>
        <v>#DIV/0!</v>
      </c>
      <c r="X147" s="102"/>
      <c r="Y147" s="102"/>
      <c r="Z147" s="102"/>
      <c r="AA147" s="102"/>
      <c r="AB147" s="59"/>
      <c r="AC147" s="118" t="e">
        <f>AVERAGE(Table12151658[[#This Row],[Column25]],Table12151658[[#This Row],[Column26]])</f>
        <v>#DIV/0!</v>
      </c>
      <c r="AD147" s="102"/>
      <c r="AE147" s="102"/>
      <c r="AF147" s="102"/>
      <c r="AG147" s="102"/>
      <c r="AH147" s="59"/>
      <c r="AI147" s="118" t="e">
        <f>AVERAGE(Table12151658[[#This Row],[Column33]],Table12151658[[#This Row],[Column32]],Table12151658[[#This Row],[Column31]])</f>
        <v>#DIV/0!</v>
      </c>
      <c r="AJ147" s="58"/>
      <c r="AK147" s="58"/>
      <c r="AL147" s="102"/>
      <c r="AM147" s="58"/>
      <c r="AN147" s="59"/>
      <c r="AO147" s="118">
        <v>0</v>
      </c>
      <c r="AP147" s="102"/>
      <c r="AQ147" s="102"/>
      <c r="AR147" s="102"/>
      <c r="AS147" s="102"/>
      <c r="AT147" s="59"/>
      <c r="AU147" s="118" t="e">
        <f>AVERAGE(Table12151658[[#This Row],[Column45]],Table12151658[[#This Row],[Column44]],Table12151658[[#This Row],[Column43]])</f>
        <v>#DIV/0!</v>
      </c>
      <c r="AV147" s="102"/>
      <c r="AW147" s="102"/>
      <c r="AX147" s="59" t="s">
        <v>563</v>
      </c>
      <c r="AY147" s="102" t="s">
        <v>563</v>
      </c>
      <c r="AZ147" s="102" t="s">
        <v>563</v>
      </c>
      <c r="BA147" s="118" t="str">
        <f>IFERROR(AVERAGE(Table12151658[[#This Row],[Column52]],Table12151658[[#This Row],[Column53]]),"0")</f>
        <v>0</v>
      </c>
    </row>
    <row r="148" spans="1:53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102" t="s">
        <v>563</v>
      </c>
      <c r="M148" s="102"/>
      <c r="N148" s="102" t="s">
        <v>563</v>
      </c>
      <c r="O148" s="102" t="s">
        <v>563</v>
      </c>
      <c r="P148" s="102"/>
      <c r="Q148" s="118" t="str">
        <f>IFERROR(AVERAGE(Table12151658[[#This Row],[Column13]],Table12151658[[#This Row],[Column15]],Table12151658[[#This Row],[Column16]]),"0")</f>
        <v>0</v>
      </c>
      <c r="R148" s="101"/>
      <c r="S148" s="101"/>
      <c r="T148" s="101"/>
      <c r="U148" s="101"/>
      <c r="V148" s="65"/>
      <c r="W148" s="118" t="e">
        <f>AVERAGE(Table12151658[[#This Row],[Column19]],Table12151658[[#This Row],[Column20]],Table12151658[[#This Row],[Column22]])</f>
        <v>#DIV/0!</v>
      </c>
      <c r="X148" s="101"/>
      <c r="Y148" s="101"/>
      <c r="Z148" s="101"/>
      <c r="AA148" s="101"/>
      <c r="AB148" s="65"/>
      <c r="AC148" s="118" t="e">
        <f>AVERAGE(Table12151658[[#This Row],[Column25]],Table12151658[[#This Row],[Column26]])</f>
        <v>#DIV/0!</v>
      </c>
      <c r="AD148" s="101"/>
      <c r="AE148" s="101"/>
      <c r="AF148" s="101"/>
      <c r="AG148" s="101"/>
      <c r="AH148" s="65"/>
      <c r="AI148" s="118" t="e">
        <f>AVERAGE(Table12151658[[#This Row],[Column33]],Table12151658[[#This Row],[Column32]],Table12151658[[#This Row],[Column31]])</f>
        <v>#DIV/0!</v>
      </c>
      <c r="AJ148" s="54"/>
      <c r="AK148" s="54"/>
      <c r="AL148" s="101"/>
      <c r="AM148" s="54"/>
      <c r="AN148" s="65"/>
      <c r="AO148" s="118">
        <v>0</v>
      </c>
      <c r="AP148" s="101"/>
      <c r="AQ148" s="101"/>
      <c r="AR148" s="101"/>
      <c r="AS148" s="101"/>
      <c r="AT148" s="65"/>
      <c r="AU148" s="118" t="e">
        <f>AVERAGE(Table12151658[[#This Row],[Column45]],Table12151658[[#This Row],[Column44]],Table12151658[[#This Row],[Column43]])</f>
        <v>#DIV/0!</v>
      </c>
      <c r="AV148" s="101"/>
      <c r="AW148" s="101"/>
      <c r="AX148" s="59" t="s">
        <v>563</v>
      </c>
      <c r="AY148" s="102" t="s">
        <v>563</v>
      </c>
      <c r="AZ148" s="102" t="s">
        <v>563</v>
      </c>
      <c r="BA148" s="118" t="str">
        <f>IFERROR(AVERAGE(Table12151658[[#This Row],[Column52]],Table12151658[[#This Row],[Column53]]),"0")</f>
        <v>0</v>
      </c>
    </row>
    <row r="149" spans="1:53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102">
        <v>4</v>
      </c>
      <c r="M149" s="102"/>
      <c r="N149" s="102">
        <v>4</v>
      </c>
      <c r="O149" s="102">
        <v>3</v>
      </c>
      <c r="P149" s="102"/>
      <c r="Q149" s="118">
        <f>IFERROR(AVERAGE(Table12151658[[#This Row],[Column13]],Table12151658[[#This Row],[Column15]],Table12151658[[#This Row],[Column16]]),"0")</f>
        <v>3.6666666666666665</v>
      </c>
      <c r="R149" s="102"/>
      <c r="S149" s="102"/>
      <c r="T149" s="102"/>
      <c r="U149" s="102"/>
      <c r="V149" s="59"/>
      <c r="W149" s="118" t="e">
        <f>AVERAGE(Table12151658[[#This Row],[Column19]],Table12151658[[#This Row],[Column20]],Table12151658[[#This Row],[Column22]])</f>
        <v>#DIV/0!</v>
      </c>
      <c r="X149" s="102"/>
      <c r="Y149" s="102"/>
      <c r="Z149" s="102"/>
      <c r="AA149" s="102"/>
      <c r="AB149" s="59"/>
      <c r="AC149" s="118" t="e">
        <f>AVERAGE(Table12151658[[#This Row],[Column25]],Table12151658[[#This Row],[Column26]])</f>
        <v>#DIV/0!</v>
      </c>
      <c r="AD149" s="102"/>
      <c r="AE149" s="102"/>
      <c r="AF149" s="102"/>
      <c r="AG149" s="102"/>
      <c r="AH149" s="59"/>
      <c r="AI149" s="118" t="e">
        <f>AVERAGE(Table12151658[[#This Row],[Column33]],Table12151658[[#This Row],[Column32]],Table12151658[[#This Row],[Column31]])</f>
        <v>#DIV/0!</v>
      </c>
      <c r="AJ149" s="58"/>
      <c r="AK149" s="58"/>
      <c r="AL149" s="102"/>
      <c r="AM149" s="58"/>
      <c r="AN149" s="59"/>
      <c r="AO149" s="118">
        <v>0</v>
      </c>
      <c r="AP149" s="102"/>
      <c r="AQ149" s="102"/>
      <c r="AR149" s="102"/>
      <c r="AS149" s="102"/>
      <c r="AT149" s="59"/>
      <c r="AU149" s="118" t="e">
        <f>AVERAGE(Table12151658[[#This Row],[Column45]],Table12151658[[#This Row],[Column44]],Table12151658[[#This Row],[Column43]])</f>
        <v>#DIV/0!</v>
      </c>
      <c r="AV149" s="102"/>
      <c r="AW149" s="102"/>
      <c r="AX149" s="59">
        <v>0</v>
      </c>
      <c r="AY149" s="102">
        <v>5</v>
      </c>
      <c r="AZ149" s="102">
        <v>0</v>
      </c>
      <c r="BA149" s="118">
        <f>IFERROR(AVERAGE(Table12151658[[#This Row],[Column52]],Table12151658[[#This Row],[Column53]]),"0")</f>
        <v>2.5</v>
      </c>
    </row>
    <row r="150" spans="1:53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102" t="s">
        <v>563</v>
      </c>
      <c r="M150" s="102"/>
      <c r="N150" s="102" t="s">
        <v>563</v>
      </c>
      <c r="O150" s="102" t="s">
        <v>563</v>
      </c>
      <c r="P150" s="102"/>
      <c r="Q150" s="118" t="str">
        <f>IFERROR(AVERAGE(Table12151658[[#This Row],[Column13]],Table12151658[[#This Row],[Column15]],Table12151658[[#This Row],[Column16]]),"0")</f>
        <v>0</v>
      </c>
      <c r="R150" s="101"/>
      <c r="S150" s="101"/>
      <c r="T150" s="101"/>
      <c r="U150" s="101"/>
      <c r="V150" s="65"/>
      <c r="W150" s="118" t="e">
        <f>AVERAGE(Table12151658[[#This Row],[Column19]],Table12151658[[#This Row],[Column20]],Table12151658[[#This Row],[Column22]])</f>
        <v>#DIV/0!</v>
      </c>
      <c r="X150" s="101"/>
      <c r="Y150" s="101"/>
      <c r="Z150" s="101"/>
      <c r="AA150" s="101"/>
      <c r="AB150" s="65"/>
      <c r="AC150" s="118" t="e">
        <f>AVERAGE(Table12151658[[#This Row],[Column25]],Table12151658[[#This Row],[Column26]])</f>
        <v>#DIV/0!</v>
      </c>
      <c r="AD150" s="101"/>
      <c r="AE150" s="101"/>
      <c r="AF150" s="101"/>
      <c r="AG150" s="101"/>
      <c r="AH150" s="65"/>
      <c r="AI150" s="118" t="e">
        <f>AVERAGE(Table12151658[[#This Row],[Column33]],Table12151658[[#This Row],[Column32]],Table12151658[[#This Row],[Column31]])</f>
        <v>#DIV/0!</v>
      </c>
      <c r="AJ150" s="54"/>
      <c r="AK150" s="54"/>
      <c r="AL150" s="101"/>
      <c r="AM150" s="54"/>
      <c r="AN150" s="65"/>
      <c r="AO150" s="118">
        <v>0</v>
      </c>
      <c r="AP150" s="101"/>
      <c r="AQ150" s="101"/>
      <c r="AR150" s="101"/>
      <c r="AS150" s="101"/>
      <c r="AT150" s="65"/>
      <c r="AU150" s="118" t="e">
        <f>AVERAGE(Table12151658[[#This Row],[Column45]],Table12151658[[#This Row],[Column44]],Table12151658[[#This Row],[Column43]])</f>
        <v>#DIV/0!</v>
      </c>
      <c r="AV150" s="101"/>
      <c r="AW150" s="101"/>
      <c r="AX150" s="59" t="s">
        <v>563</v>
      </c>
      <c r="AY150" s="102" t="s">
        <v>563</v>
      </c>
      <c r="AZ150" s="102" t="s">
        <v>563</v>
      </c>
      <c r="BA150" s="118" t="str">
        <f>IFERROR(AVERAGE(Table12151658[[#This Row],[Column52]],Table12151658[[#This Row],[Column53]]),"0")</f>
        <v>0</v>
      </c>
    </row>
    <row r="151" spans="1:53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102">
        <v>0</v>
      </c>
      <c r="M151" s="102"/>
      <c r="N151" s="102">
        <v>0</v>
      </c>
      <c r="O151" s="102">
        <v>0</v>
      </c>
      <c r="P151" s="102"/>
      <c r="Q151" s="118">
        <f>IFERROR(AVERAGE(Table12151658[[#This Row],[Column13]],Table12151658[[#This Row],[Column15]],Table12151658[[#This Row],[Column16]]),"0")</f>
        <v>0</v>
      </c>
      <c r="R151" s="102"/>
      <c r="S151" s="102"/>
      <c r="T151" s="102"/>
      <c r="U151" s="102"/>
      <c r="V151" s="59"/>
      <c r="W151" s="118" t="e">
        <f>AVERAGE(Table12151658[[#This Row],[Column19]],Table12151658[[#This Row],[Column20]],Table12151658[[#This Row],[Column22]])</f>
        <v>#DIV/0!</v>
      </c>
      <c r="X151" s="102"/>
      <c r="Y151" s="102"/>
      <c r="Z151" s="102"/>
      <c r="AA151" s="102"/>
      <c r="AB151" s="59"/>
      <c r="AC151" s="118" t="e">
        <f>AVERAGE(Table12151658[[#This Row],[Column25]],Table12151658[[#This Row],[Column26]])</f>
        <v>#DIV/0!</v>
      </c>
      <c r="AD151" s="102"/>
      <c r="AE151" s="102"/>
      <c r="AF151" s="102"/>
      <c r="AG151" s="102"/>
      <c r="AH151" s="59"/>
      <c r="AI151" s="118" t="e">
        <f>AVERAGE(Table12151658[[#This Row],[Column33]],Table12151658[[#This Row],[Column32]],Table12151658[[#This Row],[Column31]])</f>
        <v>#DIV/0!</v>
      </c>
      <c r="AJ151" s="58"/>
      <c r="AK151" s="58"/>
      <c r="AL151" s="102"/>
      <c r="AM151" s="58"/>
      <c r="AN151" s="59"/>
      <c r="AO151" s="118">
        <v>0</v>
      </c>
      <c r="AP151" s="102"/>
      <c r="AQ151" s="102"/>
      <c r="AR151" s="102"/>
      <c r="AS151" s="102"/>
      <c r="AT151" s="59"/>
      <c r="AU151" s="118" t="e">
        <f>AVERAGE(Table12151658[[#This Row],[Column45]],Table12151658[[#This Row],[Column44]],Table12151658[[#This Row],[Column43]])</f>
        <v>#DIV/0!</v>
      </c>
      <c r="AV151" s="102"/>
      <c r="AW151" s="102"/>
      <c r="AX151" s="59">
        <v>0</v>
      </c>
      <c r="AY151" s="102">
        <v>5</v>
      </c>
      <c r="AZ151" s="102">
        <v>0</v>
      </c>
      <c r="BA151" s="118">
        <f>IFERROR(AVERAGE(Table12151658[[#This Row],[Column52]],Table12151658[[#This Row],[Column53]]),"0")</f>
        <v>2.5</v>
      </c>
    </row>
    <row r="152" spans="1:53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102" t="s">
        <v>563</v>
      </c>
      <c r="M152" s="102"/>
      <c r="N152" s="102" t="s">
        <v>563</v>
      </c>
      <c r="O152" s="102" t="s">
        <v>563</v>
      </c>
      <c r="P152" s="102"/>
      <c r="Q152" s="118" t="str">
        <f>IFERROR(AVERAGE(Table12151658[[#This Row],[Column13]],Table12151658[[#This Row],[Column15]],Table12151658[[#This Row],[Column16]]),"0")</f>
        <v>0</v>
      </c>
      <c r="R152" s="101"/>
      <c r="S152" s="101"/>
      <c r="T152" s="101"/>
      <c r="U152" s="101"/>
      <c r="V152" s="65"/>
      <c r="W152" s="118" t="e">
        <f>AVERAGE(Table12151658[[#This Row],[Column19]],Table12151658[[#This Row],[Column20]],Table12151658[[#This Row],[Column22]])</f>
        <v>#DIV/0!</v>
      </c>
      <c r="X152" s="101"/>
      <c r="Y152" s="101"/>
      <c r="Z152" s="101"/>
      <c r="AA152" s="101"/>
      <c r="AB152" s="65"/>
      <c r="AC152" s="118" t="e">
        <f>AVERAGE(Table12151658[[#This Row],[Column25]],Table12151658[[#This Row],[Column26]])</f>
        <v>#DIV/0!</v>
      </c>
      <c r="AD152" s="101"/>
      <c r="AE152" s="101"/>
      <c r="AF152" s="101"/>
      <c r="AG152" s="101"/>
      <c r="AH152" s="65"/>
      <c r="AI152" s="118" t="e">
        <f>AVERAGE(Table12151658[[#This Row],[Column33]],Table12151658[[#This Row],[Column32]],Table12151658[[#This Row],[Column31]])</f>
        <v>#DIV/0!</v>
      </c>
      <c r="AJ152" s="54"/>
      <c r="AK152" s="54"/>
      <c r="AL152" s="101"/>
      <c r="AM152" s="54"/>
      <c r="AN152" s="65"/>
      <c r="AO152" s="118">
        <v>0</v>
      </c>
      <c r="AP152" s="101"/>
      <c r="AQ152" s="101"/>
      <c r="AR152" s="101"/>
      <c r="AS152" s="101"/>
      <c r="AT152" s="65"/>
      <c r="AU152" s="118" t="e">
        <f>AVERAGE(Table12151658[[#This Row],[Column45]],Table12151658[[#This Row],[Column44]],Table12151658[[#This Row],[Column43]])</f>
        <v>#DIV/0!</v>
      </c>
      <c r="AV152" s="101"/>
      <c r="AW152" s="101"/>
      <c r="AX152" s="59" t="s">
        <v>563</v>
      </c>
      <c r="AY152" s="102" t="s">
        <v>563</v>
      </c>
      <c r="AZ152" s="102" t="s">
        <v>563</v>
      </c>
      <c r="BA152" s="118" t="str">
        <f>IFERROR(AVERAGE(Table12151658[[#This Row],[Column52]],Table12151658[[#This Row],[Column53]]),"0")</f>
        <v>0</v>
      </c>
    </row>
    <row r="153" spans="1:53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102">
        <v>0</v>
      </c>
      <c r="M153" s="102"/>
      <c r="N153" s="102">
        <v>0</v>
      </c>
      <c r="O153" s="102">
        <v>0</v>
      </c>
      <c r="P153" s="102"/>
      <c r="Q153" s="118">
        <f>IFERROR(AVERAGE(Table12151658[[#This Row],[Column13]],Table12151658[[#This Row],[Column15]],Table12151658[[#This Row],[Column16]]),"0")</f>
        <v>0</v>
      </c>
      <c r="R153" s="102"/>
      <c r="S153" s="102"/>
      <c r="T153" s="102"/>
      <c r="U153" s="102"/>
      <c r="V153" s="59"/>
      <c r="W153" s="118" t="e">
        <f>AVERAGE(Table12151658[[#This Row],[Column19]],Table12151658[[#This Row],[Column20]],Table12151658[[#This Row],[Column22]])</f>
        <v>#DIV/0!</v>
      </c>
      <c r="X153" s="102"/>
      <c r="Y153" s="102"/>
      <c r="Z153" s="102"/>
      <c r="AA153" s="102"/>
      <c r="AB153" s="59"/>
      <c r="AC153" s="118" t="e">
        <f>AVERAGE(Table12151658[[#This Row],[Column25]],Table12151658[[#This Row],[Column26]])</f>
        <v>#DIV/0!</v>
      </c>
      <c r="AD153" s="102"/>
      <c r="AE153" s="102"/>
      <c r="AF153" s="102"/>
      <c r="AG153" s="102"/>
      <c r="AH153" s="59"/>
      <c r="AI153" s="118" t="e">
        <f>AVERAGE(Table12151658[[#This Row],[Column33]],Table12151658[[#This Row],[Column32]],Table12151658[[#This Row],[Column31]])</f>
        <v>#DIV/0!</v>
      </c>
      <c r="AJ153" s="58"/>
      <c r="AK153" s="58"/>
      <c r="AL153" s="102"/>
      <c r="AM153" s="58"/>
      <c r="AN153" s="59"/>
      <c r="AO153" s="118">
        <v>0</v>
      </c>
      <c r="AP153" s="102"/>
      <c r="AQ153" s="102"/>
      <c r="AR153" s="102"/>
      <c r="AS153" s="102"/>
      <c r="AT153" s="59"/>
      <c r="AU153" s="118" t="e">
        <f>AVERAGE(Table12151658[[#This Row],[Column45]],Table12151658[[#This Row],[Column44]],Table12151658[[#This Row],[Column43]])</f>
        <v>#DIV/0!</v>
      </c>
      <c r="AV153" s="102"/>
      <c r="AW153" s="102"/>
      <c r="AX153" s="59">
        <v>0</v>
      </c>
      <c r="AY153" s="102">
        <v>5</v>
      </c>
      <c r="AZ153" s="102">
        <v>0</v>
      </c>
      <c r="BA153" s="118">
        <f>IFERROR(AVERAGE(Table12151658[[#This Row],[Column52]],Table12151658[[#This Row],[Column53]]),"0")</f>
        <v>2.5</v>
      </c>
    </row>
    <row r="154" spans="1:53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102">
        <v>3</v>
      </c>
      <c r="M154" s="102"/>
      <c r="N154" s="102">
        <v>2</v>
      </c>
      <c r="O154" s="102">
        <v>2</v>
      </c>
      <c r="P154" s="102"/>
      <c r="Q154" s="118">
        <f>IFERROR(AVERAGE(Table12151658[[#This Row],[Column13]],Table12151658[[#This Row],[Column15]],Table12151658[[#This Row],[Column16]]),"0")</f>
        <v>2.3333333333333335</v>
      </c>
      <c r="R154" s="101"/>
      <c r="S154" s="101"/>
      <c r="T154" s="101"/>
      <c r="U154" s="101"/>
      <c r="V154" s="65"/>
      <c r="W154" s="118" t="e">
        <f>AVERAGE(Table12151658[[#This Row],[Column19]],Table12151658[[#This Row],[Column20]],Table12151658[[#This Row],[Column22]])</f>
        <v>#DIV/0!</v>
      </c>
      <c r="X154" s="101"/>
      <c r="Y154" s="101"/>
      <c r="Z154" s="101"/>
      <c r="AA154" s="101"/>
      <c r="AB154" s="65"/>
      <c r="AC154" s="118" t="e">
        <f>AVERAGE(Table12151658[[#This Row],[Column25]],Table12151658[[#This Row],[Column26]])</f>
        <v>#DIV/0!</v>
      </c>
      <c r="AD154" s="101"/>
      <c r="AE154" s="101"/>
      <c r="AF154" s="101"/>
      <c r="AG154" s="101"/>
      <c r="AH154" s="65"/>
      <c r="AI154" s="118" t="e">
        <f>AVERAGE(Table12151658[[#This Row],[Column33]],Table12151658[[#This Row],[Column32]],Table12151658[[#This Row],[Column31]])</f>
        <v>#DIV/0!</v>
      </c>
      <c r="AJ154" s="54"/>
      <c r="AK154" s="54"/>
      <c r="AL154" s="101"/>
      <c r="AM154" s="54"/>
      <c r="AN154" s="65"/>
      <c r="AO154" s="118">
        <v>0</v>
      </c>
      <c r="AP154" s="101"/>
      <c r="AQ154" s="101"/>
      <c r="AR154" s="101"/>
      <c r="AS154" s="101"/>
      <c r="AT154" s="65"/>
      <c r="AU154" s="118" t="e">
        <f>AVERAGE(Table12151658[[#This Row],[Column45]],Table12151658[[#This Row],[Column44]],Table12151658[[#This Row],[Column43]])</f>
        <v>#DIV/0!</v>
      </c>
      <c r="AV154" s="101"/>
      <c r="AW154" s="101"/>
      <c r="AX154" s="59">
        <v>0</v>
      </c>
      <c r="AY154" s="102">
        <v>5</v>
      </c>
      <c r="AZ154" s="102">
        <v>0</v>
      </c>
      <c r="BA154" s="118">
        <f>IFERROR(AVERAGE(Table12151658[[#This Row],[Column52]],Table12151658[[#This Row],[Column53]]),"0")</f>
        <v>2.5</v>
      </c>
    </row>
    <row r="155" spans="1:53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102" t="s">
        <v>563</v>
      </c>
      <c r="M155" s="102"/>
      <c r="N155" s="102" t="s">
        <v>563</v>
      </c>
      <c r="O155" s="102" t="s">
        <v>563</v>
      </c>
      <c r="P155" s="102"/>
      <c r="Q155" s="118" t="str">
        <f>IFERROR(AVERAGE(Table12151658[[#This Row],[Column13]],Table12151658[[#This Row],[Column15]],Table12151658[[#This Row],[Column16]]),"0")</f>
        <v>0</v>
      </c>
      <c r="R155" s="102"/>
      <c r="S155" s="102"/>
      <c r="T155" s="102"/>
      <c r="U155" s="102"/>
      <c r="V155" s="59"/>
      <c r="W155" s="118" t="e">
        <f>AVERAGE(Table12151658[[#This Row],[Column19]],Table12151658[[#This Row],[Column20]],Table12151658[[#This Row],[Column22]])</f>
        <v>#DIV/0!</v>
      </c>
      <c r="X155" s="102"/>
      <c r="Y155" s="102"/>
      <c r="Z155" s="102"/>
      <c r="AA155" s="102"/>
      <c r="AB155" s="59"/>
      <c r="AC155" s="118" t="e">
        <f>AVERAGE(Table12151658[[#This Row],[Column25]],Table12151658[[#This Row],[Column26]])</f>
        <v>#DIV/0!</v>
      </c>
      <c r="AD155" s="102"/>
      <c r="AE155" s="102"/>
      <c r="AF155" s="102"/>
      <c r="AG155" s="102"/>
      <c r="AH155" s="59"/>
      <c r="AI155" s="118" t="e">
        <f>AVERAGE(Table12151658[[#This Row],[Column33]],Table12151658[[#This Row],[Column32]],Table12151658[[#This Row],[Column31]])</f>
        <v>#DIV/0!</v>
      </c>
      <c r="AJ155" s="58"/>
      <c r="AK155" s="58"/>
      <c r="AL155" s="102"/>
      <c r="AM155" s="58"/>
      <c r="AN155" s="59"/>
      <c r="AO155" s="118">
        <v>0</v>
      </c>
      <c r="AP155" s="102"/>
      <c r="AQ155" s="102"/>
      <c r="AR155" s="102"/>
      <c r="AS155" s="102"/>
      <c r="AT155" s="59"/>
      <c r="AU155" s="118" t="e">
        <f>AVERAGE(Table12151658[[#This Row],[Column45]],Table12151658[[#This Row],[Column44]],Table12151658[[#This Row],[Column43]])</f>
        <v>#DIV/0!</v>
      </c>
      <c r="AV155" s="102"/>
      <c r="AW155" s="102"/>
      <c r="AX155" s="59" t="s">
        <v>563</v>
      </c>
      <c r="AY155" s="102" t="s">
        <v>563</v>
      </c>
      <c r="AZ155" s="102" t="s">
        <v>563</v>
      </c>
      <c r="BA155" s="118" t="str">
        <f>IFERROR(AVERAGE(Table12151658[[#This Row],[Column52]],Table12151658[[#This Row],[Column53]]),"0")</f>
        <v>0</v>
      </c>
    </row>
    <row r="156" spans="1:53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102">
        <v>1</v>
      </c>
      <c r="M156" s="102"/>
      <c r="N156" s="102">
        <v>1</v>
      </c>
      <c r="O156" s="102">
        <v>1</v>
      </c>
      <c r="P156" s="102"/>
      <c r="Q156" s="118">
        <f>IFERROR(AVERAGE(Table12151658[[#This Row],[Column13]],Table12151658[[#This Row],[Column15]],Table12151658[[#This Row],[Column16]]),"0")</f>
        <v>1</v>
      </c>
      <c r="R156" s="101"/>
      <c r="S156" s="101"/>
      <c r="T156" s="101"/>
      <c r="U156" s="101"/>
      <c r="V156" s="65"/>
      <c r="W156" s="118" t="e">
        <f>AVERAGE(Table12151658[[#This Row],[Column19]],Table12151658[[#This Row],[Column20]],Table12151658[[#This Row],[Column22]])</f>
        <v>#DIV/0!</v>
      </c>
      <c r="X156" s="101"/>
      <c r="Y156" s="101"/>
      <c r="Z156" s="101"/>
      <c r="AA156" s="101"/>
      <c r="AB156" s="65"/>
      <c r="AC156" s="118" t="e">
        <f>AVERAGE(Table12151658[[#This Row],[Column25]],Table12151658[[#This Row],[Column26]])</f>
        <v>#DIV/0!</v>
      </c>
      <c r="AD156" s="101"/>
      <c r="AE156" s="101"/>
      <c r="AF156" s="101"/>
      <c r="AG156" s="101"/>
      <c r="AH156" s="65"/>
      <c r="AI156" s="118" t="e">
        <f>AVERAGE(Table12151658[[#This Row],[Column33]],Table12151658[[#This Row],[Column32]],Table12151658[[#This Row],[Column31]])</f>
        <v>#DIV/0!</v>
      </c>
      <c r="AJ156" s="54"/>
      <c r="AK156" s="54"/>
      <c r="AL156" s="101"/>
      <c r="AM156" s="54"/>
      <c r="AN156" s="65"/>
      <c r="AO156" s="118">
        <v>0</v>
      </c>
      <c r="AP156" s="101"/>
      <c r="AQ156" s="101"/>
      <c r="AR156" s="101"/>
      <c r="AS156" s="101"/>
      <c r="AT156" s="65"/>
      <c r="AU156" s="118" t="e">
        <f>AVERAGE(Table12151658[[#This Row],[Column45]],Table12151658[[#This Row],[Column44]],Table12151658[[#This Row],[Column43]])</f>
        <v>#DIV/0!</v>
      </c>
      <c r="AV156" s="101"/>
      <c r="AW156" s="101"/>
      <c r="AX156" s="59">
        <v>0</v>
      </c>
      <c r="AY156" s="102">
        <v>5</v>
      </c>
      <c r="AZ156" s="102">
        <v>0</v>
      </c>
      <c r="BA156" s="118">
        <f>IFERROR(AVERAGE(Table12151658[[#This Row],[Column52]],Table12151658[[#This Row],[Column53]]),"0")</f>
        <v>2.5</v>
      </c>
    </row>
    <row r="157" spans="1:53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102">
        <v>1</v>
      </c>
      <c r="M157" s="102"/>
      <c r="N157" s="102">
        <v>1</v>
      </c>
      <c r="O157" s="102">
        <v>1</v>
      </c>
      <c r="P157" s="102"/>
      <c r="Q157" s="118">
        <f>IFERROR(AVERAGE(Table12151658[[#This Row],[Column13]],Table12151658[[#This Row],[Column15]],Table12151658[[#This Row],[Column16]]),"0")</f>
        <v>1</v>
      </c>
      <c r="R157" s="102"/>
      <c r="S157" s="102"/>
      <c r="T157" s="102"/>
      <c r="U157" s="102"/>
      <c r="V157" s="59"/>
      <c r="W157" s="118" t="e">
        <f>AVERAGE(Table12151658[[#This Row],[Column19]],Table12151658[[#This Row],[Column20]],Table12151658[[#This Row],[Column22]])</f>
        <v>#DIV/0!</v>
      </c>
      <c r="X157" s="102"/>
      <c r="Y157" s="102"/>
      <c r="Z157" s="102"/>
      <c r="AA157" s="102"/>
      <c r="AB157" s="59"/>
      <c r="AC157" s="118" t="e">
        <f>AVERAGE(Table12151658[[#This Row],[Column25]],Table12151658[[#This Row],[Column26]])</f>
        <v>#DIV/0!</v>
      </c>
      <c r="AD157" s="102"/>
      <c r="AE157" s="102"/>
      <c r="AF157" s="102"/>
      <c r="AG157" s="102"/>
      <c r="AH157" s="59"/>
      <c r="AI157" s="118" t="e">
        <f>AVERAGE(Table12151658[[#This Row],[Column33]],Table12151658[[#This Row],[Column32]],Table12151658[[#This Row],[Column31]])</f>
        <v>#DIV/0!</v>
      </c>
      <c r="AJ157" s="58"/>
      <c r="AK157" s="58"/>
      <c r="AL157" s="102"/>
      <c r="AM157" s="58"/>
      <c r="AN157" s="59"/>
      <c r="AO157" s="118">
        <v>0</v>
      </c>
      <c r="AP157" s="102"/>
      <c r="AQ157" s="102"/>
      <c r="AR157" s="102"/>
      <c r="AS157" s="102"/>
      <c r="AT157" s="59"/>
      <c r="AU157" s="118" t="e">
        <f>AVERAGE(Table12151658[[#This Row],[Column45]],Table12151658[[#This Row],[Column44]],Table12151658[[#This Row],[Column43]])</f>
        <v>#DIV/0!</v>
      </c>
      <c r="AV157" s="102"/>
      <c r="AW157" s="102"/>
      <c r="AX157" s="59">
        <v>0</v>
      </c>
      <c r="AY157" s="102">
        <v>5</v>
      </c>
      <c r="AZ157" s="102">
        <v>0</v>
      </c>
      <c r="BA157" s="118">
        <f>IFERROR(AVERAGE(Table12151658[[#This Row],[Column52]],Table12151658[[#This Row],[Column53]]),"0")</f>
        <v>2.5</v>
      </c>
    </row>
    <row r="158" spans="1:53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102">
        <v>3</v>
      </c>
      <c r="M158" s="102"/>
      <c r="N158" s="102">
        <v>3</v>
      </c>
      <c r="O158" s="102">
        <v>3</v>
      </c>
      <c r="P158" s="102"/>
      <c r="Q158" s="118">
        <f>IFERROR(AVERAGE(Table12151658[[#This Row],[Column13]],Table12151658[[#This Row],[Column15]],Table12151658[[#This Row],[Column16]]),"0")</f>
        <v>3</v>
      </c>
      <c r="R158" s="101"/>
      <c r="S158" s="101"/>
      <c r="T158" s="101"/>
      <c r="U158" s="101"/>
      <c r="V158" s="65"/>
      <c r="W158" s="118" t="e">
        <f>AVERAGE(Table12151658[[#This Row],[Column19]],Table12151658[[#This Row],[Column20]],Table12151658[[#This Row],[Column22]])</f>
        <v>#DIV/0!</v>
      </c>
      <c r="X158" s="101"/>
      <c r="Y158" s="101"/>
      <c r="Z158" s="101"/>
      <c r="AA158" s="101"/>
      <c r="AB158" s="65"/>
      <c r="AC158" s="118" t="e">
        <f>AVERAGE(Table12151658[[#This Row],[Column25]],Table12151658[[#This Row],[Column26]])</f>
        <v>#DIV/0!</v>
      </c>
      <c r="AD158" s="101"/>
      <c r="AE158" s="101"/>
      <c r="AF158" s="101"/>
      <c r="AG158" s="101"/>
      <c r="AH158" s="65"/>
      <c r="AI158" s="118" t="e">
        <f>AVERAGE(Table12151658[[#This Row],[Column33]],Table12151658[[#This Row],[Column32]],Table12151658[[#This Row],[Column31]])</f>
        <v>#DIV/0!</v>
      </c>
      <c r="AJ158" s="54"/>
      <c r="AK158" s="54"/>
      <c r="AL158" s="101"/>
      <c r="AM158" s="54"/>
      <c r="AN158" s="65"/>
      <c r="AO158" s="118">
        <v>0</v>
      </c>
      <c r="AP158" s="101"/>
      <c r="AQ158" s="101"/>
      <c r="AR158" s="101"/>
      <c r="AS158" s="101"/>
      <c r="AT158" s="65"/>
      <c r="AU158" s="118" t="e">
        <f>AVERAGE(Table12151658[[#This Row],[Column45]],Table12151658[[#This Row],[Column44]],Table12151658[[#This Row],[Column43]])</f>
        <v>#DIV/0!</v>
      </c>
      <c r="AV158" s="101"/>
      <c r="AW158" s="101"/>
      <c r="AX158" s="59">
        <v>0</v>
      </c>
      <c r="AY158" s="102">
        <v>5</v>
      </c>
      <c r="AZ158" s="102">
        <v>0</v>
      </c>
      <c r="BA158" s="118">
        <f>IFERROR(AVERAGE(Table12151658[[#This Row],[Column52]],Table12151658[[#This Row],[Column53]]),"0")</f>
        <v>2.5</v>
      </c>
    </row>
    <row r="159" spans="1:53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102">
        <v>0</v>
      </c>
      <c r="M159" s="102"/>
      <c r="N159" s="102">
        <v>0</v>
      </c>
      <c r="O159" s="102">
        <v>0</v>
      </c>
      <c r="P159" s="102"/>
      <c r="Q159" s="118">
        <f>IFERROR(AVERAGE(Table12151658[[#This Row],[Column13]],Table12151658[[#This Row],[Column15]],Table12151658[[#This Row],[Column16]]),"0")</f>
        <v>0</v>
      </c>
      <c r="R159" s="102"/>
      <c r="S159" s="102"/>
      <c r="T159" s="102"/>
      <c r="U159" s="102"/>
      <c r="V159" s="59"/>
      <c r="W159" s="118" t="e">
        <f>AVERAGE(Table12151658[[#This Row],[Column19]],Table12151658[[#This Row],[Column20]],Table12151658[[#This Row],[Column22]])</f>
        <v>#DIV/0!</v>
      </c>
      <c r="X159" s="102"/>
      <c r="Y159" s="102"/>
      <c r="Z159" s="102"/>
      <c r="AA159" s="102"/>
      <c r="AB159" s="59"/>
      <c r="AC159" s="118" t="e">
        <f>AVERAGE(Table12151658[[#This Row],[Column25]],Table12151658[[#This Row],[Column26]])</f>
        <v>#DIV/0!</v>
      </c>
      <c r="AD159" s="102"/>
      <c r="AE159" s="102"/>
      <c r="AF159" s="102"/>
      <c r="AG159" s="102"/>
      <c r="AH159" s="59"/>
      <c r="AI159" s="118" t="e">
        <f>AVERAGE(Table12151658[[#This Row],[Column33]],Table12151658[[#This Row],[Column32]],Table12151658[[#This Row],[Column31]])</f>
        <v>#DIV/0!</v>
      </c>
      <c r="AJ159" s="58"/>
      <c r="AK159" s="58"/>
      <c r="AL159" s="102"/>
      <c r="AM159" s="58"/>
      <c r="AN159" s="59"/>
      <c r="AO159" s="118">
        <v>0</v>
      </c>
      <c r="AP159" s="102"/>
      <c r="AQ159" s="102"/>
      <c r="AR159" s="102"/>
      <c r="AS159" s="102"/>
      <c r="AT159" s="59"/>
      <c r="AU159" s="118" t="e">
        <f>AVERAGE(Table12151658[[#This Row],[Column45]],Table12151658[[#This Row],[Column44]],Table12151658[[#This Row],[Column43]])</f>
        <v>#DIV/0!</v>
      </c>
      <c r="AV159" s="102"/>
      <c r="AW159" s="102"/>
      <c r="AX159" s="59">
        <v>0</v>
      </c>
      <c r="AY159" s="102">
        <v>0</v>
      </c>
      <c r="AZ159" s="102">
        <v>0</v>
      </c>
      <c r="BA159" s="118">
        <f>IFERROR(AVERAGE(Table12151658[[#This Row],[Column52]],Table12151658[[#This Row],[Column53]]),"0")</f>
        <v>0</v>
      </c>
    </row>
    <row r="160" spans="1:53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102" t="s">
        <v>563</v>
      </c>
      <c r="M160" s="102"/>
      <c r="N160" s="102" t="s">
        <v>563</v>
      </c>
      <c r="O160" s="102" t="s">
        <v>563</v>
      </c>
      <c r="P160" s="102"/>
      <c r="Q160" s="118" t="str">
        <f>IFERROR(AVERAGE(Table12151658[[#This Row],[Column13]],Table12151658[[#This Row],[Column15]],Table12151658[[#This Row],[Column16]]),"0")</f>
        <v>0</v>
      </c>
      <c r="R160" s="101"/>
      <c r="S160" s="101"/>
      <c r="T160" s="101"/>
      <c r="U160" s="101"/>
      <c r="V160" s="65"/>
      <c r="W160" s="118" t="e">
        <f>AVERAGE(Table12151658[[#This Row],[Column19]],Table12151658[[#This Row],[Column20]],Table12151658[[#This Row],[Column22]])</f>
        <v>#DIV/0!</v>
      </c>
      <c r="X160" s="101"/>
      <c r="Y160" s="101"/>
      <c r="Z160" s="101"/>
      <c r="AA160" s="101"/>
      <c r="AB160" s="65"/>
      <c r="AC160" s="118" t="e">
        <f>AVERAGE(Table12151658[[#This Row],[Column25]],Table12151658[[#This Row],[Column26]])</f>
        <v>#DIV/0!</v>
      </c>
      <c r="AD160" s="101"/>
      <c r="AE160" s="101"/>
      <c r="AF160" s="101"/>
      <c r="AG160" s="101"/>
      <c r="AH160" s="65"/>
      <c r="AI160" s="118" t="e">
        <f>AVERAGE(Table12151658[[#This Row],[Column33]],Table12151658[[#This Row],[Column32]],Table12151658[[#This Row],[Column31]])</f>
        <v>#DIV/0!</v>
      </c>
      <c r="AJ160" s="54"/>
      <c r="AK160" s="54"/>
      <c r="AL160" s="101"/>
      <c r="AM160" s="54"/>
      <c r="AN160" s="65"/>
      <c r="AO160" s="118">
        <v>0</v>
      </c>
      <c r="AP160" s="101"/>
      <c r="AQ160" s="101"/>
      <c r="AR160" s="101"/>
      <c r="AS160" s="101"/>
      <c r="AT160" s="65"/>
      <c r="AU160" s="118" t="e">
        <f>AVERAGE(Table12151658[[#This Row],[Column45]],Table12151658[[#This Row],[Column44]],Table12151658[[#This Row],[Column43]])</f>
        <v>#DIV/0!</v>
      </c>
      <c r="AV160" s="101"/>
      <c r="AW160" s="101"/>
      <c r="AX160" s="59" t="s">
        <v>563</v>
      </c>
      <c r="AY160" s="102" t="s">
        <v>563</v>
      </c>
      <c r="AZ160" s="102" t="s">
        <v>563</v>
      </c>
      <c r="BA160" s="118" t="str">
        <f>IFERROR(AVERAGE(Table12151658[[#This Row],[Column52]],Table12151658[[#This Row],[Column53]]),"0")</f>
        <v>0</v>
      </c>
    </row>
    <row r="161" spans="1:53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102">
        <v>0</v>
      </c>
      <c r="M161" s="102"/>
      <c r="N161" s="102">
        <v>0</v>
      </c>
      <c r="O161" s="102">
        <v>0</v>
      </c>
      <c r="P161" s="102"/>
      <c r="Q161" s="118">
        <f>IFERROR(AVERAGE(Table12151658[[#This Row],[Column13]],Table12151658[[#This Row],[Column15]],Table12151658[[#This Row],[Column16]]),"0")</f>
        <v>0</v>
      </c>
      <c r="R161" s="102"/>
      <c r="S161" s="102"/>
      <c r="T161" s="102"/>
      <c r="U161" s="102"/>
      <c r="V161" s="59"/>
      <c r="W161" s="118" t="e">
        <f>AVERAGE(Table12151658[[#This Row],[Column19]],Table12151658[[#This Row],[Column20]],Table12151658[[#This Row],[Column22]])</f>
        <v>#DIV/0!</v>
      </c>
      <c r="X161" s="102"/>
      <c r="Y161" s="102"/>
      <c r="Z161" s="102"/>
      <c r="AA161" s="102"/>
      <c r="AB161" s="59"/>
      <c r="AC161" s="118" t="e">
        <f>AVERAGE(Table12151658[[#This Row],[Column25]],Table12151658[[#This Row],[Column26]])</f>
        <v>#DIV/0!</v>
      </c>
      <c r="AD161" s="102"/>
      <c r="AE161" s="102"/>
      <c r="AF161" s="102"/>
      <c r="AG161" s="102"/>
      <c r="AH161" s="59"/>
      <c r="AI161" s="118" t="e">
        <f>AVERAGE(Table12151658[[#This Row],[Column33]],Table12151658[[#This Row],[Column32]],Table12151658[[#This Row],[Column31]])</f>
        <v>#DIV/0!</v>
      </c>
      <c r="AJ161" s="58"/>
      <c r="AK161" s="58"/>
      <c r="AL161" s="102"/>
      <c r="AM161" s="58"/>
      <c r="AN161" s="59"/>
      <c r="AO161" s="118">
        <v>0</v>
      </c>
      <c r="AP161" s="102"/>
      <c r="AQ161" s="102"/>
      <c r="AR161" s="102"/>
      <c r="AS161" s="102"/>
      <c r="AT161" s="59"/>
      <c r="AU161" s="118" t="e">
        <f>AVERAGE(Table12151658[[#This Row],[Column45]],Table12151658[[#This Row],[Column44]],Table12151658[[#This Row],[Column43]])</f>
        <v>#DIV/0!</v>
      </c>
      <c r="AV161" s="102"/>
      <c r="AW161" s="102"/>
      <c r="AX161" s="59">
        <v>0</v>
      </c>
      <c r="AY161" s="102">
        <v>5</v>
      </c>
      <c r="AZ161" s="102">
        <v>0</v>
      </c>
      <c r="BA161" s="118">
        <f>IFERROR(AVERAGE(Table12151658[[#This Row],[Column52]],Table12151658[[#This Row],[Column53]]),"0")</f>
        <v>2.5</v>
      </c>
    </row>
    <row r="162" spans="1:53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102">
        <v>0</v>
      </c>
      <c r="M162" s="102"/>
      <c r="N162" s="102">
        <v>0</v>
      </c>
      <c r="O162" s="102">
        <v>0</v>
      </c>
      <c r="P162" s="102"/>
      <c r="Q162" s="118">
        <f>IFERROR(AVERAGE(Table12151658[[#This Row],[Column13]],Table12151658[[#This Row],[Column15]],Table12151658[[#This Row],[Column16]]),"0")</f>
        <v>0</v>
      </c>
      <c r="R162" s="101"/>
      <c r="S162" s="101"/>
      <c r="T162" s="101"/>
      <c r="U162" s="101"/>
      <c r="V162" s="65"/>
      <c r="W162" s="118" t="e">
        <f>AVERAGE(Table12151658[[#This Row],[Column19]],Table12151658[[#This Row],[Column20]],Table12151658[[#This Row],[Column22]])</f>
        <v>#DIV/0!</v>
      </c>
      <c r="X162" s="101"/>
      <c r="Y162" s="101"/>
      <c r="Z162" s="101"/>
      <c r="AA162" s="101"/>
      <c r="AB162" s="65"/>
      <c r="AC162" s="118" t="e">
        <f>AVERAGE(Table12151658[[#This Row],[Column25]],Table12151658[[#This Row],[Column26]])</f>
        <v>#DIV/0!</v>
      </c>
      <c r="AD162" s="101"/>
      <c r="AE162" s="101"/>
      <c r="AF162" s="101"/>
      <c r="AG162" s="101"/>
      <c r="AH162" s="65"/>
      <c r="AI162" s="118" t="e">
        <f>AVERAGE(Table12151658[[#This Row],[Column33]],Table12151658[[#This Row],[Column32]],Table12151658[[#This Row],[Column31]])</f>
        <v>#DIV/0!</v>
      </c>
      <c r="AJ162" s="54"/>
      <c r="AK162" s="54"/>
      <c r="AL162" s="101"/>
      <c r="AM162" s="54"/>
      <c r="AN162" s="65"/>
      <c r="AO162" s="118">
        <v>0</v>
      </c>
      <c r="AP162" s="101"/>
      <c r="AQ162" s="101"/>
      <c r="AR162" s="101"/>
      <c r="AS162" s="101"/>
      <c r="AT162" s="65"/>
      <c r="AU162" s="118" t="e">
        <f>AVERAGE(Table12151658[[#This Row],[Column45]],Table12151658[[#This Row],[Column44]],Table12151658[[#This Row],[Column43]])</f>
        <v>#DIV/0!</v>
      </c>
      <c r="AV162" s="101"/>
      <c r="AW162" s="101"/>
      <c r="AX162" s="59">
        <v>0</v>
      </c>
      <c r="AY162" s="102">
        <v>5</v>
      </c>
      <c r="AZ162" s="102">
        <v>0</v>
      </c>
      <c r="BA162" s="118">
        <f>IFERROR(AVERAGE(Table12151658[[#This Row],[Column52]],Table12151658[[#This Row],[Column53]]),"0")</f>
        <v>2.5</v>
      </c>
    </row>
    <row r="163" spans="1:53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102" t="s">
        <v>563</v>
      </c>
      <c r="M163" s="102"/>
      <c r="N163" s="102" t="s">
        <v>563</v>
      </c>
      <c r="O163" s="102" t="s">
        <v>563</v>
      </c>
      <c r="P163" s="102"/>
      <c r="Q163" s="118" t="str">
        <f>IFERROR(AVERAGE(Table12151658[[#This Row],[Column13]],Table12151658[[#This Row],[Column15]],Table12151658[[#This Row],[Column16]]),"0")</f>
        <v>0</v>
      </c>
      <c r="R163" s="102"/>
      <c r="S163" s="102"/>
      <c r="T163" s="102"/>
      <c r="U163" s="102"/>
      <c r="V163" s="59"/>
      <c r="W163" s="118" t="e">
        <f>AVERAGE(Table12151658[[#This Row],[Column19]],Table12151658[[#This Row],[Column20]],Table12151658[[#This Row],[Column22]])</f>
        <v>#DIV/0!</v>
      </c>
      <c r="X163" s="102"/>
      <c r="Y163" s="102"/>
      <c r="Z163" s="102"/>
      <c r="AA163" s="102"/>
      <c r="AB163" s="59"/>
      <c r="AC163" s="118" t="e">
        <f>AVERAGE(Table12151658[[#This Row],[Column25]],Table12151658[[#This Row],[Column26]])</f>
        <v>#DIV/0!</v>
      </c>
      <c r="AD163" s="102"/>
      <c r="AE163" s="102"/>
      <c r="AF163" s="102"/>
      <c r="AG163" s="102"/>
      <c r="AH163" s="59"/>
      <c r="AI163" s="118" t="e">
        <f>AVERAGE(Table12151658[[#This Row],[Column33]],Table12151658[[#This Row],[Column32]],Table12151658[[#This Row],[Column31]])</f>
        <v>#DIV/0!</v>
      </c>
      <c r="AJ163" s="58"/>
      <c r="AK163" s="58"/>
      <c r="AL163" s="102"/>
      <c r="AM163" s="58"/>
      <c r="AN163" s="59"/>
      <c r="AO163" s="118">
        <v>0</v>
      </c>
      <c r="AP163" s="102"/>
      <c r="AQ163" s="102"/>
      <c r="AR163" s="102"/>
      <c r="AS163" s="102"/>
      <c r="AT163" s="59"/>
      <c r="AU163" s="118" t="e">
        <f>AVERAGE(Table12151658[[#This Row],[Column45]],Table12151658[[#This Row],[Column44]],Table12151658[[#This Row],[Column43]])</f>
        <v>#DIV/0!</v>
      </c>
      <c r="AV163" s="102"/>
      <c r="AW163" s="102"/>
      <c r="AX163" s="59" t="s">
        <v>563</v>
      </c>
      <c r="AY163" s="102" t="s">
        <v>563</v>
      </c>
      <c r="AZ163" s="102" t="s">
        <v>563</v>
      </c>
      <c r="BA163" s="118" t="str">
        <f>IFERROR(AVERAGE(Table12151658[[#This Row],[Column52]],Table12151658[[#This Row],[Column53]]),"0")</f>
        <v>0</v>
      </c>
    </row>
    <row r="164" spans="1:53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102" t="s">
        <v>563</v>
      </c>
      <c r="M164" s="102"/>
      <c r="N164" s="102" t="s">
        <v>563</v>
      </c>
      <c r="O164" s="102" t="s">
        <v>563</v>
      </c>
      <c r="P164" s="102"/>
      <c r="Q164" s="118" t="str">
        <f>IFERROR(AVERAGE(Table12151658[[#This Row],[Column13]],Table12151658[[#This Row],[Column15]],Table12151658[[#This Row],[Column16]]),"0")</f>
        <v>0</v>
      </c>
      <c r="R164" s="101"/>
      <c r="S164" s="101"/>
      <c r="T164" s="101"/>
      <c r="U164" s="101"/>
      <c r="V164" s="65"/>
      <c r="W164" s="118" t="e">
        <f>AVERAGE(Table12151658[[#This Row],[Column19]],Table12151658[[#This Row],[Column20]],Table12151658[[#This Row],[Column22]])</f>
        <v>#DIV/0!</v>
      </c>
      <c r="X164" s="101"/>
      <c r="Y164" s="101"/>
      <c r="Z164" s="101"/>
      <c r="AA164" s="101"/>
      <c r="AB164" s="65"/>
      <c r="AC164" s="118" t="e">
        <f>AVERAGE(Table12151658[[#This Row],[Column25]],Table12151658[[#This Row],[Column26]])</f>
        <v>#DIV/0!</v>
      </c>
      <c r="AD164" s="101"/>
      <c r="AE164" s="101"/>
      <c r="AF164" s="101"/>
      <c r="AG164" s="101"/>
      <c r="AH164" s="65"/>
      <c r="AI164" s="118" t="e">
        <f>AVERAGE(Table12151658[[#This Row],[Column33]],Table12151658[[#This Row],[Column32]],Table12151658[[#This Row],[Column31]])</f>
        <v>#DIV/0!</v>
      </c>
      <c r="AJ164" s="54"/>
      <c r="AK164" s="54"/>
      <c r="AL164" s="101"/>
      <c r="AM164" s="54"/>
      <c r="AN164" s="65"/>
      <c r="AO164" s="118">
        <v>0</v>
      </c>
      <c r="AP164" s="101"/>
      <c r="AQ164" s="101"/>
      <c r="AR164" s="101"/>
      <c r="AS164" s="101"/>
      <c r="AT164" s="65"/>
      <c r="AU164" s="118" t="e">
        <f>AVERAGE(Table12151658[[#This Row],[Column45]],Table12151658[[#This Row],[Column44]],Table12151658[[#This Row],[Column43]])</f>
        <v>#DIV/0!</v>
      </c>
      <c r="AV164" s="101"/>
      <c r="AW164" s="101"/>
      <c r="AX164" s="59" t="s">
        <v>563</v>
      </c>
      <c r="AY164" s="102" t="s">
        <v>563</v>
      </c>
      <c r="AZ164" s="102" t="s">
        <v>563</v>
      </c>
      <c r="BA164" s="118" t="str">
        <f>IFERROR(AVERAGE(Table12151658[[#This Row],[Column52]],Table12151658[[#This Row],[Column53]]),"0")</f>
        <v>0</v>
      </c>
    </row>
    <row r="165" spans="1:53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102">
        <v>3</v>
      </c>
      <c r="M165" s="102"/>
      <c r="N165" s="102">
        <v>2</v>
      </c>
      <c r="O165" s="102">
        <v>2</v>
      </c>
      <c r="P165" s="102"/>
      <c r="Q165" s="118">
        <f>IFERROR(AVERAGE(Table12151658[[#This Row],[Column13]],Table12151658[[#This Row],[Column15]],Table12151658[[#This Row],[Column16]]),"0")</f>
        <v>2.3333333333333335</v>
      </c>
      <c r="R165" s="102"/>
      <c r="S165" s="102"/>
      <c r="T165" s="102"/>
      <c r="U165" s="102"/>
      <c r="V165" s="59"/>
      <c r="W165" s="118" t="e">
        <f>AVERAGE(Table12151658[[#This Row],[Column19]],Table12151658[[#This Row],[Column20]],Table12151658[[#This Row],[Column22]])</f>
        <v>#DIV/0!</v>
      </c>
      <c r="X165" s="102"/>
      <c r="Y165" s="102"/>
      <c r="Z165" s="102"/>
      <c r="AA165" s="102"/>
      <c r="AB165" s="59"/>
      <c r="AC165" s="118" t="e">
        <f>AVERAGE(Table12151658[[#This Row],[Column25]],Table12151658[[#This Row],[Column26]])</f>
        <v>#DIV/0!</v>
      </c>
      <c r="AD165" s="102"/>
      <c r="AE165" s="102"/>
      <c r="AF165" s="102"/>
      <c r="AG165" s="102"/>
      <c r="AH165" s="59"/>
      <c r="AI165" s="118" t="e">
        <f>AVERAGE(Table12151658[[#This Row],[Column33]],Table12151658[[#This Row],[Column32]],Table12151658[[#This Row],[Column31]])</f>
        <v>#DIV/0!</v>
      </c>
      <c r="AJ165" s="58"/>
      <c r="AK165" s="58"/>
      <c r="AL165" s="102"/>
      <c r="AM165" s="58"/>
      <c r="AN165" s="59"/>
      <c r="AO165" s="118">
        <v>0</v>
      </c>
      <c r="AP165" s="102"/>
      <c r="AQ165" s="102"/>
      <c r="AR165" s="102"/>
      <c r="AS165" s="102"/>
      <c r="AT165" s="59"/>
      <c r="AU165" s="118" t="e">
        <f>AVERAGE(Table12151658[[#This Row],[Column45]],Table12151658[[#This Row],[Column44]],Table12151658[[#This Row],[Column43]])</f>
        <v>#DIV/0!</v>
      </c>
      <c r="AV165" s="102"/>
      <c r="AW165" s="102"/>
      <c r="AX165" s="59">
        <v>0</v>
      </c>
      <c r="AY165" s="102">
        <v>5</v>
      </c>
      <c r="AZ165" s="102">
        <v>0</v>
      </c>
      <c r="BA165" s="118">
        <f>IFERROR(AVERAGE(Table12151658[[#This Row],[Column52]],Table12151658[[#This Row],[Column53]]),"0")</f>
        <v>2.5</v>
      </c>
    </row>
    <row r="166" spans="1:53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102">
        <v>0</v>
      </c>
      <c r="M166" s="102"/>
      <c r="N166" s="102">
        <v>0</v>
      </c>
      <c r="O166" s="102">
        <v>0</v>
      </c>
      <c r="P166" s="102"/>
      <c r="Q166" s="118">
        <f>IFERROR(AVERAGE(Table12151658[[#This Row],[Column13]],Table12151658[[#This Row],[Column15]],Table12151658[[#This Row],[Column16]]),"0")</f>
        <v>0</v>
      </c>
      <c r="R166" s="101"/>
      <c r="S166" s="101"/>
      <c r="T166" s="101"/>
      <c r="U166" s="101"/>
      <c r="V166" s="65"/>
      <c r="W166" s="118" t="e">
        <f>AVERAGE(Table12151658[[#This Row],[Column19]],Table12151658[[#This Row],[Column20]],Table12151658[[#This Row],[Column22]])</f>
        <v>#DIV/0!</v>
      </c>
      <c r="X166" s="101"/>
      <c r="Y166" s="101"/>
      <c r="Z166" s="101"/>
      <c r="AA166" s="101"/>
      <c r="AB166" s="65"/>
      <c r="AC166" s="118" t="e">
        <f>AVERAGE(Table12151658[[#This Row],[Column25]],Table12151658[[#This Row],[Column26]])</f>
        <v>#DIV/0!</v>
      </c>
      <c r="AD166" s="101"/>
      <c r="AE166" s="101"/>
      <c r="AF166" s="101"/>
      <c r="AG166" s="101"/>
      <c r="AH166" s="65"/>
      <c r="AI166" s="118" t="e">
        <f>AVERAGE(Table12151658[[#This Row],[Column33]],Table12151658[[#This Row],[Column32]],Table12151658[[#This Row],[Column31]])</f>
        <v>#DIV/0!</v>
      </c>
      <c r="AJ166" s="54"/>
      <c r="AK166" s="54"/>
      <c r="AL166" s="101"/>
      <c r="AM166" s="54"/>
      <c r="AN166" s="65"/>
      <c r="AO166" s="118">
        <v>0</v>
      </c>
      <c r="AP166" s="101"/>
      <c r="AQ166" s="101"/>
      <c r="AR166" s="101"/>
      <c r="AS166" s="101"/>
      <c r="AT166" s="65"/>
      <c r="AU166" s="118" t="e">
        <f>AVERAGE(Table12151658[[#This Row],[Column45]],Table12151658[[#This Row],[Column44]],Table12151658[[#This Row],[Column43]])</f>
        <v>#DIV/0!</v>
      </c>
      <c r="AV166" s="101"/>
      <c r="AW166" s="101"/>
      <c r="AX166" s="59">
        <v>0</v>
      </c>
      <c r="AY166" s="102">
        <v>0</v>
      </c>
      <c r="AZ166" s="102">
        <v>0</v>
      </c>
      <c r="BA166" s="118">
        <f>IFERROR(AVERAGE(Table12151658[[#This Row],[Column52]],Table12151658[[#This Row],[Column53]]),"0")</f>
        <v>0</v>
      </c>
    </row>
    <row r="167" spans="1:53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102">
        <v>0</v>
      </c>
      <c r="M167" s="102"/>
      <c r="N167" s="102">
        <v>0</v>
      </c>
      <c r="O167" s="102">
        <v>0</v>
      </c>
      <c r="P167" s="102"/>
      <c r="Q167" s="118">
        <f>IFERROR(AVERAGE(Table12151658[[#This Row],[Column13]],Table12151658[[#This Row],[Column15]],Table12151658[[#This Row],[Column16]]),"0")</f>
        <v>0</v>
      </c>
      <c r="R167" s="102"/>
      <c r="S167" s="102"/>
      <c r="T167" s="102"/>
      <c r="U167" s="102"/>
      <c r="V167" s="59"/>
      <c r="W167" s="118" t="e">
        <f>AVERAGE(Table12151658[[#This Row],[Column19]],Table12151658[[#This Row],[Column20]],Table12151658[[#This Row],[Column22]])</f>
        <v>#DIV/0!</v>
      </c>
      <c r="X167" s="102"/>
      <c r="Y167" s="102"/>
      <c r="Z167" s="102"/>
      <c r="AA167" s="102"/>
      <c r="AB167" s="59"/>
      <c r="AC167" s="118" t="e">
        <f>AVERAGE(Table12151658[[#This Row],[Column25]],Table12151658[[#This Row],[Column26]])</f>
        <v>#DIV/0!</v>
      </c>
      <c r="AD167" s="102"/>
      <c r="AE167" s="102"/>
      <c r="AF167" s="102"/>
      <c r="AG167" s="102"/>
      <c r="AH167" s="59"/>
      <c r="AI167" s="118" t="e">
        <f>AVERAGE(Table12151658[[#This Row],[Column33]],Table12151658[[#This Row],[Column32]],Table12151658[[#This Row],[Column31]])</f>
        <v>#DIV/0!</v>
      </c>
      <c r="AJ167" s="58"/>
      <c r="AK167" s="58"/>
      <c r="AL167" s="102"/>
      <c r="AM167" s="58"/>
      <c r="AN167" s="59"/>
      <c r="AO167" s="118">
        <v>0</v>
      </c>
      <c r="AP167" s="102"/>
      <c r="AQ167" s="102"/>
      <c r="AR167" s="102"/>
      <c r="AS167" s="102"/>
      <c r="AT167" s="59"/>
      <c r="AU167" s="118" t="e">
        <f>AVERAGE(Table12151658[[#This Row],[Column45]],Table12151658[[#This Row],[Column44]],Table12151658[[#This Row],[Column43]])</f>
        <v>#DIV/0!</v>
      </c>
      <c r="AV167" s="102"/>
      <c r="AW167" s="102"/>
      <c r="AX167" s="59">
        <v>0</v>
      </c>
      <c r="AY167" s="102">
        <v>0</v>
      </c>
      <c r="AZ167" s="102">
        <v>0</v>
      </c>
      <c r="BA167" s="118">
        <f>IFERROR(AVERAGE(Table12151658[[#This Row],[Column52]],Table12151658[[#This Row],[Column53]]),"0")</f>
        <v>0</v>
      </c>
    </row>
    <row r="168" spans="1:53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102">
        <v>0</v>
      </c>
      <c r="M168" s="102"/>
      <c r="N168" s="102">
        <v>0</v>
      </c>
      <c r="O168" s="102">
        <v>0</v>
      </c>
      <c r="P168" s="102"/>
      <c r="Q168" s="118">
        <f>IFERROR(AVERAGE(Table12151658[[#This Row],[Column13]],Table12151658[[#This Row],[Column15]],Table12151658[[#This Row],[Column16]]),"0")</f>
        <v>0</v>
      </c>
      <c r="R168" s="101"/>
      <c r="S168" s="101"/>
      <c r="T168" s="101"/>
      <c r="U168" s="101"/>
      <c r="V168" s="65"/>
      <c r="W168" s="118" t="e">
        <f>AVERAGE(Table12151658[[#This Row],[Column19]],Table12151658[[#This Row],[Column20]],Table12151658[[#This Row],[Column22]])</f>
        <v>#DIV/0!</v>
      </c>
      <c r="X168" s="101"/>
      <c r="Y168" s="101"/>
      <c r="Z168" s="101"/>
      <c r="AA168" s="101"/>
      <c r="AB168" s="65"/>
      <c r="AC168" s="118" t="e">
        <f>AVERAGE(Table12151658[[#This Row],[Column25]],Table12151658[[#This Row],[Column26]])</f>
        <v>#DIV/0!</v>
      </c>
      <c r="AD168" s="101"/>
      <c r="AE168" s="101"/>
      <c r="AF168" s="101"/>
      <c r="AG168" s="101"/>
      <c r="AH168" s="65"/>
      <c r="AI168" s="118" t="e">
        <f>AVERAGE(Table12151658[[#This Row],[Column33]],Table12151658[[#This Row],[Column32]],Table12151658[[#This Row],[Column31]])</f>
        <v>#DIV/0!</v>
      </c>
      <c r="AJ168" s="54"/>
      <c r="AK168" s="54"/>
      <c r="AL168" s="101"/>
      <c r="AM168" s="54"/>
      <c r="AN168" s="65"/>
      <c r="AO168" s="118">
        <v>0</v>
      </c>
      <c r="AP168" s="101"/>
      <c r="AQ168" s="101"/>
      <c r="AR168" s="101"/>
      <c r="AS168" s="101"/>
      <c r="AT168" s="65"/>
      <c r="AU168" s="118" t="e">
        <f>AVERAGE(Table12151658[[#This Row],[Column45]],Table12151658[[#This Row],[Column44]],Table12151658[[#This Row],[Column43]])</f>
        <v>#DIV/0!</v>
      </c>
      <c r="AV168" s="101"/>
      <c r="AW168" s="101"/>
      <c r="AX168" s="59">
        <v>0</v>
      </c>
      <c r="AY168" s="102">
        <v>5</v>
      </c>
      <c r="AZ168" s="102">
        <v>0</v>
      </c>
      <c r="BA168" s="118">
        <f>IFERROR(AVERAGE(Table12151658[[#This Row],[Column52]],Table12151658[[#This Row],[Column53]]),"0")</f>
        <v>2.5</v>
      </c>
    </row>
    <row r="169" spans="1:53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102">
        <v>3</v>
      </c>
      <c r="M169" s="102"/>
      <c r="N169" s="102">
        <v>3</v>
      </c>
      <c r="O169" s="102">
        <v>3</v>
      </c>
      <c r="P169" s="102"/>
      <c r="Q169" s="118">
        <f>IFERROR(AVERAGE(Table12151658[[#This Row],[Column13]],Table12151658[[#This Row],[Column15]],Table12151658[[#This Row],[Column16]]),"0")</f>
        <v>3</v>
      </c>
      <c r="R169" s="102"/>
      <c r="S169" s="102"/>
      <c r="T169" s="102"/>
      <c r="U169" s="102"/>
      <c r="V169" s="59"/>
      <c r="W169" s="118" t="e">
        <f>AVERAGE(Table12151658[[#This Row],[Column19]],Table12151658[[#This Row],[Column20]],Table12151658[[#This Row],[Column22]])</f>
        <v>#DIV/0!</v>
      </c>
      <c r="X169" s="102"/>
      <c r="Y169" s="102"/>
      <c r="Z169" s="102"/>
      <c r="AA169" s="102"/>
      <c r="AB169" s="59"/>
      <c r="AC169" s="118" t="e">
        <f>AVERAGE(Table12151658[[#This Row],[Column25]],Table12151658[[#This Row],[Column26]])</f>
        <v>#DIV/0!</v>
      </c>
      <c r="AD169" s="102"/>
      <c r="AE169" s="102"/>
      <c r="AF169" s="102"/>
      <c r="AG169" s="102"/>
      <c r="AH169" s="59"/>
      <c r="AI169" s="118" t="e">
        <f>AVERAGE(Table12151658[[#This Row],[Column33]],Table12151658[[#This Row],[Column32]],Table12151658[[#This Row],[Column31]])</f>
        <v>#DIV/0!</v>
      </c>
      <c r="AJ169" s="58"/>
      <c r="AK169" s="58"/>
      <c r="AL169" s="102"/>
      <c r="AM169" s="58"/>
      <c r="AN169" s="59"/>
      <c r="AO169" s="118">
        <v>0</v>
      </c>
      <c r="AP169" s="102"/>
      <c r="AQ169" s="102"/>
      <c r="AR169" s="102"/>
      <c r="AS169" s="102"/>
      <c r="AT169" s="59"/>
      <c r="AU169" s="118" t="e">
        <f>AVERAGE(Table12151658[[#This Row],[Column45]],Table12151658[[#This Row],[Column44]],Table12151658[[#This Row],[Column43]])</f>
        <v>#DIV/0!</v>
      </c>
      <c r="AV169" s="102"/>
      <c r="AW169" s="102"/>
      <c r="AX169" s="59">
        <v>0</v>
      </c>
      <c r="AY169" s="102">
        <v>5</v>
      </c>
      <c r="AZ169" s="102">
        <v>0</v>
      </c>
      <c r="BA169" s="118">
        <f>IFERROR(AVERAGE(Table12151658[[#This Row],[Column52]],Table12151658[[#This Row],[Column53]]),"0")</f>
        <v>2.5</v>
      </c>
    </row>
    <row r="170" spans="1:53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102">
        <v>4</v>
      </c>
      <c r="M170" s="102"/>
      <c r="N170" s="102">
        <v>4</v>
      </c>
      <c r="O170" s="102">
        <v>4</v>
      </c>
      <c r="P170" s="102"/>
      <c r="Q170" s="118">
        <f>IFERROR(AVERAGE(Table12151658[[#This Row],[Column13]],Table12151658[[#This Row],[Column15]],Table12151658[[#This Row],[Column16]]),"0")</f>
        <v>4</v>
      </c>
      <c r="R170" s="101"/>
      <c r="S170" s="101"/>
      <c r="T170" s="101"/>
      <c r="U170" s="101"/>
      <c r="V170" s="65"/>
      <c r="W170" s="118" t="e">
        <f>AVERAGE(Table12151658[[#This Row],[Column19]],Table12151658[[#This Row],[Column20]],Table12151658[[#This Row],[Column22]])</f>
        <v>#DIV/0!</v>
      </c>
      <c r="X170" s="101"/>
      <c r="Y170" s="101"/>
      <c r="Z170" s="101"/>
      <c r="AA170" s="101"/>
      <c r="AB170" s="65"/>
      <c r="AC170" s="118" t="e">
        <f>AVERAGE(Table12151658[[#This Row],[Column25]],Table12151658[[#This Row],[Column26]])</f>
        <v>#DIV/0!</v>
      </c>
      <c r="AD170" s="101"/>
      <c r="AE170" s="101"/>
      <c r="AF170" s="101"/>
      <c r="AG170" s="101"/>
      <c r="AH170" s="65"/>
      <c r="AI170" s="118" t="e">
        <f>AVERAGE(Table12151658[[#This Row],[Column33]],Table12151658[[#This Row],[Column32]],Table12151658[[#This Row],[Column31]])</f>
        <v>#DIV/0!</v>
      </c>
      <c r="AJ170" s="54"/>
      <c r="AK170" s="54"/>
      <c r="AL170" s="101"/>
      <c r="AM170" s="54"/>
      <c r="AN170" s="65"/>
      <c r="AO170" s="118">
        <v>0</v>
      </c>
      <c r="AP170" s="101"/>
      <c r="AQ170" s="101"/>
      <c r="AR170" s="101"/>
      <c r="AS170" s="101"/>
      <c r="AT170" s="65"/>
      <c r="AU170" s="118" t="e">
        <f>AVERAGE(Table12151658[[#This Row],[Column45]],Table12151658[[#This Row],[Column44]],Table12151658[[#This Row],[Column43]])</f>
        <v>#DIV/0!</v>
      </c>
      <c r="AV170" s="101"/>
      <c r="AW170" s="101"/>
      <c r="AX170" s="59">
        <v>0</v>
      </c>
      <c r="AY170" s="102">
        <v>5</v>
      </c>
      <c r="AZ170" s="102">
        <v>0</v>
      </c>
      <c r="BA170" s="118">
        <f>IFERROR(AVERAGE(Table12151658[[#This Row],[Column52]],Table12151658[[#This Row],[Column53]]),"0")</f>
        <v>2.5</v>
      </c>
    </row>
    <row r="171" spans="1:53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102" t="s">
        <v>563</v>
      </c>
      <c r="M171" s="102"/>
      <c r="N171" s="102" t="s">
        <v>563</v>
      </c>
      <c r="O171" s="102" t="s">
        <v>563</v>
      </c>
      <c r="P171" s="102"/>
      <c r="Q171" s="118" t="str">
        <f>IFERROR(AVERAGE(Table12151658[[#This Row],[Column13]],Table12151658[[#This Row],[Column15]],Table12151658[[#This Row],[Column16]]),"0")</f>
        <v>0</v>
      </c>
      <c r="R171" s="102"/>
      <c r="S171" s="102"/>
      <c r="T171" s="102"/>
      <c r="U171" s="102"/>
      <c r="V171" s="59"/>
      <c r="W171" s="118" t="e">
        <f>AVERAGE(Table12151658[[#This Row],[Column19]],Table12151658[[#This Row],[Column20]],Table12151658[[#This Row],[Column22]])</f>
        <v>#DIV/0!</v>
      </c>
      <c r="X171" s="102"/>
      <c r="Y171" s="102"/>
      <c r="Z171" s="102"/>
      <c r="AA171" s="102"/>
      <c r="AB171" s="59"/>
      <c r="AC171" s="118" t="e">
        <f>AVERAGE(Table12151658[[#This Row],[Column25]],Table12151658[[#This Row],[Column26]])</f>
        <v>#DIV/0!</v>
      </c>
      <c r="AD171" s="102"/>
      <c r="AE171" s="102"/>
      <c r="AF171" s="102"/>
      <c r="AG171" s="102"/>
      <c r="AH171" s="59"/>
      <c r="AI171" s="118" t="e">
        <f>AVERAGE(Table12151658[[#This Row],[Column33]],Table12151658[[#This Row],[Column32]],Table12151658[[#This Row],[Column31]])</f>
        <v>#DIV/0!</v>
      </c>
      <c r="AJ171" s="58"/>
      <c r="AK171" s="58"/>
      <c r="AL171" s="102"/>
      <c r="AM171" s="58"/>
      <c r="AN171" s="59"/>
      <c r="AO171" s="118">
        <v>0</v>
      </c>
      <c r="AP171" s="102"/>
      <c r="AQ171" s="102"/>
      <c r="AR171" s="102"/>
      <c r="AS171" s="102"/>
      <c r="AT171" s="59"/>
      <c r="AU171" s="118" t="e">
        <f>AVERAGE(Table12151658[[#This Row],[Column45]],Table12151658[[#This Row],[Column44]],Table12151658[[#This Row],[Column43]])</f>
        <v>#DIV/0!</v>
      </c>
      <c r="AV171" s="102"/>
      <c r="AW171" s="102"/>
      <c r="AX171" s="59" t="s">
        <v>563</v>
      </c>
      <c r="AY171" s="102" t="s">
        <v>563</v>
      </c>
      <c r="AZ171" s="102" t="s">
        <v>563</v>
      </c>
      <c r="BA171" s="118" t="str">
        <f>IFERROR(AVERAGE(Table12151658[[#This Row],[Column52]],Table12151658[[#This Row],[Column53]]),"0")</f>
        <v>0</v>
      </c>
    </row>
    <row r="172" spans="1:53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102" t="s">
        <v>563</v>
      </c>
      <c r="M172" s="102"/>
      <c r="N172" s="102" t="s">
        <v>563</v>
      </c>
      <c r="O172" s="102" t="s">
        <v>563</v>
      </c>
      <c r="P172" s="102"/>
      <c r="Q172" s="118" t="str">
        <f>IFERROR(AVERAGE(Table12151658[[#This Row],[Column13]],Table12151658[[#This Row],[Column15]],Table12151658[[#This Row],[Column16]]),"0")</f>
        <v>0</v>
      </c>
      <c r="R172" s="101"/>
      <c r="S172" s="101"/>
      <c r="T172" s="101"/>
      <c r="U172" s="101"/>
      <c r="V172" s="65"/>
      <c r="W172" s="118" t="e">
        <f>AVERAGE(Table12151658[[#This Row],[Column19]],Table12151658[[#This Row],[Column20]],Table12151658[[#This Row],[Column22]])</f>
        <v>#DIV/0!</v>
      </c>
      <c r="X172" s="101"/>
      <c r="Y172" s="101"/>
      <c r="Z172" s="101"/>
      <c r="AA172" s="101"/>
      <c r="AB172" s="65"/>
      <c r="AC172" s="118" t="e">
        <f>AVERAGE(Table12151658[[#This Row],[Column25]],Table12151658[[#This Row],[Column26]])</f>
        <v>#DIV/0!</v>
      </c>
      <c r="AD172" s="101"/>
      <c r="AE172" s="101"/>
      <c r="AF172" s="101"/>
      <c r="AG172" s="101"/>
      <c r="AH172" s="65"/>
      <c r="AI172" s="118" t="e">
        <f>AVERAGE(Table12151658[[#This Row],[Column33]],Table12151658[[#This Row],[Column32]],Table12151658[[#This Row],[Column31]])</f>
        <v>#DIV/0!</v>
      </c>
      <c r="AJ172" s="54"/>
      <c r="AK172" s="54"/>
      <c r="AL172" s="101"/>
      <c r="AM172" s="54"/>
      <c r="AN172" s="65"/>
      <c r="AO172" s="118">
        <v>0</v>
      </c>
      <c r="AP172" s="101"/>
      <c r="AQ172" s="101"/>
      <c r="AR172" s="101"/>
      <c r="AS172" s="101"/>
      <c r="AT172" s="65"/>
      <c r="AU172" s="118" t="e">
        <f>AVERAGE(Table12151658[[#This Row],[Column45]],Table12151658[[#This Row],[Column44]],Table12151658[[#This Row],[Column43]])</f>
        <v>#DIV/0!</v>
      </c>
      <c r="AV172" s="101"/>
      <c r="AW172" s="101"/>
      <c r="AX172" s="59" t="s">
        <v>563</v>
      </c>
      <c r="AY172" s="102" t="s">
        <v>563</v>
      </c>
      <c r="AZ172" s="102" t="s">
        <v>563</v>
      </c>
      <c r="BA172" s="118" t="str">
        <f>IFERROR(AVERAGE(Table12151658[[#This Row],[Column52]],Table12151658[[#This Row],[Column53]]),"0")</f>
        <v>0</v>
      </c>
    </row>
    <row r="173" spans="1:53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102">
        <v>0</v>
      </c>
      <c r="M173" s="102"/>
      <c r="N173" s="102">
        <v>0</v>
      </c>
      <c r="O173" s="102">
        <v>0</v>
      </c>
      <c r="P173" s="102"/>
      <c r="Q173" s="118">
        <f>IFERROR(AVERAGE(Table12151658[[#This Row],[Column13]],Table12151658[[#This Row],[Column15]],Table12151658[[#This Row],[Column16]]),"0")</f>
        <v>0</v>
      </c>
      <c r="R173" s="102"/>
      <c r="S173" s="102"/>
      <c r="T173" s="102"/>
      <c r="U173" s="102"/>
      <c r="V173" s="59"/>
      <c r="W173" s="118" t="e">
        <f>AVERAGE(Table12151658[[#This Row],[Column19]],Table12151658[[#This Row],[Column20]],Table12151658[[#This Row],[Column22]])</f>
        <v>#DIV/0!</v>
      </c>
      <c r="X173" s="102"/>
      <c r="Y173" s="102"/>
      <c r="Z173" s="102"/>
      <c r="AA173" s="102"/>
      <c r="AB173" s="59"/>
      <c r="AC173" s="118" t="e">
        <f>AVERAGE(Table12151658[[#This Row],[Column25]],Table12151658[[#This Row],[Column26]])</f>
        <v>#DIV/0!</v>
      </c>
      <c r="AD173" s="102"/>
      <c r="AE173" s="102"/>
      <c r="AF173" s="102"/>
      <c r="AG173" s="102"/>
      <c r="AH173" s="59"/>
      <c r="AI173" s="118" t="e">
        <f>AVERAGE(Table12151658[[#This Row],[Column33]],Table12151658[[#This Row],[Column32]],Table12151658[[#This Row],[Column31]])</f>
        <v>#DIV/0!</v>
      </c>
      <c r="AJ173" s="58"/>
      <c r="AK173" s="58"/>
      <c r="AL173" s="102"/>
      <c r="AM173" s="58"/>
      <c r="AN173" s="59"/>
      <c r="AO173" s="118">
        <v>0</v>
      </c>
      <c r="AP173" s="102"/>
      <c r="AQ173" s="102"/>
      <c r="AR173" s="102"/>
      <c r="AS173" s="102"/>
      <c r="AT173" s="59"/>
      <c r="AU173" s="118" t="e">
        <f>AVERAGE(Table12151658[[#This Row],[Column45]],Table12151658[[#This Row],[Column44]],Table12151658[[#This Row],[Column43]])</f>
        <v>#DIV/0!</v>
      </c>
      <c r="AV173" s="102"/>
      <c r="AW173" s="102"/>
      <c r="AX173" s="59">
        <v>0</v>
      </c>
      <c r="AY173" s="102">
        <v>5</v>
      </c>
      <c r="AZ173" s="102">
        <v>0</v>
      </c>
      <c r="BA173" s="118">
        <f>IFERROR(AVERAGE(Table12151658[[#This Row],[Column52]],Table12151658[[#This Row],[Column53]]),"0")</f>
        <v>2.5</v>
      </c>
    </row>
    <row r="174" spans="1:53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102" t="s">
        <v>563</v>
      </c>
      <c r="M174" s="102"/>
      <c r="N174" s="102" t="s">
        <v>563</v>
      </c>
      <c r="O174" s="102" t="s">
        <v>563</v>
      </c>
      <c r="P174" s="102"/>
      <c r="Q174" s="118" t="str">
        <f>IFERROR(AVERAGE(Table12151658[[#This Row],[Column13]],Table12151658[[#This Row],[Column15]],Table12151658[[#This Row],[Column16]]),"0")</f>
        <v>0</v>
      </c>
      <c r="R174" s="101"/>
      <c r="S174" s="101"/>
      <c r="T174" s="101"/>
      <c r="U174" s="101"/>
      <c r="V174" s="65"/>
      <c r="W174" s="118" t="e">
        <f>AVERAGE(Table12151658[[#This Row],[Column19]],Table12151658[[#This Row],[Column20]],Table12151658[[#This Row],[Column22]])</f>
        <v>#DIV/0!</v>
      </c>
      <c r="X174" s="101"/>
      <c r="Y174" s="101"/>
      <c r="Z174" s="101"/>
      <c r="AA174" s="101"/>
      <c r="AB174" s="65"/>
      <c r="AC174" s="118" t="e">
        <f>AVERAGE(Table12151658[[#This Row],[Column25]],Table12151658[[#This Row],[Column26]])</f>
        <v>#DIV/0!</v>
      </c>
      <c r="AD174" s="101"/>
      <c r="AE174" s="101"/>
      <c r="AF174" s="101"/>
      <c r="AG174" s="101"/>
      <c r="AH174" s="65"/>
      <c r="AI174" s="118" t="e">
        <f>AVERAGE(Table12151658[[#This Row],[Column33]],Table12151658[[#This Row],[Column32]],Table12151658[[#This Row],[Column31]])</f>
        <v>#DIV/0!</v>
      </c>
      <c r="AJ174" s="54"/>
      <c r="AK174" s="54"/>
      <c r="AL174" s="101"/>
      <c r="AM174" s="54"/>
      <c r="AN174" s="65"/>
      <c r="AO174" s="118">
        <v>0</v>
      </c>
      <c r="AP174" s="101"/>
      <c r="AQ174" s="101"/>
      <c r="AR174" s="101"/>
      <c r="AS174" s="101"/>
      <c r="AT174" s="65"/>
      <c r="AU174" s="118" t="e">
        <f>AVERAGE(Table12151658[[#This Row],[Column45]],Table12151658[[#This Row],[Column44]],Table12151658[[#This Row],[Column43]])</f>
        <v>#DIV/0!</v>
      </c>
      <c r="AV174" s="101"/>
      <c r="AW174" s="101"/>
      <c r="AX174" s="59" t="s">
        <v>563</v>
      </c>
      <c r="AY174" s="102" t="s">
        <v>563</v>
      </c>
      <c r="AZ174" s="102" t="s">
        <v>563</v>
      </c>
      <c r="BA174" s="118" t="str">
        <f>IFERROR(AVERAGE(Table12151658[[#This Row],[Column52]],Table12151658[[#This Row],[Column53]]),"0")</f>
        <v>0</v>
      </c>
    </row>
    <row r="175" spans="1:53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102" t="s">
        <v>563</v>
      </c>
      <c r="M175" s="102"/>
      <c r="N175" s="102" t="s">
        <v>563</v>
      </c>
      <c r="O175" s="102" t="s">
        <v>563</v>
      </c>
      <c r="P175" s="102"/>
      <c r="Q175" s="118" t="str">
        <f>IFERROR(AVERAGE(Table12151658[[#This Row],[Column13]],Table12151658[[#This Row],[Column15]],Table12151658[[#This Row],[Column16]]),"0")</f>
        <v>0</v>
      </c>
      <c r="R175" s="102"/>
      <c r="S175" s="102"/>
      <c r="T175" s="102"/>
      <c r="U175" s="102"/>
      <c r="V175" s="59"/>
      <c r="W175" s="118" t="e">
        <f>AVERAGE(Table12151658[[#This Row],[Column19]],Table12151658[[#This Row],[Column20]],Table12151658[[#This Row],[Column22]])</f>
        <v>#DIV/0!</v>
      </c>
      <c r="X175" s="102"/>
      <c r="Y175" s="102"/>
      <c r="Z175" s="102"/>
      <c r="AA175" s="102"/>
      <c r="AB175" s="59"/>
      <c r="AC175" s="118" t="e">
        <f>AVERAGE(Table12151658[[#This Row],[Column25]],Table12151658[[#This Row],[Column26]])</f>
        <v>#DIV/0!</v>
      </c>
      <c r="AD175" s="102"/>
      <c r="AE175" s="102"/>
      <c r="AF175" s="102"/>
      <c r="AG175" s="102"/>
      <c r="AH175" s="59"/>
      <c r="AI175" s="118" t="e">
        <f>AVERAGE(Table12151658[[#This Row],[Column33]],Table12151658[[#This Row],[Column32]],Table12151658[[#This Row],[Column31]])</f>
        <v>#DIV/0!</v>
      </c>
      <c r="AJ175" s="58"/>
      <c r="AK175" s="58"/>
      <c r="AL175" s="102"/>
      <c r="AM175" s="58"/>
      <c r="AN175" s="59"/>
      <c r="AO175" s="118">
        <v>0</v>
      </c>
      <c r="AP175" s="102"/>
      <c r="AQ175" s="102"/>
      <c r="AR175" s="102"/>
      <c r="AS175" s="102"/>
      <c r="AT175" s="59"/>
      <c r="AU175" s="118" t="e">
        <f>AVERAGE(Table12151658[[#This Row],[Column45]],Table12151658[[#This Row],[Column44]],Table12151658[[#This Row],[Column43]])</f>
        <v>#DIV/0!</v>
      </c>
      <c r="AV175" s="102"/>
      <c r="AW175" s="102"/>
      <c r="AX175" s="59" t="s">
        <v>563</v>
      </c>
      <c r="AY175" s="102" t="s">
        <v>563</v>
      </c>
      <c r="AZ175" s="102" t="s">
        <v>563</v>
      </c>
      <c r="BA175" s="118" t="str">
        <f>IFERROR(AVERAGE(Table12151658[[#This Row],[Column52]],Table12151658[[#This Row],[Column53]]),"0")</f>
        <v>0</v>
      </c>
    </row>
    <row r="176" spans="1:53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102" t="s">
        <v>563</v>
      </c>
      <c r="M176" s="102"/>
      <c r="N176" s="102" t="s">
        <v>563</v>
      </c>
      <c r="O176" s="102" t="s">
        <v>563</v>
      </c>
      <c r="P176" s="102"/>
      <c r="Q176" s="118" t="str">
        <f>IFERROR(AVERAGE(Table12151658[[#This Row],[Column13]],Table12151658[[#This Row],[Column15]],Table12151658[[#This Row],[Column16]]),"0")</f>
        <v>0</v>
      </c>
      <c r="R176" s="101"/>
      <c r="S176" s="101"/>
      <c r="T176" s="101"/>
      <c r="U176" s="101"/>
      <c r="V176" s="65"/>
      <c r="W176" s="118" t="e">
        <f>AVERAGE(Table12151658[[#This Row],[Column19]],Table12151658[[#This Row],[Column20]],Table12151658[[#This Row],[Column22]])</f>
        <v>#DIV/0!</v>
      </c>
      <c r="X176" s="101"/>
      <c r="Y176" s="101"/>
      <c r="Z176" s="101"/>
      <c r="AA176" s="101"/>
      <c r="AB176" s="65"/>
      <c r="AC176" s="118" t="e">
        <f>AVERAGE(Table12151658[[#This Row],[Column25]],Table12151658[[#This Row],[Column26]])</f>
        <v>#DIV/0!</v>
      </c>
      <c r="AD176" s="101"/>
      <c r="AE176" s="101"/>
      <c r="AF176" s="101"/>
      <c r="AG176" s="101"/>
      <c r="AH176" s="65"/>
      <c r="AI176" s="118" t="e">
        <f>AVERAGE(Table12151658[[#This Row],[Column33]],Table12151658[[#This Row],[Column32]],Table12151658[[#This Row],[Column31]])</f>
        <v>#DIV/0!</v>
      </c>
      <c r="AJ176" s="54"/>
      <c r="AK176" s="54"/>
      <c r="AL176" s="101"/>
      <c r="AM176" s="54"/>
      <c r="AN176" s="65"/>
      <c r="AO176" s="118">
        <v>0</v>
      </c>
      <c r="AP176" s="101"/>
      <c r="AQ176" s="101"/>
      <c r="AR176" s="101"/>
      <c r="AS176" s="101"/>
      <c r="AT176" s="65"/>
      <c r="AU176" s="118" t="e">
        <f>AVERAGE(Table12151658[[#This Row],[Column45]],Table12151658[[#This Row],[Column44]],Table12151658[[#This Row],[Column43]])</f>
        <v>#DIV/0!</v>
      </c>
      <c r="AV176" s="101"/>
      <c r="AW176" s="101"/>
      <c r="AX176" s="59" t="s">
        <v>563</v>
      </c>
      <c r="AY176" s="102" t="s">
        <v>563</v>
      </c>
      <c r="AZ176" s="102" t="s">
        <v>563</v>
      </c>
      <c r="BA176" s="118" t="str">
        <f>IFERROR(AVERAGE(Table12151658[[#This Row],[Column52]],Table12151658[[#This Row],[Column53]]),"0")</f>
        <v>0</v>
      </c>
    </row>
    <row r="177" spans="1:53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102">
        <v>2</v>
      </c>
      <c r="M177" s="102"/>
      <c r="N177" s="102">
        <v>2</v>
      </c>
      <c r="O177" s="102">
        <v>2</v>
      </c>
      <c r="P177" s="102"/>
      <c r="Q177" s="118">
        <f>IFERROR(AVERAGE(Table12151658[[#This Row],[Column13]],Table12151658[[#This Row],[Column15]],Table12151658[[#This Row],[Column16]]),"0")</f>
        <v>2</v>
      </c>
      <c r="R177" s="102"/>
      <c r="S177" s="102"/>
      <c r="T177" s="102"/>
      <c r="U177" s="102"/>
      <c r="V177" s="59"/>
      <c r="W177" s="118" t="e">
        <f>AVERAGE(Table12151658[[#This Row],[Column19]],Table12151658[[#This Row],[Column20]],Table12151658[[#This Row],[Column22]])</f>
        <v>#DIV/0!</v>
      </c>
      <c r="X177" s="102"/>
      <c r="Y177" s="102"/>
      <c r="Z177" s="102"/>
      <c r="AA177" s="102"/>
      <c r="AB177" s="59"/>
      <c r="AC177" s="118" t="e">
        <f>AVERAGE(Table12151658[[#This Row],[Column25]],Table12151658[[#This Row],[Column26]])</f>
        <v>#DIV/0!</v>
      </c>
      <c r="AD177" s="102"/>
      <c r="AE177" s="102"/>
      <c r="AF177" s="102"/>
      <c r="AG177" s="102"/>
      <c r="AH177" s="59"/>
      <c r="AI177" s="118" t="e">
        <f>AVERAGE(Table12151658[[#This Row],[Column33]],Table12151658[[#This Row],[Column32]],Table12151658[[#This Row],[Column31]])</f>
        <v>#DIV/0!</v>
      </c>
      <c r="AJ177" s="58"/>
      <c r="AK177" s="58"/>
      <c r="AL177" s="102"/>
      <c r="AM177" s="58"/>
      <c r="AN177" s="59"/>
      <c r="AO177" s="118">
        <v>0</v>
      </c>
      <c r="AP177" s="102"/>
      <c r="AQ177" s="102"/>
      <c r="AR177" s="102"/>
      <c r="AS177" s="102"/>
      <c r="AT177" s="59"/>
      <c r="AU177" s="118" t="e">
        <f>AVERAGE(Table12151658[[#This Row],[Column45]],Table12151658[[#This Row],[Column44]],Table12151658[[#This Row],[Column43]])</f>
        <v>#DIV/0!</v>
      </c>
      <c r="AV177" s="102"/>
      <c r="AW177" s="102"/>
      <c r="AX177" s="59">
        <v>0</v>
      </c>
      <c r="AY177" s="102">
        <v>5</v>
      </c>
      <c r="AZ177" s="102">
        <v>0</v>
      </c>
      <c r="BA177" s="118">
        <f>IFERROR(AVERAGE(Table12151658[[#This Row],[Column52]],Table12151658[[#This Row],[Column53]]),"0")</f>
        <v>2.5</v>
      </c>
    </row>
    <row r="178" spans="1:53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102" t="s">
        <v>563</v>
      </c>
      <c r="M178" s="102"/>
      <c r="N178" s="102" t="s">
        <v>563</v>
      </c>
      <c r="O178" s="102" t="s">
        <v>563</v>
      </c>
      <c r="P178" s="102"/>
      <c r="Q178" s="118" t="str">
        <f>IFERROR(AVERAGE(Table12151658[[#This Row],[Column13]],Table12151658[[#This Row],[Column15]],Table12151658[[#This Row],[Column16]]),"0")</f>
        <v>0</v>
      </c>
      <c r="R178" s="101"/>
      <c r="S178" s="101"/>
      <c r="T178" s="101"/>
      <c r="U178" s="101"/>
      <c r="V178" s="65"/>
      <c r="W178" s="118" t="e">
        <f>AVERAGE(Table12151658[[#This Row],[Column19]],Table12151658[[#This Row],[Column20]],Table12151658[[#This Row],[Column22]])</f>
        <v>#DIV/0!</v>
      </c>
      <c r="X178" s="101"/>
      <c r="Y178" s="101"/>
      <c r="Z178" s="101"/>
      <c r="AA178" s="101"/>
      <c r="AB178" s="65"/>
      <c r="AC178" s="118" t="e">
        <f>AVERAGE(Table12151658[[#This Row],[Column25]],Table12151658[[#This Row],[Column26]])</f>
        <v>#DIV/0!</v>
      </c>
      <c r="AD178" s="101"/>
      <c r="AE178" s="101"/>
      <c r="AF178" s="101"/>
      <c r="AG178" s="101"/>
      <c r="AH178" s="65"/>
      <c r="AI178" s="118" t="e">
        <f>AVERAGE(Table12151658[[#This Row],[Column33]],Table12151658[[#This Row],[Column32]],Table12151658[[#This Row],[Column31]])</f>
        <v>#DIV/0!</v>
      </c>
      <c r="AJ178" s="54"/>
      <c r="AK178" s="54"/>
      <c r="AL178" s="101"/>
      <c r="AM178" s="54"/>
      <c r="AN178" s="65"/>
      <c r="AO178" s="118">
        <v>0</v>
      </c>
      <c r="AP178" s="101"/>
      <c r="AQ178" s="101"/>
      <c r="AR178" s="101"/>
      <c r="AS178" s="101"/>
      <c r="AT178" s="65"/>
      <c r="AU178" s="118" t="e">
        <f>AVERAGE(Table12151658[[#This Row],[Column45]],Table12151658[[#This Row],[Column44]],Table12151658[[#This Row],[Column43]])</f>
        <v>#DIV/0!</v>
      </c>
      <c r="AV178" s="101"/>
      <c r="AW178" s="101"/>
      <c r="AX178" s="59" t="s">
        <v>563</v>
      </c>
      <c r="AY178" s="102" t="s">
        <v>563</v>
      </c>
      <c r="AZ178" s="102" t="s">
        <v>563</v>
      </c>
      <c r="BA178" s="118" t="str">
        <f>IFERROR(AVERAGE(Table12151658[[#This Row],[Column52]],Table12151658[[#This Row],[Column53]]),"0")</f>
        <v>0</v>
      </c>
    </row>
    <row r="179" spans="1:53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102">
        <v>3</v>
      </c>
      <c r="M179" s="102"/>
      <c r="N179" s="102">
        <v>2</v>
      </c>
      <c r="O179" s="102">
        <v>5</v>
      </c>
      <c r="P179" s="102"/>
      <c r="Q179" s="118">
        <f>IFERROR(AVERAGE(Table12151658[[#This Row],[Column13]],Table12151658[[#This Row],[Column15]],Table12151658[[#This Row],[Column16]]),"0")</f>
        <v>3.3333333333333335</v>
      </c>
      <c r="R179" s="102"/>
      <c r="S179" s="102"/>
      <c r="T179" s="102"/>
      <c r="U179" s="102"/>
      <c r="V179" s="59"/>
      <c r="W179" s="118" t="e">
        <f>AVERAGE(Table12151658[[#This Row],[Column19]],Table12151658[[#This Row],[Column20]],Table12151658[[#This Row],[Column22]])</f>
        <v>#DIV/0!</v>
      </c>
      <c r="X179" s="102"/>
      <c r="Y179" s="102"/>
      <c r="Z179" s="102"/>
      <c r="AA179" s="102"/>
      <c r="AB179" s="59"/>
      <c r="AC179" s="118" t="e">
        <f>AVERAGE(Table12151658[[#This Row],[Column25]],Table12151658[[#This Row],[Column26]])</f>
        <v>#DIV/0!</v>
      </c>
      <c r="AD179" s="102"/>
      <c r="AE179" s="102"/>
      <c r="AF179" s="102"/>
      <c r="AG179" s="102"/>
      <c r="AH179" s="59"/>
      <c r="AI179" s="118" t="e">
        <f>AVERAGE(Table12151658[[#This Row],[Column33]],Table12151658[[#This Row],[Column32]],Table12151658[[#This Row],[Column31]])</f>
        <v>#DIV/0!</v>
      </c>
      <c r="AJ179" s="58"/>
      <c r="AK179" s="58"/>
      <c r="AL179" s="102"/>
      <c r="AM179" s="58"/>
      <c r="AN179" s="59"/>
      <c r="AO179" s="118">
        <v>0</v>
      </c>
      <c r="AP179" s="102"/>
      <c r="AQ179" s="102"/>
      <c r="AR179" s="102"/>
      <c r="AS179" s="102"/>
      <c r="AT179" s="59"/>
      <c r="AU179" s="118" t="e">
        <f>AVERAGE(Table12151658[[#This Row],[Column45]],Table12151658[[#This Row],[Column44]],Table12151658[[#This Row],[Column43]])</f>
        <v>#DIV/0!</v>
      </c>
      <c r="AV179" s="102"/>
      <c r="AW179" s="102"/>
      <c r="AX179" s="59">
        <v>0</v>
      </c>
      <c r="AY179" s="102">
        <v>5</v>
      </c>
      <c r="AZ179" s="102">
        <v>0</v>
      </c>
      <c r="BA179" s="118">
        <f>IFERROR(AVERAGE(Table12151658[[#This Row],[Column52]],Table12151658[[#This Row],[Column53]]),"0")</f>
        <v>2.5</v>
      </c>
    </row>
    <row r="180" spans="1:53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102">
        <v>3</v>
      </c>
      <c r="M180" s="102"/>
      <c r="N180" s="102">
        <v>2</v>
      </c>
      <c r="O180" s="102">
        <v>5</v>
      </c>
      <c r="P180" s="102"/>
      <c r="Q180" s="118">
        <f>IFERROR(AVERAGE(Table12151658[[#This Row],[Column13]],Table12151658[[#This Row],[Column15]],Table12151658[[#This Row],[Column16]]),"0")</f>
        <v>3.3333333333333335</v>
      </c>
      <c r="R180" s="101"/>
      <c r="S180" s="101"/>
      <c r="T180" s="101"/>
      <c r="U180" s="101"/>
      <c r="V180" s="65"/>
      <c r="W180" s="118" t="e">
        <f>AVERAGE(Table12151658[[#This Row],[Column19]],Table12151658[[#This Row],[Column20]],Table12151658[[#This Row],[Column22]])</f>
        <v>#DIV/0!</v>
      </c>
      <c r="X180" s="101"/>
      <c r="Y180" s="101"/>
      <c r="Z180" s="101"/>
      <c r="AA180" s="101"/>
      <c r="AB180" s="65"/>
      <c r="AC180" s="118" t="e">
        <f>AVERAGE(Table12151658[[#This Row],[Column25]],Table12151658[[#This Row],[Column26]])</f>
        <v>#DIV/0!</v>
      </c>
      <c r="AD180" s="101"/>
      <c r="AE180" s="101"/>
      <c r="AF180" s="101"/>
      <c r="AG180" s="101"/>
      <c r="AH180" s="65"/>
      <c r="AI180" s="118" t="e">
        <f>AVERAGE(Table12151658[[#This Row],[Column33]],Table12151658[[#This Row],[Column32]],Table12151658[[#This Row],[Column31]])</f>
        <v>#DIV/0!</v>
      </c>
      <c r="AJ180" s="54"/>
      <c r="AK180" s="54"/>
      <c r="AL180" s="101"/>
      <c r="AM180" s="54"/>
      <c r="AN180" s="65"/>
      <c r="AO180" s="118">
        <v>0</v>
      </c>
      <c r="AP180" s="101"/>
      <c r="AQ180" s="101"/>
      <c r="AR180" s="101"/>
      <c r="AS180" s="101"/>
      <c r="AT180" s="65"/>
      <c r="AU180" s="118" t="e">
        <f>AVERAGE(Table12151658[[#This Row],[Column45]],Table12151658[[#This Row],[Column44]],Table12151658[[#This Row],[Column43]])</f>
        <v>#DIV/0!</v>
      </c>
      <c r="AV180" s="101"/>
      <c r="AW180" s="101"/>
      <c r="AX180" s="59">
        <v>0</v>
      </c>
      <c r="AY180" s="102">
        <v>5</v>
      </c>
      <c r="AZ180" s="102">
        <v>0</v>
      </c>
      <c r="BA180" s="118">
        <f>IFERROR(AVERAGE(Table12151658[[#This Row],[Column52]],Table12151658[[#This Row],[Column53]]),"0")</f>
        <v>2.5</v>
      </c>
    </row>
    <row r="181" spans="1:53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102">
        <v>0</v>
      </c>
      <c r="M181" s="102"/>
      <c r="N181" s="102">
        <v>0</v>
      </c>
      <c r="O181" s="102">
        <v>0</v>
      </c>
      <c r="P181" s="102"/>
      <c r="Q181" s="118">
        <f>IFERROR(AVERAGE(Table12151658[[#This Row],[Column13]],Table12151658[[#This Row],[Column15]],Table12151658[[#This Row],[Column16]]),"0")</f>
        <v>0</v>
      </c>
      <c r="R181" s="102"/>
      <c r="S181" s="102"/>
      <c r="T181" s="102"/>
      <c r="U181" s="102"/>
      <c r="V181" s="59"/>
      <c r="W181" s="118" t="e">
        <f>AVERAGE(Table12151658[[#This Row],[Column19]],Table12151658[[#This Row],[Column20]],Table12151658[[#This Row],[Column22]])</f>
        <v>#DIV/0!</v>
      </c>
      <c r="X181" s="102"/>
      <c r="Y181" s="102"/>
      <c r="Z181" s="102"/>
      <c r="AA181" s="102"/>
      <c r="AB181" s="59"/>
      <c r="AC181" s="118" t="e">
        <f>AVERAGE(Table12151658[[#This Row],[Column25]],Table12151658[[#This Row],[Column26]])</f>
        <v>#DIV/0!</v>
      </c>
      <c r="AD181" s="102"/>
      <c r="AE181" s="102"/>
      <c r="AF181" s="102"/>
      <c r="AG181" s="102"/>
      <c r="AH181" s="59"/>
      <c r="AI181" s="118" t="e">
        <f>AVERAGE(Table12151658[[#This Row],[Column33]],Table12151658[[#This Row],[Column32]],Table12151658[[#This Row],[Column31]])</f>
        <v>#DIV/0!</v>
      </c>
      <c r="AJ181" s="58"/>
      <c r="AK181" s="58"/>
      <c r="AL181" s="102"/>
      <c r="AM181" s="58"/>
      <c r="AN181" s="59"/>
      <c r="AO181" s="118">
        <v>0</v>
      </c>
      <c r="AP181" s="102"/>
      <c r="AQ181" s="102"/>
      <c r="AR181" s="102"/>
      <c r="AS181" s="102"/>
      <c r="AT181" s="59"/>
      <c r="AU181" s="118" t="e">
        <f>AVERAGE(Table12151658[[#This Row],[Column45]],Table12151658[[#This Row],[Column44]],Table12151658[[#This Row],[Column43]])</f>
        <v>#DIV/0!</v>
      </c>
      <c r="AV181" s="102"/>
      <c r="AW181" s="102"/>
      <c r="AX181" s="59">
        <v>0</v>
      </c>
      <c r="AY181" s="102">
        <v>0</v>
      </c>
      <c r="AZ181" s="102">
        <v>0</v>
      </c>
      <c r="BA181" s="118">
        <f>IFERROR(AVERAGE(Table12151658[[#This Row],[Column52]],Table12151658[[#This Row],[Column53]]),"0")</f>
        <v>0</v>
      </c>
    </row>
    <row r="182" spans="1:53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102">
        <v>4</v>
      </c>
      <c r="M182" s="102"/>
      <c r="N182" s="102">
        <v>4</v>
      </c>
      <c r="O182" s="102">
        <v>3</v>
      </c>
      <c r="P182" s="102"/>
      <c r="Q182" s="118">
        <f>IFERROR(AVERAGE(Table12151658[[#This Row],[Column13]],Table12151658[[#This Row],[Column15]],Table12151658[[#This Row],[Column16]]),"0")</f>
        <v>3.6666666666666665</v>
      </c>
      <c r="R182" s="101"/>
      <c r="S182" s="101"/>
      <c r="T182" s="101"/>
      <c r="U182" s="101"/>
      <c r="V182" s="65"/>
      <c r="W182" s="118" t="e">
        <f>AVERAGE(Table12151658[[#This Row],[Column19]],Table12151658[[#This Row],[Column20]],Table12151658[[#This Row],[Column22]])</f>
        <v>#DIV/0!</v>
      </c>
      <c r="X182" s="101"/>
      <c r="Y182" s="101"/>
      <c r="Z182" s="101"/>
      <c r="AA182" s="101"/>
      <c r="AB182" s="65"/>
      <c r="AC182" s="118" t="e">
        <f>AVERAGE(Table12151658[[#This Row],[Column25]],Table12151658[[#This Row],[Column26]])</f>
        <v>#DIV/0!</v>
      </c>
      <c r="AD182" s="101"/>
      <c r="AE182" s="101"/>
      <c r="AF182" s="101"/>
      <c r="AG182" s="101"/>
      <c r="AH182" s="65"/>
      <c r="AI182" s="118" t="e">
        <f>AVERAGE(Table12151658[[#This Row],[Column33]],Table12151658[[#This Row],[Column32]],Table12151658[[#This Row],[Column31]])</f>
        <v>#DIV/0!</v>
      </c>
      <c r="AJ182" s="54"/>
      <c r="AK182" s="54"/>
      <c r="AL182" s="101"/>
      <c r="AM182" s="54"/>
      <c r="AN182" s="65"/>
      <c r="AO182" s="118">
        <v>0</v>
      </c>
      <c r="AP182" s="101"/>
      <c r="AQ182" s="101"/>
      <c r="AR182" s="101"/>
      <c r="AS182" s="101"/>
      <c r="AT182" s="65"/>
      <c r="AU182" s="118" t="e">
        <f>AVERAGE(Table12151658[[#This Row],[Column45]],Table12151658[[#This Row],[Column44]],Table12151658[[#This Row],[Column43]])</f>
        <v>#DIV/0!</v>
      </c>
      <c r="AV182" s="101"/>
      <c r="AW182" s="101"/>
      <c r="AX182" s="59">
        <v>0</v>
      </c>
      <c r="AY182" s="102">
        <v>5</v>
      </c>
      <c r="AZ182" s="102">
        <v>0</v>
      </c>
      <c r="BA182" s="118">
        <f>IFERROR(AVERAGE(Table12151658[[#This Row],[Column52]],Table12151658[[#This Row],[Column53]]),"0")</f>
        <v>2.5</v>
      </c>
    </row>
    <row r="183" spans="1:53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102" t="s">
        <v>563</v>
      </c>
      <c r="M183" s="102"/>
      <c r="N183" s="102" t="s">
        <v>563</v>
      </c>
      <c r="O183" s="102" t="s">
        <v>563</v>
      </c>
      <c r="P183" s="102"/>
      <c r="Q183" s="118" t="str">
        <f>IFERROR(AVERAGE(Table12151658[[#This Row],[Column13]],Table12151658[[#This Row],[Column15]],Table12151658[[#This Row],[Column16]]),"0")</f>
        <v>0</v>
      </c>
      <c r="R183" s="102"/>
      <c r="S183" s="102"/>
      <c r="T183" s="102"/>
      <c r="U183" s="102"/>
      <c r="V183" s="59"/>
      <c r="W183" s="118" t="e">
        <f>AVERAGE(Table12151658[[#This Row],[Column19]],Table12151658[[#This Row],[Column20]],Table12151658[[#This Row],[Column22]])</f>
        <v>#DIV/0!</v>
      </c>
      <c r="X183" s="102"/>
      <c r="Y183" s="102"/>
      <c r="Z183" s="102"/>
      <c r="AA183" s="102"/>
      <c r="AB183" s="59"/>
      <c r="AC183" s="118" t="e">
        <f>AVERAGE(Table12151658[[#This Row],[Column25]],Table12151658[[#This Row],[Column26]])</f>
        <v>#DIV/0!</v>
      </c>
      <c r="AD183" s="102"/>
      <c r="AE183" s="102"/>
      <c r="AF183" s="102"/>
      <c r="AG183" s="102"/>
      <c r="AH183" s="59"/>
      <c r="AI183" s="118" t="e">
        <f>AVERAGE(Table12151658[[#This Row],[Column33]],Table12151658[[#This Row],[Column32]],Table12151658[[#This Row],[Column31]])</f>
        <v>#DIV/0!</v>
      </c>
      <c r="AJ183" s="58"/>
      <c r="AK183" s="58"/>
      <c r="AL183" s="102"/>
      <c r="AM183" s="58"/>
      <c r="AN183" s="59"/>
      <c r="AO183" s="118">
        <v>0</v>
      </c>
      <c r="AP183" s="102"/>
      <c r="AQ183" s="102"/>
      <c r="AR183" s="102"/>
      <c r="AS183" s="102"/>
      <c r="AT183" s="59"/>
      <c r="AU183" s="118" t="e">
        <f>AVERAGE(Table12151658[[#This Row],[Column45]],Table12151658[[#This Row],[Column44]],Table12151658[[#This Row],[Column43]])</f>
        <v>#DIV/0!</v>
      </c>
      <c r="AV183" s="102"/>
      <c r="AW183" s="102"/>
      <c r="AX183" s="59" t="s">
        <v>563</v>
      </c>
      <c r="AY183" s="102" t="s">
        <v>563</v>
      </c>
      <c r="AZ183" s="102" t="s">
        <v>563</v>
      </c>
      <c r="BA183" s="118" t="str">
        <f>IFERROR(AVERAGE(Table12151658[[#This Row],[Column52]],Table12151658[[#This Row],[Column53]]),"0")</f>
        <v>0</v>
      </c>
    </row>
    <row r="184" spans="1:53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102">
        <v>4</v>
      </c>
      <c r="M184" s="102"/>
      <c r="N184" s="102">
        <v>4</v>
      </c>
      <c r="O184" s="102">
        <v>4</v>
      </c>
      <c r="P184" s="102"/>
      <c r="Q184" s="118">
        <f>IFERROR(AVERAGE(Table12151658[[#This Row],[Column13]],Table12151658[[#This Row],[Column15]],Table12151658[[#This Row],[Column16]]),"0")</f>
        <v>4</v>
      </c>
      <c r="R184" s="101"/>
      <c r="S184" s="101"/>
      <c r="T184" s="101"/>
      <c r="U184" s="101"/>
      <c r="V184" s="65"/>
      <c r="W184" s="118" t="e">
        <f>AVERAGE(Table12151658[[#This Row],[Column19]],Table12151658[[#This Row],[Column20]],Table12151658[[#This Row],[Column22]])</f>
        <v>#DIV/0!</v>
      </c>
      <c r="X184" s="101"/>
      <c r="Y184" s="101"/>
      <c r="Z184" s="101"/>
      <c r="AA184" s="101"/>
      <c r="AB184" s="65"/>
      <c r="AC184" s="118" t="e">
        <f>AVERAGE(Table12151658[[#This Row],[Column25]],Table12151658[[#This Row],[Column26]])</f>
        <v>#DIV/0!</v>
      </c>
      <c r="AD184" s="101"/>
      <c r="AE184" s="101"/>
      <c r="AF184" s="101"/>
      <c r="AG184" s="101"/>
      <c r="AH184" s="65"/>
      <c r="AI184" s="118" t="e">
        <f>AVERAGE(Table12151658[[#This Row],[Column33]],Table12151658[[#This Row],[Column32]],Table12151658[[#This Row],[Column31]])</f>
        <v>#DIV/0!</v>
      </c>
      <c r="AJ184" s="54"/>
      <c r="AK184" s="54"/>
      <c r="AL184" s="101"/>
      <c r="AM184" s="54"/>
      <c r="AN184" s="65"/>
      <c r="AO184" s="118">
        <v>0</v>
      </c>
      <c r="AP184" s="101"/>
      <c r="AQ184" s="101"/>
      <c r="AR184" s="101"/>
      <c r="AS184" s="101"/>
      <c r="AT184" s="65"/>
      <c r="AU184" s="118" t="e">
        <f>AVERAGE(Table12151658[[#This Row],[Column45]],Table12151658[[#This Row],[Column44]],Table12151658[[#This Row],[Column43]])</f>
        <v>#DIV/0!</v>
      </c>
      <c r="AV184" s="101"/>
      <c r="AW184" s="101"/>
      <c r="AX184" s="59">
        <v>0</v>
      </c>
      <c r="AY184" s="102">
        <v>5</v>
      </c>
      <c r="AZ184" s="102">
        <v>0</v>
      </c>
      <c r="BA184" s="118">
        <f>IFERROR(AVERAGE(Table12151658[[#This Row],[Column52]],Table12151658[[#This Row],[Column53]]),"0")</f>
        <v>2.5</v>
      </c>
    </row>
    <row r="185" spans="1:53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102" t="s">
        <v>563</v>
      </c>
      <c r="M185" s="102"/>
      <c r="N185" s="102" t="s">
        <v>563</v>
      </c>
      <c r="O185" s="102" t="s">
        <v>563</v>
      </c>
      <c r="P185" s="102"/>
      <c r="Q185" s="118" t="str">
        <f>IFERROR(AVERAGE(Table12151658[[#This Row],[Column13]],Table12151658[[#This Row],[Column15]],Table12151658[[#This Row],[Column16]]),"0")</f>
        <v>0</v>
      </c>
      <c r="R185" s="102"/>
      <c r="S185" s="102"/>
      <c r="T185" s="102"/>
      <c r="U185" s="102"/>
      <c r="V185" s="59"/>
      <c r="W185" s="118" t="e">
        <f>AVERAGE(Table12151658[[#This Row],[Column19]],Table12151658[[#This Row],[Column20]],Table12151658[[#This Row],[Column22]])</f>
        <v>#DIV/0!</v>
      </c>
      <c r="X185" s="102"/>
      <c r="Y185" s="102"/>
      <c r="Z185" s="102"/>
      <c r="AA185" s="102"/>
      <c r="AB185" s="59"/>
      <c r="AC185" s="118" t="e">
        <f>AVERAGE(Table12151658[[#This Row],[Column25]],Table12151658[[#This Row],[Column26]])</f>
        <v>#DIV/0!</v>
      </c>
      <c r="AD185" s="102"/>
      <c r="AE185" s="102"/>
      <c r="AF185" s="102"/>
      <c r="AG185" s="102"/>
      <c r="AH185" s="59"/>
      <c r="AI185" s="118" t="e">
        <f>AVERAGE(Table12151658[[#This Row],[Column33]],Table12151658[[#This Row],[Column32]],Table12151658[[#This Row],[Column31]])</f>
        <v>#DIV/0!</v>
      </c>
      <c r="AJ185" s="58"/>
      <c r="AK185" s="58"/>
      <c r="AL185" s="102"/>
      <c r="AM185" s="58"/>
      <c r="AN185" s="59"/>
      <c r="AO185" s="118">
        <v>0</v>
      </c>
      <c r="AP185" s="102"/>
      <c r="AQ185" s="102"/>
      <c r="AR185" s="102"/>
      <c r="AS185" s="102"/>
      <c r="AT185" s="59"/>
      <c r="AU185" s="118" t="e">
        <f>AVERAGE(Table12151658[[#This Row],[Column45]],Table12151658[[#This Row],[Column44]],Table12151658[[#This Row],[Column43]])</f>
        <v>#DIV/0!</v>
      </c>
      <c r="AV185" s="102"/>
      <c r="AW185" s="102"/>
      <c r="AX185" s="59" t="s">
        <v>563</v>
      </c>
      <c r="AY185" s="102" t="s">
        <v>563</v>
      </c>
      <c r="AZ185" s="102" t="s">
        <v>563</v>
      </c>
      <c r="BA185" s="118" t="str">
        <f>IFERROR(AVERAGE(Table12151658[[#This Row],[Column52]],Table12151658[[#This Row],[Column53]]),"0")</f>
        <v>0</v>
      </c>
    </row>
    <row r="186" spans="1:53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102">
        <v>0</v>
      </c>
      <c r="M186" s="102"/>
      <c r="N186" s="102">
        <v>0</v>
      </c>
      <c r="O186" s="102">
        <v>0</v>
      </c>
      <c r="P186" s="102"/>
      <c r="Q186" s="118">
        <f>IFERROR(AVERAGE(Table12151658[[#This Row],[Column13]],Table12151658[[#This Row],[Column15]],Table12151658[[#This Row],[Column16]]),"0")</f>
        <v>0</v>
      </c>
      <c r="R186" s="101"/>
      <c r="S186" s="101"/>
      <c r="T186" s="101"/>
      <c r="U186" s="101"/>
      <c r="V186" s="65"/>
      <c r="W186" s="118" t="e">
        <f>AVERAGE(Table12151658[[#This Row],[Column19]],Table12151658[[#This Row],[Column20]],Table12151658[[#This Row],[Column22]])</f>
        <v>#DIV/0!</v>
      </c>
      <c r="X186" s="101"/>
      <c r="Y186" s="101"/>
      <c r="Z186" s="101"/>
      <c r="AA186" s="101"/>
      <c r="AB186" s="65"/>
      <c r="AC186" s="118" t="e">
        <f>AVERAGE(Table12151658[[#This Row],[Column25]],Table12151658[[#This Row],[Column26]])</f>
        <v>#DIV/0!</v>
      </c>
      <c r="AD186" s="101"/>
      <c r="AE186" s="101"/>
      <c r="AF186" s="101"/>
      <c r="AG186" s="101"/>
      <c r="AH186" s="65"/>
      <c r="AI186" s="118" t="e">
        <f>AVERAGE(Table12151658[[#This Row],[Column33]],Table12151658[[#This Row],[Column32]],Table12151658[[#This Row],[Column31]])</f>
        <v>#DIV/0!</v>
      </c>
      <c r="AJ186" s="54"/>
      <c r="AK186" s="54"/>
      <c r="AL186" s="101"/>
      <c r="AM186" s="54"/>
      <c r="AN186" s="65"/>
      <c r="AO186" s="118">
        <v>0</v>
      </c>
      <c r="AP186" s="101"/>
      <c r="AQ186" s="101"/>
      <c r="AR186" s="101"/>
      <c r="AS186" s="101"/>
      <c r="AT186" s="65"/>
      <c r="AU186" s="118" t="e">
        <f>AVERAGE(Table12151658[[#This Row],[Column45]],Table12151658[[#This Row],[Column44]],Table12151658[[#This Row],[Column43]])</f>
        <v>#DIV/0!</v>
      </c>
      <c r="AV186" s="101"/>
      <c r="AW186" s="101"/>
      <c r="AX186" s="59">
        <v>0</v>
      </c>
      <c r="AY186" s="102">
        <v>5</v>
      </c>
      <c r="AZ186" s="102">
        <v>0</v>
      </c>
      <c r="BA186" s="118">
        <f>IFERROR(AVERAGE(Table12151658[[#This Row],[Column52]],Table12151658[[#This Row],[Column53]]),"0")</f>
        <v>2.5</v>
      </c>
    </row>
    <row r="187" spans="1:53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102" t="s">
        <v>563</v>
      </c>
      <c r="M187" s="102"/>
      <c r="N187" s="102" t="s">
        <v>563</v>
      </c>
      <c r="O187" s="102" t="s">
        <v>563</v>
      </c>
      <c r="P187" s="102"/>
      <c r="Q187" s="118" t="str">
        <f>IFERROR(AVERAGE(Table12151658[[#This Row],[Column13]],Table12151658[[#This Row],[Column15]],Table12151658[[#This Row],[Column16]]),"0")</f>
        <v>0</v>
      </c>
      <c r="R187" s="102"/>
      <c r="S187" s="102"/>
      <c r="T187" s="102"/>
      <c r="U187" s="102"/>
      <c r="V187" s="59"/>
      <c r="W187" s="118" t="e">
        <f>AVERAGE(Table12151658[[#This Row],[Column19]],Table12151658[[#This Row],[Column20]],Table12151658[[#This Row],[Column22]])</f>
        <v>#DIV/0!</v>
      </c>
      <c r="X187" s="102"/>
      <c r="Y187" s="102"/>
      <c r="Z187" s="102"/>
      <c r="AA187" s="102"/>
      <c r="AB187" s="59"/>
      <c r="AC187" s="118" t="e">
        <f>AVERAGE(Table12151658[[#This Row],[Column25]],Table12151658[[#This Row],[Column26]])</f>
        <v>#DIV/0!</v>
      </c>
      <c r="AD187" s="102"/>
      <c r="AE187" s="102"/>
      <c r="AF187" s="102"/>
      <c r="AG187" s="102"/>
      <c r="AH187" s="59"/>
      <c r="AI187" s="118" t="e">
        <f>AVERAGE(Table12151658[[#This Row],[Column33]],Table12151658[[#This Row],[Column32]],Table12151658[[#This Row],[Column31]])</f>
        <v>#DIV/0!</v>
      </c>
      <c r="AJ187" s="58"/>
      <c r="AK187" s="58"/>
      <c r="AL187" s="102"/>
      <c r="AM187" s="58"/>
      <c r="AN187" s="59"/>
      <c r="AO187" s="118">
        <v>0</v>
      </c>
      <c r="AP187" s="102"/>
      <c r="AQ187" s="102"/>
      <c r="AR187" s="102"/>
      <c r="AS187" s="102"/>
      <c r="AT187" s="59"/>
      <c r="AU187" s="118" t="e">
        <f>AVERAGE(Table12151658[[#This Row],[Column45]],Table12151658[[#This Row],[Column44]],Table12151658[[#This Row],[Column43]])</f>
        <v>#DIV/0!</v>
      </c>
      <c r="AV187" s="102"/>
      <c r="AW187" s="102"/>
      <c r="AX187" s="59" t="s">
        <v>563</v>
      </c>
      <c r="AY187" s="102" t="s">
        <v>563</v>
      </c>
      <c r="AZ187" s="102" t="s">
        <v>563</v>
      </c>
      <c r="BA187" s="118" t="str">
        <f>IFERROR(AVERAGE(Table12151658[[#This Row],[Column52]],Table12151658[[#This Row],[Column53]]),"0")</f>
        <v>0</v>
      </c>
    </row>
    <row r="188" spans="1:53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102" t="s">
        <v>563</v>
      </c>
      <c r="M188" s="102"/>
      <c r="N188" s="102" t="s">
        <v>563</v>
      </c>
      <c r="O188" s="102" t="s">
        <v>563</v>
      </c>
      <c r="P188" s="102"/>
      <c r="Q188" s="118" t="str">
        <f>IFERROR(AVERAGE(Table12151658[[#This Row],[Column13]],Table12151658[[#This Row],[Column15]],Table12151658[[#This Row],[Column16]]),"0")</f>
        <v>0</v>
      </c>
      <c r="R188" s="101"/>
      <c r="S188" s="101"/>
      <c r="T188" s="101"/>
      <c r="U188" s="101"/>
      <c r="V188" s="65"/>
      <c r="W188" s="118" t="e">
        <f>AVERAGE(Table12151658[[#This Row],[Column19]],Table12151658[[#This Row],[Column20]],Table12151658[[#This Row],[Column22]])</f>
        <v>#DIV/0!</v>
      </c>
      <c r="X188" s="101"/>
      <c r="Y188" s="101"/>
      <c r="Z188" s="101"/>
      <c r="AA188" s="101"/>
      <c r="AB188" s="65"/>
      <c r="AC188" s="118" t="e">
        <f>AVERAGE(Table12151658[[#This Row],[Column25]],Table12151658[[#This Row],[Column26]])</f>
        <v>#DIV/0!</v>
      </c>
      <c r="AD188" s="101"/>
      <c r="AE188" s="101"/>
      <c r="AF188" s="101"/>
      <c r="AG188" s="101"/>
      <c r="AH188" s="65"/>
      <c r="AI188" s="118" t="e">
        <f>AVERAGE(Table12151658[[#This Row],[Column33]],Table12151658[[#This Row],[Column32]],Table12151658[[#This Row],[Column31]])</f>
        <v>#DIV/0!</v>
      </c>
      <c r="AJ188" s="54"/>
      <c r="AK188" s="54"/>
      <c r="AL188" s="101"/>
      <c r="AM188" s="54"/>
      <c r="AN188" s="65"/>
      <c r="AO188" s="118">
        <v>0</v>
      </c>
      <c r="AP188" s="101"/>
      <c r="AQ188" s="101"/>
      <c r="AR188" s="101"/>
      <c r="AS188" s="101"/>
      <c r="AT188" s="65"/>
      <c r="AU188" s="118" t="e">
        <f>AVERAGE(Table12151658[[#This Row],[Column45]],Table12151658[[#This Row],[Column44]],Table12151658[[#This Row],[Column43]])</f>
        <v>#DIV/0!</v>
      </c>
      <c r="AV188" s="101"/>
      <c r="AW188" s="101"/>
      <c r="AX188" s="59" t="s">
        <v>563</v>
      </c>
      <c r="AY188" s="102" t="s">
        <v>563</v>
      </c>
      <c r="AZ188" s="102" t="s">
        <v>563</v>
      </c>
      <c r="BA188" s="118" t="str">
        <f>IFERROR(AVERAGE(Table12151658[[#This Row],[Column52]],Table12151658[[#This Row],[Column53]]),"0")</f>
        <v>0</v>
      </c>
    </row>
    <row r="189" spans="1:53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102" t="s">
        <v>563</v>
      </c>
      <c r="M189" s="102"/>
      <c r="N189" s="102" t="s">
        <v>563</v>
      </c>
      <c r="O189" s="102" t="s">
        <v>563</v>
      </c>
      <c r="P189" s="102"/>
      <c r="Q189" s="118" t="str">
        <f>IFERROR(AVERAGE(Table12151658[[#This Row],[Column13]],Table12151658[[#This Row],[Column15]],Table12151658[[#This Row],[Column16]]),"0")</f>
        <v>0</v>
      </c>
      <c r="R189" s="102"/>
      <c r="S189" s="102"/>
      <c r="T189" s="102"/>
      <c r="U189" s="102"/>
      <c r="V189" s="59"/>
      <c r="W189" s="118" t="e">
        <f>AVERAGE(Table12151658[[#This Row],[Column19]],Table12151658[[#This Row],[Column20]],Table12151658[[#This Row],[Column22]])</f>
        <v>#DIV/0!</v>
      </c>
      <c r="X189" s="102"/>
      <c r="Y189" s="102"/>
      <c r="Z189" s="102"/>
      <c r="AA189" s="102"/>
      <c r="AB189" s="59"/>
      <c r="AC189" s="118" t="e">
        <f>AVERAGE(Table12151658[[#This Row],[Column25]],Table12151658[[#This Row],[Column26]])</f>
        <v>#DIV/0!</v>
      </c>
      <c r="AD189" s="102"/>
      <c r="AE189" s="102"/>
      <c r="AF189" s="102"/>
      <c r="AG189" s="102"/>
      <c r="AH189" s="59"/>
      <c r="AI189" s="118" t="e">
        <f>AVERAGE(Table12151658[[#This Row],[Column33]],Table12151658[[#This Row],[Column32]],Table12151658[[#This Row],[Column31]])</f>
        <v>#DIV/0!</v>
      </c>
      <c r="AJ189" s="58"/>
      <c r="AK189" s="58"/>
      <c r="AL189" s="102"/>
      <c r="AM189" s="58"/>
      <c r="AN189" s="59"/>
      <c r="AO189" s="118">
        <v>0</v>
      </c>
      <c r="AP189" s="102"/>
      <c r="AQ189" s="102"/>
      <c r="AR189" s="102"/>
      <c r="AS189" s="102"/>
      <c r="AT189" s="59"/>
      <c r="AU189" s="118" t="e">
        <f>AVERAGE(Table12151658[[#This Row],[Column45]],Table12151658[[#This Row],[Column44]],Table12151658[[#This Row],[Column43]])</f>
        <v>#DIV/0!</v>
      </c>
      <c r="AV189" s="102"/>
      <c r="AW189" s="102"/>
      <c r="AX189" s="59" t="s">
        <v>563</v>
      </c>
      <c r="AY189" s="102" t="s">
        <v>563</v>
      </c>
      <c r="AZ189" s="102" t="s">
        <v>563</v>
      </c>
      <c r="BA189" s="118" t="str">
        <f>IFERROR(AVERAGE(Table12151658[[#This Row],[Column52]],Table12151658[[#This Row],[Column53]]),"0")</f>
        <v>0</v>
      </c>
    </row>
    <row r="190" spans="1:53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102">
        <v>0</v>
      </c>
      <c r="M190" s="102"/>
      <c r="N190" s="102">
        <v>0</v>
      </c>
      <c r="O190" s="102">
        <v>0</v>
      </c>
      <c r="P190" s="102"/>
      <c r="Q190" s="118">
        <f>IFERROR(AVERAGE(Table12151658[[#This Row],[Column13]],Table12151658[[#This Row],[Column15]],Table12151658[[#This Row],[Column16]]),"0")</f>
        <v>0</v>
      </c>
      <c r="R190" s="101"/>
      <c r="S190" s="101"/>
      <c r="T190" s="101"/>
      <c r="U190" s="101"/>
      <c r="V190" s="65"/>
      <c r="W190" s="118" t="e">
        <f>AVERAGE(Table12151658[[#This Row],[Column19]],Table12151658[[#This Row],[Column20]],Table12151658[[#This Row],[Column22]])</f>
        <v>#DIV/0!</v>
      </c>
      <c r="X190" s="101"/>
      <c r="Y190" s="101"/>
      <c r="Z190" s="101"/>
      <c r="AA190" s="101"/>
      <c r="AB190" s="65"/>
      <c r="AC190" s="118" t="e">
        <f>AVERAGE(Table12151658[[#This Row],[Column25]],Table12151658[[#This Row],[Column26]])</f>
        <v>#DIV/0!</v>
      </c>
      <c r="AD190" s="101"/>
      <c r="AE190" s="101"/>
      <c r="AF190" s="101"/>
      <c r="AG190" s="101"/>
      <c r="AH190" s="65"/>
      <c r="AI190" s="118" t="e">
        <f>AVERAGE(Table12151658[[#This Row],[Column33]],Table12151658[[#This Row],[Column32]],Table12151658[[#This Row],[Column31]])</f>
        <v>#DIV/0!</v>
      </c>
      <c r="AJ190" s="54"/>
      <c r="AK190" s="54"/>
      <c r="AL190" s="101"/>
      <c r="AM190" s="54"/>
      <c r="AN190" s="65"/>
      <c r="AO190" s="118">
        <v>0</v>
      </c>
      <c r="AP190" s="101"/>
      <c r="AQ190" s="101"/>
      <c r="AR190" s="101"/>
      <c r="AS190" s="101"/>
      <c r="AT190" s="65"/>
      <c r="AU190" s="118" t="e">
        <f>AVERAGE(Table12151658[[#This Row],[Column45]],Table12151658[[#This Row],[Column44]],Table12151658[[#This Row],[Column43]])</f>
        <v>#DIV/0!</v>
      </c>
      <c r="AV190" s="101"/>
      <c r="AW190" s="101"/>
      <c r="AX190" s="59">
        <v>0</v>
      </c>
      <c r="AY190" s="102">
        <v>5</v>
      </c>
      <c r="AZ190" s="102">
        <v>0</v>
      </c>
      <c r="BA190" s="118">
        <f>IFERROR(AVERAGE(Table12151658[[#This Row],[Column52]],Table12151658[[#This Row],[Column53]]),"0")</f>
        <v>2.5</v>
      </c>
    </row>
    <row r="191" spans="1:53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102" t="s">
        <v>563</v>
      </c>
      <c r="M191" s="102"/>
      <c r="N191" s="102" t="s">
        <v>563</v>
      </c>
      <c r="O191" s="102" t="s">
        <v>563</v>
      </c>
      <c r="P191" s="102"/>
      <c r="Q191" s="118" t="str">
        <f>IFERROR(AVERAGE(Table12151658[[#This Row],[Column13]],Table12151658[[#This Row],[Column15]],Table12151658[[#This Row],[Column16]]),"0")</f>
        <v>0</v>
      </c>
      <c r="R191" s="102"/>
      <c r="S191" s="102"/>
      <c r="T191" s="102"/>
      <c r="U191" s="102"/>
      <c r="V191" s="59"/>
      <c r="W191" s="118" t="e">
        <f>AVERAGE(Table12151658[[#This Row],[Column19]],Table12151658[[#This Row],[Column20]],Table12151658[[#This Row],[Column22]])</f>
        <v>#DIV/0!</v>
      </c>
      <c r="X191" s="102"/>
      <c r="Y191" s="102"/>
      <c r="Z191" s="102"/>
      <c r="AA191" s="102"/>
      <c r="AB191" s="59"/>
      <c r="AC191" s="118" t="e">
        <f>AVERAGE(Table12151658[[#This Row],[Column25]],Table12151658[[#This Row],[Column26]])</f>
        <v>#DIV/0!</v>
      </c>
      <c r="AD191" s="102"/>
      <c r="AE191" s="102"/>
      <c r="AF191" s="102"/>
      <c r="AG191" s="102"/>
      <c r="AH191" s="59"/>
      <c r="AI191" s="118" t="e">
        <f>AVERAGE(Table12151658[[#This Row],[Column33]],Table12151658[[#This Row],[Column32]],Table12151658[[#This Row],[Column31]])</f>
        <v>#DIV/0!</v>
      </c>
      <c r="AJ191" s="58"/>
      <c r="AK191" s="58"/>
      <c r="AL191" s="102"/>
      <c r="AM191" s="58"/>
      <c r="AN191" s="59"/>
      <c r="AO191" s="118">
        <v>0</v>
      </c>
      <c r="AP191" s="102"/>
      <c r="AQ191" s="102"/>
      <c r="AR191" s="102"/>
      <c r="AS191" s="102"/>
      <c r="AT191" s="59"/>
      <c r="AU191" s="118" t="e">
        <f>AVERAGE(Table12151658[[#This Row],[Column45]],Table12151658[[#This Row],[Column44]],Table12151658[[#This Row],[Column43]])</f>
        <v>#DIV/0!</v>
      </c>
      <c r="AV191" s="102"/>
      <c r="AW191" s="102"/>
      <c r="AX191" s="59" t="s">
        <v>563</v>
      </c>
      <c r="AY191" s="102" t="s">
        <v>563</v>
      </c>
      <c r="AZ191" s="102" t="s">
        <v>563</v>
      </c>
      <c r="BA191" s="118" t="str">
        <f>IFERROR(AVERAGE(Table12151658[[#This Row],[Column52]],Table12151658[[#This Row],[Column53]]),"0")</f>
        <v>0</v>
      </c>
    </row>
    <row r="192" spans="1:53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102">
        <v>2</v>
      </c>
      <c r="M192" s="102"/>
      <c r="N192" s="102">
        <v>2</v>
      </c>
      <c r="O192" s="102">
        <v>2</v>
      </c>
      <c r="P192" s="102"/>
      <c r="Q192" s="118">
        <f>IFERROR(AVERAGE(Table12151658[[#This Row],[Column13]],Table12151658[[#This Row],[Column15]],Table12151658[[#This Row],[Column16]]),"0")</f>
        <v>2</v>
      </c>
      <c r="R192" s="101"/>
      <c r="S192" s="101"/>
      <c r="T192" s="101"/>
      <c r="U192" s="101"/>
      <c r="V192" s="65"/>
      <c r="W192" s="118" t="e">
        <f>AVERAGE(Table12151658[[#This Row],[Column19]],Table12151658[[#This Row],[Column20]],Table12151658[[#This Row],[Column22]])</f>
        <v>#DIV/0!</v>
      </c>
      <c r="X192" s="101"/>
      <c r="Y192" s="101"/>
      <c r="Z192" s="101"/>
      <c r="AA192" s="101"/>
      <c r="AB192" s="65"/>
      <c r="AC192" s="118" t="e">
        <f>AVERAGE(Table12151658[[#This Row],[Column25]],Table12151658[[#This Row],[Column26]])</f>
        <v>#DIV/0!</v>
      </c>
      <c r="AD192" s="101"/>
      <c r="AE192" s="101"/>
      <c r="AF192" s="101"/>
      <c r="AG192" s="101"/>
      <c r="AH192" s="65"/>
      <c r="AI192" s="118" t="e">
        <f>AVERAGE(Table12151658[[#This Row],[Column33]],Table12151658[[#This Row],[Column32]],Table12151658[[#This Row],[Column31]])</f>
        <v>#DIV/0!</v>
      </c>
      <c r="AJ192" s="54"/>
      <c r="AK192" s="54"/>
      <c r="AL192" s="101"/>
      <c r="AM192" s="54"/>
      <c r="AN192" s="65"/>
      <c r="AO192" s="118">
        <v>0</v>
      </c>
      <c r="AP192" s="101"/>
      <c r="AQ192" s="101"/>
      <c r="AR192" s="101"/>
      <c r="AS192" s="101"/>
      <c r="AT192" s="65"/>
      <c r="AU192" s="118" t="e">
        <f>AVERAGE(Table12151658[[#This Row],[Column45]],Table12151658[[#This Row],[Column44]],Table12151658[[#This Row],[Column43]])</f>
        <v>#DIV/0!</v>
      </c>
      <c r="AV192" s="101"/>
      <c r="AW192" s="101"/>
      <c r="AX192" s="59">
        <v>0</v>
      </c>
      <c r="AY192" s="102">
        <v>4</v>
      </c>
      <c r="AZ192" s="102">
        <v>2</v>
      </c>
      <c r="BA192" s="118">
        <f>IFERROR(AVERAGE(Table12151658[[#This Row],[Column52]],Table12151658[[#This Row],[Column53]]),"0")</f>
        <v>3</v>
      </c>
    </row>
    <row r="193" spans="1:53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102" t="s">
        <v>563</v>
      </c>
      <c r="M193" s="102"/>
      <c r="N193" s="102" t="s">
        <v>563</v>
      </c>
      <c r="O193" s="102" t="s">
        <v>563</v>
      </c>
      <c r="P193" s="102"/>
      <c r="Q193" s="118" t="str">
        <f>IFERROR(AVERAGE(Table12151658[[#This Row],[Column13]],Table12151658[[#This Row],[Column15]],Table12151658[[#This Row],[Column16]]),"0")</f>
        <v>0</v>
      </c>
      <c r="R193" s="102"/>
      <c r="S193" s="102"/>
      <c r="T193" s="102"/>
      <c r="U193" s="102"/>
      <c r="V193" s="59"/>
      <c r="W193" s="118" t="e">
        <f>AVERAGE(Table12151658[[#This Row],[Column19]],Table12151658[[#This Row],[Column20]],Table12151658[[#This Row],[Column22]])</f>
        <v>#DIV/0!</v>
      </c>
      <c r="X193" s="102"/>
      <c r="Y193" s="102"/>
      <c r="Z193" s="102"/>
      <c r="AA193" s="102"/>
      <c r="AB193" s="59"/>
      <c r="AC193" s="118" t="e">
        <f>AVERAGE(Table12151658[[#This Row],[Column25]],Table12151658[[#This Row],[Column26]])</f>
        <v>#DIV/0!</v>
      </c>
      <c r="AD193" s="102"/>
      <c r="AE193" s="102"/>
      <c r="AF193" s="102"/>
      <c r="AG193" s="102"/>
      <c r="AH193" s="59"/>
      <c r="AI193" s="118" t="e">
        <f>AVERAGE(Table12151658[[#This Row],[Column33]],Table12151658[[#This Row],[Column32]],Table12151658[[#This Row],[Column31]])</f>
        <v>#DIV/0!</v>
      </c>
      <c r="AJ193" s="58"/>
      <c r="AK193" s="58"/>
      <c r="AL193" s="102"/>
      <c r="AM193" s="58"/>
      <c r="AN193" s="59"/>
      <c r="AO193" s="118">
        <v>0</v>
      </c>
      <c r="AP193" s="102"/>
      <c r="AQ193" s="102"/>
      <c r="AR193" s="102"/>
      <c r="AS193" s="102"/>
      <c r="AT193" s="59"/>
      <c r="AU193" s="118" t="e">
        <f>AVERAGE(Table12151658[[#This Row],[Column45]],Table12151658[[#This Row],[Column44]],Table12151658[[#This Row],[Column43]])</f>
        <v>#DIV/0!</v>
      </c>
      <c r="AV193" s="102"/>
      <c r="AW193" s="102"/>
      <c r="AX193" s="59" t="s">
        <v>563</v>
      </c>
      <c r="AY193" s="102" t="s">
        <v>563</v>
      </c>
      <c r="AZ193" s="102" t="s">
        <v>563</v>
      </c>
      <c r="BA193" s="118" t="str">
        <f>IFERROR(AVERAGE(Table12151658[[#This Row],[Column52]],Table12151658[[#This Row],[Column53]]),"0")</f>
        <v>0</v>
      </c>
    </row>
    <row r="194" spans="1:53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102" t="s">
        <v>563</v>
      </c>
      <c r="M194" s="102"/>
      <c r="N194" s="102" t="s">
        <v>563</v>
      </c>
      <c r="O194" s="102" t="s">
        <v>563</v>
      </c>
      <c r="P194" s="102"/>
      <c r="Q194" s="118" t="str">
        <f>IFERROR(AVERAGE(Table12151658[[#This Row],[Column13]],Table12151658[[#This Row],[Column15]],Table12151658[[#This Row],[Column16]]),"0")</f>
        <v>0</v>
      </c>
      <c r="R194" s="101"/>
      <c r="S194" s="101"/>
      <c r="T194" s="101"/>
      <c r="U194" s="101"/>
      <c r="V194" s="65"/>
      <c r="W194" s="118" t="e">
        <f>AVERAGE(Table12151658[[#This Row],[Column19]],Table12151658[[#This Row],[Column20]],Table12151658[[#This Row],[Column22]])</f>
        <v>#DIV/0!</v>
      </c>
      <c r="X194" s="101"/>
      <c r="Y194" s="101"/>
      <c r="Z194" s="101"/>
      <c r="AA194" s="101"/>
      <c r="AB194" s="65"/>
      <c r="AC194" s="118" t="e">
        <f>AVERAGE(Table12151658[[#This Row],[Column25]],Table12151658[[#This Row],[Column26]])</f>
        <v>#DIV/0!</v>
      </c>
      <c r="AD194" s="101"/>
      <c r="AE194" s="101"/>
      <c r="AF194" s="101"/>
      <c r="AG194" s="101"/>
      <c r="AH194" s="65"/>
      <c r="AI194" s="118" t="e">
        <f>AVERAGE(Table12151658[[#This Row],[Column33]],Table12151658[[#This Row],[Column32]],Table12151658[[#This Row],[Column31]])</f>
        <v>#DIV/0!</v>
      </c>
      <c r="AJ194" s="54"/>
      <c r="AK194" s="54"/>
      <c r="AL194" s="101"/>
      <c r="AM194" s="54"/>
      <c r="AN194" s="65"/>
      <c r="AO194" s="118">
        <v>0</v>
      </c>
      <c r="AP194" s="101"/>
      <c r="AQ194" s="101"/>
      <c r="AR194" s="101"/>
      <c r="AS194" s="101"/>
      <c r="AT194" s="65"/>
      <c r="AU194" s="118" t="e">
        <f>AVERAGE(Table12151658[[#This Row],[Column45]],Table12151658[[#This Row],[Column44]],Table12151658[[#This Row],[Column43]])</f>
        <v>#DIV/0!</v>
      </c>
      <c r="AV194" s="101"/>
      <c r="AW194" s="101"/>
      <c r="AX194" s="59" t="s">
        <v>563</v>
      </c>
      <c r="AY194" s="102" t="s">
        <v>563</v>
      </c>
      <c r="AZ194" s="102" t="s">
        <v>563</v>
      </c>
      <c r="BA194" s="118" t="str">
        <f>IFERROR(AVERAGE(Table12151658[[#This Row],[Column52]],Table12151658[[#This Row],[Column53]]),"0")</f>
        <v>0</v>
      </c>
    </row>
    <row r="195" spans="1:53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102" t="s">
        <v>563</v>
      </c>
      <c r="M195" s="102"/>
      <c r="N195" s="102" t="s">
        <v>563</v>
      </c>
      <c r="O195" s="102" t="s">
        <v>563</v>
      </c>
      <c r="P195" s="102"/>
      <c r="Q195" s="118" t="str">
        <f>IFERROR(AVERAGE(Table12151658[[#This Row],[Column13]],Table12151658[[#This Row],[Column15]],Table12151658[[#This Row],[Column16]]),"0")</f>
        <v>0</v>
      </c>
      <c r="R195" s="102"/>
      <c r="S195" s="102"/>
      <c r="T195" s="102"/>
      <c r="U195" s="102"/>
      <c r="V195" s="59"/>
      <c r="W195" s="118" t="e">
        <f>AVERAGE(Table12151658[[#This Row],[Column19]],Table12151658[[#This Row],[Column20]],Table12151658[[#This Row],[Column22]])</f>
        <v>#DIV/0!</v>
      </c>
      <c r="X195" s="102"/>
      <c r="Y195" s="102"/>
      <c r="Z195" s="102"/>
      <c r="AA195" s="102"/>
      <c r="AB195" s="59"/>
      <c r="AC195" s="118" t="e">
        <f>AVERAGE(Table12151658[[#This Row],[Column25]],Table12151658[[#This Row],[Column26]])</f>
        <v>#DIV/0!</v>
      </c>
      <c r="AD195" s="102"/>
      <c r="AE195" s="102"/>
      <c r="AF195" s="102"/>
      <c r="AG195" s="102"/>
      <c r="AH195" s="59"/>
      <c r="AI195" s="118" t="e">
        <f>AVERAGE(Table12151658[[#This Row],[Column33]],Table12151658[[#This Row],[Column32]],Table12151658[[#This Row],[Column31]])</f>
        <v>#DIV/0!</v>
      </c>
      <c r="AJ195" s="58"/>
      <c r="AK195" s="58"/>
      <c r="AL195" s="102"/>
      <c r="AM195" s="58"/>
      <c r="AN195" s="59"/>
      <c r="AO195" s="118">
        <v>0</v>
      </c>
      <c r="AP195" s="102"/>
      <c r="AQ195" s="102"/>
      <c r="AR195" s="102"/>
      <c r="AS195" s="102"/>
      <c r="AT195" s="59"/>
      <c r="AU195" s="118" t="e">
        <f>AVERAGE(Table12151658[[#This Row],[Column45]],Table12151658[[#This Row],[Column44]],Table12151658[[#This Row],[Column43]])</f>
        <v>#DIV/0!</v>
      </c>
      <c r="AV195" s="102"/>
      <c r="AW195" s="102"/>
      <c r="AX195" s="59" t="s">
        <v>563</v>
      </c>
      <c r="AY195" s="102" t="s">
        <v>563</v>
      </c>
      <c r="AZ195" s="102" t="s">
        <v>563</v>
      </c>
      <c r="BA195" s="118" t="str">
        <f>IFERROR(AVERAGE(Table12151658[[#This Row],[Column52]],Table12151658[[#This Row],[Column53]]),"0")</f>
        <v>0</v>
      </c>
    </row>
    <row r="196" spans="1:53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102" t="s">
        <v>563</v>
      </c>
      <c r="M196" s="102"/>
      <c r="N196" s="102" t="s">
        <v>563</v>
      </c>
      <c r="O196" s="102" t="s">
        <v>563</v>
      </c>
      <c r="P196" s="102"/>
      <c r="Q196" s="118" t="str">
        <f>IFERROR(AVERAGE(Table12151658[[#This Row],[Column13]],Table12151658[[#This Row],[Column15]],Table12151658[[#This Row],[Column16]]),"0")</f>
        <v>0</v>
      </c>
      <c r="R196" s="101"/>
      <c r="S196" s="101"/>
      <c r="T196" s="101"/>
      <c r="U196" s="101"/>
      <c r="V196" s="65"/>
      <c r="W196" s="118" t="e">
        <f>AVERAGE(Table12151658[[#This Row],[Column19]],Table12151658[[#This Row],[Column20]],Table12151658[[#This Row],[Column22]])</f>
        <v>#DIV/0!</v>
      </c>
      <c r="X196" s="101"/>
      <c r="Y196" s="101"/>
      <c r="Z196" s="101"/>
      <c r="AA196" s="101"/>
      <c r="AB196" s="65"/>
      <c r="AC196" s="118" t="e">
        <f>AVERAGE(Table12151658[[#This Row],[Column25]],Table12151658[[#This Row],[Column26]])</f>
        <v>#DIV/0!</v>
      </c>
      <c r="AD196" s="101"/>
      <c r="AE196" s="101"/>
      <c r="AF196" s="101"/>
      <c r="AG196" s="101"/>
      <c r="AH196" s="65"/>
      <c r="AI196" s="118" t="e">
        <f>AVERAGE(Table12151658[[#This Row],[Column33]],Table12151658[[#This Row],[Column32]],Table12151658[[#This Row],[Column31]])</f>
        <v>#DIV/0!</v>
      </c>
      <c r="AJ196" s="54"/>
      <c r="AK196" s="54"/>
      <c r="AL196" s="101"/>
      <c r="AM196" s="54"/>
      <c r="AN196" s="65"/>
      <c r="AO196" s="118">
        <v>0</v>
      </c>
      <c r="AP196" s="101"/>
      <c r="AQ196" s="101"/>
      <c r="AR196" s="101"/>
      <c r="AS196" s="101"/>
      <c r="AT196" s="65"/>
      <c r="AU196" s="118" t="e">
        <f>AVERAGE(Table12151658[[#This Row],[Column45]],Table12151658[[#This Row],[Column44]],Table12151658[[#This Row],[Column43]])</f>
        <v>#DIV/0!</v>
      </c>
      <c r="AV196" s="101"/>
      <c r="AW196" s="101"/>
      <c r="AX196" s="59" t="s">
        <v>563</v>
      </c>
      <c r="AY196" s="102" t="s">
        <v>563</v>
      </c>
      <c r="AZ196" s="102" t="s">
        <v>563</v>
      </c>
      <c r="BA196" s="118" t="str">
        <f>IFERROR(AVERAGE(Table12151658[[#This Row],[Column52]],Table12151658[[#This Row],[Column53]]),"0")</f>
        <v>0</v>
      </c>
    </row>
    <row r="197" spans="1:53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102">
        <v>3</v>
      </c>
      <c r="M197" s="102"/>
      <c r="N197" s="102">
        <v>2</v>
      </c>
      <c r="O197" s="102">
        <v>2</v>
      </c>
      <c r="P197" s="102"/>
      <c r="Q197" s="118">
        <f>IFERROR(AVERAGE(Table12151658[[#This Row],[Column13]],Table12151658[[#This Row],[Column15]],Table12151658[[#This Row],[Column16]]),"0")</f>
        <v>2.3333333333333335</v>
      </c>
      <c r="R197" s="102"/>
      <c r="S197" s="102"/>
      <c r="T197" s="102"/>
      <c r="U197" s="102"/>
      <c r="V197" s="59"/>
      <c r="W197" s="118" t="e">
        <f>AVERAGE(Table12151658[[#This Row],[Column19]],Table12151658[[#This Row],[Column20]],Table12151658[[#This Row],[Column22]])</f>
        <v>#DIV/0!</v>
      </c>
      <c r="X197" s="102"/>
      <c r="Y197" s="102"/>
      <c r="Z197" s="102"/>
      <c r="AA197" s="102"/>
      <c r="AB197" s="59"/>
      <c r="AC197" s="118" t="e">
        <f>AVERAGE(Table12151658[[#This Row],[Column25]],Table12151658[[#This Row],[Column26]])</f>
        <v>#DIV/0!</v>
      </c>
      <c r="AD197" s="102"/>
      <c r="AE197" s="102"/>
      <c r="AF197" s="102"/>
      <c r="AG197" s="102"/>
      <c r="AH197" s="59"/>
      <c r="AI197" s="118" t="e">
        <f>AVERAGE(Table12151658[[#This Row],[Column33]],Table12151658[[#This Row],[Column32]],Table12151658[[#This Row],[Column31]])</f>
        <v>#DIV/0!</v>
      </c>
      <c r="AJ197" s="58"/>
      <c r="AK197" s="58"/>
      <c r="AL197" s="102"/>
      <c r="AM197" s="58"/>
      <c r="AN197" s="59"/>
      <c r="AO197" s="118">
        <v>0</v>
      </c>
      <c r="AP197" s="102"/>
      <c r="AQ197" s="102"/>
      <c r="AR197" s="102"/>
      <c r="AS197" s="102"/>
      <c r="AT197" s="59"/>
      <c r="AU197" s="118" t="e">
        <f>AVERAGE(Table12151658[[#This Row],[Column45]],Table12151658[[#This Row],[Column44]],Table12151658[[#This Row],[Column43]])</f>
        <v>#DIV/0!</v>
      </c>
      <c r="AV197" s="102"/>
      <c r="AW197" s="102"/>
      <c r="AX197" s="59">
        <v>0</v>
      </c>
      <c r="AY197" s="102">
        <v>2</v>
      </c>
      <c r="AZ197" s="102">
        <v>2</v>
      </c>
      <c r="BA197" s="118">
        <f>IFERROR(AVERAGE(Table12151658[[#This Row],[Column52]],Table12151658[[#This Row],[Column53]]),"0")</f>
        <v>2</v>
      </c>
    </row>
    <row r="198" spans="1:53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102" t="s">
        <v>563</v>
      </c>
      <c r="M198" s="102"/>
      <c r="N198" s="102" t="s">
        <v>563</v>
      </c>
      <c r="O198" s="102" t="s">
        <v>563</v>
      </c>
      <c r="P198" s="102"/>
      <c r="Q198" s="118" t="str">
        <f>IFERROR(AVERAGE(Table12151658[[#This Row],[Column13]],Table12151658[[#This Row],[Column15]],Table12151658[[#This Row],[Column16]]),"0")</f>
        <v>0</v>
      </c>
      <c r="R198" s="101"/>
      <c r="S198" s="101"/>
      <c r="T198" s="101"/>
      <c r="U198" s="101"/>
      <c r="V198" s="65"/>
      <c r="W198" s="118" t="e">
        <f>AVERAGE(Table12151658[[#This Row],[Column19]],Table12151658[[#This Row],[Column20]],Table12151658[[#This Row],[Column22]])</f>
        <v>#DIV/0!</v>
      </c>
      <c r="X198" s="101"/>
      <c r="Y198" s="101"/>
      <c r="Z198" s="101"/>
      <c r="AA198" s="101"/>
      <c r="AB198" s="65"/>
      <c r="AC198" s="118" t="e">
        <f>AVERAGE(Table12151658[[#This Row],[Column25]],Table12151658[[#This Row],[Column26]])</f>
        <v>#DIV/0!</v>
      </c>
      <c r="AD198" s="101"/>
      <c r="AE198" s="101"/>
      <c r="AF198" s="101"/>
      <c r="AG198" s="101"/>
      <c r="AH198" s="65"/>
      <c r="AI198" s="118" t="e">
        <f>AVERAGE(Table12151658[[#This Row],[Column33]],Table12151658[[#This Row],[Column32]],Table12151658[[#This Row],[Column31]])</f>
        <v>#DIV/0!</v>
      </c>
      <c r="AJ198" s="54"/>
      <c r="AK198" s="54"/>
      <c r="AL198" s="101"/>
      <c r="AM198" s="54"/>
      <c r="AN198" s="65"/>
      <c r="AO198" s="118">
        <v>0</v>
      </c>
      <c r="AP198" s="101"/>
      <c r="AQ198" s="101"/>
      <c r="AR198" s="101"/>
      <c r="AS198" s="101"/>
      <c r="AT198" s="65"/>
      <c r="AU198" s="118" t="e">
        <f>AVERAGE(Table12151658[[#This Row],[Column45]],Table12151658[[#This Row],[Column44]],Table12151658[[#This Row],[Column43]])</f>
        <v>#DIV/0!</v>
      </c>
      <c r="AV198" s="101"/>
      <c r="AW198" s="101"/>
      <c r="AX198" s="59" t="s">
        <v>563</v>
      </c>
      <c r="AY198" s="102" t="s">
        <v>563</v>
      </c>
      <c r="AZ198" s="102" t="s">
        <v>563</v>
      </c>
      <c r="BA198" s="118" t="str">
        <f>IFERROR(AVERAGE(Table12151658[[#This Row],[Column52]],Table12151658[[#This Row],[Column53]]),"0")</f>
        <v>0</v>
      </c>
    </row>
    <row r="199" spans="1:53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102">
        <v>3</v>
      </c>
      <c r="M199" s="102"/>
      <c r="N199" s="102">
        <v>3</v>
      </c>
      <c r="O199" s="102">
        <v>3</v>
      </c>
      <c r="P199" s="102"/>
      <c r="Q199" s="118">
        <f>IFERROR(AVERAGE(Table12151658[[#This Row],[Column13]],Table12151658[[#This Row],[Column15]],Table12151658[[#This Row],[Column16]]),"0")</f>
        <v>3</v>
      </c>
      <c r="R199" s="102"/>
      <c r="S199" s="102"/>
      <c r="T199" s="102"/>
      <c r="U199" s="102"/>
      <c r="V199" s="59"/>
      <c r="W199" s="118" t="e">
        <f>AVERAGE(Table12151658[[#This Row],[Column19]],Table12151658[[#This Row],[Column20]],Table12151658[[#This Row],[Column22]])</f>
        <v>#DIV/0!</v>
      </c>
      <c r="X199" s="102"/>
      <c r="Y199" s="102"/>
      <c r="Z199" s="102"/>
      <c r="AA199" s="102"/>
      <c r="AB199" s="59"/>
      <c r="AC199" s="118" t="e">
        <f>AVERAGE(Table12151658[[#This Row],[Column25]],Table12151658[[#This Row],[Column26]])</f>
        <v>#DIV/0!</v>
      </c>
      <c r="AD199" s="102"/>
      <c r="AE199" s="102"/>
      <c r="AF199" s="102"/>
      <c r="AG199" s="102"/>
      <c r="AH199" s="59"/>
      <c r="AI199" s="118" t="e">
        <f>AVERAGE(Table12151658[[#This Row],[Column33]],Table12151658[[#This Row],[Column32]],Table12151658[[#This Row],[Column31]])</f>
        <v>#DIV/0!</v>
      </c>
      <c r="AJ199" s="58"/>
      <c r="AK199" s="58"/>
      <c r="AL199" s="102"/>
      <c r="AM199" s="58"/>
      <c r="AN199" s="59"/>
      <c r="AO199" s="118">
        <v>0</v>
      </c>
      <c r="AP199" s="102"/>
      <c r="AQ199" s="102"/>
      <c r="AR199" s="102"/>
      <c r="AS199" s="102"/>
      <c r="AT199" s="59"/>
      <c r="AU199" s="118" t="e">
        <f>AVERAGE(Table12151658[[#This Row],[Column45]],Table12151658[[#This Row],[Column44]],Table12151658[[#This Row],[Column43]])</f>
        <v>#DIV/0!</v>
      </c>
      <c r="AV199" s="102"/>
      <c r="AW199" s="102"/>
      <c r="AX199" s="59">
        <v>0</v>
      </c>
      <c r="AY199" s="102">
        <v>4</v>
      </c>
      <c r="AZ199" s="102">
        <v>2</v>
      </c>
      <c r="BA199" s="118">
        <f>IFERROR(AVERAGE(Table12151658[[#This Row],[Column52]],Table12151658[[#This Row],[Column53]]),"0")</f>
        <v>3</v>
      </c>
    </row>
    <row r="200" spans="1:53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102">
        <v>0</v>
      </c>
      <c r="M200" s="102"/>
      <c r="N200" s="102">
        <v>0</v>
      </c>
      <c r="O200" s="102">
        <v>0</v>
      </c>
      <c r="P200" s="102"/>
      <c r="Q200" s="118">
        <f>IFERROR(AVERAGE(Table12151658[[#This Row],[Column13]],Table12151658[[#This Row],[Column15]],Table12151658[[#This Row],[Column16]]),"0")</f>
        <v>0</v>
      </c>
      <c r="R200" s="101"/>
      <c r="S200" s="101"/>
      <c r="T200" s="101"/>
      <c r="U200" s="101"/>
      <c r="V200" s="65"/>
      <c r="W200" s="118" t="e">
        <f>AVERAGE(Table12151658[[#This Row],[Column19]],Table12151658[[#This Row],[Column20]],Table12151658[[#This Row],[Column22]])</f>
        <v>#DIV/0!</v>
      </c>
      <c r="X200" s="101"/>
      <c r="Y200" s="101"/>
      <c r="Z200" s="101"/>
      <c r="AA200" s="101"/>
      <c r="AB200" s="65"/>
      <c r="AC200" s="118" t="e">
        <f>AVERAGE(Table12151658[[#This Row],[Column25]],Table12151658[[#This Row],[Column26]])</f>
        <v>#DIV/0!</v>
      </c>
      <c r="AD200" s="101"/>
      <c r="AE200" s="101"/>
      <c r="AF200" s="101"/>
      <c r="AG200" s="101"/>
      <c r="AH200" s="65"/>
      <c r="AI200" s="118" t="e">
        <f>AVERAGE(Table12151658[[#This Row],[Column33]],Table12151658[[#This Row],[Column32]],Table12151658[[#This Row],[Column31]])</f>
        <v>#DIV/0!</v>
      </c>
      <c r="AJ200" s="54"/>
      <c r="AK200" s="54"/>
      <c r="AL200" s="101"/>
      <c r="AM200" s="54"/>
      <c r="AN200" s="65"/>
      <c r="AO200" s="118">
        <v>0</v>
      </c>
      <c r="AP200" s="101"/>
      <c r="AQ200" s="101"/>
      <c r="AR200" s="101"/>
      <c r="AS200" s="101"/>
      <c r="AT200" s="65"/>
      <c r="AU200" s="118" t="e">
        <f>AVERAGE(Table12151658[[#This Row],[Column45]],Table12151658[[#This Row],[Column44]],Table12151658[[#This Row],[Column43]])</f>
        <v>#DIV/0!</v>
      </c>
      <c r="AV200" s="101"/>
      <c r="AW200" s="101"/>
      <c r="AX200" s="59">
        <v>0</v>
      </c>
      <c r="AY200" s="102">
        <v>5</v>
      </c>
      <c r="AZ200" s="102">
        <v>0</v>
      </c>
      <c r="BA200" s="118">
        <f>IFERROR(AVERAGE(Table12151658[[#This Row],[Column52]],Table12151658[[#This Row],[Column53]]),"0")</f>
        <v>2.5</v>
      </c>
    </row>
    <row r="201" spans="1:53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102">
        <v>2</v>
      </c>
      <c r="M201" s="102"/>
      <c r="N201" s="102">
        <v>2</v>
      </c>
      <c r="O201" s="102">
        <v>2</v>
      </c>
      <c r="P201" s="102"/>
      <c r="Q201" s="118">
        <f>IFERROR(AVERAGE(Table12151658[[#This Row],[Column13]],Table12151658[[#This Row],[Column15]],Table12151658[[#This Row],[Column16]]),"0")</f>
        <v>2</v>
      </c>
      <c r="R201" s="102"/>
      <c r="S201" s="102"/>
      <c r="T201" s="102"/>
      <c r="U201" s="102"/>
      <c r="V201" s="59"/>
      <c r="W201" s="118" t="e">
        <f>AVERAGE(Table12151658[[#This Row],[Column19]],Table12151658[[#This Row],[Column20]],Table12151658[[#This Row],[Column22]])</f>
        <v>#DIV/0!</v>
      </c>
      <c r="X201" s="102"/>
      <c r="Y201" s="102"/>
      <c r="Z201" s="102"/>
      <c r="AA201" s="102"/>
      <c r="AB201" s="59"/>
      <c r="AC201" s="118" t="e">
        <f>AVERAGE(Table12151658[[#This Row],[Column25]],Table12151658[[#This Row],[Column26]])</f>
        <v>#DIV/0!</v>
      </c>
      <c r="AD201" s="102"/>
      <c r="AE201" s="102"/>
      <c r="AF201" s="102"/>
      <c r="AG201" s="102"/>
      <c r="AH201" s="59"/>
      <c r="AI201" s="118" t="e">
        <f>AVERAGE(Table12151658[[#This Row],[Column33]],Table12151658[[#This Row],[Column32]],Table12151658[[#This Row],[Column31]])</f>
        <v>#DIV/0!</v>
      </c>
      <c r="AJ201" s="58"/>
      <c r="AK201" s="58"/>
      <c r="AL201" s="102"/>
      <c r="AM201" s="58"/>
      <c r="AN201" s="59"/>
      <c r="AO201" s="118">
        <v>0</v>
      </c>
      <c r="AP201" s="102"/>
      <c r="AQ201" s="102"/>
      <c r="AR201" s="102"/>
      <c r="AS201" s="102"/>
      <c r="AT201" s="59"/>
      <c r="AU201" s="118" t="e">
        <f>AVERAGE(Table12151658[[#This Row],[Column45]],Table12151658[[#This Row],[Column44]],Table12151658[[#This Row],[Column43]])</f>
        <v>#DIV/0!</v>
      </c>
      <c r="AV201" s="102"/>
      <c r="AW201" s="102"/>
      <c r="AX201" s="59">
        <v>0</v>
      </c>
      <c r="AY201" s="102">
        <v>4</v>
      </c>
      <c r="AZ201" s="102">
        <v>2</v>
      </c>
      <c r="BA201" s="118">
        <f>IFERROR(AVERAGE(Table12151658[[#This Row],[Column52]],Table12151658[[#This Row],[Column53]]),"0")</f>
        <v>3</v>
      </c>
    </row>
    <row r="202" spans="1:53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102">
        <v>3</v>
      </c>
      <c r="M202" s="102"/>
      <c r="N202" s="102">
        <v>3</v>
      </c>
      <c r="O202" s="102">
        <v>2</v>
      </c>
      <c r="P202" s="102"/>
      <c r="Q202" s="118">
        <f>IFERROR(AVERAGE(Table12151658[[#This Row],[Column13]],Table12151658[[#This Row],[Column15]],Table12151658[[#This Row],[Column16]]),"0")</f>
        <v>2.6666666666666665</v>
      </c>
      <c r="R202" s="101"/>
      <c r="S202" s="101"/>
      <c r="T202" s="101"/>
      <c r="U202" s="101"/>
      <c r="V202" s="65"/>
      <c r="W202" s="118" t="e">
        <f>AVERAGE(Table12151658[[#This Row],[Column19]],Table12151658[[#This Row],[Column20]],Table12151658[[#This Row],[Column22]])</f>
        <v>#DIV/0!</v>
      </c>
      <c r="X202" s="101"/>
      <c r="Y202" s="101"/>
      <c r="Z202" s="101"/>
      <c r="AA202" s="101"/>
      <c r="AB202" s="65"/>
      <c r="AC202" s="118" t="e">
        <f>AVERAGE(Table12151658[[#This Row],[Column25]],Table12151658[[#This Row],[Column26]])</f>
        <v>#DIV/0!</v>
      </c>
      <c r="AD202" s="101"/>
      <c r="AE202" s="101"/>
      <c r="AF202" s="101"/>
      <c r="AG202" s="101"/>
      <c r="AH202" s="65"/>
      <c r="AI202" s="118" t="e">
        <f>AVERAGE(Table12151658[[#This Row],[Column33]],Table12151658[[#This Row],[Column32]],Table12151658[[#This Row],[Column31]])</f>
        <v>#DIV/0!</v>
      </c>
      <c r="AJ202" s="54"/>
      <c r="AK202" s="54"/>
      <c r="AL202" s="101"/>
      <c r="AM202" s="54"/>
      <c r="AN202" s="65"/>
      <c r="AO202" s="118">
        <v>0</v>
      </c>
      <c r="AP202" s="101"/>
      <c r="AQ202" s="101"/>
      <c r="AR202" s="101"/>
      <c r="AS202" s="101"/>
      <c r="AT202" s="65"/>
      <c r="AU202" s="118" t="e">
        <f>AVERAGE(Table12151658[[#This Row],[Column45]],Table12151658[[#This Row],[Column44]],Table12151658[[#This Row],[Column43]])</f>
        <v>#DIV/0!</v>
      </c>
      <c r="AV202" s="101"/>
      <c r="AW202" s="101"/>
      <c r="AX202" s="59">
        <v>0</v>
      </c>
      <c r="AY202" s="102">
        <v>4</v>
      </c>
      <c r="AZ202" s="102">
        <v>2</v>
      </c>
      <c r="BA202" s="118">
        <f>IFERROR(AVERAGE(Table12151658[[#This Row],[Column52]],Table12151658[[#This Row],[Column53]]),"0")</f>
        <v>3</v>
      </c>
    </row>
    <row r="203" spans="1:53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102">
        <v>2</v>
      </c>
      <c r="M203" s="102"/>
      <c r="N203" s="102">
        <v>2</v>
      </c>
      <c r="O203" s="102">
        <v>2</v>
      </c>
      <c r="P203" s="102"/>
      <c r="Q203" s="118">
        <f>IFERROR(AVERAGE(Table12151658[[#This Row],[Column13]],Table12151658[[#This Row],[Column15]],Table12151658[[#This Row],[Column16]]),"0")</f>
        <v>2</v>
      </c>
      <c r="R203" s="102"/>
      <c r="S203" s="102"/>
      <c r="T203" s="102"/>
      <c r="U203" s="102"/>
      <c r="V203" s="59"/>
      <c r="W203" s="118" t="e">
        <f>AVERAGE(Table12151658[[#This Row],[Column19]],Table12151658[[#This Row],[Column20]],Table12151658[[#This Row],[Column22]])</f>
        <v>#DIV/0!</v>
      </c>
      <c r="X203" s="102"/>
      <c r="Y203" s="102"/>
      <c r="Z203" s="102"/>
      <c r="AA203" s="102"/>
      <c r="AB203" s="59"/>
      <c r="AC203" s="118" t="e">
        <f>AVERAGE(Table12151658[[#This Row],[Column25]],Table12151658[[#This Row],[Column26]])</f>
        <v>#DIV/0!</v>
      </c>
      <c r="AD203" s="102"/>
      <c r="AE203" s="102"/>
      <c r="AF203" s="102"/>
      <c r="AG203" s="102"/>
      <c r="AH203" s="59"/>
      <c r="AI203" s="118" t="e">
        <f>AVERAGE(Table12151658[[#This Row],[Column33]],Table12151658[[#This Row],[Column32]],Table12151658[[#This Row],[Column31]])</f>
        <v>#DIV/0!</v>
      </c>
      <c r="AJ203" s="58"/>
      <c r="AK203" s="58"/>
      <c r="AL203" s="102"/>
      <c r="AM203" s="58"/>
      <c r="AN203" s="59"/>
      <c r="AO203" s="118">
        <v>0</v>
      </c>
      <c r="AP203" s="102"/>
      <c r="AQ203" s="102"/>
      <c r="AR203" s="102"/>
      <c r="AS203" s="102"/>
      <c r="AT203" s="59"/>
      <c r="AU203" s="118" t="e">
        <f>AVERAGE(Table12151658[[#This Row],[Column45]],Table12151658[[#This Row],[Column44]],Table12151658[[#This Row],[Column43]])</f>
        <v>#DIV/0!</v>
      </c>
      <c r="AV203" s="102"/>
      <c r="AW203" s="102"/>
      <c r="AX203" s="59">
        <v>0</v>
      </c>
      <c r="AY203" s="102">
        <v>4</v>
      </c>
      <c r="AZ203" s="102">
        <v>2</v>
      </c>
      <c r="BA203" s="118">
        <f>IFERROR(AVERAGE(Table12151658[[#This Row],[Column52]],Table12151658[[#This Row],[Column53]]),"0")</f>
        <v>3</v>
      </c>
    </row>
    <row r="204" spans="1:53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102" t="s">
        <v>563</v>
      </c>
      <c r="M204" s="102"/>
      <c r="N204" s="102" t="s">
        <v>563</v>
      </c>
      <c r="O204" s="102" t="s">
        <v>563</v>
      </c>
      <c r="P204" s="102"/>
      <c r="Q204" s="118" t="str">
        <f>IFERROR(AVERAGE(Table12151658[[#This Row],[Column13]],Table12151658[[#This Row],[Column15]],Table12151658[[#This Row],[Column16]]),"0")</f>
        <v>0</v>
      </c>
      <c r="R204" s="101"/>
      <c r="S204" s="101"/>
      <c r="T204" s="101"/>
      <c r="U204" s="101"/>
      <c r="V204" s="65"/>
      <c r="W204" s="118" t="e">
        <f>AVERAGE(Table12151658[[#This Row],[Column19]],Table12151658[[#This Row],[Column20]],Table12151658[[#This Row],[Column22]])</f>
        <v>#DIV/0!</v>
      </c>
      <c r="X204" s="101"/>
      <c r="Y204" s="101"/>
      <c r="Z204" s="101"/>
      <c r="AA204" s="101"/>
      <c r="AB204" s="65"/>
      <c r="AC204" s="118" t="e">
        <f>AVERAGE(Table12151658[[#This Row],[Column25]],Table12151658[[#This Row],[Column26]])</f>
        <v>#DIV/0!</v>
      </c>
      <c r="AD204" s="101"/>
      <c r="AE204" s="101"/>
      <c r="AF204" s="101"/>
      <c r="AG204" s="101"/>
      <c r="AH204" s="65"/>
      <c r="AI204" s="118" t="e">
        <f>AVERAGE(Table12151658[[#This Row],[Column33]],Table12151658[[#This Row],[Column32]],Table12151658[[#This Row],[Column31]])</f>
        <v>#DIV/0!</v>
      </c>
      <c r="AJ204" s="54"/>
      <c r="AK204" s="54"/>
      <c r="AL204" s="101"/>
      <c r="AM204" s="54"/>
      <c r="AN204" s="65"/>
      <c r="AO204" s="118">
        <v>0</v>
      </c>
      <c r="AP204" s="101"/>
      <c r="AQ204" s="101"/>
      <c r="AR204" s="101"/>
      <c r="AS204" s="101"/>
      <c r="AT204" s="65"/>
      <c r="AU204" s="118" t="e">
        <f>AVERAGE(Table12151658[[#This Row],[Column45]],Table12151658[[#This Row],[Column44]],Table12151658[[#This Row],[Column43]])</f>
        <v>#DIV/0!</v>
      </c>
      <c r="AV204" s="101"/>
      <c r="AW204" s="101"/>
      <c r="AX204" s="59" t="s">
        <v>563</v>
      </c>
      <c r="AY204" s="102" t="s">
        <v>563</v>
      </c>
      <c r="AZ204" s="102" t="s">
        <v>563</v>
      </c>
      <c r="BA204" s="118" t="str">
        <f>IFERROR(AVERAGE(Table12151658[[#This Row],[Column52]],Table12151658[[#This Row],[Column53]]),"0")</f>
        <v>0</v>
      </c>
    </row>
    <row r="205" spans="1:53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102">
        <v>2</v>
      </c>
      <c r="M205" s="102"/>
      <c r="N205" s="102">
        <v>2</v>
      </c>
      <c r="O205" s="102">
        <v>2</v>
      </c>
      <c r="P205" s="102"/>
      <c r="Q205" s="118">
        <f>IFERROR(AVERAGE(Table12151658[[#This Row],[Column13]],Table12151658[[#This Row],[Column15]],Table12151658[[#This Row],[Column16]]),"0")</f>
        <v>2</v>
      </c>
      <c r="R205" s="102"/>
      <c r="S205" s="102"/>
      <c r="T205" s="102"/>
      <c r="U205" s="102"/>
      <c r="V205" s="59"/>
      <c r="W205" s="118" t="e">
        <f>AVERAGE(Table12151658[[#This Row],[Column19]],Table12151658[[#This Row],[Column20]],Table12151658[[#This Row],[Column22]])</f>
        <v>#DIV/0!</v>
      </c>
      <c r="X205" s="102"/>
      <c r="Y205" s="102"/>
      <c r="Z205" s="102"/>
      <c r="AA205" s="102"/>
      <c r="AB205" s="59"/>
      <c r="AC205" s="118" t="e">
        <f>AVERAGE(Table12151658[[#This Row],[Column25]],Table12151658[[#This Row],[Column26]])</f>
        <v>#DIV/0!</v>
      </c>
      <c r="AD205" s="102"/>
      <c r="AE205" s="102"/>
      <c r="AF205" s="102"/>
      <c r="AG205" s="102"/>
      <c r="AH205" s="59"/>
      <c r="AI205" s="118" t="e">
        <f>AVERAGE(Table12151658[[#This Row],[Column33]],Table12151658[[#This Row],[Column32]],Table12151658[[#This Row],[Column31]])</f>
        <v>#DIV/0!</v>
      </c>
      <c r="AJ205" s="58"/>
      <c r="AK205" s="58"/>
      <c r="AL205" s="102"/>
      <c r="AM205" s="58"/>
      <c r="AN205" s="59"/>
      <c r="AO205" s="118">
        <v>0</v>
      </c>
      <c r="AP205" s="102"/>
      <c r="AQ205" s="102"/>
      <c r="AR205" s="102"/>
      <c r="AS205" s="102"/>
      <c r="AT205" s="59"/>
      <c r="AU205" s="118" t="e">
        <f>AVERAGE(Table12151658[[#This Row],[Column45]],Table12151658[[#This Row],[Column44]],Table12151658[[#This Row],[Column43]])</f>
        <v>#DIV/0!</v>
      </c>
      <c r="AV205" s="102"/>
      <c r="AW205" s="102"/>
      <c r="AX205" s="59">
        <v>0</v>
      </c>
      <c r="AY205" s="102">
        <v>2</v>
      </c>
      <c r="AZ205" s="102">
        <v>2</v>
      </c>
      <c r="BA205" s="118">
        <f>IFERROR(AVERAGE(Table12151658[[#This Row],[Column52]],Table12151658[[#This Row],[Column53]]),"0")</f>
        <v>2</v>
      </c>
    </row>
    <row r="206" spans="1:53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102">
        <v>3</v>
      </c>
      <c r="M206" s="102"/>
      <c r="N206" s="102">
        <v>3</v>
      </c>
      <c r="O206" s="102">
        <v>3</v>
      </c>
      <c r="P206" s="102"/>
      <c r="Q206" s="118">
        <f>IFERROR(AVERAGE(Table12151658[[#This Row],[Column13]],Table12151658[[#This Row],[Column15]],Table12151658[[#This Row],[Column16]]),"0")</f>
        <v>3</v>
      </c>
      <c r="R206" s="101"/>
      <c r="S206" s="101"/>
      <c r="T206" s="101"/>
      <c r="U206" s="101"/>
      <c r="V206" s="65"/>
      <c r="W206" s="118" t="e">
        <f>AVERAGE(Table12151658[[#This Row],[Column19]],Table12151658[[#This Row],[Column20]],Table12151658[[#This Row],[Column22]])</f>
        <v>#DIV/0!</v>
      </c>
      <c r="X206" s="101"/>
      <c r="Y206" s="101"/>
      <c r="Z206" s="101"/>
      <c r="AA206" s="101"/>
      <c r="AB206" s="65"/>
      <c r="AC206" s="118" t="e">
        <f>AVERAGE(Table12151658[[#This Row],[Column25]],Table12151658[[#This Row],[Column26]])</f>
        <v>#DIV/0!</v>
      </c>
      <c r="AD206" s="101"/>
      <c r="AE206" s="101"/>
      <c r="AF206" s="101"/>
      <c r="AG206" s="101"/>
      <c r="AH206" s="65"/>
      <c r="AI206" s="118" t="e">
        <f>AVERAGE(Table12151658[[#This Row],[Column33]],Table12151658[[#This Row],[Column32]],Table12151658[[#This Row],[Column31]])</f>
        <v>#DIV/0!</v>
      </c>
      <c r="AJ206" s="54"/>
      <c r="AK206" s="54"/>
      <c r="AL206" s="101"/>
      <c r="AM206" s="54"/>
      <c r="AN206" s="65"/>
      <c r="AO206" s="118">
        <v>0</v>
      </c>
      <c r="AP206" s="101"/>
      <c r="AQ206" s="101"/>
      <c r="AR206" s="101"/>
      <c r="AS206" s="101"/>
      <c r="AT206" s="65"/>
      <c r="AU206" s="118" t="e">
        <f>AVERAGE(Table12151658[[#This Row],[Column45]],Table12151658[[#This Row],[Column44]],Table12151658[[#This Row],[Column43]])</f>
        <v>#DIV/0!</v>
      </c>
      <c r="AV206" s="101"/>
      <c r="AW206" s="101"/>
      <c r="AX206" s="59">
        <v>0</v>
      </c>
      <c r="AY206" s="102">
        <v>4</v>
      </c>
      <c r="AZ206" s="102">
        <v>2</v>
      </c>
      <c r="BA206" s="118">
        <f>IFERROR(AVERAGE(Table12151658[[#This Row],[Column52]],Table12151658[[#This Row],[Column53]]),"0")</f>
        <v>3</v>
      </c>
    </row>
    <row r="207" spans="1:53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102">
        <v>2</v>
      </c>
      <c r="M207" s="102"/>
      <c r="N207" s="102">
        <v>2</v>
      </c>
      <c r="O207" s="102">
        <v>2</v>
      </c>
      <c r="P207" s="102"/>
      <c r="Q207" s="118">
        <f>IFERROR(AVERAGE(Table12151658[[#This Row],[Column13]],Table12151658[[#This Row],[Column15]],Table12151658[[#This Row],[Column16]]),"0")</f>
        <v>2</v>
      </c>
      <c r="R207" s="102"/>
      <c r="S207" s="102"/>
      <c r="T207" s="102"/>
      <c r="U207" s="102"/>
      <c r="V207" s="59"/>
      <c r="W207" s="118" t="e">
        <f>AVERAGE(Table12151658[[#This Row],[Column19]],Table12151658[[#This Row],[Column20]],Table12151658[[#This Row],[Column22]])</f>
        <v>#DIV/0!</v>
      </c>
      <c r="X207" s="102"/>
      <c r="Y207" s="102"/>
      <c r="Z207" s="102"/>
      <c r="AA207" s="102"/>
      <c r="AB207" s="59"/>
      <c r="AC207" s="118" t="e">
        <f>AVERAGE(Table12151658[[#This Row],[Column25]],Table12151658[[#This Row],[Column26]])</f>
        <v>#DIV/0!</v>
      </c>
      <c r="AD207" s="102"/>
      <c r="AE207" s="102"/>
      <c r="AF207" s="102"/>
      <c r="AG207" s="102"/>
      <c r="AH207" s="59"/>
      <c r="AI207" s="118" t="e">
        <f>AVERAGE(Table12151658[[#This Row],[Column33]],Table12151658[[#This Row],[Column32]],Table12151658[[#This Row],[Column31]])</f>
        <v>#DIV/0!</v>
      </c>
      <c r="AJ207" s="58"/>
      <c r="AK207" s="58"/>
      <c r="AL207" s="102"/>
      <c r="AM207" s="58"/>
      <c r="AN207" s="59"/>
      <c r="AO207" s="118">
        <v>0</v>
      </c>
      <c r="AP207" s="102"/>
      <c r="AQ207" s="102"/>
      <c r="AR207" s="102"/>
      <c r="AS207" s="102"/>
      <c r="AT207" s="59"/>
      <c r="AU207" s="118" t="e">
        <f>AVERAGE(Table12151658[[#This Row],[Column45]],Table12151658[[#This Row],[Column44]],Table12151658[[#This Row],[Column43]])</f>
        <v>#DIV/0!</v>
      </c>
      <c r="AV207" s="102"/>
      <c r="AW207" s="102"/>
      <c r="AX207" s="59">
        <v>0</v>
      </c>
      <c r="AY207" s="102">
        <v>4</v>
      </c>
      <c r="AZ207" s="102">
        <v>2</v>
      </c>
      <c r="BA207" s="118">
        <f>IFERROR(AVERAGE(Table12151658[[#This Row],[Column52]],Table12151658[[#This Row],[Column53]]),"0")</f>
        <v>3</v>
      </c>
    </row>
    <row r="208" spans="1:53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102">
        <v>2</v>
      </c>
      <c r="M208" s="102"/>
      <c r="N208" s="102">
        <v>2</v>
      </c>
      <c r="O208" s="102">
        <v>1</v>
      </c>
      <c r="P208" s="102"/>
      <c r="Q208" s="118">
        <f>IFERROR(AVERAGE(Table12151658[[#This Row],[Column13]],Table12151658[[#This Row],[Column15]],Table12151658[[#This Row],[Column16]]),"0")</f>
        <v>1.6666666666666667</v>
      </c>
      <c r="R208" s="101"/>
      <c r="S208" s="101"/>
      <c r="T208" s="101"/>
      <c r="U208" s="101"/>
      <c r="V208" s="65"/>
      <c r="W208" s="118" t="e">
        <f>AVERAGE(Table12151658[[#This Row],[Column19]],Table12151658[[#This Row],[Column20]],Table12151658[[#This Row],[Column22]])</f>
        <v>#DIV/0!</v>
      </c>
      <c r="X208" s="101"/>
      <c r="Y208" s="101"/>
      <c r="Z208" s="101"/>
      <c r="AA208" s="101"/>
      <c r="AB208" s="65"/>
      <c r="AC208" s="118" t="e">
        <f>AVERAGE(Table12151658[[#This Row],[Column25]],Table12151658[[#This Row],[Column26]])</f>
        <v>#DIV/0!</v>
      </c>
      <c r="AD208" s="101"/>
      <c r="AE208" s="101"/>
      <c r="AF208" s="101"/>
      <c r="AG208" s="101"/>
      <c r="AH208" s="65"/>
      <c r="AI208" s="118" t="e">
        <f>AVERAGE(Table12151658[[#This Row],[Column33]],Table12151658[[#This Row],[Column32]],Table12151658[[#This Row],[Column31]])</f>
        <v>#DIV/0!</v>
      </c>
      <c r="AJ208" s="54"/>
      <c r="AK208" s="54"/>
      <c r="AL208" s="101"/>
      <c r="AM208" s="54"/>
      <c r="AN208" s="65"/>
      <c r="AO208" s="118">
        <v>0</v>
      </c>
      <c r="AP208" s="101"/>
      <c r="AQ208" s="101"/>
      <c r="AR208" s="101"/>
      <c r="AS208" s="101"/>
      <c r="AT208" s="65"/>
      <c r="AU208" s="118" t="e">
        <f>AVERAGE(Table12151658[[#This Row],[Column45]],Table12151658[[#This Row],[Column44]],Table12151658[[#This Row],[Column43]])</f>
        <v>#DIV/0!</v>
      </c>
      <c r="AV208" s="101"/>
      <c r="AW208" s="101"/>
      <c r="AX208" s="59">
        <v>0</v>
      </c>
      <c r="AY208" s="102">
        <v>4</v>
      </c>
      <c r="AZ208" s="102">
        <v>2</v>
      </c>
      <c r="BA208" s="118">
        <f>IFERROR(AVERAGE(Table12151658[[#This Row],[Column52]],Table12151658[[#This Row],[Column53]]),"0")</f>
        <v>3</v>
      </c>
    </row>
    <row r="209" spans="1:53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102" t="s">
        <v>563</v>
      </c>
      <c r="M209" s="102"/>
      <c r="N209" s="102" t="s">
        <v>563</v>
      </c>
      <c r="O209" s="102" t="s">
        <v>563</v>
      </c>
      <c r="P209" s="102"/>
      <c r="Q209" s="118" t="str">
        <f>IFERROR(AVERAGE(Table12151658[[#This Row],[Column13]],Table12151658[[#This Row],[Column15]],Table12151658[[#This Row],[Column16]]),"0")</f>
        <v>0</v>
      </c>
      <c r="R209" s="102"/>
      <c r="S209" s="102"/>
      <c r="T209" s="102"/>
      <c r="U209" s="102"/>
      <c r="V209" s="59"/>
      <c r="W209" s="118" t="e">
        <f>AVERAGE(Table12151658[[#This Row],[Column19]],Table12151658[[#This Row],[Column20]],Table12151658[[#This Row],[Column22]])</f>
        <v>#DIV/0!</v>
      </c>
      <c r="X209" s="102"/>
      <c r="Y209" s="102"/>
      <c r="Z209" s="102"/>
      <c r="AA209" s="102"/>
      <c r="AB209" s="59"/>
      <c r="AC209" s="118" t="e">
        <f>AVERAGE(Table12151658[[#This Row],[Column25]],Table12151658[[#This Row],[Column26]])</f>
        <v>#DIV/0!</v>
      </c>
      <c r="AD209" s="102"/>
      <c r="AE209" s="102"/>
      <c r="AF209" s="102"/>
      <c r="AG209" s="102"/>
      <c r="AH209" s="59"/>
      <c r="AI209" s="118" t="e">
        <f>AVERAGE(Table12151658[[#This Row],[Column33]],Table12151658[[#This Row],[Column32]],Table12151658[[#This Row],[Column31]])</f>
        <v>#DIV/0!</v>
      </c>
      <c r="AJ209" s="58"/>
      <c r="AK209" s="58"/>
      <c r="AL209" s="102"/>
      <c r="AM209" s="58"/>
      <c r="AN209" s="59"/>
      <c r="AO209" s="118">
        <v>0</v>
      </c>
      <c r="AP209" s="102"/>
      <c r="AQ209" s="102"/>
      <c r="AR209" s="102"/>
      <c r="AS209" s="102"/>
      <c r="AT209" s="59"/>
      <c r="AU209" s="118" t="e">
        <f>AVERAGE(Table12151658[[#This Row],[Column45]],Table12151658[[#This Row],[Column44]],Table12151658[[#This Row],[Column43]])</f>
        <v>#DIV/0!</v>
      </c>
      <c r="AV209" s="102"/>
      <c r="AW209" s="102"/>
      <c r="AX209" s="59" t="s">
        <v>563</v>
      </c>
      <c r="AY209" s="102" t="s">
        <v>563</v>
      </c>
      <c r="AZ209" s="102" t="s">
        <v>563</v>
      </c>
      <c r="BA209" s="118" t="str">
        <f>IFERROR(AVERAGE(Table12151658[[#This Row],[Column52]],Table12151658[[#This Row],[Column53]]),"0")</f>
        <v>0</v>
      </c>
    </row>
    <row r="210" spans="1:53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102">
        <v>0</v>
      </c>
      <c r="M210" s="102"/>
      <c r="N210" s="102">
        <v>0</v>
      </c>
      <c r="O210" s="102">
        <v>0</v>
      </c>
      <c r="P210" s="102"/>
      <c r="Q210" s="118">
        <f>IFERROR(AVERAGE(Table12151658[[#This Row],[Column13]],Table12151658[[#This Row],[Column15]],Table12151658[[#This Row],[Column16]]),"0")</f>
        <v>0</v>
      </c>
      <c r="R210" s="101"/>
      <c r="S210" s="101"/>
      <c r="T210" s="101"/>
      <c r="U210" s="101"/>
      <c r="V210" s="65"/>
      <c r="W210" s="118" t="e">
        <f>AVERAGE(Table12151658[[#This Row],[Column19]],Table12151658[[#This Row],[Column20]],Table12151658[[#This Row],[Column22]])</f>
        <v>#DIV/0!</v>
      </c>
      <c r="X210" s="101"/>
      <c r="Y210" s="101"/>
      <c r="Z210" s="101"/>
      <c r="AA210" s="101"/>
      <c r="AB210" s="65"/>
      <c r="AC210" s="118" t="e">
        <f>AVERAGE(Table12151658[[#This Row],[Column25]],Table12151658[[#This Row],[Column26]])</f>
        <v>#DIV/0!</v>
      </c>
      <c r="AD210" s="101"/>
      <c r="AE210" s="101"/>
      <c r="AF210" s="101"/>
      <c r="AG210" s="101"/>
      <c r="AH210" s="65"/>
      <c r="AI210" s="118" t="e">
        <f>AVERAGE(Table12151658[[#This Row],[Column33]],Table12151658[[#This Row],[Column32]],Table12151658[[#This Row],[Column31]])</f>
        <v>#DIV/0!</v>
      </c>
      <c r="AJ210" s="54"/>
      <c r="AK210" s="54"/>
      <c r="AL210" s="101"/>
      <c r="AM210" s="54"/>
      <c r="AN210" s="65"/>
      <c r="AO210" s="118">
        <v>0</v>
      </c>
      <c r="AP210" s="101"/>
      <c r="AQ210" s="101"/>
      <c r="AR210" s="101"/>
      <c r="AS210" s="101"/>
      <c r="AT210" s="65"/>
      <c r="AU210" s="118" t="e">
        <f>AVERAGE(Table12151658[[#This Row],[Column45]],Table12151658[[#This Row],[Column44]],Table12151658[[#This Row],[Column43]])</f>
        <v>#DIV/0!</v>
      </c>
      <c r="AV210" s="101"/>
      <c r="AW210" s="101"/>
      <c r="AX210" s="59">
        <v>0</v>
      </c>
      <c r="AY210" s="102">
        <v>5</v>
      </c>
      <c r="AZ210" s="102">
        <v>0</v>
      </c>
      <c r="BA210" s="118">
        <f>IFERROR(AVERAGE(Table12151658[[#This Row],[Column52]],Table12151658[[#This Row],[Column53]]),"0")</f>
        <v>2.5</v>
      </c>
    </row>
    <row r="211" spans="1:53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102" t="s">
        <v>563</v>
      </c>
      <c r="M211" s="102"/>
      <c r="N211" s="102" t="s">
        <v>563</v>
      </c>
      <c r="O211" s="102" t="s">
        <v>563</v>
      </c>
      <c r="P211" s="102"/>
      <c r="Q211" s="118" t="str">
        <f>IFERROR(AVERAGE(Table12151658[[#This Row],[Column13]],Table12151658[[#This Row],[Column15]],Table12151658[[#This Row],[Column16]]),"0")</f>
        <v>0</v>
      </c>
      <c r="R211" s="102"/>
      <c r="S211" s="102"/>
      <c r="T211" s="102"/>
      <c r="U211" s="102"/>
      <c r="V211" s="59"/>
      <c r="W211" s="118" t="e">
        <f>AVERAGE(Table12151658[[#This Row],[Column19]],Table12151658[[#This Row],[Column20]],Table12151658[[#This Row],[Column22]])</f>
        <v>#DIV/0!</v>
      </c>
      <c r="X211" s="102"/>
      <c r="Y211" s="102"/>
      <c r="Z211" s="102"/>
      <c r="AA211" s="102"/>
      <c r="AB211" s="59"/>
      <c r="AC211" s="118" t="e">
        <f>AVERAGE(Table12151658[[#This Row],[Column25]],Table12151658[[#This Row],[Column26]])</f>
        <v>#DIV/0!</v>
      </c>
      <c r="AD211" s="102"/>
      <c r="AE211" s="102"/>
      <c r="AF211" s="102"/>
      <c r="AG211" s="102"/>
      <c r="AH211" s="59"/>
      <c r="AI211" s="118" t="e">
        <f>AVERAGE(Table12151658[[#This Row],[Column33]],Table12151658[[#This Row],[Column32]],Table12151658[[#This Row],[Column31]])</f>
        <v>#DIV/0!</v>
      </c>
      <c r="AJ211" s="58"/>
      <c r="AK211" s="58"/>
      <c r="AL211" s="102"/>
      <c r="AM211" s="58"/>
      <c r="AN211" s="59"/>
      <c r="AO211" s="118">
        <v>0</v>
      </c>
      <c r="AP211" s="102"/>
      <c r="AQ211" s="102"/>
      <c r="AR211" s="102"/>
      <c r="AS211" s="102"/>
      <c r="AT211" s="59"/>
      <c r="AU211" s="118" t="e">
        <f>AVERAGE(Table12151658[[#This Row],[Column45]],Table12151658[[#This Row],[Column44]],Table12151658[[#This Row],[Column43]])</f>
        <v>#DIV/0!</v>
      </c>
      <c r="AV211" s="102"/>
      <c r="AW211" s="102"/>
      <c r="AX211" s="59" t="s">
        <v>563</v>
      </c>
      <c r="AY211" s="102" t="s">
        <v>563</v>
      </c>
      <c r="AZ211" s="102" t="s">
        <v>563</v>
      </c>
      <c r="BA211" s="118" t="str">
        <f>IFERROR(AVERAGE(Table12151658[[#This Row],[Column52]],Table12151658[[#This Row],[Column53]]),"0")</f>
        <v>0</v>
      </c>
    </row>
    <row r="212" spans="1:53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102" t="s">
        <v>563</v>
      </c>
      <c r="M212" s="102"/>
      <c r="N212" s="102" t="s">
        <v>563</v>
      </c>
      <c r="O212" s="102" t="s">
        <v>563</v>
      </c>
      <c r="P212" s="102"/>
      <c r="Q212" s="118" t="str">
        <f>IFERROR(AVERAGE(Table12151658[[#This Row],[Column13]],Table12151658[[#This Row],[Column15]],Table12151658[[#This Row],[Column16]]),"0")</f>
        <v>0</v>
      </c>
      <c r="R212" s="101"/>
      <c r="S212" s="101"/>
      <c r="T212" s="101"/>
      <c r="U212" s="101"/>
      <c r="V212" s="65"/>
      <c r="W212" s="118" t="e">
        <f>AVERAGE(Table12151658[[#This Row],[Column19]],Table12151658[[#This Row],[Column20]],Table12151658[[#This Row],[Column22]])</f>
        <v>#DIV/0!</v>
      </c>
      <c r="X212" s="101"/>
      <c r="Y212" s="101"/>
      <c r="Z212" s="101"/>
      <c r="AA212" s="101"/>
      <c r="AB212" s="65"/>
      <c r="AC212" s="118" t="e">
        <f>AVERAGE(Table12151658[[#This Row],[Column25]],Table12151658[[#This Row],[Column26]])</f>
        <v>#DIV/0!</v>
      </c>
      <c r="AD212" s="101"/>
      <c r="AE212" s="101"/>
      <c r="AF212" s="101"/>
      <c r="AG212" s="101"/>
      <c r="AH212" s="65"/>
      <c r="AI212" s="118" t="e">
        <f>AVERAGE(Table12151658[[#This Row],[Column33]],Table12151658[[#This Row],[Column32]],Table12151658[[#This Row],[Column31]])</f>
        <v>#DIV/0!</v>
      </c>
      <c r="AJ212" s="54"/>
      <c r="AK212" s="54"/>
      <c r="AL212" s="101"/>
      <c r="AM212" s="54"/>
      <c r="AN212" s="65"/>
      <c r="AO212" s="118">
        <v>0</v>
      </c>
      <c r="AP212" s="101"/>
      <c r="AQ212" s="101"/>
      <c r="AR212" s="101"/>
      <c r="AS212" s="101"/>
      <c r="AT212" s="65"/>
      <c r="AU212" s="118" t="e">
        <f>AVERAGE(Table12151658[[#This Row],[Column45]],Table12151658[[#This Row],[Column44]],Table12151658[[#This Row],[Column43]])</f>
        <v>#DIV/0!</v>
      </c>
      <c r="AV212" s="101"/>
      <c r="AW212" s="101"/>
      <c r="AX212" s="59" t="s">
        <v>563</v>
      </c>
      <c r="AY212" s="102" t="s">
        <v>563</v>
      </c>
      <c r="AZ212" s="102" t="s">
        <v>563</v>
      </c>
      <c r="BA212" s="118" t="str">
        <f>IFERROR(AVERAGE(Table12151658[[#This Row],[Column52]],Table12151658[[#This Row],[Column53]]),"0")</f>
        <v>0</v>
      </c>
    </row>
    <row r="213" spans="1:53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102" t="s">
        <v>563</v>
      </c>
      <c r="M213" s="102"/>
      <c r="N213" s="102" t="s">
        <v>563</v>
      </c>
      <c r="O213" s="102" t="s">
        <v>563</v>
      </c>
      <c r="P213" s="102"/>
      <c r="Q213" s="118" t="str">
        <f>IFERROR(AVERAGE(Table12151658[[#This Row],[Column13]],Table12151658[[#This Row],[Column15]],Table12151658[[#This Row],[Column16]]),"0")</f>
        <v>0</v>
      </c>
      <c r="R213" s="102"/>
      <c r="S213" s="102"/>
      <c r="T213" s="102"/>
      <c r="U213" s="102"/>
      <c r="V213" s="59"/>
      <c r="W213" s="118" t="e">
        <f>AVERAGE(Table12151658[[#This Row],[Column19]],Table12151658[[#This Row],[Column20]],Table12151658[[#This Row],[Column22]])</f>
        <v>#DIV/0!</v>
      </c>
      <c r="X213" s="102"/>
      <c r="Y213" s="102"/>
      <c r="Z213" s="102"/>
      <c r="AA213" s="102"/>
      <c r="AB213" s="59"/>
      <c r="AC213" s="118" t="e">
        <f>AVERAGE(Table12151658[[#This Row],[Column25]],Table12151658[[#This Row],[Column26]])</f>
        <v>#DIV/0!</v>
      </c>
      <c r="AD213" s="102"/>
      <c r="AE213" s="102"/>
      <c r="AF213" s="102"/>
      <c r="AG213" s="102"/>
      <c r="AH213" s="59"/>
      <c r="AI213" s="118" t="e">
        <f>AVERAGE(Table12151658[[#This Row],[Column33]],Table12151658[[#This Row],[Column32]],Table12151658[[#This Row],[Column31]])</f>
        <v>#DIV/0!</v>
      </c>
      <c r="AJ213" s="58"/>
      <c r="AK213" s="58"/>
      <c r="AL213" s="102"/>
      <c r="AM213" s="58"/>
      <c r="AN213" s="59"/>
      <c r="AO213" s="118">
        <v>0</v>
      </c>
      <c r="AP213" s="102"/>
      <c r="AQ213" s="102"/>
      <c r="AR213" s="102"/>
      <c r="AS213" s="102"/>
      <c r="AT213" s="59"/>
      <c r="AU213" s="118" t="e">
        <f>AVERAGE(Table12151658[[#This Row],[Column45]],Table12151658[[#This Row],[Column44]],Table12151658[[#This Row],[Column43]])</f>
        <v>#DIV/0!</v>
      </c>
      <c r="AV213" s="102"/>
      <c r="AW213" s="102"/>
      <c r="AX213" s="59" t="s">
        <v>563</v>
      </c>
      <c r="AY213" s="102" t="s">
        <v>563</v>
      </c>
      <c r="AZ213" s="102" t="s">
        <v>563</v>
      </c>
      <c r="BA213" s="118" t="str">
        <f>IFERROR(AVERAGE(Table12151658[[#This Row],[Column52]],Table12151658[[#This Row],[Column53]]),"0")</f>
        <v>0</v>
      </c>
    </row>
    <row r="214" spans="1:53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102" t="s">
        <v>563</v>
      </c>
      <c r="M214" s="102"/>
      <c r="N214" s="102" t="s">
        <v>563</v>
      </c>
      <c r="O214" s="102" t="s">
        <v>563</v>
      </c>
      <c r="P214" s="102"/>
      <c r="Q214" s="118" t="str">
        <f>IFERROR(AVERAGE(Table12151658[[#This Row],[Column13]],Table12151658[[#This Row],[Column15]],Table12151658[[#This Row],[Column16]]),"0")</f>
        <v>0</v>
      </c>
      <c r="R214" s="101"/>
      <c r="S214" s="101"/>
      <c r="T214" s="101"/>
      <c r="U214" s="101"/>
      <c r="V214" s="65"/>
      <c r="W214" s="118" t="e">
        <f>AVERAGE(Table12151658[[#This Row],[Column19]],Table12151658[[#This Row],[Column20]],Table12151658[[#This Row],[Column22]])</f>
        <v>#DIV/0!</v>
      </c>
      <c r="X214" s="101"/>
      <c r="Y214" s="101"/>
      <c r="Z214" s="101"/>
      <c r="AA214" s="101"/>
      <c r="AB214" s="65"/>
      <c r="AC214" s="118" t="e">
        <f>AVERAGE(Table12151658[[#This Row],[Column25]],Table12151658[[#This Row],[Column26]])</f>
        <v>#DIV/0!</v>
      </c>
      <c r="AD214" s="101"/>
      <c r="AE214" s="101"/>
      <c r="AF214" s="101"/>
      <c r="AG214" s="101"/>
      <c r="AH214" s="65"/>
      <c r="AI214" s="118" t="e">
        <f>AVERAGE(Table12151658[[#This Row],[Column33]],Table12151658[[#This Row],[Column32]],Table12151658[[#This Row],[Column31]])</f>
        <v>#DIV/0!</v>
      </c>
      <c r="AJ214" s="54"/>
      <c r="AK214" s="54"/>
      <c r="AL214" s="101"/>
      <c r="AM214" s="54"/>
      <c r="AN214" s="65"/>
      <c r="AO214" s="118">
        <v>0</v>
      </c>
      <c r="AP214" s="101"/>
      <c r="AQ214" s="101"/>
      <c r="AR214" s="101"/>
      <c r="AS214" s="101"/>
      <c r="AT214" s="65"/>
      <c r="AU214" s="118" t="e">
        <f>AVERAGE(Table12151658[[#This Row],[Column45]],Table12151658[[#This Row],[Column44]],Table12151658[[#This Row],[Column43]])</f>
        <v>#DIV/0!</v>
      </c>
      <c r="AV214" s="101"/>
      <c r="AW214" s="101"/>
      <c r="AX214" s="59" t="s">
        <v>563</v>
      </c>
      <c r="AY214" s="102" t="s">
        <v>563</v>
      </c>
      <c r="AZ214" s="102" t="s">
        <v>563</v>
      </c>
      <c r="BA214" s="118" t="str">
        <f>IFERROR(AVERAGE(Table12151658[[#This Row],[Column52]],Table12151658[[#This Row],[Column53]]),"0")</f>
        <v>0</v>
      </c>
    </row>
    <row r="215" spans="1:53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102" t="s">
        <v>563</v>
      </c>
      <c r="M215" s="102"/>
      <c r="N215" s="102" t="s">
        <v>563</v>
      </c>
      <c r="O215" s="102" t="s">
        <v>563</v>
      </c>
      <c r="P215" s="102"/>
      <c r="Q215" s="118" t="str">
        <f>IFERROR(AVERAGE(Table12151658[[#This Row],[Column13]],Table12151658[[#This Row],[Column15]],Table12151658[[#This Row],[Column16]]),"0")</f>
        <v>0</v>
      </c>
      <c r="R215" s="102"/>
      <c r="S215" s="102"/>
      <c r="T215" s="102"/>
      <c r="U215" s="102"/>
      <c r="V215" s="59"/>
      <c r="W215" s="118" t="e">
        <f>AVERAGE(Table12151658[[#This Row],[Column19]],Table12151658[[#This Row],[Column20]],Table12151658[[#This Row],[Column22]])</f>
        <v>#DIV/0!</v>
      </c>
      <c r="X215" s="102"/>
      <c r="Y215" s="102"/>
      <c r="Z215" s="102"/>
      <c r="AA215" s="102"/>
      <c r="AB215" s="59"/>
      <c r="AC215" s="118" t="e">
        <f>AVERAGE(Table12151658[[#This Row],[Column25]],Table12151658[[#This Row],[Column26]])</f>
        <v>#DIV/0!</v>
      </c>
      <c r="AD215" s="102"/>
      <c r="AE215" s="102"/>
      <c r="AF215" s="102"/>
      <c r="AG215" s="102"/>
      <c r="AH215" s="59"/>
      <c r="AI215" s="118" t="e">
        <f>AVERAGE(Table12151658[[#This Row],[Column33]],Table12151658[[#This Row],[Column32]],Table12151658[[#This Row],[Column31]])</f>
        <v>#DIV/0!</v>
      </c>
      <c r="AJ215" s="58"/>
      <c r="AK215" s="58"/>
      <c r="AL215" s="102"/>
      <c r="AM215" s="58"/>
      <c r="AN215" s="59"/>
      <c r="AO215" s="118">
        <v>0</v>
      </c>
      <c r="AP215" s="102"/>
      <c r="AQ215" s="102"/>
      <c r="AR215" s="102"/>
      <c r="AS215" s="102"/>
      <c r="AT215" s="59"/>
      <c r="AU215" s="118" t="e">
        <f>AVERAGE(Table12151658[[#This Row],[Column45]],Table12151658[[#This Row],[Column44]],Table12151658[[#This Row],[Column43]])</f>
        <v>#DIV/0!</v>
      </c>
      <c r="AV215" s="102"/>
      <c r="AW215" s="102"/>
      <c r="AX215" s="59" t="s">
        <v>563</v>
      </c>
      <c r="AY215" s="102" t="s">
        <v>563</v>
      </c>
      <c r="AZ215" s="102" t="s">
        <v>563</v>
      </c>
      <c r="BA215" s="118" t="str">
        <f>IFERROR(AVERAGE(Table12151658[[#This Row],[Column52]],Table12151658[[#This Row],[Column53]]),"0")</f>
        <v>0</v>
      </c>
    </row>
    <row r="216" spans="1:53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102" t="s">
        <v>563</v>
      </c>
      <c r="M216" s="102"/>
      <c r="N216" s="102" t="s">
        <v>563</v>
      </c>
      <c r="O216" s="102" t="s">
        <v>563</v>
      </c>
      <c r="P216" s="102"/>
      <c r="Q216" s="118" t="str">
        <f>IFERROR(AVERAGE(Table12151658[[#This Row],[Column13]],Table12151658[[#This Row],[Column15]],Table12151658[[#This Row],[Column16]]),"0")</f>
        <v>0</v>
      </c>
      <c r="R216" s="101"/>
      <c r="S216" s="101"/>
      <c r="T216" s="101"/>
      <c r="U216" s="101"/>
      <c r="V216" s="65"/>
      <c r="W216" s="118" t="e">
        <f>AVERAGE(Table12151658[[#This Row],[Column19]],Table12151658[[#This Row],[Column20]],Table12151658[[#This Row],[Column22]])</f>
        <v>#DIV/0!</v>
      </c>
      <c r="X216" s="101"/>
      <c r="Y216" s="101"/>
      <c r="Z216" s="101"/>
      <c r="AA216" s="101"/>
      <c r="AB216" s="65"/>
      <c r="AC216" s="118" t="e">
        <f>AVERAGE(Table12151658[[#This Row],[Column25]],Table12151658[[#This Row],[Column26]])</f>
        <v>#DIV/0!</v>
      </c>
      <c r="AD216" s="101"/>
      <c r="AE216" s="101"/>
      <c r="AF216" s="101"/>
      <c r="AG216" s="101"/>
      <c r="AH216" s="65"/>
      <c r="AI216" s="118" t="e">
        <f>AVERAGE(Table12151658[[#This Row],[Column33]],Table12151658[[#This Row],[Column32]],Table12151658[[#This Row],[Column31]])</f>
        <v>#DIV/0!</v>
      </c>
      <c r="AJ216" s="54"/>
      <c r="AK216" s="54"/>
      <c r="AL216" s="101"/>
      <c r="AM216" s="54"/>
      <c r="AN216" s="65"/>
      <c r="AO216" s="118">
        <v>0</v>
      </c>
      <c r="AP216" s="101"/>
      <c r="AQ216" s="101"/>
      <c r="AR216" s="101"/>
      <c r="AS216" s="101"/>
      <c r="AT216" s="65"/>
      <c r="AU216" s="118" t="e">
        <f>AVERAGE(Table12151658[[#This Row],[Column45]],Table12151658[[#This Row],[Column44]],Table12151658[[#This Row],[Column43]])</f>
        <v>#DIV/0!</v>
      </c>
      <c r="AV216" s="101"/>
      <c r="AW216" s="101"/>
      <c r="AX216" s="59" t="s">
        <v>563</v>
      </c>
      <c r="AY216" s="102" t="s">
        <v>563</v>
      </c>
      <c r="AZ216" s="102" t="s">
        <v>563</v>
      </c>
      <c r="BA216" s="118" t="str">
        <f>IFERROR(AVERAGE(Table12151658[[#This Row],[Column52]],Table12151658[[#This Row],[Column53]]),"0")</f>
        <v>0</v>
      </c>
    </row>
    <row r="217" spans="1:53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102" t="s">
        <v>563</v>
      </c>
      <c r="M217" s="102"/>
      <c r="N217" s="102" t="s">
        <v>563</v>
      </c>
      <c r="O217" s="102" t="s">
        <v>563</v>
      </c>
      <c r="P217" s="102"/>
      <c r="Q217" s="118" t="str">
        <f>IFERROR(AVERAGE(Table12151658[[#This Row],[Column13]],Table12151658[[#This Row],[Column15]],Table12151658[[#This Row],[Column16]]),"0")</f>
        <v>0</v>
      </c>
      <c r="R217" s="102"/>
      <c r="S217" s="102"/>
      <c r="T217" s="102"/>
      <c r="U217" s="102"/>
      <c r="V217" s="59"/>
      <c r="W217" s="118" t="e">
        <f>AVERAGE(Table12151658[[#This Row],[Column19]],Table12151658[[#This Row],[Column20]],Table12151658[[#This Row],[Column22]])</f>
        <v>#DIV/0!</v>
      </c>
      <c r="X217" s="102"/>
      <c r="Y217" s="102"/>
      <c r="Z217" s="102"/>
      <c r="AA217" s="102"/>
      <c r="AB217" s="59"/>
      <c r="AC217" s="118" t="e">
        <f>AVERAGE(Table12151658[[#This Row],[Column25]],Table12151658[[#This Row],[Column26]])</f>
        <v>#DIV/0!</v>
      </c>
      <c r="AD217" s="102"/>
      <c r="AE217" s="102"/>
      <c r="AF217" s="102"/>
      <c r="AG217" s="102"/>
      <c r="AH217" s="59"/>
      <c r="AI217" s="118" t="e">
        <f>AVERAGE(Table12151658[[#This Row],[Column33]],Table12151658[[#This Row],[Column32]],Table12151658[[#This Row],[Column31]])</f>
        <v>#DIV/0!</v>
      </c>
      <c r="AJ217" s="58"/>
      <c r="AK217" s="58"/>
      <c r="AL217" s="102"/>
      <c r="AM217" s="58"/>
      <c r="AN217" s="59"/>
      <c r="AO217" s="118">
        <v>0</v>
      </c>
      <c r="AP217" s="102"/>
      <c r="AQ217" s="102"/>
      <c r="AR217" s="102"/>
      <c r="AS217" s="102"/>
      <c r="AT217" s="59"/>
      <c r="AU217" s="118" t="e">
        <f>AVERAGE(Table12151658[[#This Row],[Column45]],Table12151658[[#This Row],[Column44]],Table12151658[[#This Row],[Column43]])</f>
        <v>#DIV/0!</v>
      </c>
      <c r="AV217" s="102"/>
      <c r="AW217" s="102"/>
      <c r="AX217" s="59" t="s">
        <v>563</v>
      </c>
      <c r="AY217" s="102" t="s">
        <v>563</v>
      </c>
      <c r="AZ217" s="102" t="s">
        <v>563</v>
      </c>
      <c r="BA217" s="118" t="str">
        <f>IFERROR(AVERAGE(Table12151658[[#This Row],[Column52]],Table12151658[[#This Row],[Column53]]),"0")</f>
        <v>0</v>
      </c>
    </row>
    <row r="218" spans="1:53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102">
        <v>3</v>
      </c>
      <c r="M218" s="102"/>
      <c r="N218" s="102">
        <v>3</v>
      </c>
      <c r="O218" s="102">
        <v>2</v>
      </c>
      <c r="P218" s="102"/>
      <c r="Q218" s="118">
        <f>IFERROR(AVERAGE(Table12151658[[#This Row],[Column13]],Table12151658[[#This Row],[Column15]],Table12151658[[#This Row],[Column16]]),"0")</f>
        <v>2.6666666666666665</v>
      </c>
      <c r="R218" s="101"/>
      <c r="S218" s="101"/>
      <c r="T218" s="101"/>
      <c r="U218" s="101"/>
      <c r="V218" s="65"/>
      <c r="W218" s="118" t="e">
        <f>AVERAGE(Table12151658[[#This Row],[Column19]],Table12151658[[#This Row],[Column20]],Table12151658[[#This Row],[Column22]])</f>
        <v>#DIV/0!</v>
      </c>
      <c r="X218" s="101"/>
      <c r="Y218" s="101"/>
      <c r="Z218" s="101"/>
      <c r="AA218" s="101"/>
      <c r="AB218" s="65"/>
      <c r="AC218" s="118" t="e">
        <f>AVERAGE(Table12151658[[#This Row],[Column25]],Table12151658[[#This Row],[Column26]])</f>
        <v>#DIV/0!</v>
      </c>
      <c r="AD218" s="101"/>
      <c r="AE218" s="101"/>
      <c r="AF218" s="101"/>
      <c r="AG218" s="101"/>
      <c r="AH218" s="65"/>
      <c r="AI218" s="118" t="e">
        <f>AVERAGE(Table12151658[[#This Row],[Column33]],Table12151658[[#This Row],[Column32]],Table12151658[[#This Row],[Column31]])</f>
        <v>#DIV/0!</v>
      </c>
      <c r="AJ218" s="54"/>
      <c r="AK218" s="54"/>
      <c r="AL218" s="101"/>
      <c r="AM218" s="54"/>
      <c r="AN218" s="65"/>
      <c r="AO218" s="118">
        <v>0</v>
      </c>
      <c r="AP218" s="101"/>
      <c r="AQ218" s="101"/>
      <c r="AR218" s="101"/>
      <c r="AS218" s="101"/>
      <c r="AT218" s="65"/>
      <c r="AU218" s="118" t="e">
        <f>AVERAGE(Table12151658[[#This Row],[Column45]],Table12151658[[#This Row],[Column44]],Table12151658[[#This Row],[Column43]])</f>
        <v>#DIV/0!</v>
      </c>
      <c r="AV218" s="101"/>
      <c r="AW218" s="101"/>
      <c r="AX218" s="59">
        <v>0</v>
      </c>
      <c r="AY218" s="102">
        <v>4</v>
      </c>
      <c r="AZ218" s="102">
        <v>2</v>
      </c>
      <c r="BA218" s="118">
        <f>IFERROR(AVERAGE(Table12151658[[#This Row],[Column52]],Table12151658[[#This Row],[Column53]]),"0")</f>
        <v>3</v>
      </c>
    </row>
    <row r="219" spans="1:53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102">
        <v>2</v>
      </c>
      <c r="M219" s="102"/>
      <c r="N219" s="102">
        <v>2</v>
      </c>
      <c r="O219" s="102">
        <v>2</v>
      </c>
      <c r="P219" s="102"/>
      <c r="Q219" s="118">
        <f>IFERROR(AVERAGE(Table12151658[[#This Row],[Column13]],Table12151658[[#This Row],[Column15]],Table12151658[[#This Row],[Column16]]),"0")</f>
        <v>2</v>
      </c>
      <c r="R219" s="102"/>
      <c r="S219" s="102"/>
      <c r="T219" s="102"/>
      <c r="U219" s="102"/>
      <c r="V219" s="59"/>
      <c r="W219" s="118" t="e">
        <f>AVERAGE(Table12151658[[#This Row],[Column19]],Table12151658[[#This Row],[Column20]],Table12151658[[#This Row],[Column22]])</f>
        <v>#DIV/0!</v>
      </c>
      <c r="X219" s="102"/>
      <c r="Y219" s="102"/>
      <c r="Z219" s="102"/>
      <c r="AA219" s="102"/>
      <c r="AB219" s="59"/>
      <c r="AC219" s="118" t="e">
        <f>AVERAGE(Table12151658[[#This Row],[Column25]],Table12151658[[#This Row],[Column26]])</f>
        <v>#DIV/0!</v>
      </c>
      <c r="AD219" s="102"/>
      <c r="AE219" s="102"/>
      <c r="AF219" s="102"/>
      <c r="AG219" s="102"/>
      <c r="AH219" s="59"/>
      <c r="AI219" s="118" t="e">
        <f>AVERAGE(Table12151658[[#This Row],[Column33]],Table12151658[[#This Row],[Column32]],Table12151658[[#This Row],[Column31]])</f>
        <v>#DIV/0!</v>
      </c>
      <c r="AJ219" s="58"/>
      <c r="AK219" s="58"/>
      <c r="AL219" s="102"/>
      <c r="AM219" s="58"/>
      <c r="AN219" s="59"/>
      <c r="AO219" s="118">
        <v>0</v>
      </c>
      <c r="AP219" s="102"/>
      <c r="AQ219" s="102"/>
      <c r="AR219" s="102"/>
      <c r="AS219" s="102"/>
      <c r="AT219" s="59"/>
      <c r="AU219" s="118" t="e">
        <f>AVERAGE(Table12151658[[#This Row],[Column45]],Table12151658[[#This Row],[Column44]],Table12151658[[#This Row],[Column43]])</f>
        <v>#DIV/0!</v>
      </c>
      <c r="AV219" s="102"/>
      <c r="AW219" s="102"/>
      <c r="AX219" s="59">
        <v>0</v>
      </c>
      <c r="AY219" s="102">
        <v>2</v>
      </c>
      <c r="AZ219" s="102">
        <v>2</v>
      </c>
      <c r="BA219" s="118">
        <f>IFERROR(AVERAGE(Table12151658[[#This Row],[Column52]],Table12151658[[#This Row],[Column53]]),"0")</f>
        <v>2</v>
      </c>
    </row>
    <row r="220" spans="1:53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102">
        <v>2</v>
      </c>
      <c r="M220" s="102"/>
      <c r="N220" s="102">
        <v>2</v>
      </c>
      <c r="O220" s="102">
        <v>2</v>
      </c>
      <c r="P220" s="102"/>
      <c r="Q220" s="118">
        <f>IFERROR(AVERAGE(Table12151658[[#This Row],[Column13]],Table12151658[[#This Row],[Column15]],Table12151658[[#This Row],[Column16]]),"0")</f>
        <v>2</v>
      </c>
      <c r="R220" s="101"/>
      <c r="S220" s="101"/>
      <c r="T220" s="101"/>
      <c r="U220" s="101"/>
      <c r="V220" s="65"/>
      <c r="W220" s="118" t="e">
        <f>AVERAGE(Table12151658[[#This Row],[Column19]],Table12151658[[#This Row],[Column20]],Table12151658[[#This Row],[Column22]])</f>
        <v>#DIV/0!</v>
      </c>
      <c r="X220" s="101"/>
      <c r="Y220" s="101"/>
      <c r="Z220" s="101"/>
      <c r="AA220" s="101"/>
      <c r="AB220" s="65"/>
      <c r="AC220" s="118" t="e">
        <f>AVERAGE(Table12151658[[#This Row],[Column25]],Table12151658[[#This Row],[Column26]])</f>
        <v>#DIV/0!</v>
      </c>
      <c r="AD220" s="101"/>
      <c r="AE220" s="101"/>
      <c r="AF220" s="101"/>
      <c r="AG220" s="101"/>
      <c r="AH220" s="65"/>
      <c r="AI220" s="118" t="e">
        <f>AVERAGE(Table12151658[[#This Row],[Column33]],Table12151658[[#This Row],[Column32]],Table12151658[[#This Row],[Column31]])</f>
        <v>#DIV/0!</v>
      </c>
      <c r="AJ220" s="54"/>
      <c r="AK220" s="54"/>
      <c r="AL220" s="101"/>
      <c r="AM220" s="54"/>
      <c r="AN220" s="65"/>
      <c r="AO220" s="118">
        <v>0</v>
      </c>
      <c r="AP220" s="101"/>
      <c r="AQ220" s="101"/>
      <c r="AR220" s="101"/>
      <c r="AS220" s="101"/>
      <c r="AT220" s="65"/>
      <c r="AU220" s="118" t="e">
        <f>AVERAGE(Table12151658[[#This Row],[Column45]],Table12151658[[#This Row],[Column44]],Table12151658[[#This Row],[Column43]])</f>
        <v>#DIV/0!</v>
      </c>
      <c r="AV220" s="101"/>
      <c r="AW220" s="101"/>
      <c r="AX220" s="59">
        <v>0</v>
      </c>
      <c r="AY220" s="102">
        <v>4</v>
      </c>
      <c r="AZ220" s="102">
        <v>2</v>
      </c>
      <c r="BA220" s="118">
        <f>IFERROR(AVERAGE(Table12151658[[#This Row],[Column52]],Table12151658[[#This Row],[Column53]]),"0")</f>
        <v>3</v>
      </c>
    </row>
    <row r="221" spans="1:53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102">
        <v>3</v>
      </c>
      <c r="M221" s="102"/>
      <c r="N221" s="102">
        <v>2</v>
      </c>
      <c r="O221" s="102">
        <v>3</v>
      </c>
      <c r="P221" s="102"/>
      <c r="Q221" s="118">
        <f>IFERROR(AVERAGE(Table12151658[[#This Row],[Column13]],Table12151658[[#This Row],[Column15]],Table12151658[[#This Row],[Column16]]),"0")</f>
        <v>2.6666666666666665</v>
      </c>
      <c r="R221" s="102"/>
      <c r="S221" s="102"/>
      <c r="T221" s="102"/>
      <c r="U221" s="102"/>
      <c r="V221" s="59"/>
      <c r="W221" s="118" t="e">
        <f>AVERAGE(Table12151658[[#This Row],[Column19]],Table12151658[[#This Row],[Column20]],Table12151658[[#This Row],[Column22]])</f>
        <v>#DIV/0!</v>
      </c>
      <c r="X221" s="102"/>
      <c r="Y221" s="102"/>
      <c r="Z221" s="102"/>
      <c r="AA221" s="102"/>
      <c r="AB221" s="59"/>
      <c r="AC221" s="118" t="e">
        <f>AVERAGE(Table12151658[[#This Row],[Column25]],Table12151658[[#This Row],[Column26]])</f>
        <v>#DIV/0!</v>
      </c>
      <c r="AD221" s="102"/>
      <c r="AE221" s="102"/>
      <c r="AF221" s="102"/>
      <c r="AG221" s="102"/>
      <c r="AH221" s="59"/>
      <c r="AI221" s="118" t="e">
        <f>AVERAGE(Table12151658[[#This Row],[Column33]],Table12151658[[#This Row],[Column32]],Table12151658[[#This Row],[Column31]])</f>
        <v>#DIV/0!</v>
      </c>
      <c r="AJ221" s="58"/>
      <c r="AK221" s="58"/>
      <c r="AL221" s="102"/>
      <c r="AM221" s="58"/>
      <c r="AN221" s="59"/>
      <c r="AO221" s="118">
        <v>0</v>
      </c>
      <c r="AP221" s="102"/>
      <c r="AQ221" s="102"/>
      <c r="AR221" s="102"/>
      <c r="AS221" s="102"/>
      <c r="AT221" s="59"/>
      <c r="AU221" s="118" t="e">
        <f>AVERAGE(Table12151658[[#This Row],[Column45]],Table12151658[[#This Row],[Column44]],Table12151658[[#This Row],[Column43]])</f>
        <v>#DIV/0!</v>
      </c>
      <c r="AV221" s="102"/>
      <c r="AW221" s="102"/>
      <c r="AX221" s="59">
        <v>0</v>
      </c>
      <c r="AY221" s="102">
        <v>4</v>
      </c>
      <c r="AZ221" s="102">
        <v>2</v>
      </c>
      <c r="BA221" s="118">
        <f>IFERROR(AVERAGE(Table12151658[[#This Row],[Column52]],Table12151658[[#This Row],[Column53]]),"0")</f>
        <v>3</v>
      </c>
    </row>
    <row r="222" spans="1:53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102">
        <v>2</v>
      </c>
      <c r="M222" s="102"/>
      <c r="N222" s="102">
        <v>2</v>
      </c>
      <c r="O222" s="102">
        <v>2</v>
      </c>
      <c r="P222" s="102"/>
      <c r="Q222" s="118">
        <f>IFERROR(AVERAGE(Table12151658[[#This Row],[Column13]],Table12151658[[#This Row],[Column15]],Table12151658[[#This Row],[Column16]]),"0")</f>
        <v>2</v>
      </c>
      <c r="R222" s="101"/>
      <c r="S222" s="101"/>
      <c r="T222" s="101"/>
      <c r="U222" s="101"/>
      <c r="V222" s="65"/>
      <c r="W222" s="118" t="e">
        <f>AVERAGE(Table12151658[[#This Row],[Column19]],Table12151658[[#This Row],[Column20]],Table12151658[[#This Row],[Column22]])</f>
        <v>#DIV/0!</v>
      </c>
      <c r="X222" s="101"/>
      <c r="Y222" s="101"/>
      <c r="Z222" s="101"/>
      <c r="AA222" s="101"/>
      <c r="AB222" s="65"/>
      <c r="AC222" s="118" t="e">
        <f>AVERAGE(Table12151658[[#This Row],[Column25]],Table12151658[[#This Row],[Column26]])</f>
        <v>#DIV/0!</v>
      </c>
      <c r="AD222" s="101"/>
      <c r="AE222" s="101"/>
      <c r="AF222" s="101"/>
      <c r="AG222" s="101"/>
      <c r="AH222" s="65"/>
      <c r="AI222" s="118" t="e">
        <f>AVERAGE(Table12151658[[#This Row],[Column33]],Table12151658[[#This Row],[Column32]],Table12151658[[#This Row],[Column31]])</f>
        <v>#DIV/0!</v>
      </c>
      <c r="AJ222" s="54"/>
      <c r="AK222" s="54"/>
      <c r="AL222" s="101"/>
      <c r="AM222" s="54"/>
      <c r="AN222" s="65"/>
      <c r="AO222" s="118">
        <v>0</v>
      </c>
      <c r="AP222" s="101"/>
      <c r="AQ222" s="101"/>
      <c r="AR222" s="101"/>
      <c r="AS222" s="101"/>
      <c r="AT222" s="65"/>
      <c r="AU222" s="118" t="e">
        <f>AVERAGE(Table12151658[[#This Row],[Column45]],Table12151658[[#This Row],[Column44]],Table12151658[[#This Row],[Column43]])</f>
        <v>#DIV/0!</v>
      </c>
      <c r="AV222" s="101"/>
      <c r="AW222" s="101"/>
      <c r="AX222" s="59">
        <v>0</v>
      </c>
      <c r="AY222" s="102">
        <v>4</v>
      </c>
      <c r="AZ222" s="102">
        <v>2</v>
      </c>
      <c r="BA222" s="118">
        <f>IFERROR(AVERAGE(Table12151658[[#This Row],[Column52]],Table12151658[[#This Row],[Column53]]),"0")</f>
        <v>3</v>
      </c>
    </row>
    <row r="223" spans="1:53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102" t="s">
        <v>563</v>
      </c>
      <c r="M223" s="102"/>
      <c r="N223" s="102" t="s">
        <v>563</v>
      </c>
      <c r="O223" s="102" t="s">
        <v>563</v>
      </c>
      <c r="P223" s="102"/>
      <c r="Q223" s="118" t="str">
        <f>IFERROR(AVERAGE(Table12151658[[#This Row],[Column13]],Table12151658[[#This Row],[Column15]],Table12151658[[#This Row],[Column16]]),"0")</f>
        <v>0</v>
      </c>
      <c r="R223" s="102"/>
      <c r="S223" s="102"/>
      <c r="T223" s="102"/>
      <c r="U223" s="102"/>
      <c r="V223" s="59"/>
      <c r="W223" s="118" t="e">
        <f>AVERAGE(Table12151658[[#This Row],[Column19]],Table12151658[[#This Row],[Column20]],Table12151658[[#This Row],[Column22]])</f>
        <v>#DIV/0!</v>
      </c>
      <c r="X223" s="102"/>
      <c r="Y223" s="102"/>
      <c r="Z223" s="102"/>
      <c r="AA223" s="102"/>
      <c r="AB223" s="59"/>
      <c r="AC223" s="118" t="e">
        <f>AVERAGE(Table12151658[[#This Row],[Column25]],Table12151658[[#This Row],[Column26]])</f>
        <v>#DIV/0!</v>
      </c>
      <c r="AD223" s="102"/>
      <c r="AE223" s="102"/>
      <c r="AF223" s="102"/>
      <c r="AG223" s="102"/>
      <c r="AH223" s="59"/>
      <c r="AI223" s="118" t="e">
        <f>AVERAGE(Table12151658[[#This Row],[Column33]],Table12151658[[#This Row],[Column32]],Table12151658[[#This Row],[Column31]])</f>
        <v>#DIV/0!</v>
      </c>
      <c r="AJ223" s="58"/>
      <c r="AK223" s="58"/>
      <c r="AL223" s="102"/>
      <c r="AM223" s="58"/>
      <c r="AN223" s="59"/>
      <c r="AO223" s="118">
        <v>0</v>
      </c>
      <c r="AP223" s="102"/>
      <c r="AQ223" s="102"/>
      <c r="AR223" s="102"/>
      <c r="AS223" s="102"/>
      <c r="AT223" s="59"/>
      <c r="AU223" s="118" t="e">
        <f>AVERAGE(Table12151658[[#This Row],[Column45]],Table12151658[[#This Row],[Column44]],Table12151658[[#This Row],[Column43]])</f>
        <v>#DIV/0!</v>
      </c>
      <c r="AV223" s="102"/>
      <c r="AW223" s="102"/>
      <c r="AX223" s="59" t="s">
        <v>563</v>
      </c>
      <c r="AY223" s="102" t="s">
        <v>563</v>
      </c>
      <c r="AZ223" s="102" t="s">
        <v>563</v>
      </c>
      <c r="BA223" s="118" t="str">
        <f>IFERROR(AVERAGE(Table12151658[[#This Row],[Column52]],Table12151658[[#This Row],[Column53]]),"0")</f>
        <v>0</v>
      </c>
    </row>
    <row r="224" spans="1:53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102">
        <v>4</v>
      </c>
      <c r="M224" s="102"/>
      <c r="N224" s="102">
        <v>3</v>
      </c>
      <c r="O224" s="102">
        <v>3</v>
      </c>
      <c r="P224" s="102"/>
      <c r="Q224" s="118">
        <f>IFERROR(AVERAGE(Table12151658[[#This Row],[Column13]],Table12151658[[#This Row],[Column15]],Table12151658[[#This Row],[Column16]]),"0")</f>
        <v>3.3333333333333335</v>
      </c>
      <c r="R224" s="101"/>
      <c r="S224" s="101"/>
      <c r="T224" s="101"/>
      <c r="U224" s="101"/>
      <c r="V224" s="65"/>
      <c r="W224" s="118" t="e">
        <f>AVERAGE(Table12151658[[#This Row],[Column19]],Table12151658[[#This Row],[Column20]],Table12151658[[#This Row],[Column22]])</f>
        <v>#DIV/0!</v>
      </c>
      <c r="X224" s="101"/>
      <c r="Y224" s="101"/>
      <c r="Z224" s="101"/>
      <c r="AA224" s="101"/>
      <c r="AB224" s="65"/>
      <c r="AC224" s="118" t="e">
        <f>AVERAGE(Table12151658[[#This Row],[Column25]],Table12151658[[#This Row],[Column26]])</f>
        <v>#DIV/0!</v>
      </c>
      <c r="AD224" s="101"/>
      <c r="AE224" s="101"/>
      <c r="AF224" s="101"/>
      <c r="AG224" s="101"/>
      <c r="AH224" s="65"/>
      <c r="AI224" s="118" t="e">
        <f>AVERAGE(Table12151658[[#This Row],[Column33]],Table12151658[[#This Row],[Column32]],Table12151658[[#This Row],[Column31]])</f>
        <v>#DIV/0!</v>
      </c>
      <c r="AJ224" s="54"/>
      <c r="AK224" s="54"/>
      <c r="AL224" s="101"/>
      <c r="AM224" s="54"/>
      <c r="AN224" s="65"/>
      <c r="AO224" s="118">
        <v>0</v>
      </c>
      <c r="AP224" s="101"/>
      <c r="AQ224" s="101"/>
      <c r="AR224" s="101"/>
      <c r="AS224" s="101"/>
      <c r="AT224" s="65"/>
      <c r="AU224" s="118" t="e">
        <f>AVERAGE(Table12151658[[#This Row],[Column45]],Table12151658[[#This Row],[Column44]],Table12151658[[#This Row],[Column43]])</f>
        <v>#DIV/0!</v>
      </c>
      <c r="AV224" s="101"/>
      <c r="AW224" s="101"/>
      <c r="AX224" s="59">
        <v>0</v>
      </c>
      <c r="AY224" s="102">
        <v>4</v>
      </c>
      <c r="AZ224" s="102">
        <v>2</v>
      </c>
      <c r="BA224" s="118">
        <f>IFERROR(AVERAGE(Table12151658[[#This Row],[Column52]],Table12151658[[#This Row],[Column53]]),"0")</f>
        <v>3</v>
      </c>
    </row>
    <row r="225" spans="1:53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102">
        <v>4</v>
      </c>
      <c r="M225" s="102"/>
      <c r="N225" s="102">
        <v>4</v>
      </c>
      <c r="O225" s="102">
        <v>4</v>
      </c>
      <c r="P225" s="102"/>
      <c r="Q225" s="118">
        <f>IFERROR(AVERAGE(Table12151658[[#This Row],[Column13]],Table12151658[[#This Row],[Column15]],Table12151658[[#This Row],[Column16]]),"0")</f>
        <v>4</v>
      </c>
      <c r="R225" s="102"/>
      <c r="S225" s="102"/>
      <c r="T225" s="102"/>
      <c r="U225" s="102"/>
      <c r="V225" s="59"/>
      <c r="W225" s="118" t="e">
        <f>AVERAGE(Table12151658[[#This Row],[Column19]],Table12151658[[#This Row],[Column20]],Table12151658[[#This Row],[Column22]])</f>
        <v>#DIV/0!</v>
      </c>
      <c r="X225" s="102"/>
      <c r="Y225" s="102"/>
      <c r="Z225" s="102"/>
      <c r="AA225" s="102"/>
      <c r="AB225" s="59"/>
      <c r="AC225" s="118" t="e">
        <f>AVERAGE(Table12151658[[#This Row],[Column25]],Table12151658[[#This Row],[Column26]])</f>
        <v>#DIV/0!</v>
      </c>
      <c r="AD225" s="102"/>
      <c r="AE225" s="102"/>
      <c r="AF225" s="102"/>
      <c r="AG225" s="102"/>
      <c r="AH225" s="59"/>
      <c r="AI225" s="118" t="e">
        <f>AVERAGE(Table12151658[[#This Row],[Column33]],Table12151658[[#This Row],[Column32]],Table12151658[[#This Row],[Column31]])</f>
        <v>#DIV/0!</v>
      </c>
      <c r="AJ225" s="58"/>
      <c r="AK225" s="58"/>
      <c r="AL225" s="102"/>
      <c r="AM225" s="58"/>
      <c r="AN225" s="59"/>
      <c r="AO225" s="118">
        <v>0</v>
      </c>
      <c r="AP225" s="102"/>
      <c r="AQ225" s="102"/>
      <c r="AR225" s="102"/>
      <c r="AS225" s="102"/>
      <c r="AT225" s="59"/>
      <c r="AU225" s="118" t="e">
        <f>AVERAGE(Table12151658[[#This Row],[Column45]],Table12151658[[#This Row],[Column44]],Table12151658[[#This Row],[Column43]])</f>
        <v>#DIV/0!</v>
      </c>
      <c r="AV225" s="102"/>
      <c r="AW225" s="102"/>
      <c r="AX225" s="59">
        <v>0</v>
      </c>
      <c r="AY225" s="102">
        <v>4</v>
      </c>
      <c r="AZ225" s="102">
        <v>2</v>
      </c>
      <c r="BA225" s="118">
        <f>IFERROR(AVERAGE(Table12151658[[#This Row],[Column52]],Table12151658[[#This Row],[Column53]]),"0")</f>
        <v>3</v>
      </c>
    </row>
    <row r="226" spans="1:53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102">
        <v>1</v>
      </c>
      <c r="M226" s="102"/>
      <c r="N226" s="102">
        <v>1</v>
      </c>
      <c r="O226" s="102">
        <v>1</v>
      </c>
      <c r="P226" s="102"/>
      <c r="Q226" s="118">
        <f>IFERROR(AVERAGE(Table12151658[[#This Row],[Column13]],Table12151658[[#This Row],[Column15]],Table12151658[[#This Row],[Column16]]),"0")</f>
        <v>1</v>
      </c>
      <c r="R226" s="101"/>
      <c r="S226" s="101"/>
      <c r="T226" s="101"/>
      <c r="U226" s="101"/>
      <c r="V226" s="65"/>
      <c r="W226" s="118" t="e">
        <f>AVERAGE(Table12151658[[#This Row],[Column19]],Table12151658[[#This Row],[Column20]],Table12151658[[#This Row],[Column22]])</f>
        <v>#DIV/0!</v>
      </c>
      <c r="X226" s="101"/>
      <c r="Y226" s="101"/>
      <c r="Z226" s="101"/>
      <c r="AA226" s="101"/>
      <c r="AB226" s="65"/>
      <c r="AC226" s="118" t="e">
        <f>AVERAGE(Table12151658[[#This Row],[Column25]],Table12151658[[#This Row],[Column26]])</f>
        <v>#DIV/0!</v>
      </c>
      <c r="AD226" s="101"/>
      <c r="AE226" s="101"/>
      <c r="AF226" s="101"/>
      <c r="AG226" s="101"/>
      <c r="AH226" s="65"/>
      <c r="AI226" s="118" t="e">
        <f>AVERAGE(Table12151658[[#This Row],[Column33]],Table12151658[[#This Row],[Column32]],Table12151658[[#This Row],[Column31]])</f>
        <v>#DIV/0!</v>
      </c>
      <c r="AJ226" s="54"/>
      <c r="AK226" s="54"/>
      <c r="AL226" s="101"/>
      <c r="AM226" s="54"/>
      <c r="AN226" s="65"/>
      <c r="AO226" s="118">
        <v>0</v>
      </c>
      <c r="AP226" s="101"/>
      <c r="AQ226" s="101"/>
      <c r="AR226" s="101"/>
      <c r="AS226" s="101"/>
      <c r="AT226" s="65"/>
      <c r="AU226" s="118" t="e">
        <f>AVERAGE(Table12151658[[#This Row],[Column45]],Table12151658[[#This Row],[Column44]],Table12151658[[#This Row],[Column43]])</f>
        <v>#DIV/0!</v>
      </c>
      <c r="AV226" s="101"/>
      <c r="AW226" s="101"/>
      <c r="AX226" s="59">
        <v>0</v>
      </c>
      <c r="AY226" s="102">
        <v>4</v>
      </c>
      <c r="AZ226" s="102">
        <v>2</v>
      </c>
      <c r="BA226" s="118">
        <f>IFERROR(AVERAGE(Table12151658[[#This Row],[Column52]],Table12151658[[#This Row],[Column53]]),"0")</f>
        <v>3</v>
      </c>
    </row>
    <row r="227" spans="1:53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102">
        <v>2</v>
      </c>
      <c r="M227" s="102"/>
      <c r="N227" s="102">
        <v>2</v>
      </c>
      <c r="O227" s="102">
        <v>2</v>
      </c>
      <c r="P227" s="102"/>
      <c r="Q227" s="118">
        <f>IFERROR(AVERAGE(Table12151658[[#This Row],[Column13]],Table12151658[[#This Row],[Column15]],Table12151658[[#This Row],[Column16]]),"0")</f>
        <v>2</v>
      </c>
      <c r="R227" s="102"/>
      <c r="S227" s="102"/>
      <c r="T227" s="102"/>
      <c r="U227" s="102"/>
      <c r="V227" s="59"/>
      <c r="W227" s="118" t="e">
        <f>AVERAGE(Table12151658[[#This Row],[Column19]],Table12151658[[#This Row],[Column20]],Table12151658[[#This Row],[Column22]])</f>
        <v>#DIV/0!</v>
      </c>
      <c r="X227" s="102"/>
      <c r="Y227" s="102"/>
      <c r="Z227" s="102"/>
      <c r="AA227" s="102"/>
      <c r="AB227" s="59"/>
      <c r="AC227" s="118" t="e">
        <f>AVERAGE(Table12151658[[#This Row],[Column25]],Table12151658[[#This Row],[Column26]])</f>
        <v>#DIV/0!</v>
      </c>
      <c r="AD227" s="102"/>
      <c r="AE227" s="102"/>
      <c r="AF227" s="102"/>
      <c r="AG227" s="102"/>
      <c r="AH227" s="59"/>
      <c r="AI227" s="118" t="e">
        <f>AVERAGE(Table12151658[[#This Row],[Column33]],Table12151658[[#This Row],[Column32]],Table12151658[[#This Row],[Column31]])</f>
        <v>#DIV/0!</v>
      </c>
      <c r="AJ227" s="58"/>
      <c r="AK227" s="58"/>
      <c r="AL227" s="102"/>
      <c r="AM227" s="58"/>
      <c r="AN227" s="59"/>
      <c r="AO227" s="118">
        <v>0</v>
      </c>
      <c r="AP227" s="102"/>
      <c r="AQ227" s="102"/>
      <c r="AR227" s="102"/>
      <c r="AS227" s="102"/>
      <c r="AT227" s="59"/>
      <c r="AU227" s="118" t="e">
        <f>AVERAGE(Table12151658[[#This Row],[Column45]],Table12151658[[#This Row],[Column44]],Table12151658[[#This Row],[Column43]])</f>
        <v>#DIV/0!</v>
      </c>
      <c r="AV227" s="102"/>
      <c r="AW227" s="102"/>
      <c r="AX227" s="59">
        <v>0</v>
      </c>
      <c r="AY227" s="102">
        <v>4</v>
      </c>
      <c r="AZ227" s="102">
        <v>2</v>
      </c>
      <c r="BA227" s="118">
        <f>IFERROR(AVERAGE(Table12151658[[#This Row],[Column52]],Table12151658[[#This Row],[Column53]]),"0")</f>
        <v>3</v>
      </c>
    </row>
    <row r="228" spans="1:53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102">
        <v>2</v>
      </c>
      <c r="M228" s="102"/>
      <c r="N228" s="102">
        <v>2</v>
      </c>
      <c r="O228" s="102">
        <v>2</v>
      </c>
      <c r="P228" s="102"/>
      <c r="Q228" s="118">
        <f>IFERROR(AVERAGE(Table12151658[[#This Row],[Column13]],Table12151658[[#This Row],[Column15]],Table12151658[[#This Row],[Column16]]),"0")</f>
        <v>2</v>
      </c>
      <c r="R228" s="101"/>
      <c r="S228" s="101"/>
      <c r="T228" s="101"/>
      <c r="U228" s="101"/>
      <c r="V228" s="65"/>
      <c r="W228" s="118" t="e">
        <f>AVERAGE(Table12151658[[#This Row],[Column19]],Table12151658[[#This Row],[Column20]],Table12151658[[#This Row],[Column22]])</f>
        <v>#DIV/0!</v>
      </c>
      <c r="X228" s="101"/>
      <c r="Y228" s="101"/>
      <c r="Z228" s="101"/>
      <c r="AA228" s="101"/>
      <c r="AB228" s="65"/>
      <c r="AC228" s="118" t="e">
        <f>AVERAGE(Table12151658[[#This Row],[Column25]],Table12151658[[#This Row],[Column26]])</f>
        <v>#DIV/0!</v>
      </c>
      <c r="AD228" s="101"/>
      <c r="AE228" s="101"/>
      <c r="AF228" s="101"/>
      <c r="AG228" s="101"/>
      <c r="AH228" s="65"/>
      <c r="AI228" s="118" t="e">
        <f>AVERAGE(Table12151658[[#This Row],[Column33]],Table12151658[[#This Row],[Column32]],Table12151658[[#This Row],[Column31]])</f>
        <v>#DIV/0!</v>
      </c>
      <c r="AJ228" s="54"/>
      <c r="AK228" s="54"/>
      <c r="AL228" s="101"/>
      <c r="AM228" s="54"/>
      <c r="AN228" s="65"/>
      <c r="AO228" s="118">
        <v>0</v>
      </c>
      <c r="AP228" s="101"/>
      <c r="AQ228" s="101"/>
      <c r="AR228" s="101"/>
      <c r="AS228" s="101"/>
      <c r="AT228" s="65"/>
      <c r="AU228" s="118" t="e">
        <f>AVERAGE(Table12151658[[#This Row],[Column45]],Table12151658[[#This Row],[Column44]],Table12151658[[#This Row],[Column43]])</f>
        <v>#DIV/0!</v>
      </c>
      <c r="AV228" s="101"/>
      <c r="AW228" s="101"/>
      <c r="AX228" s="59">
        <v>0</v>
      </c>
      <c r="AY228" s="102">
        <v>4</v>
      </c>
      <c r="AZ228" s="102">
        <v>2</v>
      </c>
      <c r="BA228" s="118">
        <f>IFERROR(AVERAGE(Table12151658[[#This Row],[Column52]],Table12151658[[#This Row],[Column53]]),"0")</f>
        <v>3</v>
      </c>
    </row>
    <row r="229" spans="1:53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102">
        <v>4</v>
      </c>
      <c r="M229" s="102"/>
      <c r="N229" s="102">
        <v>4</v>
      </c>
      <c r="O229" s="102">
        <v>4</v>
      </c>
      <c r="P229" s="102"/>
      <c r="Q229" s="118">
        <f>IFERROR(AVERAGE(Table12151658[[#This Row],[Column13]],Table12151658[[#This Row],[Column15]],Table12151658[[#This Row],[Column16]]),"0")</f>
        <v>4</v>
      </c>
      <c r="R229" s="102"/>
      <c r="S229" s="102"/>
      <c r="T229" s="102"/>
      <c r="U229" s="102"/>
      <c r="V229" s="59"/>
      <c r="W229" s="118" t="e">
        <f>AVERAGE(Table12151658[[#This Row],[Column19]],Table12151658[[#This Row],[Column20]],Table12151658[[#This Row],[Column22]])</f>
        <v>#DIV/0!</v>
      </c>
      <c r="X229" s="102"/>
      <c r="Y229" s="102"/>
      <c r="Z229" s="102"/>
      <c r="AA229" s="102"/>
      <c r="AB229" s="59"/>
      <c r="AC229" s="118" t="e">
        <f>AVERAGE(Table12151658[[#This Row],[Column25]],Table12151658[[#This Row],[Column26]])</f>
        <v>#DIV/0!</v>
      </c>
      <c r="AD229" s="102"/>
      <c r="AE229" s="102"/>
      <c r="AF229" s="102"/>
      <c r="AG229" s="102"/>
      <c r="AH229" s="59"/>
      <c r="AI229" s="118" t="e">
        <f>AVERAGE(Table12151658[[#This Row],[Column33]],Table12151658[[#This Row],[Column32]],Table12151658[[#This Row],[Column31]])</f>
        <v>#DIV/0!</v>
      </c>
      <c r="AJ229" s="58"/>
      <c r="AK229" s="58"/>
      <c r="AL229" s="102"/>
      <c r="AM229" s="58"/>
      <c r="AN229" s="59"/>
      <c r="AO229" s="118">
        <v>0</v>
      </c>
      <c r="AP229" s="102"/>
      <c r="AQ229" s="102"/>
      <c r="AR229" s="102"/>
      <c r="AS229" s="102"/>
      <c r="AT229" s="59"/>
      <c r="AU229" s="118" t="e">
        <f>AVERAGE(Table12151658[[#This Row],[Column45]],Table12151658[[#This Row],[Column44]],Table12151658[[#This Row],[Column43]])</f>
        <v>#DIV/0!</v>
      </c>
      <c r="AV229" s="102"/>
      <c r="AW229" s="102"/>
      <c r="AX229" s="59">
        <v>0</v>
      </c>
      <c r="AY229" s="102">
        <v>4</v>
      </c>
      <c r="AZ229" s="102">
        <v>2</v>
      </c>
      <c r="BA229" s="118">
        <f>IFERROR(AVERAGE(Table12151658[[#This Row],[Column52]],Table12151658[[#This Row],[Column53]]),"0")</f>
        <v>3</v>
      </c>
    </row>
    <row r="230" spans="1:53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102">
        <v>2</v>
      </c>
      <c r="M230" s="102"/>
      <c r="N230" s="102">
        <v>2</v>
      </c>
      <c r="O230" s="102">
        <v>2</v>
      </c>
      <c r="P230" s="102"/>
      <c r="Q230" s="118">
        <f>IFERROR(AVERAGE(Table12151658[[#This Row],[Column13]],Table12151658[[#This Row],[Column15]],Table12151658[[#This Row],[Column16]]),"0")</f>
        <v>2</v>
      </c>
      <c r="R230" s="101"/>
      <c r="S230" s="101"/>
      <c r="T230" s="101"/>
      <c r="U230" s="101"/>
      <c r="V230" s="65"/>
      <c r="W230" s="118" t="e">
        <f>AVERAGE(Table12151658[[#This Row],[Column19]],Table12151658[[#This Row],[Column20]],Table12151658[[#This Row],[Column22]])</f>
        <v>#DIV/0!</v>
      </c>
      <c r="X230" s="101"/>
      <c r="Y230" s="101"/>
      <c r="Z230" s="101"/>
      <c r="AA230" s="101"/>
      <c r="AB230" s="65"/>
      <c r="AC230" s="118" t="e">
        <f>AVERAGE(Table12151658[[#This Row],[Column25]],Table12151658[[#This Row],[Column26]])</f>
        <v>#DIV/0!</v>
      </c>
      <c r="AD230" s="101"/>
      <c r="AE230" s="101"/>
      <c r="AF230" s="101"/>
      <c r="AG230" s="101"/>
      <c r="AH230" s="65"/>
      <c r="AI230" s="118" t="e">
        <f>AVERAGE(Table12151658[[#This Row],[Column33]],Table12151658[[#This Row],[Column32]],Table12151658[[#This Row],[Column31]])</f>
        <v>#DIV/0!</v>
      </c>
      <c r="AJ230" s="54"/>
      <c r="AK230" s="54"/>
      <c r="AL230" s="101"/>
      <c r="AM230" s="54"/>
      <c r="AN230" s="65"/>
      <c r="AO230" s="118">
        <v>0</v>
      </c>
      <c r="AP230" s="101"/>
      <c r="AQ230" s="101"/>
      <c r="AR230" s="101"/>
      <c r="AS230" s="101"/>
      <c r="AT230" s="65"/>
      <c r="AU230" s="118" t="e">
        <f>AVERAGE(Table12151658[[#This Row],[Column45]],Table12151658[[#This Row],[Column44]],Table12151658[[#This Row],[Column43]])</f>
        <v>#DIV/0!</v>
      </c>
      <c r="AV230" s="101"/>
      <c r="AW230" s="101"/>
      <c r="AX230" s="59">
        <v>0</v>
      </c>
      <c r="AY230" s="102">
        <v>4</v>
      </c>
      <c r="AZ230" s="102">
        <v>2</v>
      </c>
      <c r="BA230" s="118">
        <f>IFERROR(AVERAGE(Table12151658[[#This Row],[Column52]],Table12151658[[#This Row],[Column53]]),"0")</f>
        <v>3</v>
      </c>
    </row>
  </sheetData>
  <mergeCells count="21">
    <mergeCell ref="X1:AB1"/>
    <mergeCell ref="A1:A2"/>
    <mergeCell ref="B1:B2"/>
    <mergeCell ref="C1:C2"/>
    <mergeCell ref="D1:D2"/>
    <mergeCell ref="E1:E2"/>
    <mergeCell ref="F1:J1"/>
    <mergeCell ref="K1:K2"/>
    <mergeCell ref="L1:P1"/>
    <mergeCell ref="Q1:Q2"/>
    <mergeCell ref="R1:V1"/>
    <mergeCell ref="W1:W2"/>
    <mergeCell ref="AU1:AU2"/>
    <mergeCell ref="AV1:AZ1"/>
    <mergeCell ref="BA1:BA2"/>
    <mergeCell ref="AC1:AC2"/>
    <mergeCell ref="AD1:AH1"/>
    <mergeCell ref="AI1:AI2"/>
    <mergeCell ref="AJ1:AN1"/>
    <mergeCell ref="AO1:AO2"/>
    <mergeCell ref="AP1:AT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0513F-3E26-4205-8CB0-D6FE222C84EB}">
  <dimension ref="A1:BA230"/>
  <sheetViews>
    <sheetView workbookViewId="0">
      <selection activeCell="BI12" sqref="BI12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hidden="1" customWidth="1"/>
    <col min="9" max="10" width="12.21875" hidden="1" customWidth="1"/>
    <col min="11" max="11" width="12.77734375" style="117" hidden="1" customWidth="1"/>
    <col min="12" max="12" width="13" style="106" hidden="1" customWidth="1"/>
    <col min="13" max="23" width="12.21875" style="106" hidden="1" customWidth="1"/>
    <col min="24" max="29" width="12.21875" style="106" customWidth="1"/>
    <col min="30" max="41" width="12.21875" style="106" hidden="1" customWidth="1"/>
    <col min="42" max="53" width="12.21875" style="106" customWidth="1"/>
  </cols>
  <sheetData>
    <row r="1" spans="1:53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60"/>
      <c r="J1" s="160"/>
      <c r="K1" s="158" t="s">
        <v>27</v>
      </c>
      <c r="L1" s="160" t="s">
        <v>495</v>
      </c>
      <c r="M1" s="160"/>
      <c r="N1" s="160"/>
      <c r="O1" s="160"/>
      <c r="P1" s="160"/>
      <c r="Q1" s="159" t="s">
        <v>27</v>
      </c>
      <c r="R1" s="160" t="s">
        <v>496</v>
      </c>
      <c r="S1" s="160"/>
      <c r="T1" s="160"/>
      <c r="U1" s="160"/>
      <c r="V1" s="160"/>
      <c r="W1" s="159" t="s">
        <v>27</v>
      </c>
      <c r="X1" s="160" t="s">
        <v>497</v>
      </c>
      <c r="Y1" s="160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</row>
    <row r="2" spans="1:53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</row>
    <row r="3" spans="1:53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58"/>
      <c r="M3" s="58"/>
      <c r="N3" s="58"/>
      <c r="O3" s="58"/>
      <c r="P3" s="59"/>
      <c r="Q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" s="59"/>
      <c r="S3" s="59"/>
      <c r="T3" s="59"/>
      <c r="U3" s="59"/>
      <c r="V3" s="59"/>
      <c r="W3" s="118" t="e">
        <f>AVERAGE(Table121516589[[#This Row],[Column19]],Table121516589[[#This Row],[Column20]],Table121516589[[#This Row],[Column22]])</f>
        <v>#DIV/0!</v>
      </c>
      <c r="X3" s="59">
        <v>0</v>
      </c>
      <c r="Y3" s="59">
        <v>0</v>
      </c>
      <c r="Z3" s="59">
        <v>0</v>
      </c>
      <c r="AA3" s="59"/>
      <c r="AB3" s="59"/>
      <c r="AC3" s="118">
        <f>AVERAGE(Table121516589[[#This Row],[Column25]],Table121516589[[#This Row],[Column26]],Table121516589[[#This Row],[Column27]])</f>
        <v>0</v>
      </c>
      <c r="AD3" s="59"/>
      <c r="AE3" s="59"/>
      <c r="AF3" s="59"/>
      <c r="AG3" s="59"/>
      <c r="AH3" s="59"/>
      <c r="AI3" s="118" t="e">
        <f>AVERAGE(Table121516589[[#This Row],[Column33]],Table121516589[[#This Row],[Column32]],Table121516589[[#This Row],[Column31]])</f>
        <v>#DIV/0!</v>
      </c>
      <c r="AJ3" s="58"/>
      <c r="AK3" s="58"/>
      <c r="AL3" s="59"/>
      <c r="AM3" s="58"/>
      <c r="AN3" s="59"/>
      <c r="AO3" s="118">
        <v>0</v>
      </c>
      <c r="AP3" s="59">
        <v>0</v>
      </c>
      <c r="AQ3" s="59">
        <v>0</v>
      </c>
      <c r="AR3" s="59">
        <v>0</v>
      </c>
      <c r="AS3" s="59"/>
      <c r="AT3" s="59"/>
      <c r="AU3" s="118">
        <f>AVERAGE(Table121516589[[#This Row],[Column45]],Table121516589[[#This Row],[Column44]],Table121516589[[#This Row],[Column43]])</f>
        <v>0</v>
      </c>
      <c r="AV3" s="102">
        <v>0</v>
      </c>
      <c r="AW3" s="102">
        <v>0</v>
      </c>
      <c r="AX3" s="102">
        <v>0</v>
      </c>
      <c r="AY3" s="102">
        <v>0</v>
      </c>
      <c r="AZ3" s="102">
        <v>0</v>
      </c>
      <c r="BA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" spans="1:53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54"/>
      <c r="M4" s="54"/>
      <c r="N4" s="54"/>
      <c r="O4" s="54"/>
      <c r="P4" s="65"/>
      <c r="Q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" s="101"/>
      <c r="S4" s="101"/>
      <c r="T4" s="101"/>
      <c r="U4" s="101"/>
      <c r="V4" s="65"/>
      <c r="W4" s="118" t="e">
        <f>AVERAGE(Table121516589[[#This Row],[Column19]],Table121516589[[#This Row],[Column20]],Table121516589[[#This Row],[Column22]])</f>
        <v>#DIV/0!</v>
      </c>
      <c r="X4" s="59">
        <v>0</v>
      </c>
      <c r="Y4" s="59">
        <v>0</v>
      </c>
      <c r="Z4" s="59">
        <v>0</v>
      </c>
      <c r="AA4" s="101"/>
      <c r="AB4" s="65"/>
      <c r="AC4" s="118">
        <f>AVERAGE(Table121516589[[#This Row],[Column25]],Table121516589[[#This Row],[Column26]],Table121516589[[#This Row],[Column27]])</f>
        <v>0</v>
      </c>
      <c r="AD4" s="101"/>
      <c r="AE4" s="101"/>
      <c r="AF4" s="101"/>
      <c r="AG4" s="101"/>
      <c r="AH4" s="65"/>
      <c r="AI4" s="118" t="e">
        <f>AVERAGE(Table121516589[[#This Row],[Column33]],Table121516589[[#This Row],[Column32]],Table121516589[[#This Row],[Column31]])</f>
        <v>#DIV/0!</v>
      </c>
      <c r="AJ4" s="54"/>
      <c r="AK4" s="54"/>
      <c r="AL4" s="101"/>
      <c r="AM4" s="54"/>
      <c r="AN4" s="65"/>
      <c r="AO4" s="118">
        <v>0</v>
      </c>
      <c r="AP4" s="59">
        <v>0</v>
      </c>
      <c r="AQ4" s="59">
        <v>0</v>
      </c>
      <c r="AR4" s="59">
        <v>0</v>
      </c>
      <c r="AS4" s="101"/>
      <c r="AT4" s="65"/>
      <c r="AU4" s="118">
        <f>AVERAGE(Table121516589[[#This Row],[Column45]],Table121516589[[#This Row],[Column44]],Table121516589[[#This Row],[Column43]])</f>
        <v>0</v>
      </c>
      <c r="AV4" s="102">
        <v>0</v>
      </c>
      <c r="AW4" s="102">
        <v>0</v>
      </c>
      <c r="AX4" s="102">
        <v>0</v>
      </c>
      <c r="AY4" s="102">
        <v>0</v>
      </c>
      <c r="AZ4" s="102">
        <v>0</v>
      </c>
      <c r="BA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" spans="1:53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58"/>
      <c r="M5" s="58"/>
      <c r="N5" s="58"/>
      <c r="O5" s="58"/>
      <c r="P5" s="59"/>
      <c r="Q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" s="102"/>
      <c r="S5" s="102"/>
      <c r="T5" s="102"/>
      <c r="U5" s="102"/>
      <c r="V5" s="59"/>
      <c r="W5" s="118" t="e">
        <f>AVERAGE(Table121516589[[#This Row],[Column19]],Table121516589[[#This Row],[Column20]],Table121516589[[#This Row],[Column22]])</f>
        <v>#DIV/0!</v>
      </c>
      <c r="X5" s="59">
        <v>0</v>
      </c>
      <c r="Y5" s="59">
        <v>0</v>
      </c>
      <c r="Z5" s="59">
        <v>0</v>
      </c>
      <c r="AA5" s="102"/>
      <c r="AB5" s="59"/>
      <c r="AC5" s="118">
        <f>AVERAGE(Table121516589[[#This Row],[Column25]],Table121516589[[#This Row],[Column26]],Table121516589[[#This Row],[Column27]])</f>
        <v>0</v>
      </c>
      <c r="AD5" s="102"/>
      <c r="AE5" s="102"/>
      <c r="AF5" s="102"/>
      <c r="AG5" s="102"/>
      <c r="AH5" s="59"/>
      <c r="AI5" s="118" t="e">
        <f>AVERAGE(Table121516589[[#This Row],[Column33]],Table121516589[[#This Row],[Column32]],Table121516589[[#This Row],[Column31]])</f>
        <v>#DIV/0!</v>
      </c>
      <c r="AJ5" s="58"/>
      <c r="AK5" s="58"/>
      <c r="AL5" s="102"/>
      <c r="AM5" s="58"/>
      <c r="AN5" s="59"/>
      <c r="AO5" s="118">
        <v>0</v>
      </c>
      <c r="AP5" s="59">
        <v>0</v>
      </c>
      <c r="AQ5" s="59">
        <v>0</v>
      </c>
      <c r="AR5" s="59">
        <v>0</v>
      </c>
      <c r="AS5" s="102"/>
      <c r="AT5" s="59"/>
      <c r="AU5" s="118">
        <f>AVERAGE(Table121516589[[#This Row],[Column45]],Table121516589[[#This Row],[Column44]],Table121516589[[#This Row],[Column43]])</f>
        <v>0</v>
      </c>
      <c r="AV5" s="102">
        <v>0</v>
      </c>
      <c r="AW5" s="102">
        <v>0</v>
      </c>
      <c r="AX5" s="102">
        <v>0</v>
      </c>
      <c r="AY5" s="102">
        <v>0</v>
      </c>
      <c r="AZ5" s="102">
        <v>0</v>
      </c>
      <c r="BA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" spans="1:53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54"/>
      <c r="M6" s="54"/>
      <c r="N6" s="54"/>
      <c r="O6" s="54"/>
      <c r="P6" s="65"/>
      <c r="Q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" s="101"/>
      <c r="S6" s="101"/>
      <c r="T6" s="101"/>
      <c r="U6" s="101"/>
      <c r="V6" s="65"/>
      <c r="W6" s="118" t="e">
        <f>AVERAGE(Table121516589[[#This Row],[Column19]],Table121516589[[#This Row],[Column20]],Table121516589[[#This Row],[Column22]])</f>
        <v>#DIV/0!</v>
      </c>
      <c r="X6" s="59">
        <v>0</v>
      </c>
      <c r="Y6" s="59">
        <v>0</v>
      </c>
      <c r="Z6" s="59">
        <v>0</v>
      </c>
      <c r="AA6" s="101"/>
      <c r="AB6" s="65"/>
      <c r="AC6" s="118">
        <f>AVERAGE(Table121516589[[#This Row],[Column25]],Table121516589[[#This Row],[Column26]],Table121516589[[#This Row],[Column27]])</f>
        <v>0</v>
      </c>
      <c r="AD6" s="101"/>
      <c r="AE6" s="101"/>
      <c r="AF6" s="101"/>
      <c r="AG6" s="101"/>
      <c r="AH6" s="65"/>
      <c r="AI6" s="118" t="e">
        <f>AVERAGE(Table121516589[[#This Row],[Column33]],Table121516589[[#This Row],[Column32]],Table121516589[[#This Row],[Column31]])</f>
        <v>#DIV/0!</v>
      </c>
      <c r="AJ6" s="54"/>
      <c r="AK6" s="54"/>
      <c r="AL6" s="101"/>
      <c r="AM6" s="54"/>
      <c r="AN6" s="65"/>
      <c r="AO6" s="118">
        <v>0</v>
      </c>
      <c r="AP6" s="59">
        <v>0</v>
      </c>
      <c r="AQ6" s="59">
        <v>0</v>
      </c>
      <c r="AR6" s="59">
        <v>0</v>
      </c>
      <c r="AS6" s="101"/>
      <c r="AT6" s="65"/>
      <c r="AU6" s="118">
        <f>AVERAGE(Table121516589[[#This Row],[Column45]],Table121516589[[#This Row],[Column44]],Table121516589[[#This Row],[Column43]])</f>
        <v>0</v>
      </c>
      <c r="AV6" s="102">
        <v>0</v>
      </c>
      <c r="AW6" s="102">
        <v>0</v>
      </c>
      <c r="AX6" s="102">
        <v>0</v>
      </c>
      <c r="AY6" s="102">
        <v>0</v>
      </c>
      <c r="AZ6" s="102">
        <v>0</v>
      </c>
      <c r="BA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" spans="1:53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58"/>
      <c r="M7" s="58"/>
      <c r="N7" s="58"/>
      <c r="O7" s="58"/>
      <c r="P7" s="59"/>
      <c r="Q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" s="102"/>
      <c r="S7" s="102"/>
      <c r="T7" s="102"/>
      <c r="U7" s="102"/>
      <c r="V7" s="59"/>
      <c r="W7" s="118" t="e">
        <f>AVERAGE(Table121516589[[#This Row],[Column19]],Table121516589[[#This Row],[Column20]],Table121516589[[#This Row],[Column22]])</f>
        <v>#DIV/0!</v>
      </c>
      <c r="X7" s="59">
        <v>0</v>
      </c>
      <c r="Y7" s="59">
        <v>0</v>
      </c>
      <c r="Z7" s="59">
        <v>0</v>
      </c>
      <c r="AA7" s="102"/>
      <c r="AB7" s="59"/>
      <c r="AC7" s="118">
        <f>AVERAGE(Table121516589[[#This Row],[Column25]],Table121516589[[#This Row],[Column26]],Table121516589[[#This Row],[Column27]])</f>
        <v>0</v>
      </c>
      <c r="AD7" s="102"/>
      <c r="AE7" s="102"/>
      <c r="AF7" s="102"/>
      <c r="AG7" s="102"/>
      <c r="AH7" s="59"/>
      <c r="AI7" s="118" t="e">
        <f>AVERAGE(Table121516589[[#This Row],[Column33]],Table121516589[[#This Row],[Column32]],Table121516589[[#This Row],[Column31]])</f>
        <v>#DIV/0!</v>
      </c>
      <c r="AJ7" s="58"/>
      <c r="AK7" s="58"/>
      <c r="AL7" s="102"/>
      <c r="AM7" s="58"/>
      <c r="AN7" s="59"/>
      <c r="AO7" s="118">
        <v>0</v>
      </c>
      <c r="AP7" s="59">
        <v>0</v>
      </c>
      <c r="AQ7" s="59">
        <v>0</v>
      </c>
      <c r="AR7" s="59">
        <v>0</v>
      </c>
      <c r="AS7" s="102"/>
      <c r="AT7" s="59"/>
      <c r="AU7" s="118">
        <f>AVERAGE(Table121516589[[#This Row],[Column45]],Table121516589[[#This Row],[Column44]],Table121516589[[#This Row],[Column43]])</f>
        <v>0</v>
      </c>
      <c r="AV7" s="102">
        <v>0</v>
      </c>
      <c r="AW7" s="102">
        <v>0</v>
      </c>
      <c r="AX7" s="102">
        <v>0</v>
      </c>
      <c r="AY7" s="102">
        <v>0</v>
      </c>
      <c r="AZ7" s="102">
        <v>0</v>
      </c>
      <c r="BA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" spans="1:53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54"/>
      <c r="M8" s="54"/>
      <c r="N8" s="54"/>
      <c r="O8" s="54"/>
      <c r="P8" s="65"/>
      <c r="Q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" s="101"/>
      <c r="S8" s="101"/>
      <c r="T8" s="101"/>
      <c r="U8" s="101"/>
      <c r="V8" s="65"/>
      <c r="W8" s="118" t="e">
        <f>AVERAGE(Table121516589[[#This Row],[Column19]],Table121516589[[#This Row],[Column20]],Table121516589[[#This Row],[Column22]])</f>
        <v>#DIV/0!</v>
      </c>
      <c r="X8" s="59">
        <v>0</v>
      </c>
      <c r="Y8" s="59">
        <v>0</v>
      </c>
      <c r="Z8" s="59">
        <v>0</v>
      </c>
      <c r="AA8" s="101"/>
      <c r="AB8" s="65"/>
      <c r="AC8" s="118">
        <f>AVERAGE(Table121516589[[#This Row],[Column25]],Table121516589[[#This Row],[Column26]],Table121516589[[#This Row],[Column27]])</f>
        <v>0</v>
      </c>
      <c r="AD8" s="101"/>
      <c r="AE8" s="101"/>
      <c r="AF8" s="101"/>
      <c r="AG8" s="101"/>
      <c r="AH8" s="65"/>
      <c r="AI8" s="118" t="e">
        <f>AVERAGE(Table121516589[[#This Row],[Column33]],Table121516589[[#This Row],[Column32]],Table121516589[[#This Row],[Column31]])</f>
        <v>#DIV/0!</v>
      </c>
      <c r="AJ8" s="54"/>
      <c r="AK8" s="54"/>
      <c r="AL8" s="101"/>
      <c r="AM8" s="54"/>
      <c r="AN8" s="65"/>
      <c r="AO8" s="118">
        <v>0</v>
      </c>
      <c r="AP8" s="59">
        <v>0</v>
      </c>
      <c r="AQ8" s="59">
        <v>0</v>
      </c>
      <c r="AR8" s="59">
        <v>0</v>
      </c>
      <c r="AS8" s="101"/>
      <c r="AT8" s="65"/>
      <c r="AU8" s="118">
        <f>AVERAGE(Table121516589[[#This Row],[Column45]],Table121516589[[#This Row],[Column44]],Table121516589[[#This Row],[Column43]])</f>
        <v>0</v>
      </c>
      <c r="AV8" s="102">
        <v>0</v>
      </c>
      <c r="AW8" s="102">
        <v>0</v>
      </c>
      <c r="AX8" s="102">
        <v>0</v>
      </c>
      <c r="AY8" s="102">
        <v>0</v>
      </c>
      <c r="AZ8" s="102">
        <v>0</v>
      </c>
      <c r="BA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" spans="1:53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58"/>
      <c r="M9" s="58"/>
      <c r="N9" s="58"/>
      <c r="O9" s="58"/>
      <c r="P9" s="59"/>
      <c r="Q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" s="102"/>
      <c r="S9" s="102"/>
      <c r="T9" s="102"/>
      <c r="U9" s="102"/>
      <c r="V9" s="59"/>
      <c r="W9" s="118" t="e">
        <f>AVERAGE(Table121516589[[#This Row],[Column19]],Table121516589[[#This Row],[Column20]],Table121516589[[#This Row],[Column22]])</f>
        <v>#DIV/0!</v>
      </c>
      <c r="X9" s="59">
        <v>0</v>
      </c>
      <c r="Y9" s="59">
        <v>0</v>
      </c>
      <c r="Z9" s="59">
        <v>0</v>
      </c>
      <c r="AA9" s="102"/>
      <c r="AB9" s="59"/>
      <c r="AC9" s="118">
        <f>AVERAGE(Table121516589[[#This Row],[Column25]],Table121516589[[#This Row],[Column26]],Table121516589[[#This Row],[Column27]])</f>
        <v>0</v>
      </c>
      <c r="AD9" s="102"/>
      <c r="AE9" s="102"/>
      <c r="AF9" s="102"/>
      <c r="AG9" s="102"/>
      <c r="AH9" s="59"/>
      <c r="AI9" s="118" t="e">
        <f>AVERAGE(Table121516589[[#This Row],[Column33]],Table121516589[[#This Row],[Column32]],Table121516589[[#This Row],[Column31]])</f>
        <v>#DIV/0!</v>
      </c>
      <c r="AJ9" s="58"/>
      <c r="AK9" s="58"/>
      <c r="AL9" s="102"/>
      <c r="AM9" s="58"/>
      <c r="AN9" s="59"/>
      <c r="AO9" s="118">
        <v>0</v>
      </c>
      <c r="AP9" s="59">
        <v>0</v>
      </c>
      <c r="AQ9" s="59">
        <v>0</v>
      </c>
      <c r="AR9" s="59">
        <v>0</v>
      </c>
      <c r="AS9" s="102"/>
      <c r="AT9" s="59"/>
      <c r="AU9" s="118">
        <f>AVERAGE(Table121516589[[#This Row],[Column45]],Table121516589[[#This Row],[Column44]],Table121516589[[#This Row],[Column43]])</f>
        <v>0</v>
      </c>
      <c r="AV9" s="102">
        <v>0</v>
      </c>
      <c r="AW9" s="102">
        <v>0</v>
      </c>
      <c r="AX9" s="102">
        <v>0</v>
      </c>
      <c r="AY9" s="102">
        <v>0</v>
      </c>
      <c r="AZ9" s="102">
        <v>0</v>
      </c>
      <c r="BA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" spans="1:53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54"/>
      <c r="M10" s="54"/>
      <c r="N10" s="54"/>
      <c r="O10" s="54"/>
      <c r="P10" s="65"/>
      <c r="Q1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" s="101"/>
      <c r="S10" s="101"/>
      <c r="T10" s="101"/>
      <c r="U10" s="101"/>
      <c r="V10" s="65"/>
      <c r="W10" s="118" t="e">
        <f>AVERAGE(Table121516589[[#This Row],[Column19]],Table121516589[[#This Row],[Column20]],Table121516589[[#This Row],[Column22]])</f>
        <v>#DIV/0!</v>
      </c>
      <c r="X10" s="59">
        <v>0</v>
      </c>
      <c r="Y10" s="59">
        <v>0</v>
      </c>
      <c r="Z10" s="59">
        <v>0</v>
      </c>
      <c r="AA10" s="101"/>
      <c r="AB10" s="65"/>
      <c r="AC10" s="118">
        <f>AVERAGE(Table121516589[[#This Row],[Column25]],Table121516589[[#This Row],[Column26]],Table121516589[[#This Row],[Column27]])</f>
        <v>0</v>
      </c>
      <c r="AD10" s="101"/>
      <c r="AE10" s="101"/>
      <c r="AF10" s="101"/>
      <c r="AG10" s="101"/>
      <c r="AH10" s="65"/>
      <c r="AI10" s="118" t="e">
        <f>AVERAGE(Table121516589[[#This Row],[Column33]],Table121516589[[#This Row],[Column32]],Table121516589[[#This Row],[Column31]])</f>
        <v>#DIV/0!</v>
      </c>
      <c r="AJ10" s="54"/>
      <c r="AK10" s="54"/>
      <c r="AL10" s="101"/>
      <c r="AM10" s="54"/>
      <c r="AN10" s="65"/>
      <c r="AO10" s="118">
        <v>0</v>
      </c>
      <c r="AP10" s="59">
        <v>0</v>
      </c>
      <c r="AQ10" s="59">
        <v>0</v>
      </c>
      <c r="AR10" s="59">
        <v>0</v>
      </c>
      <c r="AS10" s="101"/>
      <c r="AT10" s="65"/>
      <c r="AU10" s="118">
        <f>AVERAGE(Table121516589[[#This Row],[Column45]],Table121516589[[#This Row],[Column44]],Table121516589[[#This Row],[Column43]])</f>
        <v>0</v>
      </c>
      <c r="AV10" s="102">
        <v>0</v>
      </c>
      <c r="AW10" s="102">
        <v>0</v>
      </c>
      <c r="AX10" s="102">
        <v>0</v>
      </c>
      <c r="AY10" s="102">
        <v>0</v>
      </c>
      <c r="AZ10" s="102">
        <v>0</v>
      </c>
      <c r="BA1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" spans="1:53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58"/>
      <c r="M11" s="58"/>
      <c r="N11" s="58"/>
      <c r="O11" s="58"/>
      <c r="P11" s="59"/>
      <c r="Q1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" s="102"/>
      <c r="S11" s="102"/>
      <c r="T11" s="102"/>
      <c r="U11" s="102"/>
      <c r="V11" s="59"/>
      <c r="W11" s="118" t="e">
        <f>AVERAGE(Table121516589[[#This Row],[Column19]],Table121516589[[#This Row],[Column20]],Table121516589[[#This Row],[Column22]])</f>
        <v>#DIV/0!</v>
      </c>
      <c r="X11" s="59">
        <v>0</v>
      </c>
      <c r="Y11" s="59">
        <v>0</v>
      </c>
      <c r="Z11" s="59">
        <v>0</v>
      </c>
      <c r="AA11" s="102"/>
      <c r="AB11" s="59"/>
      <c r="AC11" s="118">
        <f>AVERAGE(Table121516589[[#This Row],[Column25]],Table121516589[[#This Row],[Column26]],Table121516589[[#This Row],[Column27]])</f>
        <v>0</v>
      </c>
      <c r="AD11" s="102"/>
      <c r="AE11" s="102"/>
      <c r="AF11" s="102"/>
      <c r="AG11" s="102"/>
      <c r="AH11" s="59"/>
      <c r="AI11" s="118" t="e">
        <f>AVERAGE(Table121516589[[#This Row],[Column33]],Table121516589[[#This Row],[Column32]],Table121516589[[#This Row],[Column31]])</f>
        <v>#DIV/0!</v>
      </c>
      <c r="AJ11" s="58"/>
      <c r="AK11" s="58"/>
      <c r="AL11" s="102"/>
      <c r="AM11" s="58"/>
      <c r="AN11" s="59"/>
      <c r="AO11" s="118">
        <v>0</v>
      </c>
      <c r="AP11" s="59">
        <v>0</v>
      </c>
      <c r="AQ11" s="59">
        <v>0</v>
      </c>
      <c r="AR11" s="59">
        <v>0</v>
      </c>
      <c r="AS11" s="102"/>
      <c r="AT11" s="59"/>
      <c r="AU11" s="118">
        <f>AVERAGE(Table121516589[[#This Row],[Column45]],Table121516589[[#This Row],[Column44]],Table121516589[[#This Row],[Column43]])</f>
        <v>0</v>
      </c>
      <c r="AV11" s="102">
        <v>0</v>
      </c>
      <c r="AW11" s="102">
        <v>0</v>
      </c>
      <c r="AX11" s="102">
        <v>0</v>
      </c>
      <c r="AY11" s="102">
        <v>0</v>
      </c>
      <c r="AZ11" s="102">
        <v>0</v>
      </c>
      <c r="BA1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" spans="1:53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54"/>
      <c r="M12" s="54"/>
      <c r="N12" s="54"/>
      <c r="O12" s="54"/>
      <c r="P12" s="65"/>
      <c r="Q1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" s="101"/>
      <c r="S12" s="101"/>
      <c r="T12" s="101"/>
      <c r="U12" s="101"/>
      <c r="V12" s="65"/>
      <c r="W12" s="118" t="e">
        <f>AVERAGE(Table121516589[[#This Row],[Column19]],Table121516589[[#This Row],[Column20]],Table121516589[[#This Row],[Column22]])</f>
        <v>#DIV/0!</v>
      </c>
      <c r="X12" s="59">
        <v>0</v>
      </c>
      <c r="Y12" s="59">
        <v>0</v>
      </c>
      <c r="Z12" s="59">
        <v>0</v>
      </c>
      <c r="AA12" s="101"/>
      <c r="AB12" s="65"/>
      <c r="AC12" s="118">
        <f>AVERAGE(Table121516589[[#This Row],[Column25]],Table121516589[[#This Row],[Column26]],Table121516589[[#This Row],[Column27]])</f>
        <v>0</v>
      </c>
      <c r="AD12" s="101"/>
      <c r="AE12" s="101"/>
      <c r="AF12" s="101"/>
      <c r="AG12" s="101"/>
      <c r="AH12" s="65"/>
      <c r="AI12" s="118" t="e">
        <f>AVERAGE(Table121516589[[#This Row],[Column33]],Table121516589[[#This Row],[Column32]],Table121516589[[#This Row],[Column31]])</f>
        <v>#DIV/0!</v>
      </c>
      <c r="AJ12" s="54"/>
      <c r="AK12" s="54"/>
      <c r="AL12" s="101"/>
      <c r="AM12" s="54"/>
      <c r="AN12" s="65"/>
      <c r="AO12" s="118">
        <v>0</v>
      </c>
      <c r="AP12" s="59">
        <v>0</v>
      </c>
      <c r="AQ12" s="59">
        <v>0</v>
      </c>
      <c r="AR12" s="59">
        <v>0</v>
      </c>
      <c r="AS12" s="101"/>
      <c r="AT12" s="65"/>
      <c r="AU12" s="118">
        <f>AVERAGE(Table121516589[[#This Row],[Column45]],Table121516589[[#This Row],[Column44]],Table121516589[[#This Row],[Column43]])</f>
        <v>0</v>
      </c>
      <c r="AV12" s="102">
        <v>0</v>
      </c>
      <c r="AW12" s="102">
        <v>0</v>
      </c>
      <c r="AX12" s="102">
        <v>0</v>
      </c>
      <c r="AY12" s="102">
        <v>0</v>
      </c>
      <c r="AZ12" s="102">
        <v>0</v>
      </c>
      <c r="BA1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" spans="1:53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58"/>
      <c r="M13" s="58"/>
      <c r="N13" s="58"/>
      <c r="O13" s="58"/>
      <c r="P13" s="59"/>
      <c r="Q1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" s="102"/>
      <c r="S13" s="102"/>
      <c r="T13" s="102"/>
      <c r="U13" s="102"/>
      <c r="V13" s="59"/>
      <c r="W13" s="118" t="e">
        <f>AVERAGE(Table121516589[[#This Row],[Column19]],Table121516589[[#This Row],[Column20]],Table121516589[[#This Row],[Column22]])</f>
        <v>#DIV/0!</v>
      </c>
      <c r="X13" s="59">
        <v>0</v>
      </c>
      <c r="Y13" s="59">
        <v>0</v>
      </c>
      <c r="Z13" s="59">
        <v>0</v>
      </c>
      <c r="AA13" s="102"/>
      <c r="AB13" s="59"/>
      <c r="AC13" s="118">
        <f>AVERAGE(Table121516589[[#This Row],[Column25]],Table121516589[[#This Row],[Column26]],Table121516589[[#This Row],[Column27]])</f>
        <v>0</v>
      </c>
      <c r="AD13" s="102"/>
      <c r="AE13" s="102"/>
      <c r="AF13" s="102"/>
      <c r="AG13" s="102"/>
      <c r="AH13" s="59"/>
      <c r="AI13" s="118" t="e">
        <f>AVERAGE(Table121516589[[#This Row],[Column33]],Table121516589[[#This Row],[Column32]],Table121516589[[#This Row],[Column31]])</f>
        <v>#DIV/0!</v>
      </c>
      <c r="AJ13" s="58"/>
      <c r="AK13" s="58"/>
      <c r="AL13" s="102"/>
      <c r="AM13" s="58"/>
      <c r="AN13" s="59"/>
      <c r="AO13" s="118">
        <v>0</v>
      </c>
      <c r="AP13" s="59">
        <v>0</v>
      </c>
      <c r="AQ13" s="59">
        <v>0</v>
      </c>
      <c r="AR13" s="59">
        <v>0</v>
      </c>
      <c r="AS13" s="102"/>
      <c r="AT13" s="59"/>
      <c r="AU13" s="118">
        <f>AVERAGE(Table121516589[[#This Row],[Column45]],Table121516589[[#This Row],[Column44]],Table121516589[[#This Row],[Column43]])</f>
        <v>0</v>
      </c>
      <c r="AV13" s="102">
        <v>0</v>
      </c>
      <c r="AW13" s="102">
        <v>0</v>
      </c>
      <c r="AX13" s="102">
        <v>0</v>
      </c>
      <c r="AY13" s="102">
        <v>0</v>
      </c>
      <c r="AZ13" s="102">
        <v>0</v>
      </c>
      <c r="BA1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" spans="1:53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54"/>
      <c r="M14" s="54"/>
      <c r="N14" s="54"/>
      <c r="O14" s="54"/>
      <c r="P14" s="65"/>
      <c r="Q1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" s="101"/>
      <c r="S14" s="101"/>
      <c r="T14" s="101"/>
      <c r="U14" s="101"/>
      <c r="V14" s="65"/>
      <c r="W14" s="118" t="e">
        <f>AVERAGE(Table121516589[[#This Row],[Column19]],Table121516589[[#This Row],[Column20]],Table121516589[[#This Row],[Column22]])</f>
        <v>#DIV/0!</v>
      </c>
      <c r="X14" s="59">
        <v>0</v>
      </c>
      <c r="Y14" s="59">
        <v>0</v>
      </c>
      <c r="Z14" s="59">
        <v>0</v>
      </c>
      <c r="AA14" s="101"/>
      <c r="AB14" s="65"/>
      <c r="AC14" s="118">
        <f>AVERAGE(Table121516589[[#This Row],[Column25]],Table121516589[[#This Row],[Column26]],Table121516589[[#This Row],[Column27]])</f>
        <v>0</v>
      </c>
      <c r="AD14" s="101"/>
      <c r="AE14" s="101"/>
      <c r="AF14" s="101"/>
      <c r="AG14" s="101"/>
      <c r="AH14" s="65"/>
      <c r="AI14" s="118" t="e">
        <f>AVERAGE(Table121516589[[#This Row],[Column33]],Table121516589[[#This Row],[Column32]],Table121516589[[#This Row],[Column31]])</f>
        <v>#DIV/0!</v>
      </c>
      <c r="AJ14" s="54"/>
      <c r="AK14" s="54"/>
      <c r="AL14" s="101"/>
      <c r="AM14" s="54"/>
      <c r="AN14" s="65"/>
      <c r="AO14" s="118">
        <v>0</v>
      </c>
      <c r="AP14" s="59">
        <v>0</v>
      </c>
      <c r="AQ14" s="59">
        <v>0</v>
      </c>
      <c r="AR14" s="59">
        <v>0</v>
      </c>
      <c r="AS14" s="101"/>
      <c r="AT14" s="65"/>
      <c r="AU14" s="118">
        <f>AVERAGE(Table121516589[[#This Row],[Column45]],Table121516589[[#This Row],[Column44]],Table121516589[[#This Row],[Column43]])</f>
        <v>0</v>
      </c>
      <c r="AV14" s="102">
        <v>0</v>
      </c>
      <c r="AW14" s="102">
        <v>0</v>
      </c>
      <c r="AX14" s="102">
        <v>0</v>
      </c>
      <c r="AY14" s="102">
        <v>0</v>
      </c>
      <c r="AZ14" s="102">
        <v>0</v>
      </c>
      <c r="BA1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" spans="1:53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58"/>
      <c r="M15" s="58"/>
      <c r="N15" s="58"/>
      <c r="O15" s="58"/>
      <c r="P15" s="59"/>
      <c r="Q1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" s="102"/>
      <c r="S15" s="102"/>
      <c r="T15" s="102"/>
      <c r="U15" s="102"/>
      <c r="V15" s="59"/>
      <c r="W15" s="118" t="e">
        <f>AVERAGE(Table121516589[[#This Row],[Column19]],Table121516589[[#This Row],[Column20]],Table121516589[[#This Row],[Column22]])</f>
        <v>#DIV/0!</v>
      </c>
      <c r="X15" s="59">
        <v>0</v>
      </c>
      <c r="Y15" s="59">
        <v>0</v>
      </c>
      <c r="Z15" s="59">
        <v>0</v>
      </c>
      <c r="AA15" s="102"/>
      <c r="AB15" s="59"/>
      <c r="AC15" s="118">
        <f>AVERAGE(Table121516589[[#This Row],[Column25]],Table121516589[[#This Row],[Column26]],Table121516589[[#This Row],[Column27]])</f>
        <v>0</v>
      </c>
      <c r="AD15" s="102"/>
      <c r="AE15" s="102"/>
      <c r="AF15" s="102"/>
      <c r="AG15" s="102"/>
      <c r="AH15" s="59"/>
      <c r="AI15" s="118" t="e">
        <f>AVERAGE(Table121516589[[#This Row],[Column33]],Table121516589[[#This Row],[Column32]],Table121516589[[#This Row],[Column31]])</f>
        <v>#DIV/0!</v>
      </c>
      <c r="AJ15" s="58"/>
      <c r="AK15" s="58"/>
      <c r="AL15" s="102"/>
      <c r="AM15" s="58"/>
      <c r="AN15" s="59"/>
      <c r="AO15" s="118">
        <v>0</v>
      </c>
      <c r="AP15" s="59">
        <v>0</v>
      </c>
      <c r="AQ15" s="59">
        <v>0</v>
      </c>
      <c r="AR15" s="59">
        <v>0</v>
      </c>
      <c r="AS15" s="102"/>
      <c r="AT15" s="59"/>
      <c r="AU15" s="118">
        <f>AVERAGE(Table121516589[[#This Row],[Column45]],Table121516589[[#This Row],[Column44]],Table121516589[[#This Row],[Column43]])</f>
        <v>0</v>
      </c>
      <c r="AV15" s="102">
        <v>0</v>
      </c>
      <c r="AW15" s="102">
        <v>0</v>
      </c>
      <c r="AX15" s="102">
        <v>0</v>
      </c>
      <c r="AY15" s="102">
        <v>0</v>
      </c>
      <c r="AZ15" s="102">
        <v>0</v>
      </c>
      <c r="BA1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" spans="1:53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54"/>
      <c r="M16" s="54"/>
      <c r="N16" s="54"/>
      <c r="O16" s="54"/>
      <c r="P16" s="65"/>
      <c r="Q1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" s="101"/>
      <c r="S16" s="101"/>
      <c r="T16" s="101"/>
      <c r="U16" s="101"/>
      <c r="V16" s="65"/>
      <c r="W16" s="118" t="e">
        <f>AVERAGE(Table121516589[[#This Row],[Column19]],Table121516589[[#This Row],[Column20]],Table121516589[[#This Row],[Column22]])</f>
        <v>#DIV/0!</v>
      </c>
      <c r="X16" s="59">
        <v>0</v>
      </c>
      <c r="Y16" s="59">
        <v>0</v>
      </c>
      <c r="Z16" s="59">
        <v>0</v>
      </c>
      <c r="AA16" s="101"/>
      <c r="AB16" s="65"/>
      <c r="AC16" s="118">
        <f>AVERAGE(Table121516589[[#This Row],[Column25]],Table121516589[[#This Row],[Column26]],Table121516589[[#This Row],[Column27]])</f>
        <v>0</v>
      </c>
      <c r="AD16" s="101"/>
      <c r="AE16" s="101"/>
      <c r="AF16" s="101"/>
      <c r="AG16" s="101"/>
      <c r="AH16" s="65"/>
      <c r="AI16" s="118" t="e">
        <f>AVERAGE(Table121516589[[#This Row],[Column33]],Table121516589[[#This Row],[Column32]],Table121516589[[#This Row],[Column31]])</f>
        <v>#DIV/0!</v>
      </c>
      <c r="AJ16" s="54"/>
      <c r="AK16" s="54"/>
      <c r="AL16" s="101"/>
      <c r="AM16" s="54"/>
      <c r="AN16" s="65"/>
      <c r="AO16" s="118">
        <v>0</v>
      </c>
      <c r="AP16" s="59">
        <v>0</v>
      </c>
      <c r="AQ16" s="59">
        <v>0</v>
      </c>
      <c r="AR16" s="59">
        <v>0</v>
      </c>
      <c r="AS16" s="101"/>
      <c r="AT16" s="65"/>
      <c r="AU16" s="118">
        <f>AVERAGE(Table121516589[[#This Row],[Column45]],Table121516589[[#This Row],[Column44]],Table121516589[[#This Row],[Column43]])</f>
        <v>0</v>
      </c>
      <c r="AV16" s="102">
        <v>0</v>
      </c>
      <c r="AW16" s="102">
        <v>0</v>
      </c>
      <c r="AX16" s="102">
        <v>0</v>
      </c>
      <c r="AY16" s="102">
        <v>0</v>
      </c>
      <c r="AZ16" s="102">
        <v>0</v>
      </c>
      <c r="BA1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" spans="1:53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58"/>
      <c r="M17" s="58"/>
      <c r="N17" s="58"/>
      <c r="O17" s="58"/>
      <c r="P17" s="59"/>
      <c r="Q1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" s="102"/>
      <c r="S17" s="102"/>
      <c r="T17" s="102"/>
      <c r="U17" s="102"/>
      <c r="V17" s="59"/>
      <c r="W17" s="118" t="e">
        <f>AVERAGE(Table121516589[[#This Row],[Column19]],Table121516589[[#This Row],[Column20]],Table121516589[[#This Row],[Column22]])</f>
        <v>#DIV/0!</v>
      </c>
      <c r="X17" s="59">
        <v>0</v>
      </c>
      <c r="Y17" s="59">
        <v>0</v>
      </c>
      <c r="Z17" s="59">
        <v>0</v>
      </c>
      <c r="AA17" s="102"/>
      <c r="AB17" s="59"/>
      <c r="AC17" s="118">
        <f>AVERAGE(Table121516589[[#This Row],[Column25]],Table121516589[[#This Row],[Column26]],Table121516589[[#This Row],[Column27]])</f>
        <v>0</v>
      </c>
      <c r="AD17" s="102"/>
      <c r="AE17" s="102"/>
      <c r="AF17" s="102"/>
      <c r="AG17" s="102"/>
      <c r="AH17" s="59"/>
      <c r="AI17" s="118" t="e">
        <f>AVERAGE(Table121516589[[#This Row],[Column33]],Table121516589[[#This Row],[Column32]],Table121516589[[#This Row],[Column31]])</f>
        <v>#DIV/0!</v>
      </c>
      <c r="AJ17" s="58"/>
      <c r="AK17" s="58"/>
      <c r="AL17" s="102"/>
      <c r="AM17" s="58"/>
      <c r="AN17" s="59"/>
      <c r="AO17" s="118">
        <v>0</v>
      </c>
      <c r="AP17" s="59">
        <v>0</v>
      </c>
      <c r="AQ17" s="59">
        <v>0</v>
      </c>
      <c r="AR17" s="59">
        <v>0</v>
      </c>
      <c r="AS17" s="102"/>
      <c r="AT17" s="59"/>
      <c r="AU17" s="118">
        <f>AVERAGE(Table121516589[[#This Row],[Column45]],Table121516589[[#This Row],[Column44]],Table121516589[[#This Row],[Column43]])</f>
        <v>0</v>
      </c>
      <c r="AV17" s="102">
        <v>0</v>
      </c>
      <c r="AW17" s="102">
        <v>0</v>
      </c>
      <c r="AX17" s="102">
        <v>0</v>
      </c>
      <c r="AY17" s="102">
        <v>0</v>
      </c>
      <c r="AZ17" s="102">
        <v>0</v>
      </c>
      <c r="BA1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" spans="1:53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54"/>
      <c r="M18" s="54"/>
      <c r="N18" s="54"/>
      <c r="O18" s="54"/>
      <c r="P18" s="65"/>
      <c r="Q1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" s="101"/>
      <c r="S18" s="101"/>
      <c r="T18" s="101"/>
      <c r="U18" s="101"/>
      <c r="V18" s="65"/>
      <c r="W18" s="118" t="e">
        <f>AVERAGE(Table121516589[[#This Row],[Column19]],Table121516589[[#This Row],[Column20]],Table121516589[[#This Row],[Column22]])</f>
        <v>#DIV/0!</v>
      </c>
      <c r="X18" s="59">
        <v>0</v>
      </c>
      <c r="Y18" s="59">
        <v>0</v>
      </c>
      <c r="Z18" s="59">
        <v>0</v>
      </c>
      <c r="AA18" s="101"/>
      <c r="AB18" s="65"/>
      <c r="AC18" s="118">
        <f>AVERAGE(Table121516589[[#This Row],[Column25]],Table121516589[[#This Row],[Column26]],Table121516589[[#This Row],[Column27]])</f>
        <v>0</v>
      </c>
      <c r="AD18" s="101"/>
      <c r="AE18" s="101"/>
      <c r="AF18" s="101"/>
      <c r="AG18" s="101"/>
      <c r="AH18" s="65"/>
      <c r="AI18" s="118" t="e">
        <f>AVERAGE(Table121516589[[#This Row],[Column33]],Table121516589[[#This Row],[Column32]],Table121516589[[#This Row],[Column31]])</f>
        <v>#DIV/0!</v>
      </c>
      <c r="AJ18" s="54"/>
      <c r="AK18" s="54"/>
      <c r="AL18" s="101"/>
      <c r="AM18" s="54"/>
      <c r="AN18" s="65"/>
      <c r="AO18" s="118">
        <v>0</v>
      </c>
      <c r="AP18" s="59">
        <v>0</v>
      </c>
      <c r="AQ18" s="59">
        <v>0</v>
      </c>
      <c r="AR18" s="59">
        <v>0</v>
      </c>
      <c r="AS18" s="101"/>
      <c r="AT18" s="65"/>
      <c r="AU18" s="118">
        <f>AVERAGE(Table121516589[[#This Row],[Column45]],Table121516589[[#This Row],[Column44]],Table121516589[[#This Row],[Column43]])</f>
        <v>0</v>
      </c>
      <c r="AV18" s="102">
        <v>0</v>
      </c>
      <c r="AW18" s="102">
        <v>0</v>
      </c>
      <c r="AX18" s="102">
        <v>0</v>
      </c>
      <c r="AY18" s="102">
        <v>0</v>
      </c>
      <c r="AZ18" s="102">
        <v>0</v>
      </c>
      <c r="BA1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" spans="1:53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58"/>
      <c r="M19" s="58"/>
      <c r="N19" s="58"/>
      <c r="O19" s="58"/>
      <c r="P19" s="59"/>
      <c r="Q1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" s="102"/>
      <c r="S19" s="102"/>
      <c r="T19" s="102"/>
      <c r="U19" s="102"/>
      <c r="V19" s="59"/>
      <c r="W19" s="118" t="e">
        <f>AVERAGE(Table121516589[[#This Row],[Column19]],Table121516589[[#This Row],[Column20]],Table121516589[[#This Row],[Column22]])</f>
        <v>#DIV/0!</v>
      </c>
      <c r="X19" s="59">
        <v>0</v>
      </c>
      <c r="Y19" s="59">
        <v>0</v>
      </c>
      <c r="Z19" s="59">
        <v>0</v>
      </c>
      <c r="AA19" s="102"/>
      <c r="AB19" s="59"/>
      <c r="AC19" s="118">
        <f>AVERAGE(Table121516589[[#This Row],[Column25]],Table121516589[[#This Row],[Column26]],Table121516589[[#This Row],[Column27]])</f>
        <v>0</v>
      </c>
      <c r="AD19" s="102"/>
      <c r="AE19" s="102"/>
      <c r="AF19" s="102"/>
      <c r="AG19" s="102"/>
      <c r="AH19" s="59"/>
      <c r="AI19" s="118" t="e">
        <f>AVERAGE(Table121516589[[#This Row],[Column33]],Table121516589[[#This Row],[Column32]],Table121516589[[#This Row],[Column31]])</f>
        <v>#DIV/0!</v>
      </c>
      <c r="AJ19" s="58"/>
      <c r="AK19" s="58"/>
      <c r="AL19" s="102"/>
      <c r="AM19" s="58"/>
      <c r="AN19" s="59"/>
      <c r="AO19" s="118">
        <v>0</v>
      </c>
      <c r="AP19" s="59">
        <v>0</v>
      </c>
      <c r="AQ19" s="59">
        <v>0</v>
      </c>
      <c r="AR19" s="59">
        <v>0</v>
      </c>
      <c r="AS19" s="102"/>
      <c r="AT19" s="59"/>
      <c r="AU19" s="118">
        <f>AVERAGE(Table121516589[[#This Row],[Column45]],Table121516589[[#This Row],[Column44]],Table121516589[[#This Row],[Column43]])</f>
        <v>0</v>
      </c>
      <c r="AV19" s="102">
        <v>0</v>
      </c>
      <c r="AW19" s="102">
        <v>0</v>
      </c>
      <c r="AX19" s="102">
        <v>0</v>
      </c>
      <c r="AY19" s="102">
        <v>0</v>
      </c>
      <c r="AZ19" s="102">
        <v>0</v>
      </c>
      <c r="BA1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" spans="1:53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54"/>
      <c r="M20" s="54"/>
      <c r="N20" s="54"/>
      <c r="O20" s="54"/>
      <c r="P20" s="65"/>
      <c r="Q2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" s="101"/>
      <c r="S20" s="101"/>
      <c r="T20" s="101"/>
      <c r="U20" s="101"/>
      <c r="V20" s="65"/>
      <c r="W20" s="118" t="e">
        <f>AVERAGE(Table121516589[[#This Row],[Column19]],Table121516589[[#This Row],[Column20]],Table121516589[[#This Row],[Column22]])</f>
        <v>#DIV/0!</v>
      </c>
      <c r="X20" s="59">
        <v>0</v>
      </c>
      <c r="Y20" s="59">
        <v>0</v>
      </c>
      <c r="Z20" s="59">
        <v>0</v>
      </c>
      <c r="AA20" s="101"/>
      <c r="AB20" s="65"/>
      <c r="AC20" s="118">
        <f>AVERAGE(Table121516589[[#This Row],[Column25]],Table121516589[[#This Row],[Column26]],Table121516589[[#This Row],[Column27]])</f>
        <v>0</v>
      </c>
      <c r="AD20" s="101"/>
      <c r="AE20" s="101"/>
      <c r="AF20" s="101"/>
      <c r="AG20" s="101"/>
      <c r="AH20" s="65"/>
      <c r="AI20" s="118" t="e">
        <f>AVERAGE(Table121516589[[#This Row],[Column33]],Table121516589[[#This Row],[Column32]],Table121516589[[#This Row],[Column31]])</f>
        <v>#DIV/0!</v>
      </c>
      <c r="AJ20" s="54"/>
      <c r="AK20" s="54"/>
      <c r="AL20" s="101"/>
      <c r="AM20" s="54"/>
      <c r="AN20" s="65"/>
      <c r="AO20" s="118">
        <v>0</v>
      </c>
      <c r="AP20" s="59">
        <v>0</v>
      </c>
      <c r="AQ20" s="59">
        <v>0</v>
      </c>
      <c r="AR20" s="59">
        <v>0</v>
      </c>
      <c r="AS20" s="101"/>
      <c r="AT20" s="65"/>
      <c r="AU20" s="118">
        <f>AVERAGE(Table121516589[[#This Row],[Column45]],Table121516589[[#This Row],[Column44]],Table121516589[[#This Row],[Column43]])</f>
        <v>0</v>
      </c>
      <c r="AV20" s="102">
        <v>0</v>
      </c>
      <c r="AW20" s="102">
        <v>0</v>
      </c>
      <c r="AX20" s="102">
        <v>0</v>
      </c>
      <c r="AY20" s="102">
        <v>0</v>
      </c>
      <c r="AZ20" s="102">
        <v>0</v>
      </c>
      <c r="BA2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" spans="1:53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58"/>
      <c r="M21" s="58"/>
      <c r="N21" s="58"/>
      <c r="O21" s="58"/>
      <c r="P21" s="59"/>
      <c r="Q2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" s="102"/>
      <c r="S21" s="102"/>
      <c r="T21" s="102"/>
      <c r="U21" s="102"/>
      <c r="V21" s="59"/>
      <c r="W21" s="118" t="e">
        <f>AVERAGE(Table121516589[[#This Row],[Column19]],Table121516589[[#This Row],[Column20]],Table121516589[[#This Row],[Column22]])</f>
        <v>#DIV/0!</v>
      </c>
      <c r="X21" s="59">
        <v>0</v>
      </c>
      <c r="Y21" s="59">
        <v>0</v>
      </c>
      <c r="Z21" s="59">
        <v>0</v>
      </c>
      <c r="AA21" s="102"/>
      <c r="AB21" s="59"/>
      <c r="AC21" s="118">
        <f>AVERAGE(Table121516589[[#This Row],[Column25]],Table121516589[[#This Row],[Column26]],Table121516589[[#This Row],[Column27]])</f>
        <v>0</v>
      </c>
      <c r="AD21" s="102"/>
      <c r="AE21" s="102"/>
      <c r="AF21" s="102"/>
      <c r="AG21" s="102"/>
      <c r="AH21" s="59"/>
      <c r="AI21" s="118" t="e">
        <f>AVERAGE(Table121516589[[#This Row],[Column33]],Table121516589[[#This Row],[Column32]],Table121516589[[#This Row],[Column31]])</f>
        <v>#DIV/0!</v>
      </c>
      <c r="AJ21" s="58"/>
      <c r="AK21" s="58"/>
      <c r="AL21" s="102"/>
      <c r="AM21" s="58"/>
      <c r="AN21" s="59"/>
      <c r="AO21" s="118">
        <v>0</v>
      </c>
      <c r="AP21" s="59">
        <v>0</v>
      </c>
      <c r="AQ21" s="59">
        <v>0</v>
      </c>
      <c r="AR21" s="59">
        <v>0</v>
      </c>
      <c r="AS21" s="102"/>
      <c r="AT21" s="59"/>
      <c r="AU21" s="118">
        <f>AVERAGE(Table121516589[[#This Row],[Column45]],Table121516589[[#This Row],[Column44]],Table121516589[[#This Row],[Column43]])</f>
        <v>0</v>
      </c>
      <c r="AV21" s="102">
        <v>0</v>
      </c>
      <c r="AW21" s="102">
        <v>0</v>
      </c>
      <c r="AX21" s="102">
        <v>0</v>
      </c>
      <c r="AY21" s="102">
        <v>0</v>
      </c>
      <c r="AZ21" s="102">
        <v>0</v>
      </c>
      <c r="BA2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" spans="1:53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54"/>
      <c r="M22" s="54"/>
      <c r="N22" s="54"/>
      <c r="O22" s="54"/>
      <c r="P22" s="65"/>
      <c r="Q2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" s="101"/>
      <c r="S22" s="101"/>
      <c r="T22" s="101"/>
      <c r="U22" s="101"/>
      <c r="V22" s="65"/>
      <c r="W22" s="118" t="e">
        <f>AVERAGE(Table121516589[[#This Row],[Column19]],Table121516589[[#This Row],[Column20]],Table121516589[[#This Row],[Column22]])</f>
        <v>#DIV/0!</v>
      </c>
      <c r="X22" s="59">
        <v>0</v>
      </c>
      <c r="Y22" s="59">
        <v>0</v>
      </c>
      <c r="Z22" s="59">
        <v>0</v>
      </c>
      <c r="AA22" s="101"/>
      <c r="AB22" s="65"/>
      <c r="AC22" s="118">
        <f>AVERAGE(Table121516589[[#This Row],[Column25]],Table121516589[[#This Row],[Column26]],Table121516589[[#This Row],[Column27]])</f>
        <v>0</v>
      </c>
      <c r="AD22" s="101"/>
      <c r="AE22" s="101"/>
      <c r="AF22" s="101"/>
      <c r="AG22" s="101"/>
      <c r="AH22" s="65"/>
      <c r="AI22" s="118" t="e">
        <f>AVERAGE(Table121516589[[#This Row],[Column33]],Table121516589[[#This Row],[Column32]],Table121516589[[#This Row],[Column31]])</f>
        <v>#DIV/0!</v>
      </c>
      <c r="AJ22" s="54"/>
      <c r="AK22" s="54"/>
      <c r="AL22" s="101"/>
      <c r="AM22" s="54"/>
      <c r="AN22" s="65"/>
      <c r="AO22" s="118">
        <v>0</v>
      </c>
      <c r="AP22" s="59">
        <v>0</v>
      </c>
      <c r="AQ22" s="59">
        <v>0</v>
      </c>
      <c r="AR22" s="59">
        <v>0</v>
      </c>
      <c r="AS22" s="101"/>
      <c r="AT22" s="65"/>
      <c r="AU22" s="118">
        <f>AVERAGE(Table121516589[[#This Row],[Column45]],Table121516589[[#This Row],[Column44]],Table121516589[[#This Row],[Column43]])</f>
        <v>0</v>
      </c>
      <c r="AV22" s="102">
        <v>0</v>
      </c>
      <c r="AW22" s="102">
        <v>0</v>
      </c>
      <c r="AX22" s="102">
        <v>0</v>
      </c>
      <c r="AY22" s="102">
        <v>0</v>
      </c>
      <c r="AZ22" s="102">
        <v>0</v>
      </c>
      <c r="BA2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3" spans="1:53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58"/>
      <c r="M23" s="58"/>
      <c r="N23" s="58"/>
      <c r="O23" s="58"/>
      <c r="P23" s="59"/>
      <c r="Q2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3" s="102"/>
      <c r="S23" s="102"/>
      <c r="T23" s="102"/>
      <c r="U23" s="102"/>
      <c r="V23" s="59"/>
      <c r="W23" s="118" t="e">
        <f>AVERAGE(Table121516589[[#This Row],[Column19]],Table121516589[[#This Row],[Column20]],Table121516589[[#This Row],[Column22]])</f>
        <v>#DIV/0!</v>
      </c>
      <c r="X23" s="59">
        <v>0</v>
      </c>
      <c r="Y23" s="59">
        <v>0</v>
      </c>
      <c r="Z23" s="59">
        <v>0</v>
      </c>
      <c r="AA23" s="102"/>
      <c r="AB23" s="59"/>
      <c r="AC23" s="118">
        <f>AVERAGE(Table121516589[[#This Row],[Column25]],Table121516589[[#This Row],[Column26]],Table121516589[[#This Row],[Column27]])</f>
        <v>0</v>
      </c>
      <c r="AD23" s="102"/>
      <c r="AE23" s="102"/>
      <c r="AF23" s="102"/>
      <c r="AG23" s="102"/>
      <c r="AH23" s="59"/>
      <c r="AI23" s="118" t="e">
        <f>AVERAGE(Table121516589[[#This Row],[Column33]],Table121516589[[#This Row],[Column32]],Table121516589[[#This Row],[Column31]])</f>
        <v>#DIV/0!</v>
      </c>
      <c r="AJ23" s="58"/>
      <c r="AK23" s="58"/>
      <c r="AL23" s="102"/>
      <c r="AM23" s="58"/>
      <c r="AN23" s="59"/>
      <c r="AO23" s="118">
        <v>0</v>
      </c>
      <c r="AP23" s="59">
        <v>0</v>
      </c>
      <c r="AQ23" s="59">
        <v>0</v>
      </c>
      <c r="AR23" s="59">
        <v>0</v>
      </c>
      <c r="AS23" s="102"/>
      <c r="AT23" s="59"/>
      <c r="AU23" s="118">
        <f>AVERAGE(Table121516589[[#This Row],[Column45]],Table121516589[[#This Row],[Column44]],Table121516589[[#This Row],[Column43]])</f>
        <v>0</v>
      </c>
      <c r="AV23" s="102">
        <v>0</v>
      </c>
      <c r="AW23" s="102">
        <v>0</v>
      </c>
      <c r="AX23" s="102">
        <v>0</v>
      </c>
      <c r="AY23" s="102">
        <v>0</v>
      </c>
      <c r="AZ23" s="102">
        <v>0</v>
      </c>
      <c r="BA2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4" spans="1:53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54"/>
      <c r="M24" s="54"/>
      <c r="N24" s="54"/>
      <c r="O24" s="54"/>
      <c r="P24" s="65"/>
      <c r="Q2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4" s="101"/>
      <c r="S24" s="101"/>
      <c r="T24" s="101"/>
      <c r="U24" s="101"/>
      <c r="V24" s="65"/>
      <c r="W24" s="118" t="e">
        <f>AVERAGE(Table121516589[[#This Row],[Column19]],Table121516589[[#This Row],[Column20]],Table121516589[[#This Row],[Column22]])</f>
        <v>#DIV/0!</v>
      </c>
      <c r="X24" s="59">
        <v>0</v>
      </c>
      <c r="Y24" s="59">
        <v>0</v>
      </c>
      <c r="Z24" s="59">
        <v>0</v>
      </c>
      <c r="AA24" s="101"/>
      <c r="AB24" s="65"/>
      <c r="AC24" s="118">
        <f>AVERAGE(Table121516589[[#This Row],[Column25]],Table121516589[[#This Row],[Column26]],Table121516589[[#This Row],[Column27]])</f>
        <v>0</v>
      </c>
      <c r="AD24" s="101"/>
      <c r="AE24" s="101"/>
      <c r="AF24" s="101"/>
      <c r="AG24" s="101"/>
      <c r="AH24" s="65"/>
      <c r="AI24" s="118" t="e">
        <f>AVERAGE(Table121516589[[#This Row],[Column33]],Table121516589[[#This Row],[Column32]],Table121516589[[#This Row],[Column31]])</f>
        <v>#DIV/0!</v>
      </c>
      <c r="AJ24" s="54"/>
      <c r="AK24" s="54"/>
      <c r="AL24" s="101"/>
      <c r="AM24" s="54"/>
      <c r="AN24" s="65"/>
      <c r="AO24" s="118">
        <v>0</v>
      </c>
      <c r="AP24" s="59">
        <v>0</v>
      </c>
      <c r="AQ24" s="59">
        <v>0</v>
      </c>
      <c r="AR24" s="59">
        <v>0</v>
      </c>
      <c r="AS24" s="101"/>
      <c r="AT24" s="65"/>
      <c r="AU24" s="118">
        <f>AVERAGE(Table121516589[[#This Row],[Column45]],Table121516589[[#This Row],[Column44]],Table121516589[[#This Row],[Column43]])</f>
        <v>0</v>
      </c>
      <c r="AV24" s="102">
        <v>0</v>
      </c>
      <c r="AW24" s="102">
        <v>0</v>
      </c>
      <c r="AX24" s="102">
        <v>0</v>
      </c>
      <c r="AY24" s="102">
        <v>0</v>
      </c>
      <c r="AZ24" s="102">
        <v>0</v>
      </c>
      <c r="BA2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5" spans="1:53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58"/>
      <c r="M25" s="58"/>
      <c r="N25" s="58"/>
      <c r="O25" s="58"/>
      <c r="P25" s="59"/>
      <c r="Q2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5" s="102"/>
      <c r="S25" s="102"/>
      <c r="T25" s="102"/>
      <c r="U25" s="102"/>
      <c r="V25" s="59"/>
      <c r="W25" s="118" t="e">
        <f>AVERAGE(Table121516589[[#This Row],[Column19]],Table121516589[[#This Row],[Column20]],Table121516589[[#This Row],[Column22]])</f>
        <v>#DIV/0!</v>
      </c>
      <c r="X25" s="59">
        <v>0</v>
      </c>
      <c r="Y25" s="59">
        <v>0</v>
      </c>
      <c r="Z25" s="59">
        <v>0</v>
      </c>
      <c r="AA25" s="102"/>
      <c r="AB25" s="59"/>
      <c r="AC25" s="118">
        <f>AVERAGE(Table121516589[[#This Row],[Column25]],Table121516589[[#This Row],[Column26]],Table121516589[[#This Row],[Column27]])</f>
        <v>0</v>
      </c>
      <c r="AD25" s="102"/>
      <c r="AE25" s="102"/>
      <c r="AF25" s="102"/>
      <c r="AG25" s="102"/>
      <c r="AH25" s="59"/>
      <c r="AI25" s="118" t="e">
        <f>AVERAGE(Table121516589[[#This Row],[Column33]],Table121516589[[#This Row],[Column32]],Table121516589[[#This Row],[Column31]])</f>
        <v>#DIV/0!</v>
      </c>
      <c r="AJ25" s="58"/>
      <c r="AK25" s="58"/>
      <c r="AL25" s="102"/>
      <c r="AM25" s="58"/>
      <c r="AN25" s="59"/>
      <c r="AO25" s="118">
        <v>0</v>
      </c>
      <c r="AP25" s="59">
        <v>0</v>
      </c>
      <c r="AQ25" s="59">
        <v>0</v>
      </c>
      <c r="AR25" s="59">
        <v>0</v>
      </c>
      <c r="AS25" s="102"/>
      <c r="AT25" s="59"/>
      <c r="AU25" s="118">
        <f>AVERAGE(Table121516589[[#This Row],[Column45]],Table121516589[[#This Row],[Column44]],Table121516589[[#This Row],[Column43]])</f>
        <v>0</v>
      </c>
      <c r="AV25" s="102">
        <v>0</v>
      </c>
      <c r="AW25" s="102">
        <v>0</v>
      </c>
      <c r="AX25" s="102">
        <v>0</v>
      </c>
      <c r="AY25" s="102">
        <v>0</v>
      </c>
      <c r="AZ25" s="102">
        <v>0</v>
      </c>
      <c r="BA2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6" spans="1:53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54"/>
      <c r="M26" s="54"/>
      <c r="N26" s="54"/>
      <c r="O26" s="54"/>
      <c r="P26" s="65"/>
      <c r="Q2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6" s="101"/>
      <c r="S26" s="101"/>
      <c r="T26" s="101"/>
      <c r="U26" s="101"/>
      <c r="V26" s="65"/>
      <c r="W26" s="118" t="e">
        <f>AVERAGE(Table121516589[[#This Row],[Column19]],Table121516589[[#This Row],[Column20]],Table121516589[[#This Row],[Column22]])</f>
        <v>#DIV/0!</v>
      </c>
      <c r="X26" s="59">
        <v>0</v>
      </c>
      <c r="Y26" s="59">
        <v>0</v>
      </c>
      <c r="Z26" s="59">
        <v>0</v>
      </c>
      <c r="AA26" s="101"/>
      <c r="AB26" s="65"/>
      <c r="AC26" s="118">
        <f>AVERAGE(Table121516589[[#This Row],[Column25]],Table121516589[[#This Row],[Column26]],Table121516589[[#This Row],[Column27]])</f>
        <v>0</v>
      </c>
      <c r="AD26" s="101"/>
      <c r="AE26" s="101"/>
      <c r="AF26" s="101"/>
      <c r="AG26" s="101"/>
      <c r="AH26" s="65"/>
      <c r="AI26" s="118" t="e">
        <f>AVERAGE(Table121516589[[#This Row],[Column33]],Table121516589[[#This Row],[Column32]],Table121516589[[#This Row],[Column31]])</f>
        <v>#DIV/0!</v>
      </c>
      <c r="AJ26" s="54"/>
      <c r="AK26" s="54"/>
      <c r="AL26" s="101"/>
      <c r="AM26" s="54"/>
      <c r="AN26" s="65"/>
      <c r="AO26" s="118">
        <v>0</v>
      </c>
      <c r="AP26" s="59">
        <v>0</v>
      </c>
      <c r="AQ26" s="59">
        <v>0</v>
      </c>
      <c r="AR26" s="59">
        <v>0</v>
      </c>
      <c r="AS26" s="101"/>
      <c r="AT26" s="65"/>
      <c r="AU26" s="118">
        <f>AVERAGE(Table121516589[[#This Row],[Column45]],Table121516589[[#This Row],[Column44]],Table121516589[[#This Row],[Column43]])</f>
        <v>0</v>
      </c>
      <c r="AV26" s="102">
        <v>0</v>
      </c>
      <c r="AW26" s="102">
        <v>0</v>
      </c>
      <c r="AX26" s="102">
        <v>0</v>
      </c>
      <c r="AY26" s="102">
        <v>0</v>
      </c>
      <c r="AZ26" s="102">
        <v>0</v>
      </c>
      <c r="BA2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7" spans="1:53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58"/>
      <c r="M27" s="58"/>
      <c r="N27" s="58"/>
      <c r="O27" s="58"/>
      <c r="P27" s="59"/>
      <c r="Q2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7" s="102"/>
      <c r="S27" s="102"/>
      <c r="T27" s="102"/>
      <c r="U27" s="102"/>
      <c r="V27" s="59"/>
      <c r="W27" s="118" t="e">
        <f>AVERAGE(Table121516589[[#This Row],[Column19]],Table121516589[[#This Row],[Column20]],Table121516589[[#This Row],[Column22]])</f>
        <v>#DIV/0!</v>
      </c>
      <c r="X27" s="59">
        <v>0</v>
      </c>
      <c r="Y27" s="59">
        <v>0</v>
      </c>
      <c r="Z27" s="59">
        <v>0</v>
      </c>
      <c r="AA27" s="102"/>
      <c r="AB27" s="59"/>
      <c r="AC27" s="118">
        <f>AVERAGE(Table121516589[[#This Row],[Column25]],Table121516589[[#This Row],[Column26]],Table121516589[[#This Row],[Column27]])</f>
        <v>0</v>
      </c>
      <c r="AD27" s="102"/>
      <c r="AE27" s="102"/>
      <c r="AF27" s="102"/>
      <c r="AG27" s="102"/>
      <c r="AH27" s="59"/>
      <c r="AI27" s="118" t="e">
        <f>AVERAGE(Table121516589[[#This Row],[Column33]],Table121516589[[#This Row],[Column32]],Table121516589[[#This Row],[Column31]])</f>
        <v>#DIV/0!</v>
      </c>
      <c r="AJ27" s="58"/>
      <c r="AK27" s="58"/>
      <c r="AL27" s="102"/>
      <c r="AM27" s="58"/>
      <c r="AN27" s="59"/>
      <c r="AO27" s="118">
        <v>0</v>
      </c>
      <c r="AP27" s="59">
        <v>0</v>
      </c>
      <c r="AQ27" s="59">
        <v>0</v>
      </c>
      <c r="AR27" s="59">
        <v>0</v>
      </c>
      <c r="AS27" s="102"/>
      <c r="AT27" s="59"/>
      <c r="AU27" s="118">
        <f>AVERAGE(Table121516589[[#This Row],[Column45]],Table121516589[[#This Row],[Column44]],Table121516589[[#This Row],[Column43]])</f>
        <v>0</v>
      </c>
      <c r="AV27" s="102">
        <v>0</v>
      </c>
      <c r="AW27" s="102">
        <v>0</v>
      </c>
      <c r="AX27" s="102">
        <v>0</v>
      </c>
      <c r="AY27" s="102">
        <v>0</v>
      </c>
      <c r="AZ27" s="102">
        <v>0</v>
      </c>
      <c r="BA2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8" spans="1:53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54"/>
      <c r="M28" s="54"/>
      <c r="N28" s="54"/>
      <c r="O28" s="54"/>
      <c r="P28" s="65"/>
      <c r="Q2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8" s="101"/>
      <c r="S28" s="101"/>
      <c r="T28" s="101"/>
      <c r="U28" s="101"/>
      <c r="V28" s="65"/>
      <c r="W28" s="118" t="e">
        <f>AVERAGE(Table121516589[[#This Row],[Column19]],Table121516589[[#This Row],[Column20]],Table121516589[[#This Row],[Column22]])</f>
        <v>#DIV/0!</v>
      </c>
      <c r="X28" s="59">
        <v>0</v>
      </c>
      <c r="Y28" s="59">
        <v>0</v>
      </c>
      <c r="Z28" s="59">
        <v>0</v>
      </c>
      <c r="AA28" s="101"/>
      <c r="AB28" s="65"/>
      <c r="AC28" s="118">
        <f>AVERAGE(Table121516589[[#This Row],[Column25]],Table121516589[[#This Row],[Column26]],Table121516589[[#This Row],[Column27]])</f>
        <v>0</v>
      </c>
      <c r="AD28" s="101"/>
      <c r="AE28" s="101"/>
      <c r="AF28" s="101"/>
      <c r="AG28" s="101"/>
      <c r="AH28" s="65"/>
      <c r="AI28" s="118" t="e">
        <f>AVERAGE(Table121516589[[#This Row],[Column33]],Table121516589[[#This Row],[Column32]],Table121516589[[#This Row],[Column31]])</f>
        <v>#DIV/0!</v>
      </c>
      <c r="AJ28" s="54"/>
      <c r="AK28" s="54"/>
      <c r="AL28" s="101"/>
      <c r="AM28" s="54"/>
      <c r="AN28" s="65"/>
      <c r="AO28" s="118">
        <v>0</v>
      </c>
      <c r="AP28" s="59">
        <v>0</v>
      </c>
      <c r="AQ28" s="59">
        <v>0</v>
      </c>
      <c r="AR28" s="59">
        <v>0</v>
      </c>
      <c r="AS28" s="101"/>
      <c r="AT28" s="65"/>
      <c r="AU28" s="118">
        <f>AVERAGE(Table121516589[[#This Row],[Column45]],Table121516589[[#This Row],[Column44]],Table121516589[[#This Row],[Column43]])</f>
        <v>0</v>
      </c>
      <c r="AV28" s="102">
        <v>0</v>
      </c>
      <c r="AW28" s="102">
        <v>0</v>
      </c>
      <c r="AX28" s="102">
        <v>0</v>
      </c>
      <c r="AY28" s="102">
        <v>0</v>
      </c>
      <c r="AZ28" s="102">
        <v>0</v>
      </c>
      <c r="BA2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9" spans="1:53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58"/>
      <c r="M29" s="58"/>
      <c r="N29" s="58"/>
      <c r="O29" s="58"/>
      <c r="P29" s="59"/>
      <c r="Q2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9" s="102"/>
      <c r="S29" s="102"/>
      <c r="T29" s="102"/>
      <c r="U29" s="102"/>
      <c r="V29" s="59"/>
      <c r="W29" s="118" t="e">
        <f>AVERAGE(Table121516589[[#This Row],[Column19]],Table121516589[[#This Row],[Column20]],Table121516589[[#This Row],[Column22]])</f>
        <v>#DIV/0!</v>
      </c>
      <c r="X29" s="59">
        <v>0</v>
      </c>
      <c r="Y29" s="59">
        <v>0</v>
      </c>
      <c r="Z29" s="59">
        <v>0</v>
      </c>
      <c r="AA29" s="102"/>
      <c r="AB29" s="59"/>
      <c r="AC29" s="118">
        <f>AVERAGE(Table121516589[[#This Row],[Column25]],Table121516589[[#This Row],[Column26]],Table121516589[[#This Row],[Column27]])</f>
        <v>0</v>
      </c>
      <c r="AD29" s="102"/>
      <c r="AE29" s="102"/>
      <c r="AF29" s="102"/>
      <c r="AG29" s="102"/>
      <c r="AH29" s="59"/>
      <c r="AI29" s="118" t="e">
        <f>AVERAGE(Table121516589[[#This Row],[Column33]],Table121516589[[#This Row],[Column32]],Table121516589[[#This Row],[Column31]])</f>
        <v>#DIV/0!</v>
      </c>
      <c r="AJ29" s="58"/>
      <c r="AK29" s="58"/>
      <c r="AL29" s="102"/>
      <c r="AM29" s="58"/>
      <c r="AN29" s="59"/>
      <c r="AO29" s="118">
        <v>0</v>
      </c>
      <c r="AP29" s="59">
        <v>0</v>
      </c>
      <c r="AQ29" s="59">
        <v>0</v>
      </c>
      <c r="AR29" s="59">
        <v>0</v>
      </c>
      <c r="AS29" s="102"/>
      <c r="AT29" s="59"/>
      <c r="AU29" s="118">
        <f>AVERAGE(Table121516589[[#This Row],[Column45]],Table121516589[[#This Row],[Column44]],Table121516589[[#This Row],[Column43]])</f>
        <v>0</v>
      </c>
      <c r="AV29" s="102">
        <v>0</v>
      </c>
      <c r="AW29" s="102">
        <v>0</v>
      </c>
      <c r="AX29" s="102">
        <v>0</v>
      </c>
      <c r="AY29" s="102">
        <v>0</v>
      </c>
      <c r="AZ29" s="102">
        <v>0</v>
      </c>
      <c r="BA2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0" spans="1:53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54"/>
      <c r="M30" s="54"/>
      <c r="N30" s="54"/>
      <c r="O30" s="54"/>
      <c r="P30" s="65"/>
      <c r="Q3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0" s="101"/>
      <c r="S30" s="101"/>
      <c r="T30" s="101"/>
      <c r="U30" s="101"/>
      <c r="V30" s="65"/>
      <c r="W30" s="118" t="e">
        <f>AVERAGE(Table121516589[[#This Row],[Column19]],Table121516589[[#This Row],[Column20]],Table121516589[[#This Row],[Column22]])</f>
        <v>#DIV/0!</v>
      </c>
      <c r="X30" s="59">
        <v>0</v>
      </c>
      <c r="Y30" s="59">
        <v>0</v>
      </c>
      <c r="Z30" s="59">
        <v>0</v>
      </c>
      <c r="AA30" s="101"/>
      <c r="AB30" s="65"/>
      <c r="AC30" s="118">
        <f>AVERAGE(Table121516589[[#This Row],[Column25]],Table121516589[[#This Row],[Column26]],Table121516589[[#This Row],[Column27]])</f>
        <v>0</v>
      </c>
      <c r="AD30" s="101"/>
      <c r="AE30" s="101"/>
      <c r="AF30" s="101"/>
      <c r="AG30" s="101"/>
      <c r="AH30" s="65"/>
      <c r="AI30" s="118" t="e">
        <f>AVERAGE(Table121516589[[#This Row],[Column33]],Table121516589[[#This Row],[Column32]],Table121516589[[#This Row],[Column31]])</f>
        <v>#DIV/0!</v>
      </c>
      <c r="AJ30" s="54"/>
      <c r="AK30" s="54"/>
      <c r="AL30" s="101"/>
      <c r="AM30" s="54"/>
      <c r="AN30" s="65"/>
      <c r="AO30" s="118">
        <v>0</v>
      </c>
      <c r="AP30" s="59">
        <v>0</v>
      </c>
      <c r="AQ30" s="59">
        <v>0</v>
      </c>
      <c r="AR30" s="59">
        <v>0</v>
      </c>
      <c r="AS30" s="101"/>
      <c r="AT30" s="65"/>
      <c r="AU30" s="118">
        <f>AVERAGE(Table121516589[[#This Row],[Column45]],Table121516589[[#This Row],[Column44]],Table121516589[[#This Row],[Column43]])</f>
        <v>0</v>
      </c>
      <c r="AV30" s="102">
        <v>0</v>
      </c>
      <c r="AW30" s="102">
        <v>0</v>
      </c>
      <c r="AX30" s="102">
        <v>0</v>
      </c>
      <c r="AY30" s="102">
        <v>0</v>
      </c>
      <c r="AZ30" s="102">
        <v>0</v>
      </c>
      <c r="BA3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1" spans="1:53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58"/>
      <c r="M31" s="58"/>
      <c r="N31" s="58"/>
      <c r="O31" s="58"/>
      <c r="P31" s="59"/>
      <c r="Q3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1" s="102"/>
      <c r="S31" s="102"/>
      <c r="T31" s="102"/>
      <c r="U31" s="102"/>
      <c r="V31" s="59"/>
      <c r="W31" s="118" t="e">
        <f>AVERAGE(Table121516589[[#This Row],[Column19]],Table121516589[[#This Row],[Column20]],Table121516589[[#This Row],[Column22]])</f>
        <v>#DIV/0!</v>
      </c>
      <c r="X31" s="59">
        <v>0</v>
      </c>
      <c r="Y31" s="59">
        <v>0</v>
      </c>
      <c r="Z31" s="59">
        <v>0</v>
      </c>
      <c r="AA31" s="102"/>
      <c r="AB31" s="59"/>
      <c r="AC31" s="118">
        <f>AVERAGE(Table121516589[[#This Row],[Column25]],Table121516589[[#This Row],[Column26]],Table121516589[[#This Row],[Column27]])</f>
        <v>0</v>
      </c>
      <c r="AD31" s="102"/>
      <c r="AE31" s="102"/>
      <c r="AF31" s="102"/>
      <c r="AG31" s="102"/>
      <c r="AH31" s="59"/>
      <c r="AI31" s="118" t="e">
        <f>AVERAGE(Table121516589[[#This Row],[Column33]],Table121516589[[#This Row],[Column32]],Table121516589[[#This Row],[Column31]])</f>
        <v>#DIV/0!</v>
      </c>
      <c r="AJ31" s="58"/>
      <c r="AK31" s="58"/>
      <c r="AL31" s="102"/>
      <c r="AM31" s="58"/>
      <c r="AN31" s="59"/>
      <c r="AO31" s="118">
        <v>0</v>
      </c>
      <c r="AP31" s="59">
        <v>0</v>
      </c>
      <c r="AQ31" s="59">
        <v>0</v>
      </c>
      <c r="AR31" s="59">
        <v>0</v>
      </c>
      <c r="AS31" s="102"/>
      <c r="AT31" s="59"/>
      <c r="AU31" s="118">
        <f>AVERAGE(Table121516589[[#This Row],[Column45]],Table121516589[[#This Row],[Column44]],Table121516589[[#This Row],[Column43]])</f>
        <v>0</v>
      </c>
      <c r="AV31" s="102">
        <v>0</v>
      </c>
      <c r="AW31" s="102">
        <v>0</v>
      </c>
      <c r="AX31" s="102">
        <v>0</v>
      </c>
      <c r="AY31" s="102">
        <v>0</v>
      </c>
      <c r="AZ31" s="102">
        <v>0</v>
      </c>
      <c r="BA3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2" spans="1:53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54"/>
      <c r="M32" s="54"/>
      <c r="N32" s="54"/>
      <c r="O32" s="54"/>
      <c r="P32" s="65"/>
      <c r="Q3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2" s="101"/>
      <c r="S32" s="101"/>
      <c r="T32" s="101"/>
      <c r="U32" s="101"/>
      <c r="V32" s="65"/>
      <c r="W32" s="118" t="e">
        <f>AVERAGE(Table121516589[[#This Row],[Column19]],Table121516589[[#This Row],[Column20]],Table121516589[[#This Row],[Column22]])</f>
        <v>#DIV/0!</v>
      </c>
      <c r="X32" s="59">
        <v>0</v>
      </c>
      <c r="Y32" s="59">
        <v>0</v>
      </c>
      <c r="Z32" s="59">
        <v>0</v>
      </c>
      <c r="AA32" s="101"/>
      <c r="AB32" s="65"/>
      <c r="AC32" s="118">
        <f>AVERAGE(Table121516589[[#This Row],[Column25]],Table121516589[[#This Row],[Column26]],Table121516589[[#This Row],[Column27]])</f>
        <v>0</v>
      </c>
      <c r="AD32" s="101"/>
      <c r="AE32" s="101"/>
      <c r="AF32" s="101"/>
      <c r="AG32" s="101"/>
      <c r="AH32" s="65"/>
      <c r="AI32" s="118" t="e">
        <f>AVERAGE(Table121516589[[#This Row],[Column33]],Table121516589[[#This Row],[Column32]],Table121516589[[#This Row],[Column31]])</f>
        <v>#DIV/0!</v>
      </c>
      <c r="AJ32" s="54"/>
      <c r="AK32" s="54"/>
      <c r="AL32" s="101"/>
      <c r="AM32" s="54"/>
      <c r="AN32" s="65"/>
      <c r="AO32" s="118">
        <v>0</v>
      </c>
      <c r="AP32" s="59">
        <v>0</v>
      </c>
      <c r="AQ32" s="59">
        <v>0</v>
      </c>
      <c r="AR32" s="59">
        <v>0</v>
      </c>
      <c r="AS32" s="101"/>
      <c r="AT32" s="65"/>
      <c r="AU32" s="118">
        <f>AVERAGE(Table121516589[[#This Row],[Column45]],Table121516589[[#This Row],[Column44]],Table121516589[[#This Row],[Column43]])</f>
        <v>0</v>
      </c>
      <c r="AV32" s="102">
        <v>0</v>
      </c>
      <c r="AW32" s="102">
        <v>0</v>
      </c>
      <c r="AX32" s="102">
        <v>0</v>
      </c>
      <c r="AY32" s="102">
        <v>0</v>
      </c>
      <c r="AZ32" s="102">
        <v>0</v>
      </c>
      <c r="BA3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3" spans="1:53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58"/>
      <c r="M33" s="58"/>
      <c r="N33" s="58"/>
      <c r="O33" s="58"/>
      <c r="P33" s="59"/>
      <c r="Q3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3" s="102"/>
      <c r="S33" s="102"/>
      <c r="T33" s="102"/>
      <c r="U33" s="102"/>
      <c r="V33" s="59"/>
      <c r="W33" s="118" t="e">
        <f>AVERAGE(Table121516589[[#This Row],[Column19]],Table121516589[[#This Row],[Column20]],Table121516589[[#This Row],[Column22]])</f>
        <v>#DIV/0!</v>
      </c>
      <c r="X33" s="59">
        <v>0</v>
      </c>
      <c r="Y33" s="59">
        <v>0</v>
      </c>
      <c r="Z33" s="59">
        <v>0</v>
      </c>
      <c r="AA33" s="102"/>
      <c r="AB33" s="59"/>
      <c r="AC33" s="118">
        <f>AVERAGE(Table121516589[[#This Row],[Column25]],Table121516589[[#This Row],[Column26]],Table121516589[[#This Row],[Column27]])</f>
        <v>0</v>
      </c>
      <c r="AD33" s="102"/>
      <c r="AE33" s="102"/>
      <c r="AF33" s="102"/>
      <c r="AG33" s="102"/>
      <c r="AH33" s="59"/>
      <c r="AI33" s="118" t="e">
        <f>AVERAGE(Table121516589[[#This Row],[Column33]],Table121516589[[#This Row],[Column32]],Table121516589[[#This Row],[Column31]])</f>
        <v>#DIV/0!</v>
      </c>
      <c r="AJ33" s="58"/>
      <c r="AK33" s="58"/>
      <c r="AL33" s="102"/>
      <c r="AM33" s="58"/>
      <c r="AN33" s="59"/>
      <c r="AO33" s="118">
        <v>0</v>
      </c>
      <c r="AP33" s="59">
        <v>0</v>
      </c>
      <c r="AQ33" s="59">
        <v>0</v>
      </c>
      <c r="AR33" s="59">
        <v>0</v>
      </c>
      <c r="AS33" s="102"/>
      <c r="AT33" s="59"/>
      <c r="AU33" s="118">
        <f>AVERAGE(Table121516589[[#This Row],[Column45]],Table121516589[[#This Row],[Column44]],Table121516589[[#This Row],[Column43]])</f>
        <v>0</v>
      </c>
      <c r="AV33" s="102">
        <v>0</v>
      </c>
      <c r="AW33" s="102">
        <v>0</v>
      </c>
      <c r="AX33" s="102">
        <v>0</v>
      </c>
      <c r="AY33" s="102">
        <v>0</v>
      </c>
      <c r="AZ33" s="102">
        <v>0</v>
      </c>
      <c r="BA3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4" spans="1:53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54"/>
      <c r="M34" s="54"/>
      <c r="N34" s="54"/>
      <c r="O34" s="54"/>
      <c r="P34" s="65"/>
      <c r="Q3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4" s="101"/>
      <c r="S34" s="101"/>
      <c r="T34" s="101"/>
      <c r="U34" s="101"/>
      <c r="V34" s="65"/>
      <c r="W34" s="118" t="e">
        <f>AVERAGE(Table121516589[[#This Row],[Column19]],Table121516589[[#This Row],[Column20]],Table121516589[[#This Row],[Column22]])</f>
        <v>#DIV/0!</v>
      </c>
      <c r="X34" s="59">
        <v>0</v>
      </c>
      <c r="Y34" s="59">
        <v>0</v>
      </c>
      <c r="Z34" s="59">
        <v>0</v>
      </c>
      <c r="AA34" s="101"/>
      <c r="AB34" s="65"/>
      <c r="AC34" s="118">
        <f>AVERAGE(Table121516589[[#This Row],[Column25]],Table121516589[[#This Row],[Column26]],Table121516589[[#This Row],[Column27]])</f>
        <v>0</v>
      </c>
      <c r="AD34" s="101"/>
      <c r="AE34" s="101"/>
      <c r="AF34" s="101"/>
      <c r="AG34" s="101"/>
      <c r="AH34" s="65"/>
      <c r="AI34" s="118" t="e">
        <f>AVERAGE(Table121516589[[#This Row],[Column33]],Table121516589[[#This Row],[Column32]],Table121516589[[#This Row],[Column31]])</f>
        <v>#DIV/0!</v>
      </c>
      <c r="AJ34" s="54"/>
      <c r="AK34" s="54"/>
      <c r="AL34" s="101"/>
      <c r="AM34" s="54"/>
      <c r="AN34" s="65"/>
      <c r="AO34" s="118">
        <v>0</v>
      </c>
      <c r="AP34" s="59">
        <v>0</v>
      </c>
      <c r="AQ34" s="59">
        <v>0</v>
      </c>
      <c r="AR34" s="59">
        <v>0</v>
      </c>
      <c r="AS34" s="101"/>
      <c r="AT34" s="65"/>
      <c r="AU34" s="118">
        <f>AVERAGE(Table121516589[[#This Row],[Column45]],Table121516589[[#This Row],[Column44]],Table121516589[[#This Row],[Column43]])</f>
        <v>0</v>
      </c>
      <c r="AV34" s="102">
        <v>0</v>
      </c>
      <c r="AW34" s="102">
        <v>0</v>
      </c>
      <c r="AX34" s="102">
        <v>0</v>
      </c>
      <c r="AY34" s="102">
        <v>0</v>
      </c>
      <c r="AZ34" s="102">
        <v>0</v>
      </c>
      <c r="BA3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5" spans="1:53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58"/>
      <c r="M35" s="58"/>
      <c r="N35" s="58"/>
      <c r="O35" s="58"/>
      <c r="P35" s="59"/>
      <c r="Q3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5" s="102"/>
      <c r="S35" s="102"/>
      <c r="T35" s="102"/>
      <c r="U35" s="102"/>
      <c r="V35" s="59"/>
      <c r="W35" s="118" t="e">
        <f>AVERAGE(Table121516589[[#This Row],[Column19]],Table121516589[[#This Row],[Column20]],Table121516589[[#This Row],[Column22]])</f>
        <v>#DIV/0!</v>
      </c>
      <c r="X35" s="59">
        <v>0</v>
      </c>
      <c r="Y35" s="59">
        <v>0</v>
      </c>
      <c r="Z35" s="59">
        <v>0</v>
      </c>
      <c r="AA35" s="102"/>
      <c r="AB35" s="59"/>
      <c r="AC35" s="118">
        <f>AVERAGE(Table121516589[[#This Row],[Column25]],Table121516589[[#This Row],[Column26]],Table121516589[[#This Row],[Column27]])</f>
        <v>0</v>
      </c>
      <c r="AD35" s="102"/>
      <c r="AE35" s="102"/>
      <c r="AF35" s="102"/>
      <c r="AG35" s="102"/>
      <c r="AH35" s="59"/>
      <c r="AI35" s="118" t="e">
        <f>AVERAGE(Table121516589[[#This Row],[Column33]],Table121516589[[#This Row],[Column32]],Table121516589[[#This Row],[Column31]])</f>
        <v>#DIV/0!</v>
      </c>
      <c r="AJ35" s="58"/>
      <c r="AK35" s="58"/>
      <c r="AL35" s="102"/>
      <c r="AM35" s="58"/>
      <c r="AN35" s="59"/>
      <c r="AO35" s="118">
        <v>0</v>
      </c>
      <c r="AP35" s="59">
        <v>0</v>
      </c>
      <c r="AQ35" s="59">
        <v>0</v>
      </c>
      <c r="AR35" s="59">
        <v>0</v>
      </c>
      <c r="AS35" s="102"/>
      <c r="AT35" s="59"/>
      <c r="AU35" s="118">
        <f>AVERAGE(Table121516589[[#This Row],[Column45]],Table121516589[[#This Row],[Column44]],Table121516589[[#This Row],[Column43]])</f>
        <v>0</v>
      </c>
      <c r="AV35" s="102">
        <v>0</v>
      </c>
      <c r="AW35" s="102">
        <v>0</v>
      </c>
      <c r="AX35" s="102">
        <v>0</v>
      </c>
      <c r="AY35" s="102">
        <v>0</v>
      </c>
      <c r="AZ35" s="102">
        <v>0</v>
      </c>
      <c r="BA3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6" spans="1:53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54"/>
      <c r="M36" s="54"/>
      <c r="N36" s="54"/>
      <c r="O36" s="54"/>
      <c r="P36" s="65"/>
      <c r="Q3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6" s="101"/>
      <c r="S36" s="101"/>
      <c r="T36" s="101"/>
      <c r="U36" s="101"/>
      <c r="V36" s="65"/>
      <c r="W36" s="118" t="e">
        <f>AVERAGE(Table121516589[[#This Row],[Column19]],Table121516589[[#This Row],[Column20]],Table121516589[[#This Row],[Column22]])</f>
        <v>#DIV/0!</v>
      </c>
      <c r="X36" s="59">
        <v>0</v>
      </c>
      <c r="Y36" s="59">
        <v>0</v>
      </c>
      <c r="Z36" s="59">
        <v>0</v>
      </c>
      <c r="AA36" s="101"/>
      <c r="AB36" s="65"/>
      <c r="AC36" s="118">
        <f>AVERAGE(Table121516589[[#This Row],[Column25]],Table121516589[[#This Row],[Column26]],Table121516589[[#This Row],[Column27]])</f>
        <v>0</v>
      </c>
      <c r="AD36" s="101"/>
      <c r="AE36" s="101"/>
      <c r="AF36" s="101"/>
      <c r="AG36" s="101"/>
      <c r="AH36" s="65"/>
      <c r="AI36" s="118" t="e">
        <f>AVERAGE(Table121516589[[#This Row],[Column33]],Table121516589[[#This Row],[Column32]],Table121516589[[#This Row],[Column31]])</f>
        <v>#DIV/0!</v>
      </c>
      <c r="AJ36" s="54"/>
      <c r="AK36" s="54"/>
      <c r="AL36" s="101"/>
      <c r="AM36" s="54"/>
      <c r="AN36" s="65"/>
      <c r="AO36" s="118">
        <v>0</v>
      </c>
      <c r="AP36" s="59">
        <v>0</v>
      </c>
      <c r="AQ36" s="59">
        <v>0</v>
      </c>
      <c r="AR36" s="59">
        <v>0</v>
      </c>
      <c r="AS36" s="101"/>
      <c r="AT36" s="65"/>
      <c r="AU36" s="118">
        <f>AVERAGE(Table121516589[[#This Row],[Column45]],Table121516589[[#This Row],[Column44]],Table121516589[[#This Row],[Column43]])</f>
        <v>0</v>
      </c>
      <c r="AV36" s="102">
        <v>0</v>
      </c>
      <c r="AW36" s="102">
        <v>0</v>
      </c>
      <c r="AX36" s="102">
        <v>0</v>
      </c>
      <c r="AY36" s="102">
        <v>0</v>
      </c>
      <c r="AZ36" s="102">
        <v>0</v>
      </c>
      <c r="BA3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7" spans="1:53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58"/>
      <c r="M37" s="58"/>
      <c r="N37" s="58"/>
      <c r="O37" s="58"/>
      <c r="P37" s="59"/>
      <c r="Q3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7" s="102"/>
      <c r="S37" s="102"/>
      <c r="T37" s="102"/>
      <c r="U37" s="102"/>
      <c r="V37" s="59"/>
      <c r="W37" s="118" t="e">
        <f>AVERAGE(Table121516589[[#This Row],[Column19]],Table121516589[[#This Row],[Column20]],Table121516589[[#This Row],[Column22]])</f>
        <v>#DIV/0!</v>
      </c>
      <c r="X37" s="59">
        <v>0</v>
      </c>
      <c r="Y37" s="59">
        <v>0</v>
      </c>
      <c r="Z37" s="59">
        <v>0</v>
      </c>
      <c r="AA37" s="102"/>
      <c r="AB37" s="59"/>
      <c r="AC37" s="118">
        <f>AVERAGE(Table121516589[[#This Row],[Column25]],Table121516589[[#This Row],[Column26]],Table121516589[[#This Row],[Column27]])</f>
        <v>0</v>
      </c>
      <c r="AD37" s="102"/>
      <c r="AE37" s="102"/>
      <c r="AF37" s="102"/>
      <c r="AG37" s="102"/>
      <c r="AH37" s="59"/>
      <c r="AI37" s="118" t="e">
        <f>AVERAGE(Table121516589[[#This Row],[Column33]],Table121516589[[#This Row],[Column32]],Table121516589[[#This Row],[Column31]])</f>
        <v>#DIV/0!</v>
      </c>
      <c r="AJ37" s="58"/>
      <c r="AK37" s="58"/>
      <c r="AL37" s="102"/>
      <c r="AM37" s="58"/>
      <c r="AN37" s="59"/>
      <c r="AO37" s="118">
        <v>0</v>
      </c>
      <c r="AP37" s="59">
        <v>0</v>
      </c>
      <c r="AQ37" s="59">
        <v>0</v>
      </c>
      <c r="AR37" s="59">
        <v>0</v>
      </c>
      <c r="AS37" s="102"/>
      <c r="AT37" s="59"/>
      <c r="AU37" s="118">
        <f>AVERAGE(Table121516589[[#This Row],[Column45]],Table121516589[[#This Row],[Column44]],Table121516589[[#This Row],[Column43]])</f>
        <v>0</v>
      </c>
      <c r="AV37" s="102">
        <v>0</v>
      </c>
      <c r="AW37" s="102">
        <v>0</v>
      </c>
      <c r="AX37" s="102">
        <v>0</v>
      </c>
      <c r="AY37" s="102">
        <v>0</v>
      </c>
      <c r="AZ37" s="102">
        <v>0</v>
      </c>
      <c r="BA3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8" spans="1:53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54"/>
      <c r="M38" s="54"/>
      <c r="N38" s="54"/>
      <c r="O38" s="54"/>
      <c r="P38" s="65"/>
      <c r="Q3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8" s="101"/>
      <c r="S38" s="101"/>
      <c r="T38" s="101"/>
      <c r="U38" s="101"/>
      <c r="V38" s="65"/>
      <c r="W38" s="118" t="e">
        <f>AVERAGE(Table121516589[[#This Row],[Column19]],Table121516589[[#This Row],[Column20]],Table121516589[[#This Row],[Column22]])</f>
        <v>#DIV/0!</v>
      </c>
      <c r="X38" s="59">
        <v>0</v>
      </c>
      <c r="Y38" s="59">
        <v>0</v>
      </c>
      <c r="Z38" s="59">
        <v>0</v>
      </c>
      <c r="AA38" s="101"/>
      <c r="AB38" s="65"/>
      <c r="AC38" s="118">
        <f>AVERAGE(Table121516589[[#This Row],[Column25]],Table121516589[[#This Row],[Column26]],Table121516589[[#This Row],[Column27]])</f>
        <v>0</v>
      </c>
      <c r="AD38" s="101"/>
      <c r="AE38" s="101"/>
      <c r="AF38" s="101"/>
      <c r="AG38" s="101"/>
      <c r="AH38" s="65"/>
      <c r="AI38" s="118" t="e">
        <f>AVERAGE(Table121516589[[#This Row],[Column33]],Table121516589[[#This Row],[Column32]],Table121516589[[#This Row],[Column31]])</f>
        <v>#DIV/0!</v>
      </c>
      <c r="AJ38" s="54"/>
      <c r="AK38" s="54"/>
      <c r="AL38" s="101"/>
      <c r="AM38" s="54"/>
      <c r="AN38" s="65"/>
      <c r="AO38" s="118">
        <v>0</v>
      </c>
      <c r="AP38" s="59">
        <v>0</v>
      </c>
      <c r="AQ38" s="59">
        <v>0</v>
      </c>
      <c r="AR38" s="59">
        <v>0</v>
      </c>
      <c r="AS38" s="101"/>
      <c r="AT38" s="65"/>
      <c r="AU38" s="118">
        <f>AVERAGE(Table121516589[[#This Row],[Column45]],Table121516589[[#This Row],[Column44]],Table121516589[[#This Row],[Column43]])</f>
        <v>0</v>
      </c>
      <c r="AV38" s="102">
        <v>0</v>
      </c>
      <c r="AW38" s="102">
        <v>0</v>
      </c>
      <c r="AX38" s="102">
        <v>0</v>
      </c>
      <c r="AY38" s="102">
        <v>0</v>
      </c>
      <c r="AZ38" s="102">
        <v>0</v>
      </c>
      <c r="BA3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39" spans="1:53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58"/>
      <c r="M39" s="58"/>
      <c r="N39" s="58"/>
      <c r="O39" s="58"/>
      <c r="P39" s="59"/>
      <c r="Q3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39" s="102"/>
      <c r="S39" s="102"/>
      <c r="T39" s="102"/>
      <c r="U39" s="102"/>
      <c r="V39" s="59"/>
      <c r="W39" s="118" t="e">
        <f>AVERAGE(Table121516589[[#This Row],[Column19]],Table121516589[[#This Row],[Column20]],Table121516589[[#This Row],[Column22]])</f>
        <v>#DIV/0!</v>
      </c>
      <c r="X39" s="59">
        <v>0</v>
      </c>
      <c r="Y39" s="59">
        <v>0</v>
      </c>
      <c r="Z39" s="59">
        <v>0</v>
      </c>
      <c r="AA39" s="102"/>
      <c r="AB39" s="59"/>
      <c r="AC39" s="118">
        <f>AVERAGE(Table121516589[[#This Row],[Column25]],Table121516589[[#This Row],[Column26]],Table121516589[[#This Row],[Column27]])</f>
        <v>0</v>
      </c>
      <c r="AD39" s="102"/>
      <c r="AE39" s="102"/>
      <c r="AF39" s="102"/>
      <c r="AG39" s="102"/>
      <c r="AH39" s="59"/>
      <c r="AI39" s="118" t="e">
        <f>AVERAGE(Table121516589[[#This Row],[Column33]],Table121516589[[#This Row],[Column32]],Table121516589[[#This Row],[Column31]])</f>
        <v>#DIV/0!</v>
      </c>
      <c r="AJ39" s="58"/>
      <c r="AK39" s="58"/>
      <c r="AL39" s="102"/>
      <c r="AM39" s="58"/>
      <c r="AN39" s="59"/>
      <c r="AO39" s="118">
        <v>0</v>
      </c>
      <c r="AP39" s="59">
        <v>0</v>
      </c>
      <c r="AQ39" s="59">
        <v>0</v>
      </c>
      <c r="AR39" s="59">
        <v>0</v>
      </c>
      <c r="AS39" s="102"/>
      <c r="AT39" s="59"/>
      <c r="AU39" s="118">
        <f>AVERAGE(Table121516589[[#This Row],[Column45]],Table121516589[[#This Row],[Column44]],Table121516589[[#This Row],[Column43]])</f>
        <v>0</v>
      </c>
      <c r="AV39" s="102">
        <v>0</v>
      </c>
      <c r="AW39" s="102">
        <v>0</v>
      </c>
      <c r="AX39" s="102">
        <v>0</v>
      </c>
      <c r="AY39" s="102">
        <v>0</v>
      </c>
      <c r="AZ39" s="102">
        <v>0</v>
      </c>
      <c r="BA3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0" spans="1:53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54"/>
      <c r="M40" s="54"/>
      <c r="N40" s="54"/>
      <c r="O40" s="54"/>
      <c r="P40" s="65"/>
      <c r="Q4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0" s="101"/>
      <c r="S40" s="101"/>
      <c r="T40" s="101"/>
      <c r="U40" s="101"/>
      <c r="V40" s="65"/>
      <c r="W40" s="118" t="e">
        <f>AVERAGE(Table121516589[[#This Row],[Column19]],Table121516589[[#This Row],[Column20]],Table121516589[[#This Row],[Column22]])</f>
        <v>#DIV/0!</v>
      </c>
      <c r="X40" s="59">
        <v>0</v>
      </c>
      <c r="Y40" s="59">
        <v>0</v>
      </c>
      <c r="Z40" s="59">
        <v>0</v>
      </c>
      <c r="AA40" s="101"/>
      <c r="AB40" s="65"/>
      <c r="AC40" s="118">
        <f>AVERAGE(Table121516589[[#This Row],[Column25]],Table121516589[[#This Row],[Column26]],Table121516589[[#This Row],[Column27]])</f>
        <v>0</v>
      </c>
      <c r="AD40" s="101"/>
      <c r="AE40" s="101"/>
      <c r="AF40" s="101"/>
      <c r="AG40" s="101"/>
      <c r="AH40" s="65"/>
      <c r="AI40" s="118" t="e">
        <f>AVERAGE(Table121516589[[#This Row],[Column33]],Table121516589[[#This Row],[Column32]],Table121516589[[#This Row],[Column31]])</f>
        <v>#DIV/0!</v>
      </c>
      <c r="AJ40" s="54"/>
      <c r="AK40" s="54"/>
      <c r="AL40" s="101"/>
      <c r="AM40" s="54"/>
      <c r="AN40" s="65"/>
      <c r="AO40" s="118">
        <v>0</v>
      </c>
      <c r="AP40" s="59">
        <v>0</v>
      </c>
      <c r="AQ40" s="59">
        <v>0</v>
      </c>
      <c r="AR40" s="59">
        <v>0</v>
      </c>
      <c r="AS40" s="101"/>
      <c r="AT40" s="65"/>
      <c r="AU40" s="118">
        <f>AVERAGE(Table121516589[[#This Row],[Column45]],Table121516589[[#This Row],[Column44]],Table121516589[[#This Row],[Column43]])</f>
        <v>0</v>
      </c>
      <c r="AV40" s="102">
        <v>0</v>
      </c>
      <c r="AW40" s="102">
        <v>0</v>
      </c>
      <c r="AX40" s="102">
        <v>0</v>
      </c>
      <c r="AY40" s="102">
        <v>0</v>
      </c>
      <c r="AZ40" s="102">
        <v>0</v>
      </c>
      <c r="BA4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1" spans="1:53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58"/>
      <c r="M41" s="58"/>
      <c r="N41" s="58"/>
      <c r="O41" s="58"/>
      <c r="P41" s="59"/>
      <c r="Q4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1" s="102"/>
      <c r="S41" s="102"/>
      <c r="T41" s="102"/>
      <c r="U41" s="102"/>
      <c r="V41" s="59"/>
      <c r="W41" s="118" t="e">
        <f>AVERAGE(Table121516589[[#This Row],[Column19]],Table121516589[[#This Row],[Column20]],Table121516589[[#This Row],[Column22]])</f>
        <v>#DIV/0!</v>
      </c>
      <c r="X41" s="59">
        <v>0</v>
      </c>
      <c r="Y41" s="59">
        <v>0</v>
      </c>
      <c r="Z41" s="59">
        <v>0</v>
      </c>
      <c r="AA41" s="102"/>
      <c r="AB41" s="59"/>
      <c r="AC41" s="118">
        <f>AVERAGE(Table121516589[[#This Row],[Column25]],Table121516589[[#This Row],[Column26]],Table121516589[[#This Row],[Column27]])</f>
        <v>0</v>
      </c>
      <c r="AD41" s="102"/>
      <c r="AE41" s="102"/>
      <c r="AF41" s="102"/>
      <c r="AG41" s="102"/>
      <c r="AH41" s="59"/>
      <c r="AI41" s="118" t="e">
        <f>AVERAGE(Table121516589[[#This Row],[Column33]],Table121516589[[#This Row],[Column32]],Table121516589[[#This Row],[Column31]])</f>
        <v>#DIV/0!</v>
      </c>
      <c r="AJ41" s="58"/>
      <c r="AK41" s="58"/>
      <c r="AL41" s="102"/>
      <c r="AM41" s="58"/>
      <c r="AN41" s="59"/>
      <c r="AO41" s="118">
        <v>0</v>
      </c>
      <c r="AP41" s="59">
        <v>0</v>
      </c>
      <c r="AQ41" s="59">
        <v>0</v>
      </c>
      <c r="AR41" s="59">
        <v>0</v>
      </c>
      <c r="AS41" s="102"/>
      <c r="AT41" s="59"/>
      <c r="AU41" s="118">
        <f>AVERAGE(Table121516589[[#This Row],[Column45]],Table121516589[[#This Row],[Column44]],Table121516589[[#This Row],[Column43]])</f>
        <v>0</v>
      </c>
      <c r="AV41" s="102">
        <v>0</v>
      </c>
      <c r="AW41" s="102">
        <v>0</v>
      </c>
      <c r="AX41" s="102">
        <v>0</v>
      </c>
      <c r="AY41" s="102">
        <v>0</v>
      </c>
      <c r="AZ41" s="102">
        <v>0</v>
      </c>
      <c r="BA4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2" spans="1:53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54"/>
      <c r="M42" s="54"/>
      <c r="N42" s="54"/>
      <c r="O42" s="54"/>
      <c r="P42" s="65"/>
      <c r="Q4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2" s="101"/>
      <c r="S42" s="101"/>
      <c r="T42" s="101"/>
      <c r="U42" s="101"/>
      <c r="V42" s="65"/>
      <c r="W42" s="118" t="e">
        <f>AVERAGE(Table121516589[[#This Row],[Column19]],Table121516589[[#This Row],[Column20]],Table121516589[[#This Row],[Column22]])</f>
        <v>#DIV/0!</v>
      </c>
      <c r="X42" s="59">
        <v>0</v>
      </c>
      <c r="Y42" s="59">
        <v>0</v>
      </c>
      <c r="Z42" s="59">
        <v>0</v>
      </c>
      <c r="AA42" s="101"/>
      <c r="AB42" s="65"/>
      <c r="AC42" s="118">
        <f>AVERAGE(Table121516589[[#This Row],[Column25]],Table121516589[[#This Row],[Column26]],Table121516589[[#This Row],[Column27]])</f>
        <v>0</v>
      </c>
      <c r="AD42" s="101"/>
      <c r="AE42" s="101"/>
      <c r="AF42" s="101"/>
      <c r="AG42" s="101"/>
      <c r="AH42" s="65"/>
      <c r="AI42" s="118" t="e">
        <f>AVERAGE(Table121516589[[#This Row],[Column33]],Table121516589[[#This Row],[Column32]],Table121516589[[#This Row],[Column31]])</f>
        <v>#DIV/0!</v>
      </c>
      <c r="AJ42" s="54"/>
      <c r="AK42" s="54"/>
      <c r="AL42" s="101"/>
      <c r="AM42" s="54"/>
      <c r="AN42" s="65"/>
      <c r="AO42" s="118">
        <v>0</v>
      </c>
      <c r="AP42" s="59">
        <v>0</v>
      </c>
      <c r="AQ42" s="59">
        <v>0</v>
      </c>
      <c r="AR42" s="59">
        <v>0</v>
      </c>
      <c r="AS42" s="101"/>
      <c r="AT42" s="65"/>
      <c r="AU42" s="118">
        <f>AVERAGE(Table121516589[[#This Row],[Column45]],Table121516589[[#This Row],[Column44]],Table121516589[[#This Row],[Column43]])</f>
        <v>0</v>
      </c>
      <c r="AV42" s="102">
        <v>0</v>
      </c>
      <c r="AW42" s="102">
        <v>0</v>
      </c>
      <c r="AX42" s="102">
        <v>0</v>
      </c>
      <c r="AY42" s="102">
        <v>0</v>
      </c>
      <c r="AZ42" s="102">
        <v>0</v>
      </c>
      <c r="BA4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3" spans="1:53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58"/>
      <c r="M43" s="58"/>
      <c r="N43" s="58"/>
      <c r="O43" s="58"/>
      <c r="P43" s="59"/>
      <c r="Q4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3" s="102"/>
      <c r="S43" s="102"/>
      <c r="T43" s="102"/>
      <c r="U43" s="102"/>
      <c r="V43" s="59"/>
      <c r="W43" s="118" t="e">
        <f>AVERAGE(Table121516589[[#This Row],[Column19]],Table121516589[[#This Row],[Column20]],Table121516589[[#This Row],[Column22]])</f>
        <v>#DIV/0!</v>
      </c>
      <c r="X43" s="59">
        <v>0</v>
      </c>
      <c r="Y43" s="59">
        <v>0</v>
      </c>
      <c r="Z43" s="59">
        <v>0</v>
      </c>
      <c r="AA43" s="102"/>
      <c r="AB43" s="59"/>
      <c r="AC43" s="118">
        <f>AVERAGE(Table121516589[[#This Row],[Column25]],Table121516589[[#This Row],[Column26]],Table121516589[[#This Row],[Column27]])</f>
        <v>0</v>
      </c>
      <c r="AD43" s="102"/>
      <c r="AE43" s="102"/>
      <c r="AF43" s="102"/>
      <c r="AG43" s="102"/>
      <c r="AH43" s="59"/>
      <c r="AI43" s="118" t="e">
        <f>AVERAGE(Table121516589[[#This Row],[Column33]],Table121516589[[#This Row],[Column32]],Table121516589[[#This Row],[Column31]])</f>
        <v>#DIV/0!</v>
      </c>
      <c r="AJ43" s="58"/>
      <c r="AK43" s="58"/>
      <c r="AL43" s="102"/>
      <c r="AM43" s="58"/>
      <c r="AN43" s="59"/>
      <c r="AO43" s="118">
        <v>0</v>
      </c>
      <c r="AP43" s="59">
        <v>0</v>
      </c>
      <c r="AQ43" s="59">
        <v>0</v>
      </c>
      <c r="AR43" s="59">
        <v>0</v>
      </c>
      <c r="AS43" s="102"/>
      <c r="AT43" s="59"/>
      <c r="AU43" s="118">
        <f>AVERAGE(Table121516589[[#This Row],[Column45]],Table121516589[[#This Row],[Column44]],Table121516589[[#This Row],[Column43]])</f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  <c r="BA4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4" spans="1:53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54"/>
      <c r="M44" s="54"/>
      <c r="N44" s="54"/>
      <c r="O44" s="54"/>
      <c r="P44" s="65"/>
      <c r="Q4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4" s="101"/>
      <c r="S44" s="101"/>
      <c r="T44" s="101"/>
      <c r="U44" s="101"/>
      <c r="V44" s="65"/>
      <c r="W44" s="118" t="e">
        <f>AVERAGE(Table121516589[[#This Row],[Column19]],Table121516589[[#This Row],[Column20]],Table121516589[[#This Row],[Column22]])</f>
        <v>#DIV/0!</v>
      </c>
      <c r="X44" s="59">
        <v>0</v>
      </c>
      <c r="Y44" s="59">
        <v>0</v>
      </c>
      <c r="Z44" s="59">
        <v>0</v>
      </c>
      <c r="AA44" s="101"/>
      <c r="AB44" s="65"/>
      <c r="AC44" s="118">
        <f>AVERAGE(Table121516589[[#This Row],[Column25]],Table121516589[[#This Row],[Column26]],Table121516589[[#This Row],[Column27]])</f>
        <v>0</v>
      </c>
      <c r="AD44" s="101"/>
      <c r="AE44" s="101"/>
      <c r="AF44" s="101"/>
      <c r="AG44" s="101"/>
      <c r="AH44" s="65"/>
      <c r="AI44" s="118" t="e">
        <f>AVERAGE(Table121516589[[#This Row],[Column33]],Table121516589[[#This Row],[Column32]],Table121516589[[#This Row],[Column31]])</f>
        <v>#DIV/0!</v>
      </c>
      <c r="AJ44" s="54"/>
      <c r="AK44" s="54"/>
      <c r="AL44" s="101"/>
      <c r="AM44" s="54"/>
      <c r="AN44" s="65"/>
      <c r="AO44" s="118">
        <v>0</v>
      </c>
      <c r="AP44" s="59">
        <v>0</v>
      </c>
      <c r="AQ44" s="59">
        <v>0</v>
      </c>
      <c r="AR44" s="59">
        <v>0</v>
      </c>
      <c r="AS44" s="101"/>
      <c r="AT44" s="65"/>
      <c r="AU44" s="118">
        <f>AVERAGE(Table121516589[[#This Row],[Column45]],Table121516589[[#This Row],[Column44]],Table121516589[[#This Row],[Column43]])</f>
        <v>0</v>
      </c>
      <c r="AV44" s="102">
        <v>0</v>
      </c>
      <c r="AW44" s="102">
        <v>0</v>
      </c>
      <c r="AX44" s="102">
        <v>0</v>
      </c>
      <c r="AY44" s="102">
        <v>0</v>
      </c>
      <c r="AZ44" s="102">
        <v>0</v>
      </c>
      <c r="BA4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5" spans="1:53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58"/>
      <c r="M45" s="58"/>
      <c r="N45" s="58"/>
      <c r="O45" s="58"/>
      <c r="P45" s="59"/>
      <c r="Q4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5" s="102"/>
      <c r="S45" s="102"/>
      <c r="T45" s="102"/>
      <c r="U45" s="102"/>
      <c r="V45" s="59"/>
      <c r="W45" s="118" t="e">
        <f>AVERAGE(Table121516589[[#This Row],[Column19]],Table121516589[[#This Row],[Column20]],Table121516589[[#This Row],[Column22]])</f>
        <v>#DIV/0!</v>
      </c>
      <c r="X45" s="59">
        <v>0</v>
      </c>
      <c r="Y45" s="59">
        <v>0</v>
      </c>
      <c r="Z45" s="59">
        <v>0</v>
      </c>
      <c r="AA45" s="102"/>
      <c r="AB45" s="59"/>
      <c r="AC45" s="118">
        <f>AVERAGE(Table121516589[[#This Row],[Column25]],Table121516589[[#This Row],[Column26]],Table121516589[[#This Row],[Column27]])</f>
        <v>0</v>
      </c>
      <c r="AD45" s="102"/>
      <c r="AE45" s="102"/>
      <c r="AF45" s="102"/>
      <c r="AG45" s="102"/>
      <c r="AH45" s="59"/>
      <c r="AI45" s="118" t="e">
        <f>AVERAGE(Table121516589[[#This Row],[Column33]],Table121516589[[#This Row],[Column32]],Table121516589[[#This Row],[Column31]])</f>
        <v>#DIV/0!</v>
      </c>
      <c r="AJ45" s="58"/>
      <c r="AK45" s="58"/>
      <c r="AL45" s="102"/>
      <c r="AM45" s="58"/>
      <c r="AN45" s="59"/>
      <c r="AO45" s="118">
        <v>0</v>
      </c>
      <c r="AP45" s="59">
        <v>0</v>
      </c>
      <c r="AQ45" s="59">
        <v>0</v>
      </c>
      <c r="AR45" s="59">
        <v>0</v>
      </c>
      <c r="AS45" s="102"/>
      <c r="AT45" s="59"/>
      <c r="AU45" s="118">
        <f>AVERAGE(Table121516589[[#This Row],[Column45]],Table121516589[[#This Row],[Column44]],Table121516589[[#This Row],[Column43]])</f>
        <v>0</v>
      </c>
      <c r="AV45" s="102">
        <v>0</v>
      </c>
      <c r="AW45" s="102">
        <v>0</v>
      </c>
      <c r="AX45" s="102">
        <v>0</v>
      </c>
      <c r="AY45" s="102">
        <v>0</v>
      </c>
      <c r="AZ45" s="102">
        <v>0</v>
      </c>
      <c r="BA4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6" spans="1:53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54"/>
      <c r="M46" s="54"/>
      <c r="N46" s="54"/>
      <c r="O46" s="54"/>
      <c r="P46" s="65"/>
      <c r="Q4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6" s="101"/>
      <c r="S46" s="101"/>
      <c r="T46" s="101"/>
      <c r="U46" s="101"/>
      <c r="V46" s="65"/>
      <c r="W46" s="118" t="e">
        <f>AVERAGE(Table121516589[[#This Row],[Column19]],Table121516589[[#This Row],[Column20]],Table121516589[[#This Row],[Column22]])</f>
        <v>#DIV/0!</v>
      </c>
      <c r="X46" s="59">
        <v>0</v>
      </c>
      <c r="Y46" s="59">
        <v>0</v>
      </c>
      <c r="Z46" s="59">
        <v>0</v>
      </c>
      <c r="AA46" s="101"/>
      <c r="AB46" s="65"/>
      <c r="AC46" s="118">
        <f>AVERAGE(Table121516589[[#This Row],[Column25]],Table121516589[[#This Row],[Column26]],Table121516589[[#This Row],[Column27]])</f>
        <v>0</v>
      </c>
      <c r="AD46" s="101"/>
      <c r="AE46" s="101"/>
      <c r="AF46" s="101"/>
      <c r="AG46" s="101"/>
      <c r="AH46" s="65"/>
      <c r="AI46" s="118" t="e">
        <f>AVERAGE(Table121516589[[#This Row],[Column33]],Table121516589[[#This Row],[Column32]],Table121516589[[#This Row],[Column31]])</f>
        <v>#DIV/0!</v>
      </c>
      <c r="AJ46" s="54"/>
      <c r="AK46" s="54"/>
      <c r="AL46" s="101"/>
      <c r="AM46" s="54"/>
      <c r="AN46" s="65"/>
      <c r="AO46" s="118">
        <v>0</v>
      </c>
      <c r="AP46" s="59">
        <v>0</v>
      </c>
      <c r="AQ46" s="59">
        <v>0</v>
      </c>
      <c r="AR46" s="59">
        <v>0</v>
      </c>
      <c r="AS46" s="101"/>
      <c r="AT46" s="65"/>
      <c r="AU46" s="118">
        <f>AVERAGE(Table121516589[[#This Row],[Column45]],Table121516589[[#This Row],[Column44]],Table121516589[[#This Row],[Column43]])</f>
        <v>0</v>
      </c>
      <c r="AV46" s="102">
        <v>0</v>
      </c>
      <c r="AW46" s="102">
        <v>0</v>
      </c>
      <c r="AX46" s="102">
        <v>0</v>
      </c>
      <c r="AY46" s="102">
        <v>0</v>
      </c>
      <c r="AZ46" s="102">
        <v>0</v>
      </c>
      <c r="BA4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7" spans="1:53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58"/>
      <c r="M47" s="58"/>
      <c r="N47" s="58"/>
      <c r="O47" s="58"/>
      <c r="P47" s="59"/>
      <c r="Q4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7" s="102"/>
      <c r="S47" s="102"/>
      <c r="T47" s="102"/>
      <c r="U47" s="102"/>
      <c r="V47" s="59"/>
      <c r="W47" s="118" t="e">
        <f>AVERAGE(Table121516589[[#This Row],[Column19]],Table121516589[[#This Row],[Column20]],Table121516589[[#This Row],[Column22]])</f>
        <v>#DIV/0!</v>
      </c>
      <c r="X47" s="59">
        <v>0</v>
      </c>
      <c r="Y47" s="59">
        <v>0</v>
      </c>
      <c r="Z47" s="59">
        <v>0</v>
      </c>
      <c r="AA47" s="102"/>
      <c r="AB47" s="59"/>
      <c r="AC47" s="118">
        <f>AVERAGE(Table121516589[[#This Row],[Column25]],Table121516589[[#This Row],[Column26]],Table121516589[[#This Row],[Column27]])</f>
        <v>0</v>
      </c>
      <c r="AD47" s="102"/>
      <c r="AE47" s="102"/>
      <c r="AF47" s="102"/>
      <c r="AG47" s="102"/>
      <c r="AH47" s="59"/>
      <c r="AI47" s="118" t="e">
        <f>AVERAGE(Table121516589[[#This Row],[Column33]],Table121516589[[#This Row],[Column32]],Table121516589[[#This Row],[Column31]])</f>
        <v>#DIV/0!</v>
      </c>
      <c r="AJ47" s="58"/>
      <c r="AK47" s="58"/>
      <c r="AL47" s="102"/>
      <c r="AM47" s="58"/>
      <c r="AN47" s="59"/>
      <c r="AO47" s="118">
        <v>0</v>
      </c>
      <c r="AP47" s="59">
        <v>0</v>
      </c>
      <c r="AQ47" s="59">
        <v>0</v>
      </c>
      <c r="AR47" s="59">
        <v>0</v>
      </c>
      <c r="AS47" s="102"/>
      <c r="AT47" s="59"/>
      <c r="AU47" s="118">
        <f>AVERAGE(Table121516589[[#This Row],[Column45]],Table121516589[[#This Row],[Column44]],Table121516589[[#This Row],[Column43]])</f>
        <v>0</v>
      </c>
      <c r="AV47" s="102">
        <v>0</v>
      </c>
      <c r="AW47" s="102">
        <v>0</v>
      </c>
      <c r="AX47" s="102">
        <v>0</v>
      </c>
      <c r="AY47" s="102">
        <v>0</v>
      </c>
      <c r="AZ47" s="102">
        <v>0</v>
      </c>
      <c r="BA4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8" spans="1:53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54"/>
      <c r="M48" s="54"/>
      <c r="N48" s="54"/>
      <c r="O48" s="54"/>
      <c r="P48" s="65"/>
      <c r="Q4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8" s="101"/>
      <c r="S48" s="101"/>
      <c r="T48" s="101"/>
      <c r="U48" s="101"/>
      <c r="V48" s="65"/>
      <c r="W48" s="118" t="e">
        <f>AVERAGE(Table121516589[[#This Row],[Column19]],Table121516589[[#This Row],[Column20]],Table121516589[[#This Row],[Column22]])</f>
        <v>#DIV/0!</v>
      </c>
      <c r="X48" s="59">
        <v>0</v>
      </c>
      <c r="Y48" s="59">
        <v>0</v>
      </c>
      <c r="Z48" s="59">
        <v>0</v>
      </c>
      <c r="AA48" s="101"/>
      <c r="AB48" s="65"/>
      <c r="AC48" s="118">
        <f>AVERAGE(Table121516589[[#This Row],[Column25]],Table121516589[[#This Row],[Column26]],Table121516589[[#This Row],[Column27]])</f>
        <v>0</v>
      </c>
      <c r="AD48" s="101"/>
      <c r="AE48" s="101"/>
      <c r="AF48" s="101"/>
      <c r="AG48" s="101"/>
      <c r="AH48" s="65"/>
      <c r="AI48" s="118" t="e">
        <f>AVERAGE(Table121516589[[#This Row],[Column33]],Table121516589[[#This Row],[Column32]],Table121516589[[#This Row],[Column31]])</f>
        <v>#DIV/0!</v>
      </c>
      <c r="AJ48" s="54"/>
      <c r="AK48" s="54"/>
      <c r="AL48" s="101"/>
      <c r="AM48" s="54"/>
      <c r="AN48" s="65"/>
      <c r="AO48" s="118">
        <v>0</v>
      </c>
      <c r="AP48" s="59">
        <v>0</v>
      </c>
      <c r="AQ48" s="59">
        <v>0</v>
      </c>
      <c r="AR48" s="59">
        <v>0</v>
      </c>
      <c r="AS48" s="101"/>
      <c r="AT48" s="65"/>
      <c r="AU48" s="118">
        <f>AVERAGE(Table121516589[[#This Row],[Column45]],Table121516589[[#This Row],[Column44]],Table121516589[[#This Row],[Column43]])</f>
        <v>0</v>
      </c>
      <c r="AV48" s="102">
        <v>0</v>
      </c>
      <c r="AW48" s="102">
        <v>0</v>
      </c>
      <c r="AX48" s="102">
        <v>0</v>
      </c>
      <c r="AY48" s="102">
        <v>0</v>
      </c>
      <c r="AZ48" s="102">
        <v>0</v>
      </c>
      <c r="BA4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49" spans="1:53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58"/>
      <c r="M49" s="58"/>
      <c r="N49" s="58"/>
      <c r="O49" s="58"/>
      <c r="P49" s="59"/>
      <c r="Q4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49" s="102"/>
      <c r="S49" s="102"/>
      <c r="T49" s="102"/>
      <c r="U49" s="102"/>
      <c r="V49" s="59"/>
      <c r="W49" s="118" t="e">
        <f>AVERAGE(Table121516589[[#This Row],[Column19]],Table121516589[[#This Row],[Column20]],Table121516589[[#This Row],[Column22]])</f>
        <v>#DIV/0!</v>
      </c>
      <c r="X49" s="59">
        <v>0</v>
      </c>
      <c r="Y49" s="59">
        <v>0</v>
      </c>
      <c r="Z49" s="59">
        <v>0</v>
      </c>
      <c r="AA49" s="102"/>
      <c r="AB49" s="59"/>
      <c r="AC49" s="118">
        <f>AVERAGE(Table121516589[[#This Row],[Column25]],Table121516589[[#This Row],[Column26]],Table121516589[[#This Row],[Column27]])</f>
        <v>0</v>
      </c>
      <c r="AD49" s="102"/>
      <c r="AE49" s="102"/>
      <c r="AF49" s="102"/>
      <c r="AG49" s="102"/>
      <c r="AH49" s="59"/>
      <c r="AI49" s="118" t="e">
        <f>AVERAGE(Table121516589[[#This Row],[Column33]],Table121516589[[#This Row],[Column32]],Table121516589[[#This Row],[Column31]])</f>
        <v>#DIV/0!</v>
      </c>
      <c r="AJ49" s="58"/>
      <c r="AK49" s="58"/>
      <c r="AL49" s="102"/>
      <c r="AM49" s="58"/>
      <c r="AN49" s="59"/>
      <c r="AO49" s="118">
        <v>0</v>
      </c>
      <c r="AP49" s="59">
        <v>0</v>
      </c>
      <c r="AQ49" s="59">
        <v>0</v>
      </c>
      <c r="AR49" s="59">
        <v>0</v>
      </c>
      <c r="AS49" s="102"/>
      <c r="AT49" s="59"/>
      <c r="AU49" s="118">
        <f>AVERAGE(Table121516589[[#This Row],[Column45]],Table121516589[[#This Row],[Column44]],Table121516589[[#This Row],[Column43]])</f>
        <v>0</v>
      </c>
      <c r="AV49" s="102">
        <v>0</v>
      </c>
      <c r="AW49" s="102">
        <v>0</v>
      </c>
      <c r="AX49" s="102">
        <v>0</v>
      </c>
      <c r="AY49" s="102">
        <v>0</v>
      </c>
      <c r="AZ49" s="102">
        <v>0</v>
      </c>
      <c r="BA4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0" spans="1:53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54"/>
      <c r="M50" s="54"/>
      <c r="N50" s="54"/>
      <c r="O50" s="54"/>
      <c r="P50" s="65"/>
      <c r="Q5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0" s="101"/>
      <c r="S50" s="101"/>
      <c r="T50" s="101"/>
      <c r="U50" s="101"/>
      <c r="V50" s="65"/>
      <c r="W50" s="118" t="e">
        <f>AVERAGE(Table121516589[[#This Row],[Column19]],Table121516589[[#This Row],[Column20]],Table121516589[[#This Row],[Column22]])</f>
        <v>#DIV/0!</v>
      </c>
      <c r="X50" s="59">
        <v>0</v>
      </c>
      <c r="Y50" s="59">
        <v>0</v>
      </c>
      <c r="Z50" s="59">
        <v>0</v>
      </c>
      <c r="AA50" s="101"/>
      <c r="AB50" s="65"/>
      <c r="AC50" s="118">
        <f>AVERAGE(Table121516589[[#This Row],[Column25]],Table121516589[[#This Row],[Column26]],Table121516589[[#This Row],[Column27]])</f>
        <v>0</v>
      </c>
      <c r="AD50" s="101"/>
      <c r="AE50" s="101"/>
      <c r="AF50" s="101"/>
      <c r="AG50" s="101"/>
      <c r="AH50" s="65"/>
      <c r="AI50" s="118" t="e">
        <f>AVERAGE(Table121516589[[#This Row],[Column33]],Table121516589[[#This Row],[Column32]],Table121516589[[#This Row],[Column31]])</f>
        <v>#DIV/0!</v>
      </c>
      <c r="AJ50" s="54"/>
      <c r="AK50" s="54"/>
      <c r="AL50" s="101"/>
      <c r="AM50" s="54"/>
      <c r="AN50" s="65"/>
      <c r="AO50" s="118">
        <v>0</v>
      </c>
      <c r="AP50" s="59">
        <v>0</v>
      </c>
      <c r="AQ50" s="59">
        <v>0</v>
      </c>
      <c r="AR50" s="59">
        <v>0</v>
      </c>
      <c r="AS50" s="101"/>
      <c r="AT50" s="65"/>
      <c r="AU50" s="118">
        <f>AVERAGE(Table121516589[[#This Row],[Column45]],Table121516589[[#This Row],[Column44]],Table121516589[[#This Row],[Column43]])</f>
        <v>0</v>
      </c>
      <c r="AV50" s="102">
        <v>0</v>
      </c>
      <c r="AW50" s="102">
        <v>0</v>
      </c>
      <c r="AX50" s="102">
        <v>0</v>
      </c>
      <c r="AY50" s="102">
        <v>0</v>
      </c>
      <c r="AZ50" s="102">
        <v>0</v>
      </c>
      <c r="BA5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1" spans="1:53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58"/>
      <c r="M51" s="58"/>
      <c r="N51" s="58"/>
      <c r="O51" s="58"/>
      <c r="P51" s="59"/>
      <c r="Q5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1" s="102"/>
      <c r="S51" s="102"/>
      <c r="T51" s="102"/>
      <c r="U51" s="102"/>
      <c r="V51" s="59"/>
      <c r="W51" s="118" t="e">
        <f>AVERAGE(Table121516589[[#This Row],[Column19]],Table121516589[[#This Row],[Column20]],Table121516589[[#This Row],[Column22]])</f>
        <v>#DIV/0!</v>
      </c>
      <c r="X51" s="59">
        <v>0</v>
      </c>
      <c r="Y51" s="59">
        <v>0</v>
      </c>
      <c r="Z51" s="59">
        <v>0</v>
      </c>
      <c r="AA51" s="102"/>
      <c r="AB51" s="59"/>
      <c r="AC51" s="118">
        <f>AVERAGE(Table121516589[[#This Row],[Column25]],Table121516589[[#This Row],[Column26]],Table121516589[[#This Row],[Column27]])</f>
        <v>0</v>
      </c>
      <c r="AD51" s="102"/>
      <c r="AE51" s="102"/>
      <c r="AF51" s="102"/>
      <c r="AG51" s="102"/>
      <c r="AH51" s="59"/>
      <c r="AI51" s="118" t="e">
        <f>AVERAGE(Table121516589[[#This Row],[Column33]],Table121516589[[#This Row],[Column32]],Table121516589[[#This Row],[Column31]])</f>
        <v>#DIV/0!</v>
      </c>
      <c r="AJ51" s="58"/>
      <c r="AK51" s="58"/>
      <c r="AL51" s="102"/>
      <c r="AM51" s="58"/>
      <c r="AN51" s="59"/>
      <c r="AO51" s="118">
        <v>0</v>
      </c>
      <c r="AP51" s="59">
        <v>0</v>
      </c>
      <c r="AQ51" s="59">
        <v>0</v>
      </c>
      <c r="AR51" s="59">
        <v>0</v>
      </c>
      <c r="AS51" s="102"/>
      <c r="AT51" s="59"/>
      <c r="AU51" s="118">
        <f>AVERAGE(Table121516589[[#This Row],[Column45]],Table121516589[[#This Row],[Column44]],Table121516589[[#This Row],[Column43]])</f>
        <v>0</v>
      </c>
      <c r="AV51" s="102">
        <v>0</v>
      </c>
      <c r="AW51" s="102">
        <v>0</v>
      </c>
      <c r="AX51" s="102">
        <v>0</v>
      </c>
      <c r="AY51" s="102">
        <v>0</v>
      </c>
      <c r="AZ51" s="102">
        <v>0</v>
      </c>
      <c r="BA5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2" spans="1:53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54"/>
      <c r="M52" s="54"/>
      <c r="N52" s="54"/>
      <c r="O52" s="54"/>
      <c r="P52" s="65"/>
      <c r="Q5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2" s="101"/>
      <c r="S52" s="101"/>
      <c r="T52" s="101"/>
      <c r="U52" s="101"/>
      <c r="V52" s="65"/>
      <c r="W52" s="118" t="e">
        <f>AVERAGE(Table121516589[[#This Row],[Column19]],Table121516589[[#This Row],[Column20]],Table121516589[[#This Row],[Column22]])</f>
        <v>#DIV/0!</v>
      </c>
      <c r="X52" s="59">
        <v>0</v>
      </c>
      <c r="Y52" s="59">
        <v>0</v>
      </c>
      <c r="Z52" s="59">
        <v>0</v>
      </c>
      <c r="AA52" s="101"/>
      <c r="AB52" s="65"/>
      <c r="AC52" s="118">
        <f>AVERAGE(Table121516589[[#This Row],[Column25]],Table121516589[[#This Row],[Column26]],Table121516589[[#This Row],[Column27]])</f>
        <v>0</v>
      </c>
      <c r="AD52" s="101"/>
      <c r="AE52" s="101"/>
      <c r="AF52" s="101"/>
      <c r="AG52" s="101"/>
      <c r="AH52" s="65"/>
      <c r="AI52" s="118" t="e">
        <f>AVERAGE(Table121516589[[#This Row],[Column33]],Table121516589[[#This Row],[Column32]],Table121516589[[#This Row],[Column31]])</f>
        <v>#DIV/0!</v>
      </c>
      <c r="AJ52" s="54"/>
      <c r="AK52" s="54"/>
      <c r="AL52" s="101"/>
      <c r="AM52" s="54"/>
      <c r="AN52" s="65"/>
      <c r="AO52" s="118">
        <v>0</v>
      </c>
      <c r="AP52" s="59">
        <v>0</v>
      </c>
      <c r="AQ52" s="59">
        <v>0</v>
      </c>
      <c r="AR52" s="59">
        <v>0</v>
      </c>
      <c r="AS52" s="101"/>
      <c r="AT52" s="65"/>
      <c r="AU52" s="118">
        <f>AVERAGE(Table121516589[[#This Row],[Column45]],Table121516589[[#This Row],[Column44]],Table121516589[[#This Row],[Column43]])</f>
        <v>0</v>
      </c>
      <c r="AV52" s="102">
        <v>0</v>
      </c>
      <c r="AW52" s="102">
        <v>0</v>
      </c>
      <c r="AX52" s="102">
        <v>0</v>
      </c>
      <c r="AY52" s="102">
        <v>0</v>
      </c>
      <c r="AZ52" s="102">
        <v>0</v>
      </c>
      <c r="BA5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3" spans="1:53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58"/>
      <c r="M53" s="58"/>
      <c r="N53" s="58"/>
      <c r="O53" s="58"/>
      <c r="P53" s="59"/>
      <c r="Q5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3" s="102"/>
      <c r="S53" s="102"/>
      <c r="T53" s="102"/>
      <c r="U53" s="102"/>
      <c r="V53" s="59"/>
      <c r="W53" s="118" t="e">
        <f>AVERAGE(Table121516589[[#This Row],[Column19]],Table121516589[[#This Row],[Column20]],Table121516589[[#This Row],[Column22]])</f>
        <v>#DIV/0!</v>
      </c>
      <c r="X53" s="59">
        <v>0</v>
      </c>
      <c r="Y53" s="59">
        <v>0</v>
      </c>
      <c r="Z53" s="59">
        <v>0</v>
      </c>
      <c r="AA53" s="102"/>
      <c r="AB53" s="59"/>
      <c r="AC53" s="118">
        <f>AVERAGE(Table121516589[[#This Row],[Column25]],Table121516589[[#This Row],[Column26]],Table121516589[[#This Row],[Column27]])</f>
        <v>0</v>
      </c>
      <c r="AD53" s="102"/>
      <c r="AE53" s="102"/>
      <c r="AF53" s="102"/>
      <c r="AG53" s="102"/>
      <c r="AH53" s="59"/>
      <c r="AI53" s="118" t="e">
        <f>AVERAGE(Table121516589[[#This Row],[Column33]],Table121516589[[#This Row],[Column32]],Table121516589[[#This Row],[Column31]])</f>
        <v>#DIV/0!</v>
      </c>
      <c r="AJ53" s="58"/>
      <c r="AK53" s="58"/>
      <c r="AL53" s="102"/>
      <c r="AM53" s="58"/>
      <c r="AN53" s="59"/>
      <c r="AO53" s="118">
        <v>0</v>
      </c>
      <c r="AP53" s="59">
        <v>0</v>
      </c>
      <c r="AQ53" s="59">
        <v>0</v>
      </c>
      <c r="AR53" s="59">
        <v>0</v>
      </c>
      <c r="AS53" s="102"/>
      <c r="AT53" s="59"/>
      <c r="AU53" s="118">
        <f>AVERAGE(Table121516589[[#This Row],[Column45]],Table121516589[[#This Row],[Column44]],Table121516589[[#This Row],[Column43]])</f>
        <v>0</v>
      </c>
      <c r="AV53" s="102">
        <v>0</v>
      </c>
      <c r="AW53" s="102">
        <v>0</v>
      </c>
      <c r="AX53" s="102">
        <v>0</v>
      </c>
      <c r="AY53" s="102">
        <v>0</v>
      </c>
      <c r="AZ53" s="102">
        <v>0</v>
      </c>
      <c r="BA5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4" spans="1:53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54"/>
      <c r="M54" s="54"/>
      <c r="N54" s="54"/>
      <c r="O54" s="54"/>
      <c r="P54" s="65"/>
      <c r="Q5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4" s="101"/>
      <c r="S54" s="101"/>
      <c r="T54" s="101"/>
      <c r="U54" s="101"/>
      <c r="V54" s="65"/>
      <c r="W54" s="118" t="e">
        <f>AVERAGE(Table121516589[[#This Row],[Column19]],Table121516589[[#This Row],[Column20]],Table121516589[[#This Row],[Column22]])</f>
        <v>#DIV/0!</v>
      </c>
      <c r="X54" s="59">
        <v>0</v>
      </c>
      <c r="Y54" s="59">
        <v>0</v>
      </c>
      <c r="Z54" s="59">
        <v>0</v>
      </c>
      <c r="AA54" s="101"/>
      <c r="AB54" s="65"/>
      <c r="AC54" s="118">
        <f>AVERAGE(Table121516589[[#This Row],[Column25]],Table121516589[[#This Row],[Column26]],Table121516589[[#This Row],[Column27]])</f>
        <v>0</v>
      </c>
      <c r="AD54" s="101"/>
      <c r="AE54" s="101"/>
      <c r="AF54" s="101"/>
      <c r="AG54" s="101"/>
      <c r="AH54" s="65"/>
      <c r="AI54" s="118" t="e">
        <f>AVERAGE(Table121516589[[#This Row],[Column33]],Table121516589[[#This Row],[Column32]],Table121516589[[#This Row],[Column31]])</f>
        <v>#DIV/0!</v>
      </c>
      <c r="AJ54" s="54"/>
      <c r="AK54" s="54"/>
      <c r="AL54" s="101"/>
      <c r="AM54" s="54"/>
      <c r="AN54" s="65"/>
      <c r="AO54" s="118">
        <v>0</v>
      </c>
      <c r="AP54" s="59">
        <v>0</v>
      </c>
      <c r="AQ54" s="59">
        <v>0</v>
      </c>
      <c r="AR54" s="59">
        <v>0</v>
      </c>
      <c r="AS54" s="101"/>
      <c r="AT54" s="65"/>
      <c r="AU54" s="118">
        <f>AVERAGE(Table121516589[[#This Row],[Column45]],Table121516589[[#This Row],[Column44]],Table121516589[[#This Row],[Column43]])</f>
        <v>0</v>
      </c>
      <c r="AV54" s="102">
        <v>0</v>
      </c>
      <c r="AW54" s="102">
        <v>0</v>
      </c>
      <c r="AX54" s="102">
        <v>0</v>
      </c>
      <c r="AY54" s="102">
        <v>0</v>
      </c>
      <c r="AZ54" s="102">
        <v>0</v>
      </c>
      <c r="BA5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5" spans="1:53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58"/>
      <c r="M55" s="58"/>
      <c r="N55" s="58"/>
      <c r="O55" s="58"/>
      <c r="P55" s="59"/>
      <c r="Q5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5" s="102"/>
      <c r="S55" s="102"/>
      <c r="T55" s="102"/>
      <c r="U55" s="102"/>
      <c r="V55" s="59"/>
      <c r="W55" s="118" t="e">
        <f>AVERAGE(Table121516589[[#This Row],[Column19]],Table121516589[[#This Row],[Column20]],Table121516589[[#This Row],[Column22]])</f>
        <v>#DIV/0!</v>
      </c>
      <c r="X55" s="59">
        <v>0</v>
      </c>
      <c r="Y55" s="59">
        <v>0</v>
      </c>
      <c r="Z55" s="59">
        <v>0</v>
      </c>
      <c r="AA55" s="102"/>
      <c r="AB55" s="59"/>
      <c r="AC55" s="118">
        <f>AVERAGE(Table121516589[[#This Row],[Column25]],Table121516589[[#This Row],[Column26]],Table121516589[[#This Row],[Column27]])</f>
        <v>0</v>
      </c>
      <c r="AD55" s="102"/>
      <c r="AE55" s="102"/>
      <c r="AF55" s="102"/>
      <c r="AG55" s="102"/>
      <c r="AH55" s="59"/>
      <c r="AI55" s="118" t="e">
        <f>AVERAGE(Table121516589[[#This Row],[Column33]],Table121516589[[#This Row],[Column32]],Table121516589[[#This Row],[Column31]])</f>
        <v>#DIV/0!</v>
      </c>
      <c r="AJ55" s="58"/>
      <c r="AK55" s="58"/>
      <c r="AL55" s="102"/>
      <c r="AM55" s="58"/>
      <c r="AN55" s="59"/>
      <c r="AO55" s="118">
        <v>0</v>
      </c>
      <c r="AP55" s="59">
        <v>0</v>
      </c>
      <c r="AQ55" s="59">
        <v>0</v>
      </c>
      <c r="AR55" s="59">
        <v>0</v>
      </c>
      <c r="AS55" s="102"/>
      <c r="AT55" s="59"/>
      <c r="AU55" s="118">
        <f>AVERAGE(Table121516589[[#This Row],[Column45]],Table121516589[[#This Row],[Column44]],Table121516589[[#This Row],[Column43]])</f>
        <v>0</v>
      </c>
      <c r="AV55" s="102">
        <v>0</v>
      </c>
      <c r="AW55" s="102">
        <v>0</v>
      </c>
      <c r="AX55" s="102">
        <v>0</v>
      </c>
      <c r="AY55" s="102">
        <v>0</v>
      </c>
      <c r="AZ55" s="102">
        <v>0</v>
      </c>
      <c r="BA5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6" spans="1:53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54"/>
      <c r="M56" s="54"/>
      <c r="N56" s="54"/>
      <c r="O56" s="54"/>
      <c r="P56" s="65"/>
      <c r="Q5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6" s="101"/>
      <c r="S56" s="101"/>
      <c r="T56" s="101"/>
      <c r="U56" s="101"/>
      <c r="V56" s="65"/>
      <c r="W56" s="118" t="e">
        <f>AVERAGE(Table121516589[[#This Row],[Column19]],Table121516589[[#This Row],[Column20]],Table121516589[[#This Row],[Column22]])</f>
        <v>#DIV/0!</v>
      </c>
      <c r="X56" s="59">
        <v>0</v>
      </c>
      <c r="Y56" s="59">
        <v>0</v>
      </c>
      <c r="Z56" s="59">
        <v>0</v>
      </c>
      <c r="AA56" s="101"/>
      <c r="AB56" s="65"/>
      <c r="AC56" s="118">
        <f>AVERAGE(Table121516589[[#This Row],[Column25]],Table121516589[[#This Row],[Column26]],Table121516589[[#This Row],[Column27]])</f>
        <v>0</v>
      </c>
      <c r="AD56" s="101"/>
      <c r="AE56" s="101"/>
      <c r="AF56" s="101"/>
      <c r="AG56" s="101"/>
      <c r="AH56" s="65"/>
      <c r="AI56" s="118" t="e">
        <f>AVERAGE(Table121516589[[#This Row],[Column33]],Table121516589[[#This Row],[Column32]],Table121516589[[#This Row],[Column31]])</f>
        <v>#DIV/0!</v>
      </c>
      <c r="AJ56" s="54"/>
      <c r="AK56" s="54"/>
      <c r="AL56" s="101"/>
      <c r="AM56" s="54"/>
      <c r="AN56" s="65"/>
      <c r="AO56" s="118">
        <v>0</v>
      </c>
      <c r="AP56" s="59">
        <v>0</v>
      </c>
      <c r="AQ56" s="59">
        <v>0</v>
      </c>
      <c r="AR56" s="59">
        <v>0</v>
      </c>
      <c r="AS56" s="101"/>
      <c r="AT56" s="65"/>
      <c r="AU56" s="118">
        <f>AVERAGE(Table121516589[[#This Row],[Column45]],Table121516589[[#This Row],[Column44]],Table121516589[[#This Row],[Column43]])</f>
        <v>0</v>
      </c>
      <c r="AV56" s="102">
        <v>0</v>
      </c>
      <c r="AW56" s="102">
        <v>0</v>
      </c>
      <c r="AX56" s="102">
        <v>0</v>
      </c>
      <c r="AY56" s="102">
        <v>0</v>
      </c>
      <c r="AZ56" s="102">
        <v>0</v>
      </c>
      <c r="BA5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7" spans="1:53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58"/>
      <c r="M57" s="58"/>
      <c r="N57" s="58"/>
      <c r="O57" s="58"/>
      <c r="P57" s="59"/>
      <c r="Q5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7" s="102"/>
      <c r="S57" s="102"/>
      <c r="T57" s="102"/>
      <c r="U57" s="102"/>
      <c r="V57" s="59"/>
      <c r="W57" s="118" t="e">
        <f>AVERAGE(Table121516589[[#This Row],[Column19]],Table121516589[[#This Row],[Column20]],Table121516589[[#This Row],[Column22]])</f>
        <v>#DIV/0!</v>
      </c>
      <c r="X57" s="59">
        <v>0</v>
      </c>
      <c r="Y57" s="59">
        <v>0</v>
      </c>
      <c r="Z57" s="59">
        <v>0</v>
      </c>
      <c r="AA57" s="102"/>
      <c r="AB57" s="59"/>
      <c r="AC57" s="118">
        <f>AVERAGE(Table121516589[[#This Row],[Column25]],Table121516589[[#This Row],[Column26]],Table121516589[[#This Row],[Column27]])</f>
        <v>0</v>
      </c>
      <c r="AD57" s="102"/>
      <c r="AE57" s="102"/>
      <c r="AF57" s="102"/>
      <c r="AG57" s="102"/>
      <c r="AH57" s="59"/>
      <c r="AI57" s="118" t="e">
        <f>AVERAGE(Table121516589[[#This Row],[Column33]],Table121516589[[#This Row],[Column32]],Table121516589[[#This Row],[Column31]])</f>
        <v>#DIV/0!</v>
      </c>
      <c r="AJ57" s="58"/>
      <c r="AK57" s="58"/>
      <c r="AL57" s="102"/>
      <c r="AM57" s="58"/>
      <c r="AN57" s="59"/>
      <c r="AO57" s="118">
        <v>0</v>
      </c>
      <c r="AP57" s="59">
        <v>0</v>
      </c>
      <c r="AQ57" s="59">
        <v>0</v>
      </c>
      <c r="AR57" s="59">
        <v>0</v>
      </c>
      <c r="AS57" s="102"/>
      <c r="AT57" s="59"/>
      <c r="AU57" s="118">
        <f>AVERAGE(Table121516589[[#This Row],[Column45]],Table121516589[[#This Row],[Column44]],Table121516589[[#This Row],[Column43]])</f>
        <v>0</v>
      </c>
      <c r="AV57" s="102">
        <v>0</v>
      </c>
      <c r="AW57" s="102">
        <v>0</v>
      </c>
      <c r="AX57" s="102">
        <v>0</v>
      </c>
      <c r="AY57" s="102">
        <v>0</v>
      </c>
      <c r="AZ57" s="102">
        <v>0</v>
      </c>
      <c r="BA5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8" spans="1:53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54"/>
      <c r="M58" s="54"/>
      <c r="N58" s="54"/>
      <c r="O58" s="54"/>
      <c r="P58" s="65"/>
      <c r="Q5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8" s="101"/>
      <c r="S58" s="101"/>
      <c r="T58" s="101"/>
      <c r="U58" s="101"/>
      <c r="V58" s="65"/>
      <c r="W58" s="118" t="e">
        <f>AVERAGE(Table121516589[[#This Row],[Column19]],Table121516589[[#This Row],[Column20]],Table121516589[[#This Row],[Column22]])</f>
        <v>#DIV/0!</v>
      </c>
      <c r="X58" s="59">
        <v>0</v>
      </c>
      <c r="Y58" s="59">
        <v>0</v>
      </c>
      <c r="Z58" s="59">
        <v>0</v>
      </c>
      <c r="AA58" s="101"/>
      <c r="AB58" s="65"/>
      <c r="AC58" s="118">
        <f>AVERAGE(Table121516589[[#This Row],[Column25]],Table121516589[[#This Row],[Column26]],Table121516589[[#This Row],[Column27]])</f>
        <v>0</v>
      </c>
      <c r="AD58" s="101"/>
      <c r="AE58" s="101"/>
      <c r="AF58" s="101"/>
      <c r="AG58" s="101"/>
      <c r="AH58" s="65"/>
      <c r="AI58" s="118" t="e">
        <f>AVERAGE(Table121516589[[#This Row],[Column33]],Table121516589[[#This Row],[Column32]],Table121516589[[#This Row],[Column31]])</f>
        <v>#DIV/0!</v>
      </c>
      <c r="AJ58" s="54"/>
      <c r="AK58" s="54"/>
      <c r="AL58" s="101"/>
      <c r="AM58" s="54"/>
      <c r="AN58" s="65"/>
      <c r="AO58" s="118">
        <v>0</v>
      </c>
      <c r="AP58" s="59">
        <v>0</v>
      </c>
      <c r="AQ58" s="59">
        <v>0</v>
      </c>
      <c r="AR58" s="59">
        <v>0</v>
      </c>
      <c r="AS58" s="101"/>
      <c r="AT58" s="65"/>
      <c r="AU58" s="118">
        <f>AVERAGE(Table121516589[[#This Row],[Column45]],Table121516589[[#This Row],[Column44]],Table121516589[[#This Row],[Column43]])</f>
        <v>0</v>
      </c>
      <c r="AV58" s="102">
        <v>0</v>
      </c>
      <c r="AW58" s="102">
        <v>0</v>
      </c>
      <c r="AX58" s="102">
        <v>0</v>
      </c>
      <c r="AY58" s="102">
        <v>0</v>
      </c>
      <c r="AZ58" s="102">
        <v>0</v>
      </c>
      <c r="BA5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59" spans="1:53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58"/>
      <c r="M59" s="58"/>
      <c r="N59" s="58"/>
      <c r="O59" s="58"/>
      <c r="P59" s="59"/>
      <c r="Q5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59" s="102"/>
      <c r="S59" s="102"/>
      <c r="T59" s="102"/>
      <c r="U59" s="102"/>
      <c r="V59" s="59"/>
      <c r="W59" s="118" t="e">
        <f>AVERAGE(Table121516589[[#This Row],[Column19]],Table121516589[[#This Row],[Column20]],Table121516589[[#This Row],[Column22]])</f>
        <v>#DIV/0!</v>
      </c>
      <c r="X59" s="59">
        <v>0</v>
      </c>
      <c r="Y59" s="59">
        <v>0</v>
      </c>
      <c r="Z59" s="59">
        <v>0</v>
      </c>
      <c r="AA59" s="102"/>
      <c r="AB59" s="59"/>
      <c r="AC59" s="118">
        <f>AVERAGE(Table121516589[[#This Row],[Column25]],Table121516589[[#This Row],[Column26]],Table121516589[[#This Row],[Column27]])</f>
        <v>0</v>
      </c>
      <c r="AD59" s="102"/>
      <c r="AE59" s="102"/>
      <c r="AF59" s="102"/>
      <c r="AG59" s="102"/>
      <c r="AH59" s="59"/>
      <c r="AI59" s="118" t="e">
        <f>AVERAGE(Table121516589[[#This Row],[Column33]],Table121516589[[#This Row],[Column32]],Table121516589[[#This Row],[Column31]])</f>
        <v>#DIV/0!</v>
      </c>
      <c r="AJ59" s="58"/>
      <c r="AK59" s="58"/>
      <c r="AL59" s="102"/>
      <c r="AM59" s="58"/>
      <c r="AN59" s="59"/>
      <c r="AO59" s="118">
        <v>0</v>
      </c>
      <c r="AP59" s="59">
        <v>0</v>
      </c>
      <c r="AQ59" s="59">
        <v>0</v>
      </c>
      <c r="AR59" s="59">
        <v>0</v>
      </c>
      <c r="AS59" s="102"/>
      <c r="AT59" s="59"/>
      <c r="AU59" s="118">
        <f>AVERAGE(Table121516589[[#This Row],[Column45]],Table121516589[[#This Row],[Column44]],Table121516589[[#This Row],[Column43]])</f>
        <v>0</v>
      </c>
      <c r="AV59" s="102">
        <v>0</v>
      </c>
      <c r="AW59" s="102">
        <v>0</v>
      </c>
      <c r="AX59" s="102">
        <v>0</v>
      </c>
      <c r="AY59" s="102">
        <v>0</v>
      </c>
      <c r="AZ59" s="102">
        <v>0</v>
      </c>
      <c r="BA5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0" spans="1:53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54"/>
      <c r="M60" s="54"/>
      <c r="N60" s="54"/>
      <c r="O60" s="54"/>
      <c r="P60" s="65"/>
      <c r="Q6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0" s="101"/>
      <c r="S60" s="101"/>
      <c r="T60" s="101"/>
      <c r="U60" s="101"/>
      <c r="V60" s="65"/>
      <c r="W60" s="118" t="e">
        <f>AVERAGE(Table121516589[[#This Row],[Column19]],Table121516589[[#This Row],[Column20]],Table121516589[[#This Row],[Column22]])</f>
        <v>#DIV/0!</v>
      </c>
      <c r="X60" s="59">
        <v>0</v>
      </c>
      <c r="Y60" s="59">
        <v>0</v>
      </c>
      <c r="Z60" s="59">
        <v>0</v>
      </c>
      <c r="AA60" s="101"/>
      <c r="AB60" s="65"/>
      <c r="AC60" s="118">
        <f>AVERAGE(Table121516589[[#This Row],[Column25]],Table121516589[[#This Row],[Column26]],Table121516589[[#This Row],[Column27]])</f>
        <v>0</v>
      </c>
      <c r="AD60" s="101"/>
      <c r="AE60" s="101"/>
      <c r="AF60" s="101"/>
      <c r="AG60" s="101"/>
      <c r="AH60" s="65"/>
      <c r="AI60" s="118" t="e">
        <f>AVERAGE(Table121516589[[#This Row],[Column33]],Table121516589[[#This Row],[Column32]],Table121516589[[#This Row],[Column31]])</f>
        <v>#DIV/0!</v>
      </c>
      <c r="AJ60" s="54"/>
      <c r="AK60" s="54"/>
      <c r="AL60" s="101"/>
      <c r="AM60" s="54"/>
      <c r="AN60" s="65"/>
      <c r="AO60" s="118">
        <v>0</v>
      </c>
      <c r="AP60" s="59">
        <v>0</v>
      </c>
      <c r="AQ60" s="59">
        <v>0</v>
      </c>
      <c r="AR60" s="59">
        <v>0</v>
      </c>
      <c r="AS60" s="101"/>
      <c r="AT60" s="65"/>
      <c r="AU60" s="118">
        <f>AVERAGE(Table121516589[[#This Row],[Column45]],Table121516589[[#This Row],[Column44]],Table121516589[[#This Row],[Column43]])</f>
        <v>0</v>
      </c>
      <c r="AV60" s="102">
        <v>0</v>
      </c>
      <c r="AW60" s="102">
        <v>0</v>
      </c>
      <c r="AX60" s="102">
        <v>0</v>
      </c>
      <c r="AY60" s="102">
        <v>0</v>
      </c>
      <c r="AZ60" s="102">
        <v>0</v>
      </c>
      <c r="BA6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1" spans="1:53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58"/>
      <c r="M61" s="58"/>
      <c r="N61" s="58"/>
      <c r="O61" s="58"/>
      <c r="P61" s="59"/>
      <c r="Q6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1" s="102"/>
      <c r="S61" s="102"/>
      <c r="T61" s="102"/>
      <c r="U61" s="102"/>
      <c r="V61" s="59"/>
      <c r="W61" s="118" t="e">
        <f>AVERAGE(Table121516589[[#This Row],[Column19]],Table121516589[[#This Row],[Column20]],Table121516589[[#This Row],[Column22]])</f>
        <v>#DIV/0!</v>
      </c>
      <c r="X61" s="59">
        <v>0</v>
      </c>
      <c r="Y61" s="59">
        <v>0</v>
      </c>
      <c r="Z61" s="59">
        <v>0</v>
      </c>
      <c r="AA61" s="102"/>
      <c r="AB61" s="59"/>
      <c r="AC61" s="118">
        <f>AVERAGE(Table121516589[[#This Row],[Column25]],Table121516589[[#This Row],[Column26]],Table121516589[[#This Row],[Column27]])</f>
        <v>0</v>
      </c>
      <c r="AD61" s="102"/>
      <c r="AE61" s="102"/>
      <c r="AF61" s="102"/>
      <c r="AG61" s="102"/>
      <c r="AH61" s="59"/>
      <c r="AI61" s="118" t="e">
        <f>AVERAGE(Table121516589[[#This Row],[Column33]],Table121516589[[#This Row],[Column32]],Table121516589[[#This Row],[Column31]])</f>
        <v>#DIV/0!</v>
      </c>
      <c r="AJ61" s="58"/>
      <c r="AK61" s="58"/>
      <c r="AL61" s="102"/>
      <c r="AM61" s="58"/>
      <c r="AN61" s="59"/>
      <c r="AO61" s="118">
        <v>0</v>
      </c>
      <c r="AP61" s="59">
        <v>0</v>
      </c>
      <c r="AQ61" s="59">
        <v>0</v>
      </c>
      <c r="AR61" s="59">
        <v>0</v>
      </c>
      <c r="AS61" s="102"/>
      <c r="AT61" s="59"/>
      <c r="AU61" s="118">
        <f>AVERAGE(Table121516589[[#This Row],[Column45]],Table121516589[[#This Row],[Column44]],Table121516589[[#This Row],[Column43]])</f>
        <v>0</v>
      </c>
      <c r="AV61" s="102">
        <v>0</v>
      </c>
      <c r="AW61" s="102">
        <v>0</v>
      </c>
      <c r="AX61" s="102">
        <v>0</v>
      </c>
      <c r="AY61" s="102">
        <v>0</v>
      </c>
      <c r="AZ61" s="102">
        <v>0</v>
      </c>
      <c r="BA6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2" spans="1:53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54"/>
      <c r="M62" s="54"/>
      <c r="N62" s="54"/>
      <c r="O62" s="54"/>
      <c r="P62" s="65"/>
      <c r="Q6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2" s="101"/>
      <c r="S62" s="101"/>
      <c r="T62" s="101"/>
      <c r="U62" s="101"/>
      <c r="V62" s="65"/>
      <c r="W62" s="118" t="e">
        <f>AVERAGE(Table121516589[[#This Row],[Column19]],Table121516589[[#This Row],[Column20]],Table121516589[[#This Row],[Column22]])</f>
        <v>#DIV/0!</v>
      </c>
      <c r="X62" s="59">
        <v>0</v>
      </c>
      <c r="Y62" s="59">
        <v>0</v>
      </c>
      <c r="Z62" s="59">
        <v>0</v>
      </c>
      <c r="AA62" s="101"/>
      <c r="AB62" s="65"/>
      <c r="AC62" s="118">
        <f>AVERAGE(Table121516589[[#This Row],[Column25]],Table121516589[[#This Row],[Column26]],Table121516589[[#This Row],[Column27]])</f>
        <v>0</v>
      </c>
      <c r="AD62" s="101"/>
      <c r="AE62" s="101"/>
      <c r="AF62" s="101"/>
      <c r="AG62" s="101"/>
      <c r="AH62" s="65"/>
      <c r="AI62" s="118" t="e">
        <f>AVERAGE(Table121516589[[#This Row],[Column33]],Table121516589[[#This Row],[Column32]],Table121516589[[#This Row],[Column31]])</f>
        <v>#DIV/0!</v>
      </c>
      <c r="AJ62" s="54"/>
      <c r="AK62" s="54"/>
      <c r="AL62" s="101"/>
      <c r="AM62" s="54"/>
      <c r="AN62" s="65"/>
      <c r="AO62" s="118">
        <v>0</v>
      </c>
      <c r="AP62" s="59">
        <v>0</v>
      </c>
      <c r="AQ62" s="59">
        <v>0</v>
      </c>
      <c r="AR62" s="59">
        <v>0</v>
      </c>
      <c r="AS62" s="101"/>
      <c r="AT62" s="65"/>
      <c r="AU62" s="118">
        <f>AVERAGE(Table121516589[[#This Row],[Column45]],Table121516589[[#This Row],[Column44]],Table121516589[[#This Row],[Column43]])</f>
        <v>0</v>
      </c>
      <c r="AV62" s="102">
        <v>0</v>
      </c>
      <c r="AW62" s="102">
        <v>0</v>
      </c>
      <c r="AX62" s="102">
        <v>0</v>
      </c>
      <c r="AY62" s="102">
        <v>0</v>
      </c>
      <c r="AZ62" s="102">
        <v>0</v>
      </c>
      <c r="BA6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3" spans="1:53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58"/>
      <c r="M63" s="58"/>
      <c r="N63" s="58"/>
      <c r="O63" s="58"/>
      <c r="P63" s="59"/>
      <c r="Q6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3" s="102"/>
      <c r="S63" s="102"/>
      <c r="T63" s="102"/>
      <c r="U63" s="102"/>
      <c r="V63" s="59"/>
      <c r="W63" s="118" t="e">
        <f>AVERAGE(Table121516589[[#This Row],[Column19]],Table121516589[[#This Row],[Column20]],Table121516589[[#This Row],[Column22]])</f>
        <v>#DIV/0!</v>
      </c>
      <c r="X63" s="59">
        <v>0</v>
      </c>
      <c r="Y63" s="59">
        <v>0</v>
      </c>
      <c r="Z63" s="59">
        <v>0</v>
      </c>
      <c r="AA63" s="102"/>
      <c r="AB63" s="59"/>
      <c r="AC63" s="118">
        <f>AVERAGE(Table121516589[[#This Row],[Column25]],Table121516589[[#This Row],[Column26]],Table121516589[[#This Row],[Column27]])</f>
        <v>0</v>
      </c>
      <c r="AD63" s="102"/>
      <c r="AE63" s="102"/>
      <c r="AF63" s="102"/>
      <c r="AG63" s="102"/>
      <c r="AH63" s="59"/>
      <c r="AI63" s="118" t="e">
        <f>AVERAGE(Table121516589[[#This Row],[Column33]],Table121516589[[#This Row],[Column32]],Table121516589[[#This Row],[Column31]])</f>
        <v>#DIV/0!</v>
      </c>
      <c r="AJ63" s="58"/>
      <c r="AK63" s="58"/>
      <c r="AL63" s="102"/>
      <c r="AM63" s="58"/>
      <c r="AN63" s="59"/>
      <c r="AO63" s="118">
        <v>0</v>
      </c>
      <c r="AP63" s="59">
        <v>0</v>
      </c>
      <c r="AQ63" s="59">
        <v>0</v>
      </c>
      <c r="AR63" s="59">
        <v>0</v>
      </c>
      <c r="AS63" s="102"/>
      <c r="AT63" s="59"/>
      <c r="AU63" s="118">
        <f>AVERAGE(Table121516589[[#This Row],[Column45]],Table121516589[[#This Row],[Column44]],Table121516589[[#This Row],[Column43]])</f>
        <v>0</v>
      </c>
      <c r="AV63" s="102">
        <v>0</v>
      </c>
      <c r="AW63" s="102">
        <v>0</v>
      </c>
      <c r="AX63" s="102">
        <v>0</v>
      </c>
      <c r="AY63" s="102">
        <v>0</v>
      </c>
      <c r="AZ63" s="102">
        <v>0</v>
      </c>
      <c r="BA6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4" spans="1:53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54"/>
      <c r="M64" s="54"/>
      <c r="N64" s="54"/>
      <c r="O64" s="54"/>
      <c r="P64" s="65"/>
      <c r="Q6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4" s="101"/>
      <c r="S64" s="101"/>
      <c r="T64" s="101"/>
      <c r="U64" s="101"/>
      <c r="V64" s="65"/>
      <c r="W64" s="118" t="e">
        <f>AVERAGE(Table121516589[[#This Row],[Column19]],Table121516589[[#This Row],[Column20]],Table121516589[[#This Row],[Column22]])</f>
        <v>#DIV/0!</v>
      </c>
      <c r="X64" s="59">
        <v>0</v>
      </c>
      <c r="Y64" s="59">
        <v>0</v>
      </c>
      <c r="Z64" s="59">
        <v>0</v>
      </c>
      <c r="AA64" s="101"/>
      <c r="AB64" s="65"/>
      <c r="AC64" s="118">
        <f>AVERAGE(Table121516589[[#This Row],[Column25]],Table121516589[[#This Row],[Column26]],Table121516589[[#This Row],[Column27]])</f>
        <v>0</v>
      </c>
      <c r="AD64" s="101"/>
      <c r="AE64" s="101"/>
      <c r="AF64" s="101"/>
      <c r="AG64" s="101"/>
      <c r="AH64" s="65"/>
      <c r="AI64" s="118" t="e">
        <f>AVERAGE(Table121516589[[#This Row],[Column33]],Table121516589[[#This Row],[Column32]],Table121516589[[#This Row],[Column31]])</f>
        <v>#DIV/0!</v>
      </c>
      <c r="AJ64" s="54"/>
      <c r="AK64" s="54"/>
      <c r="AL64" s="101"/>
      <c r="AM64" s="54"/>
      <c r="AN64" s="65"/>
      <c r="AO64" s="118">
        <v>0</v>
      </c>
      <c r="AP64" s="59">
        <v>0</v>
      </c>
      <c r="AQ64" s="59">
        <v>0</v>
      </c>
      <c r="AR64" s="59">
        <v>0</v>
      </c>
      <c r="AS64" s="101"/>
      <c r="AT64" s="65"/>
      <c r="AU64" s="118">
        <f>AVERAGE(Table121516589[[#This Row],[Column45]],Table121516589[[#This Row],[Column44]],Table121516589[[#This Row],[Column43]])</f>
        <v>0</v>
      </c>
      <c r="AV64" s="102">
        <v>0</v>
      </c>
      <c r="AW64" s="102">
        <v>0</v>
      </c>
      <c r="AX64" s="102">
        <v>0</v>
      </c>
      <c r="AY64" s="102">
        <v>0</v>
      </c>
      <c r="AZ64" s="102">
        <v>0</v>
      </c>
      <c r="BA6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5" spans="1:53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58"/>
      <c r="M65" s="58"/>
      <c r="N65" s="58"/>
      <c r="O65" s="58"/>
      <c r="P65" s="59"/>
      <c r="Q6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5" s="102"/>
      <c r="S65" s="102"/>
      <c r="T65" s="102"/>
      <c r="U65" s="102"/>
      <c r="V65" s="59"/>
      <c r="W65" s="118" t="e">
        <f>AVERAGE(Table121516589[[#This Row],[Column19]],Table121516589[[#This Row],[Column20]],Table121516589[[#This Row],[Column22]])</f>
        <v>#DIV/0!</v>
      </c>
      <c r="X65" s="59">
        <v>0</v>
      </c>
      <c r="Y65" s="59">
        <v>0</v>
      </c>
      <c r="Z65" s="59">
        <v>0</v>
      </c>
      <c r="AA65" s="102"/>
      <c r="AB65" s="59"/>
      <c r="AC65" s="118">
        <f>AVERAGE(Table121516589[[#This Row],[Column25]],Table121516589[[#This Row],[Column26]],Table121516589[[#This Row],[Column27]])</f>
        <v>0</v>
      </c>
      <c r="AD65" s="102"/>
      <c r="AE65" s="102"/>
      <c r="AF65" s="102"/>
      <c r="AG65" s="102"/>
      <c r="AH65" s="59"/>
      <c r="AI65" s="118" t="e">
        <f>AVERAGE(Table121516589[[#This Row],[Column33]],Table121516589[[#This Row],[Column32]],Table121516589[[#This Row],[Column31]])</f>
        <v>#DIV/0!</v>
      </c>
      <c r="AJ65" s="58"/>
      <c r="AK65" s="58"/>
      <c r="AL65" s="102"/>
      <c r="AM65" s="58"/>
      <c r="AN65" s="59"/>
      <c r="AO65" s="118">
        <v>0</v>
      </c>
      <c r="AP65" s="59">
        <v>0</v>
      </c>
      <c r="AQ65" s="59">
        <v>0</v>
      </c>
      <c r="AR65" s="59">
        <v>0</v>
      </c>
      <c r="AS65" s="102"/>
      <c r="AT65" s="59"/>
      <c r="AU65" s="118">
        <f>AVERAGE(Table121516589[[#This Row],[Column45]],Table121516589[[#This Row],[Column44]],Table121516589[[#This Row],[Column43]])</f>
        <v>0</v>
      </c>
      <c r="AV65" s="102">
        <v>0</v>
      </c>
      <c r="AW65" s="102">
        <v>0</v>
      </c>
      <c r="AX65" s="102">
        <v>0</v>
      </c>
      <c r="AY65" s="102">
        <v>0</v>
      </c>
      <c r="AZ65" s="102">
        <v>0</v>
      </c>
      <c r="BA6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6" spans="1:53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54"/>
      <c r="M66" s="54"/>
      <c r="N66" s="54"/>
      <c r="O66" s="54"/>
      <c r="P66" s="65"/>
      <c r="Q6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6" s="101"/>
      <c r="S66" s="101"/>
      <c r="T66" s="101"/>
      <c r="U66" s="101"/>
      <c r="V66" s="65"/>
      <c r="W66" s="118" t="e">
        <f>AVERAGE(Table121516589[[#This Row],[Column19]],Table121516589[[#This Row],[Column20]],Table121516589[[#This Row],[Column22]])</f>
        <v>#DIV/0!</v>
      </c>
      <c r="X66" s="59">
        <v>0</v>
      </c>
      <c r="Y66" s="59">
        <v>0</v>
      </c>
      <c r="Z66" s="59">
        <v>0</v>
      </c>
      <c r="AA66" s="101"/>
      <c r="AB66" s="65"/>
      <c r="AC66" s="118">
        <f>AVERAGE(Table121516589[[#This Row],[Column25]],Table121516589[[#This Row],[Column26]],Table121516589[[#This Row],[Column27]])</f>
        <v>0</v>
      </c>
      <c r="AD66" s="101"/>
      <c r="AE66" s="101"/>
      <c r="AF66" s="101"/>
      <c r="AG66" s="101"/>
      <c r="AH66" s="65"/>
      <c r="AI66" s="118" t="e">
        <f>AVERAGE(Table121516589[[#This Row],[Column33]],Table121516589[[#This Row],[Column32]],Table121516589[[#This Row],[Column31]])</f>
        <v>#DIV/0!</v>
      </c>
      <c r="AJ66" s="54"/>
      <c r="AK66" s="54"/>
      <c r="AL66" s="101"/>
      <c r="AM66" s="54"/>
      <c r="AN66" s="65"/>
      <c r="AO66" s="118">
        <v>0</v>
      </c>
      <c r="AP66" s="59">
        <v>0</v>
      </c>
      <c r="AQ66" s="59">
        <v>0</v>
      </c>
      <c r="AR66" s="59">
        <v>0</v>
      </c>
      <c r="AS66" s="101"/>
      <c r="AT66" s="65"/>
      <c r="AU66" s="118">
        <f>AVERAGE(Table121516589[[#This Row],[Column45]],Table121516589[[#This Row],[Column44]],Table121516589[[#This Row],[Column43]])</f>
        <v>0</v>
      </c>
      <c r="AV66" s="102">
        <v>0</v>
      </c>
      <c r="AW66" s="102">
        <v>0</v>
      </c>
      <c r="AX66" s="102">
        <v>0</v>
      </c>
      <c r="AY66" s="102">
        <v>0</v>
      </c>
      <c r="AZ66" s="102">
        <v>0</v>
      </c>
      <c r="BA6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7" spans="1:53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58"/>
      <c r="M67" s="58"/>
      <c r="N67" s="58"/>
      <c r="O67" s="58"/>
      <c r="P67" s="59"/>
      <c r="Q6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7" s="102"/>
      <c r="S67" s="102"/>
      <c r="T67" s="102"/>
      <c r="U67" s="102"/>
      <c r="V67" s="59"/>
      <c r="W67" s="118" t="e">
        <f>AVERAGE(Table121516589[[#This Row],[Column19]],Table121516589[[#This Row],[Column20]],Table121516589[[#This Row],[Column22]])</f>
        <v>#DIV/0!</v>
      </c>
      <c r="X67" s="59">
        <v>0</v>
      </c>
      <c r="Y67" s="59">
        <v>0</v>
      </c>
      <c r="Z67" s="59">
        <v>0</v>
      </c>
      <c r="AA67" s="102"/>
      <c r="AB67" s="59"/>
      <c r="AC67" s="118">
        <f>AVERAGE(Table121516589[[#This Row],[Column25]],Table121516589[[#This Row],[Column26]],Table121516589[[#This Row],[Column27]])</f>
        <v>0</v>
      </c>
      <c r="AD67" s="102"/>
      <c r="AE67" s="102"/>
      <c r="AF67" s="102"/>
      <c r="AG67" s="102"/>
      <c r="AH67" s="59"/>
      <c r="AI67" s="118" t="e">
        <f>AVERAGE(Table121516589[[#This Row],[Column33]],Table121516589[[#This Row],[Column32]],Table121516589[[#This Row],[Column31]])</f>
        <v>#DIV/0!</v>
      </c>
      <c r="AJ67" s="58"/>
      <c r="AK67" s="58"/>
      <c r="AL67" s="102"/>
      <c r="AM67" s="58"/>
      <c r="AN67" s="59"/>
      <c r="AO67" s="118">
        <v>0</v>
      </c>
      <c r="AP67" s="59">
        <v>0</v>
      </c>
      <c r="AQ67" s="59">
        <v>0</v>
      </c>
      <c r="AR67" s="59">
        <v>0</v>
      </c>
      <c r="AS67" s="102"/>
      <c r="AT67" s="59"/>
      <c r="AU67" s="118">
        <f>AVERAGE(Table121516589[[#This Row],[Column45]],Table121516589[[#This Row],[Column44]],Table121516589[[#This Row],[Column43]])</f>
        <v>0</v>
      </c>
      <c r="AV67" s="102">
        <v>0</v>
      </c>
      <c r="AW67" s="102">
        <v>0</v>
      </c>
      <c r="AX67" s="102">
        <v>0</v>
      </c>
      <c r="AY67" s="102">
        <v>0</v>
      </c>
      <c r="AZ67" s="102">
        <v>0</v>
      </c>
      <c r="BA6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8" spans="1:53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54"/>
      <c r="M68" s="54"/>
      <c r="N68" s="54"/>
      <c r="O68" s="54"/>
      <c r="P68" s="65"/>
      <c r="Q6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8" s="101"/>
      <c r="S68" s="101"/>
      <c r="T68" s="101"/>
      <c r="U68" s="101"/>
      <c r="V68" s="65"/>
      <c r="W68" s="118" t="e">
        <f>AVERAGE(Table121516589[[#This Row],[Column19]],Table121516589[[#This Row],[Column20]],Table121516589[[#This Row],[Column22]])</f>
        <v>#DIV/0!</v>
      </c>
      <c r="X68" s="59">
        <v>0</v>
      </c>
      <c r="Y68" s="59">
        <v>0</v>
      </c>
      <c r="Z68" s="59">
        <v>0</v>
      </c>
      <c r="AA68" s="101"/>
      <c r="AB68" s="65"/>
      <c r="AC68" s="118">
        <f>AVERAGE(Table121516589[[#This Row],[Column25]],Table121516589[[#This Row],[Column26]],Table121516589[[#This Row],[Column27]])</f>
        <v>0</v>
      </c>
      <c r="AD68" s="101"/>
      <c r="AE68" s="101"/>
      <c r="AF68" s="101"/>
      <c r="AG68" s="101"/>
      <c r="AH68" s="65"/>
      <c r="AI68" s="118" t="e">
        <f>AVERAGE(Table121516589[[#This Row],[Column33]],Table121516589[[#This Row],[Column32]],Table121516589[[#This Row],[Column31]])</f>
        <v>#DIV/0!</v>
      </c>
      <c r="AJ68" s="54"/>
      <c r="AK68" s="54"/>
      <c r="AL68" s="101"/>
      <c r="AM68" s="54"/>
      <c r="AN68" s="65"/>
      <c r="AO68" s="118">
        <v>0</v>
      </c>
      <c r="AP68" s="59">
        <v>0</v>
      </c>
      <c r="AQ68" s="59">
        <v>0</v>
      </c>
      <c r="AR68" s="59">
        <v>0</v>
      </c>
      <c r="AS68" s="101"/>
      <c r="AT68" s="65"/>
      <c r="AU68" s="118">
        <f>AVERAGE(Table121516589[[#This Row],[Column45]],Table121516589[[#This Row],[Column44]],Table121516589[[#This Row],[Column43]])</f>
        <v>0</v>
      </c>
      <c r="AV68" s="102">
        <v>0</v>
      </c>
      <c r="AW68" s="102">
        <v>0</v>
      </c>
      <c r="AX68" s="102">
        <v>0</v>
      </c>
      <c r="AY68" s="102">
        <v>0</v>
      </c>
      <c r="AZ68" s="102">
        <v>0</v>
      </c>
      <c r="BA6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69" spans="1:53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58"/>
      <c r="M69" s="58"/>
      <c r="N69" s="58"/>
      <c r="O69" s="58"/>
      <c r="P69" s="59"/>
      <c r="Q6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69" s="102"/>
      <c r="S69" s="102"/>
      <c r="T69" s="102"/>
      <c r="U69" s="102"/>
      <c r="V69" s="59"/>
      <c r="W69" s="118" t="e">
        <f>AVERAGE(Table121516589[[#This Row],[Column19]],Table121516589[[#This Row],[Column20]],Table121516589[[#This Row],[Column22]])</f>
        <v>#DIV/0!</v>
      </c>
      <c r="X69" s="59">
        <v>0</v>
      </c>
      <c r="Y69" s="59">
        <v>0</v>
      </c>
      <c r="Z69" s="59">
        <v>0</v>
      </c>
      <c r="AA69" s="102"/>
      <c r="AB69" s="59"/>
      <c r="AC69" s="118">
        <f>AVERAGE(Table121516589[[#This Row],[Column25]],Table121516589[[#This Row],[Column26]],Table121516589[[#This Row],[Column27]])</f>
        <v>0</v>
      </c>
      <c r="AD69" s="102"/>
      <c r="AE69" s="102"/>
      <c r="AF69" s="102"/>
      <c r="AG69" s="102"/>
      <c r="AH69" s="59"/>
      <c r="AI69" s="118" t="e">
        <f>AVERAGE(Table121516589[[#This Row],[Column33]],Table121516589[[#This Row],[Column32]],Table121516589[[#This Row],[Column31]])</f>
        <v>#DIV/0!</v>
      </c>
      <c r="AJ69" s="58"/>
      <c r="AK69" s="58"/>
      <c r="AL69" s="102"/>
      <c r="AM69" s="58"/>
      <c r="AN69" s="59"/>
      <c r="AO69" s="118">
        <v>0</v>
      </c>
      <c r="AP69" s="59">
        <v>0</v>
      </c>
      <c r="AQ69" s="59">
        <v>0</v>
      </c>
      <c r="AR69" s="59">
        <v>0</v>
      </c>
      <c r="AS69" s="102"/>
      <c r="AT69" s="59"/>
      <c r="AU69" s="118">
        <f>AVERAGE(Table121516589[[#This Row],[Column45]],Table121516589[[#This Row],[Column44]],Table121516589[[#This Row],[Column43]])</f>
        <v>0</v>
      </c>
      <c r="AV69" s="102">
        <v>0</v>
      </c>
      <c r="AW69" s="102">
        <v>0</v>
      </c>
      <c r="AX69" s="102">
        <v>0</v>
      </c>
      <c r="AY69" s="102">
        <v>0</v>
      </c>
      <c r="AZ69" s="102">
        <v>0</v>
      </c>
      <c r="BA6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0" spans="1:53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54"/>
      <c r="M70" s="54"/>
      <c r="N70" s="54"/>
      <c r="O70" s="54"/>
      <c r="P70" s="65"/>
      <c r="Q7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0" s="101"/>
      <c r="S70" s="101"/>
      <c r="T70" s="101"/>
      <c r="U70" s="101"/>
      <c r="V70" s="65"/>
      <c r="W70" s="118" t="e">
        <f>AVERAGE(Table121516589[[#This Row],[Column19]],Table121516589[[#This Row],[Column20]],Table121516589[[#This Row],[Column22]])</f>
        <v>#DIV/0!</v>
      </c>
      <c r="X70" s="59">
        <v>0</v>
      </c>
      <c r="Y70" s="59">
        <v>0</v>
      </c>
      <c r="Z70" s="59">
        <v>0</v>
      </c>
      <c r="AA70" s="101"/>
      <c r="AB70" s="65"/>
      <c r="AC70" s="118">
        <f>AVERAGE(Table121516589[[#This Row],[Column25]],Table121516589[[#This Row],[Column26]],Table121516589[[#This Row],[Column27]])</f>
        <v>0</v>
      </c>
      <c r="AD70" s="101"/>
      <c r="AE70" s="101"/>
      <c r="AF70" s="101"/>
      <c r="AG70" s="101"/>
      <c r="AH70" s="65"/>
      <c r="AI70" s="118" t="e">
        <f>AVERAGE(Table121516589[[#This Row],[Column33]],Table121516589[[#This Row],[Column32]],Table121516589[[#This Row],[Column31]])</f>
        <v>#DIV/0!</v>
      </c>
      <c r="AJ70" s="54"/>
      <c r="AK70" s="54"/>
      <c r="AL70" s="101"/>
      <c r="AM70" s="54"/>
      <c r="AN70" s="65"/>
      <c r="AO70" s="118">
        <v>0</v>
      </c>
      <c r="AP70" s="59">
        <v>0</v>
      </c>
      <c r="AQ70" s="59">
        <v>0</v>
      </c>
      <c r="AR70" s="59">
        <v>0</v>
      </c>
      <c r="AS70" s="101"/>
      <c r="AT70" s="65"/>
      <c r="AU70" s="118">
        <f>AVERAGE(Table121516589[[#This Row],[Column45]],Table121516589[[#This Row],[Column44]],Table121516589[[#This Row],[Column43]])</f>
        <v>0</v>
      </c>
      <c r="AV70" s="102">
        <v>0</v>
      </c>
      <c r="AW70" s="102">
        <v>0</v>
      </c>
      <c r="AX70" s="102">
        <v>0</v>
      </c>
      <c r="AY70" s="102">
        <v>0</v>
      </c>
      <c r="AZ70" s="102">
        <v>0</v>
      </c>
      <c r="BA7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1" spans="1:53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58"/>
      <c r="M71" s="58"/>
      <c r="N71" s="58"/>
      <c r="O71" s="58"/>
      <c r="P71" s="59"/>
      <c r="Q7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1" s="102"/>
      <c r="S71" s="102"/>
      <c r="T71" s="102"/>
      <c r="U71" s="102"/>
      <c r="V71" s="59"/>
      <c r="W71" s="118" t="e">
        <f>AVERAGE(Table121516589[[#This Row],[Column19]],Table121516589[[#This Row],[Column20]],Table121516589[[#This Row],[Column22]])</f>
        <v>#DIV/0!</v>
      </c>
      <c r="X71" s="59">
        <v>0</v>
      </c>
      <c r="Y71" s="59">
        <v>0</v>
      </c>
      <c r="Z71" s="59">
        <v>0</v>
      </c>
      <c r="AA71" s="102"/>
      <c r="AB71" s="59"/>
      <c r="AC71" s="118">
        <f>AVERAGE(Table121516589[[#This Row],[Column25]],Table121516589[[#This Row],[Column26]],Table121516589[[#This Row],[Column27]])</f>
        <v>0</v>
      </c>
      <c r="AD71" s="102"/>
      <c r="AE71" s="102"/>
      <c r="AF71" s="102"/>
      <c r="AG71" s="102"/>
      <c r="AH71" s="59"/>
      <c r="AI71" s="118" t="e">
        <f>AVERAGE(Table121516589[[#This Row],[Column33]],Table121516589[[#This Row],[Column32]],Table121516589[[#This Row],[Column31]])</f>
        <v>#DIV/0!</v>
      </c>
      <c r="AJ71" s="58"/>
      <c r="AK71" s="58"/>
      <c r="AL71" s="102"/>
      <c r="AM71" s="58"/>
      <c r="AN71" s="59"/>
      <c r="AO71" s="118">
        <v>0</v>
      </c>
      <c r="AP71" s="59">
        <v>0</v>
      </c>
      <c r="AQ71" s="59">
        <v>0</v>
      </c>
      <c r="AR71" s="59">
        <v>0</v>
      </c>
      <c r="AS71" s="102"/>
      <c r="AT71" s="59"/>
      <c r="AU71" s="118">
        <f>AVERAGE(Table121516589[[#This Row],[Column45]],Table121516589[[#This Row],[Column44]],Table121516589[[#This Row],[Column43]])</f>
        <v>0</v>
      </c>
      <c r="AV71" s="102">
        <v>0</v>
      </c>
      <c r="AW71" s="102">
        <v>0</v>
      </c>
      <c r="AX71" s="102">
        <v>0</v>
      </c>
      <c r="AY71" s="102">
        <v>0</v>
      </c>
      <c r="AZ71" s="102">
        <v>0</v>
      </c>
      <c r="BA7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2" spans="1:53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54"/>
      <c r="M72" s="54"/>
      <c r="N72" s="54"/>
      <c r="O72" s="54"/>
      <c r="P72" s="65"/>
      <c r="Q7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2" s="101"/>
      <c r="S72" s="101"/>
      <c r="T72" s="101"/>
      <c r="U72" s="101"/>
      <c r="V72" s="65"/>
      <c r="W72" s="118" t="e">
        <f>AVERAGE(Table121516589[[#This Row],[Column19]],Table121516589[[#This Row],[Column20]],Table121516589[[#This Row],[Column22]])</f>
        <v>#DIV/0!</v>
      </c>
      <c r="X72" s="59">
        <v>0</v>
      </c>
      <c r="Y72" s="59">
        <v>0</v>
      </c>
      <c r="Z72" s="59">
        <v>0</v>
      </c>
      <c r="AA72" s="101"/>
      <c r="AB72" s="65"/>
      <c r="AC72" s="118">
        <f>AVERAGE(Table121516589[[#This Row],[Column25]],Table121516589[[#This Row],[Column26]],Table121516589[[#This Row],[Column27]])</f>
        <v>0</v>
      </c>
      <c r="AD72" s="101"/>
      <c r="AE72" s="101"/>
      <c r="AF72" s="101"/>
      <c r="AG72" s="101"/>
      <c r="AH72" s="65"/>
      <c r="AI72" s="118" t="e">
        <f>AVERAGE(Table121516589[[#This Row],[Column33]],Table121516589[[#This Row],[Column32]],Table121516589[[#This Row],[Column31]])</f>
        <v>#DIV/0!</v>
      </c>
      <c r="AJ72" s="54"/>
      <c r="AK72" s="54"/>
      <c r="AL72" s="101"/>
      <c r="AM72" s="54"/>
      <c r="AN72" s="65"/>
      <c r="AO72" s="118">
        <v>0</v>
      </c>
      <c r="AP72" s="59">
        <v>0</v>
      </c>
      <c r="AQ72" s="59">
        <v>0</v>
      </c>
      <c r="AR72" s="59">
        <v>0</v>
      </c>
      <c r="AS72" s="101"/>
      <c r="AT72" s="65"/>
      <c r="AU72" s="118">
        <f>AVERAGE(Table121516589[[#This Row],[Column45]],Table121516589[[#This Row],[Column44]],Table121516589[[#This Row],[Column43]])</f>
        <v>0</v>
      </c>
      <c r="AV72" s="102">
        <v>0</v>
      </c>
      <c r="AW72" s="102">
        <v>0</v>
      </c>
      <c r="AX72" s="102">
        <v>0</v>
      </c>
      <c r="AY72" s="102">
        <v>0</v>
      </c>
      <c r="AZ72" s="102">
        <v>0</v>
      </c>
      <c r="BA7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3" spans="1:53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58"/>
      <c r="M73" s="58"/>
      <c r="N73" s="58"/>
      <c r="O73" s="58"/>
      <c r="P73" s="59"/>
      <c r="Q7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3" s="102"/>
      <c r="S73" s="102"/>
      <c r="T73" s="102"/>
      <c r="U73" s="102"/>
      <c r="V73" s="59"/>
      <c r="W73" s="118" t="e">
        <f>AVERAGE(Table121516589[[#This Row],[Column19]],Table121516589[[#This Row],[Column20]],Table121516589[[#This Row],[Column22]])</f>
        <v>#DIV/0!</v>
      </c>
      <c r="X73" s="59">
        <v>0</v>
      </c>
      <c r="Y73" s="59">
        <v>0</v>
      </c>
      <c r="Z73" s="59">
        <v>0</v>
      </c>
      <c r="AA73" s="102"/>
      <c r="AB73" s="59"/>
      <c r="AC73" s="118">
        <f>AVERAGE(Table121516589[[#This Row],[Column25]],Table121516589[[#This Row],[Column26]],Table121516589[[#This Row],[Column27]])</f>
        <v>0</v>
      </c>
      <c r="AD73" s="102"/>
      <c r="AE73" s="102"/>
      <c r="AF73" s="102"/>
      <c r="AG73" s="102"/>
      <c r="AH73" s="59"/>
      <c r="AI73" s="118" t="e">
        <f>AVERAGE(Table121516589[[#This Row],[Column33]],Table121516589[[#This Row],[Column32]],Table121516589[[#This Row],[Column31]])</f>
        <v>#DIV/0!</v>
      </c>
      <c r="AJ73" s="58"/>
      <c r="AK73" s="58"/>
      <c r="AL73" s="102"/>
      <c r="AM73" s="58"/>
      <c r="AN73" s="59"/>
      <c r="AO73" s="118">
        <v>0</v>
      </c>
      <c r="AP73" s="59">
        <v>0</v>
      </c>
      <c r="AQ73" s="59">
        <v>0</v>
      </c>
      <c r="AR73" s="59">
        <v>0</v>
      </c>
      <c r="AS73" s="102"/>
      <c r="AT73" s="59"/>
      <c r="AU73" s="118">
        <f>AVERAGE(Table121516589[[#This Row],[Column45]],Table121516589[[#This Row],[Column44]],Table121516589[[#This Row],[Column43]])</f>
        <v>0</v>
      </c>
      <c r="AV73" s="102">
        <v>0</v>
      </c>
      <c r="AW73" s="102">
        <v>0</v>
      </c>
      <c r="AX73" s="102">
        <v>0</v>
      </c>
      <c r="AY73" s="102">
        <v>0</v>
      </c>
      <c r="AZ73" s="102">
        <v>0</v>
      </c>
      <c r="BA7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4" spans="1:53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54"/>
      <c r="M74" s="54"/>
      <c r="N74" s="54"/>
      <c r="O74" s="54"/>
      <c r="P74" s="65"/>
      <c r="Q7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4" s="101"/>
      <c r="S74" s="101"/>
      <c r="T74" s="101"/>
      <c r="U74" s="101"/>
      <c r="V74" s="65"/>
      <c r="W74" s="118" t="e">
        <f>AVERAGE(Table121516589[[#This Row],[Column19]],Table121516589[[#This Row],[Column20]],Table121516589[[#This Row],[Column22]])</f>
        <v>#DIV/0!</v>
      </c>
      <c r="X74" s="59">
        <v>0</v>
      </c>
      <c r="Y74" s="59">
        <v>0</v>
      </c>
      <c r="Z74" s="59">
        <v>0</v>
      </c>
      <c r="AA74" s="101"/>
      <c r="AB74" s="65"/>
      <c r="AC74" s="118">
        <f>AVERAGE(Table121516589[[#This Row],[Column25]],Table121516589[[#This Row],[Column26]],Table121516589[[#This Row],[Column27]])</f>
        <v>0</v>
      </c>
      <c r="AD74" s="101"/>
      <c r="AE74" s="101"/>
      <c r="AF74" s="101"/>
      <c r="AG74" s="101"/>
      <c r="AH74" s="65"/>
      <c r="AI74" s="118" t="e">
        <f>AVERAGE(Table121516589[[#This Row],[Column33]],Table121516589[[#This Row],[Column32]],Table121516589[[#This Row],[Column31]])</f>
        <v>#DIV/0!</v>
      </c>
      <c r="AJ74" s="54"/>
      <c r="AK74" s="54"/>
      <c r="AL74" s="101"/>
      <c r="AM74" s="54"/>
      <c r="AN74" s="65"/>
      <c r="AO74" s="118">
        <v>0</v>
      </c>
      <c r="AP74" s="59">
        <v>0</v>
      </c>
      <c r="AQ74" s="59">
        <v>0</v>
      </c>
      <c r="AR74" s="59">
        <v>0</v>
      </c>
      <c r="AS74" s="101"/>
      <c r="AT74" s="65"/>
      <c r="AU74" s="118">
        <f>AVERAGE(Table121516589[[#This Row],[Column45]],Table121516589[[#This Row],[Column44]],Table121516589[[#This Row],[Column43]])</f>
        <v>0</v>
      </c>
      <c r="AV74" s="102">
        <v>0</v>
      </c>
      <c r="AW74" s="102">
        <v>0</v>
      </c>
      <c r="AX74" s="102">
        <v>0</v>
      </c>
      <c r="AY74" s="102">
        <v>0</v>
      </c>
      <c r="AZ74" s="102">
        <v>0</v>
      </c>
      <c r="BA7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5" spans="1:53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58"/>
      <c r="M75" s="58"/>
      <c r="N75" s="58"/>
      <c r="O75" s="58"/>
      <c r="P75" s="59"/>
      <c r="Q7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5" s="102"/>
      <c r="S75" s="102"/>
      <c r="T75" s="102"/>
      <c r="U75" s="102"/>
      <c r="V75" s="59"/>
      <c r="W75" s="118" t="e">
        <f>AVERAGE(Table121516589[[#This Row],[Column19]],Table121516589[[#This Row],[Column20]],Table121516589[[#This Row],[Column22]])</f>
        <v>#DIV/0!</v>
      </c>
      <c r="X75" s="59">
        <v>0</v>
      </c>
      <c r="Y75" s="59">
        <v>0</v>
      </c>
      <c r="Z75" s="59">
        <v>0</v>
      </c>
      <c r="AA75" s="102"/>
      <c r="AB75" s="59"/>
      <c r="AC75" s="118">
        <f>AVERAGE(Table121516589[[#This Row],[Column25]],Table121516589[[#This Row],[Column26]],Table121516589[[#This Row],[Column27]])</f>
        <v>0</v>
      </c>
      <c r="AD75" s="102"/>
      <c r="AE75" s="102"/>
      <c r="AF75" s="102"/>
      <c r="AG75" s="102"/>
      <c r="AH75" s="59"/>
      <c r="AI75" s="118" t="e">
        <f>AVERAGE(Table121516589[[#This Row],[Column33]],Table121516589[[#This Row],[Column32]],Table121516589[[#This Row],[Column31]])</f>
        <v>#DIV/0!</v>
      </c>
      <c r="AJ75" s="58"/>
      <c r="AK75" s="58"/>
      <c r="AL75" s="102"/>
      <c r="AM75" s="58"/>
      <c r="AN75" s="59"/>
      <c r="AO75" s="118">
        <v>0</v>
      </c>
      <c r="AP75" s="59">
        <v>0</v>
      </c>
      <c r="AQ75" s="59">
        <v>0</v>
      </c>
      <c r="AR75" s="59">
        <v>0</v>
      </c>
      <c r="AS75" s="102"/>
      <c r="AT75" s="59"/>
      <c r="AU75" s="118">
        <f>AVERAGE(Table121516589[[#This Row],[Column45]],Table121516589[[#This Row],[Column44]],Table121516589[[#This Row],[Column43]])</f>
        <v>0</v>
      </c>
      <c r="AV75" s="102">
        <v>0</v>
      </c>
      <c r="AW75" s="102">
        <v>0</v>
      </c>
      <c r="AX75" s="102">
        <v>0</v>
      </c>
      <c r="AY75" s="102">
        <v>0</v>
      </c>
      <c r="AZ75" s="102">
        <v>0</v>
      </c>
      <c r="BA7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6" spans="1:53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54"/>
      <c r="M76" s="54"/>
      <c r="N76" s="54"/>
      <c r="O76" s="54"/>
      <c r="P76" s="65"/>
      <c r="Q7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6" s="101"/>
      <c r="S76" s="101"/>
      <c r="T76" s="101"/>
      <c r="U76" s="101"/>
      <c r="V76" s="65"/>
      <c r="W76" s="118" t="e">
        <f>AVERAGE(Table121516589[[#This Row],[Column19]],Table121516589[[#This Row],[Column20]],Table121516589[[#This Row],[Column22]])</f>
        <v>#DIV/0!</v>
      </c>
      <c r="X76" s="59">
        <v>0</v>
      </c>
      <c r="Y76" s="59">
        <v>0</v>
      </c>
      <c r="Z76" s="59">
        <v>0</v>
      </c>
      <c r="AA76" s="101"/>
      <c r="AB76" s="65"/>
      <c r="AC76" s="118">
        <f>AVERAGE(Table121516589[[#This Row],[Column25]],Table121516589[[#This Row],[Column26]],Table121516589[[#This Row],[Column27]])</f>
        <v>0</v>
      </c>
      <c r="AD76" s="101"/>
      <c r="AE76" s="101"/>
      <c r="AF76" s="101"/>
      <c r="AG76" s="101"/>
      <c r="AH76" s="65"/>
      <c r="AI76" s="118" t="e">
        <f>AVERAGE(Table121516589[[#This Row],[Column33]],Table121516589[[#This Row],[Column32]],Table121516589[[#This Row],[Column31]])</f>
        <v>#DIV/0!</v>
      </c>
      <c r="AJ76" s="54"/>
      <c r="AK76" s="54"/>
      <c r="AL76" s="101"/>
      <c r="AM76" s="54"/>
      <c r="AN76" s="65"/>
      <c r="AO76" s="118">
        <v>0</v>
      </c>
      <c r="AP76" s="59">
        <v>0</v>
      </c>
      <c r="AQ76" s="59">
        <v>0</v>
      </c>
      <c r="AR76" s="59">
        <v>0</v>
      </c>
      <c r="AS76" s="101"/>
      <c r="AT76" s="65"/>
      <c r="AU76" s="118">
        <f>AVERAGE(Table121516589[[#This Row],[Column45]],Table121516589[[#This Row],[Column44]],Table121516589[[#This Row],[Column43]])</f>
        <v>0</v>
      </c>
      <c r="AV76" s="102">
        <v>0</v>
      </c>
      <c r="AW76" s="102">
        <v>0</v>
      </c>
      <c r="AX76" s="102">
        <v>0</v>
      </c>
      <c r="AY76" s="102">
        <v>0</v>
      </c>
      <c r="AZ76" s="102">
        <v>0</v>
      </c>
      <c r="BA7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7" spans="1:53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58"/>
      <c r="M77" s="58"/>
      <c r="N77" s="58"/>
      <c r="O77" s="58"/>
      <c r="P77" s="59"/>
      <c r="Q7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7" s="102"/>
      <c r="S77" s="102"/>
      <c r="T77" s="102"/>
      <c r="U77" s="102"/>
      <c r="V77" s="59"/>
      <c r="W77" s="118" t="e">
        <f>AVERAGE(Table121516589[[#This Row],[Column19]],Table121516589[[#This Row],[Column20]],Table121516589[[#This Row],[Column22]])</f>
        <v>#DIV/0!</v>
      </c>
      <c r="X77" s="59">
        <v>0</v>
      </c>
      <c r="Y77" s="59">
        <v>0</v>
      </c>
      <c r="Z77" s="59">
        <v>0</v>
      </c>
      <c r="AA77" s="102"/>
      <c r="AB77" s="59"/>
      <c r="AC77" s="118">
        <f>AVERAGE(Table121516589[[#This Row],[Column25]],Table121516589[[#This Row],[Column26]],Table121516589[[#This Row],[Column27]])</f>
        <v>0</v>
      </c>
      <c r="AD77" s="102"/>
      <c r="AE77" s="102"/>
      <c r="AF77" s="102"/>
      <c r="AG77" s="102"/>
      <c r="AH77" s="59"/>
      <c r="AI77" s="118" t="e">
        <f>AVERAGE(Table121516589[[#This Row],[Column33]],Table121516589[[#This Row],[Column32]],Table121516589[[#This Row],[Column31]])</f>
        <v>#DIV/0!</v>
      </c>
      <c r="AJ77" s="58"/>
      <c r="AK77" s="58"/>
      <c r="AL77" s="102"/>
      <c r="AM77" s="58"/>
      <c r="AN77" s="59"/>
      <c r="AO77" s="118">
        <v>0</v>
      </c>
      <c r="AP77" s="59">
        <v>0</v>
      </c>
      <c r="AQ77" s="59">
        <v>0</v>
      </c>
      <c r="AR77" s="59">
        <v>0</v>
      </c>
      <c r="AS77" s="102"/>
      <c r="AT77" s="59"/>
      <c r="AU77" s="118">
        <f>AVERAGE(Table121516589[[#This Row],[Column45]],Table121516589[[#This Row],[Column44]],Table121516589[[#This Row],[Column43]])</f>
        <v>0</v>
      </c>
      <c r="AV77" s="102">
        <v>0</v>
      </c>
      <c r="AW77" s="102">
        <v>0</v>
      </c>
      <c r="AX77" s="102">
        <v>0</v>
      </c>
      <c r="AY77" s="102">
        <v>0</v>
      </c>
      <c r="AZ77" s="102">
        <v>0</v>
      </c>
      <c r="BA7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8" spans="1:53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54"/>
      <c r="M78" s="54"/>
      <c r="N78" s="54"/>
      <c r="O78" s="54"/>
      <c r="P78" s="65"/>
      <c r="Q7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8" s="101"/>
      <c r="S78" s="101"/>
      <c r="T78" s="101"/>
      <c r="U78" s="101"/>
      <c r="V78" s="65"/>
      <c r="W78" s="118" t="e">
        <f>AVERAGE(Table121516589[[#This Row],[Column19]],Table121516589[[#This Row],[Column20]],Table121516589[[#This Row],[Column22]])</f>
        <v>#DIV/0!</v>
      </c>
      <c r="X78" s="59">
        <v>0</v>
      </c>
      <c r="Y78" s="59">
        <v>0</v>
      </c>
      <c r="Z78" s="59">
        <v>0</v>
      </c>
      <c r="AA78" s="101"/>
      <c r="AB78" s="65"/>
      <c r="AC78" s="118">
        <f>AVERAGE(Table121516589[[#This Row],[Column25]],Table121516589[[#This Row],[Column26]],Table121516589[[#This Row],[Column27]])</f>
        <v>0</v>
      </c>
      <c r="AD78" s="101"/>
      <c r="AE78" s="101"/>
      <c r="AF78" s="101"/>
      <c r="AG78" s="101"/>
      <c r="AH78" s="65"/>
      <c r="AI78" s="118" t="e">
        <f>AVERAGE(Table121516589[[#This Row],[Column33]],Table121516589[[#This Row],[Column32]],Table121516589[[#This Row],[Column31]])</f>
        <v>#DIV/0!</v>
      </c>
      <c r="AJ78" s="54"/>
      <c r="AK78" s="54"/>
      <c r="AL78" s="101"/>
      <c r="AM78" s="54"/>
      <c r="AN78" s="65"/>
      <c r="AO78" s="118">
        <v>0</v>
      </c>
      <c r="AP78" s="59">
        <v>0</v>
      </c>
      <c r="AQ78" s="59">
        <v>0</v>
      </c>
      <c r="AR78" s="59">
        <v>0</v>
      </c>
      <c r="AS78" s="101"/>
      <c r="AT78" s="65"/>
      <c r="AU78" s="118">
        <f>AVERAGE(Table121516589[[#This Row],[Column45]],Table121516589[[#This Row],[Column44]],Table121516589[[#This Row],[Column43]])</f>
        <v>0</v>
      </c>
      <c r="AV78" s="102">
        <v>0</v>
      </c>
      <c r="AW78" s="102">
        <v>0</v>
      </c>
      <c r="AX78" s="102">
        <v>0</v>
      </c>
      <c r="AY78" s="102">
        <v>0</v>
      </c>
      <c r="AZ78" s="102">
        <v>0</v>
      </c>
      <c r="BA7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79" spans="1:53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58"/>
      <c r="M79" s="58"/>
      <c r="N79" s="58"/>
      <c r="O79" s="58"/>
      <c r="P79" s="59"/>
      <c r="Q7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79" s="102"/>
      <c r="S79" s="102"/>
      <c r="T79" s="102"/>
      <c r="U79" s="102"/>
      <c r="V79" s="59"/>
      <c r="W79" s="118" t="e">
        <f>AVERAGE(Table121516589[[#This Row],[Column19]],Table121516589[[#This Row],[Column20]],Table121516589[[#This Row],[Column22]])</f>
        <v>#DIV/0!</v>
      </c>
      <c r="X79" s="59">
        <v>0</v>
      </c>
      <c r="Y79" s="59">
        <v>0</v>
      </c>
      <c r="Z79" s="59">
        <v>0</v>
      </c>
      <c r="AA79" s="102"/>
      <c r="AB79" s="59"/>
      <c r="AC79" s="118">
        <f>AVERAGE(Table121516589[[#This Row],[Column25]],Table121516589[[#This Row],[Column26]],Table121516589[[#This Row],[Column27]])</f>
        <v>0</v>
      </c>
      <c r="AD79" s="102"/>
      <c r="AE79" s="102"/>
      <c r="AF79" s="102"/>
      <c r="AG79" s="102"/>
      <c r="AH79" s="59"/>
      <c r="AI79" s="118" t="e">
        <f>AVERAGE(Table121516589[[#This Row],[Column33]],Table121516589[[#This Row],[Column32]],Table121516589[[#This Row],[Column31]])</f>
        <v>#DIV/0!</v>
      </c>
      <c r="AJ79" s="58"/>
      <c r="AK79" s="58"/>
      <c r="AL79" s="102"/>
      <c r="AM79" s="58"/>
      <c r="AN79" s="59"/>
      <c r="AO79" s="118">
        <v>0</v>
      </c>
      <c r="AP79" s="59">
        <v>0</v>
      </c>
      <c r="AQ79" s="59">
        <v>0</v>
      </c>
      <c r="AR79" s="59">
        <v>0</v>
      </c>
      <c r="AS79" s="102"/>
      <c r="AT79" s="59"/>
      <c r="AU79" s="118">
        <f>AVERAGE(Table121516589[[#This Row],[Column45]],Table121516589[[#This Row],[Column44]],Table121516589[[#This Row],[Column43]])</f>
        <v>0</v>
      </c>
      <c r="AV79" s="102">
        <v>0</v>
      </c>
      <c r="AW79" s="102">
        <v>0</v>
      </c>
      <c r="AX79" s="102">
        <v>0</v>
      </c>
      <c r="AY79" s="102">
        <v>0</v>
      </c>
      <c r="AZ79" s="102">
        <v>0</v>
      </c>
      <c r="BA7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0" spans="1:53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54"/>
      <c r="M80" s="54"/>
      <c r="N80" s="54"/>
      <c r="O80" s="54"/>
      <c r="P80" s="65"/>
      <c r="Q8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0" s="101"/>
      <c r="S80" s="101"/>
      <c r="T80" s="101"/>
      <c r="U80" s="101"/>
      <c r="V80" s="65"/>
      <c r="W80" s="118" t="e">
        <f>AVERAGE(Table121516589[[#This Row],[Column19]],Table121516589[[#This Row],[Column20]],Table121516589[[#This Row],[Column22]])</f>
        <v>#DIV/0!</v>
      </c>
      <c r="X80" s="59">
        <v>0</v>
      </c>
      <c r="Y80" s="59">
        <v>0</v>
      </c>
      <c r="Z80" s="59">
        <v>0</v>
      </c>
      <c r="AA80" s="101"/>
      <c r="AB80" s="65"/>
      <c r="AC80" s="118">
        <f>AVERAGE(Table121516589[[#This Row],[Column25]],Table121516589[[#This Row],[Column26]],Table121516589[[#This Row],[Column27]])</f>
        <v>0</v>
      </c>
      <c r="AD80" s="101"/>
      <c r="AE80" s="101"/>
      <c r="AF80" s="101"/>
      <c r="AG80" s="101"/>
      <c r="AH80" s="65"/>
      <c r="AI80" s="118" t="e">
        <f>AVERAGE(Table121516589[[#This Row],[Column33]],Table121516589[[#This Row],[Column32]],Table121516589[[#This Row],[Column31]])</f>
        <v>#DIV/0!</v>
      </c>
      <c r="AJ80" s="54"/>
      <c r="AK80" s="54"/>
      <c r="AL80" s="101"/>
      <c r="AM80" s="54"/>
      <c r="AN80" s="65"/>
      <c r="AO80" s="118">
        <v>0</v>
      </c>
      <c r="AP80" s="59">
        <v>0</v>
      </c>
      <c r="AQ80" s="59">
        <v>0</v>
      </c>
      <c r="AR80" s="59">
        <v>0</v>
      </c>
      <c r="AS80" s="101"/>
      <c r="AT80" s="65"/>
      <c r="AU80" s="118">
        <f>AVERAGE(Table121516589[[#This Row],[Column45]],Table121516589[[#This Row],[Column44]],Table121516589[[#This Row],[Column43]])</f>
        <v>0</v>
      </c>
      <c r="AV80" s="102">
        <v>0</v>
      </c>
      <c r="AW80" s="102">
        <v>0</v>
      </c>
      <c r="AX80" s="102">
        <v>0</v>
      </c>
      <c r="AY80" s="102">
        <v>0</v>
      </c>
      <c r="AZ80" s="102">
        <v>0</v>
      </c>
      <c r="BA8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1" spans="1:53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58"/>
      <c r="M81" s="58"/>
      <c r="N81" s="58"/>
      <c r="O81" s="58"/>
      <c r="P81" s="59"/>
      <c r="Q8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1" s="102"/>
      <c r="S81" s="102"/>
      <c r="T81" s="102"/>
      <c r="U81" s="102"/>
      <c r="V81" s="59"/>
      <c r="W81" s="118" t="e">
        <f>AVERAGE(Table121516589[[#This Row],[Column19]],Table121516589[[#This Row],[Column20]],Table121516589[[#This Row],[Column22]])</f>
        <v>#DIV/0!</v>
      </c>
      <c r="X81" s="59">
        <v>0</v>
      </c>
      <c r="Y81" s="59">
        <v>0</v>
      </c>
      <c r="Z81" s="59">
        <v>0</v>
      </c>
      <c r="AA81" s="102"/>
      <c r="AB81" s="59"/>
      <c r="AC81" s="118">
        <f>AVERAGE(Table121516589[[#This Row],[Column25]],Table121516589[[#This Row],[Column26]],Table121516589[[#This Row],[Column27]])</f>
        <v>0</v>
      </c>
      <c r="AD81" s="102"/>
      <c r="AE81" s="102"/>
      <c r="AF81" s="102"/>
      <c r="AG81" s="102"/>
      <c r="AH81" s="59"/>
      <c r="AI81" s="118" t="e">
        <f>AVERAGE(Table121516589[[#This Row],[Column33]],Table121516589[[#This Row],[Column32]],Table121516589[[#This Row],[Column31]])</f>
        <v>#DIV/0!</v>
      </c>
      <c r="AJ81" s="58"/>
      <c r="AK81" s="58"/>
      <c r="AL81" s="102"/>
      <c r="AM81" s="58"/>
      <c r="AN81" s="59"/>
      <c r="AO81" s="118">
        <v>0</v>
      </c>
      <c r="AP81" s="59">
        <v>0</v>
      </c>
      <c r="AQ81" s="59">
        <v>0</v>
      </c>
      <c r="AR81" s="59">
        <v>0</v>
      </c>
      <c r="AS81" s="102"/>
      <c r="AT81" s="59"/>
      <c r="AU81" s="118">
        <f>AVERAGE(Table121516589[[#This Row],[Column45]],Table121516589[[#This Row],[Column44]],Table121516589[[#This Row],[Column43]])</f>
        <v>0</v>
      </c>
      <c r="AV81" s="102">
        <v>0</v>
      </c>
      <c r="AW81" s="102">
        <v>0</v>
      </c>
      <c r="AX81" s="102">
        <v>0</v>
      </c>
      <c r="AY81" s="102">
        <v>0</v>
      </c>
      <c r="AZ81" s="102">
        <v>0</v>
      </c>
      <c r="BA8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2" spans="1:53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54"/>
      <c r="M82" s="54"/>
      <c r="N82" s="54"/>
      <c r="O82" s="54"/>
      <c r="P82" s="65"/>
      <c r="Q8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2" s="101"/>
      <c r="S82" s="101"/>
      <c r="T82" s="101"/>
      <c r="U82" s="101"/>
      <c r="V82" s="65"/>
      <c r="W82" s="118" t="e">
        <f>AVERAGE(Table121516589[[#This Row],[Column19]],Table121516589[[#This Row],[Column20]],Table121516589[[#This Row],[Column22]])</f>
        <v>#DIV/0!</v>
      </c>
      <c r="X82" s="59">
        <v>0</v>
      </c>
      <c r="Y82" s="59">
        <v>0</v>
      </c>
      <c r="Z82" s="59">
        <v>0</v>
      </c>
      <c r="AA82" s="101"/>
      <c r="AB82" s="65"/>
      <c r="AC82" s="118">
        <f>AVERAGE(Table121516589[[#This Row],[Column25]],Table121516589[[#This Row],[Column26]],Table121516589[[#This Row],[Column27]])</f>
        <v>0</v>
      </c>
      <c r="AD82" s="101"/>
      <c r="AE82" s="101"/>
      <c r="AF82" s="101"/>
      <c r="AG82" s="101"/>
      <c r="AH82" s="65"/>
      <c r="AI82" s="118" t="e">
        <f>AVERAGE(Table121516589[[#This Row],[Column33]],Table121516589[[#This Row],[Column32]],Table121516589[[#This Row],[Column31]])</f>
        <v>#DIV/0!</v>
      </c>
      <c r="AJ82" s="54"/>
      <c r="AK82" s="54"/>
      <c r="AL82" s="101"/>
      <c r="AM82" s="54"/>
      <c r="AN82" s="65"/>
      <c r="AO82" s="118">
        <v>0</v>
      </c>
      <c r="AP82" s="59">
        <v>0</v>
      </c>
      <c r="AQ82" s="59">
        <v>0</v>
      </c>
      <c r="AR82" s="59">
        <v>0</v>
      </c>
      <c r="AS82" s="101"/>
      <c r="AT82" s="65"/>
      <c r="AU82" s="118">
        <f>AVERAGE(Table121516589[[#This Row],[Column45]],Table121516589[[#This Row],[Column44]],Table121516589[[#This Row],[Column43]])</f>
        <v>0</v>
      </c>
      <c r="AV82" s="102">
        <v>0</v>
      </c>
      <c r="AW82" s="102">
        <v>0</v>
      </c>
      <c r="AX82" s="102">
        <v>0</v>
      </c>
      <c r="AY82" s="102">
        <v>0</v>
      </c>
      <c r="AZ82" s="102">
        <v>0</v>
      </c>
      <c r="BA8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3" spans="1:53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58"/>
      <c r="M83" s="58"/>
      <c r="N83" s="58"/>
      <c r="O83" s="58"/>
      <c r="P83" s="59"/>
      <c r="Q8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3" s="102"/>
      <c r="S83" s="102"/>
      <c r="T83" s="102"/>
      <c r="U83" s="102"/>
      <c r="V83" s="59"/>
      <c r="W83" s="118" t="e">
        <f>AVERAGE(Table121516589[[#This Row],[Column19]],Table121516589[[#This Row],[Column20]],Table121516589[[#This Row],[Column22]])</f>
        <v>#DIV/0!</v>
      </c>
      <c r="X83" s="59">
        <v>0</v>
      </c>
      <c r="Y83" s="59">
        <v>0</v>
      </c>
      <c r="Z83" s="59">
        <v>0</v>
      </c>
      <c r="AA83" s="102"/>
      <c r="AB83" s="59"/>
      <c r="AC83" s="118">
        <f>AVERAGE(Table121516589[[#This Row],[Column25]],Table121516589[[#This Row],[Column26]],Table121516589[[#This Row],[Column27]])</f>
        <v>0</v>
      </c>
      <c r="AD83" s="102"/>
      <c r="AE83" s="102"/>
      <c r="AF83" s="102"/>
      <c r="AG83" s="102"/>
      <c r="AH83" s="59"/>
      <c r="AI83" s="118" t="e">
        <f>AVERAGE(Table121516589[[#This Row],[Column33]],Table121516589[[#This Row],[Column32]],Table121516589[[#This Row],[Column31]])</f>
        <v>#DIV/0!</v>
      </c>
      <c r="AJ83" s="58"/>
      <c r="AK83" s="58"/>
      <c r="AL83" s="102"/>
      <c r="AM83" s="58"/>
      <c r="AN83" s="59"/>
      <c r="AO83" s="118">
        <v>0</v>
      </c>
      <c r="AP83" s="59">
        <v>0</v>
      </c>
      <c r="AQ83" s="59">
        <v>0</v>
      </c>
      <c r="AR83" s="59">
        <v>0</v>
      </c>
      <c r="AS83" s="102"/>
      <c r="AT83" s="59"/>
      <c r="AU83" s="118">
        <f>AVERAGE(Table121516589[[#This Row],[Column45]],Table121516589[[#This Row],[Column44]],Table121516589[[#This Row],[Column43]])</f>
        <v>0</v>
      </c>
      <c r="AV83" s="102">
        <v>0</v>
      </c>
      <c r="AW83" s="102">
        <v>0</v>
      </c>
      <c r="AX83" s="102">
        <v>0</v>
      </c>
      <c r="AY83" s="102">
        <v>0</v>
      </c>
      <c r="AZ83" s="102">
        <v>0</v>
      </c>
      <c r="BA8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4" spans="1:53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54"/>
      <c r="M84" s="54"/>
      <c r="N84" s="54"/>
      <c r="O84" s="54"/>
      <c r="P84" s="65"/>
      <c r="Q8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4" s="101"/>
      <c r="S84" s="101"/>
      <c r="T84" s="101"/>
      <c r="U84" s="101"/>
      <c r="V84" s="65"/>
      <c r="W84" s="118" t="e">
        <f>AVERAGE(Table121516589[[#This Row],[Column19]],Table121516589[[#This Row],[Column20]],Table121516589[[#This Row],[Column22]])</f>
        <v>#DIV/0!</v>
      </c>
      <c r="X84" s="59">
        <v>0</v>
      </c>
      <c r="Y84" s="59">
        <v>0</v>
      </c>
      <c r="Z84" s="59">
        <v>0</v>
      </c>
      <c r="AA84" s="101"/>
      <c r="AB84" s="65"/>
      <c r="AC84" s="118">
        <f>AVERAGE(Table121516589[[#This Row],[Column25]],Table121516589[[#This Row],[Column26]],Table121516589[[#This Row],[Column27]])</f>
        <v>0</v>
      </c>
      <c r="AD84" s="101"/>
      <c r="AE84" s="101"/>
      <c r="AF84" s="101"/>
      <c r="AG84" s="101"/>
      <c r="AH84" s="65"/>
      <c r="AI84" s="118" t="e">
        <f>AVERAGE(Table121516589[[#This Row],[Column33]],Table121516589[[#This Row],[Column32]],Table121516589[[#This Row],[Column31]])</f>
        <v>#DIV/0!</v>
      </c>
      <c r="AJ84" s="54"/>
      <c r="AK84" s="54"/>
      <c r="AL84" s="101"/>
      <c r="AM84" s="54"/>
      <c r="AN84" s="65"/>
      <c r="AO84" s="118">
        <v>0</v>
      </c>
      <c r="AP84" s="59">
        <v>0</v>
      </c>
      <c r="AQ84" s="59">
        <v>0</v>
      </c>
      <c r="AR84" s="59">
        <v>0</v>
      </c>
      <c r="AS84" s="101"/>
      <c r="AT84" s="65"/>
      <c r="AU84" s="118">
        <f>AVERAGE(Table121516589[[#This Row],[Column45]],Table121516589[[#This Row],[Column44]],Table121516589[[#This Row],[Column43]])</f>
        <v>0</v>
      </c>
      <c r="AV84" s="102">
        <v>0</v>
      </c>
      <c r="AW84" s="102">
        <v>0</v>
      </c>
      <c r="AX84" s="102">
        <v>0</v>
      </c>
      <c r="AY84" s="102">
        <v>0</v>
      </c>
      <c r="AZ84" s="102">
        <v>0</v>
      </c>
      <c r="BA8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5" spans="1:53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58"/>
      <c r="M85" s="58"/>
      <c r="N85" s="58"/>
      <c r="O85" s="58"/>
      <c r="P85" s="59"/>
      <c r="Q8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5" s="102"/>
      <c r="S85" s="102"/>
      <c r="T85" s="102"/>
      <c r="U85" s="102"/>
      <c r="V85" s="59"/>
      <c r="W85" s="118" t="e">
        <f>AVERAGE(Table121516589[[#This Row],[Column19]],Table121516589[[#This Row],[Column20]],Table121516589[[#This Row],[Column22]])</f>
        <v>#DIV/0!</v>
      </c>
      <c r="X85" s="59">
        <v>0</v>
      </c>
      <c r="Y85" s="59">
        <v>0</v>
      </c>
      <c r="Z85" s="59">
        <v>0</v>
      </c>
      <c r="AA85" s="102"/>
      <c r="AB85" s="59"/>
      <c r="AC85" s="118">
        <f>AVERAGE(Table121516589[[#This Row],[Column25]],Table121516589[[#This Row],[Column26]],Table121516589[[#This Row],[Column27]])</f>
        <v>0</v>
      </c>
      <c r="AD85" s="102"/>
      <c r="AE85" s="102"/>
      <c r="AF85" s="102"/>
      <c r="AG85" s="102"/>
      <c r="AH85" s="59"/>
      <c r="AI85" s="118" t="e">
        <f>AVERAGE(Table121516589[[#This Row],[Column33]],Table121516589[[#This Row],[Column32]],Table121516589[[#This Row],[Column31]])</f>
        <v>#DIV/0!</v>
      </c>
      <c r="AJ85" s="58"/>
      <c r="AK85" s="58"/>
      <c r="AL85" s="102"/>
      <c r="AM85" s="58"/>
      <c r="AN85" s="59"/>
      <c r="AO85" s="118">
        <v>0</v>
      </c>
      <c r="AP85" s="59">
        <v>0</v>
      </c>
      <c r="AQ85" s="59">
        <v>0</v>
      </c>
      <c r="AR85" s="59">
        <v>0</v>
      </c>
      <c r="AS85" s="102"/>
      <c r="AT85" s="59"/>
      <c r="AU85" s="118">
        <f>AVERAGE(Table121516589[[#This Row],[Column45]],Table121516589[[#This Row],[Column44]],Table121516589[[#This Row],[Column43]])</f>
        <v>0</v>
      </c>
      <c r="AV85" s="102">
        <v>0</v>
      </c>
      <c r="AW85" s="102">
        <v>0</v>
      </c>
      <c r="AX85" s="102">
        <v>0</v>
      </c>
      <c r="AY85" s="102">
        <v>0</v>
      </c>
      <c r="AZ85" s="102">
        <v>0</v>
      </c>
      <c r="BA8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6" spans="1:53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54"/>
      <c r="M86" s="54"/>
      <c r="N86" s="54"/>
      <c r="O86" s="54"/>
      <c r="P86" s="65"/>
      <c r="Q8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6" s="101"/>
      <c r="S86" s="101"/>
      <c r="T86" s="101"/>
      <c r="U86" s="101"/>
      <c r="V86" s="65"/>
      <c r="W86" s="118" t="e">
        <f>AVERAGE(Table121516589[[#This Row],[Column19]],Table121516589[[#This Row],[Column20]],Table121516589[[#This Row],[Column22]])</f>
        <v>#DIV/0!</v>
      </c>
      <c r="X86" s="59">
        <v>0</v>
      </c>
      <c r="Y86" s="59">
        <v>0</v>
      </c>
      <c r="Z86" s="59">
        <v>0</v>
      </c>
      <c r="AA86" s="101"/>
      <c r="AB86" s="65"/>
      <c r="AC86" s="118">
        <f>AVERAGE(Table121516589[[#This Row],[Column25]],Table121516589[[#This Row],[Column26]],Table121516589[[#This Row],[Column27]])</f>
        <v>0</v>
      </c>
      <c r="AD86" s="101"/>
      <c r="AE86" s="101"/>
      <c r="AF86" s="101"/>
      <c r="AG86" s="101"/>
      <c r="AH86" s="65"/>
      <c r="AI86" s="118" t="e">
        <f>AVERAGE(Table121516589[[#This Row],[Column33]],Table121516589[[#This Row],[Column32]],Table121516589[[#This Row],[Column31]])</f>
        <v>#DIV/0!</v>
      </c>
      <c r="AJ86" s="54"/>
      <c r="AK86" s="54"/>
      <c r="AL86" s="101"/>
      <c r="AM86" s="54"/>
      <c r="AN86" s="65"/>
      <c r="AO86" s="118">
        <v>0</v>
      </c>
      <c r="AP86" s="59">
        <v>0</v>
      </c>
      <c r="AQ86" s="59">
        <v>0</v>
      </c>
      <c r="AR86" s="59">
        <v>0</v>
      </c>
      <c r="AS86" s="101"/>
      <c r="AT86" s="65"/>
      <c r="AU86" s="118">
        <f>AVERAGE(Table121516589[[#This Row],[Column45]],Table121516589[[#This Row],[Column44]],Table121516589[[#This Row],[Column43]])</f>
        <v>0</v>
      </c>
      <c r="AV86" s="102">
        <v>0</v>
      </c>
      <c r="AW86" s="102">
        <v>0</v>
      </c>
      <c r="AX86" s="102">
        <v>0</v>
      </c>
      <c r="AY86" s="102">
        <v>0</v>
      </c>
      <c r="AZ86" s="102">
        <v>0</v>
      </c>
      <c r="BA8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7" spans="1:53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58"/>
      <c r="M87" s="58"/>
      <c r="N87" s="58"/>
      <c r="O87" s="58"/>
      <c r="P87" s="59"/>
      <c r="Q8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7" s="102"/>
      <c r="S87" s="102"/>
      <c r="T87" s="102"/>
      <c r="U87" s="102"/>
      <c r="V87" s="59"/>
      <c r="W87" s="118" t="e">
        <f>AVERAGE(Table121516589[[#This Row],[Column19]],Table121516589[[#This Row],[Column20]],Table121516589[[#This Row],[Column22]])</f>
        <v>#DIV/0!</v>
      </c>
      <c r="X87" s="59">
        <v>0</v>
      </c>
      <c r="Y87" s="59">
        <v>0</v>
      </c>
      <c r="Z87" s="59">
        <v>0</v>
      </c>
      <c r="AA87" s="102"/>
      <c r="AB87" s="59"/>
      <c r="AC87" s="118">
        <f>AVERAGE(Table121516589[[#This Row],[Column25]],Table121516589[[#This Row],[Column26]],Table121516589[[#This Row],[Column27]])</f>
        <v>0</v>
      </c>
      <c r="AD87" s="102"/>
      <c r="AE87" s="102"/>
      <c r="AF87" s="102"/>
      <c r="AG87" s="102"/>
      <c r="AH87" s="59"/>
      <c r="AI87" s="118" t="e">
        <f>AVERAGE(Table121516589[[#This Row],[Column33]],Table121516589[[#This Row],[Column32]],Table121516589[[#This Row],[Column31]])</f>
        <v>#DIV/0!</v>
      </c>
      <c r="AJ87" s="58"/>
      <c r="AK87" s="58"/>
      <c r="AL87" s="102"/>
      <c r="AM87" s="58"/>
      <c r="AN87" s="59"/>
      <c r="AO87" s="118">
        <v>0</v>
      </c>
      <c r="AP87" s="59">
        <v>0</v>
      </c>
      <c r="AQ87" s="59">
        <v>0</v>
      </c>
      <c r="AR87" s="59">
        <v>0</v>
      </c>
      <c r="AS87" s="102"/>
      <c r="AT87" s="59"/>
      <c r="AU87" s="118">
        <f>AVERAGE(Table121516589[[#This Row],[Column45]],Table121516589[[#This Row],[Column44]],Table121516589[[#This Row],[Column43]])</f>
        <v>0</v>
      </c>
      <c r="AV87" s="102">
        <v>0</v>
      </c>
      <c r="AW87" s="102">
        <v>0</v>
      </c>
      <c r="AX87" s="102">
        <v>0</v>
      </c>
      <c r="AY87" s="102">
        <v>0</v>
      </c>
      <c r="AZ87" s="102">
        <v>0</v>
      </c>
      <c r="BA8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8" spans="1:53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54"/>
      <c r="M88" s="54"/>
      <c r="N88" s="54"/>
      <c r="O88" s="54"/>
      <c r="P88" s="65"/>
      <c r="Q8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8" s="101"/>
      <c r="S88" s="101"/>
      <c r="T88" s="101"/>
      <c r="U88" s="101"/>
      <c r="V88" s="65"/>
      <c r="W88" s="118" t="e">
        <f>AVERAGE(Table121516589[[#This Row],[Column19]],Table121516589[[#This Row],[Column20]],Table121516589[[#This Row],[Column22]])</f>
        <v>#DIV/0!</v>
      </c>
      <c r="X88" s="59">
        <v>0</v>
      </c>
      <c r="Y88" s="59">
        <v>0</v>
      </c>
      <c r="Z88" s="59">
        <v>0</v>
      </c>
      <c r="AA88" s="101"/>
      <c r="AB88" s="65"/>
      <c r="AC88" s="118">
        <f>AVERAGE(Table121516589[[#This Row],[Column25]],Table121516589[[#This Row],[Column26]],Table121516589[[#This Row],[Column27]])</f>
        <v>0</v>
      </c>
      <c r="AD88" s="101"/>
      <c r="AE88" s="101"/>
      <c r="AF88" s="101"/>
      <c r="AG88" s="101"/>
      <c r="AH88" s="65"/>
      <c r="AI88" s="118" t="e">
        <f>AVERAGE(Table121516589[[#This Row],[Column33]],Table121516589[[#This Row],[Column32]],Table121516589[[#This Row],[Column31]])</f>
        <v>#DIV/0!</v>
      </c>
      <c r="AJ88" s="54"/>
      <c r="AK88" s="54"/>
      <c r="AL88" s="101"/>
      <c r="AM88" s="54"/>
      <c r="AN88" s="65"/>
      <c r="AO88" s="118">
        <v>0</v>
      </c>
      <c r="AP88" s="59">
        <v>0</v>
      </c>
      <c r="AQ88" s="59">
        <v>0</v>
      </c>
      <c r="AR88" s="59">
        <v>0</v>
      </c>
      <c r="AS88" s="101"/>
      <c r="AT88" s="65"/>
      <c r="AU88" s="118">
        <f>AVERAGE(Table121516589[[#This Row],[Column45]],Table121516589[[#This Row],[Column44]],Table121516589[[#This Row],[Column43]])</f>
        <v>0</v>
      </c>
      <c r="AV88" s="102">
        <v>0</v>
      </c>
      <c r="AW88" s="102">
        <v>0</v>
      </c>
      <c r="AX88" s="102">
        <v>0</v>
      </c>
      <c r="AY88" s="102">
        <v>0</v>
      </c>
      <c r="AZ88" s="102">
        <v>0</v>
      </c>
      <c r="BA8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89" spans="1:53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58"/>
      <c r="M89" s="58"/>
      <c r="N89" s="58"/>
      <c r="O89" s="58"/>
      <c r="P89" s="59"/>
      <c r="Q8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89" s="102"/>
      <c r="S89" s="102"/>
      <c r="T89" s="102"/>
      <c r="U89" s="102"/>
      <c r="V89" s="59"/>
      <c r="W89" s="118" t="e">
        <f>AVERAGE(Table121516589[[#This Row],[Column19]],Table121516589[[#This Row],[Column20]],Table121516589[[#This Row],[Column22]])</f>
        <v>#DIV/0!</v>
      </c>
      <c r="X89" s="59">
        <v>0</v>
      </c>
      <c r="Y89" s="59">
        <v>0</v>
      </c>
      <c r="Z89" s="59">
        <v>0</v>
      </c>
      <c r="AA89" s="102"/>
      <c r="AB89" s="59"/>
      <c r="AC89" s="118">
        <f>AVERAGE(Table121516589[[#This Row],[Column25]],Table121516589[[#This Row],[Column26]],Table121516589[[#This Row],[Column27]])</f>
        <v>0</v>
      </c>
      <c r="AD89" s="102"/>
      <c r="AE89" s="102"/>
      <c r="AF89" s="102"/>
      <c r="AG89" s="102"/>
      <c r="AH89" s="59"/>
      <c r="AI89" s="118" t="e">
        <f>AVERAGE(Table121516589[[#This Row],[Column33]],Table121516589[[#This Row],[Column32]],Table121516589[[#This Row],[Column31]])</f>
        <v>#DIV/0!</v>
      </c>
      <c r="AJ89" s="58"/>
      <c r="AK89" s="58"/>
      <c r="AL89" s="102"/>
      <c r="AM89" s="58"/>
      <c r="AN89" s="59"/>
      <c r="AO89" s="118">
        <v>0</v>
      </c>
      <c r="AP89" s="59">
        <v>0</v>
      </c>
      <c r="AQ89" s="59">
        <v>0</v>
      </c>
      <c r="AR89" s="59">
        <v>0</v>
      </c>
      <c r="AS89" s="102"/>
      <c r="AT89" s="59"/>
      <c r="AU89" s="118">
        <f>AVERAGE(Table121516589[[#This Row],[Column45]],Table121516589[[#This Row],[Column44]],Table121516589[[#This Row],[Column43]])</f>
        <v>0</v>
      </c>
      <c r="AV89" s="102">
        <v>0</v>
      </c>
      <c r="AW89" s="102">
        <v>0</v>
      </c>
      <c r="AX89" s="102">
        <v>0</v>
      </c>
      <c r="AY89" s="102">
        <v>0</v>
      </c>
      <c r="AZ89" s="102">
        <v>0</v>
      </c>
      <c r="BA8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0" spans="1:53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54"/>
      <c r="M90" s="54"/>
      <c r="N90" s="54"/>
      <c r="O90" s="54"/>
      <c r="P90" s="65"/>
      <c r="Q9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0" s="101"/>
      <c r="S90" s="101"/>
      <c r="T90" s="101"/>
      <c r="U90" s="101"/>
      <c r="V90" s="65"/>
      <c r="W90" s="118" t="e">
        <f>AVERAGE(Table121516589[[#This Row],[Column19]],Table121516589[[#This Row],[Column20]],Table121516589[[#This Row],[Column22]])</f>
        <v>#DIV/0!</v>
      </c>
      <c r="X90" s="59">
        <v>0</v>
      </c>
      <c r="Y90" s="59">
        <v>0</v>
      </c>
      <c r="Z90" s="59">
        <v>0</v>
      </c>
      <c r="AA90" s="101"/>
      <c r="AB90" s="65"/>
      <c r="AC90" s="118">
        <f>AVERAGE(Table121516589[[#This Row],[Column25]],Table121516589[[#This Row],[Column26]],Table121516589[[#This Row],[Column27]])</f>
        <v>0</v>
      </c>
      <c r="AD90" s="101"/>
      <c r="AE90" s="101"/>
      <c r="AF90" s="101"/>
      <c r="AG90" s="101"/>
      <c r="AH90" s="65"/>
      <c r="AI90" s="118" t="e">
        <f>AVERAGE(Table121516589[[#This Row],[Column33]],Table121516589[[#This Row],[Column32]],Table121516589[[#This Row],[Column31]])</f>
        <v>#DIV/0!</v>
      </c>
      <c r="AJ90" s="54"/>
      <c r="AK90" s="54"/>
      <c r="AL90" s="101"/>
      <c r="AM90" s="54"/>
      <c r="AN90" s="65"/>
      <c r="AO90" s="118">
        <v>0</v>
      </c>
      <c r="AP90" s="59">
        <v>0</v>
      </c>
      <c r="AQ90" s="59">
        <v>0</v>
      </c>
      <c r="AR90" s="59">
        <v>0</v>
      </c>
      <c r="AS90" s="101"/>
      <c r="AT90" s="65"/>
      <c r="AU90" s="118">
        <f>AVERAGE(Table121516589[[#This Row],[Column45]],Table121516589[[#This Row],[Column44]],Table121516589[[#This Row],[Column43]])</f>
        <v>0</v>
      </c>
      <c r="AV90" s="102">
        <v>0</v>
      </c>
      <c r="AW90" s="102">
        <v>0</v>
      </c>
      <c r="AX90" s="102">
        <v>0</v>
      </c>
      <c r="AY90" s="102">
        <v>0</v>
      </c>
      <c r="AZ90" s="102">
        <v>0</v>
      </c>
      <c r="BA9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1" spans="1:53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58"/>
      <c r="M91" s="58"/>
      <c r="N91" s="58"/>
      <c r="O91" s="58"/>
      <c r="P91" s="59"/>
      <c r="Q9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1" s="102"/>
      <c r="S91" s="102"/>
      <c r="T91" s="102"/>
      <c r="U91" s="102"/>
      <c r="V91" s="59"/>
      <c r="W91" s="118" t="e">
        <f>AVERAGE(Table121516589[[#This Row],[Column19]],Table121516589[[#This Row],[Column20]],Table121516589[[#This Row],[Column22]])</f>
        <v>#DIV/0!</v>
      </c>
      <c r="X91" s="59">
        <v>0</v>
      </c>
      <c r="Y91" s="59">
        <v>0</v>
      </c>
      <c r="Z91" s="59">
        <v>0</v>
      </c>
      <c r="AA91" s="102"/>
      <c r="AB91" s="59"/>
      <c r="AC91" s="118">
        <f>AVERAGE(Table121516589[[#This Row],[Column25]],Table121516589[[#This Row],[Column26]],Table121516589[[#This Row],[Column27]])</f>
        <v>0</v>
      </c>
      <c r="AD91" s="102"/>
      <c r="AE91" s="102"/>
      <c r="AF91" s="102"/>
      <c r="AG91" s="102"/>
      <c r="AH91" s="59"/>
      <c r="AI91" s="118" t="e">
        <f>AVERAGE(Table121516589[[#This Row],[Column33]],Table121516589[[#This Row],[Column32]],Table121516589[[#This Row],[Column31]])</f>
        <v>#DIV/0!</v>
      </c>
      <c r="AJ91" s="58"/>
      <c r="AK91" s="58"/>
      <c r="AL91" s="102"/>
      <c r="AM91" s="58"/>
      <c r="AN91" s="59"/>
      <c r="AO91" s="118">
        <v>0</v>
      </c>
      <c r="AP91" s="59">
        <v>0</v>
      </c>
      <c r="AQ91" s="59">
        <v>0</v>
      </c>
      <c r="AR91" s="59">
        <v>0</v>
      </c>
      <c r="AS91" s="102"/>
      <c r="AT91" s="59"/>
      <c r="AU91" s="118">
        <f>AVERAGE(Table121516589[[#This Row],[Column45]],Table121516589[[#This Row],[Column44]],Table121516589[[#This Row],[Column43]])</f>
        <v>0</v>
      </c>
      <c r="AV91" s="102">
        <v>0</v>
      </c>
      <c r="AW91" s="102">
        <v>0</v>
      </c>
      <c r="AX91" s="102">
        <v>0</v>
      </c>
      <c r="AY91" s="102">
        <v>0</v>
      </c>
      <c r="AZ91" s="102">
        <v>0</v>
      </c>
      <c r="BA9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2" spans="1:53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54"/>
      <c r="M92" s="54"/>
      <c r="N92" s="54"/>
      <c r="O92" s="54"/>
      <c r="P92" s="65"/>
      <c r="Q9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2" s="101"/>
      <c r="S92" s="101"/>
      <c r="T92" s="101"/>
      <c r="U92" s="101"/>
      <c r="V92" s="65"/>
      <c r="W92" s="118" t="e">
        <f>AVERAGE(Table121516589[[#This Row],[Column19]],Table121516589[[#This Row],[Column20]],Table121516589[[#This Row],[Column22]])</f>
        <v>#DIV/0!</v>
      </c>
      <c r="X92" s="59">
        <v>0</v>
      </c>
      <c r="Y92" s="59">
        <v>0</v>
      </c>
      <c r="Z92" s="59">
        <v>0</v>
      </c>
      <c r="AA92" s="101"/>
      <c r="AB92" s="65"/>
      <c r="AC92" s="118">
        <f>AVERAGE(Table121516589[[#This Row],[Column25]],Table121516589[[#This Row],[Column26]],Table121516589[[#This Row],[Column27]])</f>
        <v>0</v>
      </c>
      <c r="AD92" s="101"/>
      <c r="AE92" s="101"/>
      <c r="AF92" s="101"/>
      <c r="AG92" s="101"/>
      <c r="AH92" s="65"/>
      <c r="AI92" s="118" t="e">
        <f>AVERAGE(Table121516589[[#This Row],[Column33]],Table121516589[[#This Row],[Column32]],Table121516589[[#This Row],[Column31]])</f>
        <v>#DIV/0!</v>
      </c>
      <c r="AJ92" s="54"/>
      <c r="AK92" s="54"/>
      <c r="AL92" s="101"/>
      <c r="AM92" s="54"/>
      <c r="AN92" s="65"/>
      <c r="AO92" s="118">
        <v>0</v>
      </c>
      <c r="AP92" s="59">
        <v>0</v>
      </c>
      <c r="AQ92" s="59">
        <v>0</v>
      </c>
      <c r="AR92" s="59">
        <v>0</v>
      </c>
      <c r="AS92" s="101"/>
      <c r="AT92" s="65"/>
      <c r="AU92" s="118">
        <f>AVERAGE(Table121516589[[#This Row],[Column45]],Table121516589[[#This Row],[Column44]],Table121516589[[#This Row],[Column43]])</f>
        <v>0</v>
      </c>
      <c r="AV92" s="102">
        <v>0</v>
      </c>
      <c r="AW92" s="102">
        <v>0</v>
      </c>
      <c r="AX92" s="102">
        <v>0</v>
      </c>
      <c r="AY92" s="102">
        <v>0</v>
      </c>
      <c r="AZ92" s="102">
        <v>0</v>
      </c>
      <c r="BA9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3" spans="1:53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58"/>
      <c r="M93" s="58"/>
      <c r="N93" s="58"/>
      <c r="O93" s="58"/>
      <c r="P93" s="59"/>
      <c r="Q9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3" s="102"/>
      <c r="S93" s="102"/>
      <c r="T93" s="102"/>
      <c r="U93" s="102"/>
      <c r="V93" s="59"/>
      <c r="W93" s="118" t="e">
        <f>AVERAGE(Table121516589[[#This Row],[Column19]],Table121516589[[#This Row],[Column20]],Table121516589[[#This Row],[Column22]])</f>
        <v>#DIV/0!</v>
      </c>
      <c r="X93" s="59">
        <v>0</v>
      </c>
      <c r="Y93" s="59">
        <v>0</v>
      </c>
      <c r="Z93" s="59">
        <v>0</v>
      </c>
      <c r="AA93" s="102"/>
      <c r="AB93" s="59"/>
      <c r="AC93" s="118">
        <f>AVERAGE(Table121516589[[#This Row],[Column25]],Table121516589[[#This Row],[Column26]],Table121516589[[#This Row],[Column27]])</f>
        <v>0</v>
      </c>
      <c r="AD93" s="102"/>
      <c r="AE93" s="102"/>
      <c r="AF93" s="102"/>
      <c r="AG93" s="102"/>
      <c r="AH93" s="59"/>
      <c r="AI93" s="118" t="e">
        <f>AVERAGE(Table121516589[[#This Row],[Column33]],Table121516589[[#This Row],[Column32]],Table121516589[[#This Row],[Column31]])</f>
        <v>#DIV/0!</v>
      </c>
      <c r="AJ93" s="58"/>
      <c r="AK93" s="58"/>
      <c r="AL93" s="102"/>
      <c r="AM93" s="58"/>
      <c r="AN93" s="59"/>
      <c r="AO93" s="118">
        <v>0</v>
      </c>
      <c r="AP93" s="59">
        <v>0</v>
      </c>
      <c r="AQ93" s="59">
        <v>0</v>
      </c>
      <c r="AR93" s="59">
        <v>0</v>
      </c>
      <c r="AS93" s="102"/>
      <c r="AT93" s="59"/>
      <c r="AU93" s="118">
        <f>AVERAGE(Table121516589[[#This Row],[Column45]],Table121516589[[#This Row],[Column44]],Table121516589[[#This Row],[Column43]])</f>
        <v>0</v>
      </c>
      <c r="AV93" s="102">
        <v>0</v>
      </c>
      <c r="AW93" s="102">
        <v>0</v>
      </c>
      <c r="AX93" s="102">
        <v>0</v>
      </c>
      <c r="AY93" s="102">
        <v>0</v>
      </c>
      <c r="AZ93" s="102">
        <v>0</v>
      </c>
      <c r="BA9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4" spans="1:53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54"/>
      <c r="M94" s="54"/>
      <c r="N94" s="54"/>
      <c r="O94" s="54"/>
      <c r="P94" s="65"/>
      <c r="Q9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4" s="101"/>
      <c r="S94" s="101"/>
      <c r="T94" s="101"/>
      <c r="U94" s="101"/>
      <c r="V94" s="65"/>
      <c r="W94" s="118" t="e">
        <f>AVERAGE(Table121516589[[#This Row],[Column19]],Table121516589[[#This Row],[Column20]],Table121516589[[#This Row],[Column22]])</f>
        <v>#DIV/0!</v>
      </c>
      <c r="X94" s="59">
        <v>0</v>
      </c>
      <c r="Y94" s="59">
        <v>0</v>
      </c>
      <c r="Z94" s="59">
        <v>0</v>
      </c>
      <c r="AA94" s="101"/>
      <c r="AB94" s="65"/>
      <c r="AC94" s="118">
        <f>AVERAGE(Table121516589[[#This Row],[Column25]],Table121516589[[#This Row],[Column26]],Table121516589[[#This Row],[Column27]])</f>
        <v>0</v>
      </c>
      <c r="AD94" s="101"/>
      <c r="AE94" s="101"/>
      <c r="AF94" s="101"/>
      <c r="AG94" s="101"/>
      <c r="AH94" s="65"/>
      <c r="AI94" s="118" t="e">
        <f>AVERAGE(Table121516589[[#This Row],[Column33]],Table121516589[[#This Row],[Column32]],Table121516589[[#This Row],[Column31]])</f>
        <v>#DIV/0!</v>
      </c>
      <c r="AJ94" s="54"/>
      <c r="AK94" s="54"/>
      <c r="AL94" s="101"/>
      <c r="AM94" s="54"/>
      <c r="AN94" s="65"/>
      <c r="AO94" s="118">
        <v>0</v>
      </c>
      <c r="AP94" s="59">
        <v>0</v>
      </c>
      <c r="AQ94" s="59">
        <v>0</v>
      </c>
      <c r="AR94" s="59">
        <v>0</v>
      </c>
      <c r="AS94" s="101"/>
      <c r="AT94" s="65"/>
      <c r="AU94" s="118">
        <f>AVERAGE(Table121516589[[#This Row],[Column45]],Table121516589[[#This Row],[Column44]],Table121516589[[#This Row],[Column43]])</f>
        <v>0</v>
      </c>
      <c r="AV94" s="102">
        <v>0</v>
      </c>
      <c r="AW94" s="102">
        <v>0</v>
      </c>
      <c r="AX94" s="102">
        <v>0</v>
      </c>
      <c r="AY94" s="102">
        <v>0</v>
      </c>
      <c r="AZ94" s="102">
        <v>0</v>
      </c>
      <c r="BA9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5" spans="1:53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58"/>
      <c r="M95" s="58"/>
      <c r="N95" s="58"/>
      <c r="O95" s="58"/>
      <c r="P95" s="59"/>
      <c r="Q9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5" s="102"/>
      <c r="S95" s="102"/>
      <c r="T95" s="102"/>
      <c r="U95" s="102"/>
      <c r="V95" s="59"/>
      <c r="W95" s="118" t="e">
        <f>AVERAGE(Table121516589[[#This Row],[Column19]],Table121516589[[#This Row],[Column20]],Table121516589[[#This Row],[Column22]])</f>
        <v>#DIV/0!</v>
      </c>
      <c r="X95" s="59">
        <v>0</v>
      </c>
      <c r="Y95" s="59">
        <v>0</v>
      </c>
      <c r="Z95" s="59">
        <v>0</v>
      </c>
      <c r="AA95" s="102"/>
      <c r="AB95" s="59"/>
      <c r="AC95" s="118">
        <f>AVERAGE(Table121516589[[#This Row],[Column25]],Table121516589[[#This Row],[Column26]],Table121516589[[#This Row],[Column27]])</f>
        <v>0</v>
      </c>
      <c r="AD95" s="102"/>
      <c r="AE95" s="102"/>
      <c r="AF95" s="102"/>
      <c r="AG95" s="102"/>
      <c r="AH95" s="59"/>
      <c r="AI95" s="118" t="e">
        <f>AVERAGE(Table121516589[[#This Row],[Column33]],Table121516589[[#This Row],[Column32]],Table121516589[[#This Row],[Column31]])</f>
        <v>#DIV/0!</v>
      </c>
      <c r="AJ95" s="58"/>
      <c r="AK95" s="58"/>
      <c r="AL95" s="102"/>
      <c r="AM95" s="58"/>
      <c r="AN95" s="59"/>
      <c r="AO95" s="118">
        <v>0</v>
      </c>
      <c r="AP95" s="59">
        <v>0</v>
      </c>
      <c r="AQ95" s="59">
        <v>0</v>
      </c>
      <c r="AR95" s="59">
        <v>0</v>
      </c>
      <c r="AS95" s="102"/>
      <c r="AT95" s="59"/>
      <c r="AU95" s="118">
        <f>AVERAGE(Table121516589[[#This Row],[Column45]],Table121516589[[#This Row],[Column44]],Table121516589[[#This Row],[Column43]])</f>
        <v>0</v>
      </c>
      <c r="AV95" s="102">
        <v>0</v>
      </c>
      <c r="AW95" s="102">
        <v>0</v>
      </c>
      <c r="AX95" s="102">
        <v>0</v>
      </c>
      <c r="AY95" s="102">
        <v>0</v>
      </c>
      <c r="AZ95" s="102">
        <v>0</v>
      </c>
      <c r="BA9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6" spans="1:53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54"/>
      <c r="M96" s="54"/>
      <c r="N96" s="54"/>
      <c r="O96" s="54"/>
      <c r="P96" s="65"/>
      <c r="Q9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6" s="101"/>
      <c r="S96" s="101"/>
      <c r="T96" s="101"/>
      <c r="U96" s="101"/>
      <c r="V96" s="65"/>
      <c r="W96" s="118" t="e">
        <f>AVERAGE(Table121516589[[#This Row],[Column19]],Table121516589[[#This Row],[Column20]],Table121516589[[#This Row],[Column22]])</f>
        <v>#DIV/0!</v>
      </c>
      <c r="X96" s="59">
        <v>0</v>
      </c>
      <c r="Y96" s="59">
        <v>0</v>
      </c>
      <c r="Z96" s="59">
        <v>0</v>
      </c>
      <c r="AA96" s="101"/>
      <c r="AB96" s="65"/>
      <c r="AC96" s="118">
        <f>AVERAGE(Table121516589[[#This Row],[Column25]],Table121516589[[#This Row],[Column26]],Table121516589[[#This Row],[Column27]])</f>
        <v>0</v>
      </c>
      <c r="AD96" s="101"/>
      <c r="AE96" s="101"/>
      <c r="AF96" s="101"/>
      <c r="AG96" s="101"/>
      <c r="AH96" s="65"/>
      <c r="AI96" s="118" t="e">
        <f>AVERAGE(Table121516589[[#This Row],[Column33]],Table121516589[[#This Row],[Column32]],Table121516589[[#This Row],[Column31]])</f>
        <v>#DIV/0!</v>
      </c>
      <c r="AJ96" s="54"/>
      <c r="AK96" s="54"/>
      <c r="AL96" s="101"/>
      <c r="AM96" s="54"/>
      <c r="AN96" s="65"/>
      <c r="AO96" s="118">
        <v>0</v>
      </c>
      <c r="AP96" s="59">
        <v>0</v>
      </c>
      <c r="AQ96" s="59">
        <v>0</v>
      </c>
      <c r="AR96" s="59">
        <v>0</v>
      </c>
      <c r="AS96" s="101"/>
      <c r="AT96" s="65"/>
      <c r="AU96" s="118">
        <f>AVERAGE(Table121516589[[#This Row],[Column45]],Table121516589[[#This Row],[Column44]],Table121516589[[#This Row],[Column43]])</f>
        <v>0</v>
      </c>
      <c r="AV96" s="102">
        <v>0</v>
      </c>
      <c r="AW96" s="102">
        <v>0</v>
      </c>
      <c r="AX96" s="102">
        <v>0</v>
      </c>
      <c r="AY96" s="102">
        <v>0</v>
      </c>
      <c r="AZ96" s="102">
        <v>0</v>
      </c>
      <c r="BA9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7" spans="1:53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58"/>
      <c r="M97" s="58"/>
      <c r="N97" s="58"/>
      <c r="O97" s="58"/>
      <c r="P97" s="59"/>
      <c r="Q9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7" s="102"/>
      <c r="S97" s="102"/>
      <c r="T97" s="102"/>
      <c r="U97" s="102"/>
      <c r="V97" s="59"/>
      <c r="W97" s="118" t="e">
        <f>AVERAGE(Table121516589[[#This Row],[Column19]],Table121516589[[#This Row],[Column20]],Table121516589[[#This Row],[Column22]])</f>
        <v>#DIV/0!</v>
      </c>
      <c r="X97" s="59">
        <v>0</v>
      </c>
      <c r="Y97" s="59">
        <v>0</v>
      </c>
      <c r="Z97" s="59">
        <v>0</v>
      </c>
      <c r="AA97" s="102"/>
      <c r="AB97" s="59"/>
      <c r="AC97" s="118">
        <f>AVERAGE(Table121516589[[#This Row],[Column25]],Table121516589[[#This Row],[Column26]],Table121516589[[#This Row],[Column27]])</f>
        <v>0</v>
      </c>
      <c r="AD97" s="102"/>
      <c r="AE97" s="102"/>
      <c r="AF97" s="102"/>
      <c r="AG97" s="102"/>
      <c r="AH97" s="59"/>
      <c r="AI97" s="118" t="e">
        <f>AVERAGE(Table121516589[[#This Row],[Column33]],Table121516589[[#This Row],[Column32]],Table121516589[[#This Row],[Column31]])</f>
        <v>#DIV/0!</v>
      </c>
      <c r="AJ97" s="58"/>
      <c r="AK97" s="58"/>
      <c r="AL97" s="102"/>
      <c r="AM97" s="58"/>
      <c r="AN97" s="59"/>
      <c r="AO97" s="118">
        <v>0</v>
      </c>
      <c r="AP97" s="59">
        <v>0</v>
      </c>
      <c r="AQ97" s="59">
        <v>0</v>
      </c>
      <c r="AR97" s="59">
        <v>0</v>
      </c>
      <c r="AS97" s="102"/>
      <c r="AT97" s="59"/>
      <c r="AU97" s="118">
        <f>AVERAGE(Table121516589[[#This Row],[Column45]],Table121516589[[#This Row],[Column44]],Table121516589[[#This Row],[Column43]])</f>
        <v>0</v>
      </c>
      <c r="AV97" s="102">
        <v>0</v>
      </c>
      <c r="AW97" s="102">
        <v>0</v>
      </c>
      <c r="AX97" s="102">
        <v>0</v>
      </c>
      <c r="AY97" s="102">
        <v>0</v>
      </c>
      <c r="AZ97" s="102">
        <v>0</v>
      </c>
      <c r="BA9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8" spans="1:53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54"/>
      <c r="M98" s="54"/>
      <c r="N98" s="54"/>
      <c r="O98" s="54"/>
      <c r="P98" s="65"/>
      <c r="Q9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8" s="101"/>
      <c r="S98" s="101"/>
      <c r="T98" s="101"/>
      <c r="U98" s="101"/>
      <c r="V98" s="65"/>
      <c r="W98" s="118" t="e">
        <f>AVERAGE(Table121516589[[#This Row],[Column19]],Table121516589[[#This Row],[Column20]],Table121516589[[#This Row],[Column22]])</f>
        <v>#DIV/0!</v>
      </c>
      <c r="X98" s="59">
        <v>0</v>
      </c>
      <c r="Y98" s="59">
        <v>0</v>
      </c>
      <c r="Z98" s="59">
        <v>0</v>
      </c>
      <c r="AA98" s="101"/>
      <c r="AB98" s="65"/>
      <c r="AC98" s="118">
        <f>AVERAGE(Table121516589[[#This Row],[Column25]],Table121516589[[#This Row],[Column26]],Table121516589[[#This Row],[Column27]])</f>
        <v>0</v>
      </c>
      <c r="AD98" s="101"/>
      <c r="AE98" s="101"/>
      <c r="AF98" s="101"/>
      <c r="AG98" s="101"/>
      <c r="AH98" s="65"/>
      <c r="AI98" s="118" t="e">
        <f>AVERAGE(Table121516589[[#This Row],[Column33]],Table121516589[[#This Row],[Column32]],Table121516589[[#This Row],[Column31]])</f>
        <v>#DIV/0!</v>
      </c>
      <c r="AJ98" s="54"/>
      <c r="AK98" s="54"/>
      <c r="AL98" s="101"/>
      <c r="AM98" s="54"/>
      <c r="AN98" s="65"/>
      <c r="AO98" s="118">
        <v>0</v>
      </c>
      <c r="AP98" s="59">
        <v>0</v>
      </c>
      <c r="AQ98" s="59">
        <v>0</v>
      </c>
      <c r="AR98" s="59">
        <v>0</v>
      </c>
      <c r="AS98" s="101"/>
      <c r="AT98" s="65"/>
      <c r="AU98" s="118">
        <f>AVERAGE(Table121516589[[#This Row],[Column45]],Table121516589[[#This Row],[Column44]],Table121516589[[#This Row],[Column43]])</f>
        <v>0</v>
      </c>
      <c r="AV98" s="102">
        <v>0</v>
      </c>
      <c r="AW98" s="102">
        <v>0</v>
      </c>
      <c r="AX98" s="102">
        <v>0</v>
      </c>
      <c r="AY98" s="102">
        <v>0</v>
      </c>
      <c r="AZ98" s="102">
        <v>0</v>
      </c>
      <c r="BA9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99" spans="1:53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58"/>
      <c r="M99" s="58"/>
      <c r="N99" s="58"/>
      <c r="O99" s="58"/>
      <c r="P99" s="59"/>
      <c r="Q9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99" s="102"/>
      <c r="S99" s="102"/>
      <c r="T99" s="102"/>
      <c r="U99" s="102"/>
      <c r="V99" s="59"/>
      <c r="W99" s="118" t="e">
        <f>AVERAGE(Table121516589[[#This Row],[Column19]],Table121516589[[#This Row],[Column20]],Table121516589[[#This Row],[Column22]])</f>
        <v>#DIV/0!</v>
      </c>
      <c r="X99" s="59">
        <v>0</v>
      </c>
      <c r="Y99" s="59">
        <v>0</v>
      </c>
      <c r="Z99" s="59">
        <v>0</v>
      </c>
      <c r="AA99" s="102"/>
      <c r="AB99" s="59"/>
      <c r="AC99" s="118">
        <f>AVERAGE(Table121516589[[#This Row],[Column25]],Table121516589[[#This Row],[Column26]],Table121516589[[#This Row],[Column27]])</f>
        <v>0</v>
      </c>
      <c r="AD99" s="102"/>
      <c r="AE99" s="102"/>
      <c r="AF99" s="102"/>
      <c r="AG99" s="102"/>
      <c r="AH99" s="59"/>
      <c r="AI99" s="118" t="e">
        <f>AVERAGE(Table121516589[[#This Row],[Column33]],Table121516589[[#This Row],[Column32]],Table121516589[[#This Row],[Column31]])</f>
        <v>#DIV/0!</v>
      </c>
      <c r="AJ99" s="58"/>
      <c r="AK99" s="58"/>
      <c r="AL99" s="102"/>
      <c r="AM99" s="58"/>
      <c r="AN99" s="59"/>
      <c r="AO99" s="118">
        <v>0</v>
      </c>
      <c r="AP99" s="59">
        <v>0</v>
      </c>
      <c r="AQ99" s="59">
        <v>0</v>
      </c>
      <c r="AR99" s="59">
        <v>0</v>
      </c>
      <c r="AS99" s="102"/>
      <c r="AT99" s="59"/>
      <c r="AU99" s="118">
        <f>AVERAGE(Table121516589[[#This Row],[Column45]],Table121516589[[#This Row],[Column44]],Table121516589[[#This Row],[Column43]])</f>
        <v>0</v>
      </c>
      <c r="AV99" s="102">
        <v>0</v>
      </c>
      <c r="AW99" s="102">
        <v>0</v>
      </c>
      <c r="AX99" s="102">
        <v>0</v>
      </c>
      <c r="AY99" s="102">
        <v>0</v>
      </c>
      <c r="AZ99" s="102">
        <v>0</v>
      </c>
      <c r="BA9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0" spans="1:53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54"/>
      <c r="M100" s="54"/>
      <c r="N100" s="54"/>
      <c r="O100" s="54"/>
      <c r="P100" s="65"/>
      <c r="Q10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0" s="101"/>
      <c r="S100" s="101"/>
      <c r="T100" s="101"/>
      <c r="U100" s="101"/>
      <c r="V100" s="65"/>
      <c r="W100" s="118" t="e">
        <f>AVERAGE(Table121516589[[#This Row],[Column19]],Table121516589[[#This Row],[Column20]],Table121516589[[#This Row],[Column22]])</f>
        <v>#DIV/0!</v>
      </c>
      <c r="X100" s="59">
        <v>0</v>
      </c>
      <c r="Y100" s="59">
        <v>0</v>
      </c>
      <c r="Z100" s="59">
        <v>0</v>
      </c>
      <c r="AA100" s="101"/>
      <c r="AB100" s="65"/>
      <c r="AC100" s="118">
        <f>AVERAGE(Table121516589[[#This Row],[Column25]],Table121516589[[#This Row],[Column26]],Table121516589[[#This Row],[Column27]])</f>
        <v>0</v>
      </c>
      <c r="AD100" s="101"/>
      <c r="AE100" s="101"/>
      <c r="AF100" s="101"/>
      <c r="AG100" s="101"/>
      <c r="AH100" s="65"/>
      <c r="AI100" s="118" t="e">
        <f>AVERAGE(Table121516589[[#This Row],[Column33]],Table121516589[[#This Row],[Column32]],Table121516589[[#This Row],[Column31]])</f>
        <v>#DIV/0!</v>
      </c>
      <c r="AJ100" s="54"/>
      <c r="AK100" s="54"/>
      <c r="AL100" s="101"/>
      <c r="AM100" s="54"/>
      <c r="AN100" s="65"/>
      <c r="AO100" s="118">
        <v>0</v>
      </c>
      <c r="AP100" s="59">
        <v>0</v>
      </c>
      <c r="AQ100" s="59">
        <v>0</v>
      </c>
      <c r="AR100" s="59">
        <v>0</v>
      </c>
      <c r="AS100" s="101"/>
      <c r="AT100" s="65"/>
      <c r="AU100" s="118">
        <f>AVERAGE(Table121516589[[#This Row],[Column45]],Table121516589[[#This Row],[Column44]],Table121516589[[#This Row],[Column43]])</f>
        <v>0</v>
      </c>
      <c r="AV100" s="102">
        <v>0</v>
      </c>
      <c r="AW100" s="102">
        <v>0</v>
      </c>
      <c r="AX100" s="102">
        <v>0</v>
      </c>
      <c r="AY100" s="102">
        <v>0</v>
      </c>
      <c r="AZ100" s="102">
        <v>0</v>
      </c>
      <c r="BA10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1" spans="1:53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58"/>
      <c r="M101" s="58"/>
      <c r="N101" s="58"/>
      <c r="O101" s="58"/>
      <c r="P101" s="59"/>
      <c r="Q10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1" s="102"/>
      <c r="S101" s="102"/>
      <c r="T101" s="102"/>
      <c r="U101" s="102"/>
      <c r="V101" s="59"/>
      <c r="W101" s="118" t="e">
        <f>AVERAGE(Table121516589[[#This Row],[Column19]],Table121516589[[#This Row],[Column20]],Table121516589[[#This Row],[Column22]])</f>
        <v>#DIV/0!</v>
      </c>
      <c r="X101" s="59">
        <v>0</v>
      </c>
      <c r="Y101" s="59">
        <v>0</v>
      </c>
      <c r="Z101" s="59">
        <v>0</v>
      </c>
      <c r="AA101" s="102"/>
      <c r="AB101" s="59"/>
      <c r="AC101" s="118">
        <f>AVERAGE(Table121516589[[#This Row],[Column25]],Table121516589[[#This Row],[Column26]],Table121516589[[#This Row],[Column27]])</f>
        <v>0</v>
      </c>
      <c r="AD101" s="102"/>
      <c r="AE101" s="102"/>
      <c r="AF101" s="102"/>
      <c r="AG101" s="102"/>
      <c r="AH101" s="59"/>
      <c r="AI101" s="118" t="e">
        <f>AVERAGE(Table121516589[[#This Row],[Column33]],Table121516589[[#This Row],[Column32]],Table121516589[[#This Row],[Column31]])</f>
        <v>#DIV/0!</v>
      </c>
      <c r="AJ101" s="58"/>
      <c r="AK101" s="58"/>
      <c r="AL101" s="102"/>
      <c r="AM101" s="58"/>
      <c r="AN101" s="59"/>
      <c r="AO101" s="118">
        <v>0</v>
      </c>
      <c r="AP101" s="59">
        <v>0</v>
      </c>
      <c r="AQ101" s="59">
        <v>0</v>
      </c>
      <c r="AR101" s="59">
        <v>0</v>
      </c>
      <c r="AS101" s="102"/>
      <c r="AT101" s="59"/>
      <c r="AU101" s="118">
        <f>AVERAGE(Table121516589[[#This Row],[Column45]],Table121516589[[#This Row],[Column44]],Table121516589[[#This Row],[Column43]])</f>
        <v>0</v>
      </c>
      <c r="AV101" s="102">
        <v>0</v>
      </c>
      <c r="AW101" s="102">
        <v>0</v>
      </c>
      <c r="AX101" s="102">
        <v>0</v>
      </c>
      <c r="AY101" s="102">
        <v>0</v>
      </c>
      <c r="AZ101" s="102">
        <v>0</v>
      </c>
      <c r="BA10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2" spans="1:53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54"/>
      <c r="M102" s="54"/>
      <c r="N102" s="54"/>
      <c r="O102" s="54"/>
      <c r="P102" s="65"/>
      <c r="Q10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2" s="101"/>
      <c r="S102" s="101"/>
      <c r="T102" s="101"/>
      <c r="U102" s="101"/>
      <c r="V102" s="65"/>
      <c r="W102" s="118" t="e">
        <f>AVERAGE(Table121516589[[#This Row],[Column19]],Table121516589[[#This Row],[Column20]],Table121516589[[#This Row],[Column22]])</f>
        <v>#DIV/0!</v>
      </c>
      <c r="X102" s="59">
        <v>0</v>
      </c>
      <c r="Y102" s="59">
        <v>0</v>
      </c>
      <c r="Z102" s="59">
        <v>0</v>
      </c>
      <c r="AA102" s="101"/>
      <c r="AB102" s="65"/>
      <c r="AC102" s="118">
        <f>AVERAGE(Table121516589[[#This Row],[Column25]],Table121516589[[#This Row],[Column26]],Table121516589[[#This Row],[Column27]])</f>
        <v>0</v>
      </c>
      <c r="AD102" s="101"/>
      <c r="AE102" s="101"/>
      <c r="AF102" s="101"/>
      <c r="AG102" s="101"/>
      <c r="AH102" s="65"/>
      <c r="AI102" s="118" t="e">
        <f>AVERAGE(Table121516589[[#This Row],[Column33]],Table121516589[[#This Row],[Column32]],Table121516589[[#This Row],[Column31]])</f>
        <v>#DIV/0!</v>
      </c>
      <c r="AJ102" s="54"/>
      <c r="AK102" s="54"/>
      <c r="AL102" s="101"/>
      <c r="AM102" s="54"/>
      <c r="AN102" s="65"/>
      <c r="AO102" s="118">
        <v>0</v>
      </c>
      <c r="AP102" s="59">
        <v>0</v>
      </c>
      <c r="AQ102" s="59">
        <v>0</v>
      </c>
      <c r="AR102" s="59">
        <v>0</v>
      </c>
      <c r="AS102" s="101"/>
      <c r="AT102" s="65"/>
      <c r="AU102" s="118">
        <f>AVERAGE(Table121516589[[#This Row],[Column45]],Table121516589[[#This Row],[Column44]],Table121516589[[#This Row],[Column43]])</f>
        <v>0</v>
      </c>
      <c r="AV102" s="102">
        <v>0</v>
      </c>
      <c r="AW102" s="102">
        <v>0</v>
      </c>
      <c r="AX102" s="102">
        <v>0</v>
      </c>
      <c r="AY102" s="102">
        <v>0</v>
      </c>
      <c r="AZ102" s="102">
        <v>0</v>
      </c>
      <c r="BA10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3" spans="1:53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58"/>
      <c r="M103" s="58"/>
      <c r="N103" s="58"/>
      <c r="O103" s="58"/>
      <c r="P103" s="59"/>
      <c r="Q10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3" s="102"/>
      <c r="S103" s="102"/>
      <c r="T103" s="102"/>
      <c r="U103" s="102"/>
      <c r="V103" s="59"/>
      <c r="W103" s="118" t="e">
        <f>AVERAGE(Table121516589[[#This Row],[Column19]],Table121516589[[#This Row],[Column20]],Table121516589[[#This Row],[Column22]])</f>
        <v>#DIV/0!</v>
      </c>
      <c r="X103" s="59">
        <v>0</v>
      </c>
      <c r="Y103" s="59">
        <v>0</v>
      </c>
      <c r="Z103" s="59">
        <v>0</v>
      </c>
      <c r="AA103" s="102"/>
      <c r="AB103" s="59"/>
      <c r="AC103" s="118">
        <f>AVERAGE(Table121516589[[#This Row],[Column25]],Table121516589[[#This Row],[Column26]],Table121516589[[#This Row],[Column27]])</f>
        <v>0</v>
      </c>
      <c r="AD103" s="102"/>
      <c r="AE103" s="102"/>
      <c r="AF103" s="102"/>
      <c r="AG103" s="102"/>
      <c r="AH103" s="59"/>
      <c r="AI103" s="118" t="e">
        <f>AVERAGE(Table121516589[[#This Row],[Column33]],Table121516589[[#This Row],[Column32]],Table121516589[[#This Row],[Column31]])</f>
        <v>#DIV/0!</v>
      </c>
      <c r="AJ103" s="58"/>
      <c r="AK103" s="58"/>
      <c r="AL103" s="102"/>
      <c r="AM103" s="58"/>
      <c r="AN103" s="59"/>
      <c r="AO103" s="118">
        <v>0</v>
      </c>
      <c r="AP103" s="59">
        <v>0</v>
      </c>
      <c r="AQ103" s="59">
        <v>0</v>
      </c>
      <c r="AR103" s="59">
        <v>0</v>
      </c>
      <c r="AS103" s="102"/>
      <c r="AT103" s="59"/>
      <c r="AU103" s="118">
        <f>AVERAGE(Table121516589[[#This Row],[Column45]],Table121516589[[#This Row],[Column44]],Table121516589[[#This Row],[Column43]])</f>
        <v>0</v>
      </c>
      <c r="AV103" s="102">
        <v>0</v>
      </c>
      <c r="AW103" s="102">
        <v>0</v>
      </c>
      <c r="AX103" s="102">
        <v>0</v>
      </c>
      <c r="AY103" s="102">
        <v>0</v>
      </c>
      <c r="AZ103" s="102">
        <v>0</v>
      </c>
      <c r="BA10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4" spans="1:53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54"/>
      <c r="M104" s="54"/>
      <c r="N104" s="54"/>
      <c r="O104" s="54"/>
      <c r="P104" s="65"/>
      <c r="Q10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4" s="101"/>
      <c r="S104" s="101"/>
      <c r="T104" s="101"/>
      <c r="U104" s="101"/>
      <c r="V104" s="65"/>
      <c r="W104" s="118" t="e">
        <f>AVERAGE(Table121516589[[#This Row],[Column19]],Table121516589[[#This Row],[Column20]],Table121516589[[#This Row],[Column22]])</f>
        <v>#DIV/0!</v>
      </c>
      <c r="X104" s="59">
        <v>0</v>
      </c>
      <c r="Y104" s="59">
        <v>0</v>
      </c>
      <c r="Z104" s="59">
        <v>0</v>
      </c>
      <c r="AA104" s="101"/>
      <c r="AB104" s="65"/>
      <c r="AC104" s="118">
        <f>AVERAGE(Table121516589[[#This Row],[Column25]],Table121516589[[#This Row],[Column26]],Table121516589[[#This Row],[Column27]])</f>
        <v>0</v>
      </c>
      <c r="AD104" s="101"/>
      <c r="AE104" s="101"/>
      <c r="AF104" s="101"/>
      <c r="AG104" s="101"/>
      <c r="AH104" s="65"/>
      <c r="AI104" s="118" t="e">
        <f>AVERAGE(Table121516589[[#This Row],[Column33]],Table121516589[[#This Row],[Column32]],Table121516589[[#This Row],[Column31]])</f>
        <v>#DIV/0!</v>
      </c>
      <c r="AJ104" s="54"/>
      <c r="AK104" s="54"/>
      <c r="AL104" s="101"/>
      <c r="AM104" s="54"/>
      <c r="AN104" s="65"/>
      <c r="AO104" s="118">
        <v>0</v>
      </c>
      <c r="AP104" s="59">
        <v>0</v>
      </c>
      <c r="AQ104" s="59">
        <v>0</v>
      </c>
      <c r="AR104" s="59">
        <v>0</v>
      </c>
      <c r="AS104" s="101"/>
      <c r="AT104" s="65"/>
      <c r="AU104" s="118">
        <f>AVERAGE(Table121516589[[#This Row],[Column45]],Table121516589[[#This Row],[Column44]],Table121516589[[#This Row],[Column43]])</f>
        <v>0</v>
      </c>
      <c r="AV104" s="102">
        <v>0</v>
      </c>
      <c r="AW104" s="102">
        <v>0</v>
      </c>
      <c r="AX104" s="102">
        <v>0</v>
      </c>
      <c r="AY104" s="102">
        <v>0</v>
      </c>
      <c r="AZ104" s="102">
        <v>0</v>
      </c>
      <c r="BA10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5" spans="1:53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58"/>
      <c r="M105" s="58"/>
      <c r="N105" s="58"/>
      <c r="O105" s="58"/>
      <c r="P105" s="59"/>
      <c r="Q10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5" s="102"/>
      <c r="S105" s="102"/>
      <c r="T105" s="102"/>
      <c r="U105" s="102"/>
      <c r="V105" s="59"/>
      <c r="W105" s="118" t="e">
        <f>AVERAGE(Table121516589[[#This Row],[Column19]],Table121516589[[#This Row],[Column20]],Table121516589[[#This Row],[Column22]])</f>
        <v>#DIV/0!</v>
      </c>
      <c r="X105" s="59">
        <v>0</v>
      </c>
      <c r="Y105" s="59">
        <v>0</v>
      </c>
      <c r="Z105" s="59">
        <v>0</v>
      </c>
      <c r="AA105" s="102"/>
      <c r="AB105" s="59"/>
      <c r="AC105" s="118">
        <f>AVERAGE(Table121516589[[#This Row],[Column25]],Table121516589[[#This Row],[Column26]],Table121516589[[#This Row],[Column27]])</f>
        <v>0</v>
      </c>
      <c r="AD105" s="102"/>
      <c r="AE105" s="102"/>
      <c r="AF105" s="102"/>
      <c r="AG105" s="102"/>
      <c r="AH105" s="59"/>
      <c r="AI105" s="118" t="e">
        <f>AVERAGE(Table121516589[[#This Row],[Column33]],Table121516589[[#This Row],[Column32]],Table121516589[[#This Row],[Column31]])</f>
        <v>#DIV/0!</v>
      </c>
      <c r="AJ105" s="58"/>
      <c r="AK105" s="58"/>
      <c r="AL105" s="102"/>
      <c r="AM105" s="58"/>
      <c r="AN105" s="59"/>
      <c r="AO105" s="118">
        <v>0</v>
      </c>
      <c r="AP105" s="59">
        <v>0</v>
      </c>
      <c r="AQ105" s="59">
        <v>0</v>
      </c>
      <c r="AR105" s="59">
        <v>0</v>
      </c>
      <c r="AS105" s="102"/>
      <c r="AT105" s="59"/>
      <c r="AU105" s="118">
        <f>AVERAGE(Table121516589[[#This Row],[Column45]],Table121516589[[#This Row],[Column44]],Table121516589[[#This Row],[Column43]])</f>
        <v>0</v>
      </c>
      <c r="AV105" s="102">
        <v>0</v>
      </c>
      <c r="AW105" s="102">
        <v>0</v>
      </c>
      <c r="AX105" s="102">
        <v>0</v>
      </c>
      <c r="AY105" s="102">
        <v>0</v>
      </c>
      <c r="AZ105" s="102">
        <v>0</v>
      </c>
      <c r="BA10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6" spans="1:53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54"/>
      <c r="M106" s="54"/>
      <c r="N106" s="54"/>
      <c r="O106" s="54"/>
      <c r="P106" s="65"/>
      <c r="Q10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6" s="101"/>
      <c r="S106" s="101"/>
      <c r="T106" s="101"/>
      <c r="U106" s="101"/>
      <c r="V106" s="65"/>
      <c r="W106" s="118" t="e">
        <f>AVERAGE(Table121516589[[#This Row],[Column19]],Table121516589[[#This Row],[Column20]],Table121516589[[#This Row],[Column22]])</f>
        <v>#DIV/0!</v>
      </c>
      <c r="X106" s="59">
        <v>0</v>
      </c>
      <c r="Y106" s="59">
        <v>0</v>
      </c>
      <c r="Z106" s="59">
        <v>0</v>
      </c>
      <c r="AA106" s="101"/>
      <c r="AB106" s="65"/>
      <c r="AC106" s="118">
        <f>AVERAGE(Table121516589[[#This Row],[Column25]],Table121516589[[#This Row],[Column26]],Table121516589[[#This Row],[Column27]])</f>
        <v>0</v>
      </c>
      <c r="AD106" s="101"/>
      <c r="AE106" s="101"/>
      <c r="AF106" s="101"/>
      <c r="AG106" s="101"/>
      <c r="AH106" s="65"/>
      <c r="AI106" s="118" t="e">
        <f>AVERAGE(Table121516589[[#This Row],[Column33]],Table121516589[[#This Row],[Column32]],Table121516589[[#This Row],[Column31]])</f>
        <v>#DIV/0!</v>
      </c>
      <c r="AJ106" s="54"/>
      <c r="AK106" s="54"/>
      <c r="AL106" s="101"/>
      <c r="AM106" s="54"/>
      <c r="AN106" s="65"/>
      <c r="AO106" s="118">
        <v>0</v>
      </c>
      <c r="AP106" s="59">
        <v>0</v>
      </c>
      <c r="AQ106" s="59">
        <v>0</v>
      </c>
      <c r="AR106" s="59">
        <v>0</v>
      </c>
      <c r="AS106" s="101"/>
      <c r="AT106" s="65"/>
      <c r="AU106" s="118">
        <f>AVERAGE(Table121516589[[#This Row],[Column45]],Table121516589[[#This Row],[Column44]],Table121516589[[#This Row],[Column43]])</f>
        <v>0</v>
      </c>
      <c r="AV106" s="102">
        <v>0</v>
      </c>
      <c r="AW106" s="102">
        <v>0</v>
      </c>
      <c r="AX106" s="102">
        <v>0</v>
      </c>
      <c r="AY106" s="102">
        <v>0</v>
      </c>
      <c r="AZ106" s="102">
        <v>0</v>
      </c>
      <c r="BA10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7" spans="1:53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58"/>
      <c r="M107" s="58"/>
      <c r="N107" s="58"/>
      <c r="O107" s="58"/>
      <c r="P107" s="59"/>
      <c r="Q10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7" s="102"/>
      <c r="S107" s="102"/>
      <c r="T107" s="102"/>
      <c r="U107" s="102"/>
      <c r="V107" s="59"/>
      <c r="W107" s="118" t="e">
        <f>AVERAGE(Table121516589[[#This Row],[Column19]],Table121516589[[#This Row],[Column20]],Table121516589[[#This Row],[Column22]])</f>
        <v>#DIV/0!</v>
      </c>
      <c r="X107" s="59">
        <v>0</v>
      </c>
      <c r="Y107" s="59">
        <v>0</v>
      </c>
      <c r="Z107" s="59">
        <v>0</v>
      </c>
      <c r="AA107" s="102"/>
      <c r="AB107" s="59"/>
      <c r="AC107" s="118">
        <f>AVERAGE(Table121516589[[#This Row],[Column25]],Table121516589[[#This Row],[Column26]],Table121516589[[#This Row],[Column27]])</f>
        <v>0</v>
      </c>
      <c r="AD107" s="102"/>
      <c r="AE107" s="102"/>
      <c r="AF107" s="102"/>
      <c r="AG107" s="102"/>
      <c r="AH107" s="59"/>
      <c r="AI107" s="118" t="e">
        <f>AVERAGE(Table121516589[[#This Row],[Column33]],Table121516589[[#This Row],[Column32]],Table121516589[[#This Row],[Column31]])</f>
        <v>#DIV/0!</v>
      </c>
      <c r="AJ107" s="58"/>
      <c r="AK107" s="58"/>
      <c r="AL107" s="102"/>
      <c r="AM107" s="58"/>
      <c r="AN107" s="59"/>
      <c r="AO107" s="118">
        <v>0</v>
      </c>
      <c r="AP107" s="59">
        <v>0</v>
      </c>
      <c r="AQ107" s="59">
        <v>0</v>
      </c>
      <c r="AR107" s="59">
        <v>0</v>
      </c>
      <c r="AS107" s="102"/>
      <c r="AT107" s="59"/>
      <c r="AU107" s="118">
        <f>AVERAGE(Table121516589[[#This Row],[Column45]],Table121516589[[#This Row],[Column44]],Table121516589[[#This Row],[Column43]])</f>
        <v>0</v>
      </c>
      <c r="AV107" s="102">
        <v>0</v>
      </c>
      <c r="AW107" s="102">
        <v>0</v>
      </c>
      <c r="AX107" s="102">
        <v>0</v>
      </c>
      <c r="AY107" s="102">
        <v>0</v>
      </c>
      <c r="AZ107" s="102">
        <v>0</v>
      </c>
      <c r="BA10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8" spans="1:53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54"/>
      <c r="M108" s="54"/>
      <c r="N108" s="54"/>
      <c r="O108" s="54"/>
      <c r="P108" s="65"/>
      <c r="Q10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8" s="101"/>
      <c r="S108" s="101"/>
      <c r="T108" s="101"/>
      <c r="U108" s="101"/>
      <c r="V108" s="65"/>
      <c r="W108" s="118" t="e">
        <f>AVERAGE(Table121516589[[#This Row],[Column19]],Table121516589[[#This Row],[Column20]],Table121516589[[#This Row],[Column22]])</f>
        <v>#DIV/0!</v>
      </c>
      <c r="X108" s="59">
        <v>0</v>
      </c>
      <c r="Y108" s="59">
        <v>0</v>
      </c>
      <c r="Z108" s="59">
        <v>0</v>
      </c>
      <c r="AA108" s="101"/>
      <c r="AB108" s="65"/>
      <c r="AC108" s="118">
        <f>AVERAGE(Table121516589[[#This Row],[Column25]],Table121516589[[#This Row],[Column26]],Table121516589[[#This Row],[Column27]])</f>
        <v>0</v>
      </c>
      <c r="AD108" s="101"/>
      <c r="AE108" s="101"/>
      <c r="AF108" s="101"/>
      <c r="AG108" s="101"/>
      <c r="AH108" s="65"/>
      <c r="AI108" s="118" t="e">
        <f>AVERAGE(Table121516589[[#This Row],[Column33]],Table121516589[[#This Row],[Column32]],Table121516589[[#This Row],[Column31]])</f>
        <v>#DIV/0!</v>
      </c>
      <c r="AJ108" s="54"/>
      <c r="AK108" s="54"/>
      <c r="AL108" s="101"/>
      <c r="AM108" s="54"/>
      <c r="AN108" s="65"/>
      <c r="AO108" s="118">
        <v>0</v>
      </c>
      <c r="AP108" s="59">
        <v>0</v>
      </c>
      <c r="AQ108" s="59">
        <v>0</v>
      </c>
      <c r="AR108" s="59">
        <v>0</v>
      </c>
      <c r="AS108" s="101"/>
      <c r="AT108" s="65"/>
      <c r="AU108" s="118">
        <f>AVERAGE(Table121516589[[#This Row],[Column45]],Table121516589[[#This Row],[Column44]],Table121516589[[#This Row],[Column43]])</f>
        <v>0</v>
      </c>
      <c r="AV108" s="102">
        <v>0</v>
      </c>
      <c r="AW108" s="102">
        <v>0</v>
      </c>
      <c r="AX108" s="102">
        <v>0</v>
      </c>
      <c r="AY108" s="102">
        <v>0</v>
      </c>
      <c r="AZ108" s="102">
        <v>0</v>
      </c>
      <c r="BA10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09" spans="1:53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58"/>
      <c r="M109" s="58"/>
      <c r="N109" s="58"/>
      <c r="O109" s="58"/>
      <c r="P109" s="59"/>
      <c r="Q10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09" s="102"/>
      <c r="S109" s="102"/>
      <c r="T109" s="102"/>
      <c r="U109" s="102"/>
      <c r="V109" s="59"/>
      <c r="W109" s="118" t="e">
        <f>AVERAGE(Table121516589[[#This Row],[Column19]],Table121516589[[#This Row],[Column20]],Table121516589[[#This Row],[Column22]])</f>
        <v>#DIV/0!</v>
      </c>
      <c r="X109" s="59">
        <v>0</v>
      </c>
      <c r="Y109" s="59">
        <v>0</v>
      </c>
      <c r="Z109" s="59">
        <v>0</v>
      </c>
      <c r="AA109" s="102"/>
      <c r="AB109" s="59"/>
      <c r="AC109" s="118">
        <f>AVERAGE(Table121516589[[#This Row],[Column25]],Table121516589[[#This Row],[Column26]],Table121516589[[#This Row],[Column27]])</f>
        <v>0</v>
      </c>
      <c r="AD109" s="102"/>
      <c r="AE109" s="102"/>
      <c r="AF109" s="102"/>
      <c r="AG109" s="102"/>
      <c r="AH109" s="59"/>
      <c r="AI109" s="118" t="e">
        <f>AVERAGE(Table121516589[[#This Row],[Column33]],Table121516589[[#This Row],[Column32]],Table121516589[[#This Row],[Column31]])</f>
        <v>#DIV/0!</v>
      </c>
      <c r="AJ109" s="58"/>
      <c r="AK109" s="58"/>
      <c r="AL109" s="102"/>
      <c r="AM109" s="58"/>
      <c r="AN109" s="59"/>
      <c r="AO109" s="118">
        <v>0</v>
      </c>
      <c r="AP109" s="59">
        <v>0</v>
      </c>
      <c r="AQ109" s="59">
        <v>0</v>
      </c>
      <c r="AR109" s="59">
        <v>0</v>
      </c>
      <c r="AS109" s="102"/>
      <c r="AT109" s="59"/>
      <c r="AU109" s="118">
        <f>AVERAGE(Table121516589[[#This Row],[Column45]],Table121516589[[#This Row],[Column44]],Table121516589[[#This Row],[Column43]])</f>
        <v>0</v>
      </c>
      <c r="AV109" s="102">
        <v>0</v>
      </c>
      <c r="AW109" s="102">
        <v>0</v>
      </c>
      <c r="AX109" s="102">
        <v>0</v>
      </c>
      <c r="AY109" s="102">
        <v>0</v>
      </c>
      <c r="AZ109" s="102">
        <v>0</v>
      </c>
      <c r="BA10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0" spans="1:53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54"/>
      <c r="M110" s="54"/>
      <c r="N110" s="54"/>
      <c r="O110" s="54"/>
      <c r="P110" s="65"/>
      <c r="Q11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0" s="101"/>
      <c r="S110" s="101"/>
      <c r="T110" s="101"/>
      <c r="U110" s="101"/>
      <c r="V110" s="65"/>
      <c r="W110" s="118" t="e">
        <f>AVERAGE(Table121516589[[#This Row],[Column19]],Table121516589[[#This Row],[Column20]],Table121516589[[#This Row],[Column22]])</f>
        <v>#DIV/0!</v>
      </c>
      <c r="X110" s="59">
        <v>0</v>
      </c>
      <c r="Y110" s="59">
        <v>0</v>
      </c>
      <c r="Z110" s="59">
        <v>0</v>
      </c>
      <c r="AA110" s="101"/>
      <c r="AB110" s="65"/>
      <c r="AC110" s="118">
        <f>AVERAGE(Table121516589[[#This Row],[Column25]],Table121516589[[#This Row],[Column26]],Table121516589[[#This Row],[Column27]])</f>
        <v>0</v>
      </c>
      <c r="AD110" s="101"/>
      <c r="AE110" s="101"/>
      <c r="AF110" s="101"/>
      <c r="AG110" s="101"/>
      <c r="AH110" s="65"/>
      <c r="AI110" s="118" t="e">
        <f>AVERAGE(Table121516589[[#This Row],[Column33]],Table121516589[[#This Row],[Column32]],Table121516589[[#This Row],[Column31]])</f>
        <v>#DIV/0!</v>
      </c>
      <c r="AJ110" s="54"/>
      <c r="AK110" s="54"/>
      <c r="AL110" s="101"/>
      <c r="AM110" s="54"/>
      <c r="AN110" s="65"/>
      <c r="AO110" s="118">
        <v>0</v>
      </c>
      <c r="AP110" s="59">
        <v>0</v>
      </c>
      <c r="AQ110" s="59">
        <v>0</v>
      </c>
      <c r="AR110" s="59">
        <v>0</v>
      </c>
      <c r="AS110" s="101"/>
      <c r="AT110" s="65"/>
      <c r="AU110" s="118">
        <f>AVERAGE(Table121516589[[#This Row],[Column45]],Table121516589[[#This Row],[Column44]],Table121516589[[#This Row],[Column43]])</f>
        <v>0</v>
      </c>
      <c r="AV110" s="102">
        <v>0</v>
      </c>
      <c r="AW110" s="102">
        <v>0</v>
      </c>
      <c r="AX110" s="102">
        <v>0</v>
      </c>
      <c r="AY110" s="102">
        <v>0</v>
      </c>
      <c r="AZ110" s="102">
        <v>0</v>
      </c>
      <c r="BA11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1" spans="1:53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58"/>
      <c r="M111" s="58"/>
      <c r="N111" s="58"/>
      <c r="O111" s="58"/>
      <c r="P111" s="59"/>
      <c r="Q11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1" s="102"/>
      <c r="S111" s="102"/>
      <c r="T111" s="102"/>
      <c r="U111" s="102"/>
      <c r="V111" s="59"/>
      <c r="W111" s="118" t="e">
        <f>AVERAGE(Table121516589[[#This Row],[Column19]],Table121516589[[#This Row],[Column20]],Table121516589[[#This Row],[Column22]])</f>
        <v>#DIV/0!</v>
      </c>
      <c r="X111" s="59">
        <v>0</v>
      </c>
      <c r="Y111" s="59">
        <v>0</v>
      </c>
      <c r="Z111" s="59">
        <v>0</v>
      </c>
      <c r="AA111" s="102"/>
      <c r="AB111" s="59"/>
      <c r="AC111" s="118">
        <f>AVERAGE(Table121516589[[#This Row],[Column25]],Table121516589[[#This Row],[Column26]],Table121516589[[#This Row],[Column27]])</f>
        <v>0</v>
      </c>
      <c r="AD111" s="102"/>
      <c r="AE111" s="102"/>
      <c r="AF111" s="102"/>
      <c r="AG111" s="102"/>
      <c r="AH111" s="59"/>
      <c r="AI111" s="118" t="e">
        <f>AVERAGE(Table121516589[[#This Row],[Column33]],Table121516589[[#This Row],[Column32]],Table121516589[[#This Row],[Column31]])</f>
        <v>#DIV/0!</v>
      </c>
      <c r="AJ111" s="58"/>
      <c r="AK111" s="58"/>
      <c r="AL111" s="102"/>
      <c r="AM111" s="58"/>
      <c r="AN111" s="59"/>
      <c r="AO111" s="118">
        <v>0</v>
      </c>
      <c r="AP111" s="59">
        <v>0</v>
      </c>
      <c r="AQ111" s="59">
        <v>0</v>
      </c>
      <c r="AR111" s="59">
        <v>0</v>
      </c>
      <c r="AS111" s="102"/>
      <c r="AT111" s="59"/>
      <c r="AU111" s="118">
        <f>AVERAGE(Table121516589[[#This Row],[Column45]],Table121516589[[#This Row],[Column44]],Table121516589[[#This Row],[Column43]])</f>
        <v>0</v>
      </c>
      <c r="AV111" s="102">
        <v>0</v>
      </c>
      <c r="AW111" s="102">
        <v>0</v>
      </c>
      <c r="AX111" s="102">
        <v>0</v>
      </c>
      <c r="AY111" s="102">
        <v>0</v>
      </c>
      <c r="AZ111" s="102">
        <v>0</v>
      </c>
      <c r="BA11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2" spans="1:53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54"/>
      <c r="M112" s="54"/>
      <c r="N112" s="54"/>
      <c r="O112" s="54"/>
      <c r="P112" s="65"/>
      <c r="Q11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2" s="101"/>
      <c r="S112" s="101"/>
      <c r="T112" s="101"/>
      <c r="U112" s="101"/>
      <c r="V112" s="65"/>
      <c r="W112" s="118" t="e">
        <f>AVERAGE(Table121516589[[#This Row],[Column19]],Table121516589[[#This Row],[Column20]],Table121516589[[#This Row],[Column22]])</f>
        <v>#DIV/0!</v>
      </c>
      <c r="X112" s="59">
        <v>0</v>
      </c>
      <c r="Y112" s="59">
        <v>0</v>
      </c>
      <c r="Z112" s="59">
        <v>0</v>
      </c>
      <c r="AA112" s="101"/>
      <c r="AB112" s="65"/>
      <c r="AC112" s="118">
        <f>AVERAGE(Table121516589[[#This Row],[Column25]],Table121516589[[#This Row],[Column26]],Table121516589[[#This Row],[Column27]])</f>
        <v>0</v>
      </c>
      <c r="AD112" s="101"/>
      <c r="AE112" s="101"/>
      <c r="AF112" s="101"/>
      <c r="AG112" s="101"/>
      <c r="AH112" s="65"/>
      <c r="AI112" s="118" t="e">
        <f>AVERAGE(Table121516589[[#This Row],[Column33]],Table121516589[[#This Row],[Column32]],Table121516589[[#This Row],[Column31]])</f>
        <v>#DIV/0!</v>
      </c>
      <c r="AJ112" s="54"/>
      <c r="AK112" s="54"/>
      <c r="AL112" s="101"/>
      <c r="AM112" s="54"/>
      <c r="AN112" s="65"/>
      <c r="AO112" s="118">
        <v>0</v>
      </c>
      <c r="AP112" s="59">
        <v>0</v>
      </c>
      <c r="AQ112" s="59">
        <v>0</v>
      </c>
      <c r="AR112" s="59">
        <v>0</v>
      </c>
      <c r="AS112" s="101"/>
      <c r="AT112" s="65"/>
      <c r="AU112" s="118">
        <f>AVERAGE(Table121516589[[#This Row],[Column45]],Table121516589[[#This Row],[Column44]],Table121516589[[#This Row],[Column43]])</f>
        <v>0</v>
      </c>
      <c r="AV112" s="102">
        <v>0</v>
      </c>
      <c r="AW112" s="102">
        <v>0</v>
      </c>
      <c r="AX112" s="102">
        <v>0</v>
      </c>
      <c r="AY112" s="102">
        <v>0</v>
      </c>
      <c r="AZ112" s="102">
        <v>0</v>
      </c>
      <c r="BA11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3" spans="1:53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58"/>
      <c r="M113" s="58"/>
      <c r="N113" s="58"/>
      <c r="O113" s="58"/>
      <c r="P113" s="59"/>
      <c r="Q11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3" s="102"/>
      <c r="S113" s="102"/>
      <c r="T113" s="102"/>
      <c r="U113" s="102"/>
      <c r="V113" s="59"/>
      <c r="W113" s="118" t="e">
        <f>AVERAGE(Table121516589[[#This Row],[Column19]],Table121516589[[#This Row],[Column20]],Table121516589[[#This Row],[Column22]])</f>
        <v>#DIV/0!</v>
      </c>
      <c r="X113" s="59">
        <v>0</v>
      </c>
      <c r="Y113" s="59">
        <v>0</v>
      </c>
      <c r="Z113" s="59">
        <v>0</v>
      </c>
      <c r="AA113" s="102"/>
      <c r="AB113" s="59"/>
      <c r="AC113" s="118">
        <f>AVERAGE(Table121516589[[#This Row],[Column25]],Table121516589[[#This Row],[Column26]],Table121516589[[#This Row],[Column27]])</f>
        <v>0</v>
      </c>
      <c r="AD113" s="102"/>
      <c r="AE113" s="102"/>
      <c r="AF113" s="102"/>
      <c r="AG113" s="102"/>
      <c r="AH113" s="59"/>
      <c r="AI113" s="118" t="e">
        <f>AVERAGE(Table121516589[[#This Row],[Column33]],Table121516589[[#This Row],[Column32]],Table121516589[[#This Row],[Column31]])</f>
        <v>#DIV/0!</v>
      </c>
      <c r="AJ113" s="58"/>
      <c r="AK113" s="58"/>
      <c r="AL113" s="102"/>
      <c r="AM113" s="58"/>
      <c r="AN113" s="59"/>
      <c r="AO113" s="118">
        <v>0</v>
      </c>
      <c r="AP113" s="59">
        <v>0</v>
      </c>
      <c r="AQ113" s="59">
        <v>0</v>
      </c>
      <c r="AR113" s="59">
        <v>0</v>
      </c>
      <c r="AS113" s="102"/>
      <c r="AT113" s="59"/>
      <c r="AU113" s="118">
        <f>AVERAGE(Table121516589[[#This Row],[Column45]],Table121516589[[#This Row],[Column44]],Table121516589[[#This Row],[Column43]])</f>
        <v>0</v>
      </c>
      <c r="AV113" s="102">
        <v>0</v>
      </c>
      <c r="AW113" s="102">
        <v>0</v>
      </c>
      <c r="AX113" s="102">
        <v>0</v>
      </c>
      <c r="AY113" s="102">
        <v>0</v>
      </c>
      <c r="AZ113" s="102">
        <v>0</v>
      </c>
      <c r="BA11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4" spans="1:53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54"/>
      <c r="M114" s="54"/>
      <c r="N114" s="54"/>
      <c r="O114" s="54"/>
      <c r="P114" s="65"/>
      <c r="Q11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4" s="101"/>
      <c r="S114" s="101"/>
      <c r="T114" s="101"/>
      <c r="U114" s="101"/>
      <c r="V114" s="65"/>
      <c r="W114" s="118" t="e">
        <f>AVERAGE(Table121516589[[#This Row],[Column19]],Table121516589[[#This Row],[Column20]],Table121516589[[#This Row],[Column22]])</f>
        <v>#DIV/0!</v>
      </c>
      <c r="X114" s="59">
        <v>0</v>
      </c>
      <c r="Y114" s="59">
        <v>0</v>
      </c>
      <c r="Z114" s="59">
        <v>0</v>
      </c>
      <c r="AA114" s="101"/>
      <c r="AB114" s="65"/>
      <c r="AC114" s="118">
        <f>AVERAGE(Table121516589[[#This Row],[Column25]],Table121516589[[#This Row],[Column26]],Table121516589[[#This Row],[Column27]])</f>
        <v>0</v>
      </c>
      <c r="AD114" s="101"/>
      <c r="AE114" s="101"/>
      <c r="AF114" s="101"/>
      <c r="AG114" s="101"/>
      <c r="AH114" s="65"/>
      <c r="AI114" s="118" t="e">
        <f>AVERAGE(Table121516589[[#This Row],[Column33]],Table121516589[[#This Row],[Column32]],Table121516589[[#This Row],[Column31]])</f>
        <v>#DIV/0!</v>
      </c>
      <c r="AJ114" s="54"/>
      <c r="AK114" s="54"/>
      <c r="AL114" s="101"/>
      <c r="AM114" s="54"/>
      <c r="AN114" s="65"/>
      <c r="AO114" s="118">
        <v>0</v>
      </c>
      <c r="AP114" s="59">
        <v>0</v>
      </c>
      <c r="AQ114" s="59">
        <v>0</v>
      </c>
      <c r="AR114" s="59">
        <v>0</v>
      </c>
      <c r="AS114" s="101"/>
      <c r="AT114" s="65"/>
      <c r="AU114" s="118">
        <f>AVERAGE(Table121516589[[#This Row],[Column45]],Table121516589[[#This Row],[Column44]],Table121516589[[#This Row],[Column43]])</f>
        <v>0</v>
      </c>
      <c r="AV114" s="102">
        <v>0</v>
      </c>
      <c r="AW114" s="102">
        <v>0</v>
      </c>
      <c r="AX114" s="102">
        <v>0</v>
      </c>
      <c r="AY114" s="102">
        <v>0</v>
      </c>
      <c r="AZ114" s="102">
        <v>0</v>
      </c>
      <c r="BA11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5" spans="1:53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58"/>
      <c r="M115" s="58"/>
      <c r="N115" s="58"/>
      <c r="O115" s="58"/>
      <c r="P115" s="59"/>
      <c r="Q11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5" s="102"/>
      <c r="S115" s="102"/>
      <c r="T115" s="102"/>
      <c r="U115" s="102"/>
      <c r="V115" s="59"/>
      <c r="W115" s="118" t="e">
        <f>AVERAGE(Table121516589[[#This Row],[Column19]],Table121516589[[#This Row],[Column20]],Table121516589[[#This Row],[Column22]])</f>
        <v>#DIV/0!</v>
      </c>
      <c r="X115" s="59">
        <v>0</v>
      </c>
      <c r="Y115" s="59">
        <v>0</v>
      </c>
      <c r="Z115" s="59">
        <v>0</v>
      </c>
      <c r="AA115" s="102"/>
      <c r="AB115" s="59"/>
      <c r="AC115" s="118">
        <f>AVERAGE(Table121516589[[#This Row],[Column25]],Table121516589[[#This Row],[Column26]],Table121516589[[#This Row],[Column27]])</f>
        <v>0</v>
      </c>
      <c r="AD115" s="102"/>
      <c r="AE115" s="102"/>
      <c r="AF115" s="102"/>
      <c r="AG115" s="102"/>
      <c r="AH115" s="59"/>
      <c r="AI115" s="118" t="e">
        <f>AVERAGE(Table121516589[[#This Row],[Column33]],Table121516589[[#This Row],[Column32]],Table121516589[[#This Row],[Column31]])</f>
        <v>#DIV/0!</v>
      </c>
      <c r="AJ115" s="58"/>
      <c r="AK115" s="58"/>
      <c r="AL115" s="102"/>
      <c r="AM115" s="58"/>
      <c r="AN115" s="59"/>
      <c r="AO115" s="118">
        <v>0</v>
      </c>
      <c r="AP115" s="59">
        <v>0</v>
      </c>
      <c r="AQ115" s="59">
        <v>0</v>
      </c>
      <c r="AR115" s="59">
        <v>0</v>
      </c>
      <c r="AS115" s="102"/>
      <c r="AT115" s="59"/>
      <c r="AU115" s="118">
        <f>AVERAGE(Table121516589[[#This Row],[Column45]],Table121516589[[#This Row],[Column44]],Table121516589[[#This Row],[Column43]])</f>
        <v>0</v>
      </c>
      <c r="AV115" s="102">
        <v>0</v>
      </c>
      <c r="AW115" s="102">
        <v>0</v>
      </c>
      <c r="AX115" s="102">
        <v>0</v>
      </c>
      <c r="AY115" s="102">
        <v>0</v>
      </c>
      <c r="AZ115" s="102">
        <v>0</v>
      </c>
      <c r="BA11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6" spans="1:53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54"/>
      <c r="M116" s="54"/>
      <c r="N116" s="54"/>
      <c r="O116" s="54"/>
      <c r="P116" s="65"/>
      <c r="Q11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6" s="101"/>
      <c r="S116" s="101"/>
      <c r="T116" s="101"/>
      <c r="U116" s="101"/>
      <c r="V116" s="65"/>
      <c r="W116" s="118" t="e">
        <f>AVERAGE(Table121516589[[#This Row],[Column19]],Table121516589[[#This Row],[Column20]],Table121516589[[#This Row],[Column22]])</f>
        <v>#DIV/0!</v>
      </c>
      <c r="X116" s="59">
        <v>0</v>
      </c>
      <c r="Y116" s="59">
        <v>0</v>
      </c>
      <c r="Z116" s="59">
        <v>0</v>
      </c>
      <c r="AA116" s="101"/>
      <c r="AB116" s="65"/>
      <c r="AC116" s="118">
        <f>AVERAGE(Table121516589[[#This Row],[Column25]],Table121516589[[#This Row],[Column26]],Table121516589[[#This Row],[Column27]])</f>
        <v>0</v>
      </c>
      <c r="AD116" s="101"/>
      <c r="AE116" s="101"/>
      <c r="AF116" s="101"/>
      <c r="AG116" s="101"/>
      <c r="AH116" s="65"/>
      <c r="AI116" s="118" t="e">
        <f>AVERAGE(Table121516589[[#This Row],[Column33]],Table121516589[[#This Row],[Column32]],Table121516589[[#This Row],[Column31]])</f>
        <v>#DIV/0!</v>
      </c>
      <c r="AJ116" s="54"/>
      <c r="AK116" s="54"/>
      <c r="AL116" s="101"/>
      <c r="AM116" s="54"/>
      <c r="AN116" s="65"/>
      <c r="AO116" s="118">
        <v>0</v>
      </c>
      <c r="AP116" s="59">
        <v>0</v>
      </c>
      <c r="AQ116" s="59">
        <v>0</v>
      </c>
      <c r="AR116" s="59">
        <v>0</v>
      </c>
      <c r="AS116" s="101"/>
      <c r="AT116" s="65"/>
      <c r="AU116" s="118">
        <f>AVERAGE(Table121516589[[#This Row],[Column45]],Table121516589[[#This Row],[Column44]],Table121516589[[#This Row],[Column43]])</f>
        <v>0</v>
      </c>
      <c r="AV116" s="102">
        <v>0</v>
      </c>
      <c r="AW116" s="102">
        <v>0</v>
      </c>
      <c r="AX116" s="102">
        <v>0</v>
      </c>
      <c r="AY116" s="102">
        <v>0</v>
      </c>
      <c r="AZ116" s="102">
        <v>0</v>
      </c>
      <c r="BA11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7" spans="1:53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58"/>
      <c r="M117" s="58"/>
      <c r="N117" s="58"/>
      <c r="O117" s="58"/>
      <c r="P117" s="59"/>
      <c r="Q11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7" s="102"/>
      <c r="S117" s="102"/>
      <c r="T117" s="102"/>
      <c r="U117" s="102"/>
      <c r="V117" s="59"/>
      <c r="W117" s="118" t="e">
        <f>AVERAGE(Table121516589[[#This Row],[Column19]],Table121516589[[#This Row],[Column20]],Table121516589[[#This Row],[Column22]])</f>
        <v>#DIV/0!</v>
      </c>
      <c r="X117" s="59">
        <v>0</v>
      </c>
      <c r="Y117" s="59">
        <v>0</v>
      </c>
      <c r="Z117" s="59">
        <v>0</v>
      </c>
      <c r="AA117" s="102"/>
      <c r="AB117" s="59"/>
      <c r="AC117" s="118">
        <f>AVERAGE(Table121516589[[#This Row],[Column25]],Table121516589[[#This Row],[Column26]],Table121516589[[#This Row],[Column27]])</f>
        <v>0</v>
      </c>
      <c r="AD117" s="102"/>
      <c r="AE117" s="102"/>
      <c r="AF117" s="102"/>
      <c r="AG117" s="102"/>
      <c r="AH117" s="59"/>
      <c r="AI117" s="118" t="e">
        <f>AVERAGE(Table121516589[[#This Row],[Column33]],Table121516589[[#This Row],[Column32]],Table121516589[[#This Row],[Column31]])</f>
        <v>#DIV/0!</v>
      </c>
      <c r="AJ117" s="58"/>
      <c r="AK117" s="58"/>
      <c r="AL117" s="102"/>
      <c r="AM117" s="58"/>
      <c r="AN117" s="59"/>
      <c r="AO117" s="118">
        <v>0</v>
      </c>
      <c r="AP117" s="59">
        <v>0</v>
      </c>
      <c r="AQ117" s="59">
        <v>0</v>
      </c>
      <c r="AR117" s="59">
        <v>0</v>
      </c>
      <c r="AS117" s="102"/>
      <c r="AT117" s="59"/>
      <c r="AU117" s="118">
        <f>AVERAGE(Table121516589[[#This Row],[Column45]],Table121516589[[#This Row],[Column44]],Table121516589[[#This Row],[Column43]])</f>
        <v>0</v>
      </c>
      <c r="AV117" s="102">
        <v>0</v>
      </c>
      <c r="AW117" s="102">
        <v>0</v>
      </c>
      <c r="AX117" s="102">
        <v>0</v>
      </c>
      <c r="AY117" s="102">
        <v>0</v>
      </c>
      <c r="AZ117" s="102">
        <v>0</v>
      </c>
      <c r="BA11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8" spans="1:53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54"/>
      <c r="M118" s="54"/>
      <c r="N118" s="54"/>
      <c r="O118" s="54"/>
      <c r="P118" s="65"/>
      <c r="Q11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8" s="101"/>
      <c r="S118" s="101"/>
      <c r="T118" s="101"/>
      <c r="U118" s="101"/>
      <c r="V118" s="65"/>
      <c r="W118" s="118" t="e">
        <f>AVERAGE(Table121516589[[#This Row],[Column19]],Table121516589[[#This Row],[Column20]],Table121516589[[#This Row],[Column22]])</f>
        <v>#DIV/0!</v>
      </c>
      <c r="X118" s="59">
        <v>0</v>
      </c>
      <c r="Y118" s="59">
        <v>0</v>
      </c>
      <c r="Z118" s="59">
        <v>0</v>
      </c>
      <c r="AA118" s="101"/>
      <c r="AB118" s="65"/>
      <c r="AC118" s="118">
        <f>AVERAGE(Table121516589[[#This Row],[Column25]],Table121516589[[#This Row],[Column26]],Table121516589[[#This Row],[Column27]])</f>
        <v>0</v>
      </c>
      <c r="AD118" s="101"/>
      <c r="AE118" s="101"/>
      <c r="AF118" s="101"/>
      <c r="AG118" s="101"/>
      <c r="AH118" s="65"/>
      <c r="AI118" s="118" t="e">
        <f>AVERAGE(Table121516589[[#This Row],[Column33]],Table121516589[[#This Row],[Column32]],Table121516589[[#This Row],[Column31]])</f>
        <v>#DIV/0!</v>
      </c>
      <c r="AJ118" s="54"/>
      <c r="AK118" s="54"/>
      <c r="AL118" s="101"/>
      <c r="AM118" s="54"/>
      <c r="AN118" s="65"/>
      <c r="AO118" s="118">
        <v>0</v>
      </c>
      <c r="AP118" s="59">
        <v>0</v>
      </c>
      <c r="AQ118" s="59">
        <v>0</v>
      </c>
      <c r="AR118" s="59">
        <v>0</v>
      </c>
      <c r="AS118" s="101"/>
      <c r="AT118" s="65"/>
      <c r="AU118" s="118">
        <f>AVERAGE(Table121516589[[#This Row],[Column45]],Table121516589[[#This Row],[Column44]],Table121516589[[#This Row],[Column43]])</f>
        <v>0</v>
      </c>
      <c r="AV118" s="102">
        <v>0</v>
      </c>
      <c r="AW118" s="102">
        <v>0</v>
      </c>
      <c r="AX118" s="102">
        <v>0</v>
      </c>
      <c r="AY118" s="102">
        <v>0</v>
      </c>
      <c r="AZ118" s="102">
        <v>0</v>
      </c>
      <c r="BA11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19" spans="1:53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58"/>
      <c r="M119" s="58"/>
      <c r="N119" s="58"/>
      <c r="O119" s="58"/>
      <c r="P119" s="59"/>
      <c r="Q11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19" s="102"/>
      <c r="S119" s="102"/>
      <c r="T119" s="102"/>
      <c r="U119" s="102"/>
      <c r="V119" s="59"/>
      <c r="W119" s="118" t="e">
        <f>AVERAGE(Table121516589[[#This Row],[Column19]],Table121516589[[#This Row],[Column20]],Table121516589[[#This Row],[Column22]])</f>
        <v>#DIV/0!</v>
      </c>
      <c r="X119" s="59">
        <v>0</v>
      </c>
      <c r="Y119" s="59">
        <v>0</v>
      </c>
      <c r="Z119" s="59">
        <v>0</v>
      </c>
      <c r="AA119" s="102"/>
      <c r="AB119" s="59"/>
      <c r="AC119" s="118">
        <f>AVERAGE(Table121516589[[#This Row],[Column25]],Table121516589[[#This Row],[Column26]],Table121516589[[#This Row],[Column27]])</f>
        <v>0</v>
      </c>
      <c r="AD119" s="102"/>
      <c r="AE119" s="102"/>
      <c r="AF119" s="102"/>
      <c r="AG119" s="102"/>
      <c r="AH119" s="59"/>
      <c r="AI119" s="118" t="e">
        <f>AVERAGE(Table121516589[[#This Row],[Column33]],Table121516589[[#This Row],[Column32]],Table121516589[[#This Row],[Column31]])</f>
        <v>#DIV/0!</v>
      </c>
      <c r="AJ119" s="58"/>
      <c r="AK119" s="58"/>
      <c r="AL119" s="102"/>
      <c r="AM119" s="58"/>
      <c r="AN119" s="59"/>
      <c r="AO119" s="118">
        <v>0</v>
      </c>
      <c r="AP119" s="59">
        <v>0</v>
      </c>
      <c r="AQ119" s="59">
        <v>0</v>
      </c>
      <c r="AR119" s="59">
        <v>0</v>
      </c>
      <c r="AS119" s="102"/>
      <c r="AT119" s="59"/>
      <c r="AU119" s="118">
        <f>AVERAGE(Table121516589[[#This Row],[Column45]],Table121516589[[#This Row],[Column44]],Table121516589[[#This Row],[Column43]])</f>
        <v>0</v>
      </c>
      <c r="AV119" s="102">
        <v>0</v>
      </c>
      <c r="AW119" s="102">
        <v>0</v>
      </c>
      <c r="AX119" s="102">
        <v>0</v>
      </c>
      <c r="AY119" s="102">
        <v>0</v>
      </c>
      <c r="AZ119" s="102">
        <v>0</v>
      </c>
      <c r="BA11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0" spans="1:53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54"/>
      <c r="M120" s="54"/>
      <c r="N120" s="54"/>
      <c r="O120" s="54"/>
      <c r="P120" s="65"/>
      <c r="Q12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0" s="101"/>
      <c r="S120" s="101"/>
      <c r="T120" s="101"/>
      <c r="U120" s="101"/>
      <c r="V120" s="65"/>
      <c r="W120" s="118" t="e">
        <f>AVERAGE(Table121516589[[#This Row],[Column19]],Table121516589[[#This Row],[Column20]],Table121516589[[#This Row],[Column22]])</f>
        <v>#DIV/0!</v>
      </c>
      <c r="X120" s="59">
        <v>0</v>
      </c>
      <c r="Y120" s="59">
        <v>0</v>
      </c>
      <c r="Z120" s="59">
        <v>0</v>
      </c>
      <c r="AA120" s="101"/>
      <c r="AB120" s="65"/>
      <c r="AC120" s="118">
        <f>AVERAGE(Table121516589[[#This Row],[Column25]],Table121516589[[#This Row],[Column26]],Table121516589[[#This Row],[Column27]])</f>
        <v>0</v>
      </c>
      <c r="AD120" s="101"/>
      <c r="AE120" s="101"/>
      <c r="AF120" s="101"/>
      <c r="AG120" s="101"/>
      <c r="AH120" s="65"/>
      <c r="AI120" s="118" t="e">
        <f>AVERAGE(Table121516589[[#This Row],[Column33]],Table121516589[[#This Row],[Column32]],Table121516589[[#This Row],[Column31]])</f>
        <v>#DIV/0!</v>
      </c>
      <c r="AJ120" s="54"/>
      <c r="AK120" s="54"/>
      <c r="AL120" s="101"/>
      <c r="AM120" s="54"/>
      <c r="AN120" s="65"/>
      <c r="AO120" s="118">
        <v>0</v>
      </c>
      <c r="AP120" s="59">
        <v>0</v>
      </c>
      <c r="AQ120" s="59">
        <v>0</v>
      </c>
      <c r="AR120" s="59">
        <v>0</v>
      </c>
      <c r="AS120" s="101"/>
      <c r="AT120" s="65"/>
      <c r="AU120" s="118">
        <f>AVERAGE(Table121516589[[#This Row],[Column45]],Table121516589[[#This Row],[Column44]],Table121516589[[#This Row],[Column43]])</f>
        <v>0</v>
      </c>
      <c r="AV120" s="102">
        <v>0</v>
      </c>
      <c r="AW120" s="102">
        <v>0</v>
      </c>
      <c r="AX120" s="102">
        <v>0</v>
      </c>
      <c r="AY120" s="102">
        <v>0</v>
      </c>
      <c r="AZ120" s="102">
        <v>0</v>
      </c>
      <c r="BA12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1" spans="1:53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58"/>
      <c r="M121" s="58"/>
      <c r="N121" s="58"/>
      <c r="O121" s="58"/>
      <c r="P121" s="59"/>
      <c r="Q12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1" s="102"/>
      <c r="S121" s="102"/>
      <c r="T121" s="102"/>
      <c r="U121" s="102"/>
      <c r="V121" s="59"/>
      <c r="W121" s="118" t="e">
        <f>AVERAGE(Table121516589[[#This Row],[Column19]],Table121516589[[#This Row],[Column20]],Table121516589[[#This Row],[Column22]])</f>
        <v>#DIV/0!</v>
      </c>
      <c r="X121" s="59">
        <v>0</v>
      </c>
      <c r="Y121" s="59">
        <v>0</v>
      </c>
      <c r="Z121" s="59">
        <v>0</v>
      </c>
      <c r="AA121" s="102"/>
      <c r="AB121" s="59"/>
      <c r="AC121" s="118">
        <f>AVERAGE(Table121516589[[#This Row],[Column25]],Table121516589[[#This Row],[Column26]],Table121516589[[#This Row],[Column27]])</f>
        <v>0</v>
      </c>
      <c r="AD121" s="102"/>
      <c r="AE121" s="102"/>
      <c r="AF121" s="102"/>
      <c r="AG121" s="102"/>
      <c r="AH121" s="59"/>
      <c r="AI121" s="118" t="e">
        <f>AVERAGE(Table121516589[[#This Row],[Column33]],Table121516589[[#This Row],[Column32]],Table121516589[[#This Row],[Column31]])</f>
        <v>#DIV/0!</v>
      </c>
      <c r="AJ121" s="58"/>
      <c r="AK121" s="58"/>
      <c r="AL121" s="102"/>
      <c r="AM121" s="58"/>
      <c r="AN121" s="59"/>
      <c r="AO121" s="118">
        <v>0</v>
      </c>
      <c r="AP121" s="59">
        <v>0</v>
      </c>
      <c r="AQ121" s="59">
        <v>0</v>
      </c>
      <c r="AR121" s="59">
        <v>0</v>
      </c>
      <c r="AS121" s="102"/>
      <c r="AT121" s="59"/>
      <c r="AU121" s="118">
        <f>AVERAGE(Table121516589[[#This Row],[Column45]],Table121516589[[#This Row],[Column44]],Table121516589[[#This Row],[Column43]])</f>
        <v>0</v>
      </c>
      <c r="AV121" s="102">
        <v>0</v>
      </c>
      <c r="AW121" s="102">
        <v>0</v>
      </c>
      <c r="AX121" s="102">
        <v>0</v>
      </c>
      <c r="AY121" s="102">
        <v>0</v>
      </c>
      <c r="AZ121" s="102">
        <v>0</v>
      </c>
      <c r="BA12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2" spans="1:53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54"/>
      <c r="M122" s="54"/>
      <c r="N122" s="54"/>
      <c r="O122" s="54"/>
      <c r="P122" s="65"/>
      <c r="Q12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2" s="101"/>
      <c r="S122" s="101"/>
      <c r="T122" s="101"/>
      <c r="U122" s="101"/>
      <c r="V122" s="65"/>
      <c r="W122" s="118" t="e">
        <f>AVERAGE(Table121516589[[#This Row],[Column19]],Table121516589[[#This Row],[Column20]],Table121516589[[#This Row],[Column22]])</f>
        <v>#DIV/0!</v>
      </c>
      <c r="X122" s="59">
        <v>0</v>
      </c>
      <c r="Y122" s="59">
        <v>0</v>
      </c>
      <c r="Z122" s="59">
        <v>0</v>
      </c>
      <c r="AA122" s="101"/>
      <c r="AB122" s="65"/>
      <c r="AC122" s="118">
        <f>AVERAGE(Table121516589[[#This Row],[Column25]],Table121516589[[#This Row],[Column26]],Table121516589[[#This Row],[Column27]])</f>
        <v>0</v>
      </c>
      <c r="AD122" s="101"/>
      <c r="AE122" s="101"/>
      <c r="AF122" s="101"/>
      <c r="AG122" s="101"/>
      <c r="AH122" s="65"/>
      <c r="AI122" s="118" t="e">
        <f>AVERAGE(Table121516589[[#This Row],[Column33]],Table121516589[[#This Row],[Column32]],Table121516589[[#This Row],[Column31]])</f>
        <v>#DIV/0!</v>
      </c>
      <c r="AJ122" s="54"/>
      <c r="AK122" s="54"/>
      <c r="AL122" s="101"/>
      <c r="AM122" s="54"/>
      <c r="AN122" s="65"/>
      <c r="AO122" s="118">
        <v>0</v>
      </c>
      <c r="AP122" s="59">
        <v>0</v>
      </c>
      <c r="AQ122" s="59">
        <v>0</v>
      </c>
      <c r="AR122" s="59">
        <v>0</v>
      </c>
      <c r="AS122" s="101"/>
      <c r="AT122" s="65"/>
      <c r="AU122" s="118">
        <f>AVERAGE(Table121516589[[#This Row],[Column45]],Table121516589[[#This Row],[Column44]],Table121516589[[#This Row],[Column43]])</f>
        <v>0</v>
      </c>
      <c r="AV122" s="102">
        <v>0</v>
      </c>
      <c r="AW122" s="102">
        <v>0</v>
      </c>
      <c r="AX122" s="102">
        <v>0</v>
      </c>
      <c r="AY122" s="102">
        <v>0</v>
      </c>
      <c r="AZ122" s="102">
        <v>0</v>
      </c>
      <c r="BA12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3" spans="1:53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58"/>
      <c r="M123" s="58"/>
      <c r="N123" s="58"/>
      <c r="O123" s="58"/>
      <c r="P123" s="59"/>
      <c r="Q12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3" s="102"/>
      <c r="S123" s="102"/>
      <c r="T123" s="102"/>
      <c r="U123" s="102"/>
      <c r="V123" s="59"/>
      <c r="W123" s="118" t="e">
        <f>AVERAGE(Table121516589[[#This Row],[Column19]],Table121516589[[#This Row],[Column20]],Table121516589[[#This Row],[Column22]])</f>
        <v>#DIV/0!</v>
      </c>
      <c r="X123" s="59">
        <v>0</v>
      </c>
      <c r="Y123" s="59">
        <v>0</v>
      </c>
      <c r="Z123" s="59">
        <v>0</v>
      </c>
      <c r="AA123" s="102"/>
      <c r="AB123" s="59"/>
      <c r="AC123" s="118">
        <f>AVERAGE(Table121516589[[#This Row],[Column25]],Table121516589[[#This Row],[Column26]],Table121516589[[#This Row],[Column27]])</f>
        <v>0</v>
      </c>
      <c r="AD123" s="102"/>
      <c r="AE123" s="102"/>
      <c r="AF123" s="102"/>
      <c r="AG123" s="102"/>
      <c r="AH123" s="59"/>
      <c r="AI123" s="118" t="e">
        <f>AVERAGE(Table121516589[[#This Row],[Column33]],Table121516589[[#This Row],[Column32]],Table121516589[[#This Row],[Column31]])</f>
        <v>#DIV/0!</v>
      </c>
      <c r="AJ123" s="58"/>
      <c r="AK123" s="58"/>
      <c r="AL123" s="102"/>
      <c r="AM123" s="58"/>
      <c r="AN123" s="59"/>
      <c r="AO123" s="118">
        <v>0</v>
      </c>
      <c r="AP123" s="59">
        <v>0</v>
      </c>
      <c r="AQ123" s="59">
        <v>0</v>
      </c>
      <c r="AR123" s="59">
        <v>0</v>
      </c>
      <c r="AS123" s="102"/>
      <c r="AT123" s="59"/>
      <c r="AU123" s="118">
        <f>AVERAGE(Table121516589[[#This Row],[Column45]],Table121516589[[#This Row],[Column44]],Table121516589[[#This Row],[Column43]])</f>
        <v>0</v>
      </c>
      <c r="AV123" s="102">
        <v>0</v>
      </c>
      <c r="AW123" s="102">
        <v>0</v>
      </c>
      <c r="AX123" s="102">
        <v>0</v>
      </c>
      <c r="AY123" s="102">
        <v>0</v>
      </c>
      <c r="AZ123" s="102">
        <v>0</v>
      </c>
      <c r="BA12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4" spans="1:53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54"/>
      <c r="M124" s="54"/>
      <c r="N124" s="54"/>
      <c r="O124" s="54"/>
      <c r="P124" s="65"/>
      <c r="Q12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4" s="101"/>
      <c r="S124" s="101"/>
      <c r="T124" s="101"/>
      <c r="U124" s="101"/>
      <c r="V124" s="65"/>
      <c r="W124" s="118" t="e">
        <f>AVERAGE(Table121516589[[#This Row],[Column19]],Table121516589[[#This Row],[Column20]],Table121516589[[#This Row],[Column22]])</f>
        <v>#DIV/0!</v>
      </c>
      <c r="X124" s="59">
        <v>0</v>
      </c>
      <c r="Y124" s="59">
        <v>0</v>
      </c>
      <c r="Z124" s="59">
        <v>0</v>
      </c>
      <c r="AA124" s="101"/>
      <c r="AB124" s="65"/>
      <c r="AC124" s="118">
        <f>AVERAGE(Table121516589[[#This Row],[Column25]],Table121516589[[#This Row],[Column26]],Table121516589[[#This Row],[Column27]])</f>
        <v>0</v>
      </c>
      <c r="AD124" s="101"/>
      <c r="AE124" s="101"/>
      <c r="AF124" s="101"/>
      <c r="AG124" s="101"/>
      <c r="AH124" s="65"/>
      <c r="AI124" s="118" t="e">
        <f>AVERAGE(Table121516589[[#This Row],[Column33]],Table121516589[[#This Row],[Column32]],Table121516589[[#This Row],[Column31]])</f>
        <v>#DIV/0!</v>
      </c>
      <c r="AJ124" s="54"/>
      <c r="AK124" s="54"/>
      <c r="AL124" s="101"/>
      <c r="AM124" s="54"/>
      <c r="AN124" s="65"/>
      <c r="AO124" s="118">
        <v>0</v>
      </c>
      <c r="AP124" s="59">
        <v>0</v>
      </c>
      <c r="AQ124" s="59">
        <v>0</v>
      </c>
      <c r="AR124" s="59">
        <v>0</v>
      </c>
      <c r="AS124" s="101"/>
      <c r="AT124" s="65"/>
      <c r="AU124" s="118">
        <f>AVERAGE(Table121516589[[#This Row],[Column45]],Table121516589[[#This Row],[Column44]],Table121516589[[#This Row],[Column43]])</f>
        <v>0</v>
      </c>
      <c r="AV124" s="102">
        <v>0</v>
      </c>
      <c r="AW124" s="102">
        <v>0</v>
      </c>
      <c r="AX124" s="102">
        <v>0</v>
      </c>
      <c r="AY124" s="102">
        <v>0</v>
      </c>
      <c r="AZ124" s="102">
        <v>0</v>
      </c>
      <c r="BA12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5" spans="1:53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58"/>
      <c r="M125" s="58"/>
      <c r="N125" s="58"/>
      <c r="O125" s="58"/>
      <c r="P125" s="59"/>
      <c r="Q12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5" s="102"/>
      <c r="S125" s="102"/>
      <c r="T125" s="102"/>
      <c r="U125" s="102"/>
      <c r="V125" s="59"/>
      <c r="W125" s="118" t="e">
        <f>AVERAGE(Table121516589[[#This Row],[Column19]],Table121516589[[#This Row],[Column20]],Table121516589[[#This Row],[Column22]])</f>
        <v>#DIV/0!</v>
      </c>
      <c r="X125" s="59">
        <v>0</v>
      </c>
      <c r="Y125" s="59">
        <v>0</v>
      </c>
      <c r="Z125" s="59">
        <v>0</v>
      </c>
      <c r="AA125" s="102"/>
      <c r="AB125" s="59"/>
      <c r="AC125" s="118">
        <f>AVERAGE(Table121516589[[#This Row],[Column25]],Table121516589[[#This Row],[Column26]],Table121516589[[#This Row],[Column27]])</f>
        <v>0</v>
      </c>
      <c r="AD125" s="102"/>
      <c r="AE125" s="102"/>
      <c r="AF125" s="102"/>
      <c r="AG125" s="102"/>
      <c r="AH125" s="59"/>
      <c r="AI125" s="118" t="e">
        <f>AVERAGE(Table121516589[[#This Row],[Column33]],Table121516589[[#This Row],[Column32]],Table121516589[[#This Row],[Column31]])</f>
        <v>#DIV/0!</v>
      </c>
      <c r="AJ125" s="58"/>
      <c r="AK125" s="58"/>
      <c r="AL125" s="102"/>
      <c r="AM125" s="58"/>
      <c r="AN125" s="59"/>
      <c r="AO125" s="118">
        <v>0</v>
      </c>
      <c r="AP125" s="59">
        <v>0</v>
      </c>
      <c r="AQ125" s="59">
        <v>0</v>
      </c>
      <c r="AR125" s="59">
        <v>0</v>
      </c>
      <c r="AS125" s="102"/>
      <c r="AT125" s="59"/>
      <c r="AU125" s="118">
        <f>AVERAGE(Table121516589[[#This Row],[Column45]],Table121516589[[#This Row],[Column44]],Table121516589[[#This Row],[Column43]])</f>
        <v>0</v>
      </c>
      <c r="AV125" s="102">
        <v>0</v>
      </c>
      <c r="AW125" s="102">
        <v>0</v>
      </c>
      <c r="AX125" s="102">
        <v>0</v>
      </c>
      <c r="AY125" s="102">
        <v>0</v>
      </c>
      <c r="AZ125" s="102">
        <v>0</v>
      </c>
      <c r="BA12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6" spans="1:53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54"/>
      <c r="M126" s="54"/>
      <c r="N126" s="54"/>
      <c r="O126" s="54"/>
      <c r="P126" s="65"/>
      <c r="Q12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6" s="101"/>
      <c r="S126" s="101"/>
      <c r="T126" s="101"/>
      <c r="U126" s="101"/>
      <c r="V126" s="65"/>
      <c r="W126" s="118" t="e">
        <f>AVERAGE(Table121516589[[#This Row],[Column19]],Table121516589[[#This Row],[Column20]],Table121516589[[#This Row],[Column22]])</f>
        <v>#DIV/0!</v>
      </c>
      <c r="X126" s="59">
        <v>0</v>
      </c>
      <c r="Y126" s="59">
        <v>0</v>
      </c>
      <c r="Z126" s="59">
        <v>0</v>
      </c>
      <c r="AA126" s="101"/>
      <c r="AB126" s="65"/>
      <c r="AC126" s="118">
        <f>AVERAGE(Table121516589[[#This Row],[Column25]],Table121516589[[#This Row],[Column26]],Table121516589[[#This Row],[Column27]])</f>
        <v>0</v>
      </c>
      <c r="AD126" s="101"/>
      <c r="AE126" s="101"/>
      <c r="AF126" s="101"/>
      <c r="AG126" s="101"/>
      <c r="AH126" s="65"/>
      <c r="AI126" s="118" t="e">
        <f>AVERAGE(Table121516589[[#This Row],[Column33]],Table121516589[[#This Row],[Column32]],Table121516589[[#This Row],[Column31]])</f>
        <v>#DIV/0!</v>
      </c>
      <c r="AJ126" s="54"/>
      <c r="AK126" s="54"/>
      <c r="AL126" s="101"/>
      <c r="AM126" s="54"/>
      <c r="AN126" s="65"/>
      <c r="AO126" s="118">
        <v>0</v>
      </c>
      <c r="AP126" s="59">
        <v>0</v>
      </c>
      <c r="AQ126" s="59">
        <v>0</v>
      </c>
      <c r="AR126" s="59">
        <v>0</v>
      </c>
      <c r="AS126" s="101"/>
      <c r="AT126" s="65"/>
      <c r="AU126" s="118">
        <f>AVERAGE(Table121516589[[#This Row],[Column45]],Table121516589[[#This Row],[Column44]],Table121516589[[#This Row],[Column43]])</f>
        <v>0</v>
      </c>
      <c r="AV126" s="102">
        <v>0</v>
      </c>
      <c r="AW126" s="102">
        <v>0</v>
      </c>
      <c r="AX126" s="102">
        <v>0</v>
      </c>
      <c r="AY126" s="102">
        <v>0</v>
      </c>
      <c r="AZ126" s="102">
        <v>0</v>
      </c>
      <c r="BA12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7" spans="1:53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58"/>
      <c r="M127" s="58"/>
      <c r="N127" s="58"/>
      <c r="O127" s="58"/>
      <c r="P127" s="59"/>
      <c r="Q12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7" s="102"/>
      <c r="S127" s="102"/>
      <c r="T127" s="102"/>
      <c r="U127" s="102"/>
      <c r="V127" s="59"/>
      <c r="W127" s="118" t="e">
        <f>AVERAGE(Table121516589[[#This Row],[Column19]],Table121516589[[#This Row],[Column20]],Table121516589[[#This Row],[Column22]])</f>
        <v>#DIV/0!</v>
      </c>
      <c r="X127" s="59">
        <v>0</v>
      </c>
      <c r="Y127" s="59">
        <v>0</v>
      </c>
      <c r="Z127" s="59">
        <v>0</v>
      </c>
      <c r="AA127" s="102"/>
      <c r="AB127" s="59"/>
      <c r="AC127" s="118">
        <f>AVERAGE(Table121516589[[#This Row],[Column25]],Table121516589[[#This Row],[Column26]],Table121516589[[#This Row],[Column27]])</f>
        <v>0</v>
      </c>
      <c r="AD127" s="102"/>
      <c r="AE127" s="102"/>
      <c r="AF127" s="102"/>
      <c r="AG127" s="102"/>
      <c r="AH127" s="59"/>
      <c r="AI127" s="118" t="e">
        <f>AVERAGE(Table121516589[[#This Row],[Column33]],Table121516589[[#This Row],[Column32]],Table121516589[[#This Row],[Column31]])</f>
        <v>#DIV/0!</v>
      </c>
      <c r="AJ127" s="58"/>
      <c r="AK127" s="58"/>
      <c r="AL127" s="102"/>
      <c r="AM127" s="58"/>
      <c r="AN127" s="59"/>
      <c r="AO127" s="118">
        <v>0</v>
      </c>
      <c r="AP127" s="59">
        <v>0</v>
      </c>
      <c r="AQ127" s="59">
        <v>0</v>
      </c>
      <c r="AR127" s="59">
        <v>0</v>
      </c>
      <c r="AS127" s="102"/>
      <c r="AT127" s="59"/>
      <c r="AU127" s="118">
        <f>AVERAGE(Table121516589[[#This Row],[Column45]],Table121516589[[#This Row],[Column44]],Table121516589[[#This Row],[Column43]])</f>
        <v>0</v>
      </c>
      <c r="AV127" s="102">
        <v>0</v>
      </c>
      <c r="AW127" s="102">
        <v>0</v>
      </c>
      <c r="AX127" s="102">
        <v>0</v>
      </c>
      <c r="AY127" s="102">
        <v>0</v>
      </c>
      <c r="AZ127" s="102">
        <v>0</v>
      </c>
      <c r="BA12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8" spans="1:53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54"/>
      <c r="M128" s="54"/>
      <c r="N128" s="54"/>
      <c r="O128" s="54"/>
      <c r="P128" s="65"/>
      <c r="Q12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8" s="101"/>
      <c r="S128" s="101"/>
      <c r="T128" s="101"/>
      <c r="U128" s="101"/>
      <c r="V128" s="65"/>
      <c r="W128" s="118" t="e">
        <f>AVERAGE(Table121516589[[#This Row],[Column19]],Table121516589[[#This Row],[Column20]],Table121516589[[#This Row],[Column22]])</f>
        <v>#DIV/0!</v>
      </c>
      <c r="X128" s="59">
        <v>0</v>
      </c>
      <c r="Y128" s="59">
        <v>0</v>
      </c>
      <c r="Z128" s="59">
        <v>0</v>
      </c>
      <c r="AA128" s="101"/>
      <c r="AB128" s="65"/>
      <c r="AC128" s="118">
        <f>AVERAGE(Table121516589[[#This Row],[Column25]],Table121516589[[#This Row],[Column26]],Table121516589[[#This Row],[Column27]])</f>
        <v>0</v>
      </c>
      <c r="AD128" s="101"/>
      <c r="AE128" s="101"/>
      <c r="AF128" s="101"/>
      <c r="AG128" s="101"/>
      <c r="AH128" s="65"/>
      <c r="AI128" s="118" t="e">
        <f>AVERAGE(Table121516589[[#This Row],[Column33]],Table121516589[[#This Row],[Column32]],Table121516589[[#This Row],[Column31]])</f>
        <v>#DIV/0!</v>
      </c>
      <c r="AJ128" s="54"/>
      <c r="AK128" s="54"/>
      <c r="AL128" s="101"/>
      <c r="AM128" s="54"/>
      <c r="AN128" s="65"/>
      <c r="AO128" s="118">
        <v>0</v>
      </c>
      <c r="AP128" s="59">
        <v>0</v>
      </c>
      <c r="AQ128" s="59">
        <v>0</v>
      </c>
      <c r="AR128" s="59">
        <v>0</v>
      </c>
      <c r="AS128" s="101"/>
      <c r="AT128" s="65"/>
      <c r="AU128" s="118">
        <f>AVERAGE(Table121516589[[#This Row],[Column45]],Table121516589[[#This Row],[Column44]],Table121516589[[#This Row],[Column43]])</f>
        <v>0</v>
      </c>
      <c r="AV128" s="102">
        <v>0</v>
      </c>
      <c r="AW128" s="102">
        <v>0</v>
      </c>
      <c r="AX128" s="102">
        <v>0</v>
      </c>
      <c r="AY128" s="102">
        <v>0</v>
      </c>
      <c r="AZ128" s="102">
        <v>0</v>
      </c>
      <c r="BA12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29" spans="1:53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58"/>
      <c r="M129" s="58"/>
      <c r="N129" s="58"/>
      <c r="O129" s="58"/>
      <c r="P129" s="59"/>
      <c r="Q12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29" s="102"/>
      <c r="S129" s="102"/>
      <c r="T129" s="102"/>
      <c r="U129" s="102"/>
      <c r="V129" s="59"/>
      <c r="W129" s="118" t="e">
        <f>AVERAGE(Table121516589[[#This Row],[Column19]],Table121516589[[#This Row],[Column20]],Table121516589[[#This Row],[Column22]])</f>
        <v>#DIV/0!</v>
      </c>
      <c r="X129" s="59">
        <v>0</v>
      </c>
      <c r="Y129" s="59">
        <v>0</v>
      </c>
      <c r="Z129" s="59">
        <v>0</v>
      </c>
      <c r="AA129" s="102"/>
      <c r="AB129" s="59"/>
      <c r="AC129" s="118">
        <f>AVERAGE(Table121516589[[#This Row],[Column25]],Table121516589[[#This Row],[Column26]],Table121516589[[#This Row],[Column27]])</f>
        <v>0</v>
      </c>
      <c r="AD129" s="102"/>
      <c r="AE129" s="102"/>
      <c r="AF129" s="102"/>
      <c r="AG129" s="102"/>
      <c r="AH129" s="59"/>
      <c r="AI129" s="118" t="e">
        <f>AVERAGE(Table121516589[[#This Row],[Column33]],Table121516589[[#This Row],[Column32]],Table121516589[[#This Row],[Column31]])</f>
        <v>#DIV/0!</v>
      </c>
      <c r="AJ129" s="58"/>
      <c r="AK129" s="58"/>
      <c r="AL129" s="102"/>
      <c r="AM129" s="58"/>
      <c r="AN129" s="59"/>
      <c r="AO129" s="118">
        <v>0</v>
      </c>
      <c r="AP129" s="59">
        <v>0</v>
      </c>
      <c r="AQ129" s="59">
        <v>0</v>
      </c>
      <c r="AR129" s="59">
        <v>0</v>
      </c>
      <c r="AS129" s="102"/>
      <c r="AT129" s="59"/>
      <c r="AU129" s="118">
        <f>AVERAGE(Table121516589[[#This Row],[Column45]],Table121516589[[#This Row],[Column44]],Table121516589[[#This Row],[Column43]])</f>
        <v>0</v>
      </c>
      <c r="AV129" s="102">
        <v>0</v>
      </c>
      <c r="AW129" s="102">
        <v>0</v>
      </c>
      <c r="AX129" s="102">
        <v>0</v>
      </c>
      <c r="AY129" s="102">
        <v>0</v>
      </c>
      <c r="AZ129" s="102">
        <v>0</v>
      </c>
      <c r="BA12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0" spans="1:53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54"/>
      <c r="M130" s="54"/>
      <c r="N130" s="54"/>
      <c r="O130" s="54"/>
      <c r="P130" s="65"/>
      <c r="Q13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0" s="101"/>
      <c r="S130" s="101"/>
      <c r="T130" s="101"/>
      <c r="U130" s="101"/>
      <c r="V130" s="65"/>
      <c r="W130" s="118" t="e">
        <f>AVERAGE(Table121516589[[#This Row],[Column19]],Table121516589[[#This Row],[Column20]],Table121516589[[#This Row],[Column22]])</f>
        <v>#DIV/0!</v>
      </c>
      <c r="X130" s="59">
        <v>0</v>
      </c>
      <c r="Y130" s="59">
        <v>0</v>
      </c>
      <c r="Z130" s="59">
        <v>0</v>
      </c>
      <c r="AA130" s="101"/>
      <c r="AB130" s="65"/>
      <c r="AC130" s="118">
        <f>AVERAGE(Table121516589[[#This Row],[Column25]],Table121516589[[#This Row],[Column26]],Table121516589[[#This Row],[Column27]])</f>
        <v>0</v>
      </c>
      <c r="AD130" s="101"/>
      <c r="AE130" s="101"/>
      <c r="AF130" s="101"/>
      <c r="AG130" s="101"/>
      <c r="AH130" s="65"/>
      <c r="AI130" s="118" t="e">
        <f>AVERAGE(Table121516589[[#This Row],[Column33]],Table121516589[[#This Row],[Column32]],Table121516589[[#This Row],[Column31]])</f>
        <v>#DIV/0!</v>
      </c>
      <c r="AJ130" s="54"/>
      <c r="AK130" s="54"/>
      <c r="AL130" s="101"/>
      <c r="AM130" s="54"/>
      <c r="AN130" s="65"/>
      <c r="AO130" s="118">
        <v>0</v>
      </c>
      <c r="AP130" s="59">
        <v>0</v>
      </c>
      <c r="AQ130" s="59">
        <v>0</v>
      </c>
      <c r="AR130" s="59">
        <v>0</v>
      </c>
      <c r="AS130" s="101"/>
      <c r="AT130" s="65"/>
      <c r="AU130" s="118">
        <f>AVERAGE(Table121516589[[#This Row],[Column45]],Table121516589[[#This Row],[Column44]],Table121516589[[#This Row],[Column43]])</f>
        <v>0</v>
      </c>
      <c r="AV130" s="102">
        <v>0</v>
      </c>
      <c r="AW130" s="102">
        <v>0</v>
      </c>
      <c r="AX130" s="102">
        <v>0</v>
      </c>
      <c r="AY130" s="102">
        <v>0</v>
      </c>
      <c r="AZ130" s="102">
        <v>0</v>
      </c>
      <c r="BA13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1" spans="1:53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58"/>
      <c r="M131" s="58"/>
      <c r="N131" s="58"/>
      <c r="O131" s="58"/>
      <c r="P131" s="59"/>
      <c r="Q13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1" s="102"/>
      <c r="S131" s="102"/>
      <c r="T131" s="102"/>
      <c r="U131" s="102"/>
      <c r="V131" s="59"/>
      <c r="W131" s="118" t="e">
        <f>AVERAGE(Table121516589[[#This Row],[Column19]],Table121516589[[#This Row],[Column20]],Table121516589[[#This Row],[Column22]])</f>
        <v>#DIV/0!</v>
      </c>
      <c r="X131" s="59">
        <v>0</v>
      </c>
      <c r="Y131" s="59">
        <v>0</v>
      </c>
      <c r="Z131" s="59">
        <v>0</v>
      </c>
      <c r="AA131" s="102"/>
      <c r="AB131" s="59"/>
      <c r="AC131" s="118">
        <f>AVERAGE(Table121516589[[#This Row],[Column25]],Table121516589[[#This Row],[Column26]],Table121516589[[#This Row],[Column27]])</f>
        <v>0</v>
      </c>
      <c r="AD131" s="102"/>
      <c r="AE131" s="102"/>
      <c r="AF131" s="102"/>
      <c r="AG131" s="102"/>
      <c r="AH131" s="59"/>
      <c r="AI131" s="118" t="e">
        <f>AVERAGE(Table121516589[[#This Row],[Column33]],Table121516589[[#This Row],[Column32]],Table121516589[[#This Row],[Column31]])</f>
        <v>#DIV/0!</v>
      </c>
      <c r="AJ131" s="58"/>
      <c r="AK131" s="58"/>
      <c r="AL131" s="102"/>
      <c r="AM131" s="58"/>
      <c r="AN131" s="59"/>
      <c r="AO131" s="118">
        <v>0</v>
      </c>
      <c r="AP131" s="59">
        <v>0</v>
      </c>
      <c r="AQ131" s="59">
        <v>0</v>
      </c>
      <c r="AR131" s="59">
        <v>0</v>
      </c>
      <c r="AS131" s="102"/>
      <c r="AT131" s="59"/>
      <c r="AU131" s="118">
        <f>AVERAGE(Table121516589[[#This Row],[Column45]],Table121516589[[#This Row],[Column44]],Table121516589[[#This Row],[Column43]])</f>
        <v>0</v>
      </c>
      <c r="AV131" s="102">
        <v>0</v>
      </c>
      <c r="AW131" s="102">
        <v>0</v>
      </c>
      <c r="AX131" s="102">
        <v>0</v>
      </c>
      <c r="AY131" s="102">
        <v>0</v>
      </c>
      <c r="AZ131" s="102">
        <v>0</v>
      </c>
      <c r="BA13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2" spans="1:53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54"/>
      <c r="M132" s="54"/>
      <c r="N132" s="54"/>
      <c r="O132" s="54"/>
      <c r="P132" s="65"/>
      <c r="Q13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2" s="101"/>
      <c r="S132" s="101"/>
      <c r="T132" s="101"/>
      <c r="U132" s="101"/>
      <c r="V132" s="65"/>
      <c r="W132" s="118" t="e">
        <f>AVERAGE(Table121516589[[#This Row],[Column19]],Table121516589[[#This Row],[Column20]],Table121516589[[#This Row],[Column22]])</f>
        <v>#DIV/0!</v>
      </c>
      <c r="X132" s="59">
        <v>0</v>
      </c>
      <c r="Y132" s="59">
        <v>0</v>
      </c>
      <c r="Z132" s="59">
        <v>0</v>
      </c>
      <c r="AA132" s="101"/>
      <c r="AB132" s="65"/>
      <c r="AC132" s="118">
        <f>AVERAGE(Table121516589[[#This Row],[Column25]],Table121516589[[#This Row],[Column26]],Table121516589[[#This Row],[Column27]])</f>
        <v>0</v>
      </c>
      <c r="AD132" s="101"/>
      <c r="AE132" s="101"/>
      <c r="AF132" s="101"/>
      <c r="AG132" s="101"/>
      <c r="AH132" s="65"/>
      <c r="AI132" s="118" t="e">
        <f>AVERAGE(Table121516589[[#This Row],[Column33]],Table121516589[[#This Row],[Column32]],Table121516589[[#This Row],[Column31]])</f>
        <v>#DIV/0!</v>
      </c>
      <c r="AJ132" s="54"/>
      <c r="AK132" s="54"/>
      <c r="AL132" s="101"/>
      <c r="AM132" s="54"/>
      <c r="AN132" s="65"/>
      <c r="AO132" s="118">
        <v>0</v>
      </c>
      <c r="AP132" s="59">
        <v>0</v>
      </c>
      <c r="AQ132" s="59">
        <v>0</v>
      </c>
      <c r="AR132" s="59">
        <v>0</v>
      </c>
      <c r="AS132" s="101"/>
      <c r="AT132" s="65"/>
      <c r="AU132" s="118">
        <f>AVERAGE(Table121516589[[#This Row],[Column45]],Table121516589[[#This Row],[Column44]],Table121516589[[#This Row],[Column43]])</f>
        <v>0</v>
      </c>
      <c r="AV132" s="102">
        <v>0</v>
      </c>
      <c r="AW132" s="102">
        <v>0</v>
      </c>
      <c r="AX132" s="102">
        <v>0</v>
      </c>
      <c r="AY132" s="102">
        <v>0</v>
      </c>
      <c r="AZ132" s="102">
        <v>0</v>
      </c>
      <c r="BA13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3" spans="1:53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58"/>
      <c r="M133" s="58"/>
      <c r="N133" s="58"/>
      <c r="O133" s="58"/>
      <c r="P133" s="59"/>
      <c r="Q13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3" s="102"/>
      <c r="S133" s="102"/>
      <c r="T133" s="102"/>
      <c r="U133" s="102"/>
      <c r="V133" s="59"/>
      <c r="W133" s="118" t="e">
        <f>AVERAGE(Table121516589[[#This Row],[Column19]],Table121516589[[#This Row],[Column20]],Table121516589[[#This Row],[Column22]])</f>
        <v>#DIV/0!</v>
      </c>
      <c r="X133" s="59">
        <v>0</v>
      </c>
      <c r="Y133" s="59">
        <v>0</v>
      </c>
      <c r="Z133" s="59">
        <v>0</v>
      </c>
      <c r="AA133" s="102"/>
      <c r="AB133" s="59"/>
      <c r="AC133" s="118">
        <f>AVERAGE(Table121516589[[#This Row],[Column25]],Table121516589[[#This Row],[Column26]],Table121516589[[#This Row],[Column27]])</f>
        <v>0</v>
      </c>
      <c r="AD133" s="102"/>
      <c r="AE133" s="102"/>
      <c r="AF133" s="102"/>
      <c r="AG133" s="102"/>
      <c r="AH133" s="59"/>
      <c r="AI133" s="118" t="e">
        <f>AVERAGE(Table121516589[[#This Row],[Column33]],Table121516589[[#This Row],[Column32]],Table121516589[[#This Row],[Column31]])</f>
        <v>#DIV/0!</v>
      </c>
      <c r="AJ133" s="58"/>
      <c r="AK133" s="58"/>
      <c r="AL133" s="102"/>
      <c r="AM133" s="58"/>
      <c r="AN133" s="59"/>
      <c r="AO133" s="118">
        <v>0</v>
      </c>
      <c r="AP133" s="59">
        <v>0</v>
      </c>
      <c r="AQ133" s="59">
        <v>0</v>
      </c>
      <c r="AR133" s="59">
        <v>0</v>
      </c>
      <c r="AS133" s="102"/>
      <c r="AT133" s="59"/>
      <c r="AU133" s="118">
        <f>AVERAGE(Table121516589[[#This Row],[Column45]],Table121516589[[#This Row],[Column44]],Table121516589[[#This Row],[Column43]])</f>
        <v>0</v>
      </c>
      <c r="AV133" s="102">
        <v>0</v>
      </c>
      <c r="AW133" s="102">
        <v>0</v>
      </c>
      <c r="AX133" s="102">
        <v>0</v>
      </c>
      <c r="AY133" s="102">
        <v>0</v>
      </c>
      <c r="AZ133" s="102">
        <v>0</v>
      </c>
      <c r="BA13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4" spans="1:53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54"/>
      <c r="M134" s="54"/>
      <c r="N134" s="54"/>
      <c r="O134" s="54"/>
      <c r="P134" s="65"/>
      <c r="Q13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4" s="101"/>
      <c r="S134" s="101"/>
      <c r="T134" s="101"/>
      <c r="U134" s="101"/>
      <c r="V134" s="65"/>
      <c r="W134" s="118" t="e">
        <f>AVERAGE(Table121516589[[#This Row],[Column19]],Table121516589[[#This Row],[Column20]],Table121516589[[#This Row],[Column22]])</f>
        <v>#DIV/0!</v>
      </c>
      <c r="X134" s="59">
        <v>0</v>
      </c>
      <c r="Y134" s="59">
        <v>0</v>
      </c>
      <c r="Z134" s="59">
        <v>0</v>
      </c>
      <c r="AA134" s="101"/>
      <c r="AB134" s="65"/>
      <c r="AC134" s="118">
        <f>AVERAGE(Table121516589[[#This Row],[Column25]],Table121516589[[#This Row],[Column26]],Table121516589[[#This Row],[Column27]])</f>
        <v>0</v>
      </c>
      <c r="AD134" s="101"/>
      <c r="AE134" s="101"/>
      <c r="AF134" s="101"/>
      <c r="AG134" s="101"/>
      <c r="AH134" s="65"/>
      <c r="AI134" s="118" t="e">
        <f>AVERAGE(Table121516589[[#This Row],[Column33]],Table121516589[[#This Row],[Column32]],Table121516589[[#This Row],[Column31]])</f>
        <v>#DIV/0!</v>
      </c>
      <c r="AJ134" s="54"/>
      <c r="AK134" s="54"/>
      <c r="AL134" s="101"/>
      <c r="AM134" s="54"/>
      <c r="AN134" s="65"/>
      <c r="AO134" s="118">
        <v>0</v>
      </c>
      <c r="AP134" s="59">
        <v>0</v>
      </c>
      <c r="AQ134" s="59">
        <v>0</v>
      </c>
      <c r="AR134" s="59">
        <v>0</v>
      </c>
      <c r="AS134" s="101"/>
      <c r="AT134" s="65"/>
      <c r="AU134" s="118">
        <f>AVERAGE(Table121516589[[#This Row],[Column45]],Table121516589[[#This Row],[Column44]],Table121516589[[#This Row],[Column43]])</f>
        <v>0</v>
      </c>
      <c r="AV134" s="102">
        <v>0</v>
      </c>
      <c r="AW134" s="102">
        <v>0</v>
      </c>
      <c r="AX134" s="102">
        <v>0</v>
      </c>
      <c r="AY134" s="102">
        <v>0</v>
      </c>
      <c r="AZ134" s="102">
        <v>0</v>
      </c>
      <c r="BA13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5" spans="1:53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58"/>
      <c r="M135" s="58"/>
      <c r="N135" s="58"/>
      <c r="O135" s="58"/>
      <c r="P135" s="59"/>
      <c r="Q13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5" s="102"/>
      <c r="S135" s="102"/>
      <c r="T135" s="102"/>
      <c r="U135" s="102"/>
      <c r="V135" s="59"/>
      <c r="W135" s="118" t="e">
        <f>AVERAGE(Table121516589[[#This Row],[Column19]],Table121516589[[#This Row],[Column20]],Table121516589[[#This Row],[Column22]])</f>
        <v>#DIV/0!</v>
      </c>
      <c r="X135" s="59">
        <v>0</v>
      </c>
      <c r="Y135" s="59">
        <v>0</v>
      </c>
      <c r="Z135" s="59">
        <v>0</v>
      </c>
      <c r="AA135" s="102"/>
      <c r="AB135" s="59"/>
      <c r="AC135" s="118">
        <f>AVERAGE(Table121516589[[#This Row],[Column25]],Table121516589[[#This Row],[Column26]],Table121516589[[#This Row],[Column27]])</f>
        <v>0</v>
      </c>
      <c r="AD135" s="102"/>
      <c r="AE135" s="102"/>
      <c r="AF135" s="102"/>
      <c r="AG135" s="102"/>
      <c r="AH135" s="59"/>
      <c r="AI135" s="118" t="e">
        <f>AVERAGE(Table121516589[[#This Row],[Column33]],Table121516589[[#This Row],[Column32]],Table121516589[[#This Row],[Column31]])</f>
        <v>#DIV/0!</v>
      </c>
      <c r="AJ135" s="58"/>
      <c r="AK135" s="58"/>
      <c r="AL135" s="102"/>
      <c r="AM135" s="58"/>
      <c r="AN135" s="59"/>
      <c r="AO135" s="118">
        <v>0</v>
      </c>
      <c r="AP135" s="59">
        <v>0</v>
      </c>
      <c r="AQ135" s="59">
        <v>0</v>
      </c>
      <c r="AR135" s="59">
        <v>0</v>
      </c>
      <c r="AS135" s="102"/>
      <c r="AT135" s="59"/>
      <c r="AU135" s="118">
        <f>AVERAGE(Table121516589[[#This Row],[Column45]],Table121516589[[#This Row],[Column44]],Table121516589[[#This Row],[Column43]])</f>
        <v>0</v>
      </c>
      <c r="AV135" s="102">
        <v>0</v>
      </c>
      <c r="AW135" s="102">
        <v>0</v>
      </c>
      <c r="AX135" s="102">
        <v>0</v>
      </c>
      <c r="AY135" s="102">
        <v>0</v>
      </c>
      <c r="AZ135" s="102">
        <v>0</v>
      </c>
      <c r="BA13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6" spans="1:53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54"/>
      <c r="M136" s="54"/>
      <c r="N136" s="54"/>
      <c r="O136" s="54"/>
      <c r="P136" s="65"/>
      <c r="Q13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6" s="101"/>
      <c r="S136" s="101"/>
      <c r="T136" s="101"/>
      <c r="U136" s="101"/>
      <c r="V136" s="65"/>
      <c r="W136" s="118" t="e">
        <f>AVERAGE(Table121516589[[#This Row],[Column19]],Table121516589[[#This Row],[Column20]],Table121516589[[#This Row],[Column22]])</f>
        <v>#DIV/0!</v>
      </c>
      <c r="X136" s="59">
        <v>0</v>
      </c>
      <c r="Y136" s="59">
        <v>0</v>
      </c>
      <c r="Z136" s="59">
        <v>0</v>
      </c>
      <c r="AA136" s="101"/>
      <c r="AB136" s="65"/>
      <c r="AC136" s="118">
        <f>AVERAGE(Table121516589[[#This Row],[Column25]],Table121516589[[#This Row],[Column26]],Table121516589[[#This Row],[Column27]])</f>
        <v>0</v>
      </c>
      <c r="AD136" s="101"/>
      <c r="AE136" s="101"/>
      <c r="AF136" s="101"/>
      <c r="AG136" s="101"/>
      <c r="AH136" s="65"/>
      <c r="AI136" s="118" t="e">
        <f>AVERAGE(Table121516589[[#This Row],[Column33]],Table121516589[[#This Row],[Column32]],Table121516589[[#This Row],[Column31]])</f>
        <v>#DIV/0!</v>
      </c>
      <c r="AJ136" s="54"/>
      <c r="AK136" s="54"/>
      <c r="AL136" s="101"/>
      <c r="AM136" s="54"/>
      <c r="AN136" s="65"/>
      <c r="AO136" s="118">
        <v>0</v>
      </c>
      <c r="AP136" s="59">
        <v>0</v>
      </c>
      <c r="AQ136" s="59">
        <v>0</v>
      </c>
      <c r="AR136" s="59">
        <v>0</v>
      </c>
      <c r="AS136" s="101"/>
      <c r="AT136" s="65"/>
      <c r="AU136" s="118">
        <f>AVERAGE(Table121516589[[#This Row],[Column45]],Table121516589[[#This Row],[Column44]],Table121516589[[#This Row],[Column43]])</f>
        <v>0</v>
      </c>
      <c r="AV136" s="102">
        <v>0</v>
      </c>
      <c r="AW136" s="102">
        <v>0</v>
      </c>
      <c r="AX136" s="102">
        <v>0</v>
      </c>
      <c r="AY136" s="102">
        <v>0</v>
      </c>
      <c r="AZ136" s="102">
        <v>0</v>
      </c>
      <c r="BA13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7" spans="1:53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58"/>
      <c r="M137" s="58"/>
      <c r="N137" s="58"/>
      <c r="O137" s="58"/>
      <c r="P137" s="59"/>
      <c r="Q13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7" s="102"/>
      <c r="S137" s="102"/>
      <c r="T137" s="102"/>
      <c r="U137" s="102"/>
      <c r="V137" s="59"/>
      <c r="W137" s="118" t="e">
        <f>AVERAGE(Table121516589[[#This Row],[Column19]],Table121516589[[#This Row],[Column20]],Table121516589[[#This Row],[Column22]])</f>
        <v>#DIV/0!</v>
      </c>
      <c r="X137" s="59">
        <v>0</v>
      </c>
      <c r="Y137" s="59">
        <v>0</v>
      </c>
      <c r="Z137" s="59">
        <v>0</v>
      </c>
      <c r="AA137" s="102"/>
      <c r="AB137" s="59"/>
      <c r="AC137" s="118">
        <f>AVERAGE(Table121516589[[#This Row],[Column25]],Table121516589[[#This Row],[Column26]],Table121516589[[#This Row],[Column27]])</f>
        <v>0</v>
      </c>
      <c r="AD137" s="102"/>
      <c r="AE137" s="102"/>
      <c r="AF137" s="102"/>
      <c r="AG137" s="102"/>
      <c r="AH137" s="59"/>
      <c r="AI137" s="118" t="e">
        <f>AVERAGE(Table121516589[[#This Row],[Column33]],Table121516589[[#This Row],[Column32]],Table121516589[[#This Row],[Column31]])</f>
        <v>#DIV/0!</v>
      </c>
      <c r="AJ137" s="58"/>
      <c r="AK137" s="58"/>
      <c r="AL137" s="102"/>
      <c r="AM137" s="58"/>
      <c r="AN137" s="59"/>
      <c r="AO137" s="118">
        <v>0</v>
      </c>
      <c r="AP137" s="59">
        <v>0</v>
      </c>
      <c r="AQ137" s="59">
        <v>0</v>
      </c>
      <c r="AR137" s="59">
        <v>0</v>
      </c>
      <c r="AS137" s="102"/>
      <c r="AT137" s="59"/>
      <c r="AU137" s="118">
        <f>AVERAGE(Table121516589[[#This Row],[Column45]],Table121516589[[#This Row],[Column44]],Table121516589[[#This Row],[Column43]])</f>
        <v>0</v>
      </c>
      <c r="AV137" s="102">
        <v>0</v>
      </c>
      <c r="AW137" s="102">
        <v>0</v>
      </c>
      <c r="AX137" s="102">
        <v>0</v>
      </c>
      <c r="AY137" s="102">
        <v>0</v>
      </c>
      <c r="AZ137" s="102">
        <v>0</v>
      </c>
      <c r="BA13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8" spans="1:53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54"/>
      <c r="M138" s="54"/>
      <c r="N138" s="54"/>
      <c r="O138" s="54"/>
      <c r="P138" s="65"/>
      <c r="Q13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8" s="101"/>
      <c r="S138" s="101"/>
      <c r="T138" s="101"/>
      <c r="U138" s="101"/>
      <c r="V138" s="65"/>
      <c r="W138" s="118" t="e">
        <f>AVERAGE(Table121516589[[#This Row],[Column19]],Table121516589[[#This Row],[Column20]],Table121516589[[#This Row],[Column22]])</f>
        <v>#DIV/0!</v>
      </c>
      <c r="X138" s="59">
        <v>0</v>
      </c>
      <c r="Y138" s="59">
        <v>0</v>
      </c>
      <c r="Z138" s="59">
        <v>0</v>
      </c>
      <c r="AA138" s="101"/>
      <c r="AB138" s="65"/>
      <c r="AC138" s="118">
        <f>AVERAGE(Table121516589[[#This Row],[Column25]],Table121516589[[#This Row],[Column26]],Table121516589[[#This Row],[Column27]])</f>
        <v>0</v>
      </c>
      <c r="AD138" s="101"/>
      <c r="AE138" s="101"/>
      <c r="AF138" s="101"/>
      <c r="AG138" s="101"/>
      <c r="AH138" s="65"/>
      <c r="AI138" s="118" t="e">
        <f>AVERAGE(Table121516589[[#This Row],[Column33]],Table121516589[[#This Row],[Column32]],Table121516589[[#This Row],[Column31]])</f>
        <v>#DIV/0!</v>
      </c>
      <c r="AJ138" s="54"/>
      <c r="AK138" s="54"/>
      <c r="AL138" s="101"/>
      <c r="AM138" s="54"/>
      <c r="AN138" s="65"/>
      <c r="AO138" s="118">
        <v>0</v>
      </c>
      <c r="AP138" s="59">
        <v>0</v>
      </c>
      <c r="AQ138" s="59">
        <v>0</v>
      </c>
      <c r="AR138" s="59">
        <v>0</v>
      </c>
      <c r="AS138" s="101"/>
      <c r="AT138" s="65"/>
      <c r="AU138" s="118">
        <f>AVERAGE(Table121516589[[#This Row],[Column45]],Table121516589[[#This Row],[Column44]],Table121516589[[#This Row],[Column43]])</f>
        <v>0</v>
      </c>
      <c r="AV138" s="102">
        <v>0</v>
      </c>
      <c r="AW138" s="102">
        <v>0</v>
      </c>
      <c r="AX138" s="102">
        <v>0</v>
      </c>
      <c r="AY138" s="102">
        <v>0</v>
      </c>
      <c r="AZ138" s="102">
        <v>0</v>
      </c>
      <c r="BA13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39" spans="1:53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58"/>
      <c r="M139" s="58"/>
      <c r="N139" s="58"/>
      <c r="O139" s="58"/>
      <c r="P139" s="59"/>
      <c r="Q13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39" s="102"/>
      <c r="S139" s="102"/>
      <c r="T139" s="102"/>
      <c r="U139" s="102"/>
      <c r="V139" s="59"/>
      <c r="W139" s="118" t="e">
        <f>AVERAGE(Table121516589[[#This Row],[Column19]],Table121516589[[#This Row],[Column20]],Table121516589[[#This Row],[Column22]])</f>
        <v>#DIV/0!</v>
      </c>
      <c r="X139" s="59">
        <v>0</v>
      </c>
      <c r="Y139" s="59">
        <v>0</v>
      </c>
      <c r="Z139" s="59">
        <v>0</v>
      </c>
      <c r="AA139" s="102"/>
      <c r="AB139" s="59"/>
      <c r="AC139" s="118">
        <f>AVERAGE(Table121516589[[#This Row],[Column25]],Table121516589[[#This Row],[Column26]],Table121516589[[#This Row],[Column27]])</f>
        <v>0</v>
      </c>
      <c r="AD139" s="102"/>
      <c r="AE139" s="102"/>
      <c r="AF139" s="102"/>
      <c r="AG139" s="102"/>
      <c r="AH139" s="59"/>
      <c r="AI139" s="118" t="e">
        <f>AVERAGE(Table121516589[[#This Row],[Column33]],Table121516589[[#This Row],[Column32]],Table121516589[[#This Row],[Column31]])</f>
        <v>#DIV/0!</v>
      </c>
      <c r="AJ139" s="58"/>
      <c r="AK139" s="58"/>
      <c r="AL139" s="102"/>
      <c r="AM139" s="58"/>
      <c r="AN139" s="59"/>
      <c r="AO139" s="118">
        <v>0</v>
      </c>
      <c r="AP139" s="59">
        <v>0</v>
      </c>
      <c r="AQ139" s="59">
        <v>0</v>
      </c>
      <c r="AR139" s="59">
        <v>0</v>
      </c>
      <c r="AS139" s="102"/>
      <c r="AT139" s="59"/>
      <c r="AU139" s="118">
        <f>AVERAGE(Table121516589[[#This Row],[Column45]],Table121516589[[#This Row],[Column44]],Table121516589[[#This Row],[Column43]])</f>
        <v>0</v>
      </c>
      <c r="AV139" s="102">
        <v>0</v>
      </c>
      <c r="AW139" s="102">
        <v>0</v>
      </c>
      <c r="AX139" s="102">
        <v>0</v>
      </c>
      <c r="AY139" s="102">
        <v>0</v>
      </c>
      <c r="AZ139" s="102">
        <v>0</v>
      </c>
      <c r="BA13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0" spans="1:53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54"/>
      <c r="M140" s="54"/>
      <c r="N140" s="54"/>
      <c r="O140" s="54"/>
      <c r="P140" s="65"/>
      <c r="Q14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0" s="101"/>
      <c r="S140" s="101"/>
      <c r="T140" s="101"/>
      <c r="U140" s="101"/>
      <c r="V140" s="65"/>
      <c r="W140" s="118" t="e">
        <f>AVERAGE(Table121516589[[#This Row],[Column19]],Table121516589[[#This Row],[Column20]],Table121516589[[#This Row],[Column22]])</f>
        <v>#DIV/0!</v>
      </c>
      <c r="X140" s="59">
        <v>0</v>
      </c>
      <c r="Y140" s="59">
        <v>0</v>
      </c>
      <c r="Z140" s="59">
        <v>0</v>
      </c>
      <c r="AA140" s="101"/>
      <c r="AB140" s="65"/>
      <c r="AC140" s="118">
        <f>AVERAGE(Table121516589[[#This Row],[Column25]],Table121516589[[#This Row],[Column26]],Table121516589[[#This Row],[Column27]])</f>
        <v>0</v>
      </c>
      <c r="AD140" s="101"/>
      <c r="AE140" s="101"/>
      <c r="AF140" s="101"/>
      <c r="AG140" s="101"/>
      <c r="AH140" s="65"/>
      <c r="AI140" s="118" t="e">
        <f>AVERAGE(Table121516589[[#This Row],[Column33]],Table121516589[[#This Row],[Column32]],Table121516589[[#This Row],[Column31]])</f>
        <v>#DIV/0!</v>
      </c>
      <c r="AJ140" s="54"/>
      <c r="AK140" s="54"/>
      <c r="AL140" s="101"/>
      <c r="AM140" s="54"/>
      <c r="AN140" s="65"/>
      <c r="AO140" s="118">
        <v>0</v>
      </c>
      <c r="AP140" s="59">
        <v>0</v>
      </c>
      <c r="AQ140" s="59">
        <v>0</v>
      </c>
      <c r="AR140" s="59">
        <v>0</v>
      </c>
      <c r="AS140" s="101"/>
      <c r="AT140" s="65"/>
      <c r="AU140" s="118">
        <f>AVERAGE(Table121516589[[#This Row],[Column45]],Table121516589[[#This Row],[Column44]],Table121516589[[#This Row],[Column43]])</f>
        <v>0</v>
      </c>
      <c r="AV140" s="102">
        <v>0</v>
      </c>
      <c r="AW140" s="102">
        <v>0</v>
      </c>
      <c r="AX140" s="102">
        <v>0</v>
      </c>
      <c r="AY140" s="102">
        <v>0</v>
      </c>
      <c r="AZ140" s="102">
        <v>0</v>
      </c>
      <c r="BA14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1" spans="1:53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58"/>
      <c r="M141" s="58"/>
      <c r="N141" s="58"/>
      <c r="O141" s="58"/>
      <c r="P141" s="59"/>
      <c r="Q14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1" s="102"/>
      <c r="S141" s="102"/>
      <c r="T141" s="102"/>
      <c r="U141" s="102"/>
      <c r="V141" s="59"/>
      <c r="W141" s="118" t="e">
        <f>AVERAGE(Table121516589[[#This Row],[Column19]],Table121516589[[#This Row],[Column20]],Table121516589[[#This Row],[Column22]])</f>
        <v>#DIV/0!</v>
      </c>
      <c r="X141" s="59">
        <v>0</v>
      </c>
      <c r="Y141" s="59">
        <v>0</v>
      </c>
      <c r="Z141" s="59">
        <v>0</v>
      </c>
      <c r="AA141" s="102"/>
      <c r="AB141" s="59"/>
      <c r="AC141" s="118">
        <f>AVERAGE(Table121516589[[#This Row],[Column25]],Table121516589[[#This Row],[Column26]],Table121516589[[#This Row],[Column27]])</f>
        <v>0</v>
      </c>
      <c r="AD141" s="102"/>
      <c r="AE141" s="102"/>
      <c r="AF141" s="102"/>
      <c r="AG141" s="102"/>
      <c r="AH141" s="59"/>
      <c r="AI141" s="118" t="e">
        <f>AVERAGE(Table121516589[[#This Row],[Column33]],Table121516589[[#This Row],[Column32]],Table121516589[[#This Row],[Column31]])</f>
        <v>#DIV/0!</v>
      </c>
      <c r="AJ141" s="58"/>
      <c r="AK141" s="58"/>
      <c r="AL141" s="102"/>
      <c r="AM141" s="58"/>
      <c r="AN141" s="59"/>
      <c r="AO141" s="118">
        <v>0</v>
      </c>
      <c r="AP141" s="59">
        <v>0</v>
      </c>
      <c r="AQ141" s="59">
        <v>0</v>
      </c>
      <c r="AR141" s="59">
        <v>0</v>
      </c>
      <c r="AS141" s="102"/>
      <c r="AT141" s="59"/>
      <c r="AU141" s="118">
        <f>AVERAGE(Table121516589[[#This Row],[Column45]],Table121516589[[#This Row],[Column44]],Table121516589[[#This Row],[Column43]])</f>
        <v>0</v>
      </c>
      <c r="AV141" s="102">
        <v>0</v>
      </c>
      <c r="AW141" s="102">
        <v>0</v>
      </c>
      <c r="AX141" s="102">
        <v>0</v>
      </c>
      <c r="AY141" s="102">
        <v>0</v>
      </c>
      <c r="AZ141" s="102">
        <v>0</v>
      </c>
      <c r="BA14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2" spans="1:53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54"/>
      <c r="M142" s="54"/>
      <c r="N142" s="54"/>
      <c r="O142" s="54"/>
      <c r="P142" s="65"/>
      <c r="Q14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2" s="101"/>
      <c r="S142" s="101"/>
      <c r="T142" s="101"/>
      <c r="U142" s="101"/>
      <c r="V142" s="65"/>
      <c r="W142" s="118" t="e">
        <f>AVERAGE(Table121516589[[#This Row],[Column19]],Table121516589[[#This Row],[Column20]],Table121516589[[#This Row],[Column22]])</f>
        <v>#DIV/0!</v>
      </c>
      <c r="X142" s="59">
        <v>0</v>
      </c>
      <c r="Y142" s="59">
        <v>0</v>
      </c>
      <c r="Z142" s="59">
        <v>0</v>
      </c>
      <c r="AA142" s="101"/>
      <c r="AB142" s="65"/>
      <c r="AC142" s="118">
        <f>AVERAGE(Table121516589[[#This Row],[Column25]],Table121516589[[#This Row],[Column26]],Table121516589[[#This Row],[Column27]])</f>
        <v>0</v>
      </c>
      <c r="AD142" s="101"/>
      <c r="AE142" s="101"/>
      <c r="AF142" s="101"/>
      <c r="AG142" s="101"/>
      <c r="AH142" s="65"/>
      <c r="AI142" s="118" t="e">
        <f>AVERAGE(Table121516589[[#This Row],[Column33]],Table121516589[[#This Row],[Column32]],Table121516589[[#This Row],[Column31]])</f>
        <v>#DIV/0!</v>
      </c>
      <c r="AJ142" s="54"/>
      <c r="AK142" s="54"/>
      <c r="AL142" s="101"/>
      <c r="AM142" s="54"/>
      <c r="AN142" s="65"/>
      <c r="AO142" s="118">
        <v>0</v>
      </c>
      <c r="AP142" s="59">
        <v>0</v>
      </c>
      <c r="AQ142" s="59">
        <v>0</v>
      </c>
      <c r="AR142" s="59">
        <v>0</v>
      </c>
      <c r="AS142" s="101"/>
      <c r="AT142" s="65"/>
      <c r="AU142" s="118">
        <f>AVERAGE(Table121516589[[#This Row],[Column45]],Table121516589[[#This Row],[Column44]],Table121516589[[#This Row],[Column43]])</f>
        <v>0</v>
      </c>
      <c r="AV142" s="102">
        <v>0</v>
      </c>
      <c r="AW142" s="102">
        <v>0</v>
      </c>
      <c r="AX142" s="102">
        <v>0</v>
      </c>
      <c r="AY142" s="102">
        <v>0</v>
      </c>
      <c r="AZ142" s="102">
        <v>0</v>
      </c>
      <c r="BA14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3" spans="1:53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58"/>
      <c r="M143" s="58"/>
      <c r="N143" s="58"/>
      <c r="O143" s="58"/>
      <c r="P143" s="59"/>
      <c r="Q14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3" s="102"/>
      <c r="S143" s="102"/>
      <c r="T143" s="102"/>
      <c r="U143" s="102"/>
      <c r="V143" s="59"/>
      <c r="W143" s="118" t="e">
        <f>AVERAGE(Table121516589[[#This Row],[Column19]],Table121516589[[#This Row],[Column20]],Table121516589[[#This Row],[Column22]])</f>
        <v>#DIV/0!</v>
      </c>
      <c r="X143" s="59">
        <v>0</v>
      </c>
      <c r="Y143" s="59">
        <v>0</v>
      </c>
      <c r="Z143" s="59">
        <v>0</v>
      </c>
      <c r="AA143" s="102"/>
      <c r="AB143" s="59"/>
      <c r="AC143" s="118">
        <f>AVERAGE(Table121516589[[#This Row],[Column25]],Table121516589[[#This Row],[Column26]],Table121516589[[#This Row],[Column27]])</f>
        <v>0</v>
      </c>
      <c r="AD143" s="102"/>
      <c r="AE143" s="102"/>
      <c r="AF143" s="102"/>
      <c r="AG143" s="102"/>
      <c r="AH143" s="59"/>
      <c r="AI143" s="118" t="e">
        <f>AVERAGE(Table121516589[[#This Row],[Column33]],Table121516589[[#This Row],[Column32]],Table121516589[[#This Row],[Column31]])</f>
        <v>#DIV/0!</v>
      </c>
      <c r="AJ143" s="58"/>
      <c r="AK143" s="58"/>
      <c r="AL143" s="102"/>
      <c r="AM143" s="58"/>
      <c r="AN143" s="59"/>
      <c r="AO143" s="118">
        <v>0</v>
      </c>
      <c r="AP143" s="59">
        <v>0</v>
      </c>
      <c r="AQ143" s="59">
        <v>0</v>
      </c>
      <c r="AR143" s="59">
        <v>0</v>
      </c>
      <c r="AS143" s="102"/>
      <c r="AT143" s="59"/>
      <c r="AU143" s="118">
        <f>AVERAGE(Table121516589[[#This Row],[Column45]],Table121516589[[#This Row],[Column44]],Table121516589[[#This Row],[Column43]])</f>
        <v>0</v>
      </c>
      <c r="AV143" s="102">
        <v>0</v>
      </c>
      <c r="AW143" s="102">
        <v>0</v>
      </c>
      <c r="AX143" s="102">
        <v>0</v>
      </c>
      <c r="AY143" s="102">
        <v>0</v>
      </c>
      <c r="AZ143" s="102">
        <v>0</v>
      </c>
      <c r="BA14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4" spans="1:53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54"/>
      <c r="M144" s="54"/>
      <c r="N144" s="54"/>
      <c r="O144" s="54"/>
      <c r="P144" s="65"/>
      <c r="Q14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4" s="101"/>
      <c r="S144" s="101"/>
      <c r="T144" s="101"/>
      <c r="U144" s="101"/>
      <c r="V144" s="65"/>
      <c r="W144" s="118" t="e">
        <f>AVERAGE(Table121516589[[#This Row],[Column19]],Table121516589[[#This Row],[Column20]],Table121516589[[#This Row],[Column22]])</f>
        <v>#DIV/0!</v>
      </c>
      <c r="X144" s="59">
        <v>0</v>
      </c>
      <c r="Y144" s="59">
        <v>0</v>
      </c>
      <c r="Z144" s="59">
        <v>0</v>
      </c>
      <c r="AA144" s="101"/>
      <c r="AB144" s="65"/>
      <c r="AC144" s="118">
        <f>AVERAGE(Table121516589[[#This Row],[Column25]],Table121516589[[#This Row],[Column26]],Table121516589[[#This Row],[Column27]])</f>
        <v>0</v>
      </c>
      <c r="AD144" s="101"/>
      <c r="AE144" s="101"/>
      <c r="AF144" s="101"/>
      <c r="AG144" s="101"/>
      <c r="AH144" s="65"/>
      <c r="AI144" s="118" t="e">
        <f>AVERAGE(Table121516589[[#This Row],[Column33]],Table121516589[[#This Row],[Column32]],Table121516589[[#This Row],[Column31]])</f>
        <v>#DIV/0!</v>
      </c>
      <c r="AJ144" s="54"/>
      <c r="AK144" s="54"/>
      <c r="AL144" s="101"/>
      <c r="AM144" s="54"/>
      <c r="AN144" s="65"/>
      <c r="AO144" s="118">
        <v>0</v>
      </c>
      <c r="AP144" s="59">
        <v>0</v>
      </c>
      <c r="AQ144" s="59">
        <v>0</v>
      </c>
      <c r="AR144" s="59">
        <v>0</v>
      </c>
      <c r="AS144" s="101"/>
      <c r="AT144" s="65"/>
      <c r="AU144" s="118">
        <f>AVERAGE(Table121516589[[#This Row],[Column45]],Table121516589[[#This Row],[Column44]],Table121516589[[#This Row],[Column43]])</f>
        <v>0</v>
      </c>
      <c r="AV144" s="102">
        <v>0</v>
      </c>
      <c r="AW144" s="102">
        <v>0</v>
      </c>
      <c r="AX144" s="102">
        <v>0</v>
      </c>
      <c r="AY144" s="102">
        <v>0</v>
      </c>
      <c r="AZ144" s="102">
        <v>0</v>
      </c>
      <c r="BA14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5" spans="1:53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58"/>
      <c r="M145" s="58"/>
      <c r="N145" s="58"/>
      <c r="O145" s="58"/>
      <c r="P145" s="59"/>
      <c r="Q14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5" s="102"/>
      <c r="S145" s="102"/>
      <c r="T145" s="102"/>
      <c r="U145" s="102"/>
      <c r="V145" s="59"/>
      <c r="W145" s="118" t="e">
        <f>AVERAGE(Table121516589[[#This Row],[Column19]],Table121516589[[#This Row],[Column20]],Table121516589[[#This Row],[Column22]])</f>
        <v>#DIV/0!</v>
      </c>
      <c r="X145" s="59">
        <v>0</v>
      </c>
      <c r="Y145" s="59">
        <v>0</v>
      </c>
      <c r="Z145" s="59">
        <v>0</v>
      </c>
      <c r="AA145" s="102"/>
      <c r="AB145" s="59"/>
      <c r="AC145" s="118">
        <f>AVERAGE(Table121516589[[#This Row],[Column25]],Table121516589[[#This Row],[Column26]],Table121516589[[#This Row],[Column27]])</f>
        <v>0</v>
      </c>
      <c r="AD145" s="102"/>
      <c r="AE145" s="102"/>
      <c r="AF145" s="102"/>
      <c r="AG145" s="102"/>
      <c r="AH145" s="59"/>
      <c r="AI145" s="118" t="e">
        <f>AVERAGE(Table121516589[[#This Row],[Column33]],Table121516589[[#This Row],[Column32]],Table121516589[[#This Row],[Column31]])</f>
        <v>#DIV/0!</v>
      </c>
      <c r="AJ145" s="58"/>
      <c r="AK145" s="58"/>
      <c r="AL145" s="102"/>
      <c r="AM145" s="58"/>
      <c r="AN145" s="59"/>
      <c r="AO145" s="118">
        <v>0</v>
      </c>
      <c r="AP145" s="59">
        <v>0</v>
      </c>
      <c r="AQ145" s="59">
        <v>0</v>
      </c>
      <c r="AR145" s="59">
        <v>0</v>
      </c>
      <c r="AS145" s="102"/>
      <c r="AT145" s="59"/>
      <c r="AU145" s="118">
        <f>AVERAGE(Table121516589[[#This Row],[Column45]],Table121516589[[#This Row],[Column44]],Table121516589[[#This Row],[Column43]])</f>
        <v>0</v>
      </c>
      <c r="AV145" s="102">
        <v>0</v>
      </c>
      <c r="AW145" s="102">
        <v>0</v>
      </c>
      <c r="AX145" s="102">
        <v>0</v>
      </c>
      <c r="AY145" s="102">
        <v>0</v>
      </c>
      <c r="AZ145" s="102">
        <v>0</v>
      </c>
      <c r="BA14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6" spans="1:53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54"/>
      <c r="M146" s="54"/>
      <c r="N146" s="54"/>
      <c r="O146" s="54"/>
      <c r="P146" s="65"/>
      <c r="Q14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6" s="101"/>
      <c r="S146" s="101"/>
      <c r="T146" s="101"/>
      <c r="U146" s="101"/>
      <c r="V146" s="65"/>
      <c r="W146" s="118" t="e">
        <f>AVERAGE(Table121516589[[#This Row],[Column19]],Table121516589[[#This Row],[Column20]],Table121516589[[#This Row],[Column22]])</f>
        <v>#DIV/0!</v>
      </c>
      <c r="X146" s="59">
        <v>0</v>
      </c>
      <c r="Y146" s="59">
        <v>0</v>
      </c>
      <c r="Z146" s="59">
        <v>0</v>
      </c>
      <c r="AA146" s="101"/>
      <c r="AB146" s="65"/>
      <c r="AC146" s="118">
        <f>AVERAGE(Table121516589[[#This Row],[Column25]],Table121516589[[#This Row],[Column26]],Table121516589[[#This Row],[Column27]])</f>
        <v>0</v>
      </c>
      <c r="AD146" s="101"/>
      <c r="AE146" s="101"/>
      <c r="AF146" s="101"/>
      <c r="AG146" s="101"/>
      <c r="AH146" s="65"/>
      <c r="AI146" s="118" t="e">
        <f>AVERAGE(Table121516589[[#This Row],[Column33]],Table121516589[[#This Row],[Column32]],Table121516589[[#This Row],[Column31]])</f>
        <v>#DIV/0!</v>
      </c>
      <c r="AJ146" s="54"/>
      <c r="AK146" s="54"/>
      <c r="AL146" s="101"/>
      <c r="AM146" s="54"/>
      <c r="AN146" s="65"/>
      <c r="AO146" s="118">
        <v>0</v>
      </c>
      <c r="AP146" s="59">
        <v>0</v>
      </c>
      <c r="AQ146" s="59">
        <v>0</v>
      </c>
      <c r="AR146" s="59">
        <v>0</v>
      </c>
      <c r="AS146" s="101"/>
      <c r="AT146" s="65"/>
      <c r="AU146" s="118">
        <f>AVERAGE(Table121516589[[#This Row],[Column45]],Table121516589[[#This Row],[Column44]],Table121516589[[#This Row],[Column43]])</f>
        <v>0</v>
      </c>
      <c r="AV146" s="102">
        <v>0</v>
      </c>
      <c r="AW146" s="102">
        <v>0</v>
      </c>
      <c r="AX146" s="102">
        <v>0</v>
      </c>
      <c r="AY146" s="102">
        <v>0</v>
      </c>
      <c r="AZ146" s="102">
        <v>0</v>
      </c>
      <c r="BA14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7" spans="1:53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58"/>
      <c r="M147" s="58"/>
      <c r="N147" s="58"/>
      <c r="O147" s="58"/>
      <c r="P147" s="59"/>
      <c r="Q14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7" s="102"/>
      <c r="S147" s="102"/>
      <c r="T147" s="102"/>
      <c r="U147" s="102"/>
      <c r="V147" s="59"/>
      <c r="W147" s="118" t="e">
        <f>AVERAGE(Table121516589[[#This Row],[Column19]],Table121516589[[#This Row],[Column20]],Table121516589[[#This Row],[Column22]])</f>
        <v>#DIV/0!</v>
      </c>
      <c r="X147" s="59">
        <v>0</v>
      </c>
      <c r="Y147" s="59">
        <v>0</v>
      </c>
      <c r="Z147" s="59">
        <v>0</v>
      </c>
      <c r="AA147" s="102"/>
      <c r="AB147" s="59"/>
      <c r="AC147" s="118">
        <f>AVERAGE(Table121516589[[#This Row],[Column25]],Table121516589[[#This Row],[Column26]],Table121516589[[#This Row],[Column27]])</f>
        <v>0</v>
      </c>
      <c r="AD147" s="102"/>
      <c r="AE147" s="102"/>
      <c r="AF147" s="102"/>
      <c r="AG147" s="102"/>
      <c r="AH147" s="59"/>
      <c r="AI147" s="118" t="e">
        <f>AVERAGE(Table121516589[[#This Row],[Column33]],Table121516589[[#This Row],[Column32]],Table121516589[[#This Row],[Column31]])</f>
        <v>#DIV/0!</v>
      </c>
      <c r="AJ147" s="58"/>
      <c r="AK147" s="58"/>
      <c r="AL147" s="102"/>
      <c r="AM147" s="58"/>
      <c r="AN147" s="59"/>
      <c r="AO147" s="118">
        <v>0</v>
      </c>
      <c r="AP147" s="59">
        <v>0</v>
      </c>
      <c r="AQ147" s="59">
        <v>0</v>
      </c>
      <c r="AR147" s="59">
        <v>0</v>
      </c>
      <c r="AS147" s="102"/>
      <c r="AT147" s="59"/>
      <c r="AU147" s="118">
        <f>AVERAGE(Table121516589[[#This Row],[Column45]],Table121516589[[#This Row],[Column44]],Table121516589[[#This Row],[Column43]])</f>
        <v>0</v>
      </c>
      <c r="AV147" s="102">
        <v>0</v>
      </c>
      <c r="AW147" s="102">
        <v>0</v>
      </c>
      <c r="AX147" s="102">
        <v>0</v>
      </c>
      <c r="AY147" s="102">
        <v>0</v>
      </c>
      <c r="AZ147" s="102">
        <v>0</v>
      </c>
      <c r="BA14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8" spans="1:53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54"/>
      <c r="M148" s="54"/>
      <c r="N148" s="54"/>
      <c r="O148" s="54"/>
      <c r="P148" s="65"/>
      <c r="Q14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8" s="101"/>
      <c r="S148" s="101"/>
      <c r="T148" s="101"/>
      <c r="U148" s="101"/>
      <c r="V148" s="65"/>
      <c r="W148" s="118" t="e">
        <f>AVERAGE(Table121516589[[#This Row],[Column19]],Table121516589[[#This Row],[Column20]],Table121516589[[#This Row],[Column22]])</f>
        <v>#DIV/0!</v>
      </c>
      <c r="X148" s="59">
        <v>0</v>
      </c>
      <c r="Y148" s="59">
        <v>0</v>
      </c>
      <c r="Z148" s="59">
        <v>0</v>
      </c>
      <c r="AA148" s="101"/>
      <c r="AB148" s="65"/>
      <c r="AC148" s="118">
        <f>AVERAGE(Table121516589[[#This Row],[Column25]],Table121516589[[#This Row],[Column26]],Table121516589[[#This Row],[Column27]])</f>
        <v>0</v>
      </c>
      <c r="AD148" s="101"/>
      <c r="AE148" s="101"/>
      <c r="AF148" s="101"/>
      <c r="AG148" s="101"/>
      <c r="AH148" s="65"/>
      <c r="AI148" s="118" t="e">
        <f>AVERAGE(Table121516589[[#This Row],[Column33]],Table121516589[[#This Row],[Column32]],Table121516589[[#This Row],[Column31]])</f>
        <v>#DIV/0!</v>
      </c>
      <c r="AJ148" s="54"/>
      <c r="AK148" s="54"/>
      <c r="AL148" s="101"/>
      <c r="AM148" s="54"/>
      <c r="AN148" s="65"/>
      <c r="AO148" s="118">
        <v>0</v>
      </c>
      <c r="AP148" s="59">
        <v>0</v>
      </c>
      <c r="AQ148" s="59">
        <v>0</v>
      </c>
      <c r="AR148" s="59">
        <v>0</v>
      </c>
      <c r="AS148" s="101"/>
      <c r="AT148" s="65"/>
      <c r="AU148" s="118">
        <f>AVERAGE(Table121516589[[#This Row],[Column45]],Table121516589[[#This Row],[Column44]],Table121516589[[#This Row],[Column43]])</f>
        <v>0</v>
      </c>
      <c r="AV148" s="102">
        <v>0</v>
      </c>
      <c r="AW148" s="102">
        <v>0</v>
      </c>
      <c r="AX148" s="102">
        <v>0</v>
      </c>
      <c r="AY148" s="102">
        <v>0</v>
      </c>
      <c r="AZ148" s="102">
        <v>0</v>
      </c>
      <c r="BA14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49" spans="1:53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58"/>
      <c r="M149" s="58"/>
      <c r="N149" s="58"/>
      <c r="O149" s="58"/>
      <c r="P149" s="59"/>
      <c r="Q14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49" s="102"/>
      <c r="S149" s="102"/>
      <c r="T149" s="102"/>
      <c r="U149" s="102"/>
      <c r="V149" s="59"/>
      <c r="W149" s="118" t="e">
        <f>AVERAGE(Table121516589[[#This Row],[Column19]],Table121516589[[#This Row],[Column20]],Table121516589[[#This Row],[Column22]])</f>
        <v>#DIV/0!</v>
      </c>
      <c r="X149" s="59">
        <v>0</v>
      </c>
      <c r="Y149" s="59">
        <v>0</v>
      </c>
      <c r="Z149" s="59">
        <v>0</v>
      </c>
      <c r="AA149" s="102"/>
      <c r="AB149" s="59"/>
      <c r="AC149" s="118">
        <f>AVERAGE(Table121516589[[#This Row],[Column25]],Table121516589[[#This Row],[Column26]],Table121516589[[#This Row],[Column27]])</f>
        <v>0</v>
      </c>
      <c r="AD149" s="102"/>
      <c r="AE149" s="102"/>
      <c r="AF149" s="102"/>
      <c r="AG149" s="102"/>
      <c r="AH149" s="59"/>
      <c r="AI149" s="118" t="e">
        <f>AVERAGE(Table121516589[[#This Row],[Column33]],Table121516589[[#This Row],[Column32]],Table121516589[[#This Row],[Column31]])</f>
        <v>#DIV/0!</v>
      </c>
      <c r="AJ149" s="58"/>
      <c r="AK149" s="58"/>
      <c r="AL149" s="102"/>
      <c r="AM149" s="58"/>
      <c r="AN149" s="59"/>
      <c r="AO149" s="118">
        <v>0</v>
      </c>
      <c r="AP149" s="59">
        <v>0</v>
      </c>
      <c r="AQ149" s="59">
        <v>0</v>
      </c>
      <c r="AR149" s="59">
        <v>0</v>
      </c>
      <c r="AS149" s="102"/>
      <c r="AT149" s="59"/>
      <c r="AU149" s="118">
        <f>AVERAGE(Table121516589[[#This Row],[Column45]],Table121516589[[#This Row],[Column44]],Table121516589[[#This Row],[Column43]])</f>
        <v>0</v>
      </c>
      <c r="AV149" s="102">
        <v>0</v>
      </c>
      <c r="AW149" s="102">
        <v>0</v>
      </c>
      <c r="AX149" s="102">
        <v>0</v>
      </c>
      <c r="AY149" s="102">
        <v>0</v>
      </c>
      <c r="AZ149" s="102">
        <v>0</v>
      </c>
      <c r="BA14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0" spans="1:53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54"/>
      <c r="M150" s="54"/>
      <c r="N150" s="54"/>
      <c r="O150" s="54"/>
      <c r="P150" s="65"/>
      <c r="Q15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0" s="101"/>
      <c r="S150" s="101"/>
      <c r="T150" s="101"/>
      <c r="U150" s="101"/>
      <c r="V150" s="65"/>
      <c r="W150" s="118" t="e">
        <f>AVERAGE(Table121516589[[#This Row],[Column19]],Table121516589[[#This Row],[Column20]],Table121516589[[#This Row],[Column22]])</f>
        <v>#DIV/0!</v>
      </c>
      <c r="X150" s="59">
        <v>0</v>
      </c>
      <c r="Y150" s="59">
        <v>0</v>
      </c>
      <c r="Z150" s="59">
        <v>0</v>
      </c>
      <c r="AA150" s="101"/>
      <c r="AB150" s="65"/>
      <c r="AC150" s="118">
        <f>AVERAGE(Table121516589[[#This Row],[Column25]],Table121516589[[#This Row],[Column26]],Table121516589[[#This Row],[Column27]])</f>
        <v>0</v>
      </c>
      <c r="AD150" s="101"/>
      <c r="AE150" s="101"/>
      <c r="AF150" s="101"/>
      <c r="AG150" s="101"/>
      <c r="AH150" s="65"/>
      <c r="AI150" s="118" t="e">
        <f>AVERAGE(Table121516589[[#This Row],[Column33]],Table121516589[[#This Row],[Column32]],Table121516589[[#This Row],[Column31]])</f>
        <v>#DIV/0!</v>
      </c>
      <c r="AJ150" s="54"/>
      <c r="AK150" s="54"/>
      <c r="AL150" s="101"/>
      <c r="AM150" s="54"/>
      <c r="AN150" s="65"/>
      <c r="AO150" s="118">
        <v>0</v>
      </c>
      <c r="AP150" s="59">
        <v>0</v>
      </c>
      <c r="AQ150" s="59">
        <v>0</v>
      </c>
      <c r="AR150" s="59">
        <v>0</v>
      </c>
      <c r="AS150" s="101"/>
      <c r="AT150" s="65"/>
      <c r="AU150" s="118">
        <f>AVERAGE(Table121516589[[#This Row],[Column45]],Table121516589[[#This Row],[Column44]],Table121516589[[#This Row],[Column43]])</f>
        <v>0</v>
      </c>
      <c r="AV150" s="102">
        <v>0</v>
      </c>
      <c r="AW150" s="102">
        <v>0</v>
      </c>
      <c r="AX150" s="102">
        <v>0</v>
      </c>
      <c r="AY150" s="102">
        <v>0</v>
      </c>
      <c r="AZ150" s="102">
        <v>0</v>
      </c>
      <c r="BA15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1" spans="1:53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58"/>
      <c r="M151" s="58"/>
      <c r="N151" s="58"/>
      <c r="O151" s="58"/>
      <c r="P151" s="59"/>
      <c r="Q15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1" s="102"/>
      <c r="S151" s="102"/>
      <c r="T151" s="102"/>
      <c r="U151" s="102"/>
      <c r="V151" s="59"/>
      <c r="W151" s="118" t="e">
        <f>AVERAGE(Table121516589[[#This Row],[Column19]],Table121516589[[#This Row],[Column20]],Table121516589[[#This Row],[Column22]])</f>
        <v>#DIV/0!</v>
      </c>
      <c r="X151" s="59">
        <v>0</v>
      </c>
      <c r="Y151" s="59">
        <v>0</v>
      </c>
      <c r="Z151" s="59">
        <v>0</v>
      </c>
      <c r="AA151" s="102"/>
      <c r="AB151" s="59"/>
      <c r="AC151" s="118">
        <f>AVERAGE(Table121516589[[#This Row],[Column25]],Table121516589[[#This Row],[Column26]],Table121516589[[#This Row],[Column27]])</f>
        <v>0</v>
      </c>
      <c r="AD151" s="102"/>
      <c r="AE151" s="102"/>
      <c r="AF151" s="102"/>
      <c r="AG151" s="102"/>
      <c r="AH151" s="59"/>
      <c r="AI151" s="118" t="e">
        <f>AVERAGE(Table121516589[[#This Row],[Column33]],Table121516589[[#This Row],[Column32]],Table121516589[[#This Row],[Column31]])</f>
        <v>#DIV/0!</v>
      </c>
      <c r="AJ151" s="58"/>
      <c r="AK151" s="58"/>
      <c r="AL151" s="102"/>
      <c r="AM151" s="58"/>
      <c r="AN151" s="59"/>
      <c r="AO151" s="118">
        <v>0</v>
      </c>
      <c r="AP151" s="59">
        <v>0</v>
      </c>
      <c r="AQ151" s="59">
        <v>0</v>
      </c>
      <c r="AR151" s="59">
        <v>0</v>
      </c>
      <c r="AS151" s="102"/>
      <c r="AT151" s="59"/>
      <c r="AU151" s="118">
        <f>AVERAGE(Table121516589[[#This Row],[Column45]],Table121516589[[#This Row],[Column44]],Table121516589[[#This Row],[Column43]])</f>
        <v>0</v>
      </c>
      <c r="AV151" s="102">
        <v>0</v>
      </c>
      <c r="AW151" s="102">
        <v>0</v>
      </c>
      <c r="AX151" s="102">
        <v>0</v>
      </c>
      <c r="AY151" s="102">
        <v>0</v>
      </c>
      <c r="AZ151" s="102">
        <v>0</v>
      </c>
      <c r="BA15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2" spans="1:53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54"/>
      <c r="M152" s="54"/>
      <c r="N152" s="54"/>
      <c r="O152" s="54"/>
      <c r="P152" s="65"/>
      <c r="Q15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2" s="101"/>
      <c r="S152" s="101"/>
      <c r="T152" s="101"/>
      <c r="U152" s="101"/>
      <c r="V152" s="65"/>
      <c r="W152" s="118" t="e">
        <f>AVERAGE(Table121516589[[#This Row],[Column19]],Table121516589[[#This Row],[Column20]],Table121516589[[#This Row],[Column22]])</f>
        <v>#DIV/0!</v>
      </c>
      <c r="X152" s="59">
        <v>0</v>
      </c>
      <c r="Y152" s="59">
        <v>0</v>
      </c>
      <c r="Z152" s="59">
        <v>0</v>
      </c>
      <c r="AA152" s="101"/>
      <c r="AB152" s="65"/>
      <c r="AC152" s="118">
        <f>AVERAGE(Table121516589[[#This Row],[Column25]],Table121516589[[#This Row],[Column26]],Table121516589[[#This Row],[Column27]])</f>
        <v>0</v>
      </c>
      <c r="AD152" s="101"/>
      <c r="AE152" s="101"/>
      <c r="AF152" s="101"/>
      <c r="AG152" s="101"/>
      <c r="AH152" s="65"/>
      <c r="AI152" s="118" t="e">
        <f>AVERAGE(Table121516589[[#This Row],[Column33]],Table121516589[[#This Row],[Column32]],Table121516589[[#This Row],[Column31]])</f>
        <v>#DIV/0!</v>
      </c>
      <c r="AJ152" s="54"/>
      <c r="AK152" s="54"/>
      <c r="AL152" s="101"/>
      <c r="AM152" s="54"/>
      <c r="AN152" s="65"/>
      <c r="AO152" s="118">
        <v>0</v>
      </c>
      <c r="AP152" s="59">
        <v>0</v>
      </c>
      <c r="AQ152" s="59">
        <v>0</v>
      </c>
      <c r="AR152" s="59">
        <v>0</v>
      </c>
      <c r="AS152" s="101"/>
      <c r="AT152" s="65"/>
      <c r="AU152" s="118">
        <f>AVERAGE(Table121516589[[#This Row],[Column45]],Table121516589[[#This Row],[Column44]],Table121516589[[#This Row],[Column43]])</f>
        <v>0</v>
      </c>
      <c r="AV152" s="102">
        <v>0</v>
      </c>
      <c r="AW152" s="102">
        <v>0</v>
      </c>
      <c r="AX152" s="102">
        <v>0</v>
      </c>
      <c r="AY152" s="102">
        <v>0</v>
      </c>
      <c r="AZ152" s="102">
        <v>0</v>
      </c>
      <c r="BA15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3" spans="1:53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58"/>
      <c r="M153" s="58"/>
      <c r="N153" s="58"/>
      <c r="O153" s="58"/>
      <c r="P153" s="59"/>
      <c r="Q15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3" s="102"/>
      <c r="S153" s="102"/>
      <c r="T153" s="102"/>
      <c r="U153" s="102"/>
      <c r="V153" s="59"/>
      <c r="W153" s="118" t="e">
        <f>AVERAGE(Table121516589[[#This Row],[Column19]],Table121516589[[#This Row],[Column20]],Table121516589[[#This Row],[Column22]])</f>
        <v>#DIV/0!</v>
      </c>
      <c r="X153" s="59">
        <v>0</v>
      </c>
      <c r="Y153" s="59">
        <v>0</v>
      </c>
      <c r="Z153" s="59">
        <v>0</v>
      </c>
      <c r="AA153" s="102"/>
      <c r="AB153" s="59"/>
      <c r="AC153" s="118">
        <f>AVERAGE(Table121516589[[#This Row],[Column25]],Table121516589[[#This Row],[Column26]],Table121516589[[#This Row],[Column27]])</f>
        <v>0</v>
      </c>
      <c r="AD153" s="102"/>
      <c r="AE153" s="102"/>
      <c r="AF153" s="102"/>
      <c r="AG153" s="102"/>
      <c r="AH153" s="59"/>
      <c r="AI153" s="118" t="e">
        <f>AVERAGE(Table121516589[[#This Row],[Column33]],Table121516589[[#This Row],[Column32]],Table121516589[[#This Row],[Column31]])</f>
        <v>#DIV/0!</v>
      </c>
      <c r="AJ153" s="58"/>
      <c r="AK153" s="58"/>
      <c r="AL153" s="102"/>
      <c r="AM153" s="58"/>
      <c r="AN153" s="59"/>
      <c r="AO153" s="118">
        <v>0</v>
      </c>
      <c r="AP153" s="59">
        <v>0</v>
      </c>
      <c r="AQ153" s="59">
        <v>0</v>
      </c>
      <c r="AR153" s="59">
        <v>0</v>
      </c>
      <c r="AS153" s="102"/>
      <c r="AT153" s="59"/>
      <c r="AU153" s="118">
        <f>AVERAGE(Table121516589[[#This Row],[Column45]],Table121516589[[#This Row],[Column44]],Table121516589[[#This Row],[Column43]])</f>
        <v>0</v>
      </c>
      <c r="AV153" s="102">
        <v>0</v>
      </c>
      <c r="AW153" s="102">
        <v>0</v>
      </c>
      <c r="AX153" s="102">
        <v>0</v>
      </c>
      <c r="AY153" s="102">
        <v>0</v>
      </c>
      <c r="AZ153" s="102">
        <v>0</v>
      </c>
      <c r="BA15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4" spans="1:53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54"/>
      <c r="M154" s="54"/>
      <c r="N154" s="54"/>
      <c r="O154" s="54"/>
      <c r="P154" s="65"/>
      <c r="Q15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4" s="101"/>
      <c r="S154" s="101"/>
      <c r="T154" s="101"/>
      <c r="U154" s="101"/>
      <c r="V154" s="65"/>
      <c r="W154" s="118" t="e">
        <f>AVERAGE(Table121516589[[#This Row],[Column19]],Table121516589[[#This Row],[Column20]],Table121516589[[#This Row],[Column22]])</f>
        <v>#DIV/0!</v>
      </c>
      <c r="X154" s="59">
        <v>0</v>
      </c>
      <c r="Y154" s="59">
        <v>0</v>
      </c>
      <c r="Z154" s="59">
        <v>0</v>
      </c>
      <c r="AA154" s="101"/>
      <c r="AB154" s="65"/>
      <c r="AC154" s="118">
        <f>AVERAGE(Table121516589[[#This Row],[Column25]],Table121516589[[#This Row],[Column26]],Table121516589[[#This Row],[Column27]])</f>
        <v>0</v>
      </c>
      <c r="AD154" s="101"/>
      <c r="AE154" s="101"/>
      <c r="AF154" s="101"/>
      <c r="AG154" s="101"/>
      <c r="AH154" s="65"/>
      <c r="AI154" s="118" t="e">
        <f>AVERAGE(Table121516589[[#This Row],[Column33]],Table121516589[[#This Row],[Column32]],Table121516589[[#This Row],[Column31]])</f>
        <v>#DIV/0!</v>
      </c>
      <c r="AJ154" s="54"/>
      <c r="AK154" s="54"/>
      <c r="AL154" s="101"/>
      <c r="AM154" s="54"/>
      <c r="AN154" s="65"/>
      <c r="AO154" s="118">
        <v>0</v>
      </c>
      <c r="AP154" s="59">
        <v>0</v>
      </c>
      <c r="AQ154" s="59">
        <v>0</v>
      </c>
      <c r="AR154" s="59">
        <v>0</v>
      </c>
      <c r="AS154" s="101"/>
      <c r="AT154" s="65"/>
      <c r="AU154" s="118">
        <f>AVERAGE(Table121516589[[#This Row],[Column45]],Table121516589[[#This Row],[Column44]],Table121516589[[#This Row],[Column43]])</f>
        <v>0</v>
      </c>
      <c r="AV154" s="102">
        <v>0</v>
      </c>
      <c r="AW154" s="102">
        <v>0</v>
      </c>
      <c r="AX154" s="102">
        <v>0</v>
      </c>
      <c r="AY154" s="102">
        <v>0</v>
      </c>
      <c r="AZ154" s="102">
        <v>0</v>
      </c>
      <c r="BA15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5" spans="1:53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58"/>
      <c r="M155" s="58"/>
      <c r="N155" s="58"/>
      <c r="O155" s="58"/>
      <c r="P155" s="59"/>
      <c r="Q15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5" s="102"/>
      <c r="S155" s="102"/>
      <c r="T155" s="102"/>
      <c r="U155" s="102"/>
      <c r="V155" s="59"/>
      <c r="W155" s="118" t="e">
        <f>AVERAGE(Table121516589[[#This Row],[Column19]],Table121516589[[#This Row],[Column20]],Table121516589[[#This Row],[Column22]])</f>
        <v>#DIV/0!</v>
      </c>
      <c r="X155" s="59">
        <v>0</v>
      </c>
      <c r="Y155" s="59">
        <v>0</v>
      </c>
      <c r="Z155" s="59">
        <v>0</v>
      </c>
      <c r="AA155" s="102"/>
      <c r="AB155" s="59"/>
      <c r="AC155" s="118">
        <f>AVERAGE(Table121516589[[#This Row],[Column25]],Table121516589[[#This Row],[Column26]],Table121516589[[#This Row],[Column27]])</f>
        <v>0</v>
      </c>
      <c r="AD155" s="102"/>
      <c r="AE155" s="102"/>
      <c r="AF155" s="102"/>
      <c r="AG155" s="102"/>
      <c r="AH155" s="59"/>
      <c r="AI155" s="118" t="e">
        <f>AVERAGE(Table121516589[[#This Row],[Column33]],Table121516589[[#This Row],[Column32]],Table121516589[[#This Row],[Column31]])</f>
        <v>#DIV/0!</v>
      </c>
      <c r="AJ155" s="58"/>
      <c r="AK155" s="58"/>
      <c r="AL155" s="102"/>
      <c r="AM155" s="58"/>
      <c r="AN155" s="59"/>
      <c r="AO155" s="118">
        <v>0</v>
      </c>
      <c r="AP155" s="59">
        <v>0</v>
      </c>
      <c r="AQ155" s="59">
        <v>0</v>
      </c>
      <c r="AR155" s="59">
        <v>0</v>
      </c>
      <c r="AS155" s="102"/>
      <c r="AT155" s="59"/>
      <c r="AU155" s="118">
        <f>AVERAGE(Table121516589[[#This Row],[Column45]],Table121516589[[#This Row],[Column44]],Table121516589[[#This Row],[Column43]])</f>
        <v>0</v>
      </c>
      <c r="AV155" s="102">
        <v>0</v>
      </c>
      <c r="AW155" s="102">
        <v>0</v>
      </c>
      <c r="AX155" s="102">
        <v>0</v>
      </c>
      <c r="AY155" s="102">
        <v>0</v>
      </c>
      <c r="AZ155" s="102">
        <v>0</v>
      </c>
      <c r="BA15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6" spans="1:53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54"/>
      <c r="M156" s="54"/>
      <c r="N156" s="54"/>
      <c r="O156" s="54"/>
      <c r="P156" s="65"/>
      <c r="Q15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6" s="101"/>
      <c r="S156" s="101"/>
      <c r="T156" s="101"/>
      <c r="U156" s="101"/>
      <c r="V156" s="65"/>
      <c r="W156" s="118" t="e">
        <f>AVERAGE(Table121516589[[#This Row],[Column19]],Table121516589[[#This Row],[Column20]],Table121516589[[#This Row],[Column22]])</f>
        <v>#DIV/0!</v>
      </c>
      <c r="X156" s="59">
        <v>0</v>
      </c>
      <c r="Y156" s="59">
        <v>0</v>
      </c>
      <c r="Z156" s="59">
        <v>0</v>
      </c>
      <c r="AA156" s="101"/>
      <c r="AB156" s="65"/>
      <c r="AC156" s="118">
        <f>AVERAGE(Table121516589[[#This Row],[Column25]],Table121516589[[#This Row],[Column26]],Table121516589[[#This Row],[Column27]])</f>
        <v>0</v>
      </c>
      <c r="AD156" s="101"/>
      <c r="AE156" s="101"/>
      <c r="AF156" s="101"/>
      <c r="AG156" s="101"/>
      <c r="AH156" s="65"/>
      <c r="AI156" s="118" t="e">
        <f>AVERAGE(Table121516589[[#This Row],[Column33]],Table121516589[[#This Row],[Column32]],Table121516589[[#This Row],[Column31]])</f>
        <v>#DIV/0!</v>
      </c>
      <c r="AJ156" s="54"/>
      <c r="AK156" s="54"/>
      <c r="AL156" s="101"/>
      <c r="AM156" s="54"/>
      <c r="AN156" s="65"/>
      <c r="AO156" s="118">
        <v>0</v>
      </c>
      <c r="AP156" s="59">
        <v>0</v>
      </c>
      <c r="AQ156" s="59">
        <v>0</v>
      </c>
      <c r="AR156" s="59">
        <v>0</v>
      </c>
      <c r="AS156" s="101"/>
      <c r="AT156" s="65"/>
      <c r="AU156" s="118">
        <f>AVERAGE(Table121516589[[#This Row],[Column45]],Table121516589[[#This Row],[Column44]],Table121516589[[#This Row],[Column43]])</f>
        <v>0</v>
      </c>
      <c r="AV156" s="102">
        <v>0</v>
      </c>
      <c r="AW156" s="102">
        <v>0</v>
      </c>
      <c r="AX156" s="102">
        <v>0</v>
      </c>
      <c r="AY156" s="102">
        <v>0</v>
      </c>
      <c r="AZ156" s="102">
        <v>0</v>
      </c>
      <c r="BA15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7" spans="1:53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58"/>
      <c r="M157" s="58"/>
      <c r="N157" s="58"/>
      <c r="O157" s="58"/>
      <c r="P157" s="59"/>
      <c r="Q15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7" s="102"/>
      <c r="S157" s="102"/>
      <c r="T157" s="102"/>
      <c r="U157" s="102"/>
      <c r="V157" s="59"/>
      <c r="W157" s="118" t="e">
        <f>AVERAGE(Table121516589[[#This Row],[Column19]],Table121516589[[#This Row],[Column20]],Table121516589[[#This Row],[Column22]])</f>
        <v>#DIV/0!</v>
      </c>
      <c r="X157" s="59">
        <v>0</v>
      </c>
      <c r="Y157" s="59">
        <v>0</v>
      </c>
      <c r="Z157" s="59">
        <v>0</v>
      </c>
      <c r="AA157" s="102"/>
      <c r="AB157" s="59"/>
      <c r="AC157" s="118">
        <f>AVERAGE(Table121516589[[#This Row],[Column25]],Table121516589[[#This Row],[Column26]],Table121516589[[#This Row],[Column27]])</f>
        <v>0</v>
      </c>
      <c r="AD157" s="102"/>
      <c r="AE157" s="102"/>
      <c r="AF157" s="102"/>
      <c r="AG157" s="102"/>
      <c r="AH157" s="59"/>
      <c r="AI157" s="118" t="e">
        <f>AVERAGE(Table121516589[[#This Row],[Column33]],Table121516589[[#This Row],[Column32]],Table121516589[[#This Row],[Column31]])</f>
        <v>#DIV/0!</v>
      </c>
      <c r="AJ157" s="58"/>
      <c r="AK157" s="58"/>
      <c r="AL157" s="102"/>
      <c r="AM157" s="58"/>
      <c r="AN157" s="59"/>
      <c r="AO157" s="118">
        <v>0</v>
      </c>
      <c r="AP157" s="59">
        <v>0</v>
      </c>
      <c r="AQ157" s="59">
        <v>0</v>
      </c>
      <c r="AR157" s="59">
        <v>0</v>
      </c>
      <c r="AS157" s="102"/>
      <c r="AT157" s="59"/>
      <c r="AU157" s="118">
        <f>AVERAGE(Table121516589[[#This Row],[Column45]],Table121516589[[#This Row],[Column44]],Table121516589[[#This Row],[Column43]])</f>
        <v>0</v>
      </c>
      <c r="AV157" s="102">
        <v>0</v>
      </c>
      <c r="AW157" s="102">
        <v>0</v>
      </c>
      <c r="AX157" s="102">
        <v>0</v>
      </c>
      <c r="AY157" s="102">
        <v>0</v>
      </c>
      <c r="AZ157" s="102">
        <v>0</v>
      </c>
      <c r="BA15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8" spans="1:53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54"/>
      <c r="M158" s="54"/>
      <c r="N158" s="54"/>
      <c r="O158" s="54"/>
      <c r="P158" s="65"/>
      <c r="Q15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8" s="101"/>
      <c r="S158" s="101"/>
      <c r="T158" s="101"/>
      <c r="U158" s="101"/>
      <c r="V158" s="65"/>
      <c r="W158" s="118" t="e">
        <f>AVERAGE(Table121516589[[#This Row],[Column19]],Table121516589[[#This Row],[Column20]],Table121516589[[#This Row],[Column22]])</f>
        <v>#DIV/0!</v>
      </c>
      <c r="X158" s="59">
        <v>0</v>
      </c>
      <c r="Y158" s="59">
        <v>0</v>
      </c>
      <c r="Z158" s="59">
        <v>0</v>
      </c>
      <c r="AA158" s="101"/>
      <c r="AB158" s="65"/>
      <c r="AC158" s="118">
        <f>AVERAGE(Table121516589[[#This Row],[Column25]],Table121516589[[#This Row],[Column26]],Table121516589[[#This Row],[Column27]])</f>
        <v>0</v>
      </c>
      <c r="AD158" s="101"/>
      <c r="AE158" s="101"/>
      <c r="AF158" s="101"/>
      <c r="AG158" s="101"/>
      <c r="AH158" s="65"/>
      <c r="AI158" s="118" t="e">
        <f>AVERAGE(Table121516589[[#This Row],[Column33]],Table121516589[[#This Row],[Column32]],Table121516589[[#This Row],[Column31]])</f>
        <v>#DIV/0!</v>
      </c>
      <c r="AJ158" s="54"/>
      <c r="AK158" s="54"/>
      <c r="AL158" s="101"/>
      <c r="AM158" s="54"/>
      <c r="AN158" s="65"/>
      <c r="AO158" s="118">
        <v>0</v>
      </c>
      <c r="AP158" s="59">
        <v>0</v>
      </c>
      <c r="AQ158" s="59">
        <v>0</v>
      </c>
      <c r="AR158" s="59">
        <v>0</v>
      </c>
      <c r="AS158" s="101"/>
      <c r="AT158" s="65"/>
      <c r="AU158" s="118">
        <f>AVERAGE(Table121516589[[#This Row],[Column45]],Table121516589[[#This Row],[Column44]],Table121516589[[#This Row],[Column43]])</f>
        <v>0</v>
      </c>
      <c r="AV158" s="102">
        <v>0</v>
      </c>
      <c r="AW158" s="102">
        <v>0</v>
      </c>
      <c r="AX158" s="102">
        <v>0</v>
      </c>
      <c r="AY158" s="102">
        <v>0</v>
      </c>
      <c r="AZ158" s="102">
        <v>0</v>
      </c>
      <c r="BA15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59" spans="1:53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58"/>
      <c r="M159" s="58"/>
      <c r="N159" s="58"/>
      <c r="O159" s="58"/>
      <c r="P159" s="59"/>
      <c r="Q15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59" s="102"/>
      <c r="S159" s="102"/>
      <c r="T159" s="102"/>
      <c r="U159" s="102"/>
      <c r="V159" s="59"/>
      <c r="W159" s="118" t="e">
        <f>AVERAGE(Table121516589[[#This Row],[Column19]],Table121516589[[#This Row],[Column20]],Table121516589[[#This Row],[Column22]])</f>
        <v>#DIV/0!</v>
      </c>
      <c r="X159" s="59">
        <v>0</v>
      </c>
      <c r="Y159" s="59">
        <v>0</v>
      </c>
      <c r="Z159" s="59">
        <v>0</v>
      </c>
      <c r="AA159" s="102"/>
      <c r="AB159" s="59"/>
      <c r="AC159" s="118">
        <f>AVERAGE(Table121516589[[#This Row],[Column25]],Table121516589[[#This Row],[Column26]],Table121516589[[#This Row],[Column27]])</f>
        <v>0</v>
      </c>
      <c r="AD159" s="102"/>
      <c r="AE159" s="102"/>
      <c r="AF159" s="102"/>
      <c r="AG159" s="102"/>
      <c r="AH159" s="59"/>
      <c r="AI159" s="118" t="e">
        <f>AVERAGE(Table121516589[[#This Row],[Column33]],Table121516589[[#This Row],[Column32]],Table121516589[[#This Row],[Column31]])</f>
        <v>#DIV/0!</v>
      </c>
      <c r="AJ159" s="58"/>
      <c r="AK159" s="58"/>
      <c r="AL159" s="102"/>
      <c r="AM159" s="58"/>
      <c r="AN159" s="59"/>
      <c r="AO159" s="118">
        <v>0</v>
      </c>
      <c r="AP159" s="59">
        <v>0</v>
      </c>
      <c r="AQ159" s="59">
        <v>0</v>
      </c>
      <c r="AR159" s="59">
        <v>0</v>
      </c>
      <c r="AS159" s="102"/>
      <c r="AT159" s="59"/>
      <c r="AU159" s="118">
        <f>AVERAGE(Table121516589[[#This Row],[Column45]],Table121516589[[#This Row],[Column44]],Table121516589[[#This Row],[Column43]])</f>
        <v>0</v>
      </c>
      <c r="AV159" s="102">
        <v>0</v>
      </c>
      <c r="AW159" s="102">
        <v>0</v>
      </c>
      <c r="AX159" s="102">
        <v>0</v>
      </c>
      <c r="AY159" s="102">
        <v>0</v>
      </c>
      <c r="AZ159" s="102">
        <v>0</v>
      </c>
      <c r="BA15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0" spans="1:53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54"/>
      <c r="M160" s="54"/>
      <c r="N160" s="54"/>
      <c r="O160" s="54"/>
      <c r="P160" s="65"/>
      <c r="Q16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0" s="101"/>
      <c r="S160" s="101"/>
      <c r="T160" s="101"/>
      <c r="U160" s="101"/>
      <c r="V160" s="65"/>
      <c r="W160" s="118" t="e">
        <f>AVERAGE(Table121516589[[#This Row],[Column19]],Table121516589[[#This Row],[Column20]],Table121516589[[#This Row],[Column22]])</f>
        <v>#DIV/0!</v>
      </c>
      <c r="X160" s="59">
        <v>0</v>
      </c>
      <c r="Y160" s="59">
        <v>0</v>
      </c>
      <c r="Z160" s="59">
        <v>0</v>
      </c>
      <c r="AA160" s="101"/>
      <c r="AB160" s="65"/>
      <c r="AC160" s="118">
        <f>AVERAGE(Table121516589[[#This Row],[Column25]],Table121516589[[#This Row],[Column26]],Table121516589[[#This Row],[Column27]])</f>
        <v>0</v>
      </c>
      <c r="AD160" s="101"/>
      <c r="AE160" s="101"/>
      <c r="AF160" s="101"/>
      <c r="AG160" s="101"/>
      <c r="AH160" s="65"/>
      <c r="AI160" s="118" t="e">
        <f>AVERAGE(Table121516589[[#This Row],[Column33]],Table121516589[[#This Row],[Column32]],Table121516589[[#This Row],[Column31]])</f>
        <v>#DIV/0!</v>
      </c>
      <c r="AJ160" s="54"/>
      <c r="AK160" s="54"/>
      <c r="AL160" s="101"/>
      <c r="AM160" s="54"/>
      <c r="AN160" s="65"/>
      <c r="AO160" s="118">
        <v>0</v>
      </c>
      <c r="AP160" s="59">
        <v>0</v>
      </c>
      <c r="AQ160" s="59">
        <v>0</v>
      </c>
      <c r="AR160" s="59">
        <v>0</v>
      </c>
      <c r="AS160" s="101"/>
      <c r="AT160" s="65"/>
      <c r="AU160" s="118">
        <f>AVERAGE(Table121516589[[#This Row],[Column45]],Table121516589[[#This Row],[Column44]],Table121516589[[#This Row],[Column43]])</f>
        <v>0</v>
      </c>
      <c r="AV160" s="102">
        <v>0</v>
      </c>
      <c r="AW160" s="102">
        <v>0</v>
      </c>
      <c r="AX160" s="102">
        <v>0</v>
      </c>
      <c r="AY160" s="102">
        <v>0</v>
      </c>
      <c r="AZ160" s="102">
        <v>0</v>
      </c>
      <c r="BA16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1" spans="1:53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58"/>
      <c r="M161" s="58"/>
      <c r="N161" s="58"/>
      <c r="O161" s="58"/>
      <c r="P161" s="59"/>
      <c r="Q16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1" s="102"/>
      <c r="S161" s="102"/>
      <c r="T161" s="102"/>
      <c r="U161" s="102"/>
      <c r="V161" s="59"/>
      <c r="W161" s="118" t="e">
        <f>AVERAGE(Table121516589[[#This Row],[Column19]],Table121516589[[#This Row],[Column20]],Table121516589[[#This Row],[Column22]])</f>
        <v>#DIV/0!</v>
      </c>
      <c r="X161" s="59">
        <v>0</v>
      </c>
      <c r="Y161" s="59">
        <v>0</v>
      </c>
      <c r="Z161" s="59">
        <v>0</v>
      </c>
      <c r="AA161" s="102"/>
      <c r="AB161" s="59"/>
      <c r="AC161" s="118">
        <f>AVERAGE(Table121516589[[#This Row],[Column25]],Table121516589[[#This Row],[Column26]],Table121516589[[#This Row],[Column27]])</f>
        <v>0</v>
      </c>
      <c r="AD161" s="102"/>
      <c r="AE161" s="102"/>
      <c r="AF161" s="102"/>
      <c r="AG161" s="102"/>
      <c r="AH161" s="59"/>
      <c r="AI161" s="118" t="e">
        <f>AVERAGE(Table121516589[[#This Row],[Column33]],Table121516589[[#This Row],[Column32]],Table121516589[[#This Row],[Column31]])</f>
        <v>#DIV/0!</v>
      </c>
      <c r="AJ161" s="58"/>
      <c r="AK161" s="58"/>
      <c r="AL161" s="102"/>
      <c r="AM161" s="58"/>
      <c r="AN161" s="59"/>
      <c r="AO161" s="118">
        <v>0</v>
      </c>
      <c r="AP161" s="59">
        <v>0</v>
      </c>
      <c r="AQ161" s="59">
        <v>0</v>
      </c>
      <c r="AR161" s="59">
        <v>0</v>
      </c>
      <c r="AS161" s="102"/>
      <c r="AT161" s="59"/>
      <c r="AU161" s="118">
        <f>AVERAGE(Table121516589[[#This Row],[Column45]],Table121516589[[#This Row],[Column44]],Table121516589[[#This Row],[Column43]])</f>
        <v>0</v>
      </c>
      <c r="AV161" s="102">
        <v>0</v>
      </c>
      <c r="AW161" s="102">
        <v>0</v>
      </c>
      <c r="AX161" s="102">
        <v>0</v>
      </c>
      <c r="AY161" s="102">
        <v>0</v>
      </c>
      <c r="AZ161" s="102">
        <v>0</v>
      </c>
      <c r="BA16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2" spans="1:53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54"/>
      <c r="M162" s="54"/>
      <c r="N162" s="54"/>
      <c r="O162" s="54"/>
      <c r="P162" s="65"/>
      <c r="Q16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2" s="101"/>
      <c r="S162" s="101"/>
      <c r="T162" s="101"/>
      <c r="U162" s="101"/>
      <c r="V162" s="65"/>
      <c r="W162" s="118" t="e">
        <f>AVERAGE(Table121516589[[#This Row],[Column19]],Table121516589[[#This Row],[Column20]],Table121516589[[#This Row],[Column22]])</f>
        <v>#DIV/0!</v>
      </c>
      <c r="X162" s="59">
        <v>0</v>
      </c>
      <c r="Y162" s="59">
        <v>0</v>
      </c>
      <c r="Z162" s="59">
        <v>0</v>
      </c>
      <c r="AA162" s="101"/>
      <c r="AB162" s="65"/>
      <c r="AC162" s="118">
        <f>AVERAGE(Table121516589[[#This Row],[Column25]],Table121516589[[#This Row],[Column26]],Table121516589[[#This Row],[Column27]])</f>
        <v>0</v>
      </c>
      <c r="AD162" s="101"/>
      <c r="AE162" s="101"/>
      <c r="AF162" s="101"/>
      <c r="AG162" s="101"/>
      <c r="AH162" s="65"/>
      <c r="AI162" s="118" t="e">
        <f>AVERAGE(Table121516589[[#This Row],[Column33]],Table121516589[[#This Row],[Column32]],Table121516589[[#This Row],[Column31]])</f>
        <v>#DIV/0!</v>
      </c>
      <c r="AJ162" s="54"/>
      <c r="AK162" s="54"/>
      <c r="AL162" s="101"/>
      <c r="AM162" s="54"/>
      <c r="AN162" s="65"/>
      <c r="AO162" s="118">
        <v>0</v>
      </c>
      <c r="AP162" s="59">
        <v>0</v>
      </c>
      <c r="AQ162" s="59">
        <v>0</v>
      </c>
      <c r="AR162" s="59">
        <v>0</v>
      </c>
      <c r="AS162" s="101"/>
      <c r="AT162" s="65"/>
      <c r="AU162" s="118">
        <f>AVERAGE(Table121516589[[#This Row],[Column45]],Table121516589[[#This Row],[Column44]],Table121516589[[#This Row],[Column43]])</f>
        <v>0</v>
      </c>
      <c r="AV162" s="102">
        <v>0</v>
      </c>
      <c r="AW162" s="102">
        <v>0</v>
      </c>
      <c r="AX162" s="102">
        <v>0</v>
      </c>
      <c r="AY162" s="102">
        <v>0</v>
      </c>
      <c r="AZ162" s="102">
        <v>0</v>
      </c>
      <c r="BA16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3" spans="1:53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58"/>
      <c r="M163" s="58"/>
      <c r="N163" s="58"/>
      <c r="O163" s="58"/>
      <c r="P163" s="59"/>
      <c r="Q16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3" s="102"/>
      <c r="S163" s="102"/>
      <c r="T163" s="102"/>
      <c r="U163" s="102"/>
      <c r="V163" s="59"/>
      <c r="W163" s="118" t="e">
        <f>AVERAGE(Table121516589[[#This Row],[Column19]],Table121516589[[#This Row],[Column20]],Table121516589[[#This Row],[Column22]])</f>
        <v>#DIV/0!</v>
      </c>
      <c r="X163" s="59">
        <v>0</v>
      </c>
      <c r="Y163" s="59">
        <v>0</v>
      </c>
      <c r="Z163" s="59">
        <v>0</v>
      </c>
      <c r="AA163" s="102"/>
      <c r="AB163" s="59"/>
      <c r="AC163" s="118">
        <f>AVERAGE(Table121516589[[#This Row],[Column25]],Table121516589[[#This Row],[Column26]],Table121516589[[#This Row],[Column27]])</f>
        <v>0</v>
      </c>
      <c r="AD163" s="102"/>
      <c r="AE163" s="102"/>
      <c r="AF163" s="102"/>
      <c r="AG163" s="102"/>
      <c r="AH163" s="59"/>
      <c r="AI163" s="118" t="e">
        <f>AVERAGE(Table121516589[[#This Row],[Column33]],Table121516589[[#This Row],[Column32]],Table121516589[[#This Row],[Column31]])</f>
        <v>#DIV/0!</v>
      </c>
      <c r="AJ163" s="58"/>
      <c r="AK163" s="58"/>
      <c r="AL163" s="102"/>
      <c r="AM163" s="58"/>
      <c r="AN163" s="59"/>
      <c r="AO163" s="118">
        <v>0</v>
      </c>
      <c r="AP163" s="59">
        <v>0</v>
      </c>
      <c r="AQ163" s="59">
        <v>0</v>
      </c>
      <c r="AR163" s="59">
        <v>0</v>
      </c>
      <c r="AS163" s="102"/>
      <c r="AT163" s="59"/>
      <c r="AU163" s="118">
        <f>AVERAGE(Table121516589[[#This Row],[Column45]],Table121516589[[#This Row],[Column44]],Table121516589[[#This Row],[Column43]])</f>
        <v>0</v>
      </c>
      <c r="AV163" s="102">
        <v>0</v>
      </c>
      <c r="AW163" s="102">
        <v>0</v>
      </c>
      <c r="AX163" s="102">
        <v>0</v>
      </c>
      <c r="AY163" s="102">
        <v>0</v>
      </c>
      <c r="AZ163" s="102">
        <v>0</v>
      </c>
      <c r="BA16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4" spans="1:53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54"/>
      <c r="M164" s="54"/>
      <c r="N164" s="54"/>
      <c r="O164" s="54"/>
      <c r="P164" s="65"/>
      <c r="Q16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4" s="101"/>
      <c r="S164" s="101"/>
      <c r="T164" s="101"/>
      <c r="U164" s="101"/>
      <c r="V164" s="65"/>
      <c r="W164" s="118" t="e">
        <f>AVERAGE(Table121516589[[#This Row],[Column19]],Table121516589[[#This Row],[Column20]],Table121516589[[#This Row],[Column22]])</f>
        <v>#DIV/0!</v>
      </c>
      <c r="X164" s="59">
        <v>0</v>
      </c>
      <c r="Y164" s="59">
        <v>0</v>
      </c>
      <c r="Z164" s="59">
        <v>0</v>
      </c>
      <c r="AA164" s="101"/>
      <c r="AB164" s="65"/>
      <c r="AC164" s="118">
        <f>AVERAGE(Table121516589[[#This Row],[Column25]],Table121516589[[#This Row],[Column26]],Table121516589[[#This Row],[Column27]])</f>
        <v>0</v>
      </c>
      <c r="AD164" s="101"/>
      <c r="AE164" s="101"/>
      <c r="AF164" s="101"/>
      <c r="AG164" s="101"/>
      <c r="AH164" s="65"/>
      <c r="AI164" s="118" t="e">
        <f>AVERAGE(Table121516589[[#This Row],[Column33]],Table121516589[[#This Row],[Column32]],Table121516589[[#This Row],[Column31]])</f>
        <v>#DIV/0!</v>
      </c>
      <c r="AJ164" s="54"/>
      <c r="AK164" s="54"/>
      <c r="AL164" s="101"/>
      <c r="AM164" s="54"/>
      <c r="AN164" s="65"/>
      <c r="AO164" s="118">
        <v>0</v>
      </c>
      <c r="AP164" s="59">
        <v>0</v>
      </c>
      <c r="AQ164" s="59">
        <v>0</v>
      </c>
      <c r="AR164" s="59">
        <v>0</v>
      </c>
      <c r="AS164" s="101"/>
      <c r="AT164" s="65"/>
      <c r="AU164" s="118">
        <f>AVERAGE(Table121516589[[#This Row],[Column45]],Table121516589[[#This Row],[Column44]],Table121516589[[#This Row],[Column43]])</f>
        <v>0</v>
      </c>
      <c r="AV164" s="102">
        <v>0</v>
      </c>
      <c r="AW164" s="102">
        <v>0</v>
      </c>
      <c r="AX164" s="102">
        <v>0</v>
      </c>
      <c r="AY164" s="102">
        <v>0</v>
      </c>
      <c r="AZ164" s="102">
        <v>0</v>
      </c>
      <c r="BA16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5" spans="1:53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58"/>
      <c r="M165" s="58"/>
      <c r="N165" s="58"/>
      <c r="O165" s="58"/>
      <c r="P165" s="59"/>
      <c r="Q16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5" s="102"/>
      <c r="S165" s="102"/>
      <c r="T165" s="102"/>
      <c r="U165" s="102"/>
      <c r="V165" s="59"/>
      <c r="W165" s="118" t="e">
        <f>AVERAGE(Table121516589[[#This Row],[Column19]],Table121516589[[#This Row],[Column20]],Table121516589[[#This Row],[Column22]])</f>
        <v>#DIV/0!</v>
      </c>
      <c r="X165" s="59">
        <v>0</v>
      </c>
      <c r="Y165" s="59">
        <v>0</v>
      </c>
      <c r="Z165" s="59">
        <v>0</v>
      </c>
      <c r="AA165" s="102"/>
      <c r="AB165" s="59"/>
      <c r="AC165" s="118">
        <f>AVERAGE(Table121516589[[#This Row],[Column25]],Table121516589[[#This Row],[Column26]],Table121516589[[#This Row],[Column27]])</f>
        <v>0</v>
      </c>
      <c r="AD165" s="102"/>
      <c r="AE165" s="102"/>
      <c r="AF165" s="102"/>
      <c r="AG165" s="102"/>
      <c r="AH165" s="59"/>
      <c r="AI165" s="118" t="e">
        <f>AVERAGE(Table121516589[[#This Row],[Column33]],Table121516589[[#This Row],[Column32]],Table121516589[[#This Row],[Column31]])</f>
        <v>#DIV/0!</v>
      </c>
      <c r="AJ165" s="58"/>
      <c r="AK165" s="58"/>
      <c r="AL165" s="102"/>
      <c r="AM165" s="58"/>
      <c r="AN165" s="59"/>
      <c r="AO165" s="118">
        <v>0</v>
      </c>
      <c r="AP165" s="59">
        <v>0</v>
      </c>
      <c r="AQ165" s="59">
        <v>0</v>
      </c>
      <c r="AR165" s="59">
        <v>0</v>
      </c>
      <c r="AS165" s="102"/>
      <c r="AT165" s="59"/>
      <c r="AU165" s="118">
        <f>AVERAGE(Table121516589[[#This Row],[Column45]],Table121516589[[#This Row],[Column44]],Table121516589[[#This Row],[Column43]])</f>
        <v>0</v>
      </c>
      <c r="AV165" s="102">
        <v>0</v>
      </c>
      <c r="AW165" s="102">
        <v>0</v>
      </c>
      <c r="AX165" s="102">
        <v>0</v>
      </c>
      <c r="AY165" s="102">
        <v>0</v>
      </c>
      <c r="AZ165" s="102">
        <v>0</v>
      </c>
      <c r="BA16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6" spans="1:53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54"/>
      <c r="M166" s="54"/>
      <c r="N166" s="54"/>
      <c r="O166" s="54"/>
      <c r="P166" s="65"/>
      <c r="Q16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6" s="101"/>
      <c r="S166" s="101"/>
      <c r="T166" s="101"/>
      <c r="U166" s="101"/>
      <c r="V166" s="65"/>
      <c r="W166" s="118" t="e">
        <f>AVERAGE(Table121516589[[#This Row],[Column19]],Table121516589[[#This Row],[Column20]],Table121516589[[#This Row],[Column22]])</f>
        <v>#DIV/0!</v>
      </c>
      <c r="X166" s="59">
        <v>0</v>
      </c>
      <c r="Y166" s="59">
        <v>0</v>
      </c>
      <c r="Z166" s="59">
        <v>0</v>
      </c>
      <c r="AA166" s="101"/>
      <c r="AB166" s="65"/>
      <c r="AC166" s="118">
        <f>AVERAGE(Table121516589[[#This Row],[Column25]],Table121516589[[#This Row],[Column26]],Table121516589[[#This Row],[Column27]])</f>
        <v>0</v>
      </c>
      <c r="AD166" s="101"/>
      <c r="AE166" s="101"/>
      <c r="AF166" s="101"/>
      <c r="AG166" s="101"/>
      <c r="AH166" s="65"/>
      <c r="AI166" s="118" t="e">
        <f>AVERAGE(Table121516589[[#This Row],[Column33]],Table121516589[[#This Row],[Column32]],Table121516589[[#This Row],[Column31]])</f>
        <v>#DIV/0!</v>
      </c>
      <c r="AJ166" s="54"/>
      <c r="AK166" s="54"/>
      <c r="AL166" s="101"/>
      <c r="AM166" s="54"/>
      <c r="AN166" s="65"/>
      <c r="AO166" s="118">
        <v>0</v>
      </c>
      <c r="AP166" s="59">
        <v>0</v>
      </c>
      <c r="AQ166" s="59">
        <v>0</v>
      </c>
      <c r="AR166" s="59">
        <v>0</v>
      </c>
      <c r="AS166" s="101"/>
      <c r="AT166" s="65"/>
      <c r="AU166" s="118">
        <f>AVERAGE(Table121516589[[#This Row],[Column45]],Table121516589[[#This Row],[Column44]],Table121516589[[#This Row],[Column43]])</f>
        <v>0</v>
      </c>
      <c r="AV166" s="102">
        <v>0</v>
      </c>
      <c r="AW166" s="102">
        <v>0</v>
      </c>
      <c r="AX166" s="102">
        <v>0</v>
      </c>
      <c r="AY166" s="102">
        <v>0</v>
      </c>
      <c r="AZ166" s="102">
        <v>0</v>
      </c>
      <c r="BA16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7" spans="1:53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58"/>
      <c r="M167" s="58"/>
      <c r="N167" s="58"/>
      <c r="O167" s="58"/>
      <c r="P167" s="59"/>
      <c r="Q16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7" s="102"/>
      <c r="S167" s="102"/>
      <c r="T167" s="102"/>
      <c r="U167" s="102"/>
      <c r="V167" s="59"/>
      <c r="W167" s="118" t="e">
        <f>AVERAGE(Table121516589[[#This Row],[Column19]],Table121516589[[#This Row],[Column20]],Table121516589[[#This Row],[Column22]])</f>
        <v>#DIV/0!</v>
      </c>
      <c r="X167" s="59">
        <v>0</v>
      </c>
      <c r="Y167" s="59">
        <v>0</v>
      </c>
      <c r="Z167" s="59">
        <v>0</v>
      </c>
      <c r="AA167" s="102"/>
      <c r="AB167" s="59"/>
      <c r="AC167" s="118">
        <f>AVERAGE(Table121516589[[#This Row],[Column25]],Table121516589[[#This Row],[Column26]],Table121516589[[#This Row],[Column27]])</f>
        <v>0</v>
      </c>
      <c r="AD167" s="102"/>
      <c r="AE167" s="102"/>
      <c r="AF167" s="102"/>
      <c r="AG167" s="102"/>
      <c r="AH167" s="59"/>
      <c r="AI167" s="118" t="e">
        <f>AVERAGE(Table121516589[[#This Row],[Column33]],Table121516589[[#This Row],[Column32]],Table121516589[[#This Row],[Column31]])</f>
        <v>#DIV/0!</v>
      </c>
      <c r="AJ167" s="58"/>
      <c r="AK167" s="58"/>
      <c r="AL167" s="102"/>
      <c r="AM167" s="58"/>
      <c r="AN167" s="59"/>
      <c r="AO167" s="118">
        <v>0</v>
      </c>
      <c r="AP167" s="59">
        <v>0</v>
      </c>
      <c r="AQ167" s="59">
        <v>0</v>
      </c>
      <c r="AR167" s="59">
        <v>0</v>
      </c>
      <c r="AS167" s="102"/>
      <c r="AT167" s="59"/>
      <c r="AU167" s="118">
        <f>AVERAGE(Table121516589[[#This Row],[Column45]],Table121516589[[#This Row],[Column44]],Table121516589[[#This Row],[Column43]])</f>
        <v>0</v>
      </c>
      <c r="AV167" s="102">
        <v>0</v>
      </c>
      <c r="AW167" s="102">
        <v>0</v>
      </c>
      <c r="AX167" s="102">
        <v>0</v>
      </c>
      <c r="AY167" s="102">
        <v>0</v>
      </c>
      <c r="AZ167" s="102">
        <v>0</v>
      </c>
      <c r="BA16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8" spans="1:53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54"/>
      <c r="M168" s="54"/>
      <c r="N168" s="54"/>
      <c r="O168" s="54"/>
      <c r="P168" s="65"/>
      <c r="Q16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8" s="101"/>
      <c r="S168" s="101"/>
      <c r="T168" s="101"/>
      <c r="U168" s="101"/>
      <c r="V168" s="65"/>
      <c r="W168" s="118" t="e">
        <f>AVERAGE(Table121516589[[#This Row],[Column19]],Table121516589[[#This Row],[Column20]],Table121516589[[#This Row],[Column22]])</f>
        <v>#DIV/0!</v>
      </c>
      <c r="X168" s="59">
        <v>0</v>
      </c>
      <c r="Y168" s="59">
        <v>0</v>
      </c>
      <c r="Z168" s="59">
        <v>0</v>
      </c>
      <c r="AA168" s="101"/>
      <c r="AB168" s="65"/>
      <c r="AC168" s="118">
        <f>AVERAGE(Table121516589[[#This Row],[Column25]],Table121516589[[#This Row],[Column26]],Table121516589[[#This Row],[Column27]])</f>
        <v>0</v>
      </c>
      <c r="AD168" s="101"/>
      <c r="AE168" s="101"/>
      <c r="AF168" s="101"/>
      <c r="AG168" s="101"/>
      <c r="AH168" s="65"/>
      <c r="AI168" s="118" t="e">
        <f>AVERAGE(Table121516589[[#This Row],[Column33]],Table121516589[[#This Row],[Column32]],Table121516589[[#This Row],[Column31]])</f>
        <v>#DIV/0!</v>
      </c>
      <c r="AJ168" s="54"/>
      <c r="AK168" s="54"/>
      <c r="AL168" s="101"/>
      <c r="AM168" s="54"/>
      <c r="AN168" s="65"/>
      <c r="AO168" s="118">
        <v>0</v>
      </c>
      <c r="AP168" s="59">
        <v>0</v>
      </c>
      <c r="AQ168" s="59">
        <v>0</v>
      </c>
      <c r="AR168" s="59">
        <v>0</v>
      </c>
      <c r="AS168" s="101"/>
      <c r="AT168" s="65"/>
      <c r="AU168" s="118">
        <f>AVERAGE(Table121516589[[#This Row],[Column45]],Table121516589[[#This Row],[Column44]],Table121516589[[#This Row],[Column43]])</f>
        <v>0</v>
      </c>
      <c r="AV168" s="102">
        <v>0</v>
      </c>
      <c r="AW168" s="102">
        <v>0</v>
      </c>
      <c r="AX168" s="102">
        <v>0</v>
      </c>
      <c r="AY168" s="102">
        <v>0</v>
      </c>
      <c r="AZ168" s="102">
        <v>0</v>
      </c>
      <c r="BA16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69" spans="1:53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58"/>
      <c r="M169" s="58"/>
      <c r="N169" s="58"/>
      <c r="O169" s="58"/>
      <c r="P169" s="59"/>
      <c r="Q16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69" s="102"/>
      <c r="S169" s="102"/>
      <c r="T169" s="102"/>
      <c r="U169" s="102"/>
      <c r="V169" s="59"/>
      <c r="W169" s="118" t="e">
        <f>AVERAGE(Table121516589[[#This Row],[Column19]],Table121516589[[#This Row],[Column20]],Table121516589[[#This Row],[Column22]])</f>
        <v>#DIV/0!</v>
      </c>
      <c r="X169" s="59">
        <v>0</v>
      </c>
      <c r="Y169" s="59">
        <v>0</v>
      </c>
      <c r="Z169" s="59">
        <v>0</v>
      </c>
      <c r="AA169" s="102"/>
      <c r="AB169" s="59"/>
      <c r="AC169" s="118">
        <f>AVERAGE(Table121516589[[#This Row],[Column25]],Table121516589[[#This Row],[Column26]],Table121516589[[#This Row],[Column27]])</f>
        <v>0</v>
      </c>
      <c r="AD169" s="102"/>
      <c r="AE169" s="102"/>
      <c r="AF169" s="102"/>
      <c r="AG169" s="102"/>
      <c r="AH169" s="59"/>
      <c r="AI169" s="118" t="e">
        <f>AVERAGE(Table121516589[[#This Row],[Column33]],Table121516589[[#This Row],[Column32]],Table121516589[[#This Row],[Column31]])</f>
        <v>#DIV/0!</v>
      </c>
      <c r="AJ169" s="58"/>
      <c r="AK169" s="58"/>
      <c r="AL169" s="102"/>
      <c r="AM169" s="58"/>
      <c r="AN169" s="59"/>
      <c r="AO169" s="118">
        <v>0</v>
      </c>
      <c r="AP169" s="59">
        <v>0</v>
      </c>
      <c r="AQ169" s="59">
        <v>0</v>
      </c>
      <c r="AR169" s="59">
        <v>0</v>
      </c>
      <c r="AS169" s="102"/>
      <c r="AT169" s="59"/>
      <c r="AU169" s="118">
        <f>AVERAGE(Table121516589[[#This Row],[Column45]],Table121516589[[#This Row],[Column44]],Table121516589[[#This Row],[Column43]])</f>
        <v>0</v>
      </c>
      <c r="AV169" s="102">
        <v>0</v>
      </c>
      <c r="AW169" s="102">
        <v>0</v>
      </c>
      <c r="AX169" s="102">
        <v>0</v>
      </c>
      <c r="AY169" s="102">
        <v>0</v>
      </c>
      <c r="AZ169" s="102">
        <v>0</v>
      </c>
      <c r="BA16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0" spans="1:53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54"/>
      <c r="M170" s="54"/>
      <c r="N170" s="54"/>
      <c r="O170" s="54"/>
      <c r="P170" s="65"/>
      <c r="Q17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0" s="101"/>
      <c r="S170" s="101"/>
      <c r="T170" s="101"/>
      <c r="U170" s="101"/>
      <c r="V170" s="65"/>
      <c r="W170" s="118" t="e">
        <f>AVERAGE(Table121516589[[#This Row],[Column19]],Table121516589[[#This Row],[Column20]],Table121516589[[#This Row],[Column22]])</f>
        <v>#DIV/0!</v>
      </c>
      <c r="X170" s="59">
        <v>0</v>
      </c>
      <c r="Y170" s="59">
        <v>0</v>
      </c>
      <c r="Z170" s="59">
        <v>0</v>
      </c>
      <c r="AA170" s="101"/>
      <c r="AB170" s="65"/>
      <c r="AC170" s="118">
        <f>AVERAGE(Table121516589[[#This Row],[Column25]],Table121516589[[#This Row],[Column26]],Table121516589[[#This Row],[Column27]])</f>
        <v>0</v>
      </c>
      <c r="AD170" s="101"/>
      <c r="AE170" s="101"/>
      <c r="AF170" s="101"/>
      <c r="AG170" s="101"/>
      <c r="AH170" s="65"/>
      <c r="AI170" s="118" t="e">
        <f>AVERAGE(Table121516589[[#This Row],[Column33]],Table121516589[[#This Row],[Column32]],Table121516589[[#This Row],[Column31]])</f>
        <v>#DIV/0!</v>
      </c>
      <c r="AJ170" s="54"/>
      <c r="AK170" s="54"/>
      <c r="AL170" s="101"/>
      <c r="AM170" s="54"/>
      <c r="AN170" s="65"/>
      <c r="AO170" s="118">
        <v>0</v>
      </c>
      <c r="AP170" s="59">
        <v>0</v>
      </c>
      <c r="AQ170" s="59">
        <v>0</v>
      </c>
      <c r="AR170" s="59">
        <v>0</v>
      </c>
      <c r="AS170" s="101"/>
      <c r="AT170" s="65"/>
      <c r="AU170" s="118">
        <f>AVERAGE(Table121516589[[#This Row],[Column45]],Table121516589[[#This Row],[Column44]],Table121516589[[#This Row],[Column43]])</f>
        <v>0</v>
      </c>
      <c r="AV170" s="102">
        <v>0</v>
      </c>
      <c r="AW170" s="102">
        <v>0</v>
      </c>
      <c r="AX170" s="102">
        <v>0</v>
      </c>
      <c r="AY170" s="102">
        <v>0</v>
      </c>
      <c r="AZ170" s="102">
        <v>0</v>
      </c>
      <c r="BA17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1" spans="1:53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58"/>
      <c r="M171" s="58"/>
      <c r="N171" s="58"/>
      <c r="O171" s="58"/>
      <c r="P171" s="59"/>
      <c r="Q17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1" s="102"/>
      <c r="S171" s="102"/>
      <c r="T171" s="102"/>
      <c r="U171" s="102"/>
      <c r="V171" s="59"/>
      <c r="W171" s="118" t="e">
        <f>AVERAGE(Table121516589[[#This Row],[Column19]],Table121516589[[#This Row],[Column20]],Table121516589[[#This Row],[Column22]])</f>
        <v>#DIV/0!</v>
      </c>
      <c r="X171" s="59">
        <v>0</v>
      </c>
      <c r="Y171" s="59">
        <v>0</v>
      </c>
      <c r="Z171" s="59">
        <v>0</v>
      </c>
      <c r="AA171" s="102"/>
      <c r="AB171" s="59"/>
      <c r="AC171" s="118">
        <f>AVERAGE(Table121516589[[#This Row],[Column25]],Table121516589[[#This Row],[Column26]],Table121516589[[#This Row],[Column27]])</f>
        <v>0</v>
      </c>
      <c r="AD171" s="102"/>
      <c r="AE171" s="102"/>
      <c r="AF171" s="102"/>
      <c r="AG171" s="102"/>
      <c r="AH171" s="59"/>
      <c r="AI171" s="118" t="e">
        <f>AVERAGE(Table121516589[[#This Row],[Column33]],Table121516589[[#This Row],[Column32]],Table121516589[[#This Row],[Column31]])</f>
        <v>#DIV/0!</v>
      </c>
      <c r="AJ171" s="58"/>
      <c r="AK171" s="58"/>
      <c r="AL171" s="102"/>
      <c r="AM171" s="58"/>
      <c r="AN171" s="59"/>
      <c r="AO171" s="118">
        <v>0</v>
      </c>
      <c r="AP171" s="59">
        <v>0</v>
      </c>
      <c r="AQ171" s="59">
        <v>0</v>
      </c>
      <c r="AR171" s="59">
        <v>0</v>
      </c>
      <c r="AS171" s="102"/>
      <c r="AT171" s="59"/>
      <c r="AU171" s="118">
        <f>AVERAGE(Table121516589[[#This Row],[Column45]],Table121516589[[#This Row],[Column44]],Table121516589[[#This Row],[Column43]])</f>
        <v>0</v>
      </c>
      <c r="AV171" s="102">
        <v>0</v>
      </c>
      <c r="AW171" s="102">
        <v>0</v>
      </c>
      <c r="AX171" s="102">
        <v>0</v>
      </c>
      <c r="AY171" s="102">
        <v>0</v>
      </c>
      <c r="AZ171" s="102">
        <v>0</v>
      </c>
      <c r="BA17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2" spans="1:53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54"/>
      <c r="M172" s="54"/>
      <c r="N172" s="54"/>
      <c r="O172" s="54"/>
      <c r="P172" s="65"/>
      <c r="Q17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2" s="101"/>
      <c r="S172" s="101"/>
      <c r="T172" s="101"/>
      <c r="U172" s="101"/>
      <c r="V172" s="65"/>
      <c r="W172" s="118" t="e">
        <f>AVERAGE(Table121516589[[#This Row],[Column19]],Table121516589[[#This Row],[Column20]],Table121516589[[#This Row],[Column22]])</f>
        <v>#DIV/0!</v>
      </c>
      <c r="X172" s="59">
        <v>0</v>
      </c>
      <c r="Y172" s="59">
        <v>0</v>
      </c>
      <c r="Z172" s="59">
        <v>0</v>
      </c>
      <c r="AA172" s="101"/>
      <c r="AB172" s="65"/>
      <c r="AC172" s="118">
        <f>AVERAGE(Table121516589[[#This Row],[Column25]],Table121516589[[#This Row],[Column26]],Table121516589[[#This Row],[Column27]])</f>
        <v>0</v>
      </c>
      <c r="AD172" s="101"/>
      <c r="AE172" s="101"/>
      <c r="AF172" s="101"/>
      <c r="AG172" s="101"/>
      <c r="AH172" s="65"/>
      <c r="AI172" s="118" t="e">
        <f>AVERAGE(Table121516589[[#This Row],[Column33]],Table121516589[[#This Row],[Column32]],Table121516589[[#This Row],[Column31]])</f>
        <v>#DIV/0!</v>
      </c>
      <c r="AJ172" s="54"/>
      <c r="AK172" s="54"/>
      <c r="AL172" s="101"/>
      <c r="AM172" s="54"/>
      <c r="AN172" s="65"/>
      <c r="AO172" s="118">
        <v>0</v>
      </c>
      <c r="AP172" s="59">
        <v>0</v>
      </c>
      <c r="AQ172" s="59">
        <v>0</v>
      </c>
      <c r="AR172" s="59">
        <v>0</v>
      </c>
      <c r="AS172" s="101"/>
      <c r="AT172" s="65"/>
      <c r="AU172" s="118">
        <f>AVERAGE(Table121516589[[#This Row],[Column45]],Table121516589[[#This Row],[Column44]],Table121516589[[#This Row],[Column43]])</f>
        <v>0</v>
      </c>
      <c r="AV172" s="102">
        <v>0</v>
      </c>
      <c r="AW172" s="102">
        <v>0</v>
      </c>
      <c r="AX172" s="102">
        <v>0</v>
      </c>
      <c r="AY172" s="102">
        <v>0</v>
      </c>
      <c r="AZ172" s="102">
        <v>0</v>
      </c>
      <c r="BA17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3" spans="1:53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58"/>
      <c r="M173" s="58"/>
      <c r="N173" s="58"/>
      <c r="O173" s="58"/>
      <c r="P173" s="59"/>
      <c r="Q17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3" s="102"/>
      <c r="S173" s="102"/>
      <c r="T173" s="102"/>
      <c r="U173" s="102"/>
      <c r="V173" s="59"/>
      <c r="W173" s="118" t="e">
        <f>AVERAGE(Table121516589[[#This Row],[Column19]],Table121516589[[#This Row],[Column20]],Table121516589[[#This Row],[Column22]])</f>
        <v>#DIV/0!</v>
      </c>
      <c r="X173" s="59">
        <v>0</v>
      </c>
      <c r="Y173" s="59">
        <v>0</v>
      </c>
      <c r="Z173" s="59">
        <v>0</v>
      </c>
      <c r="AA173" s="102"/>
      <c r="AB173" s="59"/>
      <c r="AC173" s="118">
        <f>AVERAGE(Table121516589[[#This Row],[Column25]],Table121516589[[#This Row],[Column26]],Table121516589[[#This Row],[Column27]])</f>
        <v>0</v>
      </c>
      <c r="AD173" s="102"/>
      <c r="AE173" s="102"/>
      <c r="AF173" s="102"/>
      <c r="AG173" s="102"/>
      <c r="AH173" s="59"/>
      <c r="AI173" s="118" t="e">
        <f>AVERAGE(Table121516589[[#This Row],[Column33]],Table121516589[[#This Row],[Column32]],Table121516589[[#This Row],[Column31]])</f>
        <v>#DIV/0!</v>
      </c>
      <c r="AJ173" s="58"/>
      <c r="AK173" s="58"/>
      <c r="AL173" s="102"/>
      <c r="AM173" s="58"/>
      <c r="AN173" s="59"/>
      <c r="AO173" s="118">
        <v>0</v>
      </c>
      <c r="AP173" s="59">
        <v>0</v>
      </c>
      <c r="AQ173" s="59">
        <v>0</v>
      </c>
      <c r="AR173" s="59">
        <v>0</v>
      </c>
      <c r="AS173" s="102"/>
      <c r="AT173" s="59"/>
      <c r="AU173" s="118">
        <f>AVERAGE(Table121516589[[#This Row],[Column45]],Table121516589[[#This Row],[Column44]],Table121516589[[#This Row],[Column43]])</f>
        <v>0</v>
      </c>
      <c r="AV173" s="102">
        <v>0</v>
      </c>
      <c r="AW173" s="102">
        <v>0</v>
      </c>
      <c r="AX173" s="102">
        <v>0</v>
      </c>
      <c r="AY173" s="102">
        <v>0</v>
      </c>
      <c r="AZ173" s="102">
        <v>0</v>
      </c>
      <c r="BA17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4" spans="1:53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54"/>
      <c r="M174" s="54"/>
      <c r="N174" s="54"/>
      <c r="O174" s="54"/>
      <c r="P174" s="65"/>
      <c r="Q17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4" s="101"/>
      <c r="S174" s="101"/>
      <c r="T174" s="101"/>
      <c r="U174" s="101"/>
      <c r="V174" s="65"/>
      <c r="W174" s="118" t="e">
        <f>AVERAGE(Table121516589[[#This Row],[Column19]],Table121516589[[#This Row],[Column20]],Table121516589[[#This Row],[Column22]])</f>
        <v>#DIV/0!</v>
      </c>
      <c r="X174" s="59">
        <v>0</v>
      </c>
      <c r="Y174" s="59">
        <v>0</v>
      </c>
      <c r="Z174" s="59">
        <v>0</v>
      </c>
      <c r="AA174" s="101"/>
      <c r="AB174" s="65"/>
      <c r="AC174" s="118">
        <f>AVERAGE(Table121516589[[#This Row],[Column25]],Table121516589[[#This Row],[Column26]],Table121516589[[#This Row],[Column27]])</f>
        <v>0</v>
      </c>
      <c r="AD174" s="101"/>
      <c r="AE174" s="101"/>
      <c r="AF174" s="101"/>
      <c r="AG174" s="101"/>
      <c r="AH174" s="65"/>
      <c r="AI174" s="118" t="e">
        <f>AVERAGE(Table121516589[[#This Row],[Column33]],Table121516589[[#This Row],[Column32]],Table121516589[[#This Row],[Column31]])</f>
        <v>#DIV/0!</v>
      </c>
      <c r="AJ174" s="54"/>
      <c r="AK174" s="54"/>
      <c r="AL174" s="101"/>
      <c r="AM174" s="54"/>
      <c r="AN174" s="65"/>
      <c r="AO174" s="118">
        <v>0</v>
      </c>
      <c r="AP174" s="59">
        <v>0</v>
      </c>
      <c r="AQ174" s="59">
        <v>0</v>
      </c>
      <c r="AR174" s="59">
        <v>0</v>
      </c>
      <c r="AS174" s="101"/>
      <c r="AT174" s="65"/>
      <c r="AU174" s="118">
        <f>AVERAGE(Table121516589[[#This Row],[Column45]],Table121516589[[#This Row],[Column44]],Table121516589[[#This Row],[Column43]])</f>
        <v>0</v>
      </c>
      <c r="AV174" s="102">
        <v>0</v>
      </c>
      <c r="AW174" s="102">
        <v>0</v>
      </c>
      <c r="AX174" s="102">
        <v>0</v>
      </c>
      <c r="AY174" s="102">
        <v>0</v>
      </c>
      <c r="AZ174" s="102">
        <v>0</v>
      </c>
      <c r="BA17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5" spans="1:53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58"/>
      <c r="M175" s="58"/>
      <c r="N175" s="58"/>
      <c r="O175" s="58"/>
      <c r="P175" s="59"/>
      <c r="Q17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5" s="102"/>
      <c r="S175" s="102"/>
      <c r="T175" s="102"/>
      <c r="U175" s="102"/>
      <c r="V175" s="59"/>
      <c r="W175" s="118" t="e">
        <f>AVERAGE(Table121516589[[#This Row],[Column19]],Table121516589[[#This Row],[Column20]],Table121516589[[#This Row],[Column22]])</f>
        <v>#DIV/0!</v>
      </c>
      <c r="X175" s="59">
        <v>0</v>
      </c>
      <c r="Y175" s="59">
        <v>0</v>
      </c>
      <c r="Z175" s="59">
        <v>0</v>
      </c>
      <c r="AA175" s="102"/>
      <c r="AB175" s="59"/>
      <c r="AC175" s="118">
        <f>AVERAGE(Table121516589[[#This Row],[Column25]],Table121516589[[#This Row],[Column26]],Table121516589[[#This Row],[Column27]])</f>
        <v>0</v>
      </c>
      <c r="AD175" s="102"/>
      <c r="AE175" s="102"/>
      <c r="AF175" s="102"/>
      <c r="AG175" s="102"/>
      <c r="AH175" s="59"/>
      <c r="AI175" s="118" t="e">
        <f>AVERAGE(Table121516589[[#This Row],[Column33]],Table121516589[[#This Row],[Column32]],Table121516589[[#This Row],[Column31]])</f>
        <v>#DIV/0!</v>
      </c>
      <c r="AJ175" s="58"/>
      <c r="AK175" s="58"/>
      <c r="AL175" s="102"/>
      <c r="AM175" s="58"/>
      <c r="AN175" s="59"/>
      <c r="AO175" s="118">
        <v>0</v>
      </c>
      <c r="AP175" s="59">
        <v>0</v>
      </c>
      <c r="AQ175" s="59">
        <v>0</v>
      </c>
      <c r="AR175" s="59">
        <v>0</v>
      </c>
      <c r="AS175" s="102"/>
      <c r="AT175" s="59"/>
      <c r="AU175" s="118">
        <f>AVERAGE(Table121516589[[#This Row],[Column45]],Table121516589[[#This Row],[Column44]],Table121516589[[#This Row],[Column43]])</f>
        <v>0</v>
      </c>
      <c r="AV175" s="102">
        <v>0</v>
      </c>
      <c r="AW175" s="102">
        <v>0</v>
      </c>
      <c r="AX175" s="102">
        <v>0</v>
      </c>
      <c r="AY175" s="102">
        <v>0</v>
      </c>
      <c r="AZ175" s="102">
        <v>0</v>
      </c>
      <c r="BA17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6" spans="1:53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54"/>
      <c r="M176" s="54"/>
      <c r="N176" s="54"/>
      <c r="O176" s="54"/>
      <c r="P176" s="65"/>
      <c r="Q17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6" s="101"/>
      <c r="S176" s="101"/>
      <c r="T176" s="101"/>
      <c r="U176" s="101"/>
      <c r="V176" s="65"/>
      <c r="W176" s="118" t="e">
        <f>AVERAGE(Table121516589[[#This Row],[Column19]],Table121516589[[#This Row],[Column20]],Table121516589[[#This Row],[Column22]])</f>
        <v>#DIV/0!</v>
      </c>
      <c r="X176" s="59">
        <v>0</v>
      </c>
      <c r="Y176" s="59">
        <v>0</v>
      </c>
      <c r="Z176" s="59">
        <v>0</v>
      </c>
      <c r="AA176" s="101"/>
      <c r="AB176" s="65"/>
      <c r="AC176" s="118">
        <f>AVERAGE(Table121516589[[#This Row],[Column25]],Table121516589[[#This Row],[Column26]],Table121516589[[#This Row],[Column27]])</f>
        <v>0</v>
      </c>
      <c r="AD176" s="101"/>
      <c r="AE176" s="101"/>
      <c r="AF176" s="101"/>
      <c r="AG176" s="101"/>
      <c r="AH176" s="65"/>
      <c r="AI176" s="118" t="e">
        <f>AVERAGE(Table121516589[[#This Row],[Column33]],Table121516589[[#This Row],[Column32]],Table121516589[[#This Row],[Column31]])</f>
        <v>#DIV/0!</v>
      </c>
      <c r="AJ176" s="54"/>
      <c r="AK176" s="54"/>
      <c r="AL176" s="101"/>
      <c r="AM176" s="54"/>
      <c r="AN176" s="65"/>
      <c r="AO176" s="118">
        <v>0</v>
      </c>
      <c r="AP176" s="59">
        <v>0</v>
      </c>
      <c r="AQ176" s="59">
        <v>0</v>
      </c>
      <c r="AR176" s="59">
        <v>0</v>
      </c>
      <c r="AS176" s="101"/>
      <c r="AT176" s="65"/>
      <c r="AU176" s="118">
        <f>AVERAGE(Table121516589[[#This Row],[Column45]],Table121516589[[#This Row],[Column44]],Table121516589[[#This Row],[Column43]])</f>
        <v>0</v>
      </c>
      <c r="AV176" s="102">
        <v>0</v>
      </c>
      <c r="AW176" s="102">
        <v>0</v>
      </c>
      <c r="AX176" s="102">
        <v>0</v>
      </c>
      <c r="AY176" s="102">
        <v>0</v>
      </c>
      <c r="AZ176" s="102">
        <v>0</v>
      </c>
      <c r="BA17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7" spans="1:53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58"/>
      <c r="M177" s="58"/>
      <c r="N177" s="58"/>
      <c r="O177" s="58"/>
      <c r="P177" s="59"/>
      <c r="Q17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7" s="102"/>
      <c r="S177" s="102"/>
      <c r="T177" s="102"/>
      <c r="U177" s="102"/>
      <c r="V177" s="59"/>
      <c r="W177" s="118" t="e">
        <f>AVERAGE(Table121516589[[#This Row],[Column19]],Table121516589[[#This Row],[Column20]],Table121516589[[#This Row],[Column22]])</f>
        <v>#DIV/0!</v>
      </c>
      <c r="X177" s="59">
        <v>0</v>
      </c>
      <c r="Y177" s="59">
        <v>0</v>
      </c>
      <c r="Z177" s="59">
        <v>0</v>
      </c>
      <c r="AA177" s="102"/>
      <c r="AB177" s="59"/>
      <c r="AC177" s="118">
        <f>AVERAGE(Table121516589[[#This Row],[Column25]],Table121516589[[#This Row],[Column26]],Table121516589[[#This Row],[Column27]])</f>
        <v>0</v>
      </c>
      <c r="AD177" s="102"/>
      <c r="AE177" s="102"/>
      <c r="AF177" s="102"/>
      <c r="AG177" s="102"/>
      <c r="AH177" s="59"/>
      <c r="AI177" s="118" t="e">
        <f>AVERAGE(Table121516589[[#This Row],[Column33]],Table121516589[[#This Row],[Column32]],Table121516589[[#This Row],[Column31]])</f>
        <v>#DIV/0!</v>
      </c>
      <c r="AJ177" s="58"/>
      <c r="AK177" s="58"/>
      <c r="AL177" s="102"/>
      <c r="AM177" s="58"/>
      <c r="AN177" s="59"/>
      <c r="AO177" s="118">
        <v>0</v>
      </c>
      <c r="AP177" s="59">
        <v>0</v>
      </c>
      <c r="AQ177" s="59">
        <v>0</v>
      </c>
      <c r="AR177" s="59">
        <v>0</v>
      </c>
      <c r="AS177" s="102"/>
      <c r="AT177" s="59"/>
      <c r="AU177" s="118">
        <f>AVERAGE(Table121516589[[#This Row],[Column45]],Table121516589[[#This Row],[Column44]],Table121516589[[#This Row],[Column43]])</f>
        <v>0</v>
      </c>
      <c r="AV177" s="102">
        <v>0</v>
      </c>
      <c r="AW177" s="102">
        <v>0</v>
      </c>
      <c r="AX177" s="102">
        <v>0</v>
      </c>
      <c r="AY177" s="102">
        <v>0</v>
      </c>
      <c r="AZ177" s="102">
        <v>0</v>
      </c>
      <c r="BA17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8" spans="1:53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54"/>
      <c r="M178" s="54"/>
      <c r="N178" s="54"/>
      <c r="O178" s="54"/>
      <c r="P178" s="65"/>
      <c r="Q17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8" s="101"/>
      <c r="S178" s="101"/>
      <c r="T178" s="101"/>
      <c r="U178" s="101"/>
      <c r="V178" s="65"/>
      <c r="W178" s="118" t="e">
        <f>AVERAGE(Table121516589[[#This Row],[Column19]],Table121516589[[#This Row],[Column20]],Table121516589[[#This Row],[Column22]])</f>
        <v>#DIV/0!</v>
      </c>
      <c r="X178" s="59">
        <v>0</v>
      </c>
      <c r="Y178" s="59">
        <v>0</v>
      </c>
      <c r="Z178" s="59">
        <v>0</v>
      </c>
      <c r="AA178" s="101"/>
      <c r="AB178" s="65"/>
      <c r="AC178" s="118">
        <f>AVERAGE(Table121516589[[#This Row],[Column25]],Table121516589[[#This Row],[Column26]],Table121516589[[#This Row],[Column27]])</f>
        <v>0</v>
      </c>
      <c r="AD178" s="101"/>
      <c r="AE178" s="101"/>
      <c r="AF178" s="101"/>
      <c r="AG178" s="101"/>
      <c r="AH178" s="65"/>
      <c r="AI178" s="118" t="e">
        <f>AVERAGE(Table121516589[[#This Row],[Column33]],Table121516589[[#This Row],[Column32]],Table121516589[[#This Row],[Column31]])</f>
        <v>#DIV/0!</v>
      </c>
      <c r="AJ178" s="54"/>
      <c r="AK178" s="54"/>
      <c r="AL178" s="101"/>
      <c r="AM178" s="54"/>
      <c r="AN178" s="65"/>
      <c r="AO178" s="118">
        <v>0</v>
      </c>
      <c r="AP178" s="59">
        <v>0</v>
      </c>
      <c r="AQ178" s="59">
        <v>0</v>
      </c>
      <c r="AR178" s="59">
        <v>0</v>
      </c>
      <c r="AS178" s="101"/>
      <c r="AT178" s="65"/>
      <c r="AU178" s="118">
        <f>AVERAGE(Table121516589[[#This Row],[Column45]],Table121516589[[#This Row],[Column44]],Table121516589[[#This Row],[Column43]])</f>
        <v>0</v>
      </c>
      <c r="AV178" s="102">
        <v>0</v>
      </c>
      <c r="AW178" s="102">
        <v>0</v>
      </c>
      <c r="AX178" s="102">
        <v>0</v>
      </c>
      <c r="AY178" s="102">
        <v>0</v>
      </c>
      <c r="AZ178" s="102">
        <v>0</v>
      </c>
      <c r="BA17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79" spans="1:53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58"/>
      <c r="M179" s="58"/>
      <c r="N179" s="58"/>
      <c r="O179" s="58"/>
      <c r="P179" s="59"/>
      <c r="Q17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79" s="102"/>
      <c r="S179" s="102"/>
      <c r="T179" s="102"/>
      <c r="U179" s="102"/>
      <c r="V179" s="59"/>
      <c r="W179" s="118" t="e">
        <f>AVERAGE(Table121516589[[#This Row],[Column19]],Table121516589[[#This Row],[Column20]],Table121516589[[#This Row],[Column22]])</f>
        <v>#DIV/0!</v>
      </c>
      <c r="X179" s="59">
        <v>0</v>
      </c>
      <c r="Y179" s="59">
        <v>0</v>
      </c>
      <c r="Z179" s="59">
        <v>0</v>
      </c>
      <c r="AA179" s="102"/>
      <c r="AB179" s="59"/>
      <c r="AC179" s="118">
        <f>AVERAGE(Table121516589[[#This Row],[Column25]],Table121516589[[#This Row],[Column26]],Table121516589[[#This Row],[Column27]])</f>
        <v>0</v>
      </c>
      <c r="AD179" s="102"/>
      <c r="AE179" s="102"/>
      <c r="AF179" s="102"/>
      <c r="AG179" s="102"/>
      <c r="AH179" s="59"/>
      <c r="AI179" s="118" t="e">
        <f>AVERAGE(Table121516589[[#This Row],[Column33]],Table121516589[[#This Row],[Column32]],Table121516589[[#This Row],[Column31]])</f>
        <v>#DIV/0!</v>
      </c>
      <c r="AJ179" s="58"/>
      <c r="AK179" s="58"/>
      <c r="AL179" s="102"/>
      <c r="AM179" s="58"/>
      <c r="AN179" s="59"/>
      <c r="AO179" s="118">
        <v>0</v>
      </c>
      <c r="AP179" s="59">
        <v>0</v>
      </c>
      <c r="AQ179" s="59">
        <v>0</v>
      </c>
      <c r="AR179" s="59">
        <v>0</v>
      </c>
      <c r="AS179" s="102"/>
      <c r="AT179" s="59"/>
      <c r="AU179" s="118">
        <f>AVERAGE(Table121516589[[#This Row],[Column45]],Table121516589[[#This Row],[Column44]],Table121516589[[#This Row],[Column43]])</f>
        <v>0</v>
      </c>
      <c r="AV179" s="102">
        <v>0</v>
      </c>
      <c r="AW179" s="102">
        <v>0</v>
      </c>
      <c r="AX179" s="102">
        <v>0</v>
      </c>
      <c r="AY179" s="102">
        <v>0</v>
      </c>
      <c r="AZ179" s="102">
        <v>0</v>
      </c>
      <c r="BA17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0" spans="1:53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54"/>
      <c r="M180" s="54"/>
      <c r="N180" s="54"/>
      <c r="O180" s="54"/>
      <c r="P180" s="65"/>
      <c r="Q18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0" s="101"/>
      <c r="S180" s="101"/>
      <c r="T180" s="101"/>
      <c r="U180" s="101"/>
      <c r="V180" s="65"/>
      <c r="W180" s="118" t="e">
        <f>AVERAGE(Table121516589[[#This Row],[Column19]],Table121516589[[#This Row],[Column20]],Table121516589[[#This Row],[Column22]])</f>
        <v>#DIV/0!</v>
      </c>
      <c r="X180" s="59">
        <v>0</v>
      </c>
      <c r="Y180" s="59">
        <v>0</v>
      </c>
      <c r="Z180" s="59">
        <v>0</v>
      </c>
      <c r="AA180" s="101"/>
      <c r="AB180" s="65"/>
      <c r="AC180" s="118">
        <f>AVERAGE(Table121516589[[#This Row],[Column25]],Table121516589[[#This Row],[Column26]],Table121516589[[#This Row],[Column27]])</f>
        <v>0</v>
      </c>
      <c r="AD180" s="101"/>
      <c r="AE180" s="101"/>
      <c r="AF180" s="101"/>
      <c r="AG180" s="101"/>
      <c r="AH180" s="65"/>
      <c r="AI180" s="118" t="e">
        <f>AVERAGE(Table121516589[[#This Row],[Column33]],Table121516589[[#This Row],[Column32]],Table121516589[[#This Row],[Column31]])</f>
        <v>#DIV/0!</v>
      </c>
      <c r="AJ180" s="54"/>
      <c r="AK180" s="54"/>
      <c r="AL180" s="101"/>
      <c r="AM180" s="54"/>
      <c r="AN180" s="65"/>
      <c r="AO180" s="118">
        <v>0</v>
      </c>
      <c r="AP180" s="59">
        <v>0</v>
      </c>
      <c r="AQ180" s="59">
        <v>0</v>
      </c>
      <c r="AR180" s="59">
        <v>0</v>
      </c>
      <c r="AS180" s="101"/>
      <c r="AT180" s="65"/>
      <c r="AU180" s="118">
        <f>AVERAGE(Table121516589[[#This Row],[Column45]],Table121516589[[#This Row],[Column44]],Table121516589[[#This Row],[Column43]])</f>
        <v>0</v>
      </c>
      <c r="AV180" s="102">
        <v>0</v>
      </c>
      <c r="AW180" s="102">
        <v>0</v>
      </c>
      <c r="AX180" s="102">
        <v>0</v>
      </c>
      <c r="AY180" s="102">
        <v>0</v>
      </c>
      <c r="AZ180" s="102">
        <v>0</v>
      </c>
      <c r="BA18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1" spans="1:53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58"/>
      <c r="M181" s="58"/>
      <c r="N181" s="58"/>
      <c r="O181" s="58"/>
      <c r="P181" s="59"/>
      <c r="Q18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1" s="102"/>
      <c r="S181" s="102"/>
      <c r="T181" s="102"/>
      <c r="U181" s="102"/>
      <c r="V181" s="59"/>
      <c r="W181" s="118" t="e">
        <f>AVERAGE(Table121516589[[#This Row],[Column19]],Table121516589[[#This Row],[Column20]],Table121516589[[#This Row],[Column22]])</f>
        <v>#DIV/0!</v>
      </c>
      <c r="X181" s="59">
        <v>0</v>
      </c>
      <c r="Y181" s="59">
        <v>0</v>
      </c>
      <c r="Z181" s="59">
        <v>0</v>
      </c>
      <c r="AA181" s="102"/>
      <c r="AB181" s="59"/>
      <c r="AC181" s="118">
        <f>AVERAGE(Table121516589[[#This Row],[Column25]],Table121516589[[#This Row],[Column26]],Table121516589[[#This Row],[Column27]])</f>
        <v>0</v>
      </c>
      <c r="AD181" s="102"/>
      <c r="AE181" s="102"/>
      <c r="AF181" s="102"/>
      <c r="AG181" s="102"/>
      <c r="AH181" s="59"/>
      <c r="AI181" s="118" t="e">
        <f>AVERAGE(Table121516589[[#This Row],[Column33]],Table121516589[[#This Row],[Column32]],Table121516589[[#This Row],[Column31]])</f>
        <v>#DIV/0!</v>
      </c>
      <c r="AJ181" s="58"/>
      <c r="AK181" s="58"/>
      <c r="AL181" s="102"/>
      <c r="AM181" s="58"/>
      <c r="AN181" s="59"/>
      <c r="AO181" s="118">
        <v>0</v>
      </c>
      <c r="AP181" s="59">
        <v>0</v>
      </c>
      <c r="AQ181" s="59">
        <v>0</v>
      </c>
      <c r="AR181" s="59">
        <v>0</v>
      </c>
      <c r="AS181" s="102"/>
      <c r="AT181" s="59"/>
      <c r="AU181" s="118">
        <f>AVERAGE(Table121516589[[#This Row],[Column45]],Table121516589[[#This Row],[Column44]],Table121516589[[#This Row],[Column43]])</f>
        <v>0</v>
      </c>
      <c r="AV181" s="102">
        <v>0</v>
      </c>
      <c r="AW181" s="102">
        <v>0</v>
      </c>
      <c r="AX181" s="102">
        <v>0</v>
      </c>
      <c r="AY181" s="102">
        <v>0</v>
      </c>
      <c r="AZ181" s="102">
        <v>0</v>
      </c>
      <c r="BA18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2" spans="1:53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54"/>
      <c r="M182" s="54"/>
      <c r="N182" s="54"/>
      <c r="O182" s="54"/>
      <c r="P182" s="65"/>
      <c r="Q18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2" s="101"/>
      <c r="S182" s="101"/>
      <c r="T182" s="101"/>
      <c r="U182" s="101"/>
      <c r="V182" s="65"/>
      <c r="W182" s="118" t="e">
        <f>AVERAGE(Table121516589[[#This Row],[Column19]],Table121516589[[#This Row],[Column20]],Table121516589[[#This Row],[Column22]])</f>
        <v>#DIV/0!</v>
      </c>
      <c r="X182" s="59">
        <v>0</v>
      </c>
      <c r="Y182" s="59">
        <v>0</v>
      </c>
      <c r="Z182" s="59">
        <v>0</v>
      </c>
      <c r="AA182" s="101"/>
      <c r="AB182" s="65"/>
      <c r="AC182" s="118">
        <f>AVERAGE(Table121516589[[#This Row],[Column25]],Table121516589[[#This Row],[Column26]],Table121516589[[#This Row],[Column27]])</f>
        <v>0</v>
      </c>
      <c r="AD182" s="101"/>
      <c r="AE182" s="101"/>
      <c r="AF182" s="101"/>
      <c r="AG182" s="101"/>
      <c r="AH182" s="65"/>
      <c r="AI182" s="118" t="e">
        <f>AVERAGE(Table121516589[[#This Row],[Column33]],Table121516589[[#This Row],[Column32]],Table121516589[[#This Row],[Column31]])</f>
        <v>#DIV/0!</v>
      </c>
      <c r="AJ182" s="54"/>
      <c r="AK182" s="54"/>
      <c r="AL182" s="101"/>
      <c r="AM182" s="54"/>
      <c r="AN182" s="65"/>
      <c r="AO182" s="118">
        <v>0</v>
      </c>
      <c r="AP182" s="59">
        <v>0</v>
      </c>
      <c r="AQ182" s="59">
        <v>0</v>
      </c>
      <c r="AR182" s="59">
        <v>0</v>
      </c>
      <c r="AS182" s="101"/>
      <c r="AT182" s="65"/>
      <c r="AU182" s="118">
        <f>AVERAGE(Table121516589[[#This Row],[Column45]],Table121516589[[#This Row],[Column44]],Table121516589[[#This Row],[Column43]])</f>
        <v>0</v>
      </c>
      <c r="AV182" s="102">
        <v>0</v>
      </c>
      <c r="AW182" s="102">
        <v>0</v>
      </c>
      <c r="AX182" s="102">
        <v>0</v>
      </c>
      <c r="AY182" s="102">
        <v>0</v>
      </c>
      <c r="AZ182" s="102">
        <v>0</v>
      </c>
      <c r="BA18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3" spans="1:53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58"/>
      <c r="M183" s="58"/>
      <c r="N183" s="58"/>
      <c r="O183" s="58"/>
      <c r="P183" s="59"/>
      <c r="Q18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3" s="102"/>
      <c r="S183" s="102"/>
      <c r="T183" s="102"/>
      <c r="U183" s="102"/>
      <c r="V183" s="59"/>
      <c r="W183" s="118" t="e">
        <f>AVERAGE(Table121516589[[#This Row],[Column19]],Table121516589[[#This Row],[Column20]],Table121516589[[#This Row],[Column22]])</f>
        <v>#DIV/0!</v>
      </c>
      <c r="X183" s="59">
        <v>0</v>
      </c>
      <c r="Y183" s="59">
        <v>0</v>
      </c>
      <c r="Z183" s="59">
        <v>0</v>
      </c>
      <c r="AA183" s="102"/>
      <c r="AB183" s="59"/>
      <c r="AC183" s="118">
        <f>AVERAGE(Table121516589[[#This Row],[Column25]],Table121516589[[#This Row],[Column26]],Table121516589[[#This Row],[Column27]])</f>
        <v>0</v>
      </c>
      <c r="AD183" s="102"/>
      <c r="AE183" s="102"/>
      <c r="AF183" s="102"/>
      <c r="AG183" s="102"/>
      <c r="AH183" s="59"/>
      <c r="AI183" s="118" t="e">
        <f>AVERAGE(Table121516589[[#This Row],[Column33]],Table121516589[[#This Row],[Column32]],Table121516589[[#This Row],[Column31]])</f>
        <v>#DIV/0!</v>
      </c>
      <c r="AJ183" s="58"/>
      <c r="AK183" s="58"/>
      <c r="AL183" s="102"/>
      <c r="AM183" s="58"/>
      <c r="AN183" s="59"/>
      <c r="AO183" s="118">
        <v>0</v>
      </c>
      <c r="AP183" s="59">
        <v>0</v>
      </c>
      <c r="AQ183" s="59">
        <v>0</v>
      </c>
      <c r="AR183" s="59">
        <v>0</v>
      </c>
      <c r="AS183" s="102"/>
      <c r="AT183" s="59"/>
      <c r="AU183" s="118">
        <f>AVERAGE(Table121516589[[#This Row],[Column45]],Table121516589[[#This Row],[Column44]],Table121516589[[#This Row],[Column43]])</f>
        <v>0</v>
      </c>
      <c r="AV183" s="102">
        <v>0</v>
      </c>
      <c r="AW183" s="102">
        <v>0</v>
      </c>
      <c r="AX183" s="102">
        <v>0</v>
      </c>
      <c r="AY183" s="102">
        <v>0</v>
      </c>
      <c r="AZ183" s="102">
        <v>0</v>
      </c>
      <c r="BA18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4" spans="1:53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54"/>
      <c r="M184" s="54"/>
      <c r="N184" s="54"/>
      <c r="O184" s="54"/>
      <c r="P184" s="65"/>
      <c r="Q18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4" s="101"/>
      <c r="S184" s="101"/>
      <c r="T184" s="101"/>
      <c r="U184" s="101"/>
      <c r="V184" s="65"/>
      <c r="W184" s="118" t="e">
        <f>AVERAGE(Table121516589[[#This Row],[Column19]],Table121516589[[#This Row],[Column20]],Table121516589[[#This Row],[Column22]])</f>
        <v>#DIV/0!</v>
      </c>
      <c r="X184" s="59">
        <v>0</v>
      </c>
      <c r="Y184" s="59">
        <v>0</v>
      </c>
      <c r="Z184" s="59">
        <v>0</v>
      </c>
      <c r="AA184" s="101"/>
      <c r="AB184" s="65"/>
      <c r="AC184" s="118">
        <f>AVERAGE(Table121516589[[#This Row],[Column25]],Table121516589[[#This Row],[Column26]],Table121516589[[#This Row],[Column27]])</f>
        <v>0</v>
      </c>
      <c r="AD184" s="101"/>
      <c r="AE184" s="101"/>
      <c r="AF184" s="101"/>
      <c r="AG184" s="101"/>
      <c r="AH184" s="65"/>
      <c r="AI184" s="118" t="e">
        <f>AVERAGE(Table121516589[[#This Row],[Column33]],Table121516589[[#This Row],[Column32]],Table121516589[[#This Row],[Column31]])</f>
        <v>#DIV/0!</v>
      </c>
      <c r="AJ184" s="54"/>
      <c r="AK184" s="54"/>
      <c r="AL184" s="101"/>
      <c r="AM184" s="54"/>
      <c r="AN184" s="65"/>
      <c r="AO184" s="118">
        <v>0</v>
      </c>
      <c r="AP184" s="59">
        <v>0</v>
      </c>
      <c r="AQ184" s="59">
        <v>0</v>
      </c>
      <c r="AR184" s="59">
        <v>0</v>
      </c>
      <c r="AS184" s="101"/>
      <c r="AT184" s="65"/>
      <c r="AU184" s="118">
        <f>AVERAGE(Table121516589[[#This Row],[Column45]],Table121516589[[#This Row],[Column44]],Table121516589[[#This Row],[Column43]])</f>
        <v>0</v>
      </c>
      <c r="AV184" s="102">
        <v>0</v>
      </c>
      <c r="AW184" s="102">
        <v>0</v>
      </c>
      <c r="AX184" s="102">
        <v>0</v>
      </c>
      <c r="AY184" s="102">
        <v>0</v>
      </c>
      <c r="AZ184" s="102">
        <v>0</v>
      </c>
      <c r="BA18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5" spans="1:53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58"/>
      <c r="M185" s="58"/>
      <c r="N185" s="58"/>
      <c r="O185" s="58"/>
      <c r="P185" s="59"/>
      <c r="Q18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5" s="102"/>
      <c r="S185" s="102"/>
      <c r="T185" s="102"/>
      <c r="U185" s="102"/>
      <c r="V185" s="59"/>
      <c r="W185" s="118" t="e">
        <f>AVERAGE(Table121516589[[#This Row],[Column19]],Table121516589[[#This Row],[Column20]],Table121516589[[#This Row],[Column22]])</f>
        <v>#DIV/0!</v>
      </c>
      <c r="X185" s="59">
        <v>0</v>
      </c>
      <c r="Y185" s="59">
        <v>0</v>
      </c>
      <c r="Z185" s="59">
        <v>0</v>
      </c>
      <c r="AA185" s="102"/>
      <c r="AB185" s="59"/>
      <c r="AC185" s="118">
        <f>AVERAGE(Table121516589[[#This Row],[Column25]],Table121516589[[#This Row],[Column26]],Table121516589[[#This Row],[Column27]])</f>
        <v>0</v>
      </c>
      <c r="AD185" s="102"/>
      <c r="AE185" s="102"/>
      <c r="AF185" s="102"/>
      <c r="AG185" s="102"/>
      <c r="AH185" s="59"/>
      <c r="AI185" s="118" t="e">
        <f>AVERAGE(Table121516589[[#This Row],[Column33]],Table121516589[[#This Row],[Column32]],Table121516589[[#This Row],[Column31]])</f>
        <v>#DIV/0!</v>
      </c>
      <c r="AJ185" s="58"/>
      <c r="AK185" s="58"/>
      <c r="AL185" s="102"/>
      <c r="AM185" s="58"/>
      <c r="AN185" s="59"/>
      <c r="AO185" s="118">
        <v>0</v>
      </c>
      <c r="AP185" s="59">
        <v>0</v>
      </c>
      <c r="AQ185" s="59">
        <v>0</v>
      </c>
      <c r="AR185" s="59">
        <v>0</v>
      </c>
      <c r="AS185" s="102"/>
      <c r="AT185" s="59"/>
      <c r="AU185" s="118">
        <f>AVERAGE(Table121516589[[#This Row],[Column45]],Table121516589[[#This Row],[Column44]],Table121516589[[#This Row],[Column43]])</f>
        <v>0</v>
      </c>
      <c r="AV185" s="102">
        <v>0</v>
      </c>
      <c r="AW185" s="102">
        <v>0</v>
      </c>
      <c r="AX185" s="102">
        <v>0</v>
      </c>
      <c r="AY185" s="102">
        <v>0</v>
      </c>
      <c r="AZ185" s="102">
        <v>0</v>
      </c>
      <c r="BA18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6" spans="1:53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54"/>
      <c r="M186" s="54"/>
      <c r="N186" s="54"/>
      <c r="O186" s="54"/>
      <c r="P186" s="65"/>
      <c r="Q18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6" s="101"/>
      <c r="S186" s="101"/>
      <c r="T186" s="101"/>
      <c r="U186" s="101"/>
      <c r="V186" s="65"/>
      <c r="W186" s="118" t="e">
        <f>AVERAGE(Table121516589[[#This Row],[Column19]],Table121516589[[#This Row],[Column20]],Table121516589[[#This Row],[Column22]])</f>
        <v>#DIV/0!</v>
      </c>
      <c r="X186" s="59">
        <v>0</v>
      </c>
      <c r="Y186" s="59">
        <v>0</v>
      </c>
      <c r="Z186" s="59">
        <v>0</v>
      </c>
      <c r="AA186" s="101"/>
      <c r="AB186" s="65"/>
      <c r="AC186" s="118">
        <f>AVERAGE(Table121516589[[#This Row],[Column25]],Table121516589[[#This Row],[Column26]],Table121516589[[#This Row],[Column27]])</f>
        <v>0</v>
      </c>
      <c r="AD186" s="101"/>
      <c r="AE186" s="101"/>
      <c r="AF186" s="101"/>
      <c r="AG186" s="101"/>
      <c r="AH186" s="65"/>
      <c r="AI186" s="118" t="e">
        <f>AVERAGE(Table121516589[[#This Row],[Column33]],Table121516589[[#This Row],[Column32]],Table121516589[[#This Row],[Column31]])</f>
        <v>#DIV/0!</v>
      </c>
      <c r="AJ186" s="54"/>
      <c r="AK186" s="54"/>
      <c r="AL186" s="101"/>
      <c r="AM186" s="54"/>
      <c r="AN186" s="65"/>
      <c r="AO186" s="118">
        <v>0</v>
      </c>
      <c r="AP186" s="59">
        <v>0</v>
      </c>
      <c r="AQ186" s="59">
        <v>0</v>
      </c>
      <c r="AR186" s="59">
        <v>0</v>
      </c>
      <c r="AS186" s="101"/>
      <c r="AT186" s="65"/>
      <c r="AU186" s="118">
        <f>AVERAGE(Table121516589[[#This Row],[Column45]],Table121516589[[#This Row],[Column44]],Table121516589[[#This Row],[Column43]])</f>
        <v>0</v>
      </c>
      <c r="AV186" s="102">
        <v>0</v>
      </c>
      <c r="AW186" s="102">
        <v>0</v>
      </c>
      <c r="AX186" s="102">
        <v>0</v>
      </c>
      <c r="AY186" s="102">
        <v>0</v>
      </c>
      <c r="AZ186" s="102">
        <v>0</v>
      </c>
      <c r="BA18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7" spans="1:53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58"/>
      <c r="M187" s="58"/>
      <c r="N187" s="58"/>
      <c r="O187" s="58"/>
      <c r="P187" s="59"/>
      <c r="Q18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7" s="102"/>
      <c r="S187" s="102"/>
      <c r="T187" s="102"/>
      <c r="U187" s="102"/>
      <c r="V187" s="59"/>
      <c r="W187" s="118" t="e">
        <f>AVERAGE(Table121516589[[#This Row],[Column19]],Table121516589[[#This Row],[Column20]],Table121516589[[#This Row],[Column22]])</f>
        <v>#DIV/0!</v>
      </c>
      <c r="X187" s="59">
        <v>0</v>
      </c>
      <c r="Y187" s="59">
        <v>0</v>
      </c>
      <c r="Z187" s="59">
        <v>0</v>
      </c>
      <c r="AA187" s="102"/>
      <c r="AB187" s="59"/>
      <c r="AC187" s="118">
        <f>AVERAGE(Table121516589[[#This Row],[Column25]],Table121516589[[#This Row],[Column26]],Table121516589[[#This Row],[Column27]])</f>
        <v>0</v>
      </c>
      <c r="AD187" s="102"/>
      <c r="AE187" s="102"/>
      <c r="AF187" s="102"/>
      <c r="AG187" s="102"/>
      <c r="AH187" s="59"/>
      <c r="AI187" s="118" t="e">
        <f>AVERAGE(Table121516589[[#This Row],[Column33]],Table121516589[[#This Row],[Column32]],Table121516589[[#This Row],[Column31]])</f>
        <v>#DIV/0!</v>
      </c>
      <c r="AJ187" s="58"/>
      <c r="AK187" s="58"/>
      <c r="AL187" s="102"/>
      <c r="AM187" s="58"/>
      <c r="AN187" s="59"/>
      <c r="AO187" s="118">
        <v>0</v>
      </c>
      <c r="AP187" s="59">
        <v>0</v>
      </c>
      <c r="AQ187" s="59">
        <v>0</v>
      </c>
      <c r="AR187" s="59">
        <v>0</v>
      </c>
      <c r="AS187" s="102"/>
      <c r="AT187" s="59"/>
      <c r="AU187" s="118">
        <f>AVERAGE(Table121516589[[#This Row],[Column45]],Table121516589[[#This Row],[Column44]],Table121516589[[#This Row],[Column43]])</f>
        <v>0</v>
      </c>
      <c r="AV187" s="102">
        <v>0</v>
      </c>
      <c r="AW187" s="102">
        <v>0</v>
      </c>
      <c r="AX187" s="102">
        <v>0</v>
      </c>
      <c r="AY187" s="102">
        <v>0</v>
      </c>
      <c r="AZ187" s="102">
        <v>0</v>
      </c>
      <c r="BA18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8" spans="1:53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54"/>
      <c r="M188" s="54"/>
      <c r="N188" s="54"/>
      <c r="O188" s="54"/>
      <c r="P188" s="65"/>
      <c r="Q18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8" s="101"/>
      <c r="S188" s="101"/>
      <c r="T188" s="101"/>
      <c r="U188" s="101"/>
      <c r="V188" s="65"/>
      <c r="W188" s="118" t="e">
        <f>AVERAGE(Table121516589[[#This Row],[Column19]],Table121516589[[#This Row],[Column20]],Table121516589[[#This Row],[Column22]])</f>
        <v>#DIV/0!</v>
      </c>
      <c r="X188" s="59">
        <v>0</v>
      </c>
      <c r="Y188" s="59">
        <v>0</v>
      </c>
      <c r="Z188" s="59">
        <v>0</v>
      </c>
      <c r="AA188" s="101"/>
      <c r="AB188" s="65"/>
      <c r="AC188" s="118">
        <f>AVERAGE(Table121516589[[#This Row],[Column25]],Table121516589[[#This Row],[Column26]],Table121516589[[#This Row],[Column27]])</f>
        <v>0</v>
      </c>
      <c r="AD188" s="101"/>
      <c r="AE188" s="101"/>
      <c r="AF188" s="101"/>
      <c r="AG188" s="101"/>
      <c r="AH188" s="65"/>
      <c r="AI188" s="118" t="e">
        <f>AVERAGE(Table121516589[[#This Row],[Column33]],Table121516589[[#This Row],[Column32]],Table121516589[[#This Row],[Column31]])</f>
        <v>#DIV/0!</v>
      </c>
      <c r="AJ188" s="54"/>
      <c r="AK188" s="54"/>
      <c r="AL188" s="101"/>
      <c r="AM188" s="54"/>
      <c r="AN188" s="65"/>
      <c r="AO188" s="118">
        <v>0</v>
      </c>
      <c r="AP188" s="59">
        <v>0</v>
      </c>
      <c r="AQ188" s="59">
        <v>0</v>
      </c>
      <c r="AR188" s="59">
        <v>0</v>
      </c>
      <c r="AS188" s="101"/>
      <c r="AT188" s="65"/>
      <c r="AU188" s="118">
        <f>AVERAGE(Table121516589[[#This Row],[Column45]],Table121516589[[#This Row],[Column44]],Table121516589[[#This Row],[Column43]])</f>
        <v>0</v>
      </c>
      <c r="AV188" s="102">
        <v>0</v>
      </c>
      <c r="AW188" s="102">
        <v>0</v>
      </c>
      <c r="AX188" s="102">
        <v>0</v>
      </c>
      <c r="AY188" s="102">
        <v>0</v>
      </c>
      <c r="AZ188" s="102">
        <v>0</v>
      </c>
      <c r="BA18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89" spans="1:53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58"/>
      <c r="M189" s="58"/>
      <c r="N189" s="58"/>
      <c r="O189" s="58"/>
      <c r="P189" s="59"/>
      <c r="Q18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89" s="102"/>
      <c r="S189" s="102"/>
      <c r="T189" s="102"/>
      <c r="U189" s="102"/>
      <c r="V189" s="59"/>
      <c r="W189" s="118" t="e">
        <f>AVERAGE(Table121516589[[#This Row],[Column19]],Table121516589[[#This Row],[Column20]],Table121516589[[#This Row],[Column22]])</f>
        <v>#DIV/0!</v>
      </c>
      <c r="X189" s="59">
        <v>0</v>
      </c>
      <c r="Y189" s="59">
        <v>0</v>
      </c>
      <c r="Z189" s="59">
        <v>0</v>
      </c>
      <c r="AA189" s="102"/>
      <c r="AB189" s="59"/>
      <c r="AC189" s="118">
        <f>AVERAGE(Table121516589[[#This Row],[Column25]],Table121516589[[#This Row],[Column26]],Table121516589[[#This Row],[Column27]])</f>
        <v>0</v>
      </c>
      <c r="AD189" s="102"/>
      <c r="AE189" s="102"/>
      <c r="AF189" s="102"/>
      <c r="AG189" s="102"/>
      <c r="AH189" s="59"/>
      <c r="AI189" s="118" t="e">
        <f>AVERAGE(Table121516589[[#This Row],[Column33]],Table121516589[[#This Row],[Column32]],Table121516589[[#This Row],[Column31]])</f>
        <v>#DIV/0!</v>
      </c>
      <c r="AJ189" s="58"/>
      <c r="AK189" s="58"/>
      <c r="AL189" s="102"/>
      <c r="AM189" s="58"/>
      <c r="AN189" s="59"/>
      <c r="AO189" s="118">
        <v>0</v>
      </c>
      <c r="AP189" s="59">
        <v>0</v>
      </c>
      <c r="AQ189" s="59">
        <v>0</v>
      </c>
      <c r="AR189" s="59">
        <v>0</v>
      </c>
      <c r="AS189" s="102"/>
      <c r="AT189" s="59"/>
      <c r="AU189" s="118">
        <f>AVERAGE(Table121516589[[#This Row],[Column45]],Table121516589[[#This Row],[Column44]],Table121516589[[#This Row],[Column43]])</f>
        <v>0</v>
      </c>
      <c r="AV189" s="102">
        <v>0</v>
      </c>
      <c r="AW189" s="102">
        <v>0</v>
      </c>
      <c r="AX189" s="102">
        <v>0</v>
      </c>
      <c r="AY189" s="102">
        <v>0</v>
      </c>
      <c r="AZ189" s="102">
        <v>0</v>
      </c>
      <c r="BA18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0" spans="1:53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54"/>
      <c r="M190" s="54"/>
      <c r="N190" s="54"/>
      <c r="O190" s="54"/>
      <c r="P190" s="65"/>
      <c r="Q19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0" s="101"/>
      <c r="S190" s="101"/>
      <c r="T190" s="101"/>
      <c r="U190" s="101"/>
      <c r="V190" s="65"/>
      <c r="W190" s="118" t="e">
        <f>AVERAGE(Table121516589[[#This Row],[Column19]],Table121516589[[#This Row],[Column20]],Table121516589[[#This Row],[Column22]])</f>
        <v>#DIV/0!</v>
      </c>
      <c r="X190" s="59">
        <v>0</v>
      </c>
      <c r="Y190" s="59">
        <v>0</v>
      </c>
      <c r="Z190" s="59">
        <v>0</v>
      </c>
      <c r="AA190" s="101"/>
      <c r="AB190" s="65"/>
      <c r="AC190" s="118">
        <f>AVERAGE(Table121516589[[#This Row],[Column25]],Table121516589[[#This Row],[Column26]],Table121516589[[#This Row],[Column27]])</f>
        <v>0</v>
      </c>
      <c r="AD190" s="101"/>
      <c r="AE190" s="101"/>
      <c r="AF190" s="101"/>
      <c r="AG190" s="101"/>
      <c r="AH190" s="65"/>
      <c r="AI190" s="118" t="e">
        <f>AVERAGE(Table121516589[[#This Row],[Column33]],Table121516589[[#This Row],[Column32]],Table121516589[[#This Row],[Column31]])</f>
        <v>#DIV/0!</v>
      </c>
      <c r="AJ190" s="54"/>
      <c r="AK190" s="54"/>
      <c r="AL190" s="101"/>
      <c r="AM190" s="54"/>
      <c r="AN190" s="65"/>
      <c r="AO190" s="118">
        <v>0</v>
      </c>
      <c r="AP190" s="59">
        <v>0</v>
      </c>
      <c r="AQ190" s="59">
        <v>0</v>
      </c>
      <c r="AR190" s="59">
        <v>0</v>
      </c>
      <c r="AS190" s="101"/>
      <c r="AT190" s="65"/>
      <c r="AU190" s="118">
        <f>AVERAGE(Table121516589[[#This Row],[Column45]],Table121516589[[#This Row],[Column44]],Table121516589[[#This Row],[Column43]])</f>
        <v>0</v>
      </c>
      <c r="AV190" s="102">
        <v>0</v>
      </c>
      <c r="AW190" s="102">
        <v>0</v>
      </c>
      <c r="AX190" s="102">
        <v>0</v>
      </c>
      <c r="AY190" s="102">
        <v>0</v>
      </c>
      <c r="AZ190" s="102">
        <v>0</v>
      </c>
      <c r="BA19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1" spans="1:53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58"/>
      <c r="M191" s="58"/>
      <c r="N191" s="58"/>
      <c r="O191" s="58"/>
      <c r="P191" s="59"/>
      <c r="Q19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1" s="102"/>
      <c r="S191" s="102"/>
      <c r="T191" s="102"/>
      <c r="U191" s="102"/>
      <c r="V191" s="59"/>
      <c r="W191" s="118" t="e">
        <f>AVERAGE(Table121516589[[#This Row],[Column19]],Table121516589[[#This Row],[Column20]],Table121516589[[#This Row],[Column22]])</f>
        <v>#DIV/0!</v>
      </c>
      <c r="X191" s="59">
        <v>0</v>
      </c>
      <c r="Y191" s="59">
        <v>0</v>
      </c>
      <c r="Z191" s="59">
        <v>0</v>
      </c>
      <c r="AA191" s="102"/>
      <c r="AB191" s="59"/>
      <c r="AC191" s="118">
        <f>AVERAGE(Table121516589[[#This Row],[Column25]],Table121516589[[#This Row],[Column26]],Table121516589[[#This Row],[Column27]])</f>
        <v>0</v>
      </c>
      <c r="AD191" s="102"/>
      <c r="AE191" s="102"/>
      <c r="AF191" s="102"/>
      <c r="AG191" s="102"/>
      <c r="AH191" s="59"/>
      <c r="AI191" s="118" t="e">
        <f>AVERAGE(Table121516589[[#This Row],[Column33]],Table121516589[[#This Row],[Column32]],Table121516589[[#This Row],[Column31]])</f>
        <v>#DIV/0!</v>
      </c>
      <c r="AJ191" s="58"/>
      <c r="AK191" s="58"/>
      <c r="AL191" s="102"/>
      <c r="AM191" s="58"/>
      <c r="AN191" s="59"/>
      <c r="AO191" s="118">
        <v>0</v>
      </c>
      <c r="AP191" s="59">
        <v>0</v>
      </c>
      <c r="AQ191" s="59">
        <v>0</v>
      </c>
      <c r="AR191" s="59">
        <v>0</v>
      </c>
      <c r="AS191" s="102"/>
      <c r="AT191" s="59"/>
      <c r="AU191" s="118">
        <f>AVERAGE(Table121516589[[#This Row],[Column45]],Table121516589[[#This Row],[Column44]],Table121516589[[#This Row],[Column43]])</f>
        <v>0</v>
      </c>
      <c r="AV191" s="102">
        <v>0</v>
      </c>
      <c r="AW191" s="102">
        <v>0</v>
      </c>
      <c r="AX191" s="102">
        <v>0</v>
      </c>
      <c r="AY191" s="102">
        <v>0</v>
      </c>
      <c r="AZ191" s="102">
        <v>0</v>
      </c>
      <c r="BA19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2" spans="1:53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54"/>
      <c r="M192" s="54"/>
      <c r="N192" s="54"/>
      <c r="O192" s="54"/>
      <c r="P192" s="65"/>
      <c r="Q19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2" s="101"/>
      <c r="S192" s="101"/>
      <c r="T192" s="101"/>
      <c r="U192" s="101"/>
      <c r="V192" s="65"/>
      <c r="W192" s="118" t="e">
        <f>AVERAGE(Table121516589[[#This Row],[Column19]],Table121516589[[#This Row],[Column20]],Table121516589[[#This Row],[Column22]])</f>
        <v>#DIV/0!</v>
      </c>
      <c r="X192" s="59">
        <v>0</v>
      </c>
      <c r="Y192" s="59">
        <v>0</v>
      </c>
      <c r="Z192" s="59">
        <v>0</v>
      </c>
      <c r="AA192" s="101"/>
      <c r="AB192" s="65"/>
      <c r="AC192" s="118">
        <f>AVERAGE(Table121516589[[#This Row],[Column25]],Table121516589[[#This Row],[Column26]],Table121516589[[#This Row],[Column27]])</f>
        <v>0</v>
      </c>
      <c r="AD192" s="101"/>
      <c r="AE192" s="101"/>
      <c r="AF192" s="101"/>
      <c r="AG192" s="101"/>
      <c r="AH192" s="65"/>
      <c r="AI192" s="118" t="e">
        <f>AVERAGE(Table121516589[[#This Row],[Column33]],Table121516589[[#This Row],[Column32]],Table121516589[[#This Row],[Column31]])</f>
        <v>#DIV/0!</v>
      </c>
      <c r="AJ192" s="54"/>
      <c r="AK192" s="54"/>
      <c r="AL192" s="101"/>
      <c r="AM192" s="54"/>
      <c r="AN192" s="65"/>
      <c r="AO192" s="118">
        <v>0</v>
      </c>
      <c r="AP192" s="59">
        <v>0</v>
      </c>
      <c r="AQ192" s="59">
        <v>0</v>
      </c>
      <c r="AR192" s="59">
        <v>0</v>
      </c>
      <c r="AS192" s="101"/>
      <c r="AT192" s="65"/>
      <c r="AU192" s="118">
        <f>AVERAGE(Table121516589[[#This Row],[Column45]],Table121516589[[#This Row],[Column44]],Table121516589[[#This Row],[Column43]])</f>
        <v>0</v>
      </c>
      <c r="AV192" s="102">
        <v>0</v>
      </c>
      <c r="AW192" s="102">
        <v>0</v>
      </c>
      <c r="AX192" s="102">
        <v>0</v>
      </c>
      <c r="AY192" s="102">
        <v>0</v>
      </c>
      <c r="AZ192" s="102">
        <v>0</v>
      </c>
      <c r="BA19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3" spans="1:53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58"/>
      <c r="M193" s="58"/>
      <c r="N193" s="58"/>
      <c r="O193" s="58"/>
      <c r="P193" s="59"/>
      <c r="Q19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3" s="102"/>
      <c r="S193" s="102"/>
      <c r="T193" s="102"/>
      <c r="U193" s="102"/>
      <c r="V193" s="59"/>
      <c r="W193" s="118" t="e">
        <f>AVERAGE(Table121516589[[#This Row],[Column19]],Table121516589[[#This Row],[Column20]],Table121516589[[#This Row],[Column22]])</f>
        <v>#DIV/0!</v>
      </c>
      <c r="X193" s="59">
        <v>0</v>
      </c>
      <c r="Y193" s="59">
        <v>0</v>
      </c>
      <c r="Z193" s="59">
        <v>0</v>
      </c>
      <c r="AA193" s="102"/>
      <c r="AB193" s="59"/>
      <c r="AC193" s="118">
        <f>AVERAGE(Table121516589[[#This Row],[Column25]],Table121516589[[#This Row],[Column26]],Table121516589[[#This Row],[Column27]])</f>
        <v>0</v>
      </c>
      <c r="AD193" s="102"/>
      <c r="AE193" s="102"/>
      <c r="AF193" s="102"/>
      <c r="AG193" s="102"/>
      <c r="AH193" s="59"/>
      <c r="AI193" s="118" t="e">
        <f>AVERAGE(Table121516589[[#This Row],[Column33]],Table121516589[[#This Row],[Column32]],Table121516589[[#This Row],[Column31]])</f>
        <v>#DIV/0!</v>
      </c>
      <c r="AJ193" s="58"/>
      <c r="AK193" s="58"/>
      <c r="AL193" s="102"/>
      <c r="AM193" s="58"/>
      <c r="AN193" s="59"/>
      <c r="AO193" s="118">
        <v>0</v>
      </c>
      <c r="AP193" s="59">
        <v>0</v>
      </c>
      <c r="AQ193" s="59">
        <v>0</v>
      </c>
      <c r="AR193" s="59">
        <v>0</v>
      </c>
      <c r="AS193" s="102"/>
      <c r="AT193" s="59"/>
      <c r="AU193" s="118">
        <f>AVERAGE(Table121516589[[#This Row],[Column45]],Table121516589[[#This Row],[Column44]],Table121516589[[#This Row],[Column43]])</f>
        <v>0</v>
      </c>
      <c r="AV193" s="102">
        <v>0</v>
      </c>
      <c r="AW193" s="102">
        <v>0</v>
      </c>
      <c r="AX193" s="102">
        <v>0</v>
      </c>
      <c r="AY193" s="102">
        <v>0</v>
      </c>
      <c r="AZ193" s="102">
        <v>0</v>
      </c>
      <c r="BA19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4" spans="1:53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54"/>
      <c r="M194" s="54"/>
      <c r="N194" s="54"/>
      <c r="O194" s="54"/>
      <c r="P194" s="65"/>
      <c r="Q19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4" s="101"/>
      <c r="S194" s="101"/>
      <c r="T194" s="101"/>
      <c r="U194" s="101"/>
      <c r="V194" s="65"/>
      <c r="W194" s="118" t="e">
        <f>AVERAGE(Table121516589[[#This Row],[Column19]],Table121516589[[#This Row],[Column20]],Table121516589[[#This Row],[Column22]])</f>
        <v>#DIV/0!</v>
      </c>
      <c r="X194" s="59">
        <v>0</v>
      </c>
      <c r="Y194" s="59">
        <v>0</v>
      </c>
      <c r="Z194" s="59">
        <v>0</v>
      </c>
      <c r="AA194" s="101"/>
      <c r="AB194" s="65"/>
      <c r="AC194" s="118">
        <f>AVERAGE(Table121516589[[#This Row],[Column25]],Table121516589[[#This Row],[Column26]],Table121516589[[#This Row],[Column27]])</f>
        <v>0</v>
      </c>
      <c r="AD194" s="101"/>
      <c r="AE194" s="101"/>
      <c r="AF194" s="101"/>
      <c r="AG194" s="101"/>
      <c r="AH194" s="65"/>
      <c r="AI194" s="118" t="e">
        <f>AVERAGE(Table121516589[[#This Row],[Column33]],Table121516589[[#This Row],[Column32]],Table121516589[[#This Row],[Column31]])</f>
        <v>#DIV/0!</v>
      </c>
      <c r="AJ194" s="54"/>
      <c r="AK194" s="54"/>
      <c r="AL194" s="101"/>
      <c r="AM194" s="54"/>
      <c r="AN194" s="65"/>
      <c r="AO194" s="118">
        <v>0</v>
      </c>
      <c r="AP194" s="59">
        <v>0</v>
      </c>
      <c r="AQ194" s="59">
        <v>0</v>
      </c>
      <c r="AR194" s="59">
        <v>0</v>
      </c>
      <c r="AS194" s="101"/>
      <c r="AT194" s="65"/>
      <c r="AU194" s="118">
        <f>AVERAGE(Table121516589[[#This Row],[Column45]],Table121516589[[#This Row],[Column44]],Table121516589[[#This Row],[Column43]])</f>
        <v>0</v>
      </c>
      <c r="AV194" s="102">
        <v>0</v>
      </c>
      <c r="AW194" s="102">
        <v>0</v>
      </c>
      <c r="AX194" s="102">
        <v>0</v>
      </c>
      <c r="AY194" s="102">
        <v>0</v>
      </c>
      <c r="AZ194" s="102">
        <v>0</v>
      </c>
      <c r="BA19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5" spans="1:53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58"/>
      <c r="M195" s="58"/>
      <c r="N195" s="58"/>
      <c r="O195" s="58"/>
      <c r="P195" s="59"/>
      <c r="Q19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5" s="102"/>
      <c r="S195" s="102"/>
      <c r="T195" s="102"/>
      <c r="U195" s="102"/>
      <c r="V195" s="59"/>
      <c r="W195" s="118" t="e">
        <f>AVERAGE(Table121516589[[#This Row],[Column19]],Table121516589[[#This Row],[Column20]],Table121516589[[#This Row],[Column22]])</f>
        <v>#DIV/0!</v>
      </c>
      <c r="X195" s="59">
        <v>0</v>
      </c>
      <c r="Y195" s="59">
        <v>0</v>
      </c>
      <c r="Z195" s="59">
        <v>0</v>
      </c>
      <c r="AA195" s="102"/>
      <c r="AB195" s="59"/>
      <c r="AC195" s="118">
        <f>AVERAGE(Table121516589[[#This Row],[Column25]],Table121516589[[#This Row],[Column26]],Table121516589[[#This Row],[Column27]])</f>
        <v>0</v>
      </c>
      <c r="AD195" s="102"/>
      <c r="AE195" s="102"/>
      <c r="AF195" s="102"/>
      <c r="AG195" s="102"/>
      <c r="AH195" s="59"/>
      <c r="AI195" s="118" t="e">
        <f>AVERAGE(Table121516589[[#This Row],[Column33]],Table121516589[[#This Row],[Column32]],Table121516589[[#This Row],[Column31]])</f>
        <v>#DIV/0!</v>
      </c>
      <c r="AJ195" s="58"/>
      <c r="AK195" s="58"/>
      <c r="AL195" s="102"/>
      <c r="AM195" s="58"/>
      <c r="AN195" s="59"/>
      <c r="AO195" s="118">
        <v>0</v>
      </c>
      <c r="AP195" s="59">
        <v>0</v>
      </c>
      <c r="AQ195" s="59">
        <v>0</v>
      </c>
      <c r="AR195" s="59">
        <v>0</v>
      </c>
      <c r="AS195" s="102"/>
      <c r="AT195" s="59"/>
      <c r="AU195" s="118">
        <f>AVERAGE(Table121516589[[#This Row],[Column45]],Table121516589[[#This Row],[Column44]],Table121516589[[#This Row],[Column43]])</f>
        <v>0</v>
      </c>
      <c r="AV195" s="102">
        <v>0</v>
      </c>
      <c r="AW195" s="102">
        <v>0</v>
      </c>
      <c r="AX195" s="102">
        <v>0</v>
      </c>
      <c r="AY195" s="102">
        <v>0</v>
      </c>
      <c r="AZ195" s="102">
        <v>0</v>
      </c>
      <c r="BA19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6" spans="1:53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54"/>
      <c r="M196" s="54"/>
      <c r="N196" s="54"/>
      <c r="O196" s="54"/>
      <c r="P196" s="65"/>
      <c r="Q19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6" s="101"/>
      <c r="S196" s="101"/>
      <c r="T196" s="101"/>
      <c r="U196" s="101"/>
      <c r="V196" s="65"/>
      <c r="W196" s="118" t="e">
        <f>AVERAGE(Table121516589[[#This Row],[Column19]],Table121516589[[#This Row],[Column20]],Table121516589[[#This Row],[Column22]])</f>
        <v>#DIV/0!</v>
      </c>
      <c r="X196" s="59">
        <v>0</v>
      </c>
      <c r="Y196" s="59">
        <v>0</v>
      </c>
      <c r="Z196" s="59">
        <v>0</v>
      </c>
      <c r="AA196" s="101"/>
      <c r="AB196" s="65"/>
      <c r="AC196" s="118">
        <f>AVERAGE(Table121516589[[#This Row],[Column25]],Table121516589[[#This Row],[Column26]],Table121516589[[#This Row],[Column27]])</f>
        <v>0</v>
      </c>
      <c r="AD196" s="101"/>
      <c r="AE196" s="101"/>
      <c r="AF196" s="101"/>
      <c r="AG196" s="101"/>
      <c r="AH196" s="65"/>
      <c r="AI196" s="118" t="e">
        <f>AVERAGE(Table121516589[[#This Row],[Column33]],Table121516589[[#This Row],[Column32]],Table121516589[[#This Row],[Column31]])</f>
        <v>#DIV/0!</v>
      </c>
      <c r="AJ196" s="54"/>
      <c r="AK196" s="54"/>
      <c r="AL196" s="101"/>
      <c r="AM196" s="54"/>
      <c r="AN196" s="65"/>
      <c r="AO196" s="118">
        <v>0</v>
      </c>
      <c r="AP196" s="59">
        <v>0</v>
      </c>
      <c r="AQ196" s="59">
        <v>0</v>
      </c>
      <c r="AR196" s="59">
        <v>0</v>
      </c>
      <c r="AS196" s="101"/>
      <c r="AT196" s="65"/>
      <c r="AU196" s="118">
        <f>AVERAGE(Table121516589[[#This Row],[Column45]],Table121516589[[#This Row],[Column44]],Table121516589[[#This Row],[Column43]])</f>
        <v>0</v>
      </c>
      <c r="AV196" s="102">
        <v>0</v>
      </c>
      <c r="AW196" s="102">
        <v>0</v>
      </c>
      <c r="AX196" s="102">
        <v>0</v>
      </c>
      <c r="AY196" s="102">
        <v>0</v>
      </c>
      <c r="AZ196" s="102">
        <v>0</v>
      </c>
      <c r="BA19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7" spans="1:53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58"/>
      <c r="M197" s="58"/>
      <c r="N197" s="58"/>
      <c r="O197" s="58"/>
      <c r="P197" s="59"/>
      <c r="Q19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7" s="102"/>
      <c r="S197" s="102"/>
      <c r="T197" s="102"/>
      <c r="U197" s="102"/>
      <c r="V197" s="59"/>
      <c r="W197" s="118" t="e">
        <f>AVERAGE(Table121516589[[#This Row],[Column19]],Table121516589[[#This Row],[Column20]],Table121516589[[#This Row],[Column22]])</f>
        <v>#DIV/0!</v>
      </c>
      <c r="X197" s="59">
        <v>0</v>
      </c>
      <c r="Y197" s="59">
        <v>0</v>
      </c>
      <c r="Z197" s="59">
        <v>0</v>
      </c>
      <c r="AA197" s="102"/>
      <c r="AB197" s="59"/>
      <c r="AC197" s="118">
        <f>AVERAGE(Table121516589[[#This Row],[Column25]],Table121516589[[#This Row],[Column26]],Table121516589[[#This Row],[Column27]])</f>
        <v>0</v>
      </c>
      <c r="AD197" s="102"/>
      <c r="AE197" s="102"/>
      <c r="AF197" s="102"/>
      <c r="AG197" s="102"/>
      <c r="AH197" s="59"/>
      <c r="AI197" s="118" t="e">
        <f>AVERAGE(Table121516589[[#This Row],[Column33]],Table121516589[[#This Row],[Column32]],Table121516589[[#This Row],[Column31]])</f>
        <v>#DIV/0!</v>
      </c>
      <c r="AJ197" s="58"/>
      <c r="AK197" s="58"/>
      <c r="AL197" s="102"/>
      <c r="AM197" s="58"/>
      <c r="AN197" s="59"/>
      <c r="AO197" s="118">
        <v>0</v>
      </c>
      <c r="AP197" s="59">
        <v>0</v>
      </c>
      <c r="AQ197" s="59">
        <v>0</v>
      </c>
      <c r="AR197" s="59">
        <v>0</v>
      </c>
      <c r="AS197" s="102"/>
      <c r="AT197" s="59"/>
      <c r="AU197" s="118">
        <f>AVERAGE(Table121516589[[#This Row],[Column45]],Table121516589[[#This Row],[Column44]],Table121516589[[#This Row],[Column43]])</f>
        <v>0</v>
      </c>
      <c r="AV197" s="102">
        <v>0</v>
      </c>
      <c r="AW197" s="102">
        <v>0</v>
      </c>
      <c r="AX197" s="102">
        <v>0</v>
      </c>
      <c r="AY197" s="102">
        <v>0</v>
      </c>
      <c r="AZ197" s="102">
        <v>0</v>
      </c>
      <c r="BA19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8" spans="1:53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54"/>
      <c r="M198" s="54"/>
      <c r="N198" s="54"/>
      <c r="O198" s="54"/>
      <c r="P198" s="65"/>
      <c r="Q19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8" s="101"/>
      <c r="S198" s="101"/>
      <c r="T198" s="101"/>
      <c r="U198" s="101"/>
      <c r="V198" s="65"/>
      <c r="W198" s="118" t="e">
        <f>AVERAGE(Table121516589[[#This Row],[Column19]],Table121516589[[#This Row],[Column20]],Table121516589[[#This Row],[Column22]])</f>
        <v>#DIV/0!</v>
      </c>
      <c r="X198" s="59">
        <v>0</v>
      </c>
      <c r="Y198" s="59">
        <v>0</v>
      </c>
      <c r="Z198" s="59">
        <v>0</v>
      </c>
      <c r="AA198" s="101"/>
      <c r="AB198" s="65"/>
      <c r="AC198" s="118">
        <f>AVERAGE(Table121516589[[#This Row],[Column25]],Table121516589[[#This Row],[Column26]],Table121516589[[#This Row],[Column27]])</f>
        <v>0</v>
      </c>
      <c r="AD198" s="101"/>
      <c r="AE198" s="101"/>
      <c r="AF198" s="101"/>
      <c r="AG198" s="101"/>
      <c r="AH198" s="65"/>
      <c r="AI198" s="118" t="e">
        <f>AVERAGE(Table121516589[[#This Row],[Column33]],Table121516589[[#This Row],[Column32]],Table121516589[[#This Row],[Column31]])</f>
        <v>#DIV/0!</v>
      </c>
      <c r="AJ198" s="54"/>
      <c r="AK198" s="54"/>
      <c r="AL198" s="101"/>
      <c r="AM198" s="54"/>
      <c r="AN198" s="65"/>
      <c r="AO198" s="118">
        <v>0</v>
      </c>
      <c r="AP198" s="59">
        <v>0</v>
      </c>
      <c r="AQ198" s="59">
        <v>0</v>
      </c>
      <c r="AR198" s="59">
        <v>0</v>
      </c>
      <c r="AS198" s="101"/>
      <c r="AT198" s="65"/>
      <c r="AU198" s="118">
        <f>AVERAGE(Table121516589[[#This Row],[Column45]],Table121516589[[#This Row],[Column44]],Table121516589[[#This Row],[Column43]])</f>
        <v>0</v>
      </c>
      <c r="AV198" s="102">
        <v>0</v>
      </c>
      <c r="AW198" s="102">
        <v>0</v>
      </c>
      <c r="AX198" s="102">
        <v>0</v>
      </c>
      <c r="AY198" s="102">
        <v>0</v>
      </c>
      <c r="AZ198" s="102">
        <v>0</v>
      </c>
      <c r="BA19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199" spans="1:53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58"/>
      <c r="M199" s="58"/>
      <c r="N199" s="58"/>
      <c r="O199" s="58"/>
      <c r="P199" s="59"/>
      <c r="Q19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199" s="102"/>
      <c r="S199" s="102"/>
      <c r="T199" s="102"/>
      <c r="U199" s="102"/>
      <c r="V199" s="59"/>
      <c r="W199" s="118" t="e">
        <f>AVERAGE(Table121516589[[#This Row],[Column19]],Table121516589[[#This Row],[Column20]],Table121516589[[#This Row],[Column22]])</f>
        <v>#DIV/0!</v>
      </c>
      <c r="X199" s="59">
        <v>0</v>
      </c>
      <c r="Y199" s="59">
        <v>0</v>
      </c>
      <c r="Z199" s="59">
        <v>0</v>
      </c>
      <c r="AA199" s="102"/>
      <c r="AB199" s="59"/>
      <c r="AC199" s="118">
        <f>AVERAGE(Table121516589[[#This Row],[Column25]],Table121516589[[#This Row],[Column26]],Table121516589[[#This Row],[Column27]])</f>
        <v>0</v>
      </c>
      <c r="AD199" s="102"/>
      <c r="AE199" s="102"/>
      <c r="AF199" s="102"/>
      <c r="AG199" s="102"/>
      <c r="AH199" s="59"/>
      <c r="AI199" s="118" t="e">
        <f>AVERAGE(Table121516589[[#This Row],[Column33]],Table121516589[[#This Row],[Column32]],Table121516589[[#This Row],[Column31]])</f>
        <v>#DIV/0!</v>
      </c>
      <c r="AJ199" s="58"/>
      <c r="AK199" s="58"/>
      <c r="AL199" s="102"/>
      <c r="AM199" s="58"/>
      <c r="AN199" s="59"/>
      <c r="AO199" s="118">
        <v>0</v>
      </c>
      <c r="AP199" s="59">
        <v>0</v>
      </c>
      <c r="AQ199" s="59">
        <v>0</v>
      </c>
      <c r="AR199" s="59">
        <v>0</v>
      </c>
      <c r="AS199" s="102"/>
      <c r="AT199" s="59"/>
      <c r="AU199" s="118">
        <f>AVERAGE(Table121516589[[#This Row],[Column45]],Table121516589[[#This Row],[Column44]],Table121516589[[#This Row],[Column43]])</f>
        <v>0</v>
      </c>
      <c r="AV199" s="102">
        <v>0</v>
      </c>
      <c r="AW199" s="102">
        <v>0</v>
      </c>
      <c r="AX199" s="102">
        <v>0</v>
      </c>
      <c r="AY199" s="102">
        <v>0</v>
      </c>
      <c r="AZ199" s="102">
        <v>0</v>
      </c>
      <c r="BA19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0" spans="1:53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54"/>
      <c r="M200" s="54"/>
      <c r="N200" s="54"/>
      <c r="O200" s="54"/>
      <c r="P200" s="65"/>
      <c r="Q20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0" s="101"/>
      <c r="S200" s="101"/>
      <c r="T200" s="101"/>
      <c r="U200" s="101"/>
      <c r="V200" s="65"/>
      <c r="W200" s="118" t="e">
        <f>AVERAGE(Table121516589[[#This Row],[Column19]],Table121516589[[#This Row],[Column20]],Table121516589[[#This Row],[Column22]])</f>
        <v>#DIV/0!</v>
      </c>
      <c r="X200" s="59">
        <v>0</v>
      </c>
      <c r="Y200" s="59">
        <v>0</v>
      </c>
      <c r="Z200" s="59">
        <v>0</v>
      </c>
      <c r="AA200" s="101"/>
      <c r="AB200" s="65"/>
      <c r="AC200" s="118">
        <f>AVERAGE(Table121516589[[#This Row],[Column25]],Table121516589[[#This Row],[Column26]],Table121516589[[#This Row],[Column27]])</f>
        <v>0</v>
      </c>
      <c r="AD200" s="101"/>
      <c r="AE200" s="101"/>
      <c r="AF200" s="101"/>
      <c r="AG200" s="101"/>
      <c r="AH200" s="65"/>
      <c r="AI200" s="118" t="e">
        <f>AVERAGE(Table121516589[[#This Row],[Column33]],Table121516589[[#This Row],[Column32]],Table121516589[[#This Row],[Column31]])</f>
        <v>#DIV/0!</v>
      </c>
      <c r="AJ200" s="54"/>
      <c r="AK200" s="54"/>
      <c r="AL200" s="101"/>
      <c r="AM200" s="54"/>
      <c r="AN200" s="65"/>
      <c r="AO200" s="118">
        <v>0</v>
      </c>
      <c r="AP200" s="59">
        <v>0</v>
      </c>
      <c r="AQ200" s="59">
        <v>0</v>
      </c>
      <c r="AR200" s="59">
        <v>0</v>
      </c>
      <c r="AS200" s="101"/>
      <c r="AT200" s="65"/>
      <c r="AU200" s="118">
        <f>AVERAGE(Table121516589[[#This Row],[Column45]],Table121516589[[#This Row],[Column44]],Table121516589[[#This Row],[Column43]])</f>
        <v>0</v>
      </c>
      <c r="AV200" s="102">
        <v>0</v>
      </c>
      <c r="AW200" s="102">
        <v>0</v>
      </c>
      <c r="AX200" s="102">
        <v>0</v>
      </c>
      <c r="AY200" s="102">
        <v>0</v>
      </c>
      <c r="AZ200" s="102">
        <v>0</v>
      </c>
      <c r="BA20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1" spans="1:53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58"/>
      <c r="M201" s="58"/>
      <c r="N201" s="58"/>
      <c r="O201" s="58"/>
      <c r="P201" s="59"/>
      <c r="Q20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1" s="102"/>
      <c r="S201" s="102"/>
      <c r="T201" s="102"/>
      <c r="U201" s="102"/>
      <c r="V201" s="59"/>
      <c r="W201" s="118" t="e">
        <f>AVERAGE(Table121516589[[#This Row],[Column19]],Table121516589[[#This Row],[Column20]],Table121516589[[#This Row],[Column22]])</f>
        <v>#DIV/0!</v>
      </c>
      <c r="X201" s="59">
        <v>0</v>
      </c>
      <c r="Y201" s="59">
        <v>0</v>
      </c>
      <c r="Z201" s="59">
        <v>0</v>
      </c>
      <c r="AA201" s="102"/>
      <c r="AB201" s="59"/>
      <c r="AC201" s="118">
        <f>AVERAGE(Table121516589[[#This Row],[Column25]],Table121516589[[#This Row],[Column26]],Table121516589[[#This Row],[Column27]])</f>
        <v>0</v>
      </c>
      <c r="AD201" s="102"/>
      <c r="AE201" s="102"/>
      <c r="AF201" s="102"/>
      <c r="AG201" s="102"/>
      <c r="AH201" s="59"/>
      <c r="AI201" s="118" t="e">
        <f>AVERAGE(Table121516589[[#This Row],[Column33]],Table121516589[[#This Row],[Column32]],Table121516589[[#This Row],[Column31]])</f>
        <v>#DIV/0!</v>
      </c>
      <c r="AJ201" s="58"/>
      <c r="AK201" s="58"/>
      <c r="AL201" s="102"/>
      <c r="AM201" s="58"/>
      <c r="AN201" s="59"/>
      <c r="AO201" s="118">
        <v>0</v>
      </c>
      <c r="AP201" s="59">
        <v>0</v>
      </c>
      <c r="AQ201" s="59">
        <v>0</v>
      </c>
      <c r="AR201" s="59">
        <v>0</v>
      </c>
      <c r="AS201" s="102"/>
      <c r="AT201" s="59"/>
      <c r="AU201" s="118">
        <f>AVERAGE(Table121516589[[#This Row],[Column45]],Table121516589[[#This Row],[Column44]],Table121516589[[#This Row],[Column43]])</f>
        <v>0</v>
      </c>
      <c r="AV201" s="102">
        <v>0</v>
      </c>
      <c r="AW201" s="102">
        <v>0</v>
      </c>
      <c r="AX201" s="102">
        <v>0</v>
      </c>
      <c r="AY201" s="102">
        <v>0</v>
      </c>
      <c r="AZ201" s="102">
        <v>0</v>
      </c>
      <c r="BA20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2" spans="1:53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54"/>
      <c r="M202" s="54"/>
      <c r="N202" s="54"/>
      <c r="O202" s="54"/>
      <c r="P202" s="65"/>
      <c r="Q20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2" s="101"/>
      <c r="S202" s="101"/>
      <c r="T202" s="101"/>
      <c r="U202" s="101"/>
      <c r="V202" s="65"/>
      <c r="W202" s="118" t="e">
        <f>AVERAGE(Table121516589[[#This Row],[Column19]],Table121516589[[#This Row],[Column20]],Table121516589[[#This Row],[Column22]])</f>
        <v>#DIV/0!</v>
      </c>
      <c r="X202" s="59">
        <v>0</v>
      </c>
      <c r="Y202" s="59">
        <v>0</v>
      </c>
      <c r="Z202" s="59">
        <v>0</v>
      </c>
      <c r="AA202" s="101"/>
      <c r="AB202" s="65"/>
      <c r="AC202" s="118">
        <f>AVERAGE(Table121516589[[#This Row],[Column25]],Table121516589[[#This Row],[Column26]],Table121516589[[#This Row],[Column27]])</f>
        <v>0</v>
      </c>
      <c r="AD202" s="101"/>
      <c r="AE202" s="101"/>
      <c r="AF202" s="101"/>
      <c r="AG202" s="101"/>
      <c r="AH202" s="65"/>
      <c r="AI202" s="118" t="e">
        <f>AVERAGE(Table121516589[[#This Row],[Column33]],Table121516589[[#This Row],[Column32]],Table121516589[[#This Row],[Column31]])</f>
        <v>#DIV/0!</v>
      </c>
      <c r="AJ202" s="54"/>
      <c r="AK202" s="54"/>
      <c r="AL202" s="101"/>
      <c r="AM202" s="54"/>
      <c r="AN202" s="65"/>
      <c r="AO202" s="118">
        <v>0</v>
      </c>
      <c r="AP202" s="59">
        <v>0</v>
      </c>
      <c r="AQ202" s="59">
        <v>0</v>
      </c>
      <c r="AR202" s="59">
        <v>0</v>
      </c>
      <c r="AS202" s="101"/>
      <c r="AT202" s="65"/>
      <c r="AU202" s="118">
        <f>AVERAGE(Table121516589[[#This Row],[Column45]],Table121516589[[#This Row],[Column44]],Table121516589[[#This Row],[Column43]])</f>
        <v>0</v>
      </c>
      <c r="AV202" s="102">
        <v>0</v>
      </c>
      <c r="AW202" s="102">
        <v>0</v>
      </c>
      <c r="AX202" s="102">
        <v>0</v>
      </c>
      <c r="AY202" s="102">
        <v>0</v>
      </c>
      <c r="AZ202" s="102">
        <v>0</v>
      </c>
      <c r="BA20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3" spans="1:53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58"/>
      <c r="M203" s="58"/>
      <c r="N203" s="58"/>
      <c r="O203" s="58"/>
      <c r="P203" s="59"/>
      <c r="Q20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3" s="102"/>
      <c r="S203" s="102"/>
      <c r="T203" s="102"/>
      <c r="U203" s="102"/>
      <c r="V203" s="59"/>
      <c r="W203" s="118" t="e">
        <f>AVERAGE(Table121516589[[#This Row],[Column19]],Table121516589[[#This Row],[Column20]],Table121516589[[#This Row],[Column22]])</f>
        <v>#DIV/0!</v>
      </c>
      <c r="X203" s="59">
        <v>0</v>
      </c>
      <c r="Y203" s="59">
        <v>0</v>
      </c>
      <c r="Z203" s="59">
        <v>0</v>
      </c>
      <c r="AA203" s="102"/>
      <c r="AB203" s="59"/>
      <c r="AC203" s="118">
        <f>AVERAGE(Table121516589[[#This Row],[Column25]],Table121516589[[#This Row],[Column26]],Table121516589[[#This Row],[Column27]])</f>
        <v>0</v>
      </c>
      <c r="AD203" s="102"/>
      <c r="AE203" s="102"/>
      <c r="AF203" s="102"/>
      <c r="AG203" s="102"/>
      <c r="AH203" s="59"/>
      <c r="AI203" s="118" t="e">
        <f>AVERAGE(Table121516589[[#This Row],[Column33]],Table121516589[[#This Row],[Column32]],Table121516589[[#This Row],[Column31]])</f>
        <v>#DIV/0!</v>
      </c>
      <c r="AJ203" s="58"/>
      <c r="AK203" s="58"/>
      <c r="AL203" s="102"/>
      <c r="AM203" s="58"/>
      <c r="AN203" s="59"/>
      <c r="AO203" s="118">
        <v>0</v>
      </c>
      <c r="AP203" s="59">
        <v>0</v>
      </c>
      <c r="AQ203" s="59">
        <v>0</v>
      </c>
      <c r="AR203" s="59">
        <v>0</v>
      </c>
      <c r="AS203" s="102"/>
      <c r="AT203" s="59"/>
      <c r="AU203" s="118">
        <f>AVERAGE(Table121516589[[#This Row],[Column45]],Table121516589[[#This Row],[Column44]],Table121516589[[#This Row],[Column43]])</f>
        <v>0</v>
      </c>
      <c r="AV203" s="102">
        <v>0</v>
      </c>
      <c r="AW203" s="102">
        <v>0</v>
      </c>
      <c r="AX203" s="102">
        <v>0</v>
      </c>
      <c r="AY203" s="102">
        <v>0</v>
      </c>
      <c r="AZ203" s="102">
        <v>0</v>
      </c>
      <c r="BA20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4" spans="1:53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54"/>
      <c r="M204" s="54"/>
      <c r="N204" s="54"/>
      <c r="O204" s="54"/>
      <c r="P204" s="65"/>
      <c r="Q20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4" s="101"/>
      <c r="S204" s="101"/>
      <c r="T204" s="101"/>
      <c r="U204" s="101"/>
      <c r="V204" s="65"/>
      <c r="W204" s="118" t="e">
        <f>AVERAGE(Table121516589[[#This Row],[Column19]],Table121516589[[#This Row],[Column20]],Table121516589[[#This Row],[Column22]])</f>
        <v>#DIV/0!</v>
      </c>
      <c r="X204" s="59">
        <v>0</v>
      </c>
      <c r="Y204" s="59">
        <v>0</v>
      </c>
      <c r="Z204" s="59">
        <v>0</v>
      </c>
      <c r="AA204" s="101"/>
      <c r="AB204" s="65"/>
      <c r="AC204" s="118">
        <f>AVERAGE(Table121516589[[#This Row],[Column25]],Table121516589[[#This Row],[Column26]],Table121516589[[#This Row],[Column27]])</f>
        <v>0</v>
      </c>
      <c r="AD204" s="101"/>
      <c r="AE204" s="101"/>
      <c r="AF204" s="101"/>
      <c r="AG204" s="101"/>
      <c r="AH204" s="65"/>
      <c r="AI204" s="118" t="e">
        <f>AVERAGE(Table121516589[[#This Row],[Column33]],Table121516589[[#This Row],[Column32]],Table121516589[[#This Row],[Column31]])</f>
        <v>#DIV/0!</v>
      </c>
      <c r="AJ204" s="54"/>
      <c r="AK204" s="54"/>
      <c r="AL204" s="101"/>
      <c r="AM204" s="54"/>
      <c r="AN204" s="65"/>
      <c r="AO204" s="118">
        <v>0</v>
      </c>
      <c r="AP204" s="59">
        <v>0</v>
      </c>
      <c r="AQ204" s="59">
        <v>0</v>
      </c>
      <c r="AR204" s="59">
        <v>0</v>
      </c>
      <c r="AS204" s="101"/>
      <c r="AT204" s="65"/>
      <c r="AU204" s="118">
        <f>AVERAGE(Table121516589[[#This Row],[Column45]],Table121516589[[#This Row],[Column44]],Table121516589[[#This Row],[Column43]])</f>
        <v>0</v>
      </c>
      <c r="AV204" s="102">
        <v>0</v>
      </c>
      <c r="AW204" s="102">
        <v>0</v>
      </c>
      <c r="AX204" s="102">
        <v>0</v>
      </c>
      <c r="AY204" s="102">
        <v>0</v>
      </c>
      <c r="AZ204" s="102">
        <v>0</v>
      </c>
      <c r="BA20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5" spans="1:53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58"/>
      <c r="M205" s="58"/>
      <c r="N205" s="58"/>
      <c r="O205" s="58"/>
      <c r="P205" s="59"/>
      <c r="Q20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5" s="102"/>
      <c r="S205" s="102"/>
      <c r="T205" s="102"/>
      <c r="U205" s="102"/>
      <c r="V205" s="59"/>
      <c r="W205" s="118" t="e">
        <f>AVERAGE(Table121516589[[#This Row],[Column19]],Table121516589[[#This Row],[Column20]],Table121516589[[#This Row],[Column22]])</f>
        <v>#DIV/0!</v>
      </c>
      <c r="X205" s="59">
        <v>0</v>
      </c>
      <c r="Y205" s="59">
        <v>0</v>
      </c>
      <c r="Z205" s="59">
        <v>0</v>
      </c>
      <c r="AA205" s="102"/>
      <c r="AB205" s="59"/>
      <c r="AC205" s="118">
        <f>AVERAGE(Table121516589[[#This Row],[Column25]],Table121516589[[#This Row],[Column26]],Table121516589[[#This Row],[Column27]])</f>
        <v>0</v>
      </c>
      <c r="AD205" s="102"/>
      <c r="AE205" s="102"/>
      <c r="AF205" s="102"/>
      <c r="AG205" s="102"/>
      <c r="AH205" s="59"/>
      <c r="AI205" s="118" t="e">
        <f>AVERAGE(Table121516589[[#This Row],[Column33]],Table121516589[[#This Row],[Column32]],Table121516589[[#This Row],[Column31]])</f>
        <v>#DIV/0!</v>
      </c>
      <c r="AJ205" s="58"/>
      <c r="AK205" s="58"/>
      <c r="AL205" s="102"/>
      <c r="AM205" s="58"/>
      <c r="AN205" s="59"/>
      <c r="AO205" s="118">
        <v>0</v>
      </c>
      <c r="AP205" s="59">
        <v>0</v>
      </c>
      <c r="AQ205" s="59">
        <v>0</v>
      </c>
      <c r="AR205" s="59">
        <v>0</v>
      </c>
      <c r="AS205" s="102"/>
      <c r="AT205" s="59"/>
      <c r="AU205" s="118">
        <f>AVERAGE(Table121516589[[#This Row],[Column45]],Table121516589[[#This Row],[Column44]],Table121516589[[#This Row],[Column43]])</f>
        <v>0</v>
      </c>
      <c r="AV205" s="102">
        <v>0</v>
      </c>
      <c r="AW205" s="102">
        <v>0</v>
      </c>
      <c r="AX205" s="102">
        <v>0</v>
      </c>
      <c r="AY205" s="102">
        <v>0</v>
      </c>
      <c r="AZ205" s="102">
        <v>0</v>
      </c>
      <c r="BA20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6" spans="1:53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54"/>
      <c r="M206" s="54"/>
      <c r="N206" s="54"/>
      <c r="O206" s="54"/>
      <c r="P206" s="65"/>
      <c r="Q20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6" s="101"/>
      <c r="S206" s="101"/>
      <c r="T206" s="101"/>
      <c r="U206" s="101"/>
      <c r="V206" s="65"/>
      <c r="W206" s="118" t="e">
        <f>AVERAGE(Table121516589[[#This Row],[Column19]],Table121516589[[#This Row],[Column20]],Table121516589[[#This Row],[Column22]])</f>
        <v>#DIV/0!</v>
      </c>
      <c r="X206" s="59">
        <v>0</v>
      </c>
      <c r="Y206" s="59">
        <v>0</v>
      </c>
      <c r="Z206" s="59">
        <v>0</v>
      </c>
      <c r="AA206" s="101"/>
      <c r="AB206" s="65"/>
      <c r="AC206" s="118">
        <f>AVERAGE(Table121516589[[#This Row],[Column25]],Table121516589[[#This Row],[Column26]],Table121516589[[#This Row],[Column27]])</f>
        <v>0</v>
      </c>
      <c r="AD206" s="101"/>
      <c r="AE206" s="101"/>
      <c r="AF206" s="101"/>
      <c r="AG206" s="101"/>
      <c r="AH206" s="65"/>
      <c r="AI206" s="118" t="e">
        <f>AVERAGE(Table121516589[[#This Row],[Column33]],Table121516589[[#This Row],[Column32]],Table121516589[[#This Row],[Column31]])</f>
        <v>#DIV/0!</v>
      </c>
      <c r="AJ206" s="54"/>
      <c r="AK206" s="54"/>
      <c r="AL206" s="101"/>
      <c r="AM206" s="54"/>
      <c r="AN206" s="65"/>
      <c r="AO206" s="118">
        <v>0</v>
      </c>
      <c r="AP206" s="59">
        <v>0</v>
      </c>
      <c r="AQ206" s="59">
        <v>0</v>
      </c>
      <c r="AR206" s="59">
        <v>0</v>
      </c>
      <c r="AS206" s="101"/>
      <c r="AT206" s="65"/>
      <c r="AU206" s="118">
        <f>AVERAGE(Table121516589[[#This Row],[Column45]],Table121516589[[#This Row],[Column44]],Table121516589[[#This Row],[Column43]])</f>
        <v>0</v>
      </c>
      <c r="AV206" s="102">
        <v>0</v>
      </c>
      <c r="AW206" s="102">
        <v>0</v>
      </c>
      <c r="AX206" s="102">
        <v>0</v>
      </c>
      <c r="AY206" s="102">
        <v>0</v>
      </c>
      <c r="AZ206" s="102">
        <v>0</v>
      </c>
      <c r="BA20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7" spans="1:53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58"/>
      <c r="M207" s="58"/>
      <c r="N207" s="58"/>
      <c r="O207" s="58"/>
      <c r="P207" s="59"/>
      <c r="Q20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7" s="102"/>
      <c r="S207" s="102"/>
      <c r="T207" s="102"/>
      <c r="U207" s="102"/>
      <c r="V207" s="59"/>
      <c r="W207" s="118" t="e">
        <f>AVERAGE(Table121516589[[#This Row],[Column19]],Table121516589[[#This Row],[Column20]],Table121516589[[#This Row],[Column22]])</f>
        <v>#DIV/0!</v>
      </c>
      <c r="X207" s="59">
        <v>0</v>
      </c>
      <c r="Y207" s="59">
        <v>0</v>
      </c>
      <c r="Z207" s="59">
        <v>0</v>
      </c>
      <c r="AA207" s="102"/>
      <c r="AB207" s="59"/>
      <c r="AC207" s="118">
        <f>AVERAGE(Table121516589[[#This Row],[Column25]],Table121516589[[#This Row],[Column26]],Table121516589[[#This Row],[Column27]])</f>
        <v>0</v>
      </c>
      <c r="AD207" s="102"/>
      <c r="AE207" s="102"/>
      <c r="AF207" s="102"/>
      <c r="AG207" s="102"/>
      <c r="AH207" s="59"/>
      <c r="AI207" s="118" t="e">
        <f>AVERAGE(Table121516589[[#This Row],[Column33]],Table121516589[[#This Row],[Column32]],Table121516589[[#This Row],[Column31]])</f>
        <v>#DIV/0!</v>
      </c>
      <c r="AJ207" s="58"/>
      <c r="AK207" s="58"/>
      <c r="AL207" s="102"/>
      <c r="AM207" s="58"/>
      <c r="AN207" s="59"/>
      <c r="AO207" s="118">
        <v>0</v>
      </c>
      <c r="AP207" s="59">
        <v>0</v>
      </c>
      <c r="AQ207" s="59">
        <v>0</v>
      </c>
      <c r="AR207" s="59">
        <v>0</v>
      </c>
      <c r="AS207" s="102"/>
      <c r="AT207" s="59"/>
      <c r="AU207" s="118">
        <f>AVERAGE(Table121516589[[#This Row],[Column45]],Table121516589[[#This Row],[Column44]],Table121516589[[#This Row],[Column43]])</f>
        <v>0</v>
      </c>
      <c r="AV207" s="102">
        <v>0</v>
      </c>
      <c r="AW207" s="102">
        <v>0</v>
      </c>
      <c r="AX207" s="102">
        <v>0</v>
      </c>
      <c r="AY207" s="102">
        <v>0</v>
      </c>
      <c r="AZ207" s="102">
        <v>0</v>
      </c>
      <c r="BA20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8" spans="1:53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54"/>
      <c r="M208" s="54"/>
      <c r="N208" s="54"/>
      <c r="O208" s="54"/>
      <c r="P208" s="65"/>
      <c r="Q20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8" s="101"/>
      <c r="S208" s="101"/>
      <c r="T208" s="101"/>
      <c r="U208" s="101"/>
      <c r="V208" s="65"/>
      <c r="W208" s="118" t="e">
        <f>AVERAGE(Table121516589[[#This Row],[Column19]],Table121516589[[#This Row],[Column20]],Table121516589[[#This Row],[Column22]])</f>
        <v>#DIV/0!</v>
      </c>
      <c r="X208" s="59">
        <v>0</v>
      </c>
      <c r="Y208" s="59">
        <v>0</v>
      </c>
      <c r="Z208" s="59">
        <v>0</v>
      </c>
      <c r="AA208" s="101"/>
      <c r="AB208" s="65"/>
      <c r="AC208" s="118">
        <f>AVERAGE(Table121516589[[#This Row],[Column25]],Table121516589[[#This Row],[Column26]],Table121516589[[#This Row],[Column27]])</f>
        <v>0</v>
      </c>
      <c r="AD208" s="101"/>
      <c r="AE208" s="101"/>
      <c r="AF208" s="101"/>
      <c r="AG208" s="101"/>
      <c r="AH208" s="65"/>
      <c r="AI208" s="118" t="e">
        <f>AVERAGE(Table121516589[[#This Row],[Column33]],Table121516589[[#This Row],[Column32]],Table121516589[[#This Row],[Column31]])</f>
        <v>#DIV/0!</v>
      </c>
      <c r="AJ208" s="54"/>
      <c r="AK208" s="54"/>
      <c r="AL208" s="101"/>
      <c r="AM208" s="54"/>
      <c r="AN208" s="65"/>
      <c r="AO208" s="118">
        <v>0</v>
      </c>
      <c r="AP208" s="59">
        <v>0</v>
      </c>
      <c r="AQ208" s="59">
        <v>0</v>
      </c>
      <c r="AR208" s="59">
        <v>0</v>
      </c>
      <c r="AS208" s="101"/>
      <c r="AT208" s="65"/>
      <c r="AU208" s="118">
        <f>AVERAGE(Table121516589[[#This Row],[Column45]],Table121516589[[#This Row],[Column44]],Table121516589[[#This Row],[Column43]])</f>
        <v>0</v>
      </c>
      <c r="AV208" s="102">
        <v>0</v>
      </c>
      <c r="AW208" s="102">
        <v>0</v>
      </c>
      <c r="AX208" s="102">
        <v>0</v>
      </c>
      <c r="AY208" s="102">
        <v>0</v>
      </c>
      <c r="AZ208" s="102">
        <v>0</v>
      </c>
      <c r="BA20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09" spans="1:53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58"/>
      <c r="M209" s="58"/>
      <c r="N209" s="58"/>
      <c r="O209" s="58"/>
      <c r="P209" s="59"/>
      <c r="Q20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09" s="102"/>
      <c r="S209" s="102"/>
      <c r="T209" s="102"/>
      <c r="U209" s="102"/>
      <c r="V209" s="59"/>
      <c r="W209" s="118" t="e">
        <f>AVERAGE(Table121516589[[#This Row],[Column19]],Table121516589[[#This Row],[Column20]],Table121516589[[#This Row],[Column22]])</f>
        <v>#DIV/0!</v>
      </c>
      <c r="X209" s="59">
        <v>0</v>
      </c>
      <c r="Y209" s="59">
        <v>0</v>
      </c>
      <c r="Z209" s="59">
        <v>0</v>
      </c>
      <c r="AA209" s="102"/>
      <c r="AB209" s="59"/>
      <c r="AC209" s="118">
        <f>AVERAGE(Table121516589[[#This Row],[Column25]],Table121516589[[#This Row],[Column26]],Table121516589[[#This Row],[Column27]])</f>
        <v>0</v>
      </c>
      <c r="AD209" s="102"/>
      <c r="AE209" s="102"/>
      <c r="AF209" s="102"/>
      <c r="AG209" s="102"/>
      <c r="AH209" s="59"/>
      <c r="AI209" s="118" t="e">
        <f>AVERAGE(Table121516589[[#This Row],[Column33]],Table121516589[[#This Row],[Column32]],Table121516589[[#This Row],[Column31]])</f>
        <v>#DIV/0!</v>
      </c>
      <c r="AJ209" s="58"/>
      <c r="AK209" s="58"/>
      <c r="AL209" s="102"/>
      <c r="AM209" s="58"/>
      <c r="AN209" s="59"/>
      <c r="AO209" s="118">
        <v>0</v>
      </c>
      <c r="AP209" s="59">
        <v>0</v>
      </c>
      <c r="AQ209" s="59">
        <v>0</v>
      </c>
      <c r="AR209" s="59">
        <v>0</v>
      </c>
      <c r="AS209" s="102"/>
      <c r="AT209" s="59"/>
      <c r="AU209" s="118">
        <f>AVERAGE(Table121516589[[#This Row],[Column45]],Table121516589[[#This Row],[Column44]],Table121516589[[#This Row],[Column43]])</f>
        <v>0</v>
      </c>
      <c r="AV209" s="102">
        <v>0</v>
      </c>
      <c r="AW209" s="102">
        <v>0</v>
      </c>
      <c r="AX209" s="102">
        <v>0</v>
      </c>
      <c r="AY209" s="102">
        <v>0</v>
      </c>
      <c r="AZ209" s="102">
        <v>0</v>
      </c>
      <c r="BA20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0" spans="1:53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54"/>
      <c r="M210" s="54"/>
      <c r="N210" s="54"/>
      <c r="O210" s="54"/>
      <c r="P210" s="65"/>
      <c r="Q21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0" s="101"/>
      <c r="S210" s="101"/>
      <c r="T210" s="101"/>
      <c r="U210" s="101"/>
      <c r="V210" s="65"/>
      <c r="W210" s="118" t="e">
        <f>AVERAGE(Table121516589[[#This Row],[Column19]],Table121516589[[#This Row],[Column20]],Table121516589[[#This Row],[Column22]])</f>
        <v>#DIV/0!</v>
      </c>
      <c r="X210" s="59">
        <v>0</v>
      </c>
      <c r="Y210" s="59">
        <v>0</v>
      </c>
      <c r="Z210" s="59">
        <v>0</v>
      </c>
      <c r="AA210" s="101"/>
      <c r="AB210" s="65"/>
      <c r="AC210" s="118">
        <f>AVERAGE(Table121516589[[#This Row],[Column25]],Table121516589[[#This Row],[Column26]],Table121516589[[#This Row],[Column27]])</f>
        <v>0</v>
      </c>
      <c r="AD210" s="101"/>
      <c r="AE210" s="101"/>
      <c r="AF210" s="101"/>
      <c r="AG210" s="101"/>
      <c r="AH210" s="65"/>
      <c r="AI210" s="118" t="e">
        <f>AVERAGE(Table121516589[[#This Row],[Column33]],Table121516589[[#This Row],[Column32]],Table121516589[[#This Row],[Column31]])</f>
        <v>#DIV/0!</v>
      </c>
      <c r="AJ210" s="54"/>
      <c r="AK210" s="54"/>
      <c r="AL210" s="101"/>
      <c r="AM210" s="54"/>
      <c r="AN210" s="65"/>
      <c r="AO210" s="118">
        <v>0</v>
      </c>
      <c r="AP210" s="59">
        <v>0</v>
      </c>
      <c r="AQ210" s="59">
        <v>0</v>
      </c>
      <c r="AR210" s="59">
        <v>0</v>
      </c>
      <c r="AS210" s="101"/>
      <c r="AT210" s="65"/>
      <c r="AU210" s="118">
        <f>AVERAGE(Table121516589[[#This Row],[Column45]],Table121516589[[#This Row],[Column44]],Table121516589[[#This Row],[Column43]])</f>
        <v>0</v>
      </c>
      <c r="AV210" s="102">
        <v>0</v>
      </c>
      <c r="AW210" s="102">
        <v>0</v>
      </c>
      <c r="AX210" s="102">
        <v>0</v>
      </c>
      <c r="AY210" s="102">
        <v>0</v>
      </c>
      <c r="AZ210" s="102">
        <v>0</v>
      </c>
      <c r="BA21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1" spans="1:53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58"/>
      <c r="M211" s="58"/>
      <c r="N211" s="58"/>
      <c r="O211" s="58"/>
      <c r="P211" s="59"/>
      <c r="Q21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1" s="102"/>
      <c r="S211" s="102"/>
      <c r="T211" s="102"/>
      <c r="U211" s="102"/>
      <c r="V211" s="59"/>
      <c r="W211" s="118" t="e">
        <f>AVERAGE(Table121516589[[#This Row],[Column19]],Table121516589[[#This Row],[Column20]],Table121516589[[#This Row],[Column22]])</f>
        <v>#DIV/0!</v>
      </c>
      <c r="X211" s="59">
        <v>0</v>
      </c>
      <c r="Y211" s="59">
        <v>0</v>
      </c>
      <c r="Z211" s="59">
        <v>0</v>
      </c>
      <c r="AA211" s="102"/>
      <c r="AB211" s="59"/>
      <c r="AC211" s="118">
        <f>AVERAGE(Table121516589[[#This Row],[Column25]],Table121516589[[#This Row],[Column26]],Table121516589[[#This Row],[Column27]])</f>
        <v>0</v>
      </c>
      <c r="AD211" s="102"/>
      <c r="AE211" s="102"/>
      <c r="AF211" s="102"/>
      <c r="AG211" s="102"/>
      <c r="AH211" s="59"/>
      <c r="AI211" s="118" t="e">
        <f>AVERAGE(Table121516589[[#This Row],[Column33]],Table121516589[[#This Row],[Column32]],Table121516589[[#This Row],[Column31]])</f>
        <v>#DIV/0!</v>
      </c>
      <c r="AJ211" s="58"/>
      <c r="AK211" s="58"/>
      <c r="AL211" s="102"/>
      <c r="AM211" s="58"/>
      <c r="AN211" s="59"/>
      <c r="AO211" s="118">
        <v>0</v>
      </c>
      <c r="AP211" s="59">
        <v>0</v>
      </c>
      <c r="AQ211" s="59">
        <v>0</v>
      </c>
      <c r="AR211" s="59">
        <v>0</v>
      </c>
      <c r="AS211" s="102"/>
      <c r="AT211" s="59"/>
      <c r="AU211" s="118">
        <f>AVERAGE(Table121516589[[#This Row],[Column45]],Table121516589[[#This Row],[Column44]],Table121516589[[#This Row],[Column43]])</f>
        <v>0</v>
      </c>
      <c r="AV211" s="102">
        <v>0</v>
      </c>
      <c r="AW211" s="102">
        <v>0</v>
      </c>
      <c r="AX211" s="102">
        <v>0</v>
      </c>
      <c r="AY211" s="102">
        <v>0</v>
      </c>
      <c r="AZ211" s="102">
        <v>0</v>
      </c>
      <c r="BA21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2" spans="1:53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54"/>
      <c r="M212" s="54"/>
      <c r="N212" s="54"/>
      <c r="O212" s="54"/>
      <c r="P212" s="65"/>
      <c r="Q21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2" s="101"/>
      <c r="S212" s="101"/>
      <c r="T212" s="101"/>
      <c r="U212" s="101"/>
      <c r="V212" s="65"/>
      <c r="W212" s="118" t="e">
        <f>AVERAGE(Table121516589[[#This Row],[Column19]],Table121516589[[#This Row],[Column20]],Table121516589[[#This Row],[Column22]])</f>
        <v>#DIV/0!</v>
      </c>
      <c r="X212" s="59">
        <v>0</v>
      </c>
      <c r="Y212" s="59">
        <v>0</v>
      </c>
      <c r="Z212" s="59">
        <v>0</v>
      </c>
      <c r="AA212" s="101"/>
      <c r="AB212" s="65"/>
      <c r="AC212" s="118">
        <f>AVERAGE(Table121516589[[#This Row],[Column25]],Table121516589[[#This Row],[Column26]],Table121516589[[#This Row],[Column27]])</f>
        <v>0</v>
      </c>
      <c r="AD212" s="101"/>
      <c r="AE212" s="101"/>
      <c r="AF212" s="101"/>
      <c r="AG212" s="101"/>
      <c r="AH212" s="65"/>
      <c r="AI212" s="118" t="e">
        <f>AVERAGE(Table121516589[[#This Row],[Column33]],Table121516589[[#This Row],[Column32]],Table121516589[[#This Row],[Column31]])</f>
        <v>#DIV/0!</v>
      </c>
      <c r="AJ212" s="54"/>
      <c r="AK212" s="54"/>
      <c r="AL212" s="101"/>
      <c r="AM212" s="54"/>
      <c r="AN212" s="65"/>
      <c r="AO212" s="118">
        <v>0</v>
      </c>
      <c r="AP212" s="59">
        <v>0</v>
      </c>
      <c r="AQ212" s="59">
        <v>0</v>
      </c>
      <c r="AR212" s="59">
        <v>0</v>
      </c>
      <c r="AS212" s="101"/>
      <c r="AT212" s="65"/>
      <c r="AU212" s="118">
        <f>AVERAGE(Table121516589[[#This Row],[Column45]],Table121516589[[#This Row],[Column44]],Table121516589[[#This Row],[Column43]])</f>
        <v>0</v>
      </c>
      <c r="AV212" s="102">
        <v>0</v>
      </c>
      <c r="AW212" s="102">
        <v>0</v>
      </c>
      <c r="AX212" s="102">
        <v>0</v>
      </c>
      <c r="AY212" s="102">
        <v>0</v>
      </c>
      <c r="AZ212" s="102">
        <v>0</v>
      </c>
      <c r="BA21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3" spans="1:53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58"/>
      <c r="M213" s="58"/>
      <c r="N213" s="58"/>
      <c r="O213" s="58"/>
      <c r="P213" s="59"/>
      <c r="Q21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3" s="102"/>
      <c r="S213" s="102"/>
      <c r="T213" s="102"/>
      <c r="U213" s="102"/>
      <c r="V213" s="59"/>
      <c r="W213" s="118" t="e">
        <f>AVERAGE(Table121516589[[#This Row],[Column19]],Table121516589[[#This Row],[Column20]],Table121516589[[#This Row],[Column22]])</f>
        <v>#DIV/0!</v>
      </c>
      <c r="X213" s="59">
        <v>0</v>
      </c>
      <c r="Y213" s="59">
        <v>0</v>
      </c>
      <c r="Z213" s="59">
        <v>0</v>
      </c>
      <c r="AA213" s="102"/>
      <c r="AB213" s="59"/>
      <c r="AC213" s="118">
        <f>AVERAGE(Table121516589[[#This Row],[Column25]],Table121516589[[#This Row],[Column26]],Table121516589[[#This Row],[Column27]])</f>
        <v>0</v>
      </c>
      <c r="AD213" s="102"/>
      <c r="AE213" s="102"/>
      <c r="AF213" s="102"/>
      <c r="AG213" s="102"/>
      <c r="AH213" s="59"/>
      <c r="AI213" s="118" t="e">
        <f>AVERAGE(Table121516589[[#This Row],[Column33]],Table121516589[[#This Row],[Column32]],Table121516589[[#This Row],[Column31]])</f>
        <v>#DIV/0!</v>
      </c>
      <c r="AJ213" s="58"/>
      <c r="AK213" s="58"/>
      <c r="AL213" s="102"/>
      <c r="AM213" s="58"/>
      <c r="AN213" s="59"/>
      <c r="AO213" s="118">
        <v>0</v>
      </c>
      <c r="AP213" s="59">
        <v>0</v>
      </c>
      <c r="AQ213" s="59">
        <v>0</v>
      </c>
      <c r="AR213" s="59">
        <v>0</v>
      </c>
      <c r="AS213" s="102"/>
      <c r="AT213" s="59"/>
      <c r="AU213" s="118">
        <f>AVERAGE(Table121516589[[#This Row],[Column45]],Table121516589[[#This Row],[Column44]],Table121516589[[#This Row],[Column43]])</f>
        <v>0</v>
      </c>
      <c r="AV213" s="102">
        <v>0</v>
      </c>
      <c r="AW213" s="102">
        <v>0</v>
      </c>
      <c r="AX213" s="102">
        <v>0</v>
      </c>
      <c r="AY213" s="102">
        <v>0</v>
      </c>
      <c r="AZ213" s="102">
        <v>0</v>
      </c>
      <c r="BA21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4" spans="1:53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54"/>
      <c r="M214" s="54"/>
      <c r="N214" s="54"/>
      <c r="O214" s="54"/>
      <c r="P214" s="65"/>
      <c r="Q21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4" s="101"/>
      <c r="S214" s="101"/>
      <c r="T214" s="101"/>
      <c r="U214" s="101"/>
      <c r="V214" s="65"/>
      <c r="W214" s="118" t="e">
        <f>AVERAGE(Table121516589[[#This Row],[Column19]],Table121516589[[#This Row],[Column20]],Table121516589[[#This Row],[Column22]])</f>
        <v>#DIV/0!</v>
      </c>
      <c r="X214" s="59">
        <v>0</v>
      </c>
      <c r="Y214" s="59">
        <v>0</v>
      </c>
      <c r="Z214" s="59">
        <v>0</v>
      </c>
      <c r="AA214" s="101"/>
      <c r="AB214" s="65"/>
      <c r="AC214" s="118">
        <f>AVERAGE(Table121516589[[#This Row],[Column25]],Table121516589[[#This Row],[Column26]],Table121516589[[#This Row],[Column27]])</f>
        <v>0</v>
      </c>
      <c r="AD214" s="101"/>
      <c r="AE214" s="101"/>
      <c r="AF214" s="101"/>
      <c r="AG214" s="101"/>
      <c r="AH214" s="65"/>
      <c r="AI214" s="118" t="e">
        <f>AVERAGE(Table121516589[[#This Row],[Column33]],Table121516589[[#This Row],[Column32]],Table121516589[[#This Row],[Column31]])</f>
        <v>#DIV/0!</v>
      </c>
      <c r="AJ214" s="54"/>
      <c r="AK214" s="54"/>
      <c r="AL214" s="101"/>
      <c r="AM214" s="54"/>
      <c r="AN214" s="65"/>
      <c r="AO214" s="118">
        <v>0</v>
      </c>
      <c r="AP214" s="59">
        <v>0</v>
      </c>
      <c r="AQ214" s="59">
        <v>0</v>
      </c>
      <c r="AR214" s="59">
        <v>0</v>
      </c>
      <c r="AS214" s="101"/>
      <c r="AT214" s="65"/>
      <c r="AU214" s="118">
        <f>AVERAGE(Table121516589[[#This Row],[Column45]],Table121516589[[#This Row],[Column44]],Table121516589[[#This Row],[Column43]])</f>
        <v>0</v>
      </c>
      <c r="AV214" s="102">
        <v>0</v>
      </c>
      <c r="AW214" s="102">
        <v>0</v>
      </c>
      <c r="AX214" s="102">
        <v>0</v>
      </c>
      <c r="AY214" s="102">
        <v>0</v>
      </c>
      <c r="AZ214" s="102">
        <v>0</v>
      </c>
      <c r="BA21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5" spans="1:53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58"/>
      <c r="M215" s="58"/>
      <c r="N215" s="58"/>
      <c r="O215" s="58"/>
      <c r="P215" s="59"/>
      <c r="Q21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5" s="102"/>
      <c r="S215" s="102"/>
      <c r="T215" s="102"/>
      <c r="U215" s="102"/>
      <c r="V215" s="59"/>
      <c r="W215" s="118" t="e">
        <f>AVERAGE(Table121516589[[#This Row],[Column19]],Table121516589[[#This Row],[Column20]],Table121516589[[#This Row],[Column22]])</f>
        <v>#DIV/0!</v>
      </c>
      <c r="X215" s="59">
        <v>0</v>
      </c>
      <c r="Y215" s="59">
        <v>0</v>
      </c>
      <c r="Z215" s="59">
        <v>0</v>
      </c>
      <c r="AA215" s="102"/>
      <c r="AB215" s="59"/>
      <c r="AC215" s="118">
        <f>AVERAGE(Table121516589[[#This Row],[Column25]],Table121516589[[#This Row],[Column26]],Table121516589[[#This Row],[Column27]])</f>
        <v>0</v>
      </c>
      <c r="AD215" s="102"/>
      <c r="AE215" s="102"/>
      <c r="AF215" s="102"/>
      <c r="AG215" s="102"/>
      <c r="AH215" s="59"/>
      <c r="AI215" s="118" t="e">
        <f>AVERAGE(Table121516589[[#This Row],[Column33]],Table121516589[[#This Row],[Column32]],Table121516589[[#This Row],[Column31]])</f>
        <v>#DIV/0!</v>
      </c>
      <c r="AJ215" s="58"/>
      <c r="AK215" s="58"/>
      <c r="AL215" s="102"/>
      <c r="AM215" s="58"/>
      <c r="AN215" s="59"/>
      <c r="AO215" s="118">
        <v>0</v>
      </c>
      <c r="AP215" s="59">
        <v>0</v>
      </c>
      <c r="AQ215" s="59">
        <v>0</v>
      </c>
      <c r="AR215" s="59">
        <v>0</v>
      </c>
      <c r="AS215" s="102"/>
      <c r="AT215" s="59"/>
      <c r="AU215" s="118">
        <f>AVERAGE(Table121516589[[#This Row],[Column45]],Table121516589[[#This Row],[Column44]],Table121516589[[#This Row],[Column43]])</f>
        <v>0</v>
      </c>
      <c r="AV215" s="102">
        <v>0</v>
      </c>
      <c r="AW215" s="102">
        <v>0</v>
      </c>
      <c r="AX215" s="102">
        <v>0</v>
      </c>
      <c r="AY215" s="102">
        <v>0</v>
      </c>
      <c r="AZ215" s="102">
        <v>0</v>
      </c>
      <c r="BA21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6" spans="1:53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54"/>
      <c r="M216" s="54"/>
      <c r="N216" s="54"/>
      <c r="O216" s="54"/>
      <c r="P216" s="65"/>
      <c r="Q21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6" s="101"/>
      <c r="S216" s="101"/>
      <c r="T216" s="101"/>
      <c r="U216" s="101"/>
      <c r="V216" s="65"/>
      <c r="W216" s="118" t="e">
        <f>AVERAGE(Table121516589[[#This Row],[Column19]],Table121516589[[#This Row],[Column20]],Table121516589[[#This Row],[Column22]])</f>
        <v>#DIV/0!</v>
      </c>
      <c r="X216" s="59">
        <v>0</v>
      </c>
      <c r="Y216" s="59">
        <v>0</v>
      </c>
      <c r="Z216" s="59">
        <v>0</v>
      </c>
      <c r="AA216" s="101"/>
      <c r="AB216" s="65"/>
      <c r="AC216" s="118">
        <f>AVERAGE(Table121516589[[#This Row],[Column25]],Table121516589[[#This Row],[Column26]],Table121516589[[#This Row],[Column27]])</f>
        <v>0</v>
      </c>
      <c r="AD216" s="101"/>
      <c r="AE216" s="101"/>
      <c r="AF216" s="101"/>
      <c r="AG216" s="101"/>
      <c r="AH216" s="65"/>
      <c r="AI216" s="118" t="e">
        <f>AVERAGE(Table121516589[[#This Row],[Column33]],Table121516589[[#This Row],[Column32]],Table121516589[[#This Row],[Column31]])</f>
        <v>#DIV/0!</v>
      </c>
      <c r="AJ216" s="54"/>
      <c r="AK216" s="54"/>
      <c r="AL216" s="101"/>
      <c r="AM216" s="54"/>
      <c r="AN216" s="65"/>
      <c r="AO216" s="118">
        <v>0</v>
      </c>
      <c r="AP216" s="59">
        <v>0</v>
      </c>
      <c r="AQ216" s="59">
        <v>0</v>
      </c>
      <c r="AR216" s="59">
        <v>0</v>
      </c>
      <c r="AS216" s="101"/>
      <c r="AT216" s="65"/>
      <c r="AU216" s="118">
        <f>AVERAGE(Table121516589[[#This Row],[Column45]],Table121516589[[#This Row],[Column44]],Table121516589[[#This Row],[Column43]])</f>
        <v>0</v>
      </c>
      <c r="AV216" s="102">
        <v>0</v>
      </c>
      <c r="AW216" s="102">
        <v>0</v>
      </c>
      <c r="AX216" s="102">
        <v>0</v>
      </c>
      <c r="AY216" s="102">
        <v>0</v>
      </c>
      <c r="AZ216" s="102">
        <v>0</v>
      </c>
      <c r="BA21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7" spans="1:53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58"/>
      <c r="M217" s="58"/>
      <c r="N217" s="58"/>
      <c r="O217" s="58"/>
      <c r="P217" s="59"/>
      <c r="Q21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7" s="102"/>
      <c r="S217" s="102"/>
      <c r="T217" s="102"/>
      <c r="U217" s="102"/>
      <c r="V217" s="59"/>
      <c r="W217" s="118" t="e">
        <f>AVERAGE(Table121516589[[#This Row],[Column19]],Table121516589[[#This Row],[Column20]],Table121516589[[#This Row],[Column22]])</f>
        <v>#DIV/0!</v>
      </c>
      <c r="X217" s="59">
        <v>0</v>
      </c>
      <c r="Y217" s="59">
        <v>0</v>
      </c>
      <c r="Z217" s="59">
        <v>0</v>
      </c>
      <c r="AA217" s="102"/>
      <c r="AB217" s="59"/>
      <c r="AC217" s="118">
        <f>AVERAGE(Table121516589[[#This Row],[Column25]],Table121516589[[#This Row],[Column26]],Table121516589[[#This Row],[Column27]])</f>
        <v>0</v>
      </c>
      <c r="AD217" s="102"/>
      <c r="AE217" s="102"/>
      <c r="AF217" s="102"/>
      <c r="AG217" s="102"/>
      <c r="AH217" s="59"/>
      <c r="AI217" s="118" t="e">
        <f>AVERAGE(Table121516589[[#This Row],[Column33]],Table121516589[[#This Row],[Column32]],Table121516589[[#This Row],[Column31]])</f>
        <v>#DIV/0!</v>
      </c>
      <c r="AJ217" s="58"/>
      <c r="AK217" s="58"/>
      <c r="AL217" s="102"/>
      <c r="AM217" s="58"/>
      <c r="AN217" s="59"/>
      <c r="AO217" s="118">
        <v>0</v>
      </c>
      <c r="AP217" s="59">
        <v>0</v>
      </c>
      <c r="AQ217" s="59">
        <v>0</v>
      </c>
      <c r="AR217" s="59">
        <v>0</v>
      </c>
      <c r="AS217" s="102"/>
      <c r="AT217" s="59"/>
      <c r="AU217" s="118">
        <f>AVERAGE(Table121516589[[#This Row],[Column45]],Table121516589[[#This Row],[Column44]],Table121516589[[#This Row],[Column43]])</f>
        <v>0</v>
      </c>
      <c r="AV217" s="102">
        <v>0</v>
      </c>
      <c r="AW217" s="102">
        <v>0</v>
      </c>
      <c r="AX217" s="102">
        <v>0</v>
      </c>
      <c r="AY217" s="102">
        <v>0</v>
      </c>
      <c r="AZ217" s="102">
        <v>0</v>
      </c>
      <c r="BA21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8" spans="1:53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54"/>
      <c r="M218" s="54"/>
      <c r="N218" s="54"/>
      <c r="O218" s="54"/>
      <c r="P218" s="65"/>
      <c r="Q21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8" s="101"/>
      <c r="S218" s="101"/>
      <c r="T218" s="101"/>
      <c r="U218" s="101"/>
      <c r="V218" s="65"/>
      <c r="W218" s="118" t="e">
        <f>AVERAGE(Table121516589[[#This Row],[Column19]],Table121516589[[#This Row],[Column20]],Table121516589[[#This Row],[Column22]])</f>
        <v>#DIV/0!</v>
      </c>
      <c r="X218" s="59">
        <v>0</v>
      </c>
      <c r="Y218" s="59">
        <v>0</v>
      </c>
      <c r="Z218" s="59">
        <v>0</v>
      </c>
      <c r="AA218" s="101"/>
      <c r="AB218" s="65"/>
      <c r="AC218" s="118">
        <f>AVERAGE(Table121516589[[#This Row],[Column25]],Table121516589[[#This Row],[Column26]],Table121516589[[#This Row],[Column27]])</f>
        <v>0</v>
      </c>
      <c r="AD218" s="101"/>
      <c r="AE218" s="101"/>
      <c r="AF218" s="101"/>
      <c r="AG218" s="101"/>
      <c r="AH218" s="65"/>
      <c r="AI218" s="118" t="e">
        <f>AVERAGE(Table121516589[[#This Row],[Column33]],Table121516589[[#This Row],[Column32]],Table121516589[[#This Row],[Column31]])</f>
        <v>#DIV/0!</v>
      </c>
      <c r="AJ218" s="54"/>
      <c r="AK218" s="54"/>
      <c r="AL218" s="101"/>
      <c r="AM218" s="54"/>
      <c r="AN218" s="65"/>
      <c r="AO218" s="118">
        <v>0</v>
      </c>
      <c r="AP218" s="59">
        <v>0</v>
      </c>
      <c r="AQ218" s="59">
        <v>0</v>
      </c>
      <c r="AR218" s="59">
        <v>0</v>
      </c>
      <c r="AS218" s="101"/>
      <c r="AT218" s="65"/>
      <c r="AU218" s="118">
        <f>AVERAGE(Table121516589[[#This Row],[Column45]],Table121516589[[#This Row],[Column44]],Table121516589[[#This Row],[Column43]])</f>
        <v>0</v>
      </c>
      <c r="AV218" s="102">
        <v>0</v>
      </c>
      <c r="AW218" s="102">
        <v>0</v>
      </c>
      <c r="AX218" s="102">
        <v>0</v>
      </c>
      <c r="AY218" s="102">
        <v>0</v>
      </c>
      <c r="AZ218" s="102">
        <v>0</v>
      </c>
      <c r="BA21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19" spans="1:53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58"/>
      <c r="M219" s="58"/>
      <c r="N219" s="58"/>
      <c r="O219" s="58"/>
      <c r="P219" s="59"/>
      <c r="Q21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19" s="102"/>
      <c r="S219" s="102"/>
      <c r="T219" s="102"/>
      <c r="U219" s="102"/>
      <c r="V219" s="59"/>
      <c r="W219" s="118" t="e">
        <f>AVERAGE(Table121516589[[#This Row],[Column19]],Table121516589[[#This Row],[Column20]],Table121516589[[#This Row],[Column22]])</f>
        <v>#DIV/0!</v>
      </c>
      <c r="X219" s="59">
        <v>0</v>
      </c>
      <c r="Y219" s="59">
        <v>0</v>
      </c>
      <c r="Z219" s="59">
        <v>0</v>
      </c>
      <c r="AA219" s="102"/>
      <c r="AB219" s="59"/>
      <c r="AC219" s="118">
        <f>AVERAGE(Table121516589[[#This Row],[Column25]],Table121516589[[#This Row],[Column26]],Table121516589[[#This Row],[Column27]])</f>
        <v>0</v>
      </c>
      <c r="AD219" s="102"/>
      <c r="AE219" s="102"/>
      <c r="AF219" s="102"/>
      <c r="AG219" s="102"/>
      <c r="AH219" s="59"/>
      <c r="AI219" s="118" t="e">
        <f>AVERAGE(Table121516589[[#This Row],[Column33]],Table121516589[[#This Row],[Column32]],Table121516589[[#This Row],[Column31]])</f>
        <v>#DIV/0!</v>
      </c>
      <c r="AJ219" s="58"/>
      <c r="AK219" s="58"/>
      <c r="AL219" s="102"/>
      <c r="AM219" s="58"/>
      <c r="AN219" s="59"/>
      <c r="AO219" s="118">
        <v>0</v>
      </c>
      <c r="AP219" s="59">
        <v>0</v>
      </c>
      <c r="AQ219" s="59">
        <v>0</v>
      </c>
      <c r="AR219" s="59">
        <v>0</v>
      </c>
      <c r="AS219" s="102"/>
      <c r="AT219" s="59"/>
      <c r="AU219" s="118">
        <f>AVERAGE(Table121516589[[#This Row],[Column45]],Table121516589[[#This Row],[Column44]],Table121516589[[#This Row],[Column43]])</f>
        <v>0</v>
      </c>
      <c r="AV219" s="102">
        <v>0</v>
      </c>
      <c r="AW219" s="102">
        <v>0</v>
      </c>
      <c r="AX219" s="102">
        <v>0</v>
      </c>
      <c r="AY219" s="102">
        <v>0</v>
      </c>
      <c r="AZ219" s="102">
        <v>0</v>
      </c>
      <c r="BA21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0" spans="1:53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54"/>
      <c r="M220" s="54"/>
      <c r="N220" s="54"/>
      <c r="O220" s="54"/>
      <c r="P220" s="65"/>
      <c r="Q22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0" s="101"/>
      <c r="S220" s="101"/>
      <c r="T220" s="101"/>
      <c r="U220" s="101"/>
      <c r="V220" s="65"/>
      <c r="W220" s="118" t="e">
        <f>AVERAGE(Table121516589[[#This Row],[Column19]],Table121516589[[#This Row],[Column20]],Table121516589[[#This Row],[Column22]])</f>
        <v>#DIV/0!</v>
      </c>
      <c r="X220" s="59">
        <v>0</v>
      </c>
      <c r="Y220" s="59">
        <v>0</v>
      </c>
      <c r="Z220" s="59">
        <v>0</v>
      </c>
      <c r="AA220" s="101"/>
      <c r="AB220" s="65"/>
      <c r="AC220" s="118">
        <f>AVERAGE(Table121516589[[#This Row],[Column25]],Table121516589[[#This Row],[Column26]],Table121516589[[#This Row],[Column27]])</f>
        <v>0</v>
      </c>
      <c r="AD220" s="101"/>
      <c r="AE220" s="101"/>
      <c r="AF220" s="101"/>
      <c r="AG220" s="101"/>
      <c r="AH220" s="65"/>
      <c r="AI220" s="118" t="e">
        <f>AVERAGE(Table121516589[[#This Row],[Column33]],Table121516589[[#This Row],[Column32]],Table121516589[[#This Row],[Column31]])</f>
        <v>#DIV/0!</v>
      </c>
      <c r="AJ220" s="54"/>
      <c r="AK220" s="54"/>
      <c r="AL220" s="101"/>
      <c r="AM220" s="54"/>
      <c r="AN220" s="65"/>
      <c r="AO220" s="118">
        <v>0</v>
      </c>
      <c r="AP220" s="59">
        <v>0</v>
      </c>
      <c r="AQ220" s="59">
        <v>0</v>
      </c>
      <c r="AR220" s="59">
        <v>0</v>
      </c>
      <c r="AS220" s="101"/>
      <c r="AT220" s="65"/>
      <c r="AU220" s="118">
        <f>AVERAGE(Table121516589[[#This Row],[Column45]],Table121516589[[#This Row],[Column44]],Table121516589[[#This Row],[Column43]])</f>
        <v>0</v>
      </c>
      <c r="AV220" s="102">
        <v>0</v>
      </c>
      <c r="AW220" s="102">
        <v>0</v>
      </c>
      <c r="AX220" s="102">
        <v>0</v>
      </c>
      <c r="AY220" s="102">
        <v>0</v>
      </c>
      <c r="AZ220" s="102">
        <v>0</v>
      </c>
      <c r="BA220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1" spans="1:53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58"/>
      <c r="M221" s="58"/>
      <c r="N221" s="58"/>
      <c r="O221" s="58"/>
      <c r="P221" s="59"/>
      <c r="Q221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1" s="102"/>
      <c r="S221" s="102"/>
      <c r="T221" s="102"/>
      <c r="U221" s="102"/>
      <c r="V221" s="59"/>
      <c r="W221" s="118" t="e">
        <f>AVERAGE(Table121516589[[#This Row],[Column19]],Table121516589[[#This Row],[Column20]],Table121516589[[#This Row],[Column22]])</f>
        <v>#DIV/0!</v>
      </c>
      <c r="X221" s="59">
        <v>0</v>
      </c>
      <c r="Y221" s="59">
        <v>0</v>
      </c>
      <c r="Z221" s="59">
        <v>0</v>
      </c>
      <c r="AA221" s="102"/>
      <c r="AB221" s="59"/>
      <c r="AC221" s="118">
        <f>AVERAGE(Table121516589[[#This Row],[Column25]],Table121516589[[#This Row],[Column26]],Table121516589[[#This Row],[Column27]])</f>
        <v>0</v>
      </c>
      <c r="AD221" s="102"/>
      <c r="AE221" s="102"/>
      <c r="AF221" s="102"/>
      <c r="AG221" s="102"/>
      <c r="AH221" s="59"/>
      <c r="AI221" s="118" t="e">
        <f>AVERAGE(Table121516589[[#This Row],[Column33]],Table121516589[[#This Row],[Column32]],Table121516589[[#This Row],[Column31]])</f>
        <v>#DIV/0!</v>
      </c>
      <c r="AJ221" s="58"/>
      <c r="AK221" s="58"/>
      <c r="AL221" s="102"/>
      <c r="AM221" s="58"/>
      <c r="AN221" s="59"/>
      <c r="AO221" s="118">
        <v>0</v>
      </c>
      <c r="AP221" s="59">
        <v>0</v>
      </c>
      <c r="AQ221" s="59">
        <v>0</v>
      </c>
      <c r="AR221" s="59">
        <v>0</v>
      </c>
      <c r="AS221" s="102"/>
      <c r="AT221" s="59"/>
      <c r="AU221" s="118">
        <f>AVERAGE(Table121516589[[#This Row],[Column45]],Table121516589[[#This Row],[Column44]],Table121516589[[#This Row],[Column43]])</f>
        <v>0</v>
      </c>
      <c r="AV221" s="102">
        <v>0</v>
      </c>
      <c r="AW221" s="102">
        <v>0</v>
      </c>
      <c r="AX221" s="102">
        <v>0</v>
      </c>
      <c r="AY221" s="102">
        <v>0</v>
      </c>
      <c r="AZ221" s="102">
        <v>0</v>
      </c>
      <c r="BA221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2" spans="1:53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54"/>
      <c r="M222" s="54"/>
      <c r="N222" s="54"/>
      <c r="O222" s="54"/>
      <c r="P222" s="65"/>
      <c r="Q222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2" s="101"/>
      <c r="S222" s="101"/>
      <c r="T222" s="101"/>
      <c r="U222" s="101"/>
      <c r="V222" s="65"/>
      <c r="W222" s="118" t="e">
        <f>AVERAGE(Table121516589[[#This Row],[Column19]],Table121516589[[#This Row],[Column20]],Table121516589[[#This Row],[Column22]])</f>
        <v>#DIV/0!</v>
      </c>
      <c r="X222" s="59">
        <v>0</v>
      </c>
      <c r="Y222" s="59">
        <v>0</v>
      </c>
      <c r="Z222" s="59">
        <v>0</v>
      </c>
      <c r="AA222" s="101"/>
      <c r="AB222" s="65"/>
      <c r="AC222" s="118">
        <f>AVERAGE(Table121516589[[#This Row],[Column25]],Table121516589[[#This Row],[Column26]],Table121516589[[#This Row],[Column27]])</f>
        <v>0</v>
      </c>
      <c r="AD222" s="101"/>
      <c r="AE222" s="101"/>
      <c r="AF222" s="101"/>
      <c r="AG222" s="101"/>
      <c r="AH222" s="65"/>
      <c r="AI222" s="118" t="e">
        <f>AVERAGE(Table121516589[[#This Row],[Column33]],Table121516589[[#This Row],[Column32]],Table121516589[[#This Row],[Column31]])</f>
        <v>#DIV/0!</v>
      </c>
      <c r="AJ222" s="54"/>
      <c r="AK222" s="54"/>
      <c r="AL222" s="101"/>
      <c r="AM222" s="54"/>
      <c r="AN222" s="65"/>
      <c r="AO222" s="118">
        <v>0</v>
      </c>
      <c r="AP222" s="59">
        <v>0</v>
      </c>
      <c r="AQ222" s="59">
        <v>0</v>
      </c>
      <c r="AR222" s="59">
        <v>0</v>
      </c>
      <c r="AS222" s="101"/>
      <c r="AT222" s="65"/>
      <c r="AU222" s="118">
        <f>AVERAGE(Table121516589[[#This Row],[Column45]],Table121516589[[#This Row],[Column44]],Table121516589[[#This Row],[Column43]])</f>
        <v>0</v>
      </c>
      <c r="AV222" s="102">
        <v>0</v>
      </c>
      <c r="AW222" s="102">
        <v>0</v>
      </c>
      <c r="AX222" s="102">
        <v>0</v>
      </c>
      <c r="AY222" s="102">
        <v>0</v>
      </c>
      <c r="AZ222" s="102">
        <v>0</v>
      </c>
      <c r="BA222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3" spans="1:53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58"/>
      <c r="M223" s="58"/>
      <c r="N223" s="58"/>
      <c r="O223" s="58"/>
      <c r="P223" s="59"/>
      <c r="Q223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3" s="102"/>
      <c r="S223" s="102"/>
      <c r="T223" s="102"/>
      <c r="U223" s="102"/>
      <c r="V223" s="59"/>
      <c r="W223" s="118" t="e">
        <f>AVERAGE(Table121516589[[#This Row],[Column19]],Table121516589[[#This Row],[Column20]],Table121516589[[#This Row],[Column22]])</f>
        <v>#DIV/0!</v>
      </c>
      <c r="X223" s="59">
        <v>0</v>
      </c>
      <c r="Y223" s="59">
        <v>0</v>
      </c>
      <c r="Z223" s="59">
        <v>0</v>
      </c>
      <c r="AA223" s="102"/>
      <c r="AB223" s="59"/>
      <c r="AC223" s="118">
        <f>AVERAGE(Table121516589[[#This Row],[Column25]],Table121516589[[#This Row],[Column26]],Table121516589[[#This Row],[Column27]])</f>
        <v>0</v>
      </c>
      <c r="AD223" s="102"/>
      <c r="AE223" s="102"/>
      <c r="AF223" s="102"/>
      <c r="AG223" s="102"/>
      <c r="AH223" s="59"/>
      <c r="AI223" s="118" t="e">
        <f>AVERAGE(Table121516589[[#This Row],[Column33]],Table121516589[[#This Row],[Column32]],Table121516589[[#This Row],[Column31]])</f>
        <v>#DIV/0!</v>
      </c>
      <c r="AJ223" s="58"/>
      <c r="AK223" s="58"/>
      <c r="AL223" s="102"/>
      <c r="AM223" s="58"/>
      <c r="AN223" s="59"/>
      <c r="AO223" s="118">
        <v>0</v>
      </c>
      <c r="AP223" s="59">
        <v>0</v>
      </c>
      <c r="AQ223" s="59">
        <v>0</v>
      </c>
      <c r="AR223" s="59">
        <v>0</v>
      </c>
      <c r="AS223" s="102"/>
      <c r="AT223" s="59"/>
      <c r="AU223" s="118">
        <f>AVERAGE(Table121516589[[#This Row],[Column45]],Table121516589[[#This Row],[Column44]],Table121516589[[#This Row],[Column43]])</f>
        <v>0</v>
      </c>
      <c r="AV223" s="102">
        <v>0</v>
      </c>
      <c r="AW223" s="102">
        <v>0</v>
      </c>
      <c r="AX223" s="102">
        <v>0</v>
      </c>
      <c r="AY223" s="102">
        <v>0</v>
      </c>
      <c r="AZ223" s="102">
        <v>0</v>
      </c>
      <c r="BA223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4" spans="1:53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54"/>
      <c r="M224" s="54"/>
      <c r="N224" s="54"/>
      <c r="O224" s="54"/>
      <c r="P224" s="65"/>
      <c r="Q224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4" s="101"/>
      <c r="S224" s="101"/>
      <c r="T224" s="101"/>
      <c r="U224" s="101"/>
      <c r="V224" s="65"/>
      <c r="W224" s="118" t="e">
        <f>AVERAGE(Table121516589[[#This Row],[Column19]],Table121516589[[#This Row],[Column20]],Table121516589[[#This Row],[Column22]])</f>
        <v>#DIV/0!</v>
      </c>
      <c r="X224" s="59">
        <v>0</v>
      </c>
      <c r="Y224" s="59">
        <v>0</v>
      </c>
      <c r="Z224" s="59">
        <v>0</v>
      </c>
      <c r="AA224" s="101"/>
      <c r="AB224" s="65"/>
      <c r="AC224" s="118">
        <f>AVERAGE(Table121516589[[#This Row],[Column25]],Table121516589[[#This Row],[Column26]],Table121516589[[#This Row],[Column27]])</f>
        <v>0</v>
      </c>
      <c r="AD224" s="101"/>
      <c r="AE224" s="101"/>
      <c r="AF224" s="101"/>
      <c r="AG224" s="101"/>
      <c r="AH224" s="65"/>
      <c r="AI224" s="118" t="e">
        <f>AVERAGE(Table121516589[[#This Row],[Column33]],Table121516589[[#This Row],[Column32]],Table121516589[[#This Row],[Column31]])</f>
        <v>#DIV/0!</v>
      </c>
      <c r="AJ224" s="54"/>
      <c r="AK224" s="54"/>
      <c r="AL224" s="101"/>
      <c r="AM224" s="54"/>
      <c r="AN224" s="65"/>
      <c r="AO224" s="118">
        <v>0</v>
      </c>
      <c r="AP224" s="59">
        <v>0</v>
      </c>
      <c r="AQ224" s="59">
        <v>0</v>
      </c>
      <c r="AR224" s="59">
        <v>0</v>
      </c>
      <c r="AS224" s="101"/>
      <c r="AT224" s="65"/>
      <c r="AU224" s="118">
        <f>AVERAGE(Table121516589[[#This Row],[Column45]],Table121516589[[#This Row],[Column44]],Table121516589[[#This Row],[Column43]])</f>
        <v>0</v>
      </c>
      <c r="AV224" s="102">
        <v>0</v>
      </c>
      <c r="AW224" s="102">
        <v>0</v>
      </c>
      <c r="AX224" s="102">
        <v>0</v>
      </c>
      <c r="AY224" s="102">
        <v>0</v>
      </c>
      <c r="AZ224" s="102">
        <v>0</v>
      </c>
      <c r="BA224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5" spans="1:53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58"/>
      <c r="M225" s="58"/>
      <c r="N225" s="58"/>
      <c r="O225" s="58"/>
      <c r="P225" s="59"/>
      <c r="Q225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5" s="102"/>
      <c r="S225" s="102"/>
      <c r="T225" s="102"/>
      <c r="U225" s="102"/>
      <c r="V225" s="59"/>
      <c r="W225" s="118" t="e">
        <f>AVERAGE(Table121516589[[#This Row],[Column19]],Table121516589[[#This Row],[Column20]],Table121516589[[#This Row],[Column22]])</f>
        <v>#DIV/0!</v>
      </c>
      <c r="X225" s="59">
        <v>0</v>
      </c>
      <c r="Y225" s="59">
        <v>0</v>
      </c>
      <c r="Z225" s="59">
        <v>0</v>
      </c>
      <c r="AA225" s="102"/>
      <c r="AB225" s="59"/>
      <c r="AC225" s="118">
        <f>AVERAGE(Table121516589[[#This Row],[Column25]],Table121516589[[#This Row],[Column26]],Table121516589[[#This Row],[Column27]])</f>
        <v>0</v>
      </c>
      <c r="AD225" s="102"/>
      <c r="AE225" s="102"/>
      <c r="AF225" s="102"/>
      <c r="AG225" s="102"/>
      <c r="AH225" s="59"/>
      <c r="AI225" s="118" t="e">
        <f>AVERAGE(Table121516589[[#This Row],[Column33]],Table121516589[[#This Row],[Column32]],Table121516589[[#This Row],[Column31]])</f>
        <v>#DIV/0!</v>
      </c>
      <c r="AJ225" s="58"/>
      <c r="AK225" s="58"/>
      <c r="AL225" s="102"/>
      <c r="AM225" s="58"/>
      <c r="AN225" s="59"/>
      <c r="AO225" s="118">
        <v>0</v>
      </c>
      <c r="AP225" s="59">
        <v>0</v>
      </c>
      <c r="AQ225" s="59">
        <v>0</v>
      </c>
      <c r="AR225" s="59">
        <v>0</v>
      </c>
      <c r="AS225" s="102"/>
      <c r="AT225" s="59"/>
      <c r="AU225" s="118">
        <f>AVERAGE(Table121516589[[#This Row],[Column45]],Table121516589[[#This Row],[Column44]],Table121516589[[#This Row],[Column43]])</f>
        <v>0</v>
      </c>
      <c r="AV225" s="102">
        <v>0</v>
      </c>
      <c r="AW225" s="102">
        <v>0</v>
      </c>
      <c r="AX225" s="102">
        <v>0</v>
      </c>
      <c r="AY225" s="102">
        <v>0</v>
      </c>
      <c r="AZ225" s="102">
        <v>0</v>
      </c>
      <c r="BA225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6" spans="1:53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54"/>
      <c r="M226" s="54"/>
      <c r="N226" s="54"/>
      <c r="O226" s="54"/>
      <c r="P226" s="65"/>
      <c r="Q226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6" s="101"/>
      <c r="S226" s="101"/>
      <c r="T226" s="101"/>
      <c r="U226" s="101"/>
      <c r="V226" s="65"/>
      <c r="W226" s="118" t="e">
        <f>AVERAGE(Table121516589[[#This Row],[Column19]],Table121516589[[#This Row],[Column20]],Table121516589[[#This Row],[Column22]])</f>
        <v>#DIV/0!</v>
      </c>
      <c r="X226" s="59">
        <v>0</v>
      </c>
      <c r="Y226" s="59">
        <v>0</v>
      </c>
      <c r="Z226" s="59">
        <v>0</v>
      </c>
      <c r="AA226" s="101"/>
      <c r="AB226" s="65"/>
      <c r="AC226" s="118">
        <f>AVERAGE(Table121516589[[#This Row],[Column25]],Table121516589[[#This Row],[Column26]],Table121516589[[#This Row],[Column27]])</f>
        <v>0</v>
      </c>
      <c r="AD226" s="101"/>
      <c r="AE226" s="101"/>
      <c r="AF226" s="101"/>
      <c r="AG226" s="101"/>
      <c r="AH226" s="65"/>
      <c r="AI226" s="118" t="e">
        <f>AVERAGE(Table121516589[[#This Row],[Column33]],Table121516589[[#This Row],[Column32]],Table121516589[[#This Row],[Column31]])</f>
        <v>#DIV/0!</v>
      </c>
      <c r="AJ226" s="54"/>
      <c r="AK226" s="54"/>
      <c r="AL226" s="101"/>
      <c r="AM226" s="54"/>
      <c r="AN226" s="65"/>
      <c r="AO226" s="118">
        <v>0</v>
      </c>
      <c r="AP226" s="59">
        <v>0</v>
      </c>
      <c r="AQ226" s="59">
        <v>0</v>
      </c>
      <c r="AR226" s="59">
        <v>0</v>
      </c>
      <c r="AS226" s="101"/>
      <c r="AT226" s="65"/>
      <c r="AU226" s="118">
        <f>AVERAGE(Table121516589[[#This Row],[Column45]],Table121516589[[#This Row],[Column44]],Table121516589[[#This Row],[Column43]])</f>
        <v>0</v>
      </c>
      <c r="AV226" s="102">
        <v>0</v>
      </c>
      <c r="AW226" s="102">
        <v>0</v>
      </c>
      <c r="AX226" s="102">
        <v>0</v>
      </c>
      <c r="AY226" s="102">
        <v>0</v>
      </c>
      <c r="AZ226" s="102">
        <v>0</v>
      </c>
      <c r="BA226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7" spans="1:53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58"/>
      <c r="M227" s="58"/>
      <c r="N227" s="58"/>
      <c r="O227" s="58"/>
      <c r="P227" s="59"/>
      <c r="Q227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7" s="102"/>
      <c r="S227" s="102"/>
      <c r="T227" s="102"/>
      <c r="U227" s="102"/>
      <c r="V227" s="59"/>
      <c r="W227" s="118" t="e">
        <f>AVERAGE(Table121516589[[#This Row],[Column19]],Table121516589[[#This Row],[Column20]],Table121516589[[#This Row],[Column22]])</f>
        <v>#DIV/0!</v>
      </c>
      <c r="X227" s="59">
        <v>0</v>
      </c>
      <c r="Y227" s="59">
        <v>0</v>
      </c>
      <c r="Z227" s="59">
        <v>0</v>
      </c>
      <c r="AA227" s="102"/>
      <c r="AB227" s="59"/>
      <c r="AC227" s="118">
        <f>AVERAGE(Table121516589[[#This Row],[Column25]],Table121516589[[#This Row],[Column26]],Table121516589[[#This Row],[Column27]])</f>
        <v>0</v>
      </c>
      <c r="AD227" s="102"/>
      <c r="AE227" s="102"/>
      <c r="AF227" s="102"/>
      <c r="AG227" s="102"/>
      <c r="AH227" s="59"/>
      <c r="AI227" s="118" t="e">
        <f>AVERAGE(Table121516589[[#This Row],[Column33]],Table121516589[[#This Row],[Column32]],Table121516589[[#This Row],[Column31]])</f>
        <v>#DIV/0!</v>
      </c>
      <c r="AJ227" s="58"/>
      <c r="AK227" s="58"/>
      <c r="AL227" s="102"/>
      <c r="AM227" s="58"/>
      <c r="AN227" s="59"/>
      <c r="AO227" s="118">
        <v>0</v>
      </c>
      <c r="AP227" s="59">
        <v>0</v>
      </c>
      <c r="AQ227" s="59">
        <v>0</v>
      </c>
      <c r="AR227" s="59">
        <v>0</v>
      </c>
      <c r="AS227" s="102"/>
      <c r="AT227" s="59"/>
      <c r="AU227" s="118">
        <f>AVERAGE(Table121516589[[#This Row],[Column45]],Table121516589[[#This Row],[Column44]],Table121516589[[#This Row],[Column43]])</f>
        <v>0</v>
      </c>
      <c r="AV227" s="102">
        <v>0</v>
      </c>
      <c r="AW227" s="102">
        <v>0</v>
      </c>
      <c r="AX227" s="102">
        <v>0</v>
      </c>
      <c r="AY227" s="102">
        <v>0</v>
      </c>
      <c r="AZ227" s="102">
        <v>0</v>
      </c>
      <c r="BA227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8" spans="1:53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54"/>
      <c r="M228" s="54"/>
      <c r="N228" s="54"/>
      <c r="O228" s="54"/>
      <c r="P228" s="65"/>
      <c r="Q228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8" s="101"/>
      <c r="S228" s="101"/>
      <c r="T228" s="101"/>
      <c r="U228" s="101"/>
      <c r="V228" s="65"/>
      <c r="W228" s="118" t="e">
        <f>AVERAGE(Table121516589[[#This Row],[Column19]],Table121516589[[#This Row],[Column20]],Table121516589[[#This Row],[Column22]])</f>
        <v>#DIV/0!</v>
      </c>
      <c r="X228" s="59">
        <v>0</v>
      </c>
      <c r="Y228" s="59">
        <v>0</v>
      </c>
      <c r="Z228" s="59">
        <v>0</v>
      </c>
      <c r="AA228" s="101"/>
      <c r="AB228" s="65"/>
      <c r="AC228" s="118">
        <f>AVERAGE(Table121516589[[#This Row],[Column25]],Table121516589[[#This Row],[Column26]],Table121516589[[#This Row],[Column27]])</f>
        <v>0</v>
      </c>
      <c r="AD228" s="101"/>
      <c r="AE228" s="101"/>
      <c r="AF228" s="101"/>
      <c r="AG228" s="101"/>
      <c r="AH228" s="65"/>
      <c r="AI228" s="118" t="e">
        <f>AVERAGE(Table121516589[[#This Row],[Column33]],Table121516589[[#This Row],[Column32]],Table121516589[[#This Row],[Column31]])</f>
        <v>#DIV/0!</v>
      </c>
      <c r="AJ228" s="54"/>
      <c r="AK228" s="54"/>
      <c r="AL228" s="101"/>
      <c r="AM228" s="54"/>
      <c r="AN228" s="65"/>
      <c r="AO228" s="118">
        <v>0</v>
      </c>
      <c r="AP228" s="59">
        <v>0</v>
      </c>
      <c r="AQ228" s="59">
        <v>0</v>
      </c>
      <c r="AR228" s="59">
        <v>0</v>
      </c>
      <c r="AS228" s="101"/>
      <c r="AT228" s="65"/>
      <c r="AU228" s="118">
        <f>AVERAGE(Table121516589[[#This Row],[Column45]],Table121516589[[#This Row],[Column44]],Table121516589[[#This Row],[Column43]])</f>
        <v>0</v>
      </c>
      <c r="AV228" s="102">
        <v>0</v>
      </c>
      <c r="AW228" s="102">
        <v>0</v>
      </c>
      <c r="AX228" s="102">
        <v>0</v>
      </c>
      <c r="AY228" s="102">
        <v>0</v>
      </c>
      <c r="AZ228" s="102">
        <v>0</v>
      </c>
      <c r="BA228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29" spans="1:53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58"/>
      <c r="M229" s="58"/>
      <c r="N229" s="58"/>
      <c r="O229" s="58"/>
      <c r="P229" s="59"/>
      <c r="Q229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29" s="102"/>
      <c r="S229" s="102"/>
      <c r="T229" s="102"/>
      <c r="U229" s="102"/>
      <c r="V229" s="59"/>
      <c r="W229" s="118" t="e">
        <f>AVERAGE(Table121516589[[#This Row],[Column19]],Table121516589[[#This Row],[Column20]],Table121516589[[#This Row],[Column22]])</f>
        <v>#DIV/0!</v>
      </c>
      <c r="X229" s="59">
        <v>0</v>
      </c>
      <c r="Y229" s="59">
        <v>0</v>
      </c>
      <c r="Z229" s="59">
        <v>0</v>
      </c>
      <c r="AA229" s="102"/>
      <c r="AB229" s="59"/>
      <c r="AC229" s="118">
        <f>AVERAGE(Table121516589[[#This Row],[Column25]],Table121516589[[#This Row],[Column26]],Table121516589[[#This Row],[Column27]])</f>
        <v>0</v>
      </c>
      <c r="AD229" s="102"/>
      <c r="AE229" s="102"/>
      <c r="AF229" s="102"/>
      <c r="AG229" s="102"/>
      <c r="AH229" s="59"/>
      <c r="AI229" s="118" t="e">
        <f>AVERAGE(Table121516589[[#This Row],[Column33]],Table121516589[[#This Row],[Column32]],Table121516589[[#This Row],[Column31]])</f>
        <v>#DIV/0!</v>
      </c>
      <c r="AJ229" s="58"/>
      <c r="AK229" s="58"/>
      <c r="AL229" s="102"/>
      <c r="AM229" s="58"/>
      <c r="AN229" s="59"/>
      <c r="AO229" s="118">
        <v>0</v>
      </c>
      <c r="AP229" s="59">
        <v>0</v>
      </c>
      <c r="AQ229" s="59">
        <v>0</v>
      </c>
      <c r="AR229" s="59">
        <v>0</v>
      </c>
      <c r="AS229" s="102"/>
      <c r="AT229" s="59"/>
      <c r="AU229" s="118">
        <f>AVERAGE(Table121516589[[#This Row],[Column45]],Table121516589[[#This Row],[Column44]],Table121516589[[#This Row],[Column43]])</f>
        <v>0</v>
      </c>
      <c r="AV229" s="102">
        <v>0</v>
      </c>
      <c r="AW229" s="102">
        <v>0</v>
      </c>
      <c r="AX229" s="102">
        <v>0</v>
      </c>
      <c r="AY229" s="102">
        <v>0</v>
      </c>
      <c r="AZ229" s="102">
        <v>0</v>
      </c>
      <c r="BA229" s="118">
        <f>AVERAGE(Table121516589[[#This Row],[Column49]],Table121516589[[#This Row],[Column50]],Table121516589[[#This Row],[Column51]],Table121516589[[#This Row],[Column52]],Table121516589[[#This Row],[Column53]])</f>
        <v>0</v>
      </c>
    </row>
    <row r="230" spans="1:53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54"/>
      <c r="M230" s="54"/>
      <c r="N230" s="54"/>
      <c r="O230" s="54"/>
      <c r="P230" s="65"/>
      <c r="Q230" s="118" t="e">
        <f>AVERAGE(Table121516589[[#This Row],[Column13]],Table121516589[[#This Row],[Column14]],Table121516589[[#This Row],[Column15]],Table121516589[[#This Row],[Column16]],Table121516589[[#This Row],[Column17]])</f>
        <v>#DIV/0!</v>
      </c>
      <c r="R230" s="101"/>
      <c r="S230" s="101"/>
      <c r="T230" s="101"/>
      <c r="U230" s="101"/>
      <c r="V230" s="65"/>
      <c r="W230" s="118" t="e">
        <f>AVERAGE(Table121516589[[#This Row],[Column19]],Table121516589[[#This Row],[Column20]],Table121516589[[#This Row],[Column22]])</f>
        <v>#DIV/0!</v>
      </c>
      <c r="X230" s="59">
        <v>0</v>
      </c>
      <c r="Y230" s="59">
        <v>0</v>
      </c>
      <c r="Z230" s="59">
        <v>0</v>
      </c>
      <c r="AA230" s="101"/>
      <c r="AB230" s="65"/>
      <c r="AC230" s="118">
        <f>AVERAGE(Table121516589[[#This Row],[Column25]],Table121516589[[#This Row],[Column26]],Table121516589[[#This Row],[Column27]])</f>
        <v>0</v>
      </c>
      <c r="AD230" s="101"/>
      <c r="AE230" s="101"/>
      <c r="AF230" s="101"/>
      <c r="AG230" s="101"/>
      <c r="AH230" s="65"/>
      <c r="AI230" s="118" t="e">
        <f>AVERAGE(Table121516589[[#This Row],[Column33]],Table121516589[[#This Row],[Column32]],Table121516589[[#This Row],[Column31]])</f>
        <v>#DIV/0!</v>
      </c>
      <c r="AJ230" s="54"/>
      <c r="AK230" s="54"/>
      <c r="AL230" s="101"/>
      <c r="AM230" s="54"/>
      <c r="AN230" s="65"/>
      <c r="AO230" s="118">
        <v>0</v>
      </c>
      <c r="AP230" s="59">
        <v>0</v>
      </c>
      <c r="AQ230" s="59">
        <v>0</v>
      </c>
      <c r="AR230" s="59">
        <v>0</v>
      </c>
      <c r="AS230" s="101"/>
      <c r="AT230" s="65"/>
      <c r="AU230" s="118">
        <f>AVERAGE(Table121516589[[#This Row],[Column45]],Table121516589[[#This Row],[Column44]],Table121516589[[#This Row],[Column43]])</f>
        <v>0</v>
      </c>
      <c r="AV230" s="102">
        <v>0</v>
      </c>
      <c r="AW230" s="102">
        <v>0</v>
      </c>
      <c r="AX230" s="102">
        <v>0</v>
      </c>
      <c r="AY230" s="102">
        <v>0</v>
      </c>
      <c r="AZ230" s="102">
        <v>0</v>
      </c>
      <c r="BA230" s="118">
        <f>AVERAGE(Table121516589[[#This Row],[Column49]],Table121516589[[#This Row],[Column50]],Table121516589[[#This Row],[Column51]],Table121516589[[#This Row],[Column52]],Table121516589[[#This Row],[Column53]])</f>
        <v>0</v>
      </c>
    </row>
  </sheetData>
  <mergeCells count="21">
    <mergeCell ref="Q1:Q2"/>
    <mergeCell ref="A1:A2"/>
    <mergeCell ref="B1:B2"/>
    <mergeCell ref="C1:C2"/>
    <mergeCell ref="D1:D2"/>
    <mergeCell ref="E1:E2"/>
    <mergeCell ref="F1:J1"/>
    <mergeCell ref="K1:K2"/>
    <mergeCell ref="L1:P1"/>
    <mergeCell ref="BA1:BA2"/>
    <mergeCell ref="R1:V1"/>
    <mergeCell ref="W1:W2"/>
    <mergeCell ref="X1:AB1"/>
    <mergeCell ref="AC1:AC2"/>
    <mergeCell ref="AD1:AH1"/>
    <mergeCell ref="AI1:AI2"/>
    <mergeCell ref="AJ1:AN1"/>
    <mergeCell ref="AO1:AO2"/>
    <mergeCell ref="AP1:AT1"/>
    <mergeCell ref="AU1:AU2"/>
    <mergeCell ref="AV1:AZ1"/>
  </mergeCell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A68CA-5AD3-4D84-8193-8F82B37053F1}">
  <dimension ref="A1:BA230"/>
  <sheetViews>
    <sheetView workbookViewId="0">
      <selection activeCell="AA13" sqref="AA13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hidden="1" customWidth="1"/>
    <col min="9" max="10" width="12.21875" hidden="1" customWidth="1"/>
    <col min="11" max="11" width="12.77734375" style="117" hidden="1" customWidth="1"/>
    <col min="12" max="12" width="13" style="106" hidden="1" customWidth="1"/>
    <col min="13" max="23" width="12.21875" style="106" hidden="1" customWidth="1"/>
    <col min="24" max="29" width="12.21875" style="106" customWidth="1"/>
    <col min="30" max="41" width="12.21875" style="106" hidden="1" customWidth="1"/>
    <col min="42" max="53" width="12.21875" style="106" customWidth="1"/>
  </cols>
  <sheetData>
    <row r="1" spans="1:53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60"/>
      <c r="J1" s="160"/>
      <c r="K1" s="158" t="s">
        <v>27</v>
      </c>
      <c r="L1" s="160" t="s">
        <v>495</v>
      </c>
      <c r="M1" s="160"/>
      <c r="N1" s="160"/>
      <c r="O1" s="160"/>
      <c r="P1" s="160"/>
      <c r="Q1" s="159" t="s">
        <v>27</v>
      </c>
      <c r="R1" s="160" t="s">
        <v>496</v>
      </c>
      <c r="S1" s="160"/>
      <c r="T1" s="160"/>
      <c r="U1" s="160"/>
      <c r="V1" s="160"/>
      <c r="W1" s="159" t="s">
        <v>27</v>
      </c>
      <c r="X1" s="160" t="s">
        <v>497</v>
      </c>
      <c r="Y1" s="160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</row>
    <row r="2" spans="1:53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</row>
    <row r="3" spans="1:53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58"/>
      <c r="M3" s="58"/>
      <c r="N3" s="58"/>
      <c r="O3" s="58"/>
      <c r="P3" s="59"/>
      <c r="Q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" s="59"/>
      <c r="S3" s="59"/>
      <c r="T3" s="59"/>
      <c r="U3" s="59"/>
      <c r="V3" s="59"/>
      <c r="W3" s="118" t="e">
        <f>AVERAGE(Table12151658920[[#This Row],[Column19]],Table12151658920[[#This Row],[Column20]],Table12151658920[[#This Row],[Column22]])</f>
        <v>#DIV/0!</v>
      </c>
      <c r="X3" s="59">
        <v>0</v>
      </c>
      <c r="Y3" s="59">
        <v>0</v>
      </c>
      <c r="Z3" s="59">
        <v>0</v>
      </c>
      <c r="AA3" s="59"/>
      <c r="AB3" s="59"/>
      <c r="AC3" s="118">
        <f>AVERAGE(Table12151658920[[#This Row],[Column25]],Table12151658920[[#This Row],[Column26]],Table12151658920[[#This Row],[Column27]])</f>
        <v>0</v>
      </c>
      <c r="AD3" s="59"/>
      <c r="AE3" s="59"/>
      <c r="AF3" s="59"/>
      <c r="AG3" s="59"/>
      <c r="AH3" s="59"/>
      <c r="AI3" s="118" t="e">
        <f>AVERAGE(Table12151658920[[#This Row],[Column33]],Table12151658920[[#This Row],[Column32]],Table12151658920[[#This Row],[Column31]])</f>
        <v>#DIV/0!</v>
      </c>
      <c r="AJ3" s="58"/>
      <c r="AK3" s="58"/>
      <c r="AL3" s="59"/>
      <c r="AM3" s="58"/>
      <c r="AN3" s="59"/>
      <c r="AO3" s="118">
        <v>0</v>
      </c>
      <c r="AP3" s="59">
        <v>0</v>
      </c>
      <c r="AQ3" s="59">
        <v>0</v>
      </c>
      <c r="AR3" s="59">
        <v>0</v>
      </c>
      <c r="AS3" s="59"/>
      <c r="AT3" s="59"/>
      <c r="AU3" s="118">
        <f>AVERAGE(Table12151658920[[#This Row],[Column45]],Table12151658920[[#This Row],[Column44]],Table12151658920[[#This Row],[Column43]])</f>
        <v>0</v>
      </c>
      <c r="AV3" s="102">
        <v>0</v>
      </c>
      <c r="AW3" s="102">
        <v>0</v>
      </c>
      <c r="AX3" s="102">
        <v>0</v>
      </c>
      <c r="AY3" s="102">
        <v>0</v>
      </c>
      <c r="AZ3" s="102">
        <v>0</v>
      </c>
      <c r="BA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" spans="1:53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54"/>
      <c r="M4" s="54"/>
      <c r="N4" s="54"/>
      <c r="O4" s="54"/>
      <c r="P4" s="65"/>
      <c r="Q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" s="101"/>
      <c r="S4" s="101"/>
      <c r="T4" s="101"/>
      <c r="U4" s="101"/>
      <c r="V4" s="65"/>
      <c r="W4" s="118" t="e">
        <f>AVERAGE(Table12151658920[[#This Row],[Column19]],Table12151658920[[#This Row],[Column20]],Table12151658920[[#This Row],[Column22]])</f>
        <v>#DIV/0!</v>
      </c>
      <c r="X4" s="59">
        <v>0</v>
      </c>
      <c r="Y4" s="59">
        <v>0</v>
      </c>
      <c r="Z4" s="59">
        <v>0</v>
      </c>
      <c r="AA4" s="101"/>
      <c r="AB4" s="65"/>
      <c r="AC4" s="118">
        <f>AVERAGE(Table12151658920[[#This Row],[Column25]],Table12151658920[[#This Row],[Column26]],Table12151658920[[#This Row],[Column27]])</f>
        <v>0</v>
      </c>
      <c r="AD4" s="101"/>
      <c r="AE4" s="101"/>
      <c r="AF4" s="101"/>
      <c r="AG4" s="101"/>
      <c r="AH4" s="65"/>
      <c r="AI4" s="118" t="e">
        <f>AVERAGE(Table12151658920[[#This Row],[Column33]],Table12151658920[[#This Row],[Column32]],Table12151658920[[#This Row],[Column31]])</f>
        <v>#DIV/0!</v>
      </c>
      <c r="AJ4" s="54"/>
      <c r="AK4" s="54"/>
      <c r="AL4" s="101"/>
      <c r="AM4" s="54"/>
      <c r="AN4" s="65"/>
      <c r="AO4" s="118">
        <v>0</v>
      </c>
      <c r="AP4" s="59">
        <v>0</v>
      </c>
      <c r="AQ4" s="59">
        <v>0</v>
      </c>
      <c r="AR4" s="59">
        <v>0</v>
      </c>
      <c r="AS4" s="101"/>
      <c r="AT4" s="65"/>
      <c r="AU4" s="118">
        <f>AVERAGE(Table12151658920[[#This Row],[Column45]],Table12151658920[[#This Row],[Column44]],Table12151658920[[#This Row],[Column43]])</f>
        <v>0</v>
      </c>
      <c r="AV4" s="102">
        <v>0</v>
      </c>
      <c r="AW4" s="102">
        <v>0</v>
      </c>
      <c r="AX4" s="102">
        <v>0</v>
      </c>
      <c r="AY4" s="102">
        <v>0</v>
      </c>
      <c r="AZ4" s="102">
        <v>0</v>
      </c>
      <c r="BA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" spans="1:53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58"/>
      <c r="M5" s="58"/>
      <c r="N5" s="58"/>
      <c r="O5" s="58"/>
      <c r="P5" s="59"/>
      <c r="Q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" s="102"/>
      <c r="S5" s="102"/>
      <c r="T5" s="102"/>
      <c r="U5" s="102"/>
      <c r="V5" s="59"/>
      <c r="W5" s="118" t="e">
        <f>AVERAGE(Table12151658920[[#This Row],[Column19]],Table12151658920[[#This Row],[Column20]],Table12151658920[[#This Row],[Column22]])</f>
        <v>#DIV/0!</v>
      </c>
      <c r="X5" s="59">
        <v>0</v>
      </c>
      <c r="Y5" s="59">
        <v>0</v>
      </c>
      <c r="Z5" s="59">
        <v>0</v>
      </c>
      <c r="AA5" s="102"/>
      <c r="AB5" s="59"/>
      <c r="AC5" s="118">
        <f>AVERAGE(Table12151658920[[#This Row],[Column25]],Table12151658920[[#This Row],[Column26]],Table12151658920[[#This Row],[Column27]])</f>
        <v>0</v>
      </c>
      <c r="AD5" s="102"/>
      <c r="AE5" s="102"/>
      <c r="AF5" s="102"/>
      <c r="AG5" s="102"/>
      <c r="AH5" s="59"/>
      <c r="AI5" s="118" t="e">
        <f>AVERAGE(Table12151658920[[#This Row],[Column33]],Table12151658920[[#This Row],[Column32]],Table12151658920[[#This Row],[Column31]])</f>
        <v>#DIV/0!</v>
      </c>
      <c r="AJ5" s="58"/>
      <c r="AK5" s="58"/>
      <c r="AL5" s="102"/>
      <c r="AM5" s="58"/>
      <c r="AN5" s="59"/>
      <c r="AO5" s="118">
        <v>0</v>
      </c>
      <c r="AP5" s="59">
        <v>0</v>
      </c>
      <c r="AQ5" s="59">
        <v>0</v>
      </c>
      <c r="AR5" s="59">
        <v>0</v>
      </c>
      <c r="AS5" s="102"/>
      <c r="AT5" s="59"/>
      <c r="AU5" s="118">
        <f>AVERAGE(Table12151658920[[#This Row],[Column45]],Table12151658920[[#This Row],[Column44]],Table12151658920[[#This Row],[Column43]])</f>
        <v>0</v>
      </c>
      <c r="AV5" s="102">
        <v>0</v>
      </c>
      <c r="AW5" s="102">
        <v>0</v>
      </c>
      <c r="AX5" s="102">
        <v>0</v>
      </c>
      <c r="AY5" s="102">
        <v>0</v>
      </c>
      <c r="AZ5" s="102">
        <v>0</v>
      </c>
      <c r="BA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" spans="1:53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54"/>
      <c r="M6" s="54"/>
      <c r="N6" s="54"/>
      <c r="O6" s="54"/>
      <c r="P6" s="65"/>
      <c r="Q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" s="101"/>
      <c r="S6" s="101"/>
      <c r="T6" s="101"/>
      <c r="U6" s="101"/>
      <c r="V6" s="65"/>
      <c r="W6" s="118" t="e">
        <f>AVERAGE(Table12151658920[[#This Row],[Column19]],Table12151658920[[#This Row],[Column20]],Table12151658920[[#This Row],[Column22]])</f>
        <v>#DIV/0!</v>
      </c>
      <c r="X6" s="59">
        <v>0</v>
      </c>
      <c r="Y6" s="59">
        <v>0</v>
      </c>
      <c r="Z6" s="59">
        <v>0</v>
      </c>
      <c r="AA6" s="101"/>
      <c r="AB6" s="65"/>
      <c r="AC6" s="118">
        <f>AVERAGE(Table12151658920[[#This Row],[Column25]],Table12151658920[[#This Row],[Column26]],Table12151658920[[#This Row],[Column27]])</f>
        <v>0</v>
      </c>
      <c r="AD6" s="101"/>
      <c r="AE6" s="101"/>
      <c r="AF6" s="101"/>
      <c r="AG6" s="101"/>
      <c r="AH6" s="65"/>
      <c r="AI6" s="118" t="e">
        <f>AVERAGE(Table12151658920[[#This Row],[Column33]],Table12151658920[[#This Row],[Column32]],Table12151658920[[#This Row],[Column31]])</f>
        <v>#DIV/0!</v>
      </c>
      <c r="AJ6" s="54"/>
      <c r="AK6" s="54"/>
      <c r="AL6" s="101"/>
      <c r="AM6" s="54"/>
      <c r="AN6" s="65"/>
      <c r="AO6" s="118">
        <v>0</v>
      </c>
      <c r="AP6" s="59">
        <v>0</v>
      </c>
      <c r="AQ6" s="59">
        <v>0</v>
      </c>
      <c r="AR6" s="59">
        <v>0</v>
      </c>
      <c r="AS6" s="101"/>
      <c r="AT6" s="65"/>
      <c r="AU6" s="118">
        <f>AVERAGE(Table12151658920[[#This Row],[Column45]],Table12151658920[[#This Row],[Column44]],Table12151658920[[#This Row],[Column43]])</f>
        <v>0</v>
      </c>
      <c r="AV6" s="102">
        <v>0</v>
      </c>
      <c r="AW6" s="102">
        <v>0</v>
      </c>
      <c r="AX6" s="102">
        <v>0</v>
      </c>
      <c r="AY6" s="102">
        <v>0</v>
      </c>
      <c r="AZ6" s="102">
        <v>0</v>
      </c>
      <c r="BA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" spans="1:53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58"/>
      <c r="M7" s="58"/>
      <c r="N7" s="58"/>
      <c r="O7" s="58"/>
      <c r="P7" s="59"/>
      <c r="Q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" s="102"/>
      <c r="S7" s="102"/>
      <c r="T7" s="102"/>
      <c r="U7" s="102"/>
      <c r="V7" s="59"/>
      <c r="W7" s="118" t="e">
        <f>AVERAGE(Table12151658920[[#This Row],[Column19]],Table12151658920[[#This Row],[Column20]],Table12151658920[[#This Row],[Column22]])</f>
        <v>#DIV/0!</v>
      </c>
      <c r="X7" s="59">
        <v>0</v>
      </c>
      <c r="Y7" s="59">
        <v>0</v>
      </c>
      <c r="Z7" s="59">
        <v>0</v>
      </c>
      <c r="AA7" s="102"/>
      <c r="AB7" s="59"/>
      <c r="AC7" s="118">
        <f>AVERAGE(Table12151658920[[#This Row],[Column25]],Table12151658920[[#This Row],[Column26]],Table12151658920[[#This Row],[Column27]])</f>
        <v>0</v>
      </c>
      <c r="AD7" s="102"/>
      <c r="AE7" s="102"/>
      <c r="AF7" s="102"/>
      <c r="AG7" s="102"/>
      <c r="AH7" s="59"/>
      <c r="AI7" s="118" t="e">
        <f>AVERAGE(Table12151658920[[#This Row],[Column33]],Table12151658920[[#This Row],[Column32]],Table12151658920[[#This Row],[Column31]])</f>
        <v>#DIV/0!</v>
      </c>
      <c r="AJ7" s="58"/>
      <c r="AK7" s="58"/>
      <c r="AL7" s="102"/>
      <c r="AM7" s="58"/>
      <c r="AN7" s="59"/>
      <c r="AO7" s="118">
        <v>0</v>
      </c>
      <c r="AP7" s="59">
        <v>0</v>
      </c>
      <c r="AQ7" s="59">
        <v>0</v>
      </c>
      <c r="AR7" s="59">
        <v>0</v>
      </c>
      <c r="AS7" s="102"/>
      <c r="AT7" s="59"/>
      <c r="AU7" s="118">
        <f>AVERAGE(Table12151658920[[#This Row],[Column45]],Table12151658920[[#This Row],[Column44]],Table12151658920[[#This Row],[Column43]])</f>
        <v>0</v>
      </c>
      <c r="AV7" s="102">
        <v>0</v>
      </c>
      <c r="AW7" s="102">
        <v>0</v>
      </c>
      <c r="AX7" s="102">
        <v>0</v>
      </c>
      <c r="AY7" s="102">
        <v>0</v>
      </c>
      <c r="AZ7" s="102">
        <v>0</v>
      </c>
      <c r="BA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" spans="1:53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54"/>
      <c r="M8" s="54"/>
      <c r="N8" s="54"/>
      <c r="O8" s="54"/>
      <c r="P8" s="65"/>
      <c r="Q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" s="101"/>
      <c r="S8" s="101"/>
      <c r="T8" s="101"/>
      <c r="U8" s="101"/>
      <c r="V8" s="65"/>
      <c r="W8" s="118" t="e">
        <f>AVERAGE(Table12151658920[[#This Row],[Column19]],Table12151658920[[#This Row],[Column20]],Table12151658920[[#This Row],[Column22]])</f>
        <v>#DIV/0!</v>
      </c>
      <c r="X8" s="59">
        <v>0</v>
      </c>
      <c r="Y8" s="59">
        <v>0</v>
      </c>
      <c r="Z8" s="59">
        <v>0</v>
      </c>
      <c r="AA8" s="101"/>
      <c r="AB8" s="65"/>
      <c r="AC8" s="118">
        <f>AVERAGE(Table12151658920[[#This Row],[Column25]],Table12151658920[[#This Row],[Column26]],Table12151658920[[#This Row],[Column27]])</f>
        <v>0</v>
      </c>
      <c r="AD8" s="101"/>
      <c r="AE8" s="101"/>
      <c r="AF8" s="101"/>
      <c r="AG8" s="101"/>
      <c r="AH8" s="65"/>
      <c r="AI8" s="118" t="e">
        <f>AVERAGE(Table12151658920[[#This Row],[Column33]],Table12151658920[[#This Row],[Column32]],Table12151658920[[#This Row],[Column31]])</f>
        <v>#DIV/0!</v>
      </c>
      <c r="AJ8" s="54"/>
      <c r="AK8" s="54"/>
      <c r="AL8" s="101"/>
      <c r="AM8" s="54"/>
      <c r="AN8" s="65"/>
      <c r="AO8" s="118">
        <v>0</v>
      </c>
      <c r="AP8" s="59">
        <v>0</v>
      </c>
      <c r="AQ8" s="59">
        <v>0</v>
      </c>
      <c r="AR8" s="59">
        <v>0</v>
      </c>
      <c r="AS8" s="101"/>
      <c r="AT8" s="65"/>
      <c r="AU8" s="118">
        <f>AVERAGE(Table12151658920[[#This Row],[Column45]],Table12151658920[[#This Row],[Column44]],Table12151658920[[#This Row],[Column43]])</f>
        <v>0</v>
      </c>
      <c r="AV8" s="102">
        <v>0</v>
      </c>
      <c r="AW8" s="102">
        <v>0</v>
      </c>
      <c r="AX8" s="102">
        <v>0</v>
      </c>
      <c r="AY8" s="102">
        <v>0</v>
      </c>
      <c r="AZ8" s="102">
        <v>0</v>
      </c>
      <c r="BA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" spans="1:53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58"/>
      <c r="M9" s="58"/>
      <c r="N9" s="58"/>
      <c r="O9" s="58"/>
      <c r="P9" s="59"/>
      <c r="Q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" s="102"/>
      <c r="S9" s="102"/>
      <c r="T9" s="102"/>
      <c r="U9" s="102"/>
      <c r="V9" s="59"/>
      <c r="W9" s="118" t="e">
        <f>AVERAGE(Table12151658920[[#This Row],[Column19]],Table12151658920[[#This Row],[Column20]],Table12151658920[[#This Row],[Column22]])</f>
        <v>#DIV/0!</v>
      </c>
      <c r="X9" s="59">
        <v>0</v>
      </c>
      <c r="Y9" s="59">
        <v>0</v>
      </c>
      <c r="Z9" s="59">
        <v>0</v>
      </c>
      <c r="AA9" s="102"/>
      <c r="AB9" s="59"/>
      <c r="AC9" s="118">
        <f>AVERAGE(Table12151658920[[#This Row],[Column25]],Table12151658920[[#This Row],[Column26]],Table12151658920[[#This Row],[Column27]])</f>
        <v>0</v>
      </c>
      <c r="AD9" s="102"/>
      <c r="AE9" s="102"/>
      <c r="AF9" s="102"/>
      <c r="AG9" s="102"/>
      <c r="AH9" s="59"/>
      <c r="AI9" s="118" t="e">
        <f>AVERAGE(Table12151658920[[#This Row],[Column33]],Table12151658920[[#This Row],[Column32]],Table12151658920[[#This Row],[Column31]])</f>
        <v>#DIV/0!</v>
      </c>
      <c r="AJ9" s="58"/>
      <c r="AK9" s="58"/>
      <c r="AL9" s="102"/>
      <c r="AM9" s="58"/>
      <c r="AN9" s="59"/>
      <c r="AO9" s="118">
        <v>0</v>
      </c>
      <c r="AP9" s="59">
        <v>0</v>
      </c>
      <c r="AQ9" s="59">
        <v>0</v>
      </c>
      <c r="AR9" s="59">
        <v>0</v>
      </c>
      <c r="AS9" s="102"/>
      <c r="AT9" s="59"/>
      <c r="AU9" s="118">
        <f>AVERAGE(Table12151658920[[#This Row],[Column45]],Table12151658920[[#This Row],[Column44]],Table12151658920[[#This Row],[Column43]])</f>
        <v>0</v>
      </c>
      <c r="AV9" s="102">
        <v>0</v>
      </c>
      <c r="AW9" s="102">
        <v>0</v>
      </c>
      <c r="AX9" s="102">
        <v>0</v>
      </c>
      <c r="AY9" s="102">
        <v>0</v>
      </c>
      <c r="AZ9" s="102">
        <v>0</v>
      </c>
      <c r="BA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" spans="1:53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54"/>
      <c r="M10" s="54"/>
      <c r="N10" s="54"/>
      <c r="O10" s="54"/>
      <c r="P10" s="65"/>
      <c r="Q1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" s="101"/>
      <c r="S10" s="101"/>
      <c r="T10" s="101"/>
      <c r="U10" s="101"/>
      <c r="V10" s="65"/>
      <c r="W10" s="118" t="e">
        <f>AVERAGE(Table12151658920[[#This Row],[Column19]],Table12151658920[[#This Row],[Column20]],Table12151658920[[#This Row],[Column22]])</f>
        <v>#DIV/0!</v>
      </c>
      <c r="X10" s="59">
        <v>0</v>
      </c>
      <c r="Y10" s="59">
        <v>0</v>
      </c>
      <c r="Z10" s="59">
        <v>0</v>
      </c>
      <c r="AA10" s="101"/>
      <c r="AB10" s="65"/>
      <c r="AC10" s="118">
        <f>AVERAGE(Table12151658920[[#This Row],[Column25]],Table12151658920[[#This Row],[Column26]],Table12151658920[[#This Row],[Column27]])</f>
        <v>0</v>
      </c>
      <c r="AD10" s="101"/>
      <c r="AE10" s="101"/>
      <c r="AF10" s="101"/>
      <c r="AG10" s="101"/>
      <c r="AH10" s="65"/>
      <c r="AI10" s="118" t="e">
        <f>AVERAGE(Table12151658920[[#This Row],[Column33]],Table12151658920[[#This Row],[Column32]],Table12151658920[[#This Row],[Column31]])</f>
        <v>#DIV/0!</v>
      </c>
      <c r="AJ10" s="54"/>
      <c r="AK10" s="54"/>
      <c r="AL10" s="101"/>
      <c r="AM10" s="54"/>
      <c r="AN10" s="65"/>
      <c r="AO10" s="118">
        <v>0</v>
      </c>
      <c r="AP10" s="59">
        <v>0</v>
      </c>
      <c r="AQ10" s="59">
        <v>0</v>
      </c>
      <c r="AR10" s="59">
        <v>0</v>
      </c>
      <c r="AS10" s="101"/>
      <c r="AT10" s="65"/>
      <c r="AU10" s="118">
        <f>AVERAGE(Table12151658920[[#This Row],[Column45]],Table12151658920[[#This Row],[Column44]],Table12151658920[[#This Row],[Column43]])</f>
        <v>0</v>
      </c>
      <c r="AV10" s="102">
        <v>0</v>
      </c>
      <c r="AW10" s="102">
        <v>0</v>
      </c>
      <c r="AX10" s="102">
        <v>0</v>
      </c>
      <c r="AY10" s="102">
        <v>0</v>
      </c>
      <c r="AZ10" s="102">
        <v>0</v>
      </c>
      <c r="BA1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" spans="1:53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58"/>
      <c r="M11" s="58"/>
      <c r="N11" s="58"/>
      <c r="O11" s="58"/>
      <c r="P11" s="59"/>
      <c r="Q1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" s="102"/>
      <c r="S11" s="102"/>
      <c r="T11" s="102"/>
      <c r="U11" s="102"/>
      <c r="V11" s="59"/>
      <c r="W11" s="118" t="e">
        <f>AVERAGE(Table12151658920[[#This Row],[Column19]],Table12151658920[[#This Row],[Column20]],Table12151658920[[#This Row],[Column22]])</f>
        <v>#DIV/0!</v>
      </c>
      <c r="X11" s="59">
        <v>0</v>
      </c>
      <c r="Y11" s="59">
        <v>0</v>
      </c>
      <c r="Z11" s="59">
        <v>0</v>
      </c>
      <c r="AA11" s="102"/>
      <c r="AB11" s="59"/>
      <c r="AC11" s="118">
        <f>AVERAGE(Table12151658920[[#This Row],[Column25]],Table12151658920[[#This Row],[Column26]],Table12151658920[[#This Row],[Column27]])</f>
        <v>0</v>
      </c>
      <c r="AD11" s="102"/>
      <c r="AE11" s="102"/>
      <c r="AF11" s="102"/>
      <c r="AG11" s="102"/>
      <c r="AH11" s="59"/>
      <c r="AI11" s="118" t="e">
        <f>AVERAGE(Table12151658920[[#This Row],[Column33]],Table12151658920[[#This Row],[Column32]],Table12151658920[[#This Row],[Column31]])</f>
        <v>#DIV/0!</v>
      </c>
      <c r="AJ11" s="58"/>
      <c r="AK11" s="58"/>
      <c r="AL11" s="102"/>
      <c r="AM11" s="58"/>
      <c r="AN11" s="59"/>
      <c r="AO11" s="118">
        <v>0</v>
      </c>
      <c r="AP11" s="59">
        <v>0</v>
      </c>
      <c r="AQ11" s="59">
        <v>0</v>
      </c>
      <c r="AR11" s="59">
        <v>0</v>
      </c>
      <c r="AS11" s="102"/>
      <c r="AT11" s="59"/>
      <c r="AU11" s="118">
        <f>AVERAGE(Table12151658920[[#This Row],[Column45]],Table12151658920[[#This Row],[Column44]],Table12151658920[[#This Row],[Column43]])</f>
        <v>0</v>
      </c>
      <c r="AV11" s="102">
        <v>0</v>
      </c>
      <c r="AW11" s="102">
        <v>0</v>
      </c>
      <c r="AX11" s="102">
        <v>0</v>
      </c>
      <c r="AY11" s="102">
        <v>0</v>
      </c>
      <c r="AZ11" s="102">
        <v>0</v>
      </c>
      <c r="BA1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" spans="1:53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54"/>
      <c r="M12" s="54"/>
      <c r="N12" s="54"/>
      <c r="O12" s="54"/>
      <c r="P12" s="65"/>
      <c r="Q1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" s="101"/>
      <c r="S12" s="101"/>
      <c r="T12" s="101"/>
      <c r="U12" s="101"/>
      <c r="V12" s="65"/>
      <c r="W12" s="118" t="e">
        <f>AVERAGE(Table12151658920[[#This Row],[Column19]],Table12151658920[[#This Row],[Column20]],Table12151658920[[#This Row],[Column22]])</f>
        <v>#DIV/0!</v>
      </c>
      <c r="X12" s="59">
        <v>0</v>
      </c>
      <c r="Y12" s="59">
        <v>0</v>
      </c>
      <c r="Z12" s="59">
        <v>0</v>
      </c>
      <c r="AA12" s="101"/>
      <c r="AB12" s="65"/>
      <c r="AC12" s="118">
        <f>AVERAGE(Table12151658920[[#This Row],[Column25]],Table12151658920[[#This Row],[Column26]],Table12151658920[[#This Row],[Column27]])</f>
        <v>0</v>
      </c>
      <c r="AD12" s="101"/>
      <c r="AE12" s="101"/>
      <c r="AF12" s="101"/>
      <c r="AG12" s="101"/>
      <c r="AH12" s="65"/>
      <c r="AI12" s="118" t="e">
        <f>AVERAGE(Table12151658920[[#This Row],[Column33]],Table12151658920[[#This Row],[Column32]],Table12151658920[[#This Row],[Column31]])</f>
        <v>#DIV/0!</v>
      </c>
      <c r="AJ12" s="54"/>
      <c r="AK12" s="54"/>
      <c r="AL12" s="101"/>
      <c r="AM12" s="54"/>
      <c r="AN12" s="65"/>
      <c r="AO12" s="118">
        <v>0</v>
      </c>
      <c r="AP12" s="59">
        <v>0</v>
      </c>
      <c r="AQ12" s="59">
        <v>0</v>
      </c>
      <c r="AR12" s="59">
        <v>0</v>
      </c>
      <c r="AS12" s="101"/>
      <c r="AT12" s="65"/>
      <c r="AU12" s="118">
        <f>AVERAGE(Table12151658920[[#This Row],[Column45]],Table12151658920[[#This Row],[Column44]],Table12151658920[[#This Row],[Column43]])</f>
        <v>0</v>
      </c>
      <c r="AV12" s="102">
        <v>0</v>
      </c>
      <c r="AW12" s="102">
        <v>0</v>
      </c>
      <c r="AX12" s="102">
        <v>0</v>
      </c>
      <c r="AY12" s="102">
        <v>0</v>
      </c>
      <c r="AZ12" s="102">
        <v>0</v>
      </c>
      <c r="BA1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" spans="1:53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58"/>
      <c r="M13" s="58"/>
      <c r="N13" s="58"/>
      <c r="O13" s="58"/>
      <c r="P13" s="59"/>
      <c r="Q1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" s="102"/>
      <c r="S13" s="102"/>
      <c r="T13" s="102"/>
      <c r="U13" s="102"/>
      <c r="V13" s="59"/>
      <c r="W13" s="118" t="e">
        <f>AVERAGE(Table12151658920[[#This Row],[Column19]],Table12151658920[[#This Row],[Column20]],Table12151658920[[#This Row],[Column22]])</f>
        <v>#DIV/0!</v>
      </c>
      <c r="X13" s="59">
        <v>0</v>
      </c>
      <c r="Y13" s="59">
        <v>0</v>
      </c>
      <c r="Z13" s="59">
        <v>0</v>
      </c>
      <c r="AA13" s="102"/>
      <c r="AB13" s="59"/>
      <c r="AC13" s="118">
        <f>AVERAGE(Table12151658920[[#This Row],[Column25]],Table12151658920[[#This Row],[Column26]],Table12151658920[[#This Row],[Column27]])</f>
        <v>0</v>
      </c>
      <c r="AD13" s="102"/>
      <c r="AE13" s="102"/>
      <c r="AF13" s="102"/>
      <c r="AG13" s="102"/>
      <c r="AH13" s="59"/>
      <c r="AI13" s="118" t="e">
        <f>AVERAGE(Table12151658920[[#This Row],[Column33]],Table12151658920[[#This Row],[Column32]],Table12151658920[[#This Row],[Column31]])</f>
        <v>#DIV/0!</v>
      </c>
      <c r="AJ13" s="58"/>
      <c r="AK13" s="58"/>
      <c r="AL13" s="102"/>
      <c r="AM13" s="58"/>
      <c r="AN13" s="59"/>
      <c r="AO13" s="118">
        <v>0</v>
      </c>
      <c r="AP13" s="59">
        <v>0</v>
      </c>
      <c r="AQ13" s="59">
        <v>0</v>
      </c>
      <c r="AR13" s="59">
        <v>0</v>
      </c>
      <c r="AS13" s="102"/>
      <c r="AT13" s="59"/>
      <c r="AU13" s="118">
        <f>AVERAGE(Table12151658920[[#This Row],[Column45]],Table12151658920[[#This Row],[Column44]],Table12151658920[[#This Row],[Column43]])</f>
        <v>0</v>
      </c>
      <c r="AV13" s="102">
        <v>0</v>
      </c>
      <c r="AW13" s="102">
        <v>0</v>
      </c>
      <c r="AX13" s="102">
        <v>0</v>
      </c>
      <c r="AY13" s="102">
        <v>0</v>
      </c>
      <c r="AZ13" s="102">
        <v>0</v>
      </c>
      <c r="BA1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" spans="1:53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54"/>
      <c r="M14" s="54"/>
      <c r="N14" s="54"/>
      <c r="O14" s="54"/>
      <c r="P14" s="65"/>
      <c r="Q1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" s="101"/>
      <c r="S14" s="101"/>
      <c r="T14" s="101"/>
      <c r="U14" s="101"/>
      <c r="V14" s="65"/>
      <c r="W14" s="118" t="e">
        <f>AVERAGE(Table12151658920[[#This Row],[Column19]],Table12151658920[[#This Row],[Column20]],Table12151658920[[#This Row],[Column22]])</f>
        <v>#DIV/0!</v>
      </c>
      <c r="X14" s="59">
        <v>0</v>
      </c>
      <c r="Y14" s="59">
        <v>0</v>
      </c>
      <c r="Z14" s="59">
        <v>0</v>
      </c>
      <c r="AA14" s="101"/>
      <c r="AB14" s="65"/>
      <c r="AC14" s="118">
        <f>AVERAGE(Table12151658920[[#This Row],[Column25]],Table12151658920[[#This Row],[Column26]],Table12151658920[[#This Row],[Column27]])</f>
        <v>0</v>
      </c>
      <c r="AD14" s="101"/>
      <c r="AE14" s="101"/>
      <c r="AF14" s="101"/>
      <c r="AG14" s="101"/>
      <c r="AH14" s="65"/>
      <c r="AI14" s="118" t="e">
        <f>AVERAGE(Table12151658920[[#This Row],[Column33]],Table12151658920[[#This Row],[Column32]],Table12151658920[[#This Row],[Column31]])</f>
        <v>#DIV/0!</v>
      </c>
      <c r="AJ14" s="54"/>
      <c r="AK14" s="54"/>
      <c r="AL14" s="101"/>
      <c r="AM14" s="54"/>
      <c r="AN14" s="65"/>
      <c r="AO14" s="118">
        <v>0</v>
      </c>
      <c r="AP14" s="59">
        <v>0</v>
      </c>
      <c r="AQ14" s="59">
        <v>0</v>
      </c>
      <c r="AR14" s="59">
        <v>0</v>
      </c>
      <c r="AS14" s="101"/>
      <c r="AT14" s="65"/>
      <c r="AU14" s="118">
        <f>AVERAGE(Table12151658920[[#This Row],[Column45]],Table12151658920[[#This Row],[Column44]],Table12151658920[[#This Row],[Column43]])</f>
        <v>0</v>
      </c>
      <c r="AV14" s="102">
        <v>0</v>
      </c>
      <c r="AW14" s="102">
        <v>0</v>
      </c>
      <c r="AX14" s="102">
        <v>0</v>
      </c>
      <c r="AY14" s="102">
        <v>0</v>
      </c>
      <c r="AZ14" s="102">
        <v>0</v>
      </c>
      <c r="BA1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" spans="1:53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58"/>
      <c r="M15" s="58"/>
      <c r="N15" s="58"/>
      <c r="O15" s="58"/>
      <c r="P15" s="59"/>
      <c r="Q1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" s="102"/>
      <c r="S15" s="102"/>
      <c r="T15" s="102"/>
      <c r="U15" s="102"/>
      <c r="V15" s="59"/>
      <c r="W15" s="118" t="e">
        <f>AVERAGE(Table12151658920[[#This Row],[Column19]],Table12151658920[[#This Row],[Column20]],Table12151658920[[#This Row],[Column22]])</f>
        <v>#DIV/0!</v>
      </c>
      <c r="X15" s="59">
        <v>0</v>
      </c>
      <c r="Y15" s="59">
        <v>0</v>
      </c>
      <c r="Z15" s="59">
        <v>0</v>
      </c>
      <c r="AA15" s="102"/>
      <c r="AB15" s="59"/>
      <c r="AC15" s="118">
        <f>AVERAGE(Table12151658920[[#This Row],[Column25]],Table12151658920[[#This Row],[Column26]],Table12151658920[[#This Row],[Column27]])</f>
        <v>0</v>
      </c>
      <c r="AD15" s="102"/>
      <c r="AE15" s="102"/>
      <c r="AF15" s="102"/>
      <c r="AG15" s="102"/>
      <c r="AH15" s="59"/>
      <c r="AI15" s="118" t="e">
        <f>AVERAGE(Table12151658920[[#This Row],[Column33]],Table12151658920[[#This Row],[Column32]],Table12151658920[[#This Row],[Column31]])</f>
        <v>#DIV/0!</v>
      </c>
      <c r="AJ15" s="58"/>
      <c r="AK15" s="58"/>
      <c r="AL15" s="102"/>
      <c r="AM15" s="58"/>
      <c r="AN15" s="59"/>
      <c r="AO15" s="118">
        <v>0</v>
      </c>
      <c r="AP15" s="59">
        <v>0</v>
      </c>
      <c r="AQ15" s="59">
        <v>0</v>
      </c>
      <c r="AR15" s="59">
        <v>0</v>
      </c>
      <c r="AS15" s="102"/>
      <c r="AT15" s="59"/>
      <c r="AU15" s="118">
        <f>AVERAGE(Table12151658920[[#This Row],[Column45]],Table12151658920[[#This Row],[Column44]],Table12151658920[[#This Row],[Column43]])</f>
        <v>0</v>
      </c>
      <c r="AV15" s="102">
        <v>0</v>
      </c>
      <c r="AW15" s="102">
        <v>0</v>
      </c>
      <c r="AX15" s="102">
        <v>0</v>
      </c>
      <c r="AY15" s="102">
        <v>0</v>
      </c>
      <c r="AZ15" s="102">
        <v>0</v>
      </c>
      <c r="BA1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" spans="1:53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54"/>
      <c r="M16" s="54"/>
      <c r="N16" s="54"/>
      <c r="O16" s="54"/>
      <c r="P16" s="65"/>
      <c r="Q1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" s="101"/>
      <c r="S16" s="101"/>
      <c r="T16" s="101"/>
      <c r="U16" s="101"/>
      <c r="V16" s="65"/>
      <c r="W16" s="118" t="e">
        <f>AVERAGE(Table12151658920[[#This Row],[Column19]],Table12151658920[[#This Row],[Column20]],Table12151658920[[#This Row],[Column22]])</f>
        <v>#DIV/0!</v>
      </c>
      <c r="X16" s="59">
        <v>0</v>
      </c>
      <c r="Y16" s="59">
        <v>0</v>
      </c>
      <c r="Z16" s="59">
        <v>0</v>
      </c>
      <c r="AA16" s="101"/>
      <c r="AB16" s="65"/>
      <c r="AC16" s="118">
        <f>AVERAGE(Table12151658920[[#This Row],[Column25]],Table12151658920[[#This Row],[Column26]],Table12151658920[[#This Row],[Column27]])</f>
        <v>0</v>
      </c>
      <c r="AD16" s="101"/>
      <c r="AE16" s="101"/>
      <c r="AF16" s="101"/>
      <c r="AG16" s="101"/>
      <c r="AH16" s="65"/>
      <c r="AI16" s="118" t="e">
        <f>AVERAGE(Table12151658920[[#This Row],[Column33]],Table12151658920[[#This Row],[Column32]],Table12151658920[[#This Row],[Column31]])</f>
        <v>#DIV/0!</v>
      </c>
      <c r="AJ16" s="54"/>
      <c r="AK16" s="54"/>
      <c r="AL16" s="101"/>
      <c r="AM16" s="54"/>
      <c r="AN16" s="65"/>
      <c r="AO16" s="118">
        <v>0</v>
      </c>
      <c r="AP16" s="59">
        <v>0</v>
      </c>
      <c r="AQ16" s="59">
        <v>0</v>
      </c>
      <c r="AR16" s="59">
        <v>0</v>
      </c>
      <c r="AS16" s="101"/>
      <c r="AT16" s="65"/>
      <c r="AU16" s="118">
        <f>AVERAGE(Table12151658920[[#This Row],[Column45]],Table12151658920[[#This Row],[Column44]],Table12151658920[[#This Row],[Column43]])</f>
        <v>0</v>
      </c>
      <c r="AV16" s="102">
        <v>0</v>
      </c>
      <c r="AW16" s="102">
        <v>0</v>
      </c>
      <c r="AX16" s="102">
        <v>0</v>
      </c>
      <c r="AY16" s="102">
        <v>0</v>
      </c>
      <c r="AZ16" s="102">
        <v>0</v>
      </c>
      <c r="BA1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" spans="1:53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58"/>
      <c r="M17" s="58"/>
      <c r="N17" s="58"/>
      <c r="O17" s="58"/>
      <c r="P17" s="59"/>
      <c r="Q1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" s="102"/>
      <c r="S17" s="102"/>
      <c r="T17" s="102"/>
      <c r="U17" s="102"/>
      <c r="V17" s="59"/>
      <c r="W17" s="118" t="e">
        <f>AVERAGE(Table12151658920[[#This Row],[Column19]],Table12151658920[[#This Row],[Column20]],Table12151658920[[#This Row],[Column22]])</f>
        <v>#DIV/0!</v>
      </c>
      <c r="X17" s="59">
        <v>0</v>
      </c>
      <c r="Y17" s="59">
        <v>0</v>
      </c>
      <c r="Z17" s="59">
        <v>0</v>
      </c>
      <c r="AA17" s="102"/>
      <c r="AB17" s="59"/>
      <c r="AC17" s="118">
        <f>AVERAGE(Table12151658920[[#This Row],[Column25]],Table12151658920[[#This Row],[Column26]],Table12151658920[[#This Row],[Column27]])</f>
        <v>0</v>
      </c>
      <c r="AD17" s="102"/>
      <c r="AE17" s="102"/>
      <c r="AF17" s="102"/>
      <c r="AG17" s="102"/>
      <c r="AH17" s="59"/>
      <c r="AI17" s="118" t="e">
        <f>AVERAGE(Table12151658920[[#This Row],[Column33]],Table12151658920[[#This Row],[Column32]],Table12151658920[[#This Row],[Column31]])</f>
        <v>#DIV/0!</v>
      </c>
      <c r="AJ17" s="58"/>
      <c r="AK17" s="58"/>
      <c r="AL17" s="102"/>
      <c r="AM17" s="58"/>
      <c r="AN17" s="59"/>
      <c r="AO17" s="118">
        <v>0</v>
      </c>
      <c r="AP17" s="59">
        <v>0</v>
      </c>
      <c r="AQ17" s="59">
        <v>0</v>
      </c>
      <c r="AR17" s="59">
        <v>0</v>
      </c>
      <c r="AS17" s="102"/>
      <c r="AT17" s="59"/>
      <c r="AU17" s="118">
        <f>AVERAGE(Table12151658920[[#This Row],[Column45]],Table12151658920[[#This Row],[Column44]],Table12151658920[[#This Row],[Column43]])</f>
        <v>0</v>
      </c>
      <c r="AV17" s="102">
        <v>0</v>
      </c>
      <c r="AW17" s="102">
        <v>0</v>
      </c>
      <c r="AX17" s="102">
        <v>0</v>
      </c>
      <c r="AY17" s="102">
        <v>0</v>
      </c>
      <c r="AZ17" s="102">
        <v>0</v>
      </c>
      <c r="BA1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" spans="1:53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54"/>
      <c r="M18" s="54"/>
      <c r="N18" s="54"/>
      <c r="O18" s="54"/>
      <c r="P18" s="65"/>
      <c r="Q1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" s="101"/>
      <c r="S18" s="101"/>
      <c r="T18" s="101"/>
      <c r="U18" s="101"/>
      <c r="V18" s="65"/>
      <c r="W18" s="118" t="e">
        <f>AVERAGE(Table12151658920[[#This Row],[Column19]],Table12151658920[[#This Row],[Column20]],Table12151658920[[#This Row],[Column22]])</f>
        <v>#DIV/0!</v>
      </c>
      <c r="X18" s="59">
        <v>0</v>
      </c>
      <c r="Y18" s="59">
        <v>0</v>
      </c>
      <c r="Z18" s="59">
        <v>0</v>
      </c>
      <c r="AA18" s="101"/>
      <c r="AB18" s="65"/>
      <c r="AC18" s="118">
        <f>AVERAGE(Table12151658920[[#This Row],[Column25]],Table12151658920[[#This Row],[Column26]],Table12151658920[[#This Row],[Column27]])</f>
        <v>0</v>
      </c>
      <c r="AD18" s="101"/>
      <c r="AE18" s="101"/>
      <c r="AF18" s="101"/>
      <c r="AG18" s="101"/>
      <c r="AH18" s="65"/>
      <c r="AI18" s="118" t="e">
        <f>AVERAGE(Table12151658920[[#This Row],[Column33]],Table12151658920[[#This Row],[Column32]],Table12151658920[[#This Row],[Column31]])</f>
        <v>#DIV/0!</v>
      </c>
      <c r="AJ18" s="54"/>
      <c r="AK18" s="54"/>
      <c r="AL18" s="101"/>
      <c r="AM18" s="54"/>
      <c r="AN18" s="65"/>
      <c r="AO18" s="118">
        <v>0</v>
      </c>
      <c r="AP18" s="59">
        <v>0</v>
      </c>
      <c r="AQ18" s="59">
        <v>0</v>
      </c>
      <c r="AR18" s="59">
        <v>0</v>
      </c>
      <c r="AS18" s="101"/>
      <c r="AT18" s="65"/>
      <c r="AU18" s="118">
        <f>AVERAGE(Table12151658920[[#This Row],[Column45]],Table12151658920[[#This Row],[Column44]],Table12151658920[[#This Row],[Column43]])</f>
        <v>0</v>
      </c>
      <c r="AV18" s="102">
        <v>0</v>
      </c>
      <c r="AW18" s="102">
        <v>0</v>
      </c>
      <c r="AX18" s="102">
        <v>0</v>
      </c>
      <c r="AY18" s="102">
        <v>0</v>
      </c>
      <c r="AZ18" s="102">
        <v>0</v>
      </c>
      <c r="BA1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" spans="1:53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58"/>
      <c r="M19" s="58"/>
      <c r="N19" s="58"/>
      <c r="O19" s="58"/>
      <c r="P19" s="59"/>
      <c r="Q1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" s="102"/>
      <c r="S19" s="102"/>
      <c r="T19" s="102"/>
      <c r="U19" s="102"/>
      <c r="V19" s="59"/>
      <c r="W19" s="118" t="e">
        <f>AVERAGE(Table12151658920[[#This Row],[Column19]],Table12151658920[[#This Row],[Column20]],Table12151658920[[#This Row],[Column22]])</f>
        <v>#DIV/0!</v>
      </c>
      <c r="X19" s="59">
        <v>0</v>
      </c>
      <c r="Y19" s="59">
        <v>0</v>
      </c>
      <c r="Z19" s="59">
        <v>0</v>
      </c>
      <c r="AA19" s="102"/>
      <c r="AB19" s="59"/>
      <c r="AC19" s="118">
        <f>AVERAGE(Table12151658920[[#This Row],[Column25]],Table12151658920[[#This Row],[Column26]],Table12151658920[[#This Row],[Column27]])</f>
        <v>0</v>
      </c>
      <c r="AD19" s="102"/>
      <c r="AE19" s="102"/>
      <c r="AF19" s="102"/>
      <c r="AG19" s="102"/>
      <c r="AH19" s="59"/>
      <c r="AI19" s="118" t="e">
        <f>AVERAGE(Table12151658920[[#This Row],[Column33]],Table12151658920[[#This Row],[Column32]],Table12151658920[[#This Row],[Column31]])</f>
        <v>#DIV/0!</v>
      </c>
      <c r="AJ19" s="58"/>
      <c r="AK19" s="58"/>
      <c r="AL19" s="102"/>
      <c r="AM19" s="58"/>
      <c r="AN19" s="59"/>
      <c r="AO19" s="118">
        <v>0</v>
      </c>
      <c r="AP19" s="59">
        <v>0</v>
      </c>
      <c r="AQ19" s="59">
        <v>0</v>
      </c>
      <c r="AR19" s="59">
        <v>0</v>
      </c>
      <c r="AS19" s="102"/>
      <c r="AT19" s="59"/>
      <c r="AU19" s="118">
        <f>AVERAGE(Table12151658920[[#This Row],[Column45]],Table12151658920[[#This Row],[Column44]],Table12151658920[[#This Row],[Column43]])</f>
        <v>0</v>
      </c>
      <c r="AV19" s="102">
        <v>0</v>
      </c>
      <c r="AW19" s="102">
        <v>0</v>
      </c>
      <c r="AX19" s="102">
        <v>0</v>
      </c>
      <c r="AY19" s="102">
        <v>0</v>
      </c>
      <c r="AZ19" s="102">
        <v>0</v>
      </c>
      <c r="BA1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" spans="1:53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54"/>
      <c r="M20" s="54"/>
      <c r="N20" s="54"/>
      <c r="O20" s="54"/>
      <c r="P20" s="65"/>
      <c r="Q2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" s="101"/>
      <c r="S20" s="101"/>
      <c r="T20" s="101"/>
      <c r="U20" s="101"/>
      <c r="V20" s="65"/>
      <c r="W20" s="118" t="e">
        <f>AVERAGE(Table12151658920[[#This Row],[Column19]],Table12151658920[[#This Row],[Column20]],Table12151658920[[#This Row],[Column22]])</f>
        <v>#DIV/0!</v>
      </c>
      <c r="X20" s="59">
        <v>0</v>
      </c>
      <c r="Y20" s="59">
        <v>0</v>
      </c>
      <c r="Z20" s="59">
        <v>0</v>
      </c>
      <c r="AA20" s="101"/>
      <c r="AB20" s="65"/>
      <c r="AC20" s="118">
        <f>AVERAGE(Table12151658920[[#This Row],[Column25]],Table12151658920[[#This Row],[Column26]],Table12151658920[[#This Row],[Column27]])</f>
        <v>0</v>
      </c>
      <c r="AD20" s="101"/>
      <c r="AE20" s="101"/>
      <c r="AF20" s="101"/>
      <c r="AG20" s="101"/>
      <c r="AH20" s="65"/>
      <c r="AI20" s="118" t="e">
        <f>AVERAGE(Table12151658920[[#This Row],[Column33]],Table12151658920[[#This Row],[Column32]],Table12151658920[[#This Row],[Column31]])</f>
        <v>#DIV/0!</v>
      </c>
      <c r="AJ20" s="54"/>
      <c r="AK20" s="54"/>
      <c r="AL20" s="101"/>
      <c r="AM20" s="54"/>
      <c r="AN20" s="65"/>
      <c r="AO20" s="118">
        <v>0</v>
      </c>
      <c r="AP20" s="59">
        <v>0</v>
      </c>
      <c r="AQ20" s="59">
        <v>0</v>
      </c>
      <c r="AR20" s="59">
        <v>0</v>
      </c>
      <c r="AS20" s="101"/>
      <c r="AT20" s="65"/>
      <c r="AU20" s="118">
        <f>AVERAGE(Table12151658920[[#This Row],[Column45]],Table12151658920[[#This Row],[Column44]],Table12151658920[[#This Row],[Column43]])</f>
        <v>0</v>
      </c>
      <c r="AV20" s="102">
        <v>0</v>
      </c>
      <c r="AW20" s="102">
        <v>0</v>
      </c>
      <c r="AX20" s="102">
        <v>0</v>
      </c>
      <c r="AY20" s="102">
        <v>0</v>
      </c>
      <c r="AZ20" s="102">
        <v>0</v>
      </c>
      <c r="BA2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" spans="1:53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58"/>
      <c r="M21" s="58"/>
      <c r="N21" s="58"/>
      <c r="O21" s="58"/>
      <c r="P21" s="59"/>
      <c r="Q2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" s="102"/>
      <c r="S21" s="102"/>
      <c r="T21" s="102"/>
      <c r="U21" s="102"/>
      <c r="V21" s="59"/>
      <c r="W21" s="118" t="e">
        <f>AVERAGE(Table12151658920[[#This Row],[Column19]],Table12151658920[[#This Row],[Column20]],Table12151658920[[#This Row],[Column22]])</f>
        <v>#DIV/0!</v>
      </c>
      <c r="X21" s="59">
        <v>0</v>
      </c>
      <c r="Y21" s="59">
        <v>0</v>
      </c>
      <c r="Z21" s="59">
        <v>0</v>
      </c>
      <c r="AA21" s="102"/>
      <c r="AB21" s="59"/>
      <c r="AC21" s="118">
        <f>AVERAGE(Table12151658920[[#This Row],[Column25]],Table12151658920[[#This Row],[Column26]],Table12151658920[[#This Row],[Column27]])</f>
        <v>0</v>
      </c>
      <c r="AD21" s="102"/>
      <c r="AE21" s="102"/>
      <c r="AF21" s="102"/>
      <c r="AG21" s="102"/>
      <c r="AH21" s="59"/>
      <c r="AI21" s="118" t="e">
        <f>AVERAGE(Table12151658920[[#This Row],[Column33]],Table12151658920[[#This Row],[Column32]],Table12151658920[[#This Row],[Column31]])</f>
        <v>#DIV/0!</v>
      </c>
      <c r="AJ21" s="58"/>
      <c r="AK21" s="58"/>
      <c r="AL21" s="102"/>
      <c r="AM21" s="58"/>
      <c r="AN21" s="59"/>
      <c r="AO21" s="118">
        <v>0</v>
      </c>
      <c r="AP21" s="59">
        <v>0</v>
      </c>
      <c r="AQ21" s="59">
        <v>0</v>
      </c>
      <c r="AR21" s="59">
        <v>0</v>
      </c>
      <c r="AS21" s="102"/>
      <c r="AT21" s="59"/>
      <c r="AU21" s="118">
        <f>AVERAGE(Table12151658920[[#This Row],[Column45]],Table12151658920[[#This Row],[Column44]],Table12151658920[[#This Row],[Column43]])</f>
        <v>0</v>
      </c>
      <c r="AV21" s="102">
        <v>0</v>
      </c>
      <c r="AW21" s="102">
        <v>0</v>
      </c>
      <c r="AX21" s="102">
        <v>0</v>
      </c>
      <c r="AY21" s="102">
        <v>0</v>
      </c>
      <c r="AZ21" s="102">
        <v>0</v>
      </c>
      <c r="BA2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" spans="1:53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54"/>
      <c r="M22" s="54"/>
      <c r="N22" s="54"/>
      <c r="O22" s="54"/>
      <c r="P22" s="65"/>
      <c r="Q2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" s="101"/>
      <c r="S22" s="101"/>
      <c r="T22" s="101"/>
      <c r="U22" s="101"/>
      <c r="V22" s="65"/>
      <c r="W22" s="118" t="e">
        <f>AVERAGE(Table12151658920[[#This Row],[Column19]],Table12151658920[[#This Row],[Column20]],Table12151658920[[#This Row],[Column22]])</f>
        <v>#DIV/0!</v>
      </c>
      <c r="X22" s="59">
        <v>0</v>
      </c>
      <c r="Y22" s="59">
        <v>0</v>
      </c>
      <c r="Z22" s="59">
        <v>0</v>
      </c>
      <c r="AA22" s="101"/>
      <c r="AB22" s="65"/>
      <c r="AC22" s="118">
        <f>AVERAGE(Table12151658920[[#This Row],[Column25]],Table12151658920[[#This Row],[Column26]],Table12151658920[[#This Row],[Column27]])</f>
        <v>0</v>
      </c>
      <c r="AD22" s="101"/>
      <c r="AE22" s="101"/>
      <c r="AF22" s="101"/>
      <c r="AG22" s="101"/>
      <c r="AH22" s="65"/>
      <c r="AI22" s="118" t="e">
        <f>AVERAGE(Table12151658920[[#This Row],[Column33]],Table12151658920[[#This Row],[Column32]],Table12151658920[[#This Row],[Column31]])</f>
        <v>#DIV/0!</v>
      </c>
      <c r="AJ22" s="54"/>
      <c r="AK22" s="54"/>
      <c r="AL22" s="101"/>
      <c r="AM22" s="54"/>
      <c r="AN22" s="65"/>
      <c r="AO22" s="118">
        <v>0</v>
      </c>
      <c r="AP22" s="59">
        <v>0</v>
      </c>
      <c r="AQ22" s="59">
        <v>0</v>
      </c>
      <c r="AR22" s="59">
        <v>0</v>
      </c>
      <c r="AS22" s="101"/>
      <c r="AT22" s="65"/>
      <c r="AU22" s="118">
        <f>AVERAGE(Table12151658920[[#This Row],[Column45]],Table12151658920[[#This Row],[Column44]],Table12151658920[[#This Row],[Column43]])</f>
        <v>0</v>
      </c>
      <c r="AV22" s="102">
        <v>0</v>
      </c>
      <c r="AW22" s="102">
        <v>0</v>
      </c>
      <c r="AX22" s="102">
        <v>0</v>
      </c>
      <c r="AY22" s="102">
        <v>0</v>
      </c>
      <c r="AZ22" s="102">
        <v>0</v>
      </c>
      <c r="BA2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3" spans="1:53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58"/>
      <c r="M23" s="58"/>
      <c r="N23" s="58"/>
      <c r="O23" s="58"/>
      <c r="P23" s="59"/>
      <c r="Q2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3" s="102"/>
      <c r="S23" s="102"/>
      <c r="T23" s="102"/>
      <c r="U23" s="102"/>
      <c r="V23" s="59"/>
      <c r="W23" s="118" t="e">
        <f>AVERAGE(Table12151658920[[#This Row],[Column19]],Table12151658920[[#This Row],[Column20]],Table12151658920[[#This Row],[Column22]])</f>
        <v>#DIV/0!</v>
      </c>
      <c r="X23" s="59">
        <v>0</v>
      </c>
      <c r="Y23" s="59">
        <v>0</v>
      </c>
      <c r="Z23" s="59">
        <v>0</v>
      </c>
      <c r="AA23" s="102"/>
      <c r="AB23" s="59"/>
      <c r="AC23" s="118">
        <f>AVERAGE(Table12151658920[[#This Row],[Column25]],Table12151658920[[#This Row],[Column26]],Table12151658920[[#This Row],[Column27]])</f>
        <v>0</v>
      </c>
      <c r="AD23" s="102"/>
      <c r="AE23" s="102"/>
      <c r="AF23" s="102"/>
      <c r="AG23" s="102"/>
      <c r="AH23" s="59"/>
      <c r="AI23" s="118" t="e">
        <f>AVERAGE(Table12151658920[[#This Row],[Column33]],Table12151658920[[#This Row],[Column32]],Table12151658920[[#This Row],[Column31]])</f>
        <v>#DIV/0!</v>
      </c>
      <c r="AJ23" s="58"/>
      <c r="AK23" s="58"/>
      <c r="AL23" s="102"/>
      <c r="AM23" s="58"/>
      <c r="AN23" s="59"/>
      <c r="AO23" s="118">
        <v>0</v>
      </c>
      <c r="AP23" s="59">
        <v>0</v>
      </c>
      <c r="AQ23" s="59">
        <v>0</v>
      </c>
      <c r="AR23" s="59">
        <v>0</v>
      </c>
      <c r="AS23" s="102"/>
      <c r="AT23" s="59"/>
      <c r="AU23" s="118">
        <f>AVERAGE(Table12151658920[[#This Row],[Column45]],Table12151658920[[#This Row],[Column44]],Table12151658920[[#This Row],[Column43]])</f>
        <v>0</v>
      </c>
      <c r="AV23" s="102">
        <v>0</v>
      </c>
      <c r="AW23" s="102">
        <v>0</v>
      </c>
      <c r="AX23" s="102">
        <v>0</v>
      </c>
      <c r="AY23" s="102">
        <v>0</v>
      </c>
      <c r="AZ23" s="102">
        <v>0</v>
      </c>
      <c r="BA2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4" spans="1:53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54"/>
      <c r="M24" s="54"/>
      <c r="N24" s="54"/>
      <c r="O24" s="54"/>
      <c r="P24" s="65"/>
      <c r="Q2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4" s="101"/>
      <c r="S24" s="101"/>
      <c r="T24" s="101"/>
      <c r="U24" s="101"/>
      <c r="V24" s="65"/>
      <c r="W24" s="118" t="e">
        <f>AVERAGE(Table12151658920[[#This Row],[Column19]],Table12151658920[[#This Row],[Column20]],Table12151658920[[#This Row],[Column22]])</f>
        <v>#DIV/0!</v>
      </c>
      <c r="X24" s="59">
        <v>0</v>
      </c>
      <c r="Y24" s="59">
        <v>0</v>
      </c>
      <c r="Z24" s="59">
        <v>0</v>
      </c>
      <c r="AA24" s="101"/>
      <c r="AB24" s="65"/>
      <c r="AC24" s="118">
        <f>AVERAGE(Table12151658920[[#This Row],[Column25]],Table12151658920[[#This Row],[Column26]],Table12151658920[[#This Row],[Column27]])</f>
        <v>0</v>
      </c>
      <c r="AD24" s="101"/>
      <c r="AE24" s="101"/>
      <c r="AF24" s="101"/>
      <c r="AG24" s="101"/>
      <c r="AH24" s="65"/>
      <c r="AI24" s="118" t="e">
        <f>AVERAGE(Table12151658920[[#This Row],[Column33]],Table12151658920[[#This Row],[Column32]],Table12151658920[[#This Row],[Column31]])</f>
        <v>#DIV/0!</v>
      </c>
      <c r="AJ24" s="54"/>
      <c r="AK24" s="54"/>
      <c r="AL24" s="101"/>
      <c r="AM24" s="54"/>
      <c r="AN24" s="65"/>
      <c r="AO24" s="118">
        <v>0</v>
      </c>
      <c r="AP24" s="59">
        <v>0</v>
      </c>
      <c r="AQ24" s="59">
        <v>0</v>
      </c>
      <c r="AR24" s="59">
        <v>0</v>
      </c>
      <c r="AS24" s="101"/>
      <c r="AT24" s="65"/>
      <c r="AU24" s="118">
        <f>AVERAGE(Table12151658920[[#This Row],[Column45]],Table12151658920[[#This Row],[Column44]],Table12151658920[[#This Row],[Column43]])</f>
        <v>0</v>
      </c>
      <c r="AV24" s="102">
        <v>0</v>
      </c>
      <c r="AW24" s="102">
        <v>0</v>
      </c>
      <c r="AX24" s="102">
        <v>0</v>
      </c>
      <c r="AY24" s="102">
        <v>0</v>
      </c>
      <c r="AZ24" s="102">
        <v>0</v>
      </c>
      <c r="BA2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5" spans="1:53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58"/>
      <c r="M25" s="58"/>
      <c r="N25" s="58"/>
      <c r="O25" s="58"/>
      <c r="P25" s="59"/>
      <c r="Q2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5" s="102"/>
      <c r="S25" s="102"/>
      <c r="T25" s="102"/>
      <c r="U25" s="102"/>
      <c r="V25" s="59"/>
      <c r="W25" s="118" t="e">
        <f>AVERAGE(Table12151658920[[#This Row],[Column19]],Table12151658920[[#This Row],[Column20]],Table12151658920[[#This Row],[Column22]])</f>
        <v>#DIV/0!</v>
      </c>
      <c r="X25" s="59">
        <v>0</v>
      </c>
      <c r="Y25" s="59">
        <v>0</v>
      </c>
      <c r="Z25" s="59">
        <v>0</v>
      </c>
      <c r="AA25" s="102"/>
      <c r="AB25" s="59"/>
      <c r="AC25" s="118">
        <f>AVERAGE(Table12151658920[[#This Row],[Column25]],Table12151658920[[#This Row],[Column26]],Table12151658920[[#This Row],[Column27]])</f>
        <v>0</v>
      </c>
      <c r="AD25" s="102"/>
      <c r="AE25" s="102"/>
      <c r="AF25" s="102"/>
      <c r="AG25" s="102"/>
      <c r="AH25" s="59"/>
      <c r="AI25" s="118" t="e">
        <f>AVERAGE(Table12151658920[[#This Row],[Column33]],Table12151658920[[#This Row],[Column32]],Table12151658920[[#This Row],[Column31]])</f>
        <v>#DIV/0!</v>
      </c>
      <c r="AJ25" s="58"/>
      <c r="AK25" s="58"/>
      <c r="AL25" s="102"/>
      <c r="AM25" s="58"/>
      <c r="AN25" s="59"/>
      <c r="AO25" s="118">
        <v>0</v>
      </c>
      <c r="AP25" s="59">
        <v>0</v>
      </c>
      <c r="AQ25" s="59">
        <v>0</v>
      </c>
      <c r="AR25" s="59">
        <v>0</v>
      </c>
      <c r="AS25" s="102"/>
      <c r="AT25" s="59"/>
      <c r="AU25" s="118">
        <f>AVERAGE(Table12151658920[[#This Row],[Column45]],Table12151658920[[#This Row],[Column44]],Table12151658920[[#This Row],[Column43]])</f>
        <v>0</v>
      </c>
      <c r="AV25" s="102">
        <v>0</v>
      </c>
      <c r="AW25" s="102">
        <v>0</v>
      </c>
      <c r="AX25" s="102">
        <v>0</v>
      </c>
      <c r="AY25" s="102">
        <v>0</v>
      </c>
      <c r="AZ25" s="102">
        <v>0</v>
      </c>
      <c r="BA2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6" spans="1:53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54"/>
      <c r="M26" s="54"/>
      <c r="N26" s="54"/>
      <c r="O26" s="54"/>
      <c r="P26" s="65"/>
      <c r="Q2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6" s="101"/>
      <c r="S26" s="101"/>
      <c r="T26" s="101"/>
      <c r="U26" s="101"/>
      <c r="V26" s="65"/>
      <c r="W26" s="118" t="e">
        <f>AVERAGE(Table12151658920[[#This Row],[Column19]],Table12151658920[[#This Row],[Column20]],Table12151658920[[#This Row],[Column22]])</f>
        <v>#DIV/0!</v>
      </c>
      <c r="X26" s="59">
        <v>0</v>
      </c>
      <c r="Y26" s="59">
        <v>0</v>
      </c>
      <c r="Z26" s="59">
        <v>0</v>
      </c>
      <c r="AA26" s="101"/>
      <c r="AB26" s="65"/>
      <c r="AC26" s="118">
        <f>AVERAGE(Table12151658920[[#This Row],[Column25]],Table12151658920[[#This Row],[Column26]],Table12151658920[[#This Row],[Column27]])</f>
        <v>0</v>
      </c>
      <c r="AD26" s="101"/>
      <c r="AE26" s="101"/>
      <c r="AF26" s="101"/>
      <c r="AG26" s="101"/>
      <c r="AH26" s="65"/>
      <c r="AI26" s="118" t="e">
        <f>AVERAGE(Table12151658920[[#This Row],[Column33]],Table12151658920[[#This Row],[Column32]],Table12151658920[[#This Row],[Column31]])</f>
        <v>#DIV/0!</v>
      </c>
      <c r="AJ26" s="54"/>
      <c r="AK26" s="54"/>
      <c r="AL26" s="101"/>
      <c r="AM26" s="54"/>
      <c r="AN26" s="65"/>
      <c r="AO26" s="118">
        <v>0</v>
      </c>
      <c r="AP26" s="59">
        <v>0</v>
      </c>
      <c r="AQ26" s="59">
        <v>0</v>
      </c>
      <c r="AR26" s="59">
        <v>0</v>
      </c>
      <c r="AS26" s="101"/>
      <c r="AT26" s="65"/>
      <c r="AU26" s="118">
        <f>AVERAGE(Table12151658920[[#This Row],[Column45]],Table12151658920[[#This Row],[Column44]],Table12151658920[[#This Row],[Column43]])</f>
        <v>0</v>
      </c>
      <c r="AV26" s="102">
        <v>0</v>
      </c>
      <c r="AW26" s="102">
        <v>0</v>
      </c>
      <c r="AX26" s="102">
        <v>0</v>
      </c>
      <c r="AY26" s="102">
        <v>0</v>
      </c>
      <c r="AZ26" s="102">
        <v>0</v>
      </c>
      <c r="BA2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7" spans="1:53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58"/>
      <c r="M27" s="58"/>
      <c r="N27" s="58"/>
      <c r="O27" s="58"/>
      <c r="P27" s="59"/>
      <c r="Q2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7" s="102"/>
      <c r="S27" s="102"/>
      <c r="T27" s="102"/>
      <c r="U27" s="102"/>
      <c r="V27" s="59"/>
      <c r="W27" s="118" t="e">
        <f>AVERAGE(Table12151658920[[#This Row],[Column19]],Table12151658920[[#This Row],[Column20]],Table12151658920[[#This Row],[Column22]])</f>
        <v>#DIV/0!</v>
      </c>
      <c r="X27" s="59">
        <v>0</v>
      </c>
      <c r="Y27" s="59">
        <v>0</v>
      </c>
      <c r="Z27" s="59">
        <v>0</v>
      </c>
      <c r="AA27" s="102"/>
      <c r="AB27" s="59"/>
      <c r="AC27" s="118">
        <f>AVERAGE(Table12151658920[[#This Row],[Column25]],Table12151658920[[#This Row],[Column26]],Table12151658920[[#This Row],[Column27]])</f>
        <v>0</v>
      </c>
      <c r="AD27" s="102"/>
      <c r="AE27" s="102"/>
      <c r="AF27" s="102"/>
      <c r="AG27" s="102"/>
      <c r="AH27" s="59"/>
      <c r="AI27" s="118" t="e">
        <f>AVERAGE(Table12151658920[[#This Row],[Column33]],Table12151658920[[#This Row],[Column32]],Table12151658920[[#This Row],[Column31]])</f>
        <v>#DIV/0!</v>
      </c>
      <c r="AJ27" s="58"/>
      <c r="AK27" s="58"/>
      <c r="AL27" s="102"/>
      <c r="AM27" s="58"/>
      <c r="AN27" s="59"/>
      <c r="AO27" s="118">
        <v>0</v>
      </c>
      <c r="AP27" s="59">
        <v>0</v>
      </c>
      <c r="AQ27" s="59">
        <v>0</v>
      </c>
      <c r="AR27" s="59">
        <v>0</v>
      </c>
      <c r="AS27" s="102"/>
      <c r="AT27" s="59"/>
      <c r="AU27" s="118">
        <f>AVERAGE(Table12151658920[[#This Row],[Column45]],Table12151658920[[#This Row],[Column44]],Table12151658920[[#This Row],[Column43]])</f>
        <v>0</v>
      </c>
      <c r="AV27" s="102">
        <v>0</v>
      </c>
      <c r="AW27" s="102">
        <v>0</v>
      </c>
      <c r="AX27" s="102">
        <v>0</v>
      </c>
      <c r="AY27" s="102">
        <v>0</v>
      </c>
      <c r="AZ27" s="102">
        <v>0</v>
      </c>
      <c r="BA2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8" spans="1:53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54"/>
      <c r="M28" s="54"/>
      <c r="N28" s="54"/>
      <c r="O28" s="54"/>
      <c r="P28" s="65"/>
      <c r="Q2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8" s="101"/>
      <c r="S28" s="101"/>
      <c r="T28" s="101"/>
      <c r="U28" s="101"/>
      <c r="V28" s="65"/>
      <c r="W28" s="118" t="e">
        <f>AVERAGE(Table12151658920[[#This Row],[Column19]],Table12151658920[[#This Row],[Column20]],Table12151658920[[#This Row],[Column22]])</f>
        <v>#DIV/0!</v>
      </c>
      <c r="X28" s="59">
        <v>0</v>
      </c>
      <c r="Y28" s="59">
        <v>0</v>
      </c>
      <c r="Z28" s="59">
        <v>0</v>
      </c>
      <c r="AA28" s="101"/>
      <c r="AB28" s="65"/>
      <c r="AC28" s="118">
        <f>AVERAGE(Table12151658920[[#This Row],[Column25]],Table12151658920[[#This Row],[Column26]],Table12151658920[[#This Row],[Column27]])</f>
        <v>0</v>
      </c>
      <c r="AD28" s="101"/>
      <c r="AE28" s="101"/>
      <c r="AF28" s="101"/>
      <c r="AG28" s="101"/>
      <c r="AH28" s="65"/>
      <c r="AI28" s="118" t="e">
        <f>AVERAGE(Table12151658920[[#This Row],[Column33]],Table12151658920[[#This Row],[Column32]],Table12151658920[[#This Row],[Column31]])</f>
        <v>#DIV/0!</v>
      </c>
      <c r="AJ28" s="54"/>
      <c r="AK28" s="54"/>
      <c r="AL28" s="101"/>
      <c r="AM28" s="54"/>
      <c r="AN28" s="65"/>
      <c r="AO28" s="118">
        <v>0</v>
      </c>
      <c r="AP28" s="59">
        <v>0</v>
      </c>
      <c r="AQ28" s="59">
        <v>0</v>
      </c>
      <c r="AR28" s="59">
        <v>0</v>
      </c>
      <c r="AS28" s="101"/>
      <c r="AT28" s="65"/>
      <c r="AU28" s="118">
        <f>AVERAGE(Table12151658920[[#This Row],[Column45]],Table12151658920[[#This Row],[Column44]],Table12151658920[[#This Row],[Column43]])</f>
        <v>0</v>
      </c>
      <c r="AV28" s="102">
        <v>0</v>
      </c>
      <c r="AW28" s="102">
        <v>0</v>
      </c>
      <c r="AX28" s="102">
        <v>0</v>
      </c>
      <c r="AY28" s="102">
        <v>0</v>
      </c>
      <c r="AZ28" s="102">
        <v>0</v>
      </c>
      <c r="BA2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9" spans="1:53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58"/>
      <c r="M29" s="58"/>
      <c r="N29" s="58"/>
      <c r="O29" s="58"/>
      <c r="P29" s="59"/>
      <c r="Q2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9" s="102"/>
      <c r="S29" s="102"/>
      <c r="T29" s="102"/>
      <c r="U29" s="102"/>
      <c r="V29" s="59"/>
      <c r="W29" s="118" t="e">
        <f>AVERAGE(Table12151658920[[#This Row],[Column19]],Table12151658920[[#This Row],[Column20]],Table12151658920[[#This Row],[Column22]])</f>
        <v>#DIV/0!</v>
      </c>
      <c r="X29" s="59">
        <v>0</v>
      </c>
      <c r="Y29" s="59">
        <v>0</v>
      </c>
      <c r="Z29" s="59">
        <v>0</v>
      </c>
      <c r="AA29" s="102"/>
      <c r="AB29" s="59"/>
      <c r="AC29" s="118">
        <f>AVERAGE(Table12151658920[[#This Row],[Column25]],Table12151658920[[#This Row],[Column26]],Table12151658920[[#This Row],[Column27]])</f>
        <v>0</v>
      </c>
      <c r="AD29" s="102"/>
      <c r="AE29" s="102"/>
      <c r="AF29" s="102"/>
      <c r="AG29" s="102"/>
      <c r="AH29" s="59"/>
      <c r="AI29" s="118" t="e">
        <f>AVERAGE(Table12151658920[[#This Row],[Column33]],Table12151658920[[#This Row],[Column32]],Table12151658920[[#This Row],[Column31]])</f>
        <v>#DIV/0!</v>
      </c>
      <c r="AJ29" s="58"/>
      <c r="AK29" s="58"/>
      <c r="AL29" s="102"/>
      <c r="AM29" s="58"/>
      <c r="AN29" s="59"/>
      <c r="AO29" s="118">
        <v>0</v>
      </c>
      <c r="AP29" s="59">
        <v>0</v>
      </c>
      <c r="AQ29" s="59">
        <v>0</v>
      </c>
      <c r="AR29" s="59">
        <v>0</v>
      </c>
      <c r="AS29" s="102"/>
      <c r="AT29" s="59"/>
      <c r="AU29" s="118">
        <f>AVERAGE(Table12151658920[[#This Row],[Column45]],Table12151658920[[#This Row],[Column44]],Table12151658920[[#This Row],[Column43]])</f>
        <v>0</v>
      </c>
      <c r="AV29" s="102">
        <v>0</v>
      </c>
      <c r="AW29" s="102">
        <v>0</v>
      </c>
      <c r="AX29" s="102">
        <v>0</v>
      </c>
      <c r="AY29" s="102">
        <v>0</v>
      </c>
      <c r="AZ29" s="102">
        <v>0</v>
      </c>
      <c r="BA2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0" spans="1:53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54"/>
      <c r="M30" s="54"/>
      <c r="N30" s="54"/>
      <c r="O30" s="54"/>
      <c r="P30" s="65"/>
      <c r="Q3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0" s="101"/>
      <c r="S30" s="101"/>
      <c r="T30" s="101"/>
      <c r="U30" s="101"/>
      <c r="V30" s="65"/>
      <c r="W30" s="118" t="e">
        <f>AVERAGE(Table12151658920[[#This Row],[Column19]],Table12151658920[[#This Row],[Column20]],Table12151658920[[#This Row],[Column22]])</f>
        <v>#DIV/0!</v>
      </c>
      <c r="X30" s="59">
        <v>0</v>
      </c>
      <c r="Y30" s="59">
        <v>0</v>
      </c>
      <c r="Z30" s="59">
        <v>0</v>
      </c>
      <c r="AA30" s="101"/>
      <c r="AB30" s="65"/>
      <c r="AC30" s="118">
        <f>AVERAGE(Table12151658920[[#This Row],[Column25]],Table12151658920[[#This Row],[Column26]],Table12151658920[[#This Row],[Column27]])</f>
        <v>0</v>
      </c>
      <c r="AD30" s="101"/>
      <c r="AE30" s="101"/>
      <c r="AF30" s="101"/>
      <c r="AG30" s="101"/>
      <c r="AH30" s="65"/>
      <c r="AI30" s="118" t="e">
        <f>AVERAGE(Table12151658920[[#This Row],[Column33]],Table12151658920[[#This Row],[Column32]],Table12151658920[[#This Row],[Column31]])</f>
        <v>#DIV/0!</v>
      </c>
      <c r="AJ30" s="54"/>
      <c r="AK30" s="54"/>
      <c r="AL30" s="101"/>
      <c r="AM30" s="54"/>
      <c r="AN30" s="65"/>
      <c r="AO30" s="118">
        <v>0</v>
      </c>
      <c r="AP30" s="59">
        <v>0</v>
      </c>
      <c r="AQ30" s="59">
        <v>0</v>
      </c>
      <c r="AR30" s="59">
        <v>0</v>
      </c>
      <c r="AS30" s="101"/>
      <c r="AT30" s="65"/>
      <c r="AU30" s="118">
        <f>AVERAGE(Table12151658920[[#This Row],[Column45]],Table12151658920[[#This Row],[Column44]],Table12151658920[[#This Row],[Column43]])</f>
        <v>0</v>
      </c>
      <c r="AV30" s="102">
        <v>0</v>
      </c>
      <c r="AW30" s="102">
        <v>0</v>
      </c>
      <c r="AX30" s="102">
        <v>0</v>
      </c>
      <c r="AY30" s="102">
        <v>0</v>
      </c>
      <c r="AZ30" s="102">
        <v>0</v>
      </c>
      <c r="BA3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1" spans="1:53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58"/>
      <c r="M31" s="58"/>
      <c r="N31" s="58"/>
      <c r="O31" s="58"/>
      <c r="P31" s="59"/>
      <c r="Q3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1" s="102"/>
      <c r="S31" s="102"/>
      <c r="T31" s="102"/>
      <c r="U31" s="102"/>
      <c r="V31" s="59"/>
      <c r="W31" s="118" t="e">
        <f>AVERAGE(Table12151658920[[#This Row],[Column19]],Table12151658920[[#This Row],[Column20]],Table12151658920[[#This Row],[Column22]])</f>
        <v>#DIV/0!</v>
      </c>
      <c r="X31" s="59">
        <v>0</v>
      </c>
      <c r="Y31" s="59">
        <v>0</v>
      </c>
      <c r="Z31" s="59">
        <v>0</v>
      </c>
      <c r="AA31" s="102"/>
      <c r="AB31" s="59"/>
      <c r="AC31" s="118">
        <f>AVERAGE(Table12151658920[[#This Row],[Column25]],Table12151658920[[#This Row],[Column26]],Table12151658920[[#This Row],[Column27]])</f>
        <v>0</v>
      </c>
      <c r="AD31" s="102"/>
      <c r="AE31" s="102"/>
      <c r="AF31" s="102"/>
      <c r="AG31" s="102"/>
      <c r="AH31" s="59"/>
      <c r="AI31" s="118" t="e">
        <f>AVERAGE(Table12151658920[[#This Row],[Column33]],Table12151658920[[#This Row],[Column32]],Table12151658920[[#This Row],[Column31]])</f>
        <v>#DIV/0!</v>
      </c>
      <c r="AJ31" s="58"/>
      <c r="AK31" s="58"/>
      <c r="AL31" s="102"/>
      <c r="AM31" s="58"/>
      <c r="AN31" s="59"/>
      <c r="AO31" s="118">
        <v>0</v>
      </c>
      <c r="AP31" s="59">
        <v>0</v>
      </c>
      <c r="AQ31" s="59">
        <v>0</v>
      </c>
      <c r="AR31" s="59">
        <v>0</v>
      </c>
      <c r="AS31" s="102"/>
      <c r="AT31" s="59"/>
      <c r="AU31" s="118">
        <f>AVERAGE(Table12151658920[[#This Row],[Column45]],Table12151658920[[#This Row],[Column44]],Table12151658920[[#This Row],[Column43]])</f>
        <v>0</v>
      </c>
      <c r="AV31" s="102">
        <v>0</v>
      </c>
      <c r="AW31" s="102">
        <v>0</v>
      </c>
      <c r="AX31" s="102">
        <v>0</v>
      </c>
      <c r="AY31" s="102">
        <v>0</v>
      </c>
      <c r="AZ31" s="102">
        <v>0</v>
      </c>
      <c r="BA3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2" spans="1:53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54"/>
      <c r="M32" s="54"/>
      <c r="N32" s="54"/>
      <c r="O32" s="54"/>
      <c r="P32" s="65"/>
      <c r="Q3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2" s="101"/>
      <c r="S32" s="101"/>
      <c r="T32" s="101"/>
      <c r="U32" s="101"/>
      <c r="V32" s="65"/>
      <c r="W32" s="118" t="e">
        <f>AVERAGE(Table12151658920[[#This Row],[Column19]],Table12151658920[[#This Row],[Column20]],Table12151658920[[#This Row],[Column22]])</f>
        <v>#DIV/0!</v>
      </c>
      <c r="X32" s="59">
        <v>0</v>
      </c>
      <c r="Y32" s="59">
        <v>0</v>
      </c>
      <c r="Z32" s="59">
        <v>0</v>
      </c>
      <c r="AA32" s="101"/>
      <c r="AB32" s="65"/>
      <c r="AC32" s="118">
        <f>AVERAGE(Table12151658920[[#This Row],[Column25]],Table12151658920[[#This Row],[Column26]],Table12151658920[[#This Row],[Column27]])</f>
        <v>0</v>
      </c>
      <c r="AD32" s="101"/>
      <c r="AE32" s="101"/>
      <c r="AF32" s="101"/>
      <c r="AG32" s="101"/>
      <c r="AH32" s="65"/>
      <c r="AI32" s="118" t="e">
        <f>AVERAGE(Table12151658920[[#This Row],[Column33]],Table12151658920[[#This Row],[Column32]],Table12151658920[[#This Row],[Column31]])</f>
        <v>#DIV/0!</v>
      </c>
      <c r="AJ32" s="54"/>
      <c r="AK32" s="54"/>
      <c r="AL32" s="101"/>
      <c r="AM32" s="54"/>
      <c r="AN32" s="65"/>
      <c r="AO32" s="118">
        <v>0</v>
      </c>
      <c r="AP32" s="59">
        <v>0</v>
      </c>
      <c r="AQ32" s="59">
        <v>0</v>
      </c>
      <c r="AR32" s="59">
        <v>0</v>
      </c>
      <c r="AS32" s="101"/>
      <c r="AT32" s="65"/>
      <c r="AU32" s="118">
        <f>AVERAGE(Table12151658920[[#This Row],[Column45]],Table12151658920[[#This Row],[Column44]],Table12151658920[[#This Row],[Column43]])</f>
        <v>0</v>
      </c>
      <c r="AV32" s="102">
        <v>0</v>
      </c>
      <c r="AW32" s="102">
        <v>0</v>
      </c>
      <c r="AX32" s="102">
        <v>0</v>
      </c>
      <c r="AY32" s="102">
        <v>0</v>
      </c>
      <c r="AZ32" s="102">
        <v>0</v>
      </c>
      <c r="BA3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3" spans="1:53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58"/>
      <c r="M33" s="58"/>
      <c r="N33" s="58"/>
      <c r="O33" s="58"/>
      <c r="P33" s="59"/>
      <c r="Q3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3" s="102"/>
      <c r="S33" s="102"/>
      <c r="T33" s="102"/>
      <c r="U33" s="102"/>
      <c r="V33" s="59"/>
      <c r="W33" s="118" t="e">
        <f>AVERAGE(Table12151658920[[#This Row],[Column19]],Table12151658920[[#This Row],[Column20]],Table12151658920[[#This Row],[Column22]])</f>
        <v>#DIV/0!</v>
      </c>
      <c r="X33" s="59">
        <v>0</v>
      </c>
      <c r="Y33" s="59">
        <v>0</v>
      </c>
      <c r="Z33" s="59">
        <v>0</v>
      </c>
      <c r="AA33" s="102"/>
      <c r="AB33" s="59"/>
      <c r="AC33" s="118">
        <f>AVERAGE(Table12151658920[[#This Row],[Column25]],Table12151658920[[#This Row],[Column26]],Table12151658920[[#This Row],[Column27]])</f>
        <v>0</v>
      </c>
      <c r="AD33" s="102"/>
      <c r="AE33" s="102"/>
      <c r="AF33" s="102"/>
      <c r="AG33" s="102"/>
      <c r="AH33" s="59"/>
      <c r="AI33" s="118" t="e">
        <f>AVERAGE(Table12151658920[[#This Row],[Column33]],Table12151658920[[#This Row],[Column32]],Table12151658920[[#This Row],[Column31]])</f>
        <v>#DIV/0!</v>
      </c>
      <c r="AJ33" s="58"/>
      <c r="AK33" s="58"/>
      <c r="AL33" s="102"/>
      <c r="AM33" s="58"/>
      <c r="AN33" s="59"/>
      <c r="AO33" s="118">
        <v>0</v>
      </c>
      <c r="AP33" s="59">
        <v>0</v>
      </c>
      <c r="AQ33" s="59">
        <v>0</v>
      </c>
      <c r="AR33" s="59">
        <v>0</v>
      </c>
      <c r="AS33" s="102"/>
      <c r="AT33" s="59"/>
      <c r="AU33" s="118">
        <f>AVERAGE(Table12151658920[[#This Row],[Column45]],Table12151658920[[#This Row],[Column44]],Table12151658920[[#This Row],[Column43]])</f>
        <v>0</v>
      </c>
      <c r="AV33" s="102">
        <v>0</v>
      </c>
      <c r="AW33" s="102">
        <v>0</v>
      </c>
      <c r="AX33" s="102">
        <v>0</v>
      </c>
      <c r="AY33" s="102">
        <v>0</v>
      </c>
      <c r="AZ33" s="102">
        <v>0</v>
      </c>
      <c r="BA3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4" spans="1:53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54"/>
      <c r="M34" s="54"/>
      <c r="N34" s="54"/>
      <c r="O34" s="54"/>
      <c r="P34" s="65"/>
      <c r="Q3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4" s="101"/>
      <c r="S34" s="101"/>
      <c r="T34" s="101"/>
      <c r="U34" s="101"/>
      <c r="V34" s="65"/>
      <c r="W34" s="118" t="e">
        <f>AVERAGE(Table12151658920[[#This Row],[Column19]],Table12151658920[[#This Row],[Column20]],Table12151658920[[#This Row],[Column22]])</f>
        <v>#DIV/0!</v>
      </c>
      <c r="X34" s="59">
        <v>0</v>
      </c>
      <c r="Y34" s="59">
        <v>0</v>
      </c>
      <c r="Z34" s="59">
        <v>0</v>
      </c>
      <c r="AA34" s="101"/>
      <c r="AB34" s="65"/>
      <c r="AC34" s="118">
        <f>AVERAGE(Table12151658920[[#This Row],[Column25]],Table12151658920[[#This Row],[Column26]],Table12151658920[[#This Row],[Column27]])</f>
        <v>0</v>
      </c>
      <c r="AD34" s="101"/>
      <c r="AE34" s="101"/>
      <c r="AF34" s="101"/>
      <c r="AG34" s="101"/>
      <c r="AH34" s="65"/>
      <c r="AI34" s="118" t="e">
        <f>AVERAGE(Table12151658920[[#This Row],[Column33]],Table12151658920[[#This Row],[Column32]],Table12151658920[[#This Row],[Column31]])</f>
        <v>#DIV/0!</v>
      </c>
      <c r="AJ34" s="54"/>
      <c r="AK34" s="54"/>
      <c r="AL34" s="101"/>
      <c r="AM34" s="54"/>
      <c r="AN34" s="65"/>
      <c r="AO34" s="118">
        <v>0</v>
      </c>
      <c r="AP34" s="59">
        <v>0</v>
      </c>
      <c r="AQ34" s="59">
        <v>0</v>
      </c>
      <c r="AR34" s="59">
        <v>0</v>
      </c>
      <c r="AS34" s="101"/>
      <c r="AT34" s="65"/>
      <c r="AU34" s="118">
        <f>AVERAGE(Table12151658920[[#This Row],[Column45]],Table12151658920[[#This Row],[Column44]],Table12151658920[[#This Row],[Column43]])</f>
        <v>0</v>
      </c>
      <c r="AV34" s="102">
        <v>0</v>
      </c>
      <c r="AW34" s="102">
        <v>0</v>
      </c>
      <c r="AX34" s="102">
        <v>0</v>
      </c>
      <c r="AY34" s="102">
        <v>0</v>
      </c>
      <c r="AZ34" s="102">
        <v>0</v>
      </c>
      <c r="BA3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5" spans="1:53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58"/>
      <c r="M35" s="58"/>
      <c r="N35" s="58"/>
      <c r="O35" s="58"/>
      <c r="P35" s="59"/>
      <c r="Q3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5" s="102"/>
      <c r="S35" s="102"/>
      <c r="T35" s="102"/>
      <c r="U35" s="102"/>
      <c r="V35" s="59"/>
      <c r="W35" s="118" t="e">
        <f>AVERAGE(Table12151658920[[#This Row],[Column19]],Table12151658920[[#This Row],[Column20]],Table12151658920[[#This Row],[Column22]])</f>
        <v>#DIV/0!</v>
      </c>
      <c r="X35" s="59">
        <v>0</v>
      </c>
      <c r="Y35" s="59">
        <v>0</v>
      </c>
      <c r="Z35" s="59">
        <v>0</v>
      </c>
      <c r="AA35" s="102"/>
      <c r="AB35" s="59"/>
      <c r="AC35" s="118">
        <f>AVERAGE(Table12151658920[[#This Row],[Column25]],Table12151658920[[#This Row],[Column26]],Table12151658920[[#This Row],[Column27]])</f>
        <v>0</v>
      </c>
      <c r="AD35" s="102"/>
      <c r="AE35" s="102"/>
      <c r="AF35" s="102"/>
      <c r="AG35" s="102"/>
      <c r="AH35" s="59"/>
      <c r="AI35" s="118" t="e">
        <f>AVERAGE(Table12151658920[[#This Row],[Column33]],Table12151658920[[#This Row],[Column32]],Table12151658920[[#This Row],[Column31]])</f>
        <v>#DIV/0!</v>
      </c>
      <c r="AJ35" s="58"/>
      <c r="AK35" s="58"/>
      <c r="AL35" s="102"/>
      <c r="AM35" s="58"/>
      <c r="AN35" s="59"/>
      <c r="AO35" s="118">
        <v>0</v>
      </c>
      <c r="AP35" s="59">
        <v>0</v>
      </c>
      <c r="AQ35" s="59">
        <v>0</v>
      </c>
      <c r="AR35" s="59">
        <v>0</v>
      </c>
      <c r="AS35" s="102"/>
      <c r="AT35" s="59"/>
      <c r="AU35" s="118">
        <f>AVERAGE(Table12151658920[[#This Row],[Column45]],Table12151658920[[#This Row],[Column44]],Table12151658920[[#This Row],[Column43]])</f>
        <v>0</v>
      </c>
      <c r="AV35" s="102">
        <v>0</v>
      </c>
      <c r="AW35" s="102">
        <v>0</v>
      </c>
      <c r="AX35" s="102">
        <v>0</v>
      </c>
      <c r="AY35" s="102">
        <v>0</v>
      </c>
      <c r="AZ35" s="102">
        <v>0</v>
      </c>
      <c r="BA3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6" spans="1:53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54"/>
      <c r="M36" s="54"/>
      <c r="N36" s="54"/>
      <c r="O36" s="54"/>
      <c r="P36" s="65"/>
      <c r="Q3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6" s="101"/>
      <c r="S36" s="101"/>
      <c r="T36" s="101"/>
      <c r="U36" s="101"/>
      <c r="V36" s="65"/>
      <c r="W36" s="118" t="e">
        <f>AVERAGE(Table12151658920[[#This Row],[Column19]],Table12151658920[[#This Row],[Column20]],Table12151658920[[#This Row],[Column22]])</f>
        <v>#DIV/0!</v>
      </c>
      <c r="X36" s="59">
        <v>0</v>
      </c>
      <c r="Y36" s="59">
        <v>0</v>
      </c>
      <c r="Z36" s="59">
        <v>0</v>
      </c>
      <c r="AA36" s="101"/>
      <c r="AB36" s="65"/>
      <c r="AC36" s="118">
        <f>AVERAGE(Table12151658920[[#This Row],[Column25]],Table12151658920[[#This Row],[Column26]],Table12151658920[[#This Row],[Column27]])</f>
        <v>0</v>
      </c>
      <c r="AD36" s="101"/>
      <c r="AE36" s="101"/>
      <c r="AF36" s="101"/>
      <c r="AG36" s="101"/>
      <c r="AH36" s="65"/>
      <c r="AI36" s="118" t="e">
        <f>AVERAGE(Table12151658920[[#This Row],[Column33]],Table12151658920[[#This Row],[Column32]],Table12151658920[[#This Row],[Column31]])</f>
        <v>#DIV/0!</v>
      </c>
      <c r="AJ36" s="54"/>
      <c r="AK36" s="54"/>
      <c r="AL36" s="101"/>
      <c r="AM36" s="54"/>
      <c r="AN36" s="65"/>
      <c r="AO36" s="118">
        <v>0</v>
      </c>
      <c r="AP36" s="59">
        <v>0</v>
      </c>
      <c r="AQ36" s="59">
        <v>0</v>
      </c>
      <c r="AR36" s="59">
        <v>0</v>
      </c>
      <c r="AS36" s="101"/>
      <c r="AT36" s="65"/>
      <c r="AU36" s="118">
        <f>AVERAGE(Table12151658920[[#This Row],[Column45]],Table12151658920[[#This Row],[Column44]],Table12151658920[[#This Row],[Column43]])</f>
        <v>0</v>
      </c>
      <c r="AV36" s="102">
        <v>0</v>
      </c>
      <c r="AW36" s="102">
        <v>0</v>
      </c>
      <c r="AX36" s="102">
        <v>0</v>
      </c>
      <c r="AY36" s="102">
        <v>0</v>
      </c>
      <c r="AZ36" s="102">
        <v>0</v>
      </c>
      <c r="BA3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7" spans="1:53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58"/>
      <c r="M37" s="58"/>
      <c r="N37" s="58"/>
      <c r="O37" s="58"/>
      <c r="P37" s="59"/>
      <c r="Q3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7" s="102"/>
      <c r="S37" s="102"/>
      <c r="T37" s="102"/>
      <c r="U37" s="102"/>
      <c r="V37" s="59"/>
      <c r="W37" s="118" t="e">
        <f>AVERAGE(Table12151658920[[#This Row],[Column19]],Table12151658920[[#This Row],[Column20]],Table12151658920[[#This Row],[Column22]])</f>
        <v>#DIV/0!</v>
      </c>
      <c r="X37" s="59">
        <v>0</v>
      </c>
      <c r="Y37" s="59">
        <v>0</v>
      </c>
      <c r="Z37" s="59">
        <v>0</v>
      </c>
      <c r="AA37" s="102"/>
      <c r="AB37" s="59"/>
      <c r="AC37" s="118">
        <f>AVERAGE(Table12151658920[[#This Row],[Column25]],Table12151658920[[#This Row],[Column26]],Table12151658920[[#This Row],[Column27]])</f>
        <v>0</v>
      </c>
      <c r="AD37" s="102"/>
      <c r="AE37" s="102"/>
      <c r="AF37" s="102"/>
      <c r="AG37" s="102"/>
      <c r="AH37" s="59"/>
      <c r="AI37" s="118" t="e">
        <f>AVERAGE(Table12151658920[[#This Row],[Column33]],Table12151658920[[#This Row],[Column32]],Table12151658920[[#This Row],[Column31]])</f>
        <v>#DIV/0!</v>
      </c>
      <c r="AJ37" s="58"/>
      <c r="AK37" s="58"/>
      <c r="AL37" s="102"/>
      <c r="AM37" s="58"/>
      <c r="AN37" s="59"/>
      <c r="AO37" s="118">
        <v>0</v>
      </c>
      <c r="AP37" s="59">
        <v>0</v>
      </c>
      <c r="AQ37" s="59">
        <v>0</v>
      </c>
      <c r="AR37" s="59">
        <v>0</v>
      </c>
      <c r="AS37" s="102"/>
      <c r="AT37" s="59"/>
      <c r="AU37" s="118">
        <f>AVERAGE(Table12151658920[[#This Row],[Column45]],Table12151658920[[#This Row],[Column44]],Table12151658920[[#This Row],[Column43]])</f>
        <v>0</v>
      </c>
      <c r="AV37" s="102">
        <v>0</v>
      </c>
      <c r="AW37" s="102">
        <v>0</v>
      </c>
      <c r="AX37" s="102">
        <v>0</v>
      </c>
      <c r="AY37" s="102">
        <v>0</v>
      </c>
      <c r="AZ37" s="102">
        <v>0</v>
      </c>
      <c r="BA3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8" spans="1:53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54"/>
      <c r="M38" s="54"/>
      <c r="N38" s="54"/>
      <c r="O38" s="54"/>
      <c r="P38" s="65"/>
      <c r="Q3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8" s="101"/>
      <c r="S38" s="101"/>
      <c r="T38" s="101"/>
      <c r="U38" s="101"/>
      <c r="V38" s="65"/>
      <c r="W38" s="118" t="e">
        <f>AVERAGE(Table12151658920[[#This Row],[Column19]],Table12151658920[[#This Row],[Column20]],Table12151658920[[#This Row],[Column22]])</f>
        <v>#DIV/0!</v>
      </c>
      <c r="X38" s="59">
        <v>0</v>
      </c>
      <c r="Y38" s="59">
        <v>0</v>
      </c>
      <c r="Z38" s="59">
        <v>0</v>
      </c>
      <c r="AA38" s="101"/>
      <c r="AB38" s="65"/>
      <c r="AC38" s="118">
        <f>AVERAGE(Table12151658920[[#This Row],[Column25]],Table12151658920[[#This Row],[Column26]],Table12151658920[[#This Row],[Column27]])</f>
        <v>0</v>
      </c>
      <c r="AD38" s="101"/>
      <c r="AE38" s="101"/>
      <c r="AF38" s="101"/>
      <c r="AG38" s="101"/>
      <c r="AH38" s="65"/>
      <c r="AI38" s="118" t="e">
        <f>AVERAGE(Table12151658920[[#This Row],[Column33]],Table12151658920[[#This Row],[Column32]],Table12151658920[[#This Row],[Column31]])</f>
        <v>#DIV/0!</v>
      </c>
      <c r="AJ38" s="54"/>
      <c r="AK38" s="54"/>
      <c r="AL38" s="101"/>
      <c r="AM38" s="54"/>
      <c r="AN38" s="65"/>
      <c r="AO38" s="118">
        <v>0</v>
      </c>
      <c r="AP38" s="59">
        <v>0</v>
      </c>
      <c r="AQ38" s="59">
        <v>0</v>
      </c>
      <c r="AR38" s="59">
        <v>0</v>
      </c>
      <c r="AS38" s="101"/>
      <c r="AT38" s="65"/>
      <c r="AU38" s="118">
        <f>AVERAGE(Table12151658920[[#This Row],[Column45]],Table12151658920[[#This Row],[Column44]],Table12151658920[[#This Row],[Column43]])</f>
        <v>0</v>
      </c>
      <c r="AV38" s="102">
        <v>0</v>
      </c>
      <c r="AW38" s="102">
        <v>0</v>
      </c>
      <c r="AX38" s="102">
        <v>0</v>
      </c>
      <c r="AY38" s="102">
        <v>0</v>
      </c>
      <c r="AZ38" s="102">
        <v>0</v>
      </c>
      <c r="BA3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39" spans="1:53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58"/>
      <c r="M39" s="58"/>
      <c r="N39" s="58"/>
      <c r="O39" s="58"/>
      <c r="P39" s="59"/>
      <c r="Q3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39" s="102"/>
      <c r="S39" s="102"/>
      <c r="T39" s="102"/>
      <c r="U39" s="102"/>
      <c r="V39" s="59"/>
      <c r="W39" s="118" t="e">
        <f>AVERAGE(Table12151658920[[#This Row],[Column19]],Table12151658920[[#This Row],[Column20]],Table12151658920[[#This Row],[Column22]])</f>
        <v>#DIV/0!</v>
      </c>
      <c r="X39" s="59">
        <v>0</v>
      </c>
      <c r="Y39" s="59">
        <v>0</v>
      </c>
      <c r="Z39" s="59">
        <v>0</v>
      </c>
      <c r="AA39" s="102"/>
      <c r="AB39" s="59"/>
      <c r="AC39" s="118">
        <f>AVERAGE(Table12151658920[[#This Row],[Column25]],Table12151658920[[#This Row],[Column26]],Table12151658920[[#This Row],[Column27]])</f>
        <v>0</v>
      </c>
      <c r="AD39" s="102"/>
      <c r="AE39" s="102"/>
      <c r="AF39" s="102"/>
      <c r="AG39" s="102"/>
      <c r="AH39" s="59"/>
      <c r="AI39" s="118" t="e">
        <f>AVERAGE(Table12151658920[[#This Row],[Column33]],Table12151658920[[#This Row],[Column32]],Table12151658920[[#This Row],[Column31]])</f>
        <v>#DIV/0!</v>
      </c>
      <c r="AJ39" s="58"/>
      <c r="AK39" s="58"/>
      <c r="AL39" s="102"/>
      <c r="AM39" s="58"/>
      <c r="AN39" s="59"/>
      <c r="AO39" s="118">
        <v>0</v>
      </c>
      <c r="AP39" s="59">
        <v>0</v>
      </c>
      <c r="AQ39" s="59">
        <v>0</v>
      </c>
      <c r="AR39" s="59">
        <v>0</v>
      </c>
      <c r="AS39" s="102"/>
      <c r="AT39" s="59"/>
      <c r="AU39" s="118">
        <f>AVERAGE(Table12151658920[[#This Row],[Column45]],Table12151658920[[#This Row],[Column44]],Table12151658920[[#This Row],[Column43]])</f>
        <v>0</v>
      </c>
      <c r="AV39" s="102">
        <v>0</v>
      </c>
      <c r="AW39" s="102">
        <v>0</v>
      </c>
      <c r="AX39" s="102">
        <v>0</v>
      </c>
      <c r="AY39" s="102">
        <v>0</v>
      </c>
      <c r="AZ39" s="102">
        <v>0</v>
      </c>
      <c r="BA3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0" spans="1:53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54"/>
      <c r="M40" s="54"/>
      <c r="N40" s="54"/>
      <c r="O40" s="54"/>
      <c r="P40" s="65"/>
      <c r="Q4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0" s="101"/>
      <c r="S40" s="101"/>
      <c r="T40" s="101"/>
      <c r="U40" s="101"/>
      <c r="V40" s="65"/>
      <c r="W40" s="118" t="e">
        <f>AVERAGE(Table12151658920[[#This Row],[Column19]],Table12151658920[[#This Row],[Column20]],Table12151658920[[#This Row],[Column22]])</f>
        <v>#DIV/0!</v>
      </c>
      <c r="X40" s="59">
        <v>0</v>
      </c>
      <c r="Y40" s="59">
        <v>0</v>
      </c>
      <c r="Z40" s="59">
        <v>0</v>
      </c>
      <c r="AA40" s="101"/>
      <c r="AB40" s="65"/>
      <c r="AC40" s="118">
        <f>AVERAGE(Table12151658920[[#This Row],[Column25]],Table12151658920[[#This Row],[Column26]],Table12151658920[[#This Row],[Column27]])</f>
        <v>0</v>
      </c>
      <c r="AD40" s="101"/>
      <c r="AE40" s="101"/>
      <c r="AF40" s="101"/>
      <c r="AG40" s="101"/>
      <c r="AH40" s="65"/>
      <c r="AI40" s="118" t="e">
        <f>AVERAGE(Table12151658920[[#This Row],[Column33]],Table12151658920[[#This Row],[Column32]],Table12151658920[[#This Row],[Column31]])</f>
        <v>#DIV/0!</v>
      </c>
      <c r="AJ40" s="54"/>
      <c r="AK40" s="54"/>
      <c r="AL40" s="101"/>
      <c r="AM40" s="54"/>
      <c r="AN40" s="65"/>
      <c r="AO40" s="118">
        <v>0</v>
      </c>
      <c r="AP40" s="59">
        <v>0</v>
      </c>
      <c r="AQ40" s="59">
        <v>0</v>
      </c>
      <c r="AR40" s="59">
        <v>0</v>
      </c>
      <c r="AS40" s="101"/>
      <c r="AT40" s="65"/>
      <c r="AU40" s="118">
        <f>AVERAGE(Table12151658920[[#This Row],[Column45]],Table12151658920[[#This Row],[Column44]],Table12151658920[[#This Row],[Column43]])</f>
        <v>0</v>
      </c>
      <c r="AV40" s="102">
        <v>0</v>
      </c>
      <c r="AW40" s="102">
        <v>0</v>
      </c>
      <c r="AX40" s="102">
        <v>0</v>
      </c>
      <c r="AY40" s="102">
        <v>0</v>
      </c>
      <c r="AZ40" s="102">
        <v>0</v>
      </c>
      <c r="BA4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1" spans="1:53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58"/>
      <c r="M41" s="58"/>
      <c r="N41" s="58"/>
      <c r="O41" s="58"/>
      <c r="P41" s="59"/>
      <c r="Q4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1" s="102"/>
      <c r="S41" s="102"/>
      <c r="T41" s="102"/>
      <c r="U41" s="102"/>
      <c r="V41" s="59"/>
      <c r="W41" s="118" t="e">
        <f>AVERAGE(Table12151658920[[#This Row],[Column19]],Table12151658920[[#This Row],[Column20]],Table12151658920[[#This Row],[Column22]])</f>
        <v>#DIV/0!</v>
      </c>
      <c r="X41" s="59">
        <v>0</v>
      </c>
      <c r="Y41" s="59">
        <v>0</v>
      </c>
      <c r="Z41" s="59">
        <v>0</v>
      </c>
      <c r="AA41" s="102"/>
      <c r="AB41" s="59"/>
      <c r="AC41" s="118">
        <f>AVERAGE(Table12151658920[[#This Row],[Column25]],Table12151658920[[#This Row],[Column26]],Table12151658920[[#This Row],[Column27]])</f>
        <v>0</v>
      </c>
      <c r="AD41" s="102"/>
      <c r="AE41" s="102"/>
      <c r="AF41" s="102"/>
      <c r="AG41" s="102"/>
      <c r="AH41" s="59"/>
      <c r="AI41" s="118" t="e">
        <f>AVERAGE(Table12151658920[[#This Row],[Column33]],Table12151658920[[#This Row],[Column32]],Table12151658920[[#This Row],[Column31]])</f>
        <v>#DIV/0!</v>
      </c>
      <c r="AJ41" s="58"/>
      <c r="AK41" s="58"/>
      <c r="AL41" s="102"/>
      <c r="AM41" s="58"/>
      <c r="AN41" s="59"/>
      <c r="AO41" s="118">
        <v>0</v>
      </c>
      <c r="AP41" s="59">
        <v>0</v>
      </c>
      <c r="AQ41" s="59">
        <v>0</v>
      </c>
      <c r="AR41" s="59">
        <v>0</v>
      </c>
      <c r="AS41" s="102"/>
      <c r="AT41" s="59"/>
      <c r="AU41" s="118">
        <f>AVERAGE(Table12151658920[[#This Row],[Column45]],Table12151658920[[#This Row],[Column44]],Table12151658920[[#This Row],[Column43]])</f>
        <v>0</v>
      </c>
      <c r="AV41" s="102">
        <v>0</v>
      </c>
      <c r="AW41" s="102">
        <v>0</v>
      </c>
      <c r="AX41" s="102">
        <v>0</v>
      </c>
      <c r="AY41" s="102">
        <v>0</v>
      </c>
      <c r="AZ41" s="102">
        <v>0</v>
      </c>
      <c r="BA4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2" spans="1:53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54"/>
      <c r="M42" s="54"/>
      <c r="N42" s="54"/>
      <c r="O42" s="54"/>
      <c r="P42" s="65"/>
      <c r="Q4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2" s="101"/>
      <c r="S42" s="101"/>
      <c r="T42" s="101"/>
      <c r="U42" s="101"/>
      <c r="V42" s="65"/>
      <c r="W42" s="118" t="e">
        <f>AVERAGE(Table12151658920[[#This Row],[Column19]],Table12151658920[[#This Row],[Column20]],Table12151658920[[#This Row],[Column22]])</f>
        <v>#DIV/0!</v>
      </c>
      <c r="X42" s="59">
        <v>0</v>
      </c>
      <c r="Y42" s="59">
        <v>0</v>
      </c>
      <c r="Z42" s="59">
        <v>0</v>
      </c>
      <c r="AA42" s="101"/>
      <c r="AB42" s="65"/>
      <c r="AC42" s="118">
        <f>AVERAGE(Table12151658920[[#This Row],[Column25]],Table12151658920[[#This Row],[Column26]],Table12151658920[[#This Row],[Column27]])</f>
        <v>0</v>
      </c>
      <c r="AD42" s="101"/>
      <c r="AE42" s="101"/>
      <c r="AF42" s="101"/>
      <c r="AG42" s="101"/>
      <c r="AH42" s="65"/>
      <c r="AI42" s="118" t="e">
        <f>AVERAGE(Table12151658920[[#This Row],[Column33]],Table12151658920[[#This Row],[Column32]],Table12151658920[[#This Row],[Column31]])</f>
        <v>#DIV/0!</v>
      </c>
      <c r="AJ42" s="54"/>
      <c r="AK42" s="54"/>
      <c r="AL42" s="101"/>
      <c r="AM42" s="54"/>
      <c r="AN42" s="65"/>
      <c r="AO42" s="118">
        <v>0</v>
      </c>
      <c r="AP42" s="59">
        <v>0</v>
      </c>
      <c r="AQ42" s="59">
        <v>0</v>
      </c>
      <c r="AR42" s="59">
        <v>0</v>
      </c>
      <c r="AS42" s="101"/>
      <c r="AT42" s="65"/>
      <c r="AU42" s="118">
        <f>AVERAGE(Table12151658920[[#This Row],[Column45]],Table12151658920[[#This Row],[Column44]],Table12151658920[[#This Row],[Column43]])</f>
        <v>0</v>
      </c>
      <c r="AV42" s="102">
        <v>0</v>
      </c>
      <c r="AW42" s="102">
        <v>0</v>
      </c>
      <c r="AX42" s="102">
        <v>0</v>
      </c>
      <c r="AY42" s="102">
        <v>0</v>
      </c>
      <c r="AZ42" s="102">
        <v>0</v>
      </c>
      <c r="BA4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3" spans="1:53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58"/>
      <c r="M43" s="58"/>
      <c r="N43" s="58"/>
      <c r="O43" s="58"/>
      <c r="P43" s="59"/>
      <c r="Q4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3" s="102"/>
      <c r="S43" s="102"/>
      <c r="T43" s="102"/>
      <c r="U43" s="102"/>
      <c r="V43" s="59"/>
      <c r="W43" s="118" t="e">
        <f>AVERAGE(Table12151658920[[#This Row],[Column19]],Table12151658920[[#This Row],[Column20]],Table12151658920[[#This Row],[Column22]])</f>
        <v>#DIV/0!</v>
      </c>
      <c r="X43" s="59">
        <v>0</v>
      </c>
      <c r="Y43" s="59">
        <v>0</v>
      </c>
      <c r="Z43" s="59">
        <v>0</v>
      </c>
      <c r="AA43" s="102"/>
      <c r="AB43" s="59"/>
      <c r="AC43" s="118">
        <f>AVERAGE(Table12151658920[[#This Row],[Column25]],Table12151658920[[#This Row],[Column26]],Table12151658920[[#This Row],[Column27]])</f>
        <v>0</v>
      </c>
      <c r="AD43" s="102"/>
      <c r="AE43" s="102"/>
      <c r="AF43" s="102"/>
      <c r="AG43" s="102"/>
      <c r="AH43" s="59"/>
      <c r="AI43" s="118" t="e">
        <f>AVERAGE(Table12151658920[[#This Row],[Column33]],Table12151658920[[#This Row],[Column32]],Table12151658920[[#This Row],[Column31]])</f>
        <v>#DIV/0!</v>
      </c>
      <c r="AJ43" s="58"/>
      <c r="AK43" s="58"/>
      <c r="AL43" s="102"/>
      <c r="AM43" s="58"/>
      <c r="AN43" s="59"/>
      <c r="AO43" s="118">
        <v>0</v>
      </c>
      <c r="AP43" s="59">
        <v>0</v>
      </c>
      <c r="AQ43" s="59">
        <v>0</v>
      </c>
      <c r="AR43" s="59">
        <v>0</v>
      </c>
      <c r="AS43" s="102"/>
      <c r="AT43" s="59"/>
      <c r="AU43" s="118">
        <f>AVERAGE(Table12151658920[[#This Row],[Column45]],Table12151658920[[#This Row],[Column44]],Table12151658920[[#This Row],[Column43]])</f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  <c r="BA4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4" spans="1:53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54"/>
      <c r="M44" s="54"/>
      <c r="N44" s="54"/>
      <c r="O44" s="54"/>
      <c r="P44" s="65"/>
      <c r="Q4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4" s="101"/>
      <c r="S44" s="101"/>
      <c r="T44" s="101"/>
      <c r="U44" s="101"/>
      <c r="V44" s="65"/>
      <c r="W44" s="118" t="e">
        <f>AVERAGE(Table12151658920[[#This Row],[Column19]],Table12151658920[[#This Row],[Column20]],Table12151658920[[#This Row],[Column22]])</f>
        <v>#DIV/0!</v>
      </c>
      <c r="X44" s="59">
        <v>0</v>
      </c>
      <c r="Y44" s="59">
        <v>0</v>
      </c>
      <c r="Z44" s="59">
        <v>0</v>
      </c>
      <c r="AA44" s="101"/>
      <c r="AB44" s="65"/>
      <c r="AC44" s="118">
        <f>AVERAGE(Table12151658920[[#This Row],[Column25]],Table12151658920[[#This Row],[Column26]],Table12151658920[[#This Row],[Column27]])</f>
        <v>0</v>
      </c>
      <c r="AD44" s="101"/>
      <c r="AE44" s="101"/>
      <c r="AF44" s="101"/>
      <c r="AG44" s="101"/>
      <c r="AH44" s="65"/>
      <c r="AI44" s="118" t="e">
        <f>AVERAGE(Table12151658920[[#This Row],[Column33]],Table12151658920[[#This Row],[Column32]],Table12151658920[[#This Row],[Column31]])</f>
        <v>#DIV/0!</v>
      </c>
      <c r="AJ44" s="54"/>
      <c r="AK44" s="54"/>
      <c r="AL44" s="101"/>
      <c r="AM44" s="54"/>
      <c r="AN44" s="65"/>
      <c r="AO44" s="118">
        <v>0</v>
      </c>
      <c r="AP44" s="59">
        <v>0</v>
      </c>
      <c r="AQ44" s="59">
        <v>0</v>
      </c>
      <c r="AR44" s="59">
        <v>0</v>
      </c>
      <c r="AS44" s="101"/>
      <c r="AT44" s="65"/>
      <c r="AU44" s="118">
        <f>AVERAGE(Table12151658920[[#This Row],[Column45]],Table12151658920[[#This Row],[Column44]],Table12151658920[[#This Row],[Column43]])</f>
        <v>0</v>
      </c>
      <c r="AV44" s="102">
        <v>0</v>
      </c>
      <c r="AW44" s="102">
        <v>0</v>
      </c>
      <c r="AX44" s="102">
        <v>0</v>
      </c>
      <c r="AY44" s="102">
        <v>0</v>
      </c>
      <c r="AZ44" s="102">
        <v>0</v>
      </c>
      <c r="BA4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5" spans="1:53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58"/>
      <c r="M45" s="58"/>
      <c r="N45" s="58"/>
      <c r="O45" s="58"/>
      <c r="P45" s="59"/>
      <c r="Q4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5" s="102"/>
      <c r="S45" s="102"/>
      <c r="T45" s="102"/>
      <c r="U45" s="102"/>
      <c r="V45" s="59"/>
      <c r="W45" s="118" t="e">
        <f>AVERAGE(Table12151658920[[#This Row],[Column19]],Table12151658920[[#This Row],[Column20]],Table12151658920[[#This Row],[Column22]])</f>
        <v>#DIV/0!</v>
      </c>
      <c r="X45" s="59">
        <v>0</v>
      </c>
      <c r="Y45" s="59">
        <v>0</v>
      </c>
      <c r="Z45" s="59">
        <v>0</v>
      </c>
      <c r="AA45" s="102"/>
      <c r="AB45" s="59"/>
      <c r="AC45" s="118">
        <f>AVERAGE(Table12151658920[[#This Row],[Column25]],Table12151658920[[#This Row],[Column26]],Table12151658920[[#This Row],[Column27]])</f>
        <v>0</v>
      </c>
      <c r="AD45" s="102"/>
      <c r="AE45" s="102"/>
      <c r="AF45" s="102"/>
      <c r="AG45" s="102"/>
      <c r="AH45" s="59"/>
      <c r="AI45" s="118" t="e">
        <f>AVERAGE(Table12151658920[[#This Row],[Column33]],Table12151658920[[#This Row],[Column32]],Table12151658920[[#This Row],[Column31]])</f>
        <v>#DIV/0!</v>
      </c>
      <c r="AJ45" s="58"/>
      <c r="AK45" s="58"/>
      <c r="AL45" s="102"/>
      <c r="AM45" s="58"/>
      <c r="AN45" s="59"/>
      <c r="AO45" s="118">
        <v>0</v>
      </c>
      <c r="AP45" s="59">
        <v>0</v>
      </c>
      <c r="AQ45" s="59">
        <v>0</v>
      </c>
      <c r="AR45" s="59">
        <v>0</v>
      </c>
      <c r="AS45" s="102"/>
      <c r="AT45" s="59"/>
      <c r="AU45" s="118">
        <f>AVERAGE(Table12151658920[[#This Row],[Column45]],Table12151658920[[#This Row],[Column44]],Table12151658920[[#This Row],[Column43]])</f>
        <v>0</v>
      </c>
      <c r="AV45" s="102">
        <v>0</v>
      </c>
      <c r="AW45" s="102">
        <v>0</v>
      </c>
      <c r="AX45" s="102">
        <v>0</v>
      </c>
      <c r="AY45" s="102">
        <v>0</v>
      </c>
      <c r="AZ45" s="102">
        <v>0</v>
      </c>
      <c r="BA4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6" spans="1:53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54"/>
      <c r="M46" s="54"/>
      <c r="N46" s="54"/>
      <c r="O46" s="54"/>
      <c r="P46" s="65"/>
      <c r="Q4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6" s="101"/>
      <c r="S46" s="101"/>
      <c r="T46" s="101"/>
      <c r="U46" s="101"/>
      <c r="V46" s="65"/>
      <c r="W46" s="118" t="e">
        <f>AVERAGE(Table12151658920[[#This Row],[Column19]],Table12151658920[[#This Row],[Column20]],Table12151658920[[#This Row],[Column22]])</f>
        <v>#DIV/0!</v>
      </c>
      <c r="X46" s="59">
        <v>0</v>
      </c>
      <c r="Y46" s="59">
        <v>0</v>
      </c>
      <c r="Z46" s="59">
        <v>0</v>
      </c>
      <c r="AA46" s="101"/>
      <c r="AB46" s="65"/>
      <c r="AC46" s="118">
        <f>AVERAGE(Table12151658920[[#This Row],[Column25]],Table12151658920[[#This Row],[Column26]],Table12151658920[[#This Row],[Column27]])</f>
        <v>0</v>
      </c>
      <c r="AD46" s="101"/>
      <c r="AE46" s="101"/>
      <c r="AF46" s="101"/>
      <c r="AG46" s="101"/>
      <c r="AH46" s="65"/>
      <c r="AI46" s="118" t="e">
        <f>AVERAGE(Table12151658920[[#This Row],[Column33]],Table12151658920[[#This Row],[Column32]],Table12151658920[[#This Row],[Column31]])</f>
        <v>#DIV/0!</v>
      </c>
      <c r="AJ46" s="54"/>
      <c r="AK46" s="54"/>
      <c r="AL46" s="101"/>
      <c r="AM46" s="54"/>
      <c r="AN46" s="65"/>
      <c r="AO46" s="118">
        <v>0</v>
      </c>
      <c r="AP46" s="59">
        <v>0</v>
      </c>
      <c r="AQ46" s="59">
        <v>0</v>
      </c>
      <c r="AR46" s="59">
        <v>0</v>
      </c>
      <c r="AS46" s="101"/>
      <c r="AT46" s="65"/>
      <c r="AU46" s="118">
        <f>AVERAGE(Table12151658920[[#This Row],[Column45]],Table12151658920[[#This Row],[Column44]],Table12151658920[[#This Row],[Column43]])</f>
        <v>0</v>
      </c>
      <c r="AV46" s="102">
        <v>0</v>
      </c>
      <c r="AW46" s="102">
        <v>0</v>
      </c>
      <c r="AX46" s="102">
        <v>0</v>
      </c>
      <c r="AY46" s="102">
        <v>0</v>
      </c>
      <c r="AZ46" s="102">
        <v>0</v>
      </c>
      <c r="BA4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7" spans="1:53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58"/>
      <c r="M47" s="58"/>
      <c r="N47" s="58"/>
      <c r="O47" s="58"/>
      <c r="P47" s="59"/>
      <c r="Q4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7" s="102"/>
      <c r="S47" s="102"/>
      <c r="T47" s="102"/>
      <c r="U47" s="102"/>
      <c r="V47" s="59"/>
      <c r="W47" s="118" t="e">
        <f>AVERAGE(Table12151658920[[#This Row],[Column19]],Table12151658920[[#This Row],[Column20]],Table12151658920[[#This Row],[Column22]])</f>
        <v>#DIV/0!</v>
      </c>
      <c r="X47" s="59">
        <v>0</v>
      </c>
      <c r="Y47" s="59">
        <v>0</v>
      </c>
      <c r="Z47" s="59">
        <v>0</v>
      </c>
      <c r="AA47" s="102"/>
      <c r="AB47" s="59"/>
      <c r="AC47" s="118">
        <f>AVERAGE(Table12151658920[[#This Row],[Column25]],Table12151658920[[#This Row],[Column26]],Table12151658920[[#This Row],[Column27]])</f>
        <v>0</v>
      </c>
      <c r="AD47" s="102"/>
      <c r="AE47" s="102"/>
      <c r="AF47" s="102"/>
      <c r="AG47" s="102"/>
      <c r="AH47" s="59"/>
      <c r="AI47" s="118" t="e">
        <f>AVERAGE(Table12151658920[[#This Row],[Column33]],Table12151658920[[#This Row],[Column32]],Table12151658920[[#This Row],[Column31]])</f>
        <v>#DIV/0!</v>
      </c>
      <c r="AJ47" s="58"/>
      <c r="AK47" s="58"/>
      <c r="AL47" s="102"/>
      <c r="AM47" s="58"/>
      <c r="AN47" s="59"/>
      <c r="AO47" s="118">
        <v>0</v>
      </c>
      <c r="AP47" s="59">
        <v>0</v>
      </c>
      <c r="AQ47" s="59">
        <v>0</v>
      </c>
      <c r="AR47" s="59">
        <v>0</v>
      </c>
      <c r="AS47" s="102"/>
      <c r="AT47" s="59"/>
      <c r="AU47" s="118">
        <f>AVERAGE(Table12151658920[[#This Row],[Column45]],Table12151658920[[#This Row],[Column44]],Table12151658920[[#This Row],[Column43]])</f>
        <v>0</v>
      </c>
      <c r="AV47" s="102">
        <v>0</v>
      </c>
      <c r="AW47" s="102">
        <v>0</v>
      </c>
      <c r="AX47" s="102">
        <v>0</v>
      </c>
      <c r="AY47" s="102">
        <v>0</v>
      </c>
      <c r="AZ47" s="102">
        <v>0</v>
      </c>
      <c r="BA4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8" spans="1:53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54"/>
      <c r="M48" s="54"/>
      <c r="N48" s="54"/>
      <c r="O48" s="54"/>
      <c r="P48" s="65"/>
      <c r="Q4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8" s="101"/>
      <c r="S48" s="101"/>
      <c r="T48" s="101"/>
      <c r="U48" s="101"/>
      <c r="V48" s="65"/>
      <c r="W48" s="118" t="e">
        <f>AVERAGE(Table12151658920[[#This Row],[Column19]],Table12151658920[[#This Row],[Column20]],Table12151658920[[#This Row],[Column22]])</f>
        <v>#DIV/0!</v>
      </c>
      <c r="X48" s="59">
        <v>0</v>
      </c>
      <c r="Y48" s="59">
        <v>0</v>
      </c>
      <c r="Z48" s="59">
        <v>0</v>
      </c>
      <c r="AA48" s="101"/>
      <c r="AB48" s="65"/>
      <c r="AC48" s="118">
        <f>AVERAGE(Table12151658920[[#This Row],[Column25]],Table12151658920[[#This Row],[Column26]],Table12151658920[[#This Row],[Column27]])</f>
        <v>0</v>
      </c>
      <c r="AD48" s="101"/>
      <c r="AE48" s="101"/>
      <c r="AF48" s="101"/>
      <c r="AG48" s="101"/>
      <c r="AH48" s="65"/>
      <c r="AI48" s="118" t="e">
        <f>AVERAGE(Table12151658920[[#This Row],[Column33]],Table12151658920[[#This Row],[Column32]],Table12151658920[[#This Row],[Column31]])</f>
        <v>#DIV/0!</v>
      </c>
      <c r="AJ48" s="54"/>
      <c r="AK48" s="54"/>
      <c r="AL48" s="101"/>
      <c r="AM48" s="54"/>
      <c r="AN48" s="65"/>
      <c r="AO48" s="118">
        <v>0</v>
      </c>
      <c r="AP48" s="59">
        <v>0</v>
      </c>
      <c r="AQ48" s="59">
        <v>0</v>
      </c>
      <c r="AR48" s="59">
        <v>0</v>
      </c>
      <c r="AS48" s="101"/>
      <c r="AT48" s="65"/>
      <c r="AU48" s="118">
        <f>AVERAGE(Table12151658920[[#This Row],[Column45]],Table12151658920[[#This Row],[Column44]],Table12151658920[[#This Row],[Column43]])</f>
        <v>0</v>
      </c>
      <c r="AV48" s="102">
        <v>0</v>
      </c>
      <c r="AW48" s="102">
        <v>0</v>
      </c>
      <c r="AX48" s="102">
        <v>0</v>
      </c>
      <c r="AY48" s="102">
        <v>0</v>
      </c>
      <c r="AZ48" s="102">
        <v>0</v>
      </c>
      <c r="BA4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49" spans="1:53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58"/>
      <c r="M49" s="58"/>
      <c r="N49" s="58"/>
      <c r="O49" s="58"/>
      <c r="P49" s="59"/>
      <c r="Q4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49" s="102"/>
      <c r="S49" s="102"/>
      <c r="T49" s="102"/>
      <c r="U49" s="102"/>
      <c r="V49" s="59"/>
      <c r="W49" s="118" t="e">
        <f>AVERAGE(Table12151658920[[#This Row],[Column19]],Table12151658920[[#This Row],[Column20]],Table12151658920[[#This Row],[Column22]])</f>
        <v>#DIV/0!</v>
      </c>
      <c r="X49" s="59">
        <v>0</v>
      </c>
      <c r="Y49" s="59">
        <v>0</v>
      </c>
      <c r="Z49" s="59">
        <v>0</v>
      </c>
      <c r="AA49" s="102"/>
      <c r="AB49" s="59"/>
      <c r="AC49" s="118">
        <f>AVERAGE(Table12151658920[[#This Row],[Column25]],Table12151658920[[#This Row],[Column26]],Table12151658920[[#This Row],[Column27]])</f>
        <v>0</v>
      </c>
      <c r="AD49" s="102"/>
      <c r="AE49" s="102"/>
      <c r="AF49" s="102"/>
      <c r="AG49" s="102"/>
      <c r="AH49" s="59"/>
      <c r="AI49" s="118" t="e">
        <f>AVERAGE(Table12151658920[[#This Row],[Column33]],Table12151658920[[#This Row],[Column32]],Table12151658920[[#This Row],[Column31]])</f>
        <v>#DIV/0!</v>
      </c>
      <c r="AJ49" s="58"/>
      <c r="AK49" s="58"/>
      <c r="AL49" s="102"/>
      <c r="AM49" s="58"/>
      <c r="AN49" s="59"/>
      <c r="AO49" s="118">
        <v>0</v>
      </c>
      <c r="AP49" s="59">
        <v>0</v>
      </c>
      <c r="AQ49" s="59">
        <v>0</v>
      </c>
      <c r="AR49" s="59">
        <v>0</v>
      </c>
      <c r="AS49" s="102"/>
      <c r="AT49" s="59"/>
      <c r="AU49" s="118">
        <f>AVERAGE(Table12151658920[[#This Row],[Column45]],Table12151658920[[#This Row],[Column44]],Table12151658920[[#This Row],[Column43]])</f>
        <v>0</v>
      </c>
      <c r="AV49" s="102">
        <v>0</v>
      </c>
      <c r="AW49" s="102">
        <v>0</v>
      </c>
      <c r="AX49" s="102">
        <v>0</v>
      </c>
      <c r="AY49" s="102">
        <v>0</v>
      </c>
      <c r="AZ49" s="102">
        <v>0</v>
      </c>
      <c r="BA4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0" spans="1:53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54"/>
      <c r="M50" s="54"/>
      <c r="N50" s="54"/>
      <c r="O50" s="54"/>
      <c r="P50" s="65"/>
      <c r="Q5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0" s="101"/>
      <c r="S50" s="101"/>
      <c r="T50" s="101"/>
      <c r="U50" s="101"/>
      <c r="V50" s="65"/>
      <c r="W50" s="118" t="e">
        <f>AVERAGE(Table12151658920[[#This Row],[Column19]],Table12151658920[[#This Row],[Column20]],Table12151658920[[#This Row],[Column22]])</f>
        <v>#DIV/0!</v>
      </c>
      <c r="X50" s="59">
        <v>0</v>
      </c>
      <c r="Y50" s="59">
        <v>0</v>
      </c>
      <c r="Z50" s="59">
        <v>0</v>
      </c>
      <c r="AA50" s="101"/>
      <c r="AB50" s="65"/>
      <c r="AC50" s="118">
        <f>AVERAGE(Table12151658920[[#This Row],[Column25]],Table12151658920[[#This Row],[Column26]],Table12151658920[[#This Row],[Column27]])</f>
        <v>0</v>
      </c>
      <c r="AD50" s="101"/>
      <c r="AE50" s="101"/>
      <c r="AF50" s="101"/>
      <c r="AG50" s="101"/>
      <c r="AH50" s="65"/>
      <c r="AI50" s="118" t="e">
        <f>AVERAGE(Table12151658920[[#This Row],[Column33]],Table12151658920[[#This Row],[Column32]],Table12151658920[[#This Row],[Column31]])</f>
        <v>#DIV/0!</v>
      </c>
      <c r="AJ50" s="54"/>
      <c r="AK50" s="54"/>
      <c r="AL50" s="101"/>
      <c r="AM50" s="54"/>
      <c r="AN50" s="65"/>
      <c r="AO50" s="118">
        <v>0</v>
      </c>
      <c r="AP50" s="59">
        <v>0</v>
      </c>
      <c r="AQ50" s="59">
        <v>0</v>
      </c>
      <c r="AR50" s="59">
        <v>0</v>
      </c>
      <c r="AS50" s="101"/>
      <c r="AT50" s="65"/>
      <c r="AU50" s="118">
        <f>AVERAGE(Table12151658920[[#This Row],[Column45]],Table12151658920[[#This Row],[Column44]],Table12151658920[[#This Row],[Column43]])</f>
        <v>0</v>
      </c>
      <c r="AV50" s="102">
        <v>0</v>
      </c>
      <c r="AW50" s="102">
        <v>0</v>
      </c>
      <c r="AX50" s="102">
        <v>0</v>
      </c>
      <c r="AY50" s="102">
        <v>0</v>
      </c>
      <c r="AZ50" s="102">
        <v>0</v>
      </c>
      <c r="BA5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1" spans="1:53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58"/>
      <c r="M51" s="58"/>
      <c r="N51" s="58"/>
      <c r="O51" s="58"/>
      <c r="P51" s="59"/>
      <c r="Q5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1" s="102"/>
      <c r="S51" s="102"/>
      <c r="T51" s="102"/>
      <c r="U51" s="102"/>
      <c r="V51" s="59"/>
      <c r="W51" s="118" t="e">
        <f>AVERAGE(Table12151658920[[#This Row],[Column19]],Table12151658920[[#This Row],[Column20]],Table12151658920[[#This Row],[Column22]])</f>
        <v>#DIV/0!</v>
      </c>
      <c r="X51" s="59">
        <v>0</v>
      </c>
      <c r="Y51" s="59">
        <v>0</v>
      </c>
      <c r="Z51" s="59">
        <v>0</v>
      </c>
      <c r="AA51" s="102"/>
      <c r="AB51" s="59"/>
      <c r="AC51" s="118">
        <f>AVERAGE(Table12151658920[[#This Row],[Column25]],Table12151658920[[#This Row],[Column26]],Table12151658920[[#This Row],[Column27]])</f>
        <v>0</v>
      </c>
      <c r="AD51" s="102"/>
      <c r="AE51" s="102"/>
      <c r="AF51" s="102"/>
      <c r="AG51" s="102"/>
      <c r="AH51" s="59"/>
      <c r="AI51" s="118" t="e">
        <f>AVERAGE(Table12151658920[[#This Row],[Column33]],Table12151658920[[#This Row],[Column32]],Table12151658920[[#This Row],[Column31]])</f>
        <v>#DIV/0!</v>
      </c>
      <c r="AJ51" s="58"/>
      <c r="AK51" s="58"/>
      <c r="AL51" s="102"/>
      <c r="AM51" s="58"/>
      <c r="AN51" s="59"/>
      <c r="AO51" s="118">
        <v>0</v>
      </c>
      <c r="AP51" s="59">
        <v>0</v>
      </c>
      <c r="AQ51" s="59">
        <v>0</v>
      </c>
      <c r="AR51" s="59">
        <v>0</v>
      </c>
      <c r="AS51" s="102"/>
      <c r="AT51" s="59"/>
      <c r="AU51" s="118">
        <f>AVERAGE(Table12151658920[[#This Row],[Column45]],Table12151658920[[#This Row],[Column44]],Table12151658920[[#This Row],[Column43]])</f>
        <v>0</v>
      </c>
      <c r="AV51" s="102">
        <v>0</v>
      </c>
      <c r="AW51" s="102">
        <v>0</v>
      </c>
      <c r="AX51" s="102">
        <v>0</v>
      </c>
      <c r="AY51" s="102">
        <v>0</v>
      </c>
      <c r="AZ51" s="102">
        <v>0</v>
      </c>
      <c r="BA5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2" spans="1:53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54"/>
      <c r="M52" s="54"/>
      <c r="N52" s="54"/>
      <c r="O52" s="54"/>
      <c r="P52" s="65"/>
      <c r="Q5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2" s="101"/>
      <c r="S52" s="101"/>
      <c r="T52" s="101"/>
      <c r="U52" s="101"/>
      <c r="V52" s="65"/>
      <c r="W52" s="118" t="e">
        <f>AVERAGE(Table12151658920[[#This Row],[Column19]],Table12151658920[[#This Row],[Column20]],Table12151658920[[#This Row],[Column22]])</f>
        <v>#DIV/0!</v>
      </c>
      <c r="X52" s="59">
        <v>0</v>
      </c>
      <c r="Y52" s="59">
        <v>0</v>
      </c>
      <c r="Z52" s="59">
        <v>0</v>
      </c>
      <c r="AA52" s="101"/>
      <c r="AB52" s="65"/>
      <c r="AC52" s="118">
        <f>AVERAGE(Table12151658920[[#This Row],[Column25]],Table12151658920[[#This Row],[Column26]],Table12151658920[[#This Row],[Column27]])</f>
        <v>0</v>
      </c>
      <c r="AD52" s="101"/>
      <c r="AE52" s="101"/>
      <c r="AF52" s="101"/>
      <c r="AG52" s="101"/>
      <c r="AH52" s="65"/>
      <c r="AI52" s="118" t="e">
        <f>AVERAGE(Table12151658920[[#This Row],[Column33]],Table12151658920[[#This Row],[Column32]],Table12151658920[[#This Row],[Column31]])</f>
        <v>#DIV/0!</v>
      </c>
      <c r="AJ52" s="54"/>
      <c r="AK52" s="54"/>
      <c r="AL52" s="101"/>
      <c r="AM52" s="54"/>
      <c r="AN52" s="65"/>
      <c r="AO52" s="118">
        <v>0</v>
      </c>
      <c r="AP52" s="59">
        <v>0</v>
      </c>
      <c r="AQ52" s="59">
        <v>0</v>
      </c>
      <c r="AR52" s="59">
        <v>0</v>
      </c>
      <c r="AS52" s="101"/>
      <c r="AT52" s="65"/>
      <c r="AU52" s="118">
        <f>AVERAGE(Table12151658920[[#This Row],[Column45]],Table12151658920[[#This Row],[Column44]],Table12151658920[[#This Row],[Column43]])</f>
        <v>0</v>
      </c>
      <c r="AV52" s="102">
        <v>0</v>
      </c>
      <c r="AW52" s="102">
        <v>0</v>
      </c>
      <c r="AX52" s="102">
        <v>0</v>
      </c>
      <c r="AY52" s="102">
        <v>0</v>
      </c>
      <c r="AZ52" s="102">
        <v>0</v>
      </c>
      <c r="BA5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3" spans="1:53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58"/>
      <c r="M53" s="58"/>
      <c r="N53" s="58"/>
      <c r="O53" s="58"/>
      <c r="P53" s="59"/>
      <c r="Q5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3" s="102"/>
      <c r="S53" s="102"/>
      <c r="T53" s="102"/>
      <c r="U53" s="102"/>
      <c r="V53" s="59"/>
      <c r="W53" s="118" t="e">
        <f>AVERAGE(Table12151658920[[#This Row],[Column19]],Table12151658920[[#This Row],[Column20]],Table12151658920[[#This Row],[Column22]])</f>
        <v>#DIV/0!</v>
      </c>
      <c r="X53" s="59">
        <v>0</v>
      </c>
      <c r="Y53" s="59">
        <v>0</v>
      </c>
      <c r="Z53" s="59">
        <v>0</v>
      </c>
      <c r="AA53" s="102"/>
      <c r="AB53" s="59"/>
      <c r="AC53" s="118">
        <f>AVERAGE(Table12151658920[[#This Row],[Column25]],Table12151658920[[#This Row],[Column26]],Table12151658920[[#This Row],[Column27]])</f>
        <v>0</v>
      </c>
      <c r="AD53" s="102"/>
      <c r="AE53" s="102"/>
      <c r="AF53" s="102"/>
      <c r="AG53" s="102"/>
      <c r="AH53" s="59"/>
      <c r="AI53" s="118" t="e">
        <f>AVERAGE(Table12151658920[[#This Row],[Column33]],Table12151658920[[#This Row],[Column32]],Table12151658920[[#This Row],[Column31]])</f>
        <v>#DIV/0!</v>
      </c>
      <c r="AJ53" s="58"/>
      <c r="AK53" s="58"/>
      <c r="AL53" s="102"/>
      <c r="AM53" s="58"/>
      <c r="AN53" s="59"/>
      <c r="AO53" s="118">
        <v>0</v>
      </c>
      <c r="AP53" s="59">
        <v>0</v>
      </c>
      <c r="AQ53" s="59">
        <v>0</v>
      </c>
      <c r="AR53" s="59">
        <v>0</v>
      </c>
      <c r="AS53" s="102"/>
      <c r="AT53" s="59"/>
      <c r="AU53" s="118">
        <f>AVERAGE(Table12151658920[[#This Row],[Column45]],Table12151658920[[#This Row],[Column44]],Table12151658920[[#This Row],[Column43]])</f>
        <v>0</v>
      </c>
      <c r="AV53" s="102">
        <v>0</v>
      </c>
      <c r="AW53" s="102">
        <v>0</v>
      </c>
      <c r="AX53" s="102">
        <v>0</v>
      </c>
      <c r="AY53" s="102">
        <v>0</v>
      </c>
      <c r="AZ53" s="102">
        <v>0</v>
      </c>
      <c r="BA5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4" spans="1:53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54"/>
      <c r="M54" s="54"/>
      <c r="N54" s="54"/>
      <c r="O54" s="54"/>
      <c r="P54" s="65"/>
      <c r="Q5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4" s="101"/>
      <c r="S54" s="101"/>
      <c r="T54" s="101"/>
      <c r="U54" s="101"/>
      <c r="V54" s="65"/>
      <c r="W54" s="118" t="e">
        <f>AVERAGE(Table12151658920[[#This Row],[Column19]],Table12151658920[[#This Row],[Column20]],Table12151658920[[#This Row],[Column22]])</f>
        <v>#DIV/0!</v>
      </c>
      <c r="X54" s="59">
        <v>0</v>
      </c>
      <c r="Y54" s="59">
        <v>0</v>
      </c>
      <c r="Z54" s="59">
        <v>0</v>
      </c>
      <c r="AA54" s="101"/>
      <c r="AB54" s="65"/>
      <c r="AC54" s="118">
        <f>AVERAGE(Table12151658920[[#This Row],[Column25]],Table12151658920[[#This Row],[Column26]],Table12151658920[[#This Row],[Column27]])</f>
        <v>0</v>
      </c>
      <c r="AD54" s="101"/>
      <c r="AE54" s="101"/>
      <c r="AF54" s="101"/>
      <c r="AG54" s="101"/>
      <c r="AH54" s="65"/>
      <c r="AI54" s="118" t="e">
        <f>AVERAGE(Table12151658920[[#This Row],[Column33]],Table12151658920[[#This Row],[Column32]],Table12151658920[[#This Row],[Column31]])</f>
        <v>#DIV/0!</v>
      </c>
      <c r="AJ54" s="54"/>
      <c r="AK54" s="54"/>
      <c r="AL54" s="101"/>
      <c r="AM54" s="54"/>
      <c r="AN54" s="65"/>
      <c r="AO54" s="118">
        <v>0</v>
      </c>
      <c r="AP54" s="59">
        <v>0</v>
      </c>
      <c r="AQ54" s="59">
        <v>0</v>
      </c>
      <c r="AR54" s="59">
        <v>0</v>
      </c>
      <c r="AS54" s="101"/>
      <c r="AT54" s="65"/>
      <c r="AU54" s="118">
        <f>AVERAGE(Table12151658920[[#This Row],[Column45]],Table12151658920[[#This Row],[Column44]],Table12151658920[[#This Row],[Column43]])</f>
        <v>0</v>
      </c>
      <c r="AV54" s="102">
        <v>0</v>
      </c>
      <c r="AW54" s="102">
        <v>0</v>
      </c>
      <c r="AX54" s="102">
        <v>0</v>
      </c>
      <c r="AY54" s="102">
        <v>0</v>
      </c>
      <c r="AZ54" s="102">
        <v>0</v>
      </c>
      <c r="BA5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5" spans="1:53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58"/>
      <c r="M55" s="58"/>
      <c r="N55" s="58"/>
      <c r="O55" s="58"/>
      <c r="P55" s="59"/>
      <c r="Q5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5" s="102"/>
      <c r="S55" s="102"/>
      <c r="T55" s="102"/>
      <c r="U55" s="102"/>
      <c r="V55" s="59"/>
      <c r="W55" s="118" t="e">
        <f>AVERAGE(Table12151658920[[#This Row],[Column19]],Table12151658920[[#This Row],[Column20]],Table12151658920[[#This Row],[Column22]])</f>
        <v>#DIV/0!</v>
      </c>
      <c r="X55" s="59">
        <v>0</v>
      </c>
      <c r="Y55" s="59">
        <v>0</v>
      </c>
      <c r="Z55" s="59">
        <v>0</v>
      </c>
      <c r="AA55" s="102"/>
      <c r="AB55" s="59"/>
      <c r="AC55" s="118">
        <f>AVERAGE(Table12151658920[[#This Row],[Column25]],Table12151658920[[#This Row],[Column26]],Table12151658920[[#This Row],[Column27]])</f>
        <v>0</v>
      </c>
      <c r="AD55" s="102"/>
      <c r="AE55" s="102"/>
      <c r="AF55" s="102"/>
      <c r="AG55" s="102"/>
      <c r="AH55" s="59"/>
      <c r="AI55" s="118" t="e">
        <f>AVERAGE(Table12151658920[[#This Row],[Column33]],Table12151658920[[#This Row],[Column32]],Table12151658920[[#This Row],[Column31]])</f>
        <v>#DIV/0!</v>
      </c>
      <c r="AJ55" s="58"/>
      <c r="AK55" s="58"/>
      <c r="AL55" s="102"/>
      <c r="AM55" s="58"/>
      <c r="AN55" s="59"/>
      <c r="AO55" s="118">
        <v>0</v>
      </c>
      <c r="AP55" s="59">
        <v>0</v>
      </c>
      <c r="AQ55" s="59">
        <v>0</v>
      </c>
      <c r="AR55" s="59">
        <v>0</v>
      </c>
      <c r="AS55" s="102"/>
      <c r="AT55" s="59"/>
      <c r="AU55" s="118">
        <f>AVERAGE(Table12151658920[[#This Row],[Column45]],Table12151658920[[#This Row],[Column44]],Table12151658920[[#This Row],[Column43]])</f>
        <v>0</v>
      </c>
      <c r="AV55" s="102">
        <v>0</v>
      </c>
      <c r="AW55" s="102">
        <v>0</v>
      </c>
      <c r="AX55" s="102">
        <v>0</v>
      </c>
      <c r="AY55" s="102">
        <v>0</v>
      </c>
      <c r="AZ55" s="102">
        <v>0</v>
      </c>
      <c r="BA5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6" spans="1:53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54"/>
      <c r="M56" s="54"/>
      <c r="N56" s="54"/>
      <c r="O56" s="54"/>
      <c r="P56" s="65"/>
      <c r="Q5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6" s="101"/>
      <c r="S56" s="101"/>
      <c r="T56" s="101"/>
      <c r="U56" s="101"/>
      <c r="V56" s="65"/>
      <c r="W56" s="118" t="e">
        <f>AVERAGE(Table12151658920[[#This Row],[Column19]],Table12151658920[[#This Row],[Column20]],Table12151658920[[#This Row],[Column22]])</f>
        <v>#DIV/0!</v>
      </c>
      <c r="X56" s="59">
        <v>0</v>
      </c>
      <c r="Y56" s="59">
        <v>0</v>
      </c>
      <c r="Z56" s="59">
        <v>0</v>
      </c>
      <c r="AA56" s="101"/>
      <c r="AB56" s="65"/>
      <c r="AC56" s="118">
        <f>AVERAGE(Table12151658920[[#This Row],[Column25]],Table12151658920[[#This Row],[Column26]],Table12151658920[[#This Row],[Column27]])</f>
        <v>0</v>
      </c>
      <c r="AD56" s="101"/>
      <c r="AE56" s="101"/>
      <c r="AF56" s="101"/>
      <c r="AG56" s="101"/>
      <c r="AH56" s="65"/>
      <c r="AI56" s="118" t="e">
        <f>AVERAGE(Table12151658920[[#This Row],[Column33]],Table12151658920[[#This Row],[Column32]],Table12151658920[[#This Row],[Column31]])</f>
        <v>#DIV/0!</v>
      </c>
      <c r="AJ56" s="54"/>
      <c r="AK56" s="54"/>
      <c r="AL56" s="101"/>
      <c r="AM56" s="54"/>
      <c r="AN56" s="65"/>
      <c r="AO56" s="118">
        <v>0</v>
      </c>
      <c r="AP56" s="59">
        <v>0</v>
      </c>
      <c r="AQ56" s="59">
        <v>0</v>
      </c>
      <c r="AR56" s="59">
        <v>0</v>
      </c>
      <c r="AS56" s="101"/>
      <c r="AT56" s="65"/>
      <c r="AU56" s="118">
        <f>AVERAGE(Table12151658920[[#This Row],[Column45]],Table12151658920[[#This Row],[Column44]],Table12151658920[[#This Row],[Column43]])</f>
        <v>0</v>
      </c>
      <c r="AV56" s="102">
        <v>0</v>
      </c>
      <c r="AW56" s="102">
        <v>0</v>
      </c>
      <c r="AX56" s="102">
        <v>0</v>
      </c>
      <c r="AY56" s="102">
        <v>0</v>
      </c>
      <c r="AZ56" s="102">
        <v>0</v>
      </c>
      <c r="BA5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7" spans="1:53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58"/>
      <c r="M57" s="58"/>
      <c r="N57" s="58"/>
      <c r="O57" s="58"/>
      <c r="P57" s="59"/>
      <c r="Q5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7" s="102"/>
      <c r="S57" s="102"/>
      <c r="T57" s="102"/>
      <c r="U57" s="102"/>
      <c r="V57" s="59"/>
      <c r="W57" s="118" t="e">
        <f>AVERAGE(Table12151658920[[#This Row],[Column19]],Table12151658920[[#This Row],[Column20]],Table12151658920[[#This Row],[Column22]])</f>
        <v>#DIV/0!</v>
      </c>
      <c r="X57" s="59">
        <v>0</v>
      </c>
      <c r="Y57" s="59">
        <v>0</v>
      </c>
      <c r="Z57" s="59">
        <v>0</v>
      </c>
      <c r="AA57" s="102"/>
      <c r="AB57" s="59"/>
      <c r="AC57" s="118">
        <f>AVERAGE(Table12151658920[[#This Row],[Column25]],Table12151658920[[#This Row],[Column26]],Table12151658920[[#This Row],[Column27]])</f>
        <v>0</v>
      </c>
      <c r="AD57" s="102"/>
      <c r="AE57" s="102"/>
      <c r="AF57" s="102"/>
      <c r="AG57" s="102"/>
      <c r="AH57" s="59"/>
      <c r="AI57" s="118" t="e">
        <f>AVERAGE(Table12151658920[[#This Row],[Column33]],Table12151658920[[#This Row],[Column32]],Table12151658920[[#This Row],[Column31]])</f>
        <v>#DIV/0!</v>
      </c>
      <c r="AJ57" s="58"/>
      <c r="AK57" s="58"/>
      <c r="AL57" s="102"/>
      <c r="AM57" s="58"/>
      <c r="AN57" s="59"/>
      <c r="AO57" s="118">
        <v>0</v>
      </c>
      <c r="AP57" s="59">
        <v>0</v>
      </c>
      <c r="AQ57" s="59">
        <v>0</v>
      </c>
      <c r="AR57" s="59">
        <v>0</v>
      </c>
      <c r="AS57" s="102"/>
      <c r="AT57" s="59"/>
      <c r="AU57" s="118">
        <f>AVERAGE(Table12151658920[[#This Row],[Column45]],Table12151658920[[#This Row],[Column44]],Table12151658920[[#This Row],[Column43]])</f>
        <v>0</v>
      </c>
      <c r="AV57" s="102">
        <v>0</v>
      </c>
      <c r="AW57" s="102">
        <v>0</v>
      </c>
      <c r="AX57" s="102">
        <v>0</v>
      </c>
      <c r="AY57" s="102">
        <v>0</v>
      </c>
      <c r="AZ57" s="102">
        <v>0</v>
      </c>
      <c r="BA5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8" spans="1:53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54"/>
      <c r="M58" s="54"/>
      <c r="N58" s="54"/>
      <c r="O58" s="54"/>
      <c r="P58" s="65"/>
      <c r="Q5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8" s="101"/>
      <c r="S58" s="101"/>
      <c r="T58" s="101"/>
      <c r="U58" s="101"/>
      <c r="V58" s="65"/>
      <c r="W58" s="118" t="e">
        <f>AVERAGE(Table12151658920[[#This Row],[Column19]],Table12151658920[[#This Row],[Column20]],Table12151658920[[#This Row],[Column22]])</f>
        <v>#DIV/0!</v>
      </c>
      <c r="X58" s="59">
        <v>0</v>
      </c>
      <c r="Y58" s="59">
        <v>0</v>
      </c>
      <c r="Z58" s="59">
        <v>0</v>
      </c>
      <c r="AA58" s="101"/>
      <c r="AB58" s="65"/>
      <c r="AC58" s="118">
        <f>AVERAGE(Table12151658920[[#This Row],[Column25]],Table12151658920[[#This Row],[Column26]],Table12151658920[[#This Row],[Column27]])</f>
        <v>0</v>
      </c>
      <c r="AD58" s="101"/>
      <c r="AE58" s="101"/>
      <c r="AF58" s="101"/>
      <c r="AG58" s="101"/>
      <c r="AH58" s="65"/>
      <c r="AI58" s="118" t="e">
        <f>AVERAGE(Table12151658920[[#This Row],[Column33]],Table12151658920[[#This Row],[Column32]],Table12151658920[[#This Row],[Column31]])</f>
        <v>#DIV/0!</v>
      </c>
      <c r="AJ58" s="54"/>
      <c r="AK58" s="54"/>
      <c r="AL58" s="101"/>
      <c r="AM58" s="54"/>
      <c r="AN58" s="65"/>
      <c r="AO58" s="118">
        <v>0</v>
      </c>
      <c r="AP58" s="59">
        <v>0</v>
      </c>
      <c r="AQ58" s="59">
        <v>0</v>
      </c>
      <c r="AR58" s="59">
        <v>0</v>
      </c>
      <c r="AS58" s="101"/>
      <c r="AT58" s="65"/>
      <c r="AU58" s="118">
        <f>AVERAGE(Table12151658920[[#This Row],[Column45]],Table12151658920[[#This Row],[Column44]],Table12151658920[[#This Row],[Column43]])</f>
        <v>0</v>
      </c>
      <c r="AV58" s="102">
        <v>0</v>
      </c>
      <c r="AW58" s="102">
        <v>0</v>
      </c>
      <c r="AX58" s="102">
        <v>0</v>
      </c>
      <c r="AY58" s="102">
        <v>0</v>
      </c>
      <c r="AZ58" s="102">
        <v>0</v>
      </c>
      <c r="BA5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59" spans="1:53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58"/>
      <c r="M59" s="58"/>
      <c r="N59" s="58"/>
      <c r="O59" s="58"/>
      <c r="P59" s="59"/>
      <c r="Q5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59" s="102"/>
      <c r="S59" s="102"/>
      <c r="T59" s="102"/>
      <c r="U59" s="102"/>
      <c r="V59" s="59"/>
      <c r="W59" s="118" t="e">
        <f>AVERAGE(Table12151658920[[#This Row],[Column19]],Table12151658920[[#This Row],[Column20]],Table12151658920[[#This Row],[Column22]])</f>
        <v>#DIV/0!</v>
      </c>
      <c r="X59" s="59">
        <v>0</v>
      </c>
      <c r="Y59" s="59">
        <v>0</v>
      </c>
      <c r="Z59" s="59">
        <v>0</v>
      </c>
      <c r="AA59" s="102"/>
      <c r="AB59" s="59"/>
      <c r="AC59" s="118">
        <f>AVERAGE(Table12151658920[[#This Row],[Column25]],Table12151658920[[#This Row],[Column26]],Table12151658920[[#This Row],[Column27]])</f>
        <v>0</v>
      </c>
      <c r="AD59" s="102"/>
      <c r="AE59" s="102"/>
      <c r="AF59" s="102"/>
      <c r="AG59" s="102"/>
      <c r="AH59" s="59"/>
      <c r="AI59" s="118" t="e">
        <f>AVERAGE(Table12151658920[[#This Row],[Column33]],Table12151658920[[#This Row],[Column32]],Table12151658920[[#This Row],[Column31]])</f>
        <v>#DIV/0!</v>
      </c>
      <c r="AJ59" s="58"/>
      <c r="AK59" s="58"/>
      <c r="AL59" s="102"/>
      <c r="AM59" s="58"/>
      <c r="AN59" s="59"/>
      <c r="AO59" s="118">
        <v>0</v>
      </c>
      <c r="AP59" s="59">
        <v>0</v>
      </c>
      <c r="AQ59" s="59">
        <v>0</v>
      </c>
      <c r="AR59" s="59">
        <v>0</v>
      </c>
      <c r="AS59" s="102"/>
      <c r="AT59" s="59"/>
      <c r="AU59" s="118">
        <f>AVERAGE(Table12151658920[[#This Row],[Column45]],Table12151658920[[#This Row],[Column44]],Table12151658920[[#This Row],[Column43]])</f>
        <v>0</v>
      </c>
      <c r="AV59" s="102">
        <v>0</v>
      </c>
      <c r="AW59" s="102">
        <v>0</v>
      </c>
      <c r="AX59" s="102">
        <v>0</v>
      </c>
      <c r="AY59" s="102">
        <v>0</v>
      </c>
      <c r="AZ59" s="102">
        <v>0</v>
      </c>
      <c r="BA5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0" spans="1:53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54"/>
      <c r="M60" s="54"/>
      <c r="N60" s="54"/>
      <c r="O60" s="54"/>
      <c r="P60" s="65"/>
      <c r="Q6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0" s="101"/>
      <c r="S60" s="101"/>
      <c r="T60" s="101"/>
      <c r="U60" s="101"/>
      <c r="V60" s="65"/>
      <c r="W60" s="118" t="e">
        <f>AVERAGE(Table12151658920[[#This Row],[Column19]],Table12151658920[[#This Row],[Column20]],Table12151658920[[#This Row],[Column22]])</f>
        <v>#DIV/0!</v>
      </c>
      <c r="X60" s="59">
        <v>0</v>
      </c>
      <c r="Y60" s="59">
        <v>0</v>
      </c>
      <c r="Z60" s="59">
        <v>0</v>
      </c>
      <c r="AA60" s="101"/>
      <c r="AB60" s="65"/>
      <c r="AC60" s="118">
        <f>AVERAGE(Table12151658920[[#This Row],[Column25]],Table12151658920[[#This Row],[Column26]],Table12151658920[[#This Row],[Column27]])</f>
        <v>0</v>
      </c>
      <c r="AD60" s="101"/>
      <c r="AE60" s="101"/>
      <c r="AF60" s="101"/>
      <c r="AG60" s="101"/>
      <c r="AH60" s="65"/>
      <c r="AI60" s="118" t="e">
        <f>AVERAGE(Table12151658920[[#This Row],[Column33]],Table12151658920[[#This Row],[Column32]],Table12151658920[[#This Row],[Column31]])</f>
        <v>#DIV/0!</v>
      </c>
      <c r="AJ60" s="54"/>
      <c r="AK60" s="54"/>
      <c r="AL60" s="101"/>
      <c r="AM60" s="54"/>
      <c r="AN60" s="65"/>
      <c r="AO60" s="118">
        <v>0</v>
      </c>
      <c r="AP60" s="59">
        <v>0</v>
      </c>
      <c r="AQ60" s="59">
        <v>0</v>
      </c>
      <c r="AR60" s="59">
        <v>0</v>
      </c>
      <c r="AS60" s="101"/>
      <c r="AT60" s="65"/>
      <c r="AU60" s="118">
        <f>AVERAGE(Table12151658920[[#This Row],[Column45]],Table12151658920[[#This Row],[Column44]],Table12151658920[[#This Row],[Column43]])</f>
        <v>0</v>
      </c>
      <c r="AV60" s="102">
        <v>0</v>
      </c>
      <c r="AW60" s="102">
        <v>0</v>
      </c>
      <c r="AX60" s="102">
        <v>0</v>
      </c>
      <c r="AY60" s="102">
        <v>0</v>
      </c>
      <c r="AZ60" s="102">
        <v>0</v>
      </c>
      <c r="BA6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1" spans="1:53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58"/>
      <c r="M61" s="58"/>
      <c r="N61" s="58"/>
      <c r="O61" s="58"/>
      <c r="P61" s="59"/>
      <c r="Q6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1" s="102"/>
      <c r="S61" s="102"/>
      <c r="T61" s="102"/>
      <c r="U61" s="102"/>
      <c r="V61" s="59"/>
      <c r="W61" s="118" t="e">
        <f>AVERAGE(Table12151658920[[#This Row],[Column19]],Table12151658920[[#This Row],[Column20]],Table12151658920[[#This Row],[Column22]])</f>
        <v>#DIV/0!</v>
      </c>
      <c r="X61" s="59">
        <v>0</v>
      </c>
      <c r="Y61" s="59">
        <v>0</v>
      </c>
      <c r="Z61" s="59">
        <v>0</v>
      </c>
      <c r="AA61" s="102"/>
      <c r="AB61" s="59"/>
      <c r="AC61" s="118">
        <f>AVERAGE(Table12151658920[[#This Row],[Column25]],Table12151658920[[#This Row],[Column26]],Table12151658920[[#This Row],[Column27]])</f>
        <v>0</v>
      </c>
      <c r="AD61" s="102"/>
      <c r="AE61" s="102"/>
      <c r="AF61" s="102"/>
      <c r="AG61" s="102"/>
      <c r="AH61" s="59"/>
      <c r="AI61" s="118" t="e">
        <f>AVERAGE(Table12151658920[[#This Row],[Column33]],Table12151658920[[#This Row],[Column32]],Table12151658920[[#This Row],[Column31]])</f>
        <v>#DIV/0!</v>
      </c>
      <c r="AJ61" s="58"/>
      <c r="AK61" s="58"/>
      <c r="AL61" s="102"/>
      <c r="AM61" s="58"/>
      <c r="AN61" s="59"/>
      <c r="AO61" s="118">
        <v>0</v>
      </c>
      <c r="AP61" s="59">
        <v>0</v>
      </c>
      <c r="AQ61" s="59">
        <v>0</v>
      </c>
      <c r="AR61" s="59">
        <v>0</v>
      </c>
      <c r="AS61" s="102"/>
      <c r="AT61" s="59"/>
      <c r="AU61" s="118">
        <f>AVERAGE(Table12151658920[[#This Row],[Column45]],Table12151658920[[#This Row],[Column44]],Table12151658920[[#This Row],[Column43]])</f>
        <v>0</v>
      </c>
      <c r="AV61" s="102">
        <v>0</v>
      </c>
      <c r="AW61" s="102">
        <v>0</v>
      </c>
      <c r="AX61" s="102">
        <v>0</v>
      </c>
      <c r="AY61" s="102">
        <v>0</v>
      </c>
      <c r="AZ61" s="102">
        <v>0</v>
      </c>
      <c r="BA6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2" spans="1:53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54"/>
      <c r="M62" s="54"/>
      <c r="N62" s="54"/>
      <c r="O62" s="54"/>
      <c r="P62" s="65"/>
      <c r="Q6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2" s="101"/>
      <c r="S62" s="101"/>
      <c r="T62" s="101"/>
      <c r="U62" s="101"/>
      <c r="V62" s="65"/>
      <c r="W62" s="118" t="e">
        <f>AVERAGE(Table12151658920[[#This Row],[Column19]],Table12151658920[[#This Row],[Column20]],Table12151658920[[#This Row],[Column22]])</f>
        <v>#DIV/0!</v>
      </c>
      <c r="X62" s="59">
        <v>0</v>
      </c>
      <c r="Y62" s="59">
        <v>0</v>
      </c>
      <c r="Z62" s="59">
        <v>0</v>
      </c>
      <c r="AA62" s="101"/>
      <c r="AB62" s="65"/>
      <c r="AC62" s="118">
        <f>AVERAGE(Table12151658920[[#This Row],[Column25]],Table12151658920[[#This Row],[Column26]],Table12151658920[[#This Row],[Column27]])</f>
        <v>0</v>
      </c>
      <c r="AD62" s="101"/>
      <c r="AE62" s="101"/>
      <c r="AF62" s="101"/>
      <c r="AG62" s="101"/>
      <c r="AH62" s="65"/>
      <c r="AI62" s="118" t="e">
        <f>AVERAGE(Table12151658920[[#This Row],[Column33]],Table12151658920[[#This Row],[Column32]],Table12151658920[[#This Row],[Column31]])</f>
        <v>#DIV/0!</v>
      </c>
      <c r="AJ62" s="54"/>
      <c r="AK62" s="54"/>
      <c r="AL62" s="101"/>
      <c r="AM62" s="54"/>
      <c r="AN62" s="65"/>
      <c r="AO62" s="118">
        <v>0</v>
      </c>
      <c r="AP62" s="59">
        <v>0</v>
      </c>
      <c r="AQ62" s="59">
        <v>0</v>
      </c>
      <c r="AR62" s="59">
        <v>0</v>
      </c>
      <c r="AS62" s="101"/>
      <c r="AT62" s="65"/>
      <c r="AU62" s="118">
        <f>AVERAGE(Table12151658920[[#This Row],[Column45]],Table12151658920[[#This Row],[Column44]],Table12151658920[[#This Row],[Column43]])</f>
        <v>0</v>
      </c>
      <c r="AV62" s="102">
        <v>0</v>
      </c>
      <c r="AW62" s="102">
        <v>0</v>
      </c>
      <c r="AX62" s="102">
        <v>0</v>
      </c>
      <c r="AY62" s="102">
        <v>0</v>
      </c>
      <c r="AZ62" s="102">
        <v>0</v>
      </c>
      <c r="BA6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3" spans="1:53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58"/>
      <c r="M63" s="58"/>
      <c r="N63" s="58"/>
      <c r="O63" s="58"/>
      <c r="P63" s="59"/>
      <c r="Q6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3" s="102"/>
      <c r="S63" s="102"/>
      <c r="T63" s="102"/>
      <c r="U63" s="102"/>
      <c r="V63" s="59"/>
      <c r="W63" s="118" t="e">
        <f>AVERAGE(Table12151658920[[#This Row],[Column19]],Table12151658920[[#This Row],[Column20]],Table12151658920[[#This Row],[Column22]])</f>
        <v>#DIV/0!</v>
      </c>
      <c r="X63" s="59">
        <v>0</v>
      </c>
      <c r="Y63" s="59">
        <v>0</v>
      </c>
      <c r="Z63" s="59">
        <v>0</v>
      </c>
      <c r="AA63" s="102"/>
      <c r="AB63" s="59"/>
      <c r="AC63" s="118">
        <f>AVERAGE(Table12151658920[[#This Row],[Column25]],Table12151658920[[#This Row],[Column26]],Table12151658920[[#This Row],[Column27]])</f>
        <v>0</v>
      </c>
      <c r="AD63" s="102"/>
      <c r="AE63" s="102"/>
      <c r="AF63" s="102"/>
      <c r="AG63" s="102"/>
      <c r="AH63" s="59"/>
      <c r="AI63" s="118" t="e">
        <f>AVERAGE(Table12151658920[[#This Row],[Column33]],Table12151658920[[#This Row],[Column32]],Table12151658920[[#This Row],[Column31]])</f>
        <v>#DIV/0!</v>
      </c>
      <c r="AJ63" s="58"/>
      <c r="AK63" s="58"/>
      <c r="AL63" s="102"/>
      <c r="AM63" s="58"/>
      <c r="AN63" s="59"/>
      <c r="AO63" s="118">
        <v>0</v>
      </c>
      <c r="AP63" s="59">
        <v>0</v>
      </c>
      <c r="AQ63" s="59">
        <v>0</v>
      </c>
      <c r="AR63" s="59">
        <v>0</v>
      </c>
      <c r="AS63" s="102"/>
      <c r="AT63" s="59"/>
      <c r="AU63" s="118">
        <f>AVERAGE(Table12151658920[[#This Row],[Column45]],Table12151658920[[#This Row],[Column44]],Table12151658920[[#This Row],[Column43]])</f>
        <v>0</v>
      </c>
      <c r="AV63" s="102">
        <v>0</v>
      </c>
      <c r="AW63" s="102">
        <v>0</v>
      </c>
      <c r="AX63" s="102">
        <v>0</v>
      </c>
      <c r="AY63" s="102">
        <v>0</v>
      </c>
      <c r="AZ63" s="102">
        <v>0</v>
      </c>
      <c r="BA6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4" spans="1:53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54"/>
      <c r="M64" s="54"/>
      <c r="N64" s="54"/>
      <c r="O64" s="54"/>
      <c r="P64" s="65"/>
      <c r="Q6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4" s="101"/>
      <c r="S64" s="101"/>
      <c r="T64" s="101"/>
      <c r="U64" s="101"/>
      <c r="V64" s="65"/>
      <c r="W64" s="118" t="e">
        <f>AVERAGE(Table12151658920[[#This Row],[Column19]],Table12151658920[[#This Row],[Column20]],Table12151658920[[#This Row],[Column22]])</f>
        <v>#DIV/0!</v>
      </c>
      <c r="X64" s="59">
        <v>0</v>
      </c>
      <c r="Y64" s="59">
        <v>0</v>
      </c>
      <c r="Z64" s="59">
        <v>0</v>
      </c>
      <c r="AA64" s="101"/>
      <c r="AB64" s="65"/>
      <c r="AC64" s="118">
        <f>AVERAGE(Table12151658920[[#This Row],[Column25]],Table12151658920[[#This Row],[Column26]],Table12151658920[[#This Row],[Column27]])</f>
        <v>0</v>
      </c>
      <c r="AD64" s="101"/>
      <c r="AE64" s="101"/>
      <c r="AF64" s="101"/>
      <c r="AG64" s="101"/>
      <c r="AH64" s="65"/>
      <c r="AI64" s="118" t="e">
        <f>AVERAGE(Table12151658920[[#This Row],[Column33]],Table12151658920[[#This Row],[Column32]],Table12151658920[[#This Row],[Column31]])</f>
        <v>#DIV/0!</v>
      </c>
      <c r="AJ64" s="54"/>
      <c r="AK64" s="54"/>
      <c r="AL64" s="101"/>
      <c r="AM64" s="54"/>
      <c r="AN64" s="65"/>
      <c r="AO64" s="118">
        <v>0</v>
      </c>
      <c r="AP64" s="59">
        <v>0</v>
      </c>
      <c r="AQ64" s="59">
        <v>0</v>
      </c>
      <c r="AR64" s="59">
        <v>0</v>
      </c>
      <c r="AS64" s="101"/>
      <c r="AT64" s="65"/>
      <c r="AU64" s="118">
        <f>AVERAGE(Table12151658920[[#This Row],[Column45]],Table12151658920[[#This Row],[Column44]],Table12151658920[[#This Row],[Column43]])</f>
        <v>0</v>
      </c>
      <c r="AV64" s="102">
        <v>0</v>
      </c>
      <c r="AW64" s="102">
        <v>0</v>
      </c>
      <c r="AX64" s="102">
        <v>0</v>
      </c>
      <c r="AY64" s="102">
        <v>0</v>
      </c>
      <c r="AZ64" s="102">
        <v>0</v>
      </c>
      <c r="BA6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5" spans="1:53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58"/>
      <c r="M65" s="58"/>
      <c r="N65" s="58"/>
      <c r="O65" s="58"/>
      <c r="P65" s="59"/>
      <c r="Q6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5" s="102"/>
      <c r="S65" s="102"/>
      <c r="T65" s="102"/>
      <c r="U65" s="102"/>
      <c r="V65" s="59"/>
      <c r="W65" s="118" t="e">
        <f>AVERAGE(Table12151658920[[#This Row],[Column19]],Table12151658920[[#This Row],[Column20]],Table12151658920[[#This Row],[Column22]])</f>
        <v>#DIV/0!</v>
      </c>
      <c r="X65" s="59">
        <v>0</v>
      </c>
      <c r="Y65" s="59">
        <v>0</v>
      </c>
      <c r="Z65" s="59">
        <v>0</v>
      </c>
      <c r="AA65" s="102"/>
      <c r="AB65" s="59"/>
      <c r="AC65" s="118">
        <f>AVERAGE(Table12151658920[[#This Row],[Column25]],Table12151658920[[#This Row],[Column26]],Table12151658920[[#This Row],[Column27]])</f>
        <v>0</v>
      </c>
      <c r="AD65" s="102"/>
      <c r="AE65" s="102"/>
      <c r="AF65" s="102"/>
      <c r="AG65" s="102"/>
      <c r="AH65" s="59"/>
      <c r="AI65" s="118" t="e">
        <f>AVERAGE(Table12151658920[[#This Row],[Column33]],Table12151658920[[#This Row],[Column32]],Table12151658920[[#This Row],[Column31]])</f>
        <v>#DIV/0!</v>
      </c>
      <c r="AJ65" s="58"/>
      <c r="AK65" s="58"/>
      <c r="AL65" s="102"/>
      <c r="AM65" s="58"/>
      <c r="AN65" s="59"/>
      <c r="AO65" s="118">
        <v>0</v>
      </c>
      <c r="AP65" s="59">
        <v>0</v>
      </c>
      <c r="AQ65" s="59">
        <v>0</v>
      </c>
      <c r="AR65" s="59">
        <v>0</v>
      </c>
      <c r="AS65" s="102"/>
      <c r="AT65" s="59"/>
      <c r="AU65" s="118">
        <f>AVERAGE(Table12151658920[[#This Row],[Column45]],Table12151658920[[#This Row],[Column44]],Table12151658920[[#This Row],[Column43]])</f>
        <v>0</v>
      </c>
      <c r="AV65" s="102">
        <v>0</v>
      </c>
      <c r="AW65" s="102">
        <v>0</v>
      </c>
      <c r="AX65" s="102">
        <v>0</v>
      </c>
      <c r="AY65" s="102">
        <v>0</v>
      </c>
      <c r="AZ65" s="102">
        <v>0</v>
      </c>
      <c r="BA6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6" spans="1:53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54"/>
      <c r="M66" s="54"/>
      <c r="N66" s="54"/>
      <c r="O66" s="54"/>
      <c r="P66" s="65"/>
      <c r="Q6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6" s="101"/>
      <c r="S66" s="101"/>
      <c r="T66" s="101"/>
      <c r="U66" s="101"/>
      <c r="V66" s="65"/>
      <c r="W66" s="118" t="e">
        <f>AVERAGE(Table12151658920[[#This Row],[Column19]],Table12151658920[[#This Row],[Column20]],Table12151658920[[#This Row],[Column22]])</f>
        <v>#DIV/0!</v>
      </c>
      <c r="X66" s="59">
        <v>0</v>
      </c>
      <c r="Y66" s="59">
        <v>0</v>
      </c>
      <c r="Z66" s="59">
        <v>0</v>
      </c>
      <c r="AA66" s="101"/>
      <c r="AB66" s="65"/>
      <c r="AC66" s="118">
        <f>AVERAGE(Table12151658920[[#This Row],[Column25]],Table12151658920[[#This Row],[Column26]],Table12151658920[[#This Row],[Column27]])</f>
        <v>0</v>
      </c>
      <c r="AD66" s="101"/>
      <c r="AE66" s="101"/>
      <c r="AF66" s="101"/>
      <c r="AG66" s="101"/>
      <c r="AH66" s="65"/>
      <c r="AI66" s="118" t="e">
        <f>AVERAGE(Table12151658920[[#This Row],[Column33]],Table12151658920[[#This Row],[Column32]],Table12151658920[[#This Row],[Column31]])</f>
        <v>#DIV/0!</v>
      </c>
      <c r="AJ66" s="54"/>
      <c r="AK66" s="54"/>
      <c r="AL66" s="101"/>
      <c r="AM66" s="54"/>
      <c r="AN66" s="65"/>
      <c r="AO66" s="118">
        <v>0</v>
      </c>
      <c r="AP66" s="59">
        <v>0</v>
      </c>
      <c r="AQ66" s="59">
        <v>0</v>
      </c>
      <c r="AR66" s="59">
        <v>0</v>
      </c>
      <c r="AS66" s="101"/>
      <c r="AT66" s="65"/>
      <c r="AU66" s="118">
        <f>AVERAGE(Table12151658920[[#This Row],[Column45]],Table12151658920[[#This Row],[Column44]],Table12151658920[[#This Row],[Column43]])</f>
        <v>0</v>
      </c>
      <c r="AV66" s="102">
        <v>0</v>
      </c>
      <c r="AW66" s="102">
        <v>0</v>
      </c>
      <c r="AX66" s="102">
        <v>0</v>
      </c>
      <c r="AY66" s="102">
        <v>0</v>
      </c>
      <c r="AZ66" s="102">
        <v>0</v>
      </c>
      <c r="BA6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7" spans="1:53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58"/>
      <c r="M67" s="58"/>
      <c r="N67" s="58"/>
      <c r="O67" s="58"/>
      <c r="P67" s="59"/>
      <c r="Q6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7" s="102"/>
      <c r="S67" s="102"/>
      <c r="T67" s="102"/>
      <c r="U67" s="102"/>
      <c r="V67" s="59"/>
      <c r="W67" s="118" t="e">
        <f>AVERAGE(Table12151658920[[#This Row],[Column19]],Table12151658920[[#This Row],[Column20]],Table12151658920[[#This Row],[Column22]])</f>
        <v>#DIV/0!</v>
      </c>
      <c r="X67" s="59">
        <v>0</v>
      </c>
      <c r="Y67" s="59">
        <v>0</v>
      </c>
      <c r="Z67" s="59">
        <v>0</v>
      </c>
      <c r="AA67" s="102"/>
      <c r="AB67" s="59"/>
      <c r="AC67" s="118">
        <f>AVERAGE(Table12151658920[[#This Row],[Column25]],Table12151658920[[#This Row],[Column26]],Table12151658920[[#This Row],[Column27]])</f>
        <v>0</v>
      </c>
      <c r="AD67" s="102"/>
      <c r="AE67" s="102"/>
      <c r="AF67" s="102"/>
      <c r="AG67" s="102"/>
      <c r="AH67" s="59"/>
      <c r="AI67" s="118" t="e">
        <f>AVERAGE(Table12151658920[[#This Row],[Column33]],Table12151658920[[#This Row],[Column32]],Table12151658920[[#This Row],[Column31]])</f>
        <v>#DIV/0!</v>
      </c>
      <c r="AJ67" s="58"/>
      <c r="AK67" s="58"/>
      <c r="AL67" s="102"/>
      <c r="AM67" s="58"/>
      <c r="AN67" s="59"/>
      <c r="AO67" s="118">
        <v>0</v>
      </c>
      <c r="AP67" s="59">
        <v>0</v>
      </c>
      <c r="AQ67" s="59">
        <v>0</v>
      </c>
      <c r="AR67" s="59">
        <v>0</v>
      </c>
      <c r="AS67" s="102"/>
      <c r="AT67" s="59"/>
      <c r="AU67" s="118">
        <f>AVERAGE(Table12151658920[[#This Row],[Column45]],Table12151658920[[#This Row],[Column44]],Table12151658920[[#This Row],[Column43]])</f>
        <v>0</v>
      </c>
      <c r="AV67" s="102">
        <v>0</v>
      </c>
      <c r="AW67" s="102">
        <v>0</v>
      </c>
      <c r="AX67" s="102">
        <v>0</v>
      </c>
      <c r="AY67" s="102">
        <v>0</v>
      </c>
      <c r="AZ67" s="102">
        <v>0</v>
      </c>
      <c r="BA6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8" spans="1:53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54"/>
      <c r="M68" s="54"/>
      <c r="N68" s="54"/>
      <c r="O68" s="54"/>
      <c r="P68" s="65"/>
      <c r="Q6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8" s="101"/>
      <c r="S68" s="101"/>
      <c r="T68" s="101"/>
      <c r="U68" s="101"/>
      <c r="V68" s="65"/>
      <c r="W68" s="118" t="e">
        <f>AVERAGE(Table12151658920[[#This Row],[Column19]],Table12151658920[[#This Row],[Column20]],Table12151658920[[#This Row],[Column22]])</f>
        <v>#DIV/0!</v>
      </c>
      <c r="X68" s="59">
        <v>0</v>
      </c>
      <c r="Y68" s="59">
        <v>0</v>
      </c>
      <c r="Z68" s="59">
        <v>0</v>
      </c>
      <c r="AA68" s="101"/>
      <c r="AB68" s="65"/>
      <c r="AC68" s="118">
        <f>AVERAGE(Table12151658920[[#This Row],[Column25]],Table12151658920[[#This Row],[Column26]],Table12151658920[[#This Row],[Column27]])</f>
        <v>0</v>
      </c>
      <c r="AD68" s="101"/>
      <c r="AE68" s="101"/>
      <c r="AF68" s="101"/>
      <c r="AG68" s="101"/>
      <c r="AH68" s="65"/>
      <c r="AI68" s="118" t="e">
        <f>AVERAGE(Table12151658920[[#This Row],[Column33]],Table12151658920[[#This Row],[Column32]],Table12151658920[[#This Row],[Column31]])</f>
        <v>#DIV/0!</v>
      </c>
      <c r="AJ68" s="54"/>
      <c r="AK68" s="54"/>
      <c r="AL68" s="101"/>
      <c r="AM68" s="54"/>
      <c r="AN68" s="65"/>
      <c r="AO68" s="118">
        <v>0</v>
      </c>
      <c r="AP68" s="59">
        <v>0</v>
      </c>
      <c r="AQ68" s="59">
        <v>0</v>
      </c>
      <c r="AR68" s="59">
        <v>0</v>
      </c>
      <c r="AS68" s="101"/>
      <c r="AT68" s="65"/>
      <c r="AU68" s="118">
        <f>AVERAGE(Table12151658920[[#This Row],[Column45]],Table12151658920[[#This Row],[Column44]],Table12151658920[[#This Row],[Column43]])</f>
        <v>0</v>
      </c>
      <c r="AV68" s="102">
        <v>0</v>
      </c>
      <c r="AW68" s="102">
        <v>0</v>
      </c>
      <c r="AX68" s="102">
        <v>0</v>
      </c>
      <c r="AY68" s="102">
        <v>0</v>
      </c>
      <c r="AZ68" s="102">
        <v>0</v>
      </c>
      <c r="BA6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69" spans="1:53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58"/>
      <c r="M69" s="58"/>
      <c r="N69" s="58"/>
      <c r="O69" s="58"/>
      <c r="P69" s="59"/>
      <c r="Q6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69" s="102"/>
      <c r="S69" s="102"/>
      <c r="T69" s="102"/>
      <c r="U69" s="102"/>
      <c r="V69" s="59"/>
      <c r="W69" s="118" t="e">
        <f>AVERAGE(Table12151658920[[#This Row],[Column19]],Table12151658920[[#This Row],[Column20]],Table12151658920[[#This Row],[Column22]])</f>
        <v>#DIV/0!</v>
      </c>
      <c r="X69" s="59">
        <v>0</v>
      </c>
      <c r="Y69" s="59">
        <v>0</v>
      </c>
      <c r="Z69" s="59">
        <v>0</v>
      </c>
      <c r="AA69" s="102"/>
      <c r="AB69" s="59"/>
      <c r="AC69" s="118">
        <f>AVERAGE(Table12151658920[[#This Row],[Column25]],Table12151658920[[#This Row],[Column26]],Table12151658920[[#This Row],[Column27]])</f>
        <v>0</v>
      </c>
      <c r="AD69" s="102"/>
      <c r="AE69" s="102"/>
      <c r="AF69" s="102"/>
      <c r="AG69" s="102"/>
      <c r="AH69" s="59"/>
      <c r="AI69" s="118" t="e">
        <f>AVERAGE(Table12151658920[[#This Row],[Column33]],Table12151658920[[#This Row],[Column32]],Table12151658920[[#This Row],[Column31]])</f>
        <v>#DIV/0!</v>
      </c>
      <c r="AJ69" s="58"/>
      <c r="AK69" s="58"/>
      <c r="AL69" s="102"/>
      <c r="AM69" s="58"/>
      <c r="AN69" s="59"/>
      <c r="AO69" s="118">
        <v>0</v>
      </c>
      <c r="AP69" s="59">
        <v>0</v>
      </c>
      <c r="AQ69" s="59">
        <v>0</v>
      </c>
      <c r="AR69" s="59">
        <v>0</v>
      </c>
      <c r="AS69" s="102"/>
      <c r="AT69" s="59"/>
      <c r="AU69" s="118">
        <f>AVERAGE(Table12151658920[[#This Row],[Column45]],Table12151658920[[#This Row],[Column44]],Table12151658920[[#This Row],[Column43]])</f>
        <v>0</v>
      </c>
      <c r="AV69" s="102">
        <v>0</v>
      </c>
      <c r="AW69" s="102">
        <v>0</v>
      </c>
      <c r="AX69" s="102">
        <v>0</v>
      </c>
      <c r="AY69" s="102">
        <v>0</v>
      </c>
      <c r="AZ69" s="102">
        <v>0</v>
      </c>
      <c r="BA6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0" spans="1:53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54"/>
      <c r="M70" s="54"/>
      <c r="N70" s="54"/>
      <c r="O70" s="54"/>
      <c r="P70" s="65"/>
      <c r="Q7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0" s="101"/>
      <c r="S70" s="101"/>
      <c r="T70" s="101"/>
      <c r="U70" s="101"/>
      <c r="V70" s="65"/>
      <c r="W70" s="118" t="e">
        <f>AVERAGE(Table12151658920[[#This Row],[Column19]],Table12151658920[[#This Row],[Column20]],Table12151658920[[#This Row],[Column22]])</f>
        <v>#DIV/0!</v>
      </c>
      <c r="X70" s="59">
        <v>0</v>
      </c>
      <c r="Y70" s="59">
        <v>0</v>
      </c>
      <c r="Z70" s="59">
        <v>0</v>
      </c>
      <c r="AA70" s="101"/>
      <c r="AB70" s="65"/>
      <c r="AC70" s="118">
        <f>AVERAGE(Table12151658920[[#This Row],[Column25]],Table12151658920[[#This Row],[Column26]],Table12151658920[[#This Row],[Column27]])</f>
        <v>0</v>
      </c>
      <c r="AD70" s="101"/>
      <c r="AE70" s="101"/>
      <c r="AF70" s="101"/>
      <c r="AG70" s="101"/>
      <c r="AH70" s="65"/>
      <c r="AI70" s="118" t="e">
        <f>AVERAGE(Table12151658920[[#This Row],[Column33]],Table12151658920[[#This Row],[Column32]],Table12151658920[[#This Row],[Column31]])</f>
        <v>#DIV/0!</v>
      </c>
      <c r="AJ70" s="54"/>
      <c r="AK70" s="54"/>
      <c r="AL70" s="101"/>
      <c r="AM70" s="54"/>
      <c r="AN70" s="65"/>
      <c r="AO70" s="118">
        <v>0</v>
      </c>
      <c r="AP70" s="59">
        <v>0</v>
      </c>
      <c r="AQ70" s="59">
        <v>0</v>
      </c>
      <c r="AR70" s="59">
        <v>0</v>
      </c>
      <c r="AS70" s="101"/>
      <c r="AT70" s="65"/>
      <c r="AU70" s="118">
        <f>AVERAGE(Table12151658920[[#This Row],[Column45]],Table12151658920[[#This Row],[Column44]],Table12151658920[[#This Row],[Column43]])</f>
        <v>0</v>
      </c>
      <c r="AV70" s="102">
        <v>0</v>
      </c>
      <c r="AW70" s="102">
        <v>0</v>
      </c>
      <c r="AX70" s="102">
        <v>0</v>
      </c>
      <c r="AY70" s="102">
        <v>0</v>
      </c>
      <c r="AZ70" s="102">
        <v>0</v>
      </c>
      <c r="BA7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1" spans="1:53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58"/>
      <c r="M71" s="58"/>
      <c r="N71" s="58"/>
      <c r="O71" s="58"/>
      <c r="P71" s="59"/>
      <c r="Q7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1" s="102"/>
      <c r="S71" s="102"/>
      <c r="T71" s="102"/>
      <c r="U71" s="102"/>
      <c r="V71" s="59"/>
      <c r="W71" s="118" t="e">
        <f>AVERAGE(Table12151658920[[#This Row],[Column19]],Table12151658920[[#This Row],[Column20]],Table12151658920[[#This Row],[Column22]])</f>
        <v>#DIV/0!</v>
      </c>
      <c r="X71" s="59">
        <v>0</v>
      </c>
      <c r="Y71" s="59">
        <v>0</v>
      </c>
      <c r="Z71" s="59">
        <v>0</v>
      </c>
      <c r="AA71" s="102"/>
      <c r="AB71" s="59"/>
      <c r="AC71" s="118">
        <f>AVERAGE(Table12151658920[[#This Row],[Column25]],Table12151658920[[#This Row],[Column26]],Table12151658920[[#This Row],[Column27]])</f>
        <v>0</v>
      </c>
      <c r="AD71" s="102"/>
      <c r="AE71" s="102"/>
      <c r="AF71" s="102"/>
      <c r="AG71" s="102"/>
      <c r="AH71" s="59"/>
      <c r="AI71" s="118" t="e">
        <f>AVERAGE(Table12151658920[[#This Row],[Column33]],Table12151658920[[#This Row],[Column32]],Table12151658920[[#This Row],[Column31]])</f>
        <v>#DIV/0!</v>
      </c>
      <c r="AJ71" s="58"/>
      <c r="AK71" s="58"/>
      <c r="AL71" s="102"/>
      <c r="AM71" s="58"/>
      <c r="AN71" s="59"/>
      <c r="AO71" s="118">
        <v>0</v>
      </c>
      <c r="AP71" s="59">
        <v>0</v>
      </c>
      <c r="AQ71" s="59">
        <v>0</v>
      </c>
      <c r="AR71" s="59">
        <v>0</v>
      </c>
      <c r="AS71" s="102"/>
      <c r="AT71" s="59"/>
      <c r="AU71" s="118">
        <f>AVERAGE(Table12151658920[[#This Row],[Column45]],Table12151658920[[#This Row],[Column44]],Table12151658920[[#This Row],[Column43]])</f>
        <v>0</v>
      </c>
      <c r="AV71" s="102">
        <v>0</v>
      </c>
      <c r="AW71" s="102">
        <v>0</v>
      </c>
      <c r="AX71" s="102">
        <v>0</v>
      </c>
      <c r="AY71" s="102">
        <v>0</v>
      </c>
      <c r="AZ71" s="102">
        <v>0</v>
      </c>
      <c r="BA7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2" spans="1:53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54"/>
      <c r="M72" s="54"/>
      <c r="N72" s="54"/>
      <c r="O72" s="54"/>
      <c r="P72" s="65"/>
      <c r="Q7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2" s="101"/>
      <c r="S72" s="101"/>
      <c r="T72" s="101"/>
      <c r="U72" s="101"/>
      <c r="V72" s="65"/>
      <c r="W72" s="118" t="e">
        <f>AVERAGE(Table12151658920[[#This Row],[Column19]],Table12151658920[[#This Row],[Column20]],Table12151658920[[#This Row],[Column22]])</f>
        <v>#DIV/0!</v>
      </c>
      <c r="X72" s="59">
        <v>0</v>
      </c>
      <c r="Y72" s="59">
        <v>0</v>
      </c>
      <c r="Z72" s="59">
        <v>0</v>
      </c>
      <c r="AA72" s="101"/>
      <c r="AB72" s="65"/>
      <c r="AC72" s="118">
        <f>AVERAGE(Table12151658920[[#This Row],[Column25]],Table12151658920[[#This Row],[Column26]],Table12151658920[[#This Row],[Column27]])</f>
        <v>0</v>
      </c>
      <c r="AD72" s="101"/>
      <c r="AE72" s="101"/>
      <c r="AF72" s="101"/>
      <c r="AG72" s="101"/>
      <c r="AH72" s="65"/>
      <c r="AI72" s="118" t="e">
        <f>AVERAGE(Table12151658920[[#This Row],[Column33]],Table12151658920[[#This Row],[Column32]],Table12151658920[[#This Row],[Column31]])</f>
        <v>#DIV/0!</v>
      </c>
      <c r="AJ72" s="54"/>
      <c r="AK72" s="54"/>
      <c r="AL72" s="101"/>
      <c r="AM72" s="54"/>
      <c r="AN72" s="65"/>
      <c r="AO72" s="118">
        <v>0</v>
      </c>
      <c r="AP72" s="59">
        <v>0</v>
      </c>
      <c r="AQ72" s="59">
        <v>0</v>
      </c>
      <c r="AR72" s="59">
        <v>0</v>
      </c>
      <c r="AS72" s="101"/>
      <c r="AT72" s="65"/>
      <c r="AU72" s="118">
        <f>AVERAGE(Table12151658920[[#This Row],[Column45]],Table12151658920[[#This Row],[Column44]],Table12151658920[[#This Row],[Column43]])</f>
        <v>0</v>
      </c>
      <c r="AV72" s="102">
        <v>0</v>
      </c>
      <c r="AW72" s="102">
        <v>0</v>
      </c>
      <c r="AX72" s="102">
        <v>0</v>
      </c>
      <c r="AY72" s="102">
        <v>0</v>
      </c>
      <c r="AZ72" s="102">
        <v>0</v>
      </c>
      <c r="BA7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3" spans="1:53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58"/>
      <c r="M73" s="58"/>
      <c r="N73" s="58"/>
      <c r="O73" s="58"/>
      <c r="P73" s="59"/>
      <c r="Q7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3" s="102"/>
      <c r="S73" s="102"/>
      <c r="T73" s="102"/>
      <c r="U73" s="102"/>
      <c r="V73" s="59"/>
      <c r="W73" s="118" t="e">
        <f>AVERAGE(Table12151658920[[#This Row],[Column19]],Table12151658920[[#This Row],[Column20]],Table12151658920[[#This Row],[Column22]])</f>
        <v>#DIV/0!</v>
      </c>
      <c r="X73" s="59">
        <v>0</v>
      </c>
      <c r="Y73" s="59">
        <v>0</v>
      </c>
      <c r="Z73" s="59">
        <v>0</v>
      </c>
      <c r="AA73" s="102"/>
      <c r="AB73" s="59"/>
      <c r="AC73" s="118">
        <f>AVERAGE(Table12151658920[[#This Row],[Column25]],Table12151658920[[#This Row],[Column26]],Table12151658920[[#This Row],[Column27]])</f>
        <v>0</v>
      </c>
      <c r="AD73" s="102"/>
      <c r="AE73" s="102"/>
      <c r="AF73" s="102"/>
      <c r="AG73" s="102"/>
      <c r="AH73" s="59"/>
      <c r="AI73" s="118" t="e">
        <f>AVERAGE(Table12151658920[[#This Row],[Column33]],Table12151658920[[#This Row],[Column32]],Table12151658920[[#This Row],[Column31]])</f>
        <v>#DIV/0!</v>
      </c>
      <c r="AJ73" s="58"/>
      <c r="AK73" s="58"/>
      <c r="AL73" s="102"/>
      <c r="AM73" s="58"/>
      <c r="AN73" s="59"/>
      <c r="AO73" s="118">
        <v>0</v>
      </c>
      <c r="AP73" s="59">
        <v>0</v>
      </c>
      <c r="AQ73" s="59">
        <v>0</v>
      </c>
      <c r="AR73" s="59">
        <v>0</v>
      </c>
      <c r="AS73" s="102"/>
      <c r="AT73" s="59"/>
      <c r="AU73" s="118">
        <f>AVERAGE(Table12151658920[[#This Row],[Column45]],Table12151658920[[#This Row],[Column44]],Table12151658920[[#This Row],[Column43]])</f>
        <v>0</v>
      </c>
      <c r="AV73" s="102">
        <v>0</v>
      </c>
      <c r="AW73" s="102">
        <v>0</v>
      </c>
      <c r="AX73" s="102">
        <v>0</v>
      </c>
      <c r="AY73" s="102">
        <v>0</v>
      </c>
      <c r="AZ73" s="102">
        <v>0</v>
      </c>
      <c r="BA7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4" spans="1:53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54"/>
      <c r="M74" s="54"/>
      <c r="N74" s="54"/>
      <c r="O74" s="54"/>
      <c r="P74" s="65"/>
      <c r="Q7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4" s="101"/>
      <c r="S74" s="101"/>
      <c r="T74" s="101"/>
      <c r="U74" s="101"/>
      <c r="V74" s="65"/>
      <c r="W74" s="118" t="e">
        <f>AVERAGE(Table12151658920[[#This Row],[Column19]],Table12151658920[[#This Row],[Column20]],Table12151658920[[#This Row],[Column22]])</f>
        <v>#DIV/0!</v>
      </c>
      <c r="X74" s="59">
        <v>0</v>
      </c>
      <c r="Y74" s="59">
        <v>0</v>
      </c>
      <c r="Z74" s="59">
        <v>0</v>
      </c>
      <c r="AA74" s="101"/>
      <c r="AB74" s="65"/>
      <c r="AC74" s="118">
        <f>AVERAGE(Table12151658920[[#This Row],[Column25]],Table12151658920[[#This Row],[Column26]],Table12151658920[[#This Row],[Column27]])</f>
        <v>0</v>
      </c>
      <c r="AD74" s="101"/>
      <c r="AE74" s="101"/>
      <c r="AF74" s="101"/>
      <c r="AG74" s="101"/>
      <c r="AH74" s="65"/>
      <c r="AI74" s="118" t="e">
        <f>AVERAGE(Table12151658920[[#This Row],[Column33]],Table12151658920[[#This Row],[Column32]],Table12151658920[[#This Row],[Column31]])</f>
        <v>#DIV/0!</v>
      </c>
      <c r="AJ74" s="54"/>
      <c r="AK74" s="54"/>
      <c r="AL74" s="101"/>
      <c r="AM74" s="54"/>
      <c r="AN74" s="65"/>
      <c r="AO74" s="118">
        <v>0</v>
      </c>
      <c r="AP74" s="59">
        <v>0</v>
      </c>
      <c r="AQ74" s="59">
        <v>0</v>
      </c>
      <c r="AR74" s="59">
        <v>0</v>
      </c>
      <c r="AS74" s="101"/>
      <c r="AT74" s="65"/>
      <c r="AU74" s="118">
        <f>AVERAGE(Table12151658920[[#This Row],[Column45]],Table12151658920[[#This Row],[Column44]],Table12151658920[[#This Row],[Column43]])</f>
        <v>0</v>
      </c>
      <c r="AV74" s="102">
        <v>0</v>
      </c>
      <c r="AW74" s="102">
        <v>0</v>
      </c>
      <c r="AX74" s="102">
        <v>0</v>
      </c>
      <c r="AY74" s="102">
        <v>0</v>
      </c>
      <c r="AZ74" s="102">
        <v>0</v>
      </c>
      <c r="BA7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5" spans="1:53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58"/>
      <c r="M75" s="58"/>
      <c r="N75" s="58"/>
      <c r="O75" s="58"/>
      <c r="P75" s="59"/>
      <c r="Q7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5" s="102"/>
      <c r="S75" s="102"/>
      <c r="T75" s="102"/>
      <c r="U75" s="102"/>
      <c r="V75" s="59"/>
      <c r="W75" s="118" t="e">
        <f>AVERAGE(Table12151658920[[#This Row],[Column19]],Table12151658920[[#This Row],[Column20]],Table12151658920[[#This Row],[Column22]])</f>
        <v>#DIV/0!</v>
      </c>
      <c r="X75" s="59">
        <v>0</v>
      </c>
      <c r="Y75" s="59">
        <v>0</v>
      </c>
      <c r="Z75" s="59">
        <v>0</v>
      </c>
      <c r="AA75" s="102"/>
      <c r="AB75" s="59"/>
      <c r="AC75" s="118">
        <f>AVERAGE(Table12151658920[[#This Row],[Column25]],Table12151658920[[#This Row],[Column26]],Table12151658920[[#This Row],[Column27]])</f>
        <v>0</v>
      </c>
      <c r="AD75" s="102"/>
      <c r="AE75" s="102"/>
      <c r="AF75" s="102"/>
      <c r="AG75" s="102"/>
      <c r="AH75" s="59"/>
      <c r="AI75" s="118" t="e">
        <f>AVERAGE(Table12151658920[[#This Row],[Column33]],Table12151658920[[#This Row],[Column32]],Table12151658920[[#This Row],[Column31]])</f>
        <v>#DIV/0!</v>
      </c>
      <c r="AJ75" s="58"/>
      <c r="AK75" s="58"/>
      <c r="AL75" s="102"/>
      <c r="AM75" s="58"/>
      <c r="AN75" s="59"/>
      <c r="AO75" s="118">
        <v>0</v>
      </c>
      <c r="AP75" s="59">
        <v>0</v>
      </c>
      <c r="AQ75" s="59">
        <v>0</v>
      </c>
      <c r="AR75" s="59">
        <v>0</v>
      </c>
      <c r="AS75" s="102"/>
      <c r="AT75" s="59"/>
      <c r="AU75" s="118">
        <f>AVERAGE(Table12151658920[[#This Row],[Column45]],Table12151658920[[#This Row],[Column44]],Table12151658920[[#This Row],[Column43]])</f>
        <v>0</v>
      </c>
      <c r="AV75" s="102">
        <v>0</v>
      </c>
      <c r="AW75" s="102">
        <v>0</v>
      </c>
      <c r="AX75" s="102">
        <v>0</v>
      </c>
      <c r="AY75" s="102">
        <v>0</v>
      </c>
      <c r="AZ75" s="102">
        <v>0</v>
      </c>
      <c r="BA7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6" spans="1:53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54"/>
      <c r="M76" s="54"/>
      <c r="N76" s="54"/>
      <c r="O76" s="54"/>
      <c r="P76" s="65"/>
      <c r="Q7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6" s="101"/>
      <c r="S76" s="101"/>
      <c r="T76" s="101"/>
      <c r="U76" s="101"/>
      <c r="V76" s="65"/>
      <c r="W76" s="118" t="e">
        <f>AVERAGE(Table12151658920[[#This Row],[Column19]],Table12151658920[[#This Row],[Column20]],Table12151658920[[#This Row],[Column22]])</f>
        <v>#DIV/0!</v>
      </c>
      <c r="X76" s="59">
        <v>0</v>
      </c>
      <c r="Y76" s="59">
        <v>0</v>
      </c>
      <c r="Z76" s="59">
        <v>0</v>
      </c>
      <c r="AA76" s="101"/>
      <c r="AB76" s="65"/>
      <c r="AC76" s="118">
        <f>AVERAGE(Table12151658920[[#This Row],[Column25]],Table12151658920[[#This Row],[Column26]],Table12151658920[[#This Row],[Column27]])</f>
        <v>0</v>
      </c>
      <c r="AD76" s="101"/>
      <c r="AE76" s="101"/>
      <c r="AF76" s="101"/>
      <c r="AG76" s="101"/>
      <c r="AH76" s="65"/>
      <c r="AI76" s="118" t="e">
        <f>AVERAGE(Table12151658920[[#This Row],[Column33]],Table12151658920[[#This Row],[Column32]],Table12151658920[[#This Row],[Column31]])</f>
        <v>#DIV/0!</v>
      </c>
      <c r="AJ76" s="54"/>
      <c r="AK76" s="54"/>
      <c r="AL76" s="101"/>
      <c r="AM76" s="54"/>
      <c r="AN76" s="65"/>
      <c r="AO76" s="118">
        <v>0</v>
      </c>
      <c r="AP76" s="59">
        <v>0</v>
      </c>
      <c r="AQ76" s="59">
        <v>0</v>
      </c>
      <c r="AR76" s="59">
        <v>0</v>
      </c>
      <c r="AS76" s="101"/>
      <c r="AT76" s="65"/>
      <c r="AU76" s="118">
        <f>AVERAGE(Table12151658920[[#This Row],[Column45]],Table12151658920[[#This Row],[Column44]],Table12151658920[[#This Row],[Column43]])</f>
        <v>0</v>
      </c>
      <c r="AV76" s="102">
        <v>0</v>
      </c>
      <c r="AW76" s="102">
        <v>0</v>
      </c>
      <c r="AX76" s="102">
        <v>0</v>
      </c>
      <c r="AY76" s="102">
        <v>0</v>
      </c>
      <c r="AZ76" s="102">
        <v>0</v>
      </c>
      <c r="BA7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7" spans="1:53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58"/>
      <c r="M77" s="58"/>
      <c r="N77" s="58"/>
      <c r="O77" s="58"/>
      <c r="P77" s="59"/>
      <c r="Q7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7" s="102"/>
      <c r="S77" s="102"/>
      <c r="T77" s="102"/>
      <c r="U77" s="102"/>
      <c r="V77" s="59"/>
      <c r="W77" s="118" t="e">
        <f>AVERAGE(Table12151658920[[#This Row],[Column19]],Table12151658920[[#This Row],[Column20]],Table12151658920[[#This Row],[Column22]])</f>
        <v>#DIV/0!</v>
      </c>
      <c r="X77" s="59">
        <v>0</v>
      </c>
      <c r="Y77" s="59">
        <v>0</v>
      </c>
      <c r="Z77" s="59">
        <v>0</v>
      </c>
      <c r="AA77" s="102"/>
      <c r="AB77" s="59"/>
      <c r="AC77" s="118">
        <f>AVERAGE(Table12151658920[[#This Row],[Column25]],Table12151658920[[#This Row],[Column26]],Table12151658920[[#This Row],[Column27]])</f>
        <v>0</v>
      </c>
      <c r="AD77" s="102"/>
      <c r="AE77" s="102"/>
      <c r="AF77" s="102"/>
      <c r="AG77" s="102"/>
      <c r="AH77" s="59"/>
      <c r="AI77" s="118" t="e">
        <f>AVERAGE(Table12151658920[[#This Row],[Column33]],Table12151658920[[#This Row],[Column32]],Table12151658920[[#This Row],[Column31]])</f>
        <v>#DIV/0!</v>
      </c>
      <c r="AJ77" s="58"/>
      <c r="AK77" s="58"/>
      <c r="AL77" s="102"/>
      <c r="AM77" s="58"/>
      <c r="AN77" s="59"/>
      <c r="AO77" s="118">
        <v>0</v>
      </c>
      <c r="AP77" s="59">
        <v>0</v>
      </c>
      <c r="AQ77" s="59">
        <v>0</v>
      </c>
      <c r="AR77" s="59">
        <v>0</v>
      </c>
      <c r="AS77" s="102"/>
      <c r="AT77" s="59"/>
      <c r="AU77" s="118">
        <f>AVERAGE(Table12151658920[[#This Row],[Column45]],Table12151658920[[#This Row],[Column44]],Table12151658920[[#This Row],[Column43]])</f>
        <v>0</v>
      </c>
      <c r="AV77" s="102">
        <v>0</v>
      </c>
      <c r="AW77" s="102">
        <v>0</v>
      </c>
      <c r="AX77" s="102">
        <v>0</v>
      </c>
      <c r="AY77" s="102">
        <v>0</v>
      </c>
      <c r="AZ77" s="102">
        <v>0</v>
      </c>
      <c r="BA7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8" spans="1:53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54"/>
      <c r="M78" s="54"/>
      <c r="N78" s="54"/>
      <c r="O78" s="54"/>
      <c r="P78" s="65"/>
      <c r="Q7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8" s="101"/>
      <c r="S78" s="101"/>
      <c r="T78" s="101"/>
      <c r="U78" s="101"/>
      <c r="V78" s="65"/>
      <c r="W78" s="118" t="e">
        <f>AVERAGE(Table12151658920[[#This Row],[Column19]],Table12151658920[[#This Row],[Column20]],Table12151658920[[#This Row],[Column22]])</f>
        <v>#DIV/0!</v>
      </c>
      <c r="X78" s="59">
        <v>0</v>
      </c>
      <c r="Y78" s="59">
        <v>0</v>
      </c>
      <c r="Z78" s="59">
        <v>0</v>
      </c>
      <c r="AA78" s="101"/>
      <c r="AB78" s="65"/>
      <c r="AC78" s="118">
        <f>AVERAGE(Table12151658920[[#This Row],[Column25]],Table12151658920[[#This Row],[Column26]],Table12151658920[[#This Row],[Column27]])</f>
        <v>0</v>
      </c>
      <c r="AD78" s="101"/>
      <c r="AE78" s="101"/>
      <c r="AF78" s="101"/>
      <c r="AG78" s="101"/>
      <c r="AH78" s="65"/>
      <c r="AI78" s="118" t="e">
        <f>AVERAGE(Table12151658920[[#This Row],[Column33]],Table12151658920[[#This Row],[Column32]],Table12151658920[[#This Row],[Column31]])</f>
        <v>#DIV/0!</v>
      </c>
      <c r="AJ78" s="54"/>
      <c r="AK78" s="54"/>
      <c r="AL78" s="101"/>
      <c r="AM78" s="54"/>
      <c r="AN78" s="65"/>
      <c r="AO78" s="118">
        <v>0</v>
      </c>
      <c r="AP78" s="59">
        <v>0</v>
      </c>
      <c r="AQ78" s="59">
        <v>0</v>
      </c>
      <c r="AR78" s="59">
        <v>0</v>
      </c>
      <c r="AS78" s="101"/>
      <c r="AT78" s="65"/>
      <c r="AU78" s="118">
        <f>AVERAGE(Table12151658920[[#This Row],[Column45]],Table12151658920[[#This Row],[Column44]],Table12151658920[[#This Row],[Column43]])</f>
        <v>0</v>
      </c>
      <c r="AV78" s="102">
        <v>0</v>
      </c>
      <c r="AW78" s="102">
        <v>0</v>
      </c>
      <c r="AX78" s="102">
        <v>0</v>
      </c>
      <c r="AY78" s="102">
        <v>0</v>
      </c>
      <c r="AZ78" s="102">
        <v>0</v>
      </c>
      <c r="BA7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79" spans="1:53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58"/>
      <c r="M79" s="58"/>
      <c r="N79" s="58"/>
      <c r="O79" s="58"/>
      <c r="P79" s="59"/>
      <c r="Q7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79" s="102"/>
      <c r="S79" s="102"/>
      <c r="T79" s="102"/>
      <c r="U79" s="102"/>
      <c r="V79" s="59"/>
      <c r="W79" s="118" t="e">
        <f>AVERAGE(Table12151658920[[#This Row],[Column19]],Table12151658920[[#This Row],[Column20]],Table12151658920[[#This Row],[Column22]])</f>
        <v>#DIV/0!</v>
      </c>
      <c r="X79" s="59">
        <v>0</v>
      </c>
      <c r="Y79" s="59">
        <v>0</v>
      </c>
      <c r="Z79" s="59">
        <v>0</v>
      </c>
      <c r="AA79" s="102"/>
      <c r="AB79" s="59"/>
      <c r="AC79" s="118">
        <f>AVERAGE(Table12151658920[[#This Row],[Column25]],Table12151658920[[#This Row],[Column26]],Table12151658920[[#This Row],[Column27]])</f>
        <v>0</v>
      </c>
      <c r="AD79" s="102"/>
      <c r="AE79" s="102"/>
      <c r="AF79" s="102"/>
      <c r="AG79" s="102"/>
      <c r="AH79" s="59"/>
      <c r="AI79" s="118" t="e">
        <f>AVERAGE(Table12151658920[[#This Row],[Column33]],Table12151658920[[#This Row],[Column32]],Table12151658920[[#This Row],[Column31]])</f>
        <v>#DIV/0!</v>
      </c>
      <c r="AJ79" s="58"/>
      <c r="AK79" s="58"/>
      <c r="AL79" s="102"/>
      <c r="AM79" s="58"/>
      <c r="AN79" s="59"/>
      <c r="AO79" s="118">
        <v>0</v>
      </c>
      <c r="AP79" s="59">
        <v>0</v>
      </c>
      <c r="AQ79" s="59">
        <v>0</v>
      </c>
      <c r="AR79" s="59">
        <v>0</v>
      </c>
      <c r="AS79" s="102"/>
      <c r="AT79" s="59"/>
      <c r="AU79" s="118">
        <f>AVERAGE(Table12151658920[[#This Row],[Column45]],Table12151658920[[#This Row],[Column44]],Table12151658920[[#This Row],[Column43]])</f>
        <v>0</v>
      </c>
      <c r="AV79" s="102">
        <v>0</v>
      </c>
      <c r="AW79" s="102">
        <v>0</v>
      </c>
      <c r="AX79" s="102">
        <v>0</v>
      </c>
      <c r="AY79" s="102">
        <v>0</v>
      </c>
      <c r="AZ79" s="102">
        <v>0</v>
      </c>
      <c r="BA7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0" spans="1:53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54"/>
      <c r="M80" s="54"/>
      <c r="N80" s="54"/>
      <c r="O80" s="54"/>
      <c r="P80" s="65"/>
      <c r="Q8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0" s="101"/>
      <c r="S80" s="101"/>
      <c r="T80" s="101"/>
      <c r="U80" s="101"/>
      <c r="V80" s="65"/>
      <c r="W80" s="118" t="e">
        <f>AVERAGE(Table12151658920[[#This Row],[Column19]],Table12151658920[[#This Row],[Column20]],Table12151658920[[#This Row],[Column22]])</f>
        <v>#DIV/0!</v>
      </c>
      <c r="X80" s="59">
        <v>0</v>
      </c>
      <c r="Y80" s="59">
        <v>0</v>
      </c>
      <c r="Z80" s="59">
        <v>0</v>
      </c>
      <c r="AA80" s="101"/>
      <c r="AB80" s="65"/>
      <c r="AC80" s="118">
        <f>AVERAGE(Table12151658920[[#This Row],[Column25]],Table12151658920[[#This Row],[Column26]],Table12151658920[[#This Row],[Column27]])</f>
        <v>0</v>
      </c>
      <c r="AD80" s="101"/>
      <c r="AE80" s="101"/>
      <c r="AF80" s="101"/>
      <c r="AG80" s="101"/>
      <c r="AH80" s="65"/>
      <c r="AI80" s="118" t="e">
        <f>AVERAGE(Table12151658920[[#This Row],[Column33]],Table12151658920[[#This Row],[Column32]],Table12151658920[[#This Row],[Column31]])</f>
        <v>#DIV/0!</v>
      </c>
      <c r="AJ80" s="54"/>
      <c r="AK80" s="54"/>
      <c r="AL80" s="101"/>
      <c r="AM80" s="54"/>
      <c r="AN80" s="65"/>
      <c r="AO80" s="118">
        <v>0</v>
      </c>
      <c r="AP80" s="59">
        <v>0</v>
      </c>
      <c r="AQ80" s="59">
        <v>0</v>
      </c>
      <c r="AR80" s="59">
        <v>0</v>
      </c>
      <c r="AS80" s="101"/>
      <c r="AT80" s="65"/>
      <c r="AU80" s="118">
        <f>AVERAGE(Table12151658920[[#This Row],[Column45]],Table12151658920[[#This Row],[Column44]],Table12151658920[[#This Row],[Column43]])</f>
        <v>0</v>
      </c>
      <c r="AV80" s="102">
        <v>0</v>
      </c>
      <c r="AW80" s="102">
        <v>0</v>
      </c>
      <c r="AX80" s="102">
        <v>0</v>
      </c>
      <c r="AY80" s="102">
        <v>0</v>
      </c>
      <c r="AZ80" s="102">
        <v>0</v>
      </c>
      <c r="BA8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1" spans="1:53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58"/>
      <c r="M81" s="58"/>
      <c r="N81" s="58"/>
      <c r="O81" s="58"/>
      <c r="P81" s="59"/>
      <c r="Q8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1" s="102"/>
      <c r="S81" s="102"/>
      <c r="T81" s="102"/>
      <c r="U81" s="102"/>
      <c r="V81" s="59"/>
      <c r="W81" s="118" t="e">
        <f>AVERAGE(Table12151658920[[#This Row],[Column19]],Table12151658920[[#This Row],[Column20]],Table12151658920[[#This Row],[Column22]])</f>
        <v>#DIV/0!</v>
      </c>
      <c r="X81" s="59">
        <v>0</v>
      </c>
      <c r="Y81" s="59">
        <v>0</v>
      </c>
      <c r="Z81" s="59">
        <v>0</v>
      </c>
      <c r="AA81" s="102"/>
      <c r="AB81" s="59"/>
      <c r="AC81" s="118">
        <f>AVERAGE(Table12151658920[[#This Row],[Column25]],Table12151658920[[#This Row],[Column26]],Table12151658920[[#This Row],[Column27]])</f>
        <v>0</v>
      </c>
      <c r="AD81" s="102"/>
      <c r="AE81" s="102"/>
      <c r="AF81" s="102"/>
      <c r="AG81" s="102"/>
      <c r="AH81" s="59"/>
      <c r="AI81" s="118" t="e">
        <f>AVERAGE(Table12151658920[[#This Row],[Column33]],Table12151658920[[#This Row],[Column32]],Table12151658920[[#This Row],[Column31]])</f>
        <v>#DIV/0!</v>
      </c>
      <c r="AJ81" s="58"/>
      <c r="AK81" s="58"/>
      <c r="AL81" s="102"/>
      <c r="AM81" s="58"/>
      <c r="AN81" s="59"/>
      <c r="AO81" s="118">
        <v>0</v>
      </c>
      <c r="AP81" s="59">
        <v>0</v>
      </c>
      <c r="AQ81" s="59">
        <v>0</v>
      </c>
      <c r="AR81" s="59">
        <v>0</v>
      </c>
      <c r="AS81" s="102"/>
      <c r="AT81" s="59"/>
      <c r="AU81" s="118">
        <f>AVERAGE(Table12151658920[[#This Row],[Column45]],Table12151658920[[#This Row],[Column44]],Table12151658920[[#This Row],[Column43]])</f>
        <v>0</v>
      </c>
      <c r="AV81" s="102">
        <v>0</v>
      </c>
      <c r="AW81" s="102">
        <v>0</v>
      </c>
      <c r="AX81" s="102">
        <v>0</v>
      </c>
      <c r="AY81" s="102">
        <v>0</v>
      </c>
      <c r="AZ81" s="102">
        <v>0</v>
      </c>
      <c r="BA8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2" spans="1:53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54"/>
      <c r="M82" s="54"/>
      <c r="N82" s="54"/>
      <c r="O82" s="54"/>
      <c r="P82" s="65"/>
      <c r="Q8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2" s="101"/>
      <c r="S82" s="101"/>
      <c r="T82" s="101"/>
      <c r="U82" s="101"/>
      <c r="V82" s="65"/>
      <c r="W82" s="118" t="e">
        <f>AVERAGE(Table12151658920[[#This Row],[Column19]],Table12151658920[[#This Row],[Column20]],Table12151658920[[#This Row],[Column22]])</f>
        <v>#DIV/0!</v>
      </c>
      <c r="X82" s="59">
        <v>0</v>
      </c>
      <c r="Y82" s="59">
        <v>0</v>
      </c>
      <c r="Z82" s="59">
        <v>0</v>
      </c>
      <c r="AA82" s="101"/>
      <c r="AB82" s="65"/>
      <c r="AC82" s="118">
        <f>AVERAGE(Table12151658920[[#This Row],[Column25]],Table12151658920[[#This Row],[Column26]],Table12151658920[[#This Row],[Column27]])</f>
        <v>0</v>
      </c>
      <c r="AD82" s="101"/>
      <c r="AE82" s="101"/>
      <c r="AF82" s="101"/>
      <c r="AG82" s="101"/>
      <c r="AH82" s="65"/>
      <c r="AI82" s="118" t="e">
        <f>AVERAGE(Table12151658920[[#This Row],[Column33]],Table12151658920[[#This Row],[Column32]],Table12151658920[[#This Row],[Column31]])</f>
        <v>#DIV/0!</v>
      </c>
      <c r="AJ82" s="54"/>
      <c r="AK82" s="54"/>
      <c r="AL82" s="101"/>
      <c r="AM82" s="54"/>
      <c r="AN82" s="65"/>
      <c r="AO82" s="118">
        <v>0</v>
      </c>
      <c r="AP82" s="59">
        <v>0</v>
      </c>
      <c r="AQ82" s="59">
        <v>0</v>
      </c>
      <c r="AR82" s="59">
        <v>0</v>
      </c>
      <c r="AS82" s="101"/>
      <c r="AT82" s="65"/>
      <c r="AU82" s="118">
        <f>AVERAGE(Table12151658920[[#This Row],[Column45]],Table12151658920[[#This Row],[Column44]],Table12151658920[[#This Row],[Column43]])</f>
        <v>0</v>
      </c>
      <c r="AV82" s="102">
        <v>0</v>
      </c>
      <c r="AW82" s="102">
        <v>0</v>
      </c>
      <c r="AX82" s="102">
        <v>0</v>
      </c>
      <c r="AY82" s="102">
        <v>0</v>
      </c>
      <c r="AZ82" s="102">
        <v>0</v>
      </c>
      <c r="BA8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3" spans="1:53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58"/>
      <c r="M83" s="58"/>
      <c r="N83" s="58"/>
      <c r="O83" s="58"/>
      <c r="P83" s="59"/>
      <c r="Q8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3" s="102"/>
      <c r="S83" s="102"/>
      <c r="T83" s="102"/>
      <c r="U83" s="102"/>
      <c r="V83" s="59"/>
      <c r="W83" s="118" t="e">
        <f>AVERAGE(Table12151658920[[#This Row],[Column19]],Table12151658920[[#This Row],[Column20]],Table12151658920[[#This Row],[Column22]])</f>
        <v>#DIV/0!</v>
      </c>
      <c r="X83" s="59">
        <v>0</v>
      </c>
      <c r="Y83" s="59">
        <v>0</v>
      </c>
      <c r="Z83" s="59">
        <v>0</v>
      </c>
      <c r="AA83" s="102"/>
      <c r="AB83" s="59"/>
      <c r="AC83" s="118">
        <f>AVERAGE(Table12151658920[[#This Row],[Column25]],Table12151658920[[#This Row],[Column26]],Table12151658920[[#This Row],[Column27]])</f>
        <v>0</v>
      </c>
      <c r="AD83" s="102"/>
      <c r="AE83" s="102"/>
      <c r="AF83" s="102"/>
      <c r="AG83" s="102"/>
      <c r="AH83" s="59"/>
      <c r="AI83" s="118" t="e">
        <f>AVERAGE(Table12151658920[[#This Row],[Column33]],Table12151658920[[#This Row],[Column32]],Table12151658920[[#This Row],[Column31]])</f>
        <v>#DIV/0!</v>
      </c>
      <c r="AJ83" s="58"/>
      <c r="AK83" s="58"/>
      <c r="AL83" s="102"/>
      <c r="AM83" s="58"/>
      <c r="AN83" s="59"/>
      <c r="AO83" s="118">
        <v>0</v>
      </c>
      <c r="AP83" s="59">
        <v>0</v>
      </c>
      <c r="AQ83" s="59">
        <v>0</v>
      </c>
      <c r="AR83" s="59">
        <v>0</v>
      </c>
      <c r="AS83" s="102"/>
      <c r="AT83" s="59"/>
      <c r="AU83" s="118">
        <f>AVERAGE(Table12151658920[[#This Row],[Column45]],Table12151658920[[#This Row],[Column44]],Table12151658920[[#This Row],[Column43]])</f>
        <v>0</v>
      </c>
      <c r="AV83" s="102">
        <v>0</v>
      </c>
      <c r="AW83" s="102">
        <v>0</v>
      </c>
      <c r="AX83" s="102">
        <v>0</v>
      </c>
      <c r="AY83" s="102">
        <v>0</v>
      </c>
      <c r="AZ83" s="102">
        <v>0</v>
      </c>
      <c r="BA8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4" spans="1:53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54"/>
      <c r="M84" s="54"/>
      <c r="N84" s="54"/>
      <c r="O84" s="54"/>
      <c r="P84" s="65"/>
      <c r="Q8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4" s="101"/>
      <c r="S84" s="101"/>
      <c r="T84" s="101"/>
      <c r="U84" s="101"/>
      <c r="V84" s="65"/>
      <c r="W84" s="118" t="e">
        <f>AVERAGE(Table12151658920[[#This Row],[Column19]],Table12151658920[[#This Row],[Column20]],Table12151658920[[#This Row],[Column22]])</f>
        <v>#DIV/0!</v>
      </c>
      <c r="X84" s="59">
        <v>0</v>
      </c>
      <c r="Y84" s="59">
        <v>0</v>
      </c>
      <c r="Z84" s="59">
        <v>0</v>
      </c>
      <c r="AA84" s="101"/>
      <c r="AB84" s="65"/>
      <c r="AC84" s="118">
        <f>AVERAGE(Table12151658920[[#This Row],[Column25]],Table12151658920[[#This Row],[Column26]],Table12151658920[[#This Row],[Column27]])</f>
        <v>0</v>
      </c>
      <c r="AD84" s="101"/>
      <c r="AE84" s="101"/>
      <c r="AF84" s="101"/>
      <c r="AG84" s="101"/>
      <c r="AH84" s="65"/>
      <c r="AI84" s="118" t="e">
        <f>AVERAGE(Table12151658920[[#This Row],[Column33]],Table12151658920[[#This Row],[Column32]],Table12151658920[[#This Row],[Column31]])</f>
        <v>#DIV/0!</v>
      </c>
      <c r="AJ84" s="54"/>
      <c r="AK84" s="54"/>
      <c r="AL84" s="101"/>
      <c r="AM84" s="54"/>
      <c r="AN84" s="65"/>
      <c r="AO84" s="118">
        <v>0</v>
      </c>
      <c r="AP84" s="59">
        <v>0</v>
      </c>
      <c r="AQ84" s="59">
        <v>0</v>
      </c>
      <c r="AR84" s="59">
        <v>0</v>
      </c>
      <c r="AS84" s="101"/>
      <c r="AT84" s="65"/>
      <c r="AU84" s="118">
        <f>AVERAGE(Table12151658920[[#This Row],[Column45]],Table12151658920[[#This Row],[Column44]],Table12151658920[[#This Row],[Column43]])</f>
        <v>0</v>
      </c>
      <c r="AV84" s="102">
        <v>0</v>
      </c>
      <c r="AW84" s="102">
        <v>0</v>
      </c>
      <c r="AX84" s="102">
        <v>0</v>
      </c>
      <c r="AY84" s="102">
        <v>0</v>
      </c>
      <c r="AZ84" s="102">
        <v>0</v>
      </c>
      <c r="BA8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5" spans="1:53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58"/>
      <c r="M85" s="58"/>
      <c r="N85" s="58"/>
      <c r="O85" s="58"/>
      <c r="P85" s="59"/>
      <c r="Q8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5" s="102"/>
      <c r="S85" s="102"/>
      <c r="T85" s="102"/>
      <c r="U85" s="102"/>
      <c r="V85" s="59"/>
      <c r="W85" s="118" t="e">
        <f>AVERAGE(Table12151658920[[#This Row],[Column19]],Table12151658920[[#This Row],[Column20]],Table12151658920[[#This Row],[Column22]])</f>
        <v>#DIV/0!</v>
      </c>
      <c r="X85" s="59">
        <v>0</v>
      </c>
      <c r="Y85" s="59">
        <v>0</v>
      </c>
      <c r="Z85" s="59">
        <v>0</v>
      </c>
      <c r="AA85" s="102"/>
      <c r="AB85" s="59"/>
      <c r="AC85" s="118">
        <f>AVERAGE(Table12151658920[[#This Row],[Column25]],Table12151658920[[#This Row],[Column26]],Table12151658920[[#This Row],[Column27]])</f>
        <v>0</v>
      </c>
      <c r="AD85" s="102"/>
      <c r="AE85" s="102"/>
      <c r="AF85" s="102"/>
      <c r="AG85" s="102"/>
      <c r="AH85" s="59"/>
      <c r="AI85" s="118" t="e">
        <f>AVERAGE(Table12151658920[[#This Row],[Column33]],Table12151658920[[#This Row],[Column32]],Table12151658920[[#This Row],[Column31]])</f>
        <v>#DIV/0!</v>
      </c>
      <c r="AJ85" s="58"/>
      <c r="AK85" s="58"/>
      <c r="AL85" s="102"/>
      <c r="AM85" s="58"/>
      <c r="AN85" s="59"/>
      <c r="AO85" s="118">
        <v>0</v>
      </c>
      <c r="AP85" s="59">
        <v>0</v>
      </c>
      <c r="AQ85" s="59">
        <v>0</v>
      </c>
      <c r="AR85" s="59">
        <v>0</v>
      </c>
      <c r="AS85" s="102"/>
      <c r="AT85" s="59"/>
      <c r="AU85" s="118">
        <f>AVERAGE(Table12151658920[[#This Row],[Column45]],Table12151658920[[#This Row],[Column44]],Table12151658920[[#This Row],[Column43]])</f>
        <v>0</v>
      </c>
      <c r="AV85" s="102">
        <v>0</v>
      </c>
      <c r="AW85" s="102">
        <v>0</v>
      </c>
      <c r="AX85" s="102">
        <v>0</v>
      </c>
      <c r="AY85" s="102">
        <v>0</v>
      </c>
      <c r="AZ85" s="102">
        <v>0</v>
      </c>
      <c r="BA8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6" spans="1:53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54"/>
      <c r="M86" s="54"/>
      <c r="N86" s="54"/>
      <c r="O86" s="54"/>
      <c r="P86" s="65"/>
      <c r="Q8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6" s="101"/>
      <c r="S86" s="101"/>
      <c r="T86" s="101"/>
      <c r="U86" s="101"/>
      <c r="V86" s="65"/>
      <c r="W86" s="118" t="e">
        <f>AVERAGE(Table12151658920[[#This Row],[Column19]],Table12151658920[[#This Row],[Column20]],Table12151658920[[#This Row],[Column22]])</f>
        <v>#DIV/0!</v>
      </c>
      <c r="X86" s="59">
        <v>0</v>
      </c>
      <c r="Y86" s="59">
        <v>0</v>
      </c>
      <c r="Z86" s="59">
        <v>0</v>
      </c>
      <c r="AA86" s="101"/>
      <c r="AB86" s="65"/>
      <c r="AC86" s="118">
        <f>AVERAGE(Table12151658920[[#This Row],[Column25]],Table12151658920[[#This Row],[Column26]],Table12151658920[[#This Row],[Column27]])</f>
        <v>0</v>
      </c>
      <c r="AD86" s="101"/>
      <c r="AE86" s="101"/>
      <c r="AF86" s="101"/>
      <c r="AG86" s="101"/>
      <c r="AH86" s="65"/>
      <c r="AI86" s="118" t="e">
        <f>AVERAGE(Table12151658920[[#This Row],[Column33]],Table12151658920[[#This Row],[Column32]],Table12151658920[[#This Row],[Column31]])</f>
        <v>#DIV/0!</v>
      </c>
      <c r="AJ86" s="54"/>
      <c r="AK86" s="54"/>
      <c r="AL86" s="101"/>
      <c r="AM86" s="54"/>
      <c r="AN86" s="65"/>
      <c r="AO86" s="118">
        <v>0</v>
      </c>
      <c r="AP86" s="59">
        <v>0</v>
      </c>
      <c r="AQ86" s="59">
        <v>0</v>
      </c>
      <c r="AR86" s="59">
        <v>0</v>
      </c>
      <c r="AS86" s="101"/>
      <c r="AT86" s="65"/>
      <c r="AU86" s="118">
        <f>AVERAGE(Table12151658920[[#This Row],[Column45]],Table12151658920[[#This Row],[Column44]],Table12151658920[[#This Row],[Column43]])</f>
        <v>0</v>
      </c>
      <c r="AV86" s="102">
        <v>0</v>
      </c>
      <c r="AW86" s="102">
        <v>0</v>
      </c>
      <c r="AX86" s="102">
        <v>0</v>
      </c>
      <c r="AY86" s="102">
        <v>0</v>
      </c>
      <c r="AZ86" s="102">
        <v>0</v>
      </c>
      <c r="BA8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7" spans="1:53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58"/>
      <c r="M87" s="58"/>
      <c r="N87" s="58"/>
      <c r="O87" s="58"/>
      <c r="P87" s="59"/>
      <c r="Q8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7" s="102"/>
      <c r="S87" s="102"/>
      <c r="T87" s="102"/>
      <c r="U87" s="102"/>
      <c r="V87" s="59"/>
      <c r="W87" s="118" t="e">
        <f>AVERAGE(Table12151658920[[#This Row],[Column19]],Table12151658920[[#This Row],[Column20]],Table12151658920[[#This Row],[Column22]])</f>
        <v>#DIV/0!</v>
      </c>
      <c r="X87" s="59">
        <v>0</v>
      </c>
      <c r="Y87" s="59">
        <v>0</v>
      </c>
      <c r="Z87" s="59">
        <v>0</v>
      </c>
      <c r="AA87" s="102"/>
      <c r="AB87" s="59"/>
      <c r="AC87" s="118">
        <f>AVERAGE(Table12151658920[[#This Row],[Column25]],Table12151658920[[#This Row],[Column26]],Table12151658920[[#This Row],[Column27]])</f>
        <v>0</v>
      </c>
      <c r="AD87" s="102"/>
      <c r="AE87" s="102"/>
      <c r="AF87" s="102"/>
      <c r="AG87" s="102"/>
      <c r="AH87" s="59"/>
      <c r="AI87" s="118" t="e">
        <f>AVERAGE(Table12151658920[[#This Row],[Column33]],Table12151658920[[#This Row],[Column32]],Table12151658920[[#This Row],[Column31]])</f>
        <v>#DIV/0!</v>
      </c>
      <c r="AJ87" s="58"/>
      <c r="AK87" s="58"/>
      <c r="AL87" s="102"/>
      <c r="AM87" s="58"/>
      <c r="AN87" s="59"/>
      <c r="AO87" s="118">
        <v>0</v>
      </c>
      <c r="AP87" s="59">
        <v>0</v>
      </c>
      <c r="AQ87" s="59">
        <v>0</v>
      </c>
      <c r="AR87" s="59">
        <v>0</v>
      </c>
      <c r="AS87" s="102"/>
      <c r="AT87" s="59"/>
      <c r="AU87" s="118">
        <f>AVERAGE(Table12151658920[[#This Row],[Column45]],Table12151658920[[#This Row],[Column44]],Table12151658920[[#This Row],[Column43]])</f>
        <v>0</v>
      </c>
      <c r="AV87" s="102">
        <v>0</v>
      </c>
      <c r="AW87" s="102">
        <v>0</v>
      </c>
      <c r="AX87" s="102">
        <v>0</v>
      </c>
      <c r="AY87" s="102">
        <v>0</v>
      </c>
      <c r="AZ87" s="102">
        <v>0</v>
      </c>
      <c r="BA8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8" spans="1:53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54"/>
      <c r="M88" s="54"/>
      <c r="N88" s="54"/>
      <c r="O88" s="54"/>
      <c r="P88" s="65"/>
      <c r="Q8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8" s="101"/>
      <c r="S88" s="101"/>
      <c r="T88" s="101"/>
      <c r="U88" s="101"/>
      <c r="V88" s="65"/>
      <c r="W88" s="118" t="e">
        <f>AVERAGE(Table12151658920[[#This Row],[Column19]],Table12151658920[[#This Row],[Column20]],Table12151658920[[#This Row],[Column22]])</f>
        <v>#DIV/0!</v>
      </c>
      <c r="X88" s="59">
        <v>0</v>
      </c>
      <c r="Y88" s="59">
        <v>0</v>
      </c>
      <c r="Z88" s="59">
        <v>0</v>
      </c>
      <c r="AA88" s="101"/>
      <c r="AB88" s="65"/>
      <c r="AC88" s="118">
        <f>AVERAGE(Table12151658920[[#This Row],[Column25]],Table12151658920[[#This Row],[Column26]],Table12151658920[[#This Row],[Column27]])</f>
        <v>0</v>
      </c>
      <c r="AD88" s="101"/>
      <c r="AE88" s="101"/>
      <c r="AF88" s="101"/>
      <c r="AG88" s="101"/>
      <c r="AH88" s="65"/>
      <c r="AI88" s="118" t="e">
        <f>AVERAGE(Table12151658920[[#This Row],[Column33]],Table12151658920[[#This Row],[Column32]],Table12151658920[[#This Row],[Column31]])</f>
        <v>#DIV/0!</v>
      </c>
      <c r="AJ88" s="54"/>
      <c r="AK88" s="54"/>
      <c r="AL88" s="101"/>
      <c r="AM88" s="54"/>
      <c r="AN88" s="65"/>
      <c r="AO88" s="118">
        <v>0</v>
      </c>
      <c r="AP88" s="59">
        <v>0</v>
      </c>
      <c r="AQ88" s="59">
        <v>0</v>
      </c>
      <c r="AR88" s="59">
        <v>0</v>
      </c>
      <c r="AS88" s="101"/>
      <c r="AT88" s="65"/>
      <c r="AU88" s="118">
        <f>AVERAGE(Table12151658920[[#This Row],[Column45]],Table12151658920[[#This Row],[Column44]],Table12151658920[[#This Row],[Column43]])</f>
        <v>0</v>
      </c>
      <c r="AV88" s="102">
        <v>0</v>
      </c>
      <c r="AW88" s="102">
        <v>0</v>
      </c>
      <c r="AX88" s="102">
        <v>0</v>
      </c>
      <c r="AY88" s="102">
        <v>0</v>
      </c>
      <c r="AZ88" s="102">
        <v>0</v>
      </c>
      <c r="BA8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89" spans="1:53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58"/>
      <c r="M89" s="58"/>
      <c r="N89" s="58"/>
      <c r="O89" s="58"/>
      <c r="P89" s="59"/>
      <c r="Q8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89" s="102"/>
      <c r="S89" s="102"/>
      <c r="T89" s="102"/>
      <c r="U89" s="102"/>
      <c r="V89" s="59"/>
      <c r="W89" s="118" t="e">
        <f>AVERAGE(Table12151658920[[#This Row],[Column19]],Table12151658920[[#This Row],[Column20]],Table12151658920[[#This Row],[Column22]])</f>
        <v>#DIV/0!</v>
      </c>
      <c r="X89" s="59">
        <v>0</v>
      </c>
      <c r="Y89" s="59">
        <v>0</v>
      </c>
      <c r="Z89" s="59">
        <v>0</v>
      </c>
      <c r="AA89" s="102"/>
      <c r="AB89" s="59"/>
      <c r="AC89" s="118">
        <f>AVERAGE(Table12151658920[[#This Row],[Column25]],Table12151658920[[#This Row],[Column26]],Table12151658920[[#This Row],[Column27]])</f>
        <v>0</v>
      </c>
      <c r="AD89" s="102"/>
      <c r="AE89" s="102"/>
      <c r="AF89" s="102"/>
      <c r="AG89" s="102"/>
      <c r="AH89" s="59"/>
      <c r="AI89" s="118" t="e">
        <f>AVERAGE(Table12151658920[[#This Row],[Column33]],Table12151658920[[#This Row],[Column32]],Table12151658920[[#This Row],[Column31]])</f>
        <v>#DIV/0!</v>
      </c>
      <c r="AJ89" s="58"/>
      <c r="AK89" s="58"/>
      <c r="AL89" s="102"/>
      <c r="AM89" s="58"/>
      <c r="AN89" s="59"/>
      <c r="AO89" s="118">
        <v>0</v>
      </c>
      <c r="AP89" s="59">
        <v>0</v>
      </c>
      <c r="AQ89" s="59">
        <v>0</v>
      </c>
      <c r="AR89" s="59">
        <v>0</v>
      </c>
      <c r="AS89" s="102"/>
      <c r="AT89" s="59"/>
      <c r="AU89" s="118">
        <f>AVERAGE(Table12151658920[[#This Row],[Column45]],Table12151658920[[#This Row],[Column44]],Table12151658920[[#This Row],[Column43]])</f>
        <v>0</v>
      </c>
      <c r="AV89" s="102">
        <v>0</v>
      </c>
      <c r="AW89" s="102">
        <v>0</v>
      </c>
      <c r="AX89" s="102">
        <v>0</v>
      </c>
      <c r="AY89" s="102">
        <v>0</v>
      </c>
      <c r="AZ89" s="102">
        <v>0</v>
      </c>
      <c r="BA8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0" spans="1:53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54"/>
      <c r="M90" s="54"/>
      <c r="N90" s="54"/>
      <c r="O90" s="54"/>
      <c r="P90" s="65"/>
      <c r="Q9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0" s="101"/>
      <c r="S90" s="101"/>
      <c r="T90" s="101"/>
      <c r="U90" s="101"/>
      <c r="V90" s="65"/>
      <c r="W90" s="118" t="e">
        <f>AVERAGE(Table12151658920[[#This Row],[Column19]],Table12151658920[[#This Row],[Column20]],Table12151658920[[#This Row],[Column22]])</f>
        <v>#DIV/0!</v>
      </c>
      <c r="X90" s="59">
        <v>0</v>
      </c>
      <c r="Y90" s="59">
        <v>0</v>
      </c>
      <c r="Z90" s="59">
        <v>0</v>
      </c>
      <c r="AA90" s="101"/>
      <c r="AB90" s="65"/>
      <c r="AC90" s="118">
        <f>AVERAGE(Table12151658920[[#This Row],[Column25]],Table12151658920[[#This Row],[Column26]],Table12151658920[[#This Row],[Column27]])</f>
        <v>0</v>
      </c>
      <c r="AD90" s="101"/>
      <c r="AE90" s="101"/>
      <c r="AF90" s="101"/>
      <c r="AG90" s="101"/>
      <c r="AH90" s="65"/>
      <c r="AI90" s="118" t="e">
        <f>AVERAGE(Table12151658920[[#This Row],[Column33]],Table12151658920[[#This Row],[Column32]],Table12151658920[[#This Row],[Column31]])</f>
        <v>#DIV/0!</v>
      </c>
      <c r="AJ90" s="54"/>
      <c r="AK90" s="54"/>
      <c r="AL90" s="101"/>
      <c r="AM90" s="54"/>
      <c r="AN90" s="65"/>
      <c r="AO90" s="118">
        <v>0</v>
      </c>
      <c r="AP90" s="59">
        <v>0</v>
      </c>
      <c r="AQ90" s="59">
        <v>0</v>
      </c>
      <c r="AR90" s="59">
        <v>0</v>
      </c>
      <c r="AS90" s="101"/>
      <c r="AT90" s="65"/>
      <c r="AU90" s="118">
        <f>AVERAGE(Table12151658920[[#This Row],[Column45]],Table12151658920[[#This Row],[Column44]],Table12151658920[[#This Row],[Column43]])</f>
        <v>0</v>
      </c>
      <c r="AV90" s="102">
        <v>0</v>
      </c>
      <c r="AW90" s="102">
        <v>0</v>
      </c>
      <c r="AX90" s="102">
        <v>0</v>
      </c>
      <c r="AY90" s="102">
        <v>0</v>
      </c>
      <c r="AZ90" s="102">
        <v>0</v>
      </c>
      <c r="BA9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1" spans="1:53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58"/>
      <c r="M91" s="58"/>
      <c r="N91" s="58"/>
      <c r="O91" s="58"/>
      <c r="P91" s="59"/>
      <c r="Q9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1" s="102"/>
      <c r="S91" s="102"/>
      <c r="T91" s="102"/>
      <c r="U91" s="102"/>
      <c r="V91" s="59"/>
      <c r="W91" s="118" t="e">
        <f>AVERAGE(Table12151658920[[#This Row],[Column19]],Table12151658920[[#This Row],[Column20]],Table12151658920[[#This Row],[Column22]])</f>
        <v>#DIV/0!</v>
      </c>
      <c r="X91" s="59">
        <v>0</v>
      </c>
      <c r="Y91" s="59">
        <v>0</v>
      </c>
      <c r="Z91" s="59">
        <v>0</v>
      </c>
      <c r="AA91" s="102"/>
      <c r="AB91" s="59"/>
      <c r="AC91" s="118">
        <f>AVERAGE(Table12151658920[[#This Row],[Column25]],Table12151658920[[#This Row],[Column26]],Table12151658920[[#This Row],[Column27]])</f>
        <v>0</v>
      </c>
      <c r="AD91" s="102"/>
      <c r="AE91" s="102"/>
      <c r="AF91" s="102"/>
      <c r="AG91" s="102"/>
      <c r="AH91" s="59"/>
      <c r="AI91" s="118" t="e">
        <f>AVERAGE(Table12151658920[[#This Row],[Column33]],Table12151658920[[#This Row],[Column32]],Table12151658920[[#This Row],[Column31]])</f>
        <v>#DIV/0!</v>
      </c>
      <c r="AJ91" s="58"/>
      <c r="AK91" s="58"/>
      <c r="AL91" s="102"/>
      <c r="AM91" s="58"/>
      <c r="AN91" s="59"/>
      <c r="AO91" s="118">
        <v>0</v>
      </c>
      <c r="AP91" s="59">
        <v>0</v>
      </c>
      <c r="AQ91" s="59">
        <v>0</v>
      </c>
      <c r="AR91" s="59">
        <v>0</v>
      </c>
      <c r="AS91" s="102"/>
      <c r="AT91" s="59"/>
      <c r="AU91" s="118">
        <f>AVERAGE(Table12151658920[[#This Row],[Column45]],Table12151658920[[#This Row],[Column44]],Table12151658920[[#This Row],[Column43]])</f>
        <v>0</v>
      </c>
      <c r="AV91" s="102">
        <v>0</v>
      </c>
      <c r="AW91" s="102">
        <v>0</v>
      </c>
      <c r="AX91" s="102">
        <v>0</v>
      </c>
      <c r="AY91" s="102">
        <v>0</v>
      </c>
      <c r="AZ91" s="102">
        <v>0</v>
      </c>
      <c r="BA9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2" spans="1:53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54"/>
      <c r="M92" s="54"/>
      <c r="N92" s="54"/>
      <c r="O92" s="54"/>
      <c r="P92" s="65"/>
      <c r="Q9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2" s="101"/>
      <c r="S92" s="101"/>
      <c r="T92" s="101"/>
      <c r="U92" s="101"/>
      <c r="V92" s="65"/>
      <c r="W92" s="118" t="e">
        <f>AVERAGE(Table12151658920[[#This Row],[Column19]],Table12151658920[[#This Row],[Column20]],Table12151658920[[#This Row],[Column22]])</f>
        <v>#DIV/0!</v>
      </c>
      <c r="X92" s="59">
        <v>0</v>
      </c>
      <c r="Y92" s="59">
        <v>0</v>
      </c>
      <c r="Z92" s="59">
        <v>0</v>
      </c>
      <c r="AA92" s="101"/>
      <c r="AB92" s="65"/>
      <c r="AC92" s="118">
        <f>AVERAGE(Table12151658920[[#This Row],[Column25]],Table12151658920[[#This Row],[Column26]],Table12151658920[[#This Row],[Column27]])</f>
        <v>0</v>
      </c>
      <c r="AD92" s="101"/>
      <c r="AE92" s="101"/>
      <c r="AF92" s="101"/>
      <c r="AG92" s="101"/>
      <c r="AH92" s="65"/>
      <c r="AI92" s="118" t="e">
        <f>AVERAGE(Table12151658920[[#This Row],[Column33]],Table12151658920[[#This Row],[Column32]],Table12151658920[[#This Row],[Column31]])</f>
        <v>#DIV/0!</v>
      </c>
      <c r="AJ92" s="54"/>
      <c r="AK92" s="54"/>
      <c r="AL92" s="101"/>
      <c r="AM92" s="54"/>
      <c r="AN92" s="65"/>
      <c r="AO92" s="118">
        <v>0</v>
      </c>
      <c r="AP92" s="59">
        <v>0</v>
      </c>
      <c r="AQ92" s="59">
        <v>0</v>
      </c>
      <c r="AR92" s="59">
        <v>0</v>
      </c>
      <c r="AS92" s="101"/>
      <c r="AT92" s="65"/>
      <c r="AU92" s="118">
        <f>AVERAGE(Table12151658920[[#This Row],[Column45]],Table12151658920[[#This Row],[Column44]],Table12151658920[[#This Row],[Column43]])</f>
        <v>0</v>
      </c>
      <c r="AV92" s="102">
        <v>0</v>
      </c>
      <c r="AW92" s="102">
        <v>0</v>
      </c>
      <c r="AX92" s="102">
        <v>0</v>
      </c>
      <c r="AY92" s="102">
        <v>0</v>
      </c>
      <c r="AZ92" s="102">
        <v>0</v>
      </c>
      <c r="BA9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3" spans="1:53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58"/>
      <c r="M93" s="58"/>
      <c r="N93" s="58"/>
      <c r="O93" s="58"/>
      <c r="P93" s="59"/>
      <c r="Q9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3" s="102"/>
      <c r="S93" s="102"/>
      <c r="T93" s="102"/>
      <c r="U93" s="102"/>
      <c r="V93" s="59"/>
      <c r="W93" s="118" t="e">
        <f>AVERAGE(Table12151658920[[#This Row],[Column19]],Table12151658920[[#This Row],[Column20]],Table12151658920[[#This Row],[Column22]])</f>
        <v>#DIV/0!</v>
      </c>
      <c r="X93" s="59">
        <v>0</v>
      </c>
      <c r="Y93" s="59">
        <v>0</v>
      </c>
      <c r="Z93" s="59">
        <v>0</v>
      </c>
      <c r="AA93" s="102"/>
      <c r="AB93" s="59"/>
      <c r="AC93" s="118">
        <f>AVERAGE(Table12151658920[[#This Row],[Column25]],Table12151658920[[#This Row],[Column26]],Table12151658920[[#This Row],[Column27]])</f>
        <v>0</v>
      </c>
      <c r="AD93" s="102"/>
      <c r="AE93" s="102"/>
      <c r="AF93" s="102"/>
      <c r="AG93" s="102"/>
      <c r="AH93" s="59"/>
      <c r="AI93" s="118" t="e">
        <f>AVERAGE(Table12151658920[[#This Row],[Column33]],Table12151658920[[#This Row],[Column32]],Table12151658920[[#This Row],[Column31]])</f>
        <v>#DIV/0!</v>
      </c>
      <c r="AJ93" s="58"/>
      <c r="AK93" s="58"/>
      <c r="AL93" s="102"/>
      <c r="AM93" s="58"/>
      <c r="AN93" s="59"/>
      <c r="AO93" s="118">
        <v>0</v>
      </c>
      <c r="AP93" s="59">
        <v>0</v>
      </c>
      <c r="AQ93" s="59">
        <v>0</v>
      </c>
      <c r="AR93" s="59">
        <v>0</v>
      </c>
      <c r="AS93" s="102"/>
      <c r="AT93" s="59"/>
      <c r="AU93" s="118">
        <f>AVERAGE(Table12151658920[[#This Row],[Column45]],Table12151658920[[#This Row],[Column44]],Table12151658920[[#This Row],[Column43]])</f>
        <v>0</v>
      </c>
      <c r="AV93" s="102">
        <v>0</v>
      </c>
      <c r="AW93" s="102">
        <v>0</v>
      </c>
      <c r="AX93" s="102">
        <v>0</v>
      </c>
      <c r="AY93" s="102">
        <v>0</v>
      </c>
      <c r="AZ93" s="102">
        <v>0</v>
      </c>
      <c r="BA9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4" spans="1:53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54"/>
      <c r="M94" s="54"/>
      <c r="N94" s="54"/>
      <c r="O94" s="54"/>
      <c r="P94" s="65"/>
      <c r="Q9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4" s="101"/>
      <c r="S94" s="101"/>
      <c r="T94" s="101"/>
      <c r="U94" s="101"/>
      <c r="V94" s="65"/>
      <c r="W94" s="118" t="e">
        <f>AVERAGE(Table12151658920[[#This Row],[Column19]],Table12151658920[[#This Row],[Column20]],Table12151658920[[#This Row],[Column22]])</f>
        <v>#DIV/0!</v>
      </c>
      <c r="X94" s="59">
        <v>0</v>
      </c>
      <c r="Y94" s="59">
        <v>0</v>
      </c>
      <c r="Z94" s="59">
        <v>0</v>
      </c>
      <c r="AA94" s="101"/>
      <c r="AB94" s="65"/>
      <c r="AC94" s="118">
        <f>AVERAGE(Table12151658920[[#This Row],[Column25]],Table12151658920[[#This Row],[Column26]],Table12151658920[[#This Row],[Column27]])</f>
        <v>0</v>
      </c>
      <c r="AD94" s="101"/>
      <c r="AE94" s="101"/>
      <c r="AF94" s="101"/>
      <c r="AG94" s="101"/>
      <c r="AH94" s="65"/>
      <c r="AI94" s="118" t="e">
        <f>AVERAGE(Table12151658920[[#This Row],[Column33]],Table12151658920[[#This Row],[Column32]],Table12151658920[[#This Row],[Column31]])</f>
        <v>#DIV/0!</v>
      </c>
      <c r="AJ94" s="54"/>
      <c r="AK94" s="54"/>
      <c r="AL94" s="101"/>
      <c r="AM94" s="54"/>
      <c r="AN94" s="65"/>
      <c r="AO94" s="118">
        <v>0</v>
      </c>
      <c r="AP94" s="59">
        <v>0</v>
      </c>
      <c r="AQ94" s="59">
        <v>0</v>
      </c>
      <c r="AR94" s="59">
        <v>0</v>
      </c>
      <c r="AS94" s="101"/>
      <c r="AT94" s="65"/>
      <c r="AU94" s="118">
        <f>AVERAGE(Table12151658920[[#This Row],[Column45]],Table12151658920[[#This Row],[Column44]],Table12151658920[[#This Row],[Column43]])</f>
        <v>0</v>
      </c>
      <c r="AV94" s="102">
        <v>0</v>
      </c>
      <c r="AW94" s="102">
        <v>0</v>
      </c>
      <c r="AX94" s="102">
        <v>0</v>
      </c>
      <c r="AY94" s="102">
        <v>0</v>
      </c>
      <c r="AZ94" s="102">
        <v>0</v>
      </c>
      <c r="BA9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5" spans="1:53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58"/>
      <c r="M95" s="58"/>
      <c r="N95" s="58"/>
      <c r="O95" s="58"/>
      <c r="P95" s="59"/>
      <c r="Q9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5" s="102"/>
      <c r="S95" s="102"/>
      <c r="T95" s="102"/>
      <c r="U95" s="102"/>
      <c r="V95" s="59"/>
      <c r="W95" s="118" t="e">
        <f>AVERAGE(Table12151658920[[#This Row],[Column19]],Table12151658920[[#This Row],[Column20]],Table12151658920[[#This Row],[Column22]])</f>
        <v>#DIV/0!</v>
      </c>
      <c r="X95" s="59">
        <v>0</v>
      </c>
      <c r="Y95" s="59">
        <v>0</v>
      </c>
      <c r="Z95" s="59">
        <v>0</v>
      </c>
      <c r="AA95" s="102"/>
      <c r="AB95" s="59"/>
      <c r="AC95" s="118">
        <f>AVERAGE(Table12151658920[[#This Row],[Column25]],Table12151658920[[#This Row],[Column26]],Table12151658920[[#This Row],[Column27]])</f>
        <v>0</v>
      </c>
      <c r="AD95" s="102"/>
      <c r="AE95" s="102"/>
      <c r="AF95" s="102"/>
      <c r="AG95" s="102"/>
      <c r="AH95" s="59"/>
      <c r="AI95" s="118" t="e">
        <f>AVERAGE(Table12151658920[[#This Row],[Column33]],Table12151658920[[#This Row],[Column32]],Table12151658920[[#This Row],[Column31]])</f>
        <v>#DIV/0!</v>
      </c>
      <c r="AJ95" s="58"/>
      <c r="AK95" s="58"/>
      <c r="AL95" s="102"/>
      <c r="AM95" s="58"/>
      <c r="AN95" s="59"/>
      <c r="AO95" s="118">
        <v>0</v>
      </c>
      <c r="AP95" s="59">
        <v>0</v>
      </c>
      <c r="AQ95" s="59">
        <v>0</v>
      </c>
      <c r="AR95" s="59">
        <v>0</v>
      </c>
      <c r="AS95" s="102"/>
      <c r="AT95" s="59"/>
      <c r="AU95" s="118">
        <f>AVERAGE(Table12151658920[[#This Row],[Column45]],Table12151658920[[#This Row],[Column44]],Table12151658920[[#This Row],[Column43]])</f>
        <v>0</v>
      </c>
      <c r="AV95" s="102">
        <v>0</v>
      </c>
      <c r="AW95" s="102">
        <v>0</v>
      </c>
      <c r="AX95" s="102">
        <v>0</v>
      </c>
      <c r="AY95" s="102">
        <v>0</v>
      </c>
      <c r="AZ95" s="102">
        <v>0</v>
      </c>
      <c r="BA9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6" spans="1:53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54"/>
      <c r="M96" s="54"/>
      <c r="N96" s="54"/>
      <c r="O96" s="54"/>
      <c r="P96" s="65"/>
      <c r="Q9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6" s="101"/>
      <c r="S96" s="101"/>
      <c r="T96" s="101"/>
      <c r="U96" s="101"/>
      <c r="V96" s="65"/>
      <c r="W96" s="118" t="e">
        <f>AVERAGE(Table12151658920[[#This Row],[Column19]],Table12151658920[[#This Row],[Column20]],Table12151658920[[#This Row],[Column22]])</f>
        <v>#DIV/0!</v>
      </c>
      <c r="X96" s="59">
        <v>0</v>
      </c>
      <c r="Y96" s="59">
        <v>0</v>
      </c>
      <c r="Z96" s="59">
        <v>0</v>
      </c>
      <c r="AA96" s="101"/>
      <c r="AB96" s="65"/>
      <c r="AC96" s="118">
        <f>AVERAGE(Table12151658920[[#This Row],[Column25]],Table12151658920[[#This Row],[Column26]],Table12151658920[[#This Row],[Column27]])</f>
        <v>0</v>
      </c>
      <c r="AD96" s="101"/>
      <c r="AE96" s="101"/>
      <c r="AF96" s="101"/>
      <c r="AG96" s="101"/>
      <c r="AH96" s="65"/>
      <c r="AI96" s="118" t="e">
        <f>AVERAGE(Table12151658920[[#This Row],[Column33]],Table12151658920[[#This Row],[Column32]],Table12151658920[[#This Row],[Column31]])</f>
        <v>#DIV/0!</v>
      </c>
      <c r="AJ96" s="54"/>
      <c r="AK96" s="54"/>
      <c r="AL96" s="101"/>
      <c r="AM96" s="54"/>
      <c r="AN96" s="65"/>
      <c r="AO96" s="118">
        <v>0</v>
      </c>
      <c r="AP96" s="59">
        <v>0</v>
      </c>
      <c r="AQ96" s="59">
        <v>0</v>
      </c>
      <c r="AR96" s="59">
        <v>0</v>
      </c>
      <c r="AS96" s="101"/>
      <c r="AT96" s="65"/>
      <c r="AU96" s="118">
        <f>AVERAGE(Table12151658920[[#This Row],[Column45]],Table12151658920[[#This Row],[Column44]],Table12151658920[[#This Row],[Column43]])</f>
        <v>0</v>
      </c>
      <c r="AV96" s="102">
        <v>0</v>
      </c>
      <c r="AW96" s="102">
        <v>0</v>
      </c>
      <c r="AX96" s="102">
        <v>0</v>
      </c>
      <c r="AY96" s="102">
        <v>0</v>
      </c>
      <c r="AZ96" s="102">
        <v>0</v>
      </c>
      <c r="BA9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7" spans="1:53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58"/>
      <c r="M97" s="58"/>
      <c r="N97" s="58"/>
      <c r="O97" s="58"/>
      <c r="P97" s="59"/>
      <c r="Q9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7" s="102"/>
      <c r="S97" s="102"/>
      <c r="T97" s="102"/>
      <c r="U97" s="102"/>
      <c r="V97" s="59"/>
      <c r="W97" s="118" t="e">
        <f>AVERAGE(Table12151658920[[#This Row],[Column19]],Table12151658920[[#This Row],[Column20]],Table12151658920[[#This Row],[Column22]])</f>
        <v>#DIV/0!</v>
      </c>
      <c r="X97" s="59">
        <v>0</v>
      </c>
      <c r="Y97" s="59">
        <v>0</v>
      </c>
      <c r="Z97" s="59">
        <v>0</v>
      </c>
      <c r="AA97" s="102"/>
      <c r="AB97" s="59"/>
      <c r="AC97" s="118">
        <f>AVERAGE(Table12151658920[[#This Row],[Column25]],Table12151658920[[#This Row],[Column26]],Table12151658920[[#This Row],[Column27]])</f>
        <v>0</v>
      </c>
      <c r="AD97" s="102"/>
      <c r="AE97" s="102"/>
      <c r="AF97" s="102"/>
      <c r="AG97" s="102"/>
      <c r="AH97" s="59"/>
      <c r="AI97" s="118" t="e">
        <f>AVERAGE(Table12151658920[[#This Row],[Column33]],Table12151658920[[#This Row],[Column32]],Table12151658920[[#This Row],[Column31]])</f>
        <v>#DIV/0!</v>
      </c>
      <c r="AJ97" s="58"/>
      <c r="AK97" s="58"/>
      <c r="AL97" s="102"/>
      <c r="AM97" s="58"/>
      <c r="AN97" s="59"/>
      <c r="AO97" s="118">
        <v>0</v>
      </c>
      <c r="AP97" s="59">
        <v>0</v>
      </c>
      <c r="AQ97" s="59">
        <v>0</v>
      </c>
      <c r="AR97" s="59">
        <v>0</v>
      </c>
      <c r="AS97" s="102"/>
      <c r="AT97" s="59"/>
      <c r="AU97" s="118">
        <f>AVERAGE(Table12151658920[[#This Row],[Column45]],Table12151658920[[#This Row],[Column44]],Table12151658920[[#This Row],[Column43]])</f>
        <v>0</v>
      </c>
      <c r="AV97" s="102">
        <v>0</v>
      </c>
      <c r="AW97" s="102">
        <v>0</v>
      </c>
      <c r="AX97" s="102">
        <v>0</v>
      </c>
      <c r="AY97" s="102">
        <v>0</v>
      </c>
      <c r="AZ97" s="102">
        <v>0</v>
      </c>
      <c r="BA9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8" spans="1:53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54"/>
      <c r="M98" s="54"/>
      <c r="N98" s="54"/>
      <c r="O98" s="54"/>
      <c r="P98" s="65"/>
      <c r="Q9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8" s="101"/>
      <c r="S98" s="101"/>
      <c r="T98" s="101"/>
      <c r="U98" s="101"/>
      <c r="V98" s="65"/>
      <c r="W98" s="118" t="e">
        <f>AVERAGE(Table12151658920[[#This Row],[Column19]],Table12151658920[[#This Row],[Column20]],Table12151658920[[#This Row],[Column22]])</f>
        <v>#DIV/0!</v>
      </c>
      <c r="X98" s="59">
        <v>0</v>
      </c>
      <c r="Y98" s="59">
        <v>0</v>
      </c>
      <c r="Z98" s="59">
        <v>0</v>
      </c>
      <c r="AA98" s="101"/>
      <c r="AB98" s="65"/>
      <c r="AC98" s="118">
        <f>AVERAGE(Table12151658920[[#This Row],[Column25]],Table12151658920[[#This Row],[Column26]],Table12151658920[[#This Row],[Column27]])</f>
        <v>0</v>
      </c>
      <c r="AD98" s="101"/>
      <c r="AE98" s="101"/>
      <c r="AF98" s="101"/>
      <c r="AG98" s="101"/>
      <c r="AH98" s="65"/>
      <c r="AI98" s="118" t="e">
        <f>AVERAGE(Table12151658920[[#This Row],[Column33]],Table12151658920[[#This Row],[Column32]],Table12151658920[[#This Row],[Column31]])</f>
        <v>#DIV/0!</v>
      </c>
      <c r="AJ98" s="54"/>
      <c r="AK98" s="54"/>
      <c r="AL98" s="101"/>
      <c r="AM98" s="54"/>
      <c r="AN98" s="65"/>
      <c r="AO98" s="118">
        <v>0</v>
      </c>
      <c r="AP98" s="59">
        <v>0</v>
      </c>
      <c r="AQ98" s="59">
        <v>0</v>
      </c>
      <c r="AR98" s="59">
        <v>0</v>
      </c>
      <c r="AS98" s="101"/>
      <c r="AT98" s="65"/>
      <c r="AU98" s="118">
        <f>AVERAGE(Table12151658920[[#This Row],[Column45]],Table12151658920[[#This Row],[Column44]],Table12151658920[[#This Row],[Column43]])</f>
        <v>0</v>
      </c>
      <c r="AV98" s="102">
        <v>0</v>
      </c>
      <c r="AW98" s="102">
        <v>0</v>
      </c>
      <c r="AX98" s="102">
        <v>0</v>
      </c>
      <c r="AY98" s="102">
        <v>0</v>
      </c>
      <c r="AZ98" s="102">
        <v>0</v>
      </c>
      <c r="BA9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99" spans="1:53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58"/>
      <c r="M99" s="58"/>
      <c r="N99" s="58"/>
      <c r="O99" s="58"/>
      <c r="P99" s="59"/>
      <c r="Q9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99" s="102"/>
      <c r="S99" s="102"/>
      <c r="T99" s="102"/>
      <c r="U99" s="102"/>
      <c r="V99" s="59"/>
      <c r="W99" s="118" t="e">
        <f>AVERAGE(Table12151658920[[#This Row],[Column19]],Table12151658920[[#This Row],[Column20]],Table12151658920[[#This Row],[Column22]])</f>
        <v>#DIV/0!</v>
      </c>
      <c r="X99" s="59">
        <v>0</v>
      </c>
      <c r="Y99" s="59">
        <v>0</v>
      </c>
      <c r="Z99" s="59">
        <v>0</v>
      </c>
      <c r="AA99" s="102"/>
      <c r="AB99" s="59"/>
      <c r="AC99" s="118">
        <f>AVERAGE(Table12151658920[[#This Row],[Column25]],Table12151658920[[#This Row],[Column26]],Table12151658920[[#This Row],[Column27]])</f>
        <v>0</v>
      </c>
      <c r="AD99" s="102"/>
      <c r="AE99" s="102"/>
      <c r="AF99" s="102"/>
      <c r="AG99" s="102"/>
      <c r="AH99" s="59"/>
      <c r="AI99" s="118" t="e">
        <f>AVERAGE(Table12151658920[[#This Row],[Column33]],Table12151658920[[#This Row],[Column32]],Table12151658920[[#This Row],[Column31]])</f>
        <v>#DIV/0!</v>
      </c>
      <c r="AJ99" s="58"/>
      <c r="AK99" s="58"/>
      <c r="AL99" s="102"/>
      <c r="AM99" s="58"/>
      <c r="AN99" s="59"/>
      <c r="AO99" s="118">
        <v>0</v>
      </c>
      <c r="AP99" s="59">
        <v>0</v>
      </c>
      <c r="AQ99" s="59">
        <v>0</v>
      </c>
      <c r="AR99" s="59">
        <v>0</v>
      </c>
      <c r="AS99" s="102"/>
      <c r="AT99" s="59"/>
      <c r="AU99" s="118">
        <f>AVERAGE(Table12151658920[[#This Row],[Column45]],Table12151658920[[#This Row],[Column44]],Table12151658920[[#This Row],[Column43]])</f>
        <v>0</v>
      </c>
      <c r="AV99" s="102">
        <v>0</v>
      </c>
      <c r="AW99" s="102">
        <v>0</v>
      </c>
      <c r="AX99" s="102">
        <v>0</v>
      </c>
      <c r="AY99" s="102">
        <v>0</v>
      </c>
      <c r="AZ99" s="102">
        <v>0</v>
      </c>
      <c r="BA9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0" spans="1:53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54"/>
      <c r="M100" s="54"/>
      <c r="N100" s="54"/>
      <c r="O100" s="54"/>
      <c r="P100" s="65"/>
      <c r="Q10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0" s="101"/>
      <c r="S100" s="101"/>
      <c r="T100" s="101"/>
      <c r="U100" s="101"/>
      <c r="V100" s="65"/>
      <c r="W100" s="118" t="e">
        <f>AVERAGE(Table12151658920[[#This Row],[Column19]],Table12151658920[[#This Row],[Column20]],Table12151658920[[#This Row],[Column22]])</f>
        <v>#DIV/0!</v>
      </c>
      <c r="X100" s="59">
        <v>0</v>
      </c>
      <c r="Y100" s="59">
        <v>0</v>
      </c>
      <c r="Z100" s="59">
        <v>0</v>
      </c>
      <c r="AA100" s="101"/>
      <c r="AB100" s="65"/>
      <c r="AC100" s="118">
        <f>AVERAGE(Table12151658920[[#This Row],[Column25]],Table12151658920[[#This Row],[Column26]],Table12151658920[[#This Row],[Column27]])</f>
        <v>0</v>
      </c>
      <c r="AD100" s="101"/>
      <c r="AE100" s="101"/>
      <c r="AF100" s="101"/>
      <c r="AG100" s="101"/>
      <c r="AH100" s="65"/>
      <c r="AI100" s="118" t="e">
        <f>AVERAGE(Table12151658920[[#This Row],[Column33]],Table12151658920[[#This Row],[Column32]],Table12151658920[[#This Row],[Column31]])</f>
        <v>#DIV/0!</v>
      </c>
      <c r="AJ100" s="54"/>
      <c r="AK100" s="54"/>
      <c r="AL100" s="101"/>
      <c r="AM100" s="54"/>
      <c r="AN100" s="65"/>
      <c r="AO100" s="118">
        <v>0</v>
      </c>
      <c r="AP100" s="59">
        <v>0</v>
      </c>
      <c r="AQ100" s="59">
        <v>0</v>
      </c>
      <c r="AR100" s="59">
        <v>0</v>
      </c>
      <c r="AS100" s="101"/>
      <c r="AT100" s="65"/>
      <c r="AU100" s="118">
        <f>AVERAGE(Table12151658920[[#This Row],[Column45]],Table12151658920[[#This Row],[Column44]],Table12151658920[[#This Row],[Column43]])</f>
        <v>0</v>
      </c>
      <c r="AV100" s="102">
        <v>0</v>
      </c>
      <c r="AW100" s="102">
        <v>0</v>
      </c>
      <c r="AX100" s="102">
        <v>0</v>
      </c>
      <c r="AY100" s="102">
        <v>0</v>
      </c>
      <c r="AZ100" s="102">
        <v>0</v>
      </c>
      <c r="BA10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1" spans="1:53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58"/>
      <c r="M101" s="58"/>
      <c r="N101" s="58"/>
      <c r="O101" s="58"/>
      <c r="P101" s="59"/>
      <c r="Q10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1" s="102"/>
      <c r="S101" s="102"/>
      <c r="T101" s="102"/>
      <c r="U101" s="102"/>
      <c r="V101" s="59"/>
      <c r="W101" s="118" t="e">
        <f>AVERAGE(Table12151658920[[#This Row],[Column19]],Table12151658920[[#This Row],[Column20]],Table12151658920[[#This Row],[Column22]])</f>
        <v>#DIV/0!</v>
      </c>
      <c r="X101" s="59">
        <v>0</v>
      </c>
      <c r="Y101" s="59">
        <v>0</v>
      </c>
      <c r="Z101" s="59">
        <v>0</v>
      </c>
      <c r="AA101" s="102"/>
      <c r="AB101" s="59"/>
      <c r="AC101" s="118">
        <f>AVERAGE(Table12151658920[[#This Row],[Column25]],Table12151658920[[#This Row],[Column26]],Table12151658920[[#This Row],[Column27]])</f>
        <v>0</v>
      </c>
      <c r="AD101" s="102"/>
      <c r="AE101" s="102"/>
      <c r="AF101" s="102"/>
      <c r="AG101" s="102"/>
      <c r="AH101" s="59"/>
      <c r="AI101" s="118" t="e">
        <f>AVERAGE(Table12151658920[[#This Row],[Column33]],Table12151658920[[#This Row],[Column32]],Table12151658920[[#This Row],[Column31]])</f>
        <v>#DIV/0!</v>
      </c>
      <c r="AJ101" s="58"/>
      <c r="AK101" s="58"/>
      <c r="AL101" s="102"/>
      <c r="AM101" s="58"/>
      <c r="AN101" s="59"/>
      <c r="AO101" s="118">
        <v>0</v>
      </c>
      <c r="AP101" s="59">
        <v>0</v>
      </c>
      <c r="AQ101" s="59">
        <v>0</v>
      </c>
      <c r="AR101" s="59">
        <v>0</v>
      </c>
      <c r="AS101" s="102"/>
      <c r="AT101" s="59"/>
      <c r="AU101" s="118">
        <f>AVERAGE(Table12151658920[[#This Row],[Column45]],Table12151658920[[#This Row],[Column44]],Table12151658920[[#This Row],[Column43]])</f>
        <v>0</v>
      </c>
      <c r="AV101" s="102">
        <v>0</v>
      </c>
      <c r="AW101" s="102">
        <v>0</v>
      </c>
      <c r="AX101" s="102">
        <v>0</v>
      </c>
      <c r="AY101" s="102">
        <v>0</v>
      </c>
      <c r="AZ101" s="102">
        <v>0</v>
      </c>
      <c r="BA10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2" spans="1:53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54"/>
      <c r="M102" s="54"/>
      <c r="N102" s="54"/>
      <c r="O102" s="54"/>
      <c r="P102" s="65"/>
      <c r="Q10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2" s="101"/>
      <c r="S102" s="101"/>
      <c r="T102" s="101"/>
      <c r="U102" s="101"/>
      <c r="V102" s="65"/>
      <c r="W102" s="118" t="e">
        <f>AVERAGE(Table12151658920[[#This Row],[Column19]],Table12151658920[[#This Row],[Column20]],Table12151658920[[#This Row],[Column22]])</f>
        <v>#DIV/0!</v>
      </c>
      <c r="X102" s="59">
        <v>0</v>
      </c>
      <c r="Y102" s="59">
        <v>0</v>
      </c>
      <c r="Z102" s="59">
        <v>0</v>
      </c>
      <c r="AA102" s="101"/>
      <c r="AB102" s="65"/>
      <c r="AC102" s="118">
        <f>AVERAGE(Table12151658920[[#This Row],[Column25]],Table12151658920[[#This Row],[Column26]],Table12151658920[[#This Row],[Column27]])</f>
        <v>0</v>
      </c>
      <c r="AD102" s="101"/>
      <c r="AE102" s="101"/>
      <c r="AF102" s="101"/>
      <c r="AG102" s="101"/>
      <c r="AH102" s="65"/>
      <c r="AI102" s="118" t="e">
        <f>AVERAGE(Table12151658920[[#This Row],[Column33]],Table12151658920[[#This Row],[Column32]],Table12151658920[[#This Row],[Column31]])</f>
        <v>#DIV/0!</v>
      </c>
      <c r="AJ102" s="54"/>
      <c r="AK102" s="54"/>
      <c r="AL102" s="101"/>
      <c r="AM102" s="54"/>
      <c r="AN102" s="65"/>
      <c r="AO102" s="118">
        <v>0</v>
      </c>
      <c r="AP102" s="59">
        <v>0</v>
      </c>
      <c r="AQ102" s="59">
        <v>0</v>
      </c>
      <c r="AR102" s="59">
        <v>0</v>
      </c>
      <c r="AS102" s="101"/>
      <c r="AT102" s="65"/>
      <c r="AU102" s="118">
        <f>AVERAGE(Table12151658920[[#This Row],[Column45]],Table12151658920[[#This Row],[Column44]],Table12151658920[[#This Row],[Column43]])</f>
        <v>0</v>
      </c>
      <c r="AV102" s="102">
        <v>0</v>
      </c>
      <c r="AW102" s="102">
        <v>0</v>
      </c>
      <c r="AX102" s="102">
        <v>0</v>
      </c>
      <c r="AY102" s="102">
        <v>0</v>
      </c>
      <c r="AZ102" s="102">
        <v>0</v>
      </c>
      <c r="BA10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3" spans="1:53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58"/>
      <c r="M103" s="58"/>
      <c r="N103" s="58"/>
      <c r="O103" s="58"/>
      <c r="P103" s="59"/>
      <c r="Q10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3" s="102"/>
      <c r="S103" s="102"/>
      <c r="T103" s="102"/>
      <c r="U103" s="102"/>
      <c r="V103" s="59"/>
      <c r="W103" s="118" t="e">
        <f>AVERAGE(Table12151658920[[#This Row],[Column19]],Table12151658920[[#This Row],[Column20]],Table12151658920[[#This Row],[Column22]])</f>
        <v>#DIV/0!</v>
      </c>
      <c r="X103" s="59">
        <v>0</v>
      </c>
      <c r="Y103" s="59">
        <v>0</v>
      </c>
      <c r="Z103" s="59">
        <v>0</v>
      </c>
      <c r="AA103" s="102"/>
      <c r="AB103" s="59"/>
      <c r="AC103" s="118">
        <f>AVERAGE(Table12151658920[[#This Row],[Column25]],Table12151658920[[#This Row],[Column26]],Table12151658920[[#This Row],[Column27]])</f>
        <v>0</v>
      </c>
      <c r="AD103" s="102"/>
      <c r="AE103" s="102"/>
      <c r="AF103" s="102"/>
      <c r="AG103" s="102"/>
      <c r="AH103" s="59"/>
      <c r="AI103" s="118" t="e">
        <f>AVERAGE(Table12151658920[[#This Row],[Column33]],Table12151658920[[#This Row],[Column32]],Table12151658920[[#This Row],[Column31]])</f>
        <v>#DIV/0!</v>
      </c>
      <c r="AJ103" s="58"/>
      <c r="AK103" s="58"/>
      <c r="AL103" s="102"/>
      <c r="AM103" s="58"/>
      <c r="AN103" s="59"/>
      <c r="AO103" s="118">
        <v>0</v>
      </c>
      <c r="AP103" s="59">
        <v>0</v>
      </c>
      <c r="AQ103" s="59">
        <v>0</v>
      </c>
      <c r="AR103" s="59">
        <v>0</v>
      </c>
      <c r="AS103" s="102"/>
      <c r="AT103" s="59"/>
      <c r="AU103" s="118">
        <f>AVERAGE(Table12151658920[[#This Row],[Column45]],Table12151658920[[#This Row],[Column44]],Table12151658920[[#This Row],[Column43]])</f>
        <v>0</v>
      </c>
      <c r="AV103" s="102">
        <v>0</v>
      </c>
      <c r="AW103" s="102">
        <v>0</v>
      </c>
      <c r="AX103" s="102">
        <v>0</v>
      </c>
      <c r="AY103" s="102">
        <v>0</v>
      </c>
      <c r="AZ103" s="102">
        <v>0</v>
      </c>
      <c r="BA10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4" spans="1:53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54"/>
      <c r="M104" s="54"/>
      <c r="N104" s="54"/>
      <c r="O104" s="54"/>
      <c r="P104" s="65"/>
      <c r="Q10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4" s="101"/>
      <c r="S104" s="101"/>
      <c r="T104" s="101"/>
      <c r="U104" s="101"/>
      <c r="V104" s="65"/>
      <c r="W104" s="118" t="e">
        <f>AVERAGE(Table12151658920[[#This Row],[Column19]],Table12151658920[[#This Row],[Column20]],Table12151658920[[#This Row],[Column22]])</f>
        <v>#DIV/0!</v>
      </c>
      <c r="X104" s="59">
        <v>0</v>
      </c>
      <c r="Y104" s="59">
        <v>0</v>
      </c>
      <c r="Z104" s="59">
        <v>0</v>
      </c>
      <c r="AA104" s="101"/>
      <c r="AB104" s="65"/>
      <c r="AC104" s="118">
        <f>AVERAGE(Table12151658920[[#This Row],[Column25]],Table12151658920[[#This Row],[Column26]],Table12151658920[[#This Row],[Column27]])</f>
        <v>0</v>
      </c>
      <c r="AD104" s="101"/>
      <c r="AE104" s="101"/>
      <c r="AF104" s="101"/>
      <c r="AG104" s="101"/>
      <c r="AH104" s="65"/>
      <c r="AI104" s="118" t="e">
        <f>AVERAGE(Table12151658920[[#This Row],[Column33]],Table12151658920[[#This Row],[Column32]],Table12151658920[[#This Row],[Column31]])</f>
        <v>#DIV/0!</v>
      </c>
      <c r="AJ104" s="54"/>
      <c r="AK104" s="54"/>
      <c r="AL104" s="101"/>
      <c r="AM104" s="54"/>
      <c r="AN104" s="65"/>
      <c r="AO104" s="118">
        <v>0</v>
      </c>
      <c r="AP104" s="59">
        <v>0</v>
      </c>
      <c r="AQ104" s="59">
        <v>0</v>
      </c>
      <c r="AR104" s="59">
        <v>0</v>
      </c>
      <c r="AS104" s="101"/>
      <c r="AT104" s="65"/>
      <c r="AU104" s="118">
        <f>AVERAGE(Table12151658920[[#This Row],[Column45]],Table12151658920[[#This Row],[Column44]],Table12151658920[[#This Row],[Column43]])</f>
        <v>0</v>
      </c>
      <c r="AV104" s="102">
        <v>0</v>
      </c>
      <c r="AW104" s="102">
        <v>0</v>
      </c>
      <c r="AX104" s="102">
        <v>0</v>
      </c>
      <c r="AY104" s="102">
        <v>0</v>
      </c>
      <c r="AZ104" s="102">
        <v>0</v>
      </c>
      <c r="BA10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5" spans="1:53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58"/>
      <c r="M105" s="58"/>
      <c r="N105" s="58"/>
      <c r="O105" s="58"/>
      <c r="P105" s="59"/>
      <c r="Q10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5" s="102"/>
      <c r="S105" s="102"/>
      <c r="T105" s="102"/>
      <c r="U105" s="102"/>
      <c r="V105" s="59"/>
      <c r="W105" s="118" t="e">
        <f>AVERAGE(Table12151658920[[#This Row],[Column19]],Table12151658920[[#This Row],[Column20]],Table12151658920[[#This Row],[Column22]])</f>
        <v>#DIV/0!</v>
      </c>
      <c r="X105" s="59">
        <v>0</v>
      </c>
      <c r="Y105" s="59">
        <v>0</v>
      </c>
      <c r="Z105" s="59">
        <v>0</v>
      </c>
      <c r="AA105" s="102"/>
      <c r="AB105" s="59"/>
      <c r="AC105" s="118">
        <f>AVERAGE(Table12151658920[[#This Row],[Column25]],Table12151658920[[#This Row],[Column26]],Table12151658920[[#This Row],[Column27]])</f>
        <v>0</v>
      </c>
      <c r="AD105" s="102"/>
      <c r="AE105" s="102"/>
      <c r="AF105" s="102"/>
      <c r="AG105" s="102"/>
      <c r="AH105" s="59"/>
      <c r="AI105" s="118" t="e">
        <f>AVERAGE(Table12151658920[[#This Row],[Column33]],Table12151658920[[#This Row],[Column32]],Table12151658920[[#This Row],[Column31]])</f>
        <v>#DIV/0!</v>
      </c>
      <c r="AJ105" s="58"/>
      <c r="AK105" s="58"/>
      <c r="AL105" s="102"/>
      <c r="AM105" s="58"/>
      <c r="AN105" s="59"/>
      <c r="AO105" s="118">
        <v>0</v>
      </c>
      <c r="AP105" s="59">
        <v>0</v>
      </c>
      <c r="AQ105" s="59">
        <v>0</v>
      </c>
      <c r="AR105" s="59">
        <v>0</v>
      </c>
      <c r="AS105" s="102"/>
      <c r="AT105" s="59"/>
      <c r="AU105" s="118">
        <f>AVERAGE(Table12151658920[[#This Row],[Column45]],Table12151658920[[#This Row],[Column44]],Table12151658920[[#This Row],[Column43]])</f>
        <v>0</v>
      </c>
      <c r="AV105" s="102">
        <v>0</v>
      </c>
      <c r="AW105" s="102">
        <v>0</v>
      </c>
      <c r="AX105" s="102">
        <v>0</v>
      </c>
      <c r="AY105" s="102">
        <v>0</v>
      </c>
      <c r="AZ105" s="102">
        <v>0</v>
      </c>
      <c r="BA10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6" spans="1:53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54"/>
      <c r="M106" s="54"/>
      <c r="N106" s="54"/>
      <c r="O106" s="54"/>
      <c r="P106" s="65"/>
      <c r="Q10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6" s="101"/>
      <c r="S106" s="101"/>
      <c r="T106" s="101"/>
      <c r="U106" s="101"/>
      <c r="V106" s="65"/>
      <c r="W106" s="118" t="e">
        <f>AVERAGE(Table12151658920[[#This Row],[Column19]],Table12151658920[[#This Row],[Column20]],Table12151658920[[#This Row],[Column22]])</f>
        <v>#DIV/0!</v>
      </c>
      <c r="X106" s="59">
        <v>0</v>
      </c>
      <c r="Y106" s="59">
        <v>0</v>
      </c>
      <c r="Z106" s="59">
        <v>0</v>
      </c>
      <c r="AA106" s="101"/>
      <c r="AB106" s="65"/>
      <c r="AC106" s="118">
        <f>AVERAGE(Table12151658920[[#This Row],[Column25]],Table12151658920[[#This Row],[Column26]],Table12151658920[[#This Row],[Column27]])</f>
        <v>0</v>
      </c>
      <c r="AD106" s="101"/>
      <c r="AE106" s="101"/>
      <c r="AF106" s="101"/>
      <c r="AG106" s="101"/>
      <c r="AH106" s="65"/>
      <c r="AI106" s="118" t="e">
        <f>AVERAGE(Table12151658920[[#This Row],[Column33]],Table12151658920[[#This Row],[Column32]],Table12151658920[[#This Row],[Column31]])</f>
        <v>#DIV/0!</v>
      </c>
      <c r="AJ106" s="54"/>
      <c r="AK106" s="54"/>
      <c r="AL106" s="101"/>
      <c r="AM106" s="54"/>
      <c r="AN106" s="65"/>
      <c r="AO106" s="118">
        <v>0</v>
      </c>
      <c r="AP106" s="59">
        <v>0</v>
      </c>
      <c r="AQ106" s="59">
        <v>0</v>
      </c>
      <c r="AR106" s="59">
        <v>0</v>
      </c>
      <c r="AS106" s="101"/>
      <c r="AT106" s="65"/>
      <c r="AU106" s="118">
        <f>AVERAGE(Table12151658920[[#This Row],[Column45]],Table12151658920[[#This Row],[Column44]],Table12151658920[[#This Row],[Column43]])</f>
        <v>0</v>
      </c>
      <c r="AV106" s="102">
        <v>0</v>
      </c>
      <c r="AW106" s="102">
        <v>0</v>
      </c>
      <c r="AX106" s="102">
        <v>0</v>
      </c>
      <c r="AY106" s="102">
        <v>0</v>
      </c>
      <c r="AZ106" s="102">
        <v>0</v>
      </c>
      <c r="BA10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7" spans="1:53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58"/>
      <c r="M107" s="58"/>
      <c r="N107" s="58"/>
      <c r="O107" s="58"/>
      <c r="P107" s="59"/>
      <c r="Q10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7" s="102"/>
      <c r="S107" s="102"/>
      <c r="T107" s="102"/>
      <c r="U107" s="102"/>
      <c r="V107" s="59"/>
      <c r="W107" s="118" t="e">
        <f>AVERAGE(Table12151658920[[#This Row],[Column19]],Table12151658920[[#This Row],[Column20]],Table12151658920[[#This Row],[Column22]])</f>
        <v>#DIV/0!</v>
      </c>
      <c r="X107" s="59">
        <v>0</v>
      </c>
      <c r="Y107" s="59">
        <v>0</v>
      </c>
      <c r="Z107" s="59">
        <v>0</v>
      </c>
      <c r="AA107" s="102"/>
      <c r="AB107" s="59"/>
      <c r="AC107" s="118">
        <f>AVERAGE(Table12151658920[[#This Row],[Column25]],Table12151658920[[#This Row],[Column26]],Table12151658920[[#This Row],[Column27]])</f>
        <v>0</v>
      </c>
      <c r="AD107" s="102"/>
      <c r="AE107" s="102"/>
      <c r="AF107" s="102"/>
      <c r="AG107" s="102"/>
      <c r="AH107" s="59"/>
      <c r="AI107" s="118" t="e">
        <f>AVERAGE(Table12151658920[[#This Row],[Column33]],Table12151658920[[#This Row],[Column32]],Table12151658920[[#This Row],[Column31]])</f>
        <v>#DIV/0!</v>
      </c>
      <c r="AJ107" s="58"/>
      <c r="AK107" s="58"/>
      <c r="AL107" s="102"/>
      <c r="AM107" s="58"/>
      <c r="AN107" s="59"/>
      <c r="AO107" s="118">
        <v>0</v>
      </c>
      <c r="AP107" s="59">
        <v>0</v>
      </c>
      <c r="AQ107" s="59">
        <v>0</v>
      </c>
      <c r="AR107" s="59">
        <v>0</v>
      </c>
      <c r="AS107" s="102"/>
      <c r="AT107" s="59"/>
      <c r="AU107" s="118">
        <f>AVERAGE(Table12151658920[[#This Row],[Column45]],Table12151658920[[#This Row],[Column44]],Table12151658920[[#This Row],[Column43]])</f>
        <v>0</v>
      </c>
      <c r="AV107" s="102">
        <v>0</v>
      </c>
      <c r="AW107" s="102">
        <v>0</v>
      </c>
      <c r="AX107" s="102">
        <v>0</v>
      </c>
      <c r="AY107" s="102">
        <v>0</v>
      </c>
      <c r="AZ107" s="102">
        <v>0</v>
      </c>
      <c r="BA10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8" spans="1:53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54"/>
      <c r="M108" s="54"/>
      <c r="N108" s="54"/>
      <c r="O108" s="54"/>
      <c r="P108" s="65"/>
      <c r="Q10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8" s="101"/>
      <c r="S108" s="101"/>
      <c r="T108" s="101"/>
      <c r="U108" s="101"/>
      <c r="V108" s="65"/>
      <c r="W108" s="118" t="e">
        <f>AVERAGE(Table12151658920[[#This Row],[Column19]],Table12151658920[[#This Row],[Column20]],Table12151658920[[#This Row],[Column22]])</f>
        <v>#DIV/0!</v>
      </c>
      <c r="X108" s="59">
        <v>0</v>
      </c>
      <c r="Y108" s="59">
        <v>0</v>
      </c>
      <c r="Z108" s="59">
        <v>0</v>
      </c>
      <c r="AA108" s="101"/>
      <c r="AB108" s="65"/>
      <c r="AC108" s="118">
        <f>AVERAGE(Table12151658920[[#This Row],[Column25]],Table12151658920[[#This Row],[Column26]],Table12151658920[[#This Row],[Column27]])</f>
        <v>0</v>
      </c>
      <c r="AD108" s="101"/>
      <c r="AE108" s="101"/>
      <c r="AF108" s="101"/>
      <c r="AG108" s="101"/>
      <c r="AH108" s="65"/>
      <c r="AI108" s="118" t="e">
        <f>AVERAGE(Table12151658920[[#This Row],[Column33]],Table12151658920[[#This Row],[Column32]],Table12151658920[[#This Row],[Column31]])</f>
        <v>#DIV/0!</v>
      </c>
      <c r="AJ108" s="54"/>
      <c r="AK108" s="54"/>
      <c r="AL108" s="101"/>
      <c r="AM108" s="54"/>
      <c r="AN108" s="65"/>
      <c r="AO108" s="118">
        <v>0</v>
      </c>
      <c r="AP108" s="59">
        <v>0</v>
      </c>
      <c r="AQ108" s="59">
        <v>0</v>
      </c>
      <c r="AR108" s="59">
        <v>0</v>
      </c>
      <c r="AS108" s="101"/>
      <c r="AT108" s="65"/>
      <c r="AU108" s="118">
        <f>AVERAGE(Table12151658920[[#This Row],[Column45]],Table12151658920[[#This Row],[Column44]],Table12151658920[[#This Row],[Column43]])</f>
        <v>0</v>
      </c>
      <c r="AV108" s="102">
        <v>0</v>
      </c>
      <c r="AW108" s="102">
        <v>0</v>
      </c>
      <c r="AX108" s="102">
        <v>0</v>
      </c>
      <c r="AY108" s="102">
        <v>0</v>
      </c>
      <c r="AZ108" s="102">
        <v>0</v>
      </c>
      <c r="BA10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09" spans="1:53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58"/>
      <c r="M109" s="58"/>
      <c r="N109" s="58"/>
      <c r="O109" s="58"/>
      <c r="P109" s="59"/>
      <c r="Q10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09" s="102"/>
      <c r="S109" s="102"/>
      <c r="T109" s="102"/>
      <c r="U109" s="102"/>
      <c r="V109" s="59"/>
      <c r="W109" s="118" t="e">
        <f>AVERAGE(Table12151658920[[#This Row],[Column19]],Table12151658920[[#This Row],[Column20]],Table12151658920[[#This Row],[Column22]])</f>
        <v>#DIV/0!</v>
      </c>
      <c r="X109" s="59">
        <v>0</v>
      </c>
      <c r="Y109" s="59">
        <v>0</v>
      </c>
      <c r="Z109" s="59">
        <v>0</v>
      </c>
      <c r="AA109" s="102"/>
      <c r="AB109" s="59"/>
      <c r="AC109" s="118">
        <f>AVERAGE(Table12151658920[[#This Row],[Column25]],Table12151658920[[#This Row],[Column26]],Table12151658920[[#This Row],[Column27]])</f>
        <v>0</v>
      </c>
      <c r="AD109" s="102"/>
      <c r="AE109" s="102"/>
      <c r="AF109" s="102"/>
      <c r="AG109" s="102"/>
      <c r="AH109" s="59"/>
      <c r="AI109" s="118" t="e">
        <f>AVERAGE(Table12151658920[[#This Row],[Column33]],Table12151658920[[#This Row],[Column32]],Table12151658920[[#This Row],[Column31]])</f>
        <v>#DIV/0!</v>
      </c>
      <c r="AJ109" s="58"/>
      <c r="AK109" s="58"/>
      <c r="AL109" s="102"/>
      <c r="AM109" s="58"/>
      <c r="AN109" s="59"/>
      <c r="AO109" s="118">
        <v>0</v>
      </c>
      <c r="AP109" s="59">
        <v>0</v>
      </c>
      <c r="AQ109" s="59">
        <v>0</v>
      </c>
      <c r="AR109" s="59">
        <v>0</v>
      </c>
      <c r="AS109" s="102"/>
      <c r="AT109" s="59"/>
      <c r="AU109" s="118">
        <f>AVERAGE(Table12151658920[[#This Row],[Column45]],Table12151658920[[#This Row],[Column44]],Table12151658920[[#This Row],[Column43]])</f>
        <v>0</v>
      </c>
      <c r="AV109" s="102">
        <v>0</v>
      </c>
      <c r="AW109" s="102">
        <v>0</v>
      </c>
      <c r="AX109" s="102">
        <v>0</v>
      </c>
      <c r="AY109" s="102">
        <v>0</v>
      </c>
      <c r="AZ109" s="102">
        <v>0</v>
      </c>
      <c r="BA10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0" spans="1:53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54"/>
      <c r="M110" s="54"/>
      <c r="N110" s="54"/>
      <c r="O110" s="54"/>
      <c r="P110" s="65"/>
      <c r="Q11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0" s="101"/>
      <c r="S110" s="101"/>
      <c r="T110" s="101"/>
      <c r="U110" s="101"/>
      <c r="V110" s="65"/>
      <c r="W110" s="118" t="e">
        <f>AVERAGE(Table12151658920[[#This Row],[Column19]],Table12151658920[[#This Row],[Column20]],Table12151658920[[#This Row],[Column22]])</f>
        <v>#DIV/0!</v>
      </c>
      <c r="X110" s="59">
        <v>0</v>
      </c>
      <c r="Y110" s="59">
        <v>0</v>
      </c>
      <c r="Z110" s="59">
        <v>0</v>
      </c>
      <c r="AA110" s="101"/>
      <c r="AB110" s="65"/>
      <c r="AC110" s="118">
        <f>AVERAGE(Table12151658920[[#This Row],[Column25]],Table12151658920[[#This Row],[Column26]],Table12151658920[[#This Row],[Column27]])</f>
        <v>0</v>
      </c>
      <c r="AD110" s="101"/>
      <c r="AE110" s="101"/>
      <c r="AF110" s="101"/>
      <c r="AG110" s="101"/>
      <c r="AH110" s="65"/>
      <c r="AI110" s="118" t="e">
        <f>AVERAGE(Table12151658920[[#This Row],[Column33]],Table12151658920[[#This Row],[Column32]],Table12151658920[[#This Row],[Column31]])</f>
        <v>#DIV/0!</v>
      </c>
      <c r="AJ110" s="54"/>
      <c r="AK110" s="54"/>
      <c r="AL110" s="101"/>
      <c r="AM110" s="54"/>
      <c r="AN110" s="65"/>
      <c r="AO110" s="118">
        <v>0</v>
      </c>
      <c r="AP110" s="59">
        <v>0</v>
      </c>
      <c r="AQ110" s="59">
        <v>0</v>
      </c>
      <c r="AR110" s="59">
        <v>0</v>
      </c>
      <c r="AS110" s="101"/>
      <c r="AT110" s="65"/>
      <c r="AU110" s="118">
        <f>AVERAGE(Table12151658920[[#This Row],[Column45]],Table12151658920[[#This Row],[Column44]],Table12151658920[[#This Row],[Column43]])</f>
        <v>0</v>
      </c>
      <c r="AV110" s="102">
        <v>0</v>
      </c>
      <c r="AW110" s="102">
        <v>0</v>
      </c>
      <c r="AX110" s="102">
        <v>0</v>
      </c>
      <c r="AY110" s="102">
        <v>0</v>
      </c>
      <c r="AZ110" s="102">
        <v>0</v>
      </c>
      <c r="BA11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1" spans="1:53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58"/>
      <c r="M111" s="58"/>
      <c r="N111" s="58"/>
      <c r="O111" s="58"/>
      <c r="P111" s="59"/>
      <c r="Q11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1" s="102"/>
      <c r="S111" s="102"/>
      <c r="T111" s="102"/>
      <c r="U111" s="102"/>
      <c r="V111" s="59"/>
      <c r="W111" s="118" t="e">
        <f>AVERAGE(Table12151658920[[#This Row],[Column19]],Table12151658920[[#This Row],[Column20]],Table12151658920[[#This Row],[Column22]])</f>
        <v>#DIV/0!</v>
      </c>
      <c r="X111" s="59">
        <v>0</v>
      </c>
      <c r="Y111" s="59">
        <v>0</v>
      </c>
      <c r="Z111" s="59">
        <v>0</v>
      </c>
      <c r="AA111" s="102"/>
      <c r="AB111" s="59"/>
      <c r="AC111" s="118">
        <f>AVERAGE(Table12151658920[[#This Row],[Column25]],Table12151658920[[#This Row],[Column26]],Table12151658920[[#This Row],[Column27]])</f>
        <v>0</v>
      </c>
      <c r="AD111" s="102"/>
      <c r="AE111" s="102"/>
      <c r="AF111" s="102"/>
      <c r="AG111" s="102"/>
      <c r="AH111" s="59"/>
      <c r="AI111" s="118" t="e">
        <f>AVERAGE(Table12151658920[[#This Row],[Column33]],Table12151658920[[#This Row],[Column32]],Table12151658920[[#This Row],[Column31]])</f>
        <v>#DIV/0!</v>
      </c>
      <c r="AJ111" s="58"/>
      <c r="AK111" s="58"/>
      <c r="AL111" s="102"/>
      <c r="AM111" s="58"/>
      <c r="AN111" s="59"/>
      <c r="AO111" s="118">
        <v>0</v>
      </c>
      <c r="AP111" s="59">
        <v>0</v>
      </c>
      <c r="AQ111" s="59">
        <v>0</v>
      </c>
      <c r="AR111" s="59">
        <v>0</v>
      </c>
      <c r="AS111" s="102"/>
      <c r="AT111" s="59"/>
      <c r="AU111" s="118">
        <f>AVERAGE(Table12151658920[[#This Row],[Column45]],Table12151658920[[#This Row],[Column44]],Table12151658920[[#This Row],[Column43]])</f>
        <v>0</v>
      </c>
      <c r="AV111" s="102">
        <v>0</v>
      </c>
      <c r="AW111" s="102">
        <v>0</v>
      </c>
      <c r="AX111" s="102">
        <v>0</v>
      </c>
      <c r="AY111" s="102">
        <v>0</v>
      </c>
      <c r="AZ111" s="102">
        <v>0</v>
      </c>
      <c r="BA11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2" spans="1:53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54"/>
      <c r="M112" s="54"/>
      <c r="N112" s="54"/>
      <c r="O112" s="54"/>
      <c r="P112" s="65"/>
      <c r="Q11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2" s="101"/>
      <c r="S112" s="101"/>
      <c r="T112" s="101"/>
      <c r="U112" s="101"/>
      <c r="V112" s="65"/>
      <c r="W112" s="118" t="e">
        <f>AVERAGE(Table12151658920[[#This Row],[Column19]],Table12151658920[[#This Row],[Column20]],Table12151658920[[#This Row],[Column22]])</f>
        <v>#DIV/0!</v>
      </c>
      <c r="X112" s="59">
        <v>0</v>
      </c>
      <c r="Y112" s="59">
        <v>0</v>
      </c>
      <c r="Z112" s="59">
        <v>0</v>
      </c>
      <c r="AA112" s="101"/>
      <c r="AB112" s="65"/>
      <c r="AC112" s="118">
        <f>AVERAGE(Table12151658920[[#This Row],[Column25]],Table12151658920[[#This Row],[Column26]],Table12151658920[[#This Row],[Column27]])</f>
        <v>0</v>
      </c>
      <c r="AD112" s="101"/>
      <c r="AE112" s="101"/>
      <c r="AF112" s="101"/>
      <c r="AG112" s="101"/>
      <c r="AH112" s="65"/>
      <c r="AI112" s="118" t="e">
        <f>AVERAGE(Table12151658920[[#This Row],[Column33]],Table12151658920[[#This Row],[Column32]],Table12151658920[[#This Row],[Column31]])</f>
        <v>#DIV/0!</v>
      </c>
      <c r="AJ112" s="54"/>
      <c r="AK112" s="54"/>
      <c r="AL112" s="101"/>
      <c r="AM112" s="54"/>
      <c r="AN112" s="65"/>
      <c r="AO112" s="118">
        <v>0</v>
      </c>
      <c r="AP112" s="59">
        <v>0</v>
      </c>
      <c r="AQ112" s="59">
        <v>0</v>
      </c>
      <c r="AR112" s="59">
        <v>0</v>
      </c>
      <c r="AS112" s="101"/>
      <c r="AT112" s="65"/>
      <c r="AU112" s="118">
        <f>AVERAGE(Table12151658920[[#This Row],[Column45]],Table12151658920[[#This Row],[Column44]],Table12151658920[[#This Row],[Column43]])</f>
        <v>0</v>
      </c>
      <c r="AV112" s="102">
        <v>0</v>
      </c>
      <c r="AW112" s="102">
        <v>0</v>
      </c>
      <c r="AX112" s="102">
        <v>0</v>
      </c>
      <c r="AY112" s="102">
        <v>0</v>
      </c>
      <c r="AZ112" s="102">
        <v>0</v>
      </c>
      <c r="BA11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3" spans="1:53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58"/>
      <c r="M113" s="58"/>
      <c r="N113" s="58"/>
      <c r="O113" s="58"/>
      <c r="P113" s="59"/>
      <c r="Q11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3" s="102"/>
      <c r="S113" s="102"/>
      <c r="T113" s="102"/>
      <c r="U113" s="102"/>
      <c r="V113" s="59"/>
      <c r="W113" s="118" t="e">
        <f>AVERAGE(Table12151658920[[#This Row],[Column19]],Table12151658920[[#This Row],[Column20]],Table12151658920[[#This Row],[Column22]])</f>
        <v>#DIV/0!</v>
      </c>
      <c r="X113" s="59">
        <v>0</v>
      </c>
      <c r="Y113" s="59">
        <v>0</v>
      </c>
      <c r="Z113" s="59">
        <v>0</v>
      </c>
      <c r="AA113" s="102"/>
      <c r="AB113" s="59"/>
      <c r="AC113" s="118">
        <f>AVERAGE(Table12151658920[[#This Row],[Column25]],Table12151658920[[#This Row],[Column26]],Table12151658920[[#This Row],[Column27]])</f>
        <v>0</v>
      </c>
      <c r="AD113" s="102"/>
      <c r="AE113" s="102"/>
      <c r="AF113" s="102"/>
      <c r="AG113" s="102"/>
      <c r="AH113" s="59"/>
      <c r="AI113" s="118" t="e">
        <f>AVERAGE(Table12151658920[[#This Row],[Column33]],Table12151658920[[#This Row],[Column32]],Table12151658920[[#This Row],[Column31]])</f>
        <v>#DIV/0!</v>
      </c>
      <c r="AJ113" s="58"/>
      <c r="AK113" s="58"/>
      <c r="AL113" s="102"/>
      <c r="AM113" s="58"/>
      <c r="AN113" s="59"/>
      <c r="AO113" s="118">
        <v>0</v>
      </c>
      <c r="AP113" s="59">
        <v>0</v>
      </c>
      <c r="AQ113" s="59">
        <v>0</v>
      </c>
      <c r="AR113" s="59">
        <v>0</v>
      </c>
      <c r="AS113" s="102"/>
      <c r="AT113" s="59"/>
      <c r="AU113" s="118">
        <f>AVERAGE(Table12151658920[[#This Row],[Column45]],Table12151658920[[#This Row],[Column44]],Table12151658920[[#This Row],[Column43]])</f>
        <v>0</v>
      </c>
      <c r="AV113" s="102">
        <v>0</v>
      </c>
      <c r="AW113" s="102">
        <v>0</v>
      </c>
      <c r="AX113" s="102">
        <v>0</v>
      </c>
      <c r="AY113" s="102">
        <v>0</v>
      </c>
      <c r="AZ113" s="102">
        <v>0</v>
      </c>
      <c r="BA11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4" spans="1:53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54"/>
      <c r="M114" s="54"/>
      <c r="N114" s="54"/>
      <c r="O114" s="54"/>
      <c r="P114" s="65"/>
      <c r="Q11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4" s="101"/>
      <c r="S114" s="101"/>
      <c r="T114" s="101"/>
      <c r="U114" s="101"/>
      <c r="V114" s="65"/>
      <c r="W114" s="118" t="e">
        <f>AVERAGE(Table12151658920[[#This Row],[Column19]],Table12151658920[[#This Row],[Column20]],Table12151658920[[#This Row],[Column22]])</f>
        <v>#DIV/0!</v>
      </c>
      <c r="X114" s="59">
        <v>0</v>
      </c>
      <c r="Y114" s="59">
        <v>0</v>
      </c>
      <c r="Z114" s="59">
        <v>0</v>
      </c>
      <c r="AA114" s="101"/>
      <c r="AB114" s="65"/>
      <c r="AC114" s="118">
        <f>AVERAGE(Table12151658920[[#This Row],[Column25]],Table12151658920[[#This Row],[Column26]],Table12151658920[[#This Row],[Column27]])</f>
        <v>0</v>
      </c>
      <c r="AD114" s="101"/>
      <c r="AE114" s="101"/>
      <c r="AF114" s="101"/>
      <c r="AG114" s="101"/>
      <c r="AH114" s="65"/>
      <c r="AI114" s="118" t="e">
        <f>AVERAGE(Table12151658920[[#This Row],[Column33]],Table12151658920[[#This Row],[Column32]],Table12151658920[[#This Row],[Column31]])</f>
        <v>#DIV/0!</v>
      </c>
      <c r="AJ114" s="54"/>
      <c r="AK114" s="54"/>
      <c r="AL114" s="101"/>
      <c r="AM114" s="54"/>
      <c r="AN114" s="65"/>
      <c r="AO114" s="118">
        <v>0</v>
      </c>
      <c r="AP114" s="59">
        <v>0</v>
      </c>
      <c r="AQ114" s="59">
        <v>0</v>
      </c>
      <c r="AR114" s="59">
        <v>0</v>
      </c>
      <c r="AS114" s="101"/>
      <c r="AT114" s="65"/>
      <c r="AU114" s="118">
        <f>AVERAGE(Table12151658920[[#This Row],[Column45]],Table12151658920[[#This Row],[Column44]],Table12151658920[[#This Row],[Column43]])</f>
        <v>0</v>
      </c>
      <c r="AV114" s="102">
        <v>0</v>
      </c>
      <c r="AW114" s="102">
        <v>0</v>
      </c>
      <c r="AX114" s="102">
        <v>0</v>
      </c>
      <c r="AY114" s="102">
        <v>0</v>
      </c>
      <c r="AZ114" s="102">
        <v>0</v>
      </c>
      <c r="BA11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5" spans="1:53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58"/>
      <c r="M115" s="58"/>
      <c r="N115" s="58"/>
      <c r="O115" s="58"/>
      <c r="P115" s="59"/>
      <c r="Q11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5" s="102"/>
      <c r="S115" s="102"/>
      <c r="T115" s="102"/>
      <c r="U115" s="102"/>
      <c r="V115" s="59"/>
      <c r="W115" s="118" t="e">
        <f>AVERAGE(Table12151658920[[#This Row],[Column19]],Table12151658920[[#This Row],[Column20]],Table12151658920[[#This Row],[Column22]])</f>
        <v>#DIV/0!</v>
      </c>
      <c r="X115" s="59">
        <v>0</v>
      </c>
      <c r="Y115" s="59">
        <v>0</v>
      </c>
      <c r="Z115" s="59">
        <v>0</v>
      </c>
      <c r="AA115" s="102"/>
      <c r="AB115" s="59"/>
      <c r="AC115" s="118">
        <f>AVERAGE(Table12151658920[[#This Row],[Column25]],Table12151658920[[#This Row],[Column26]],Table12151658920[[#This Row],[Column27]])</f>
        <v>0</v>
      </c>
      <c r="AD115" s="102"/>
      <c r="AE115" s="102"/>
      <c r="AF115" s="102"/>
      <c r="AG115" s="102"/>
      <c r="AH115" s="59"/>
      <c r="AI115" s="118" t="e">
        <f>AVERAGE(Table12151658920[[#This Row],[Column33]],Table12151658920[[#This Row],[Column32]],Table12151658920[[#This Row],[Column31]])</f>
        <v>#DIV/0!</v>
      </c>
      <c r="AJ115" s="58"/>
      <c r="AK115" s="58"/>
      <c r="AL115" s="102"/>
      <c r="AM115" s="58"/>
      <c r="AN115" s="59"/>
      <c r="AO115" s="118">
        <v>0</v>
      </c>
      <c r="AP115" s="59">
        <v>0</v>
      </c>
      <c r="AQ115" s="59">
        <v>0</v>
      </c>
      <c r="AR115" s="59">
        <v>0</v>
      </c>
      <c r="AS115" s="102"/>
      <c r="AT115" s="59"/>
      <c r="AU115" s="118">
        <f>AVERAGE(Table12151658920[[#This Row],[Column45]],Table12151658920[[#This Row],[Column44]],Table12151658920[[#This Row],[Column43]])</f>
        <v>0</v>
      </c>
      <c r="AV115" s="102">
        <v>0</v>
      </c>
      <c r="AW115" s="102">
        <v>0</v>
      </c>
      <c r="AX115" s="102">
        <v>0</v>
      </c>
      <c r="AY115" s="102">
        <v>0</v>
      </c>
      <c r="AZ115" s="102">
        <v>0</v>
      </c>
      <c r="BA11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6" spans="1:53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54"/>
      <c r="M116" s="54"/>
      <c r="N116" s="54"/>
      <c r="O116" s="54"/>
      <c r="P116" s="65"/>
      <c r="Q11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6" s="101"/>
      <c r="S116" s="101"/>
      <c r="T116" s="101"/>
      <c r="U116" s="101"/>
      <c r="V116" s="65"/>
      <c r="W116" s="118" t="e">
        <f>AVERAGE(Table12151658920[[#This Row],[Column19]],Table12151658920[[#This Row],[Column20]],Table12151658920[[#This Row],[Column22]])</f>
        <v>#DIV/0!</v>
      </c>
      <c r="X116" s="59">
        <v>0</v>
      </c>
      <c r="Y116" s="59">
        <v>0</v>
      </c>
      <c r="Z116" s="59">
        <v>0</v>
      </c>
      <c r="AA116" s="101"/>
      <c r="AB116" s="65"/>
      <c r="AC116" s="118">
        <f>AVERAGE(Table12151658920[[#This Row],[Column25]],Table12151658920[[#This Row],[Column26]],Table12151658920[[#This Row],[Column27]])</f>
        <v>0</v>
      </c>
      <c r="AD116" s="101"/>
      <c r="AE116" s="101"/>
      <c r="AF116" s="101"/>
      <c r="AG116" s="101"/>
      <c r="AH116" s="65"/>
      <c r="AI116" s="118" t="e">
        <f>AVERAGE(Table12151658920[[#This Row],[Column33]],Table12151658920[[#This Row],[Column32]],Table12151658920[[#This Row],[Column31]])</f>
        <v>#DIV/0!</v>
      </c>
      <c r="AJ116" s="54"/>
      <c r="AK116" s="54"/>
      <c r="AL116" s="101"/>
      <c r="AM116" s="54"/>
      <c r="AN116" s="65"/>
      <c r="AO116" s="118">
        <v>0</v>
      </c>
      <c r="AP116" s="59">
        <v>0</v>
      </c>
      <c r="AQ116" s="59">
        <v>0</v>
      </c>
      <c r="AR116" s="59">
        <v>0</v>
      </c>
      <c r="AS116" s="101"/>
      <c r="AT116" s="65"/>
      <c r="AU116" s="118">
        <f>AVERAGE(Table12151658920[[#This Row],[Column45]],Table12151658920[[#This Row],[Column44]],Table12151658920[[#This Row],[Column43]])</f>
        <v>0</v>
      </c>
      <c r="AV116" s="102">
        <v>0</v>
      </c>
      <c r="AW116" s="102">
        <v>0</v>
      </c>
      <c r="AX116" s="102">
        <v>0</v>
      </c>
      <c r="AY116" s="102">
        <v>0</v>
      </c>
      <c r="AZ116" s="102">
        <v>0</v>
      </c>
      <c r="BA11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7" spans="1:53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58"/>
      <c r="M117" s="58"/>
      <c r="N117" s="58"/>
      <c r="O117" s="58"/>
      <c r="P117" s="59"/>
      <c r="Q11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7" s="102"/>
      <c r="S117" s="102"/>
      <c r="T117" s="102"/>
      <c r="U117" s="102"/>
      <c r="V117" s="59"/>
      <c r="W117" s="118" t="e">
        <f>AVERAGE(Table12151658920[[#This Row],[Column19]],Table12151658920[[#This Row],[Column20]],Table12151658920[[#This Row],[Column22]])</f>
        <v>#DIV/0!</v>
      </c>
      <c r="X117" s="59">
        <v>0</v>
      </c>
      <c r="Y117" s="59">
        <v>0</v>
      </c>
      <c r="Z117" s="59">
        <v>0</v>
      </c>
      <c r="AA117" s="102"/>
      <c r="AB117" s="59"/>
      <c r="AC117" s="118">
        <f>AVERAGE(Table12151658920[[#This Row],[Column25]],Table12151658920[[#This Row],[Column26]],Table12151658920[[#This Row],[Column27]])</f>
        <v>0</v>
      </c>
      <c r="AD117" s="102"/>
      <c r="AE117" s="102"/>
      <c r="AF117" s="102"/>
      <c r="AG117" s="102"/>
      <c r="AH117" s="59"/>
      <c r="AI117" s="118" t="e">
        <f>AVERAGE(Table12151658920[[#This Row],[Column33]],Table12151658920[[#This Row],[Column32]],Table12151658920[[#This Row],[Column31]])</f>
        <v>#DIV/0!</v>
      </c>
      <c r="AJ117" s="58"/>
      <c r="AK117" s="58"/>
      <c r="AL117" s="102"/>
      <c r="AM117" s="58"/>
      <c r="AN117" s="59"/>
      <c r="AO117" s="118">
        <v>0</v>
      </c>
      <c r="AP117" s="59">
        <v>0</v>
      </c>
      <c r="AQ117" s="59">
        <v>0</v>
      </c>
      <c r="AR117" s="59">
        <v>0</v>
      </c>
      <c r="AS117" s="102"/>
      <c r="AT117" s="59"/>
      <c r="AU117" s="118">
        <f>AVERAGE(Table12151658920[[#This Row],[Column45]],Table12151658920[[#This Row],[Column44]],Table12151658920[[#This Row],[Column43]])</f>
        <v>0</v>
      </c>
      <c r="AV117" s="102">
        <v>0</v>
      </c>
      <c r="AW117" s="102">
        <v>0</v>
      </c>
      <c r="AX117" s="102">
        <v>0</v>
      </c>
      <c r="AY117" s="102">
        <v>0</v>
      </c>
      <c r="AZ117" s="102">
        <v>0</v>
      </c>
      <c r="BA11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8" spans="1:53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54"/>
      <c r="M118" s="54"/>
      <c r="N118" s="54"/>
      <c r="O118" s="54"/>
      <c r="P118" s="65"/>
      <c r="Q11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8" s="101"/>
      <c r="S118" s="101"/>
      <c r="T118" s="101"/>
      <c r="U118" s="101"/>
      <c r="V118" s="65"/>
      <c r="W118" s="118" t="e">
        <f>AVERAGE(Table12151658920[[#This Row],[Column19]],Table12151658920[[#This Row],[Column20]],Table12151658920[[#This Row],[Column22]])</f>
        <v>#DIV/0!</v>
      </c>
      <c r="X118" s="59">
        <v>0</v>
      </c>
      <c r="Y118" s="59">
        <v>0</v>
      </c>
      <c r="Z118" s="59">
        <v>0</v>
      </c>
      <c r="AA118" s="101"/>
      <c r="AB118" s="65"/>
      <c r="AC118" s="118">
        <f>AVERAGE(Table12151658920[[#This Row],[Column25]],Table12151658920[[#This Row],[Column26]],Table12151658920[[#This Row],[Column27]])</f>
        <v>0</v>
      </c>
      <c r="AD118" s="101"/>
      <c r="AE118" s="101"/>
      <c r="AF118" s="101"/>
      <c r="AG118" s="101"/>
      <c r="AH118" s="65"/>
      <c r="AI118" s="118" t="e">
        <f>AVERAGE(Table12151658920[[#This Row],[Column33]],Table12151658920[[#This Row],[Column32]],Table12151658920[[#This Row],[Column31]])</f>
        <v>#DIV/0!</v>
      </c>
      <c r="AJ118" s="54"/>
      <c r="AK118" s="54"/>
      <c r="AL118" s="101"/>
      <c r="AM118" s="54"/>
      <c r="AN118" s="65"/>
      <c r="AO118" s="118">
        <v>0</v>
      </c>
      <c r="AP118" s="59">
        <v>0</v>
      </c>
      <c r="AQ118" s="59">
        <v>0</v>
      </c>
      <c r="AR118" s="59">
        <v>0</v>
      </c>
      <c r="AS118" s="101"/>
      <c r="AT118" s="65"/>
      <c r="AU118" s="118">
        <f>AVERAGE(Table12151658920[[#This Row],[Column45]],Table12151658920[[#This Row],[Column44]],Table12151658920[[#This Row],[Column43]])</f>
        <v>0</v>
      </c>
      <c r="AV118" s="102">
        <v>0</v>
      </c>
      <c r="AW118" s="102">
        <v>0</v>
      </c>
      <c r="AX118" s="102">
        <v>0</v>
      </c>
      <c r="AY118" s="102">
        <v>0</v>
      </c>
      <c r="AZ118" s="102">
        <v>0</v>
      </c>
      <c r="BA11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19" spans="1:53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58"/>
      <c r="M119" s="58"/>
      <c r="N119" s="58"/>
      <c r="O119" s="58"/>
      <c r="P119" s="59"/>
      <c r="Q11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19" s="102"/>
      <c r="S119" s="102"/>
      <c r="T119" s="102"/>
      <c r="U119" s="102"/>
      <c r="V119" s="59"/>
      <c r="W119" s="118" t="e">
        <f>AVERAGE(Table12151658920[[#This Row],[Column19]],Table12151658920[[#This Row],[Column20]],Table12151658920[[#This Row],[Column22]])</f>
        <v>#DIV/0!</v>
      </c>
      <c r="X119" s="59">
        <v>0</v>
      </c>
      <c r="Y119" s="59">
        <v>0</v>
      </c>
      <c r="Z119" s="59">
        <v>0</v>
      </c>
      <c r="AA119" s="102"/>
      <c r="AB119" s="59"/>
      <c r="AC119" s="118">
        <f>AVERAGE(Table12151658920[[#This Row],[Column25]],Table12151658920[[#This Row],[Column26]],Table12151658920[[#This Row],[Column27]])</f>
        <v>0</v>
      </c>
      <c r="AD119" s="102"/>
      <c r="AE119" s="102"/>
      <c r="AF119" s="102"/>
      <c r="AG119" s="102"/>
      <c r="AH119" s="59"/>
      <c r="AI119" s="118" t="e">
        <f>AVERAGE(Table12151658920[[#This Row],[Column33]],Table12151658920[[#This Row],[Column32]],Table12151658920[[#This Row],[Column31]])</f>
        <v>#DIV/0!</v>
      </c>
      <c r="AJ119" s="58"/>
      <c r="AK119" s="58"/>
      <c r="AL119" s="102"/>
      <c r="AM119" s="58"/>
      <c r="AN119" s="59"/>
      <c r="AO119" s="118">
        <v>0</v>
      </c>
      <c r="AP119" s="59">
        <v>0</v>
      </c>
      <c r="AQ119" s="59">
        <v>0</v>
      </c>
      <c r="AR119" s="59">
        <v>0</v>
      </c>
      <c r="AS119" s="102"/>
      <c r="AT119" s="59"/>
      <c r="AU119" s="118">
        <f>AVERAGE(Table12151658920[[#This Row],[Column45]],Table12151658920[[#This Row],[Column44]],Table12151658920[[#This Row],[Column43]])</f>
        <v>0</v>
      </c>
      <c r="AV119" s="102">
        <v>0</v>
      </c>
      <c r="AW119" s="102">
        <v>0</v>
      </c>
      <c r="AX119" s="102">
        <v>0</v>
      </c>
      <c r="AY119" s="102">
        <v>0</v>
      </c>
      <c r="AZ119" s="102">
        <v>0</v>
      </c>
      <c r="BA11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0" spans="1:53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54"/>
      <c r="M120" s="54"/>
      <c r="N120" s="54"/>
      <c r="O120" s="54"/>
      <c r="P120" s="65"/>
      <c r="Q12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0" s="101"/>
      <c r="S120" s="101"/>
      <c r="T120" s="101"/>
      <c r="U120" s="101"/>
      <c r="V120" s="65"/>
      <c r="W120" s="118" t="e">
        <f>AVERAGE(Table12151658920[[#This Row],[Column19]],Table12151658920[[#This Row],[Column20]],Table12151658920[[#This Row],[Column22]])</f>
        <v>#DIV/0!</v>
      </c>
      <c r="X120" s="59">
        <v>0</v>
      </c>
      <c r="Y120" s="59">
        <v>0</v>
      </c>
      <c r="Z120" s="59">
        <v>0</v>
      </c>
      <c r="AA120" s="101"/>
      <c r="AB120" s="65"/>
      <c r="AC120" s="118">
        <f>AVERAGE(Table12151658920[[#This Row],[Column25]],Table12151658920[[#This Row],[Column26]],Table12151658920[[#This Row],[Column27]])</f>
        <v>0</v>
      </c>
      <c r="AD120" s="101"/>
      <c r="AE120" s="101"/>
      <c r="AF120" s="101"/>
      <c r="AG120" s="101"/>
      <c r="AH120" s="65"/>
      <c r="AI120" s="118" t="e">
        <f>AVERAGE(Table12151658920[[#This Row],[Column33]],Table12151658920[[#This Row],[Column32]],Table12151658920[[#This Row],[Column31]])</f>
        <v>#DIV/0!</v>
      </c>
      <c r="AJ120" s="54"/>
      <c r="AK120" s="54"/>
      <c r="AL120" s="101"/>
      <c r="AM120" s="54"/>
      <c r="AN120" s="65"/>
      <c r="AO120" s="118">
        <v>0</v>
      </c>
      <c r="AP120" s="59">
        <v>0</v>
      </c>
      <c r="AQ120" s="59">
        <v>0</v>
      </c>
      <c r="AR120" s="59">
        <v>0</v>
      </c>
      <c r="AS120" s="101"/>
      <c r="AT120" s="65"/>
      <c r="AU120" s="118">
        <f>AVERAGE(Table12151658920[[#This Row],[Column45]],Table12151658920[[#This Row],[Column44]],Table12151658920[[#This Row],[Column43]])</f>
        <v>0</v>
      </c>
      <c r="AV120" s="102">
        <v>0</v>
      </c>
      <c r="AW120" s="102">
        <v>0</v>
      </c>
      <c r="AX120" s="102">
        <v>0</v>
      </c>
      <c r="AY120" s="102">
        <v>0</v>
      </c>
      <c r="AZ120" s="102">
        <v>0</v>
      </c>
      <c r="BA12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1" spans="1:53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58"/>
      <c r="M121" s="58"/>
      <c r="N121" s="58"/>
      <c r="O121" s="58"/>
      <c r="P121" s="59"/>
      <c r="Q12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1" s="102"/>
      <c r="S121" s="102"/>
      <c r="T121" s="102"/>
      <c r="U121" s="102"/>
      <c r="V121" s="59"/>
      <c r="W121" s="118" t="e">
        <f>AVERAGE(Table12151658920[[#This Row],[Column19]],Table12151658920[[#This Row],[Column20]],Table12151658920[[#This Row],[Column22]])</f>
        <v>#DIV/0!</v>
      </c>
      <c r="X121" s="59">
        <v>0</v>
      </c>
      <c r="Y121" s="59">
        <v>0</v>
      </c>
      <c r="Z121" s="59">
        <v>0</v>
      </c>
      <c r="AA121" s="102"/>
      <c r="AB121" s="59"/>
      <c r="AC121" s="118">
        <f>AVERAGE(Table12151658920[[#This Row],[Column25]],Table12151658920[[#This Row],[Column26]],Table12151658920[[#This Row],[Column27]])</f>
        <v>0</v>
      </c>
      <c r="AD121" s="102"/>
      <c r="AE121" s="102"/>
      <c r="AF121" s="102"/>
      <c r="AG121" s="102"/>
      <c r="AH121" s="59"/>
      <c r="AI121" s="118" t="e">
        <f>AVERAGE(Table12151658920[[#This Row],[Column33]],Table12151658920[[#This Row],[Column32]],Table12151658920[[#This Row],[Column31]])</f>
        <v>#DIV/0!</v>
      </c>
      <c r="AJ121" s="58"/>
      <c r="AK121" s="58"/>
      <c r="AL121" s="102"/>
      <c r="AM121" s="58"/>
      <c r="AN121" s="59"/>
      <c r="AO121" s="118">
        <v>0</v>
      </c>
      <c r="AP121" s="59">
        <v>0</v>
      </c>
      <c r="AQ121" s="59">
        <v>0</v>
      </c>
      <c r="AR121" s="59">
        <v>0</v>
      </c>
      <c r="AS121" s="102"/>
      <c r="AT121" s="59"/>
      <c r="AU121" s="118">
        <f>AVERAGE(Table12151658920[[#This Row],[Column45]],Table12151658920[[#This Row],[Column44]],Table12151658920[[#This Row],[Column43]])</f>
        <v>0</v>
      </c>
      <c r="AV121" s="102">
        <v>0</v>
      </c>
      <c r="AW121" s="102">
        <v>0</v>
      </c>
      <c r="AX121" s="102">
        <v>0</v>
      </c>
      <c r="AY121" s="102">
        <v>0</v>
      </c>
      <c r="AZ121" s="102">
        <v>0</v>
      </c>
      <c r="BA12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2" spans="1:53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54"/>
      <c r="M122" s="54"/>
      <c r="N122" s="54"/>
      <c r="O122" s="54"/>
      <c r="P122" s="65"/>
      <c r="Q12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2" s="101"/>
      <c r="S122" s="101"/>
      <c r="T122" s="101"/>
      <c r="U122" s="101"/>
      <c r="V122" s="65"/>
      <c r="W122" s="118" t="e">
        <f>AVERAGE(Table12151658920[[#This Row],[Column19]],Table12151658920[[#This Row],[Column20]],Table12151658920[[#This Row],[Column22]])</f>
        <v>#DIV/0!</v>
      </c>
      <c r="X122" s="59">
        <v>0</v>
      </c>
      <c r="Y122" s="59">
        <v>0</v>
      </c>
      <c r="Z122" s="59">
        <v>0</v>
      </c>
      <c r="AA122" s="101"/>
      <c r="AB122" s="65"/>
      <c r="AC122" s="118">
        <f>AVERAGE(Table12151658920[[#This Row],[Column25]],Table12151658920[[#This Row],[Column26]],Table12151658920[[#This Row],[Column27]])</f>
        <v>0</v>
      </c>
      <c r="AD122" s="101"/>
      <c r="AE122" s="101"/>
      <c r="AF122" s="101"/>
      <c r="AG122" s="101"/>
      <c r="AH122" s="65"/>
      <c r="AI122" s="118" t="e">
        <f>AVERAGE(Table12151658920[[#This Row],[Column33]],Table12151658920[[#This Row],[Column32]],Table12151658920[[#This Row],[Column31]])</f>
        <v>#DIV/0!</v>
      </c>
      <c r="AJ122" s="54"/>
      <c r="AK122" s="54"/>
      <c r="AL122" s="101"/>
      <c r="AM122" s="54"/>
      <c r="AN122" s="65"/>
      <c r="AO122" s="118">
        <v>0</v>
      </c>
      <c r="AP122" s="59">
        <v>0</v>
      </c>
      <c r="AQ122" s="59">
        <v>0</v>
      </c>
      <c r="AR122" s="59">
        <v>0</v>
      </c>
      <c r="AS122" s="101"/>
      <c r="AT122" s="65"/>
      <c r="AU122" s="118">
        <f>AVERAGE(Table12151658920[[#This Row],[Column45]],Table12151658920[[#This Row],[Column44]],Table12151658920[[#This Row],[Column43]])</f>
        <v>0</v>
      </c>
      <c r="AV122" s="102">
        <v>0</v>
      </c>
      <c r="AW122" s="102">
        <v>0</v>
      </c>
      <c r="AX122" s="102">
        <v>0</v>
      </c>
      <c r="AY122" s="102">
        <v>0</v>
      </c>
      <c r="AZ122" s="102">
        <v>0</v>
      </c>
      <c r="BA12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3" spans="1:53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58"/>
      <c r="M123" s="58"/>
      <c r="N123" s="58"/>
      <c r="O123" s="58"/>
      <c r="P123" s="59"/>
      <c r="Q12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3" s="102"/>
      <c r="S123" s="102"/>
      <c r="T123" s="102"/>
      <c r="U123" s="102"/>
      <c r="V123" s="59"/>
      <c r="W123" s="118" t="e">
        <f>AVERAGE(Table12151658920[[#This Row],[Column19]],Table12151658920[[#This Row],[Column20]],Table12151658920[[#This Row],[Column22]])</f>
        <v>#DIV/0!</v>
      </c>
      <c r="X123" s="59">
        <v>0</v>
      </c>
      <c r="Y123" s="59">
        <v>0</v>
      </c>
      <c r="Z123" s="59">
        <v>0</v>
      </c>
      <c r="AA123" s="102"/>
      <c r="AB123" s="59"/>
      <c r="AC123" s="118">
        <f>AVERAGE(Table12151658920[[#This Row],[Column25]],Table12151658920[[#This Row],[Column26]],Table12151658920[[#This Row],[Column27]])</f>
        <v>0</v>
      </c>
      <c r="AD123" s="102"/>
      <c r="AE123" s="102"/>
      <c r="AF123" s="102"/>
      <c r="AG123" s="102"/>
      <c r="AH123" s="59"/>
      <c r="AI123" s="118" t="e">
        <f>AVERAGE(Table12151658920[[#This Row],[Column33]],Table12151658920[[#This Row],[Column32]],Table12151658920[[#This Row],[Column31]])</f>
        <v>#DIV/0!</v>
      </c>
      <c r="AJ123" s="58"/>
      <c r="AK123" s="58"/>
      <c r="AL123" s="102"/>
      <c r="AM123" s="58"/>
      <c r="AN123" s="59"/>
      <c r="AO123" s="118">
        <v>0</v>
      </c>
      <c r="AP123" s="59">
        <v>0</v>
      </c>
      <c r="AQ123" s="59">
        <v>0</v>
      </c>
      <c r="AR123" s="59">
        <v>0</v>
      </c>
      <c r="AS123" s="102"/>
      <c r="AT123" s="59"/>
      <c r="AU123" s="118">
        <f>AVERAGE(Table12151658920[[#This Row],[Column45]],Table12151658920[[#This Row],[Column44]],Table12151658920[[#This Row],[Column43]])</f>
        <v>0</v>
      </c>
      <c r="AV123" s="102">
        <v>0</v>
      </c>
      <c r="AW123" s="102">
        <v>0</v>
      </c>
      <c r="AX123" s="102">
        <v>0</v>
      </c>
      <c r="AY123" s="102">
        <v>0</v>
      </c>
      <c r="AZ123" s="102">
        <v>0</v>
      </c>
      <c r="BA12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4" spans="1:53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54"/>
      <c r="M124" s="54"/>
      <c r="N124" s="54"/>
      <c r="O124" s="54"/>
      <c r="P124" s="65"/>
      <c r="Q12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4" s="101"/>
      <c r="S124" s="101"/>
      <c r="T124" s="101"/>
      <c r="U124" s="101"/>
      <c r="V124" s="65"/>
      <c r="W124" s="118" t="e">
        <f>AVERAGE(Table12151658920[[#This Row],[Column19]],Table12151658920[[#This Row],[Column20]],Table12151658920[[#This Row],[Column22]])</f>
        <v>#DIV/0!</v>
      </c>
      <c r="X124" s="59">
        <v>0</v>
      </c>
      <c r="Y124" s="59">
        <v>0</v>
      </c>
      <c r="Z124" s="59">
        <v>0</v>
      </c>
      <c r="AA124" s="101"/>
      <c r="AB124" s="65"/>
      <c r="AC124" s="118">
        <f>AVERAGE(Table12151658920[[#This Row],[Column25]],Table12151658920[[#This Row],[Column26]],Table12151658920[[#This Row],[Column27]])</f>
        <v>0</v>
      </c>
      <c r="AD124" s="101"/>
      <c r="AE124" s="101"/>
      <c r="AF124" s="101"/>
      <c r="AG124" s="101"/>
      <c r="AH124" s="65"/>
      <c r="AI124" s="118" t="e">
        <f>AVERAGE(Table12151658920[[#This Row],[Column33]],Table12151658920[[#This Row],[Column32]],Table12151658920[[#This Row],[Column31]])</f>
        <v>#DIV/0!</v>
      </c>
      <c r="AJ124" s="54"/>
      <c r="AK124" s="54"/>
      <c r="AL124" s="101"/>
      <c r="AM124" s="54"/>
      <c r="AN124" s="65"/>
      <c r="AO124" s="118">
        <v>0</v>
      </c>
      <c r="AP124" s="59">
        <v>0</v>
      </c>
      <c r="AQ124" s="59">
        <v>0</v>
      </c>
      <c r="AR124" s="59">
        <v>0</v>
      </c>
      <c r="AS124" s="101"/>
      <c r="AT124" s="65"/>
      <c r="AU124" s="118">
        <f>AVERAGE(Table12151658920[[#This Row],[Column45]],Table12151658920[[#This Row],[Column44]],Table12151658920[[#This Row],[Column43]])</f>
        <v>0</v>
      </c>
      <c r="AV124" s="102">
        <v>0</v>
      </c>
      <c r="AW124" s="102">
        <v>0</v>
      </c>
      <c r="AX124" s="102">
        <v>0</v>
      </c>
      <c r="AY124" s="102">
        <v>0</v>
      </c>
      <c r="AZ124" s="102">
        <v>0</v>
      </c>
      <c r="BA12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5" spans="1:53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58"/>
      <c r="M125" s="58"/>
      <c r="N125" s="58"/>
      <c r="O125" s="58"/>
      <c r="P125" s="59"/>
      <c r="Q12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5" s="102"/>
      <c r="S125" s="102"/>
      <c r="T125" s="102"/>
      <c r="U125" s="102"/>
      <c r="V125" s="59"/>
      <c r="W125" s="118" t="e">
        <f>AVERAGE(Table12151658920[[#This Row],[Column19]],Table12151658920[[#This Row],[Column20]],Table12151658920[[#This Row],[Column22]])</f>
        <v>#DIV/0!</v>
      </c>
      <c r="X125" s="59">
        <v>0</v>
      </c>
      <c r="Y125" s="59">
        <v>0</v>
      </c>
      <c r="Z125" s="59">
        <v>0</v>
      </c>
      <c r="AA125" s="102"/>
      <c r="AB125" s="59"/>
      <c r="AC125" s="118">
        <f>AVERAGE(Table12151658920[[#This Row],[Column25]],Table12151658920[[#This Row],[Column26]],Table12151658920[[#This Row],[Column27]])</f>
        <v>0</v>
      </c>
      <c r="AD125" s="102"/>
      <c r="AE125" s="102"/>
      <c r="AF125" s="102"/>
      <c r="AG125" s="102"/>
      <c r="AH125" s="59"/>
      <c r="AI125" s="118" t="e">
        <f>AVERAGE(Table12151658920[[#This Row],[Column33]],Table12151658920[[#This Row],[Column32]],Table12151658920[[#This Row],[Column31]])</f>
        <v>#DIV/0!</v>
      </c>
      <c r="AJ125" s="58"/>
      <c r="AK125" s="58"/>
      <c r="AL125" s="102"/>
      <c r="AM125" s="58"/>
      <c r="AN125" s="59"/>
      <c r="AO125" s="118">
        <v>0</v>
      </c>
      <c r="AP125" s="59">
        <v>0</v>
      </c>
      <c r="AQ125" s="59">
        <v>0</v>
      </c>
      <c r="AR125" s="59">
        <v>0</v>
      </c>
      <c r="AS125" s="102"/>
      <c r="AT125" s="59"/>
      <c r="AU125" s="118">
        <f>AVERAGE(Table12151658920[[#This Row],[Column45]],Table12151658920[[#This Row],[Column44]],Table12151658920[[#This Row],[Column43]])</f>
        <v>0</v>
      </c>
      <c r="AV125" s="102">
        <v>0</v>
      </c>
      <c r="AW125" s="102">
        <v>0</v>
      </c>
      <c r="AX125" s="102">
        <v>0</v>
      </c>
      <c r="AY125" s="102">
        <v>0</v>
      </c>
      <c r="AZ125" s="102">
        <v>0</v>
      </c>
      <c r="BA12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6" spans="1:53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54"/>
      <c r="M126" s="54"/>
      <c r="N126" s="54"/>
      <c r="O126" s="54"/>
      <c r="P126" s="65"/>
      <c r="Q12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6" s="101"/>
      <c r="S126" s="101"/>
      <c r="T126" s="101"/>
      <c r="U126" s="101"/>
      <c r="V126" s="65"/>
      <c r="W126" s="118" t="e">
        <f>AVERAGE(Table12151658920[[#This Row],[Column19]],Table12151658920[[#This Row],[Column20]],Table12151658920[[#This Row],[Column22]])</f>
        <v>#DIV/0!</v>
      </c>
      <c r="X126" s="59">
        <v>0</v>
      </c>
      <c r="Y126" s="59">
        <v>0</v>
      </c>
      <c r="Z126" s="59">
        <v>0</v>
      </c>
      <c r="AA126" s="101"/>
      <c r="AB126" s="65"/>
      <c r="AC126" s="118">
        <f>AVERAGE(Table12151658920[[#This Row],[Column25]],Table12151658920[[#This Row],[Column26]],Table12151658920[[#This Row],[Column27]])</f>
        <v>0</v>
      </c>
      <c r="AD126" s="101"/>
      <c r="AE126" s="101"/>
      <c r="AF126" s="101"/>
      <c r="AG126" s="101"/>
      <c r="AH126" s="65"/>
      <c r="AI126" s="118" t="e">
        <f>AVERAGE(Table12151658920[[#This Row],[Column33]],Table12151658920[[#This Row],[Column32]],Table12151658920[[#This Row],[Column31]])</f>
        <v>#DIV/0!</v>
      </c>
      <c r="AJ126" s="54"/>
      <c r="AK126" s="54"/>
      <c r="AL126" s="101"/>
      <c r="AM126" s="54"/>
      <c r="AN126" s="65"/>
      <c r="AO126" s="118">
        <v>0</v>
      </c>
      <c r="AP126" s="59">
        <v>0</v>
      </c>
      <c r="AQ126" s="59">
        <v>0</v>
      </c>
      <c r="AR126" s="59">
        <v>0</v>
      </c>
      <c r="AS126" s="101"/>
      <c r="AT126" s="65"/>
      <c r="AU126" s="118">
        <f>AVERAGE(Table12151658920[[#This Row],[Column45]],Table12151658920[[#This Row],[Column44]],Table12151658920[[#This Row],[Column43]])</f>
        <v>0</v>
      </c>
      <c r="AV126" s="102">
        <v>0</v>
      </c>
      <c r="AW126" s="102">
        <v>0</v>
      </c>
      <c r="AX126" s="102">
        <v>0</v>
      </c>
      <c r="AY126" s="102">
        <v>0</v>
      </c>
      <c r="AZ126" s="102">
        <v>0</v>
      </c>
      <c r="BA12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7" spans="1:53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58"/>
      <c r="M127" s="58"/>
      <c r="N127" s="58"/>
      <c r="O127" s="58"/>
      <c r="P127" s="59"/>
      <c r="Q12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7" s="102"/>
      <c r="S127" s="102"/>
      <c r="T127" s="102"/>
      <c r="U127" s="102"/>
      <c r="V127" s="59"/>
      <c r="W127" s="118" t="e">
        <f>AVERAGE(Table12151658920[[#This Row],[Column19]],Table12151658920[[#This Row],[Column20]],Table12151658920[[#This Row],[Column22]])</f>
        <v>#DIV/0!</v>
      </c>
      <c r="X127" s="59">
        <v>0</v>
      </c>
      <c r="Y127" s="59">
        <v>0</v>
      </c>
      <c r="Z127" s="59">
        <v>0</v>
      </c>
      <c r="AA127" s="102"/>
      <c r="AB127" s="59"/>
      <c r="AC127" s="118">
        <f>AVERAGE(Table12151658920[[#This Row],[Column25]],Table12151658920[[#This Row],[Column26]],Table12151658920[[#This Row],[Column27]])</f>
        <v>0</v>
      </c>
      <c r="AD127" s="102"/>
      <c r="AE127" s="102"/>
      <c r="AF127" s="102"/>
      <c r="AG127" s="102"/>
      <c r="AH127" s="59"/>
      <c r="AI127" s="118" t="e">
        <f>AVERAGE(Table12151658920[[#This Row],[Column33]],Table12151658920[[#This Row],[Column32]],Table12151658920[[#This Row],[Column31]])</f>
        <v>#DIV/0!</v>
      </c>
      <c r="AJ127" s="58"/>
      <c r="AK127" s="58"/>
      <c r="AL127" s="102"/>
      <c r="AM127" s="58"/>
      <c r="AN127" s="59"/>
      <c r="AO127" s="118">
        <v>0</v>
      </c>
      <c r="AP127" s="59">
        <v>0</v>
      </c>
      <c r="AQ127" s="59">
        <v>0</v>
      </c>
      <c r="AR127" s="59">
        <v>0</v>
      </c>
      <c r="AS127" s="102"/>
      <c r="AT127" s="59"/>
      <c r="AU127" s="118">
        <f>AVERAGE(Table12151658920[[#This Row],[Column45]],Table12151658920[[#This Row],[Column44]],Table12151658920[[#This Row],[Column43]])</f>
        <v>0</v>
      </c>
      <c r="AV127" s="102">
        <v>0</v>
      </c>
      <c r="AW127" s="102">
        <v>0</v>
      </c>
      <c r="AX127" s="102">
        <v>0</v>
      </c>
      <c r="AY127" s="102">
        <v>0</v>
      </c>
      <c r="AZ127" s="102">
        <v>0</v>
      </c>
      <c r="BA12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8" spans="1:53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54"/>
      <c r="M128" s="54"/>
      <c r="N128" s="54"/>
      <c r="O128" s="54"/>
      <c r="P128" s="65"/>
      <c r="Q12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8" s="101"/>
      <c r="S128" s="101"/>
      <c r="T128" s="101"/>
      <c r="U128" s="101"/>
      <c r="V128" s="65"/>
      <c r="W128" s="118" t="e">
        <f>AVERAGE(Table12151658920[[#This Row],[Column19]],Table12151658920[[#This Row],[Column20]],Table12151658920[[#This Row],[Column22]])</f>
        <v>#DIV/0!</v>
      </c>
      <c r="X128" s="59">
        <v>0</v>
      </c>
      <c r="Y128" s="59">
        <v>0</v>
      </c>
      <c r="Z128" s="59">
        <v>0</v>
      </c>
      <c r="AA128" s="101"/>
      <c r="AB128" s="65"/>
      <c r="AC128" s="118">
        <f>AVERAGE(Table12151658920[[#This Row],[Column25]],Table12151658920[[#This Row],[Column26]],Table12151658920[[#This Row],[Column27]])</f>
        <v>0</v>
      </c>
      <c r="AD128" s="101"/>
      <c r="AE128" s="101"/>
      <c r="AF128" s="101"/>
      <c r="AG128" s="101"/>
      <c r="AH128" s="65"/>
      <c r="AI128" s="118" t="e">
        <f>AVERAGE(Table12151658920[[#This Row],[Column33]],Table12151658920[[#This Row],[Column32]],Table12151658920[[#This Row],[Column31]])</f>
        <v>#DIV/0!</v>
      </c>
      <c r="AJ128" s="54"/>
      <c r="AK128" s="54"/>
      <c r="AL128" s="101"/>
      <c r="AM128" s="54"/>
      <c r="AN128" s="65"/>
      <c r="AO128" s="118">
        <v>0</v>
      </c>
      <c r="AP128" s="59">
        <v>0</v>
      </c>
      <c r="AQ128" s="59">
        <v>0</v>
      </c>
      <c r="AR128" s="59">
        <v>0</v>
      </c>
      <c r="AS128" s="101"/>
      <c r="AT128" s="65"/>
      <c r="AU128" s="118">
        <f>AVERAGE(Table12151658920[[#This Row],[Column45]],Table12151658920[[#This Row],[Column44]],Table12151658920[[#This Row],[Column43]])</f>
        <v>0</v>
      </c>
      <c r="AV128" s="102">
        <v>0</v>
      </c>
      <c r="AW128" s="102">
        <v>0</v>
      </c>
      <c r="AX128" s="102">
        <v>0</v>
      </c>
      <c r="AY128" s="102">
        <v>0</v>
      </c>
      <c r="AZ128" s="102">
        <v>0</v>
      </c>
      <c r="BA12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29" spans="1:53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58"/>
      <c r="M129" s="58"/>
      <c r="N129" s="58"/>
      <c r="O129" s="58"/>
      <c r="P129" s="59"/>
      <c r="Q12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29" s="102"/>
      <c r="S129" s="102"/>
      <c r="T129" s="102"/>
      <c r="U129" s="102"/>
      <c r="V129" s="59"/>
      <c r="W129" s="118" t="e">
        <f>AVERAGE(Table12151658920[[#This Row],[Column19]],Table12151658920[[#This Row],[Column20]],Table12151658920[[#This Row],[Column22]])</f>
        <v>#DIV/0!</v>
      </c>
      <c r="X129" s="59">
        <v>0</v>
      </c>
      <c r="Y129" s="59">
        <v>0</v>
      </c>
      <c r="Z129" s="59">
        <v>0</v>
      </c>
      <c r="AA129" s="102"/>
      <c r="AB129" s="59"/>
      <c r="AC129" s="118">
        <f>AVERAGE(Table12151658920[[#This Row],[Column25]],Table12151658920[[#This Row],[Column26]],Table12151658920[[#This Row],[Column27]])</f>
        <v>0</v>
      </c>
      <c r="AD129" s="102"/>
      <c r="AE129" s="102"/>
      <c r="AF129" s="102"/>
      <c r="AG129" s="102"/>
      <c r="AH129" s="59"/>
      <c r="AI129" s="118" t="e">
        <f>AVERAGE(Table12151658920[[#This Row],[Column33]],Table12151658920[[#This Row],[Column32]],Table12151658920[[#This Row],[Column31]])</f>
        <v>#DIV/0!</v>
      </c>
      <c r="AJ129" s="58"/>
      <c r="AK129" s="58"/>
      <c r="AL129" s="102"/>
      <c r="AM129" s="58"/>
      <c r="AN129" s="59"/>
      <c r="AO129" s="118">
        <v>0</v>
      </c>
      <c r="AP129" s="59">
        <v>0</v>
      </c>
      <c r="AQ129" s="59">
        <v>0</v>
      </c>
      <c r="AR129" s="59">
        <v>0</v>
      </c>
      <c r="AS129" s="102"/>
      <c r="AT129" s="59"/>
      <c r="AU129" s="118">
        <f>AVERAGE(Table12151658920[[#This Row],[Column45]],Table12151658920[[#This Row],[Column44]],Table12151658920[[#This Row],[Column43]])</f>
        <v>0</v>
      </c>
      <c r="AV129" s="102">
        <v>0</v>
      </c>
      <c r="AW129" s="102">
        <v>0</v>
      </c>
      <c r="AX129" s="102">
        <v>0</v>
      </c>
      <c r="AY129" s="102">
        <v>0</v>
      </c>
      <c r="AZ129" s="102">
        <v>0</v>
      </c>
      <c r="BA12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0" spans="1:53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54"/>
      <c r="M130" s="54"/>
      <c r="N130" s="54"/>
      <c r="O130" s="54"/>
      <c r="P130" s="65"/>
      <c r="Q13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0" s="101"/>
      <c r="S130" s="101"/>
      <c r="T130" s="101"/>
      <c r="U130" s="101"/>
      <c r="V130" s="65"/>
      <c r="W130" s="118" t="e">
        <f>AVERAGE(Table12151658920[[#This Row],[Column19]],Table12151658920[[#This Row],[Column20]],Table12151658920[[#This Row],[Column22]])</f>
        <v>#DIV/0!</v>
      </c>
      <c r="X130" s="59">
        <v>0</v>
      </c>
      <c r="Y130" s="59">
        <v>0</v>
      </c>
      <c r="Z130" s="59">
        <v>0</v>
      </c>
      <c r="AA130" s="101"/>
      <c r="AB130" s="65"/>
      <c r="AC130" s="118">
        <f>AVERAGE(Table12151658920[[#This Row],[Column25]],Table12151658920[[#This Row],[Column26]],Table12151658920[[#This Row],[Column27]])</f>
        <v>0</v>
      </c>
      <c r="AD130" s="101"/>
      <c r="AE130" s="101"/>
      <c r="AF130" s="101"/>
      <c r="AG130" s="101"/>
      <c r="AH130" s="65"/>
      <c r="AI130" s="118" t="e">
        <f>AVERAGE(Table12151658920[[#This Row],[Column33]],Table12151658920[[#This Row],[Column32]],Table12151658920[[#This Row],[Column31]])</f>
        <v>#DIV/0!</v>
      </c>
      <c r="AJ130" s="54"/>
      <c r="AK130" s="54"/>
      <c r="AL130" s="101"/>
      <c r="AM130" s="54"/>
      <c r="AN130" s="65"/>
      <c r="AO130" s="118">
        <v>0</v>
      </c>
      <c r="AP130" s="59">
        <v>0</v>
      </c>
      <c r="AQ130" s="59">
        <v>0</v>
      </c>
      <c r="AR130" s="59">
        <v>0</v>
      </c>
      <c r="AS130" s="101"/>
      <c r="AT130" s="65"/>
      <c r="AU130" s="118">
        <f>AVERAGE(Table12151658920[[#This Row],[Column45]],Table12151658920[[#This Row],[Column44]],Table12151658920[[#This Row],[Column43]])</f>
        <v>0</v>
      </c>
      <c r="AV130" s="102">
        <v>0</v>
      </c>
      <c r="AW130" s="102">
        <v>0</v>
      </c>
      <c r="AX130" s="102">
        <v>0</v>
      </c>
      <c r="AY130" s="102">
        <v>0</v>
      </c>
      <c r="AZ130" s="102">
        <v>0</v>
      </c>
      <c r="BA13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1" spans="1:53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58"/>
      <c r="M131" s="58"/>
      <c r="N131" s="58"/>
      <c r="O131" s="58"/>
      <c r="P131" s="59"/>
      <c r="Q13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1" s="102"/>
      <c r="S131" s="102"/>
      <c r="T131" s="102"/>
      <c r="U131" s="102"/>
      <c r="V131" s="59"/>
      <c r="W131" s="118" t="e">
        <f>AVERAGE(Table12151658920[[#This Row],[Column19]],Table12151658920[[#This Row],[Column20]],Table12151658920[[#This Row],[Column22]])</f>
        <v>#DIV/0!</v>
      </c>
      <c r="X131" s="59">
        <v>0</v>
      </c>
      <c r="Y131" s="59">
        <v>0</v>
      </c>
      <c r="Z131" s="59">
        <v>0</v>
      </c>
      <c r="AA131" s="102"/>
      <c r="AB131" s="59"/>
      <c r="AC131" s="118">
        <f>AVERAGE(Table12151658920[[#This Row],[Column25]],Table12151658920[[#This Row],[Column26]],Table12151658920[[#This Row],[Column27]])</f>
        <v>0</v>
      </c>
      <c r="AD131" s="102"/>
      <c r="AE131" s="102"/>
      <c r="AF131" s="102"/>
      <c r="AG131" s="102"/>
      <c r="AH131" s="59"/>
      <c r="AI131" s="118" t="e">
        <f>AVERAGE(Table12151658920[[#This Row],[Column33]],Table12151658920[[#This Row],[Column32]],Table12151658920[[#This Row],[Column31]])</f>
        <v>#DIV/0!</v>
      </c>
      <c r="AJ131" s="58"/>
      <c r="AK131" s="58"/>
      <c r="AL131" s="102"/>
      <c r="AM131" s="58"/>
      <c r="AN131" s="59"/>
      <c r="AO131" s="118">
        <v>0</v>
      </c>
      <c r="AP131" s="59">
        <v>0</v>
      </c>
      <c r="AQ131" s="59">
        <v>0</v>
      </c>
      <c r="AR131" s="59">
        <v>0</v>
      </c>
      <c r="AS131" s="102"/>
      <c r="AT131" s="59"/>
      <c r="AU131" s="118">
        <f>AVERAGE(Table12151658920[[#This Row],[Column45]],Table12151658920[[#This Row],[Column44]],Table12151658920[[#This Row],[Column43]])</f>
        <v>0</v>
      </c>
      <c r="AV131" s="102">
        <v>0</v>
      </c>
      <c r="AW131" s="102">
        <v>0</v>
      </c>
      <c r="AX131" s="102">
        <v>0</v>
      </c>
      <c r="AY131" s="102">
        <v>0</v>
      </c>
      <c r="AZ131" s="102">
        <v>0</v>
      </c>
      <c r="BA13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2" spans="1:53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54"/>
      <c r="M132" s="54"/>
      <c r="N132" s="54"/>
      <c r="O132" s="54"/>
      <c r="P132" s="65"/>
      <c r="Q13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2" s="101"/>
      <c r="S132" s="101"/>
      <c r="T132" s="101"/>
      <c r="U132" s="101"/>
      <c r="V132" s="65"/>
      <c r="W132" s="118" t="e">
        <f>AVERAGE(Table12151658920[[#This Row],[Column19]],Table12151658920[[#This Row],[Column20]],Table12151658920[[#This Row],[Column22]])</f>
        <v>#DIV/0!</v>
      </c>
      <c r="X132" s="59">
        <v>0</v>
      </c>
      <c r="Y132" s="59">
        <v>0</v>
      </c>
      <c r="Z132" s="59">
        <v>0</v>
      </c>
      <c r="AA132" s="101"/>
      <c r="AB132" s="65"/>
      <c r="AC132" s="118">
        <f>AVERAGE(Table12151658920[[#This Row],[Column25]],Table12151658920[[#This Row],[Column26]],Table12151658920[[#This Row],[Column27]])</f>
        <v>0</v>
      </c>
      <c r="AD132" s="101"/>
      <c r="AE132" s="101"/>
      <c r="AF132" s="101"/>
      <c r="AG132" s="101"/>
      <c r="AH132" s="65"/>
      <c r="AI132" s="118" t="e">
        <f>AVERAGE(Table12151658920[[#This Row],[Column33]],Table12151658920[[#This Row],[Column32]],Table12151658920[[#This Row],[Column31]])</f>
        <v>#DIV/0!</v>
      </c>
      <c r="AJ132" s="54"/>
      <c r="AK132" s="54"/>
      <c r="AL132" s="101"/>
      <c r="AM132" s="54"/>
      <c r="AN132" s="65"/>
      <c r="AO132" s="118">
        <v>0</v>
      </c>
      <c r="AP132" s="59">
        <v>0</v>
      </c>
      <c r="AQ132" s="59">
        <v>0</v>
      </c>
      <c r="AR132" s="59">
        <v>0</v>
      </c>
      <c r="AS132" s="101"/>
      <c r="AT132" s="65"/>
      <c r="AU132" s="118">
        <f>AVERAGE(Table12151658920[[#This Row],[Column45]],Table12151658920[[#This Row],[Column44]],Table12151658920[[#This Row],[Column43]])</f>
        <v>0</v>
      </c>
      <c r="AV132" s="102">
        <v>0</v>
      </c>
      <c r="AW132" s="102">
        <v>0</v>
      </c>
      <c r="AX132" s="102">
        <v>0</v>
      </c>
      <c r="AY132" s="102">
        <v>0</v>
      </c>
      <c r="AZ132" s="102">
        <v>0</v>
      </c>
      <c r="BA13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3" spans="1:53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58"/>
      <c r="M133" s="58"/>
      <c r="N133" s="58"/>
      <c r="O133" s="58"/>
      <c r="P133" s="59"/>
      <c r="Q13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3" s="102"/>
      <c r="S133" s="102"/>
      <c r="T133" s="102"/>
      <c r="U133" s="102"/>
      <c r="V133" s="59"/>
      <c r="W133" s="118" t="e">
        <f>AVERAGE(Table12151658920[[#This Row],[Column19]],Table12151658920[[#This Row],[Column20]],Table12151658920[[#This Row],[Column22]])</f>
        <v>#DIV/0!</v>
      </c>
      <c r="X133" s="59">
        <v>0</v>
      </c>
      <c r="Y133" s="59">
        <v>0</v>
      </c>
      <c r="Z133" s="59">
        <v>0</v>
      </c>
      <c r="AA133" s="102"/>
      <c r="AB133" s="59"/>
      <c r="AC133" s="118">
        <f>AVERAGE(Table12151658920[[#This Row],[Column25]],Table12151658920[[#This Row],[Column26]],Table12151658920[[#This Row],[Column27]])</f>
        <v>0</v>
      </c>
      <c r="AD133" s="102"/>
      <c r="AE133" s="102"/>
      <c r="AF133" s="102"/>
      <c r="AG133" s="102"/>
      <c r="AH133" s="59"/>
      <c r="AI133" s="118" t="e">
        <f>AVERAGE(Table12151658920[[#This Row],[Column33]],Table12151658920[[#This Row],[Column32]],Table12151658920[[#This Row],[Column31]])</f>
        <v>#DIV/0!</v>
      </c>
      <c r="AJ133" s="58"/>
      <c r="AK133" s="58"/>
      <c r="AL133" s="102"/>
      <c r="AM133" s="58"/>
      <c r="AN133" s="59"/>
      <c r="AO133" s="118">
        <v>0</v>
      </c>
      <c r="AP133" s="59">
        <v>0</v>
      </c>
      <c r="AQ133" s="59">
        <v>0</v>
      </c>
      <c r="AR133" s="59">
        <v>0</v>
      </c>
      <c r="AS133" s="102"/>
      <c r="AT133" s="59"/>
      <c r="AU133" s="118">
        <f>AVERAGE(Table12151658920[[#This Row],[Column45]],Table12151658920[[#This Row],[Column44]],Table12151658920[[#This Row],[Column43]])</f>
        <v>0</v>
      </c>
      <c r="AV133" s="102">
        <v>0</v>
      </c>
      <c r="AW133" s="102">
        <v>0</v>
      </c>
      <c r="AX133" s="102">
        <v>0</v>
      </c>
      <c r="AY133" s="102">
        <v>0</v>
      </c>
      <c r="AZ133" s="102">
        <v>0</v>
      </c>
      <c r="BA13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4" spans="1:53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54"/>
      <c r="M134" s="54"/>
      <c r="N134" s="54"/>
      <c r="O134" s="54"/>
      <c r="P134" s="65"/>
      <c r="Q13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4" s="101"/>
      <c r="S134" s="101"/>
      <c r="T134" s="101"/>
      <c r="U134" s="101"/>
      <c r="V134" s="65"/>
      <c r="W134" s="118" t="e">
        <f>AVERAGE(Table12151658920[[#This Row],[Column19]],Table12151658920[[#This Row],[Column20]],Table12151658920[[#This Row],[Column22]])</f>
        <v>#DIV/0!</v>
      </c>
      <c r="X134" s="59">
        <v>0</v>
      </c>
      <c r="Y134" s="59">
        <v>0</v>
      </c>
      <c r="Z134" s="59">
        <v>0</v>
      </c>
      <c r="AA134" s="101"/>
      <c r="AB134" s="65"/>
      <c r="AC134" s="118">
        <f>AVERAGE(Table12151658920[[#This Row],[Column25]],Table12151658920[[#This Row],[Column26]],Table12151658920[[#This Row],[Column27]])</f>
        <v>0</v>
      </c>
      <c r="AD134" s="101"/>
      <c r="AE134" s="101"/>
      <c r="AF134" s="101"/>
      <c r="AG134" s="101"/>
      <c r="AH134" s="65"/>
      <c r="AI134" s="118" t="e">
        <f>AVERAGE(Table12151658920[[#This Row],[Column33]],Table12151658920[[#This Row],[Column32]],Table12151658920[[#This Row],[Column31]])</f>
        <v>#DIV/0!</v>
      </c>
      <c r="AJ134" s="54"/>
      <c r="AK134" s="54"/>
      <c r="AL134" s="101"/>
      <c r="AM134" s="54"/>
      <c r="AN134" s="65"/>
      <c r="AO134" s="118">
        <v>0</v>
      </c>
      <c r="AP134" s="59">
        <v>0</v>
      </c>
      <c r="AQ134" s="59">
        <v>0</v>
      </c>
      <c r="AR134" s="59">
        <v>0</v>
      </c>
      <c r="AS134" s="101"/>
      <c r="AT134" s="65"/>
      <c r="AU134" s="118">
        <f>AVERAGE(Table12151658920[[#This Row],[Column45]],Table12151658920[[#This Row],[Column44]],Table12151658920[[#This Row],[Column43]])</f>
        <v>0</v>
      </c>
      <c r="AV134" s="102">
        <v>0</v>
      </c>
      <c r="AW134" s="102">
        <v>0</v>
      </c>
      <c r="AX134" s="102">
        <v>0</v>
      </c>
      <c r="AY134" s="102">
        <v>0</v>
      </c>
      <c r="AZ134" s="102">
        <v>0</v>
      </c>
      <c r="BA13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5" spans="1:53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58"/>
      <c r="M135" s="58"/>
      <c r="N135" s="58"/>
      <c r="O135" s="58"/>
      <c r="P135" s="59"/>
      <c r="Q13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5" s="102"/>
      <c r="S135" s="102"/>
      <c r="T135" s="102"/>
      <c r="U135" s="102"/>
      <c r="V135" s="59"/>
      <c r="W135" s="118" t="e">
        <f>AVERAGE(Table12151658920[[#This Row],[Column19]],Table12151658920[[#This Row],[Column20]],Table12151658920[[#This Row],[Column22]])</f>
        <v>#DIV/0!</v>
      </c>
      <c r="X135" s="59">
        <v>0</v>
      </c>
      <c r="Y135" s="59">
        <v>0</v>
      </c>
      <c r="Z135" s="59">
        <v>0</v>
      </c>
      <c r="AA135" s="102"/>
      <c r="AB135" s="59"/>
      <c r="AC135" s="118">
        <f>AVERAGE(Table12151658920[[#This Row],[Column25]],Table12151658920[[#This Row],[Column26]],Table12151658920[[#This Row],[Column27]])</f>
        <v>0</v>
      </c>
      <c r="AD135" s="102"/>
      <c r="AE135" s="102"/>
      <c r="AF135" s="102"/>
      <c r="AG135" s="102"/>
      <c r="AH135" s="59"/>
      <c r="AI135" s="118" t="e">
        <f>AVERAGE(Table12151658920[[#This Row],[Column33]],Table12151658920[[#This Row],[Column32]],Table12151658920[[#This Row],[Column31]])</f>
        <v>#DIV/0!</v>
      </c>
      <c r="AJ135" s="58"/>
      <c r="AK135" s="58"/>
      <c r="AL135" s="102"/>
      <c r="AM135" s="58"/>
      <c r="AN135" s="59"/>
      <c r="AO135" s="118">
        <v>0</v>
      </c>
      <c r="AP135" s="59">
        <v>0</v>
      </c>
      <c r="AQ135" s="59">
        <v>0</v>
      </c>
      <c r="AR135" s="59">
        <v>0</v>
      </c>
      <c r="AS135" s="102"/>
      <c r="AT135" s="59"/>
      <c r="AU135" s="118">
        <f>AVERAGE(Table12151658920[[#This Row],[Column45]],Table12151658920[[#This Row],[Column44]],Table12151658920[[#This Row],[Column43]])</f>
        <v>0</v>
      </c>
      <c r="AV135" s="102">
        <v>0</v>
      </c>
      <c r="AW135" s="102">
        <v>0</v>
      </c>
      <c r="AX135" s="102">
        <v>0</v>
      </c>
      <c r="AY135" s="102">
        <v>0</v>
      </c>
      <c r="AZ135" s="102">
        <v>0</v>
      </c>
      <c r="BA13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6" spans="1:53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54"/>
      <c r="M136" s="54"/>
      <c r="N136" s="54"/>
      <c r="O136" s="54"/>
      <c r="P136" s="65"/>
      <c r="Q13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6" s="101"/>
      <c r="S136" s="101"/>
      <c r="T136" s="101"/>
      <c r="U136" s="101"/>
      <c r="V136" s="65"/>
      <c r="W136" s="118" t="e">
        <f>AVERAGE(Table12151658920[[#This Row],[Column19]],Table12151658920[[#This Row],[Column20]],Table12151658920[[#This Row],[Column22]])</f>
        <v>#DIV/0!</v>
      </c>
      <c r="X136" s="59">
        <v>0</v>
      </c>
      <c r="Y136" s="59">
        <v>0</v>
      </c>
      <c r="Z136" s="59">
        <v>0</v>
      </c>
      <c r="AA136" s="101"/>
      <c r="AB136" s="65"/>
      <c r="AC136" s="118">
        <f>AVERAGE(Table12151658920[[#This Row],[Column25]],Table12151658920[[#This Row],[Column26]],Table12151658920[[#This Row],[Column27]])</f>
        <v>0</v>
      </c>
      <c r="AD136" s="101"/>
      <c r="AE136" s="101"/>
      <c r="AF136" s="101"/>
      <c r="AG136" s="101"/>
      <c r="AH136" s="65"/>
      <c r="AI136" s="118" t="e">
        <f>AVERAGE(Table12151658920[[#This Row],[Column33]],Table12151658920[[#This Row],[Column32]],Table12151658920[[#This Row],[Column31]])</f>
        <v>#DIV/0!</v>
      </c>
      <c r="AJ136" s="54"/>
      <c r="AK136" s="54"/>
      <c r="AL136" s="101"/>
      <c r="AM136" s="54"/>
      <c r="AN136" s="65"/>
      <c r="AO136" s="118">
        <v>0</v>
      </c>
      <c r="AP136" s="59">
        <v>0</v>
      </c>
      <c r="AQ136" s="59">
        <v>0</v>
      </c>
      <c r="AR136" s="59">
        <v>0</v>
      </c>
      <c r="AS136" s="101"/>
      <c r="AT136" s="65"/>
      <c r="AU136" s="118">
        <f>AVERAGE(Table12151658920[[#This Row],[Column45]],Table12151658920[[#This Row],[Column44]],Table12151658920[[#This Row],[Column43]])</f>
        <v>0</v>
      </c>
      <c r="AV136" s="102">
        <v>0</v>
      </c>
      <c r="AW136" s="102">
        <v>0</v>
      </c>
      <c r="AX136" s="102">
        <v>0</v>
      </c>
      <c r="AY136" s="102">
        <v>0</v>
      </c>
      <c r="AZ136" s="102">
        <v>0</v>
      </c>
      <c r="BA13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7" spans="1:53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58"/>
      <c r="M137" s="58"/>
      <c r="N137" s="58"/>
      <c r="O137" s="58"/>
      <c r="P137" s="59"/>
      <c r="Q13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7" s="102"/>
      <c r="S137" s="102"/>
      <c r="T137" s="102"/>
      <c r="U137" s="102"/>
      <c r="V137" s="59"/>
      <c r="W137" s="118" t="e">
        <f>AVERAGE(Table12151658920[[#This Row],[Column19]],Table12151658920[[#This Row],[Column20]],Table12151658920[[#This Row],[Column22]])</f>
        <v>#DIV/0!</v>
      </c>
      <c r="X137" s="59">
        <v>0</v>
      </c>
      <c r="Y137" s="59">
        <v>0</v>
      </c>
      <c r="Z137" s="59">
        <v>0</v>
      </c>
      <c r="AA137" s="102"/>
      <c r="AB137" s="59"/>
      <c r="AC137" s="118">
        <f>AVERAGE(Table12151658920[[#This Row],[Column25]],Table12151658920[[#This Row],[Column26]],Table12151658920[[#This Row],[Column27]])</f>
        <v>0</v>
      </c>
      <c r="AD137" s="102"/>
      <c r="AE137" s="102"/>
      <c r="AF137" s="102"/>
      <c r="AG137" s="102"/>
      <c r="AH137" s="59"/>
      <c r="AI137" s="118" t="e">
        <f>AVERAGE(Table12151658920[[#This Row],[Column33]],Table12151658920[[#This Row],[Column32]],Table12151658920[[#This Row],[Column31]])</f>
        <v>#DIV/0!</v>
      </c>
      <c r="AJ137" s="58"/>
      <c r="AK137" s="58"/>
      <c r="AL137" s="102"/>
      <c r="AM137" s="58"/>
      <c r="AN137" s="59"/>
      <c r="AO137" s="118">
        <v>0</v>
      </c>
      <c r="AP137" s="59">
        <v>0</v>
      </c>
      <c r="AQ137" s="59">
        <v>0</v>
      </c>
      <c r="AR137" s="59">
        <v>0</v>
      </c>
      <c r="AS137" s="102"/>
      <c r="AT137" s="59"/>
      <c r="AU137" s="118">
        <f>AVERAGE(Table12151658920[[#This Row],[Column45]],Table12151658920[[#This Row],[Column44]],Table12151658920[[#This Row],[Column43]])</f>
        <v>0</v>
      </c>
      <c r="AV137" s="102">
        <v>0</v>
      </c>
      <c r="AW137" s="102">
        <v>0</v>
      </c>
      <c r="AX137" s="102">
        <v>0</v>
      </c>
      <c r="AY137" s="102">
        <v>0</v>
      </c>
      <c r="AZ137" s="102">
        <v>0</v>
      </c>
      <c r="BA13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8" spans="1:53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54"/>
      <c r="M138" s="54"/>
      <c r="N138" s="54"/>
      <c r="O138" s="54"/>
      <c r="P138" s="65"/>
      <c r="Q13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8" s="101"/>
      <c r="S138" s="101"/>
      <c r="T138" s="101"/>
      <c r="U138" s="101"/>
      <c r="V138" s="65"/>
      <c r="W138" s="118" t="e">
        <f>AVERAGE(Table12151658920[[#This Row],[Column19]],Table12151658920[[#This Row],[Column20]],Table12151658920[[#This Row],[Column22]])</f>
        <v>#DIV/0!</v>
      </c>
      <c r="X138" s="59">
        <v>0</v>
      </c>
      <c r="Y138" s="59">
        <v>0</v>
      </c>
      <c r="Z138" s="59">
        <v>0</v>
      </c>
      <c r="AA138" s="101"/>
      <c r="AB138" s="65"/>
      <c r="AC138" s="118">
        <f>AVERAGE(Table12151658920[[#This Row],[Column25]],Table12151658920[[#This Row],[Column26]],Table12151658920[[#This Row],[Column27]])</f>
        <v>0</v>
      </c>
      <c r="AD138" s="101"/>
      <c r="AE138" s="101"/>
      <c r="AF138" s="101"/>
      <c r="AG138" s="101"/>
      <c r="AH138" s="65"/>
      <c r="AI138" s="118" t="e">
        <f>AVERAGE(Table12151658920[[#This Row],[Column33]],Table12151658920[[#This Row],[Column32]],Table12151658920[[#This Row],[Column31]])</f>
        <v>#DIV/0!</v>
      </c>
      <c r="AJ138" s="54"/>
      <c r="AK138" s="54"/>
      <c r="AL138" s="101"/>
      <c r="AM138" s="54"/>
      <c r="AN138" s="65"/>
      <c r="AO138" s="118">
        <v>0</v>
      </c>
      <c r="AP138" s="59">
        <v>0</v>
      </c>
      <c r="AQ138" s="59">
        <v>0</v>
      </c>
      <c r="AR138" s="59">
        <v>0</v>
      </c>
      <c r="AS138" s="101"/>
      <c r="AT138" s="65"/>
      <c r="AU138" s="118">
        <f>AVERAGE(Table12151658920[[#This Row],[Column45]],Table12151658920[[#This Row],[Column44]],Table12151658920[[#This Row],[Column43]])</f>
        <v>0</v>
      </c>
      <c r="AV138" s="102">
        <v>0</v>
      </c>
      <c r="AW138" s="102">
        <v>0</v>
      </c>
      <c r="AX138" s="102">
        <v>0</v>
      </c>
      <c r="AY138" s="102">
        <v>0</v>
      </c>
      <c r="AZ138" s="102">
        <v>0</v>
      </c>
      <c r="BA13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39" spans="1:53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58"/>
      <c r="M139" s="58"/>
      <c r="N139" s="58"/>
      <c r="O139" s="58"/>
      <c r="P139" s="59"/>
      <c r="Q13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39" s="102"/>
      <c r="S139" s="102"/>
      <c r="T139" s="102"/>
      <c r="U139" s="102"/>
      <c r="V139" s="59"/>
      <c r="W139" s="118" t="e">
        <f>AVERAGE(Table12151658920[[#This Row],[Column19]],Table12151658920[[#This Row],[Column20]],Table12151658920[[#This Row],[Column22]])</f>
        <v>#DIV/0!</v>
      </c>
      <c r="X139" s="59">
        <v>0</v>
      </c>
      <c r="Y139" s="59">
        <v>0</v>
      </c>
      <c r="Z139" s="59">
        <v>0</v>
      </c>
      <c r="AA139" s="102"/>
      <c r="AB139" s="59"/>
      <c r="AC139" s="118">
        <f>AVERAGE(Table12151658920[[#This Row],[Column25]],Table12151658920[[#This Row],[Column26]],Table12151658920[[#This Row],[Column27]])</f>
        <v>0</v>
      </c>
      <c r="AD139" s="102"/>
      <c r="AE139" s="102"/>
      <c r="AF139" s="102"/>
      <c r="AG139" s="102"/>
      <c r="AH139" s="59"/>
      <c r="AI139" s="118" t="e">
        <f>AVERAGE(Table12151658920[[#This Row],[Column33]],Table12151658920[[#This Row],[Column32]],Table12151658920[[#This Row],[Column31]])</f>
        <v>#DIV/0!</v>
      </c>
      <c r="AJ139" s="58"/>
      <c r="AK139" s="58"/>
      <c r="AL139" s="102"/>
      <c r="AM139" s="58"/>
      <c r="AN139" s="59"/>
      <c r="AO139" s="118">
        <v>0</v>
      </c>
      <c r="AP139" s="59">
        <v>0</v>
      </c>
      <c r="AQ139" s="59">
        <v>0</v>
      </c>
      <c r="AR139" s="59">
        <v>0</v>
      </c>
      <c r="AS139" s="102"/>
      <c r="AT139" s="59"/>
      <c r="AU139" s="118">
        <f>AVERAGE(Table12151658920[[#This Row],[Column45]],Table12151658920[[#This Row],[Column44]],Table12151658920[[#This Row],[Column43]])</f>
        <v>0</v>
      </c>
      <c r="AV139" s="102">
        <v>0</v>
      </c>
      <c r="AW139" s="102">
        <v>0</v>
      </c>
      <c r="AX139" s="102">
        <v>0</v>
      </c>
      <c r="AY139" s="102">
        <v>0</v>
      </c>
      <c r="AZ139" s="102">
        <v>0</v>
      </c>
      <c r="BA13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0" spans="1:53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54"/>
      <c r="M140" s="54"/>
      <c r="N140" s="54"/>
      <c r="O140" s="54"/>
      <c r="P140" s="65"/>
      <c r="Q14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0" s="101"/>
      <c r="S140" s="101"/>
      <c r="T140" s="101"/>
      <c r="U140" s="101"/>
      <c r="V140" s="65"/>
      <c r="W140" s="118" t="e">
        <f>AVERAGE(Table12151658920[[#This Row],[Column19]],Table12151658920[[#This Row],[Column20]],Table12151658920[[#This Row],[Column22]])</f>
        <v>#DIV/0!</v>
      </c>
      <c r="X140" s="59">
        <v>0</v>
      </c>
      <c r="Y140" s="59">
        <v>0</v>
      </c>
      <c r="Z140" s="59">
        <v>0</v>
      </c>
      <c r="AA140" s="101"/>
      <c r="AB140" s="65"/>
      <c r="AC140" s="118">
        <f>AVERAGE(Table12151658920[[#This Row],[Column25]],Table12151658920[[#This Row],[Column26]],Table12151658920[[#This Row],[Column27]])</f>
        <v>0</v>
      </c>
      <c r="AD140" s="101"/>
      <c r="AE140" s="101"/>
      <c r="AF140" s="101"/>
      <c r="AG140" s="101"/>
      <c r="AH140" s="65"/>
      <c r="AI140" s="118" t="e">
        <f>AVERAGE(Table12151658920[[#This Row],[Column33]],Table12151658920[[#This Row],[Column32]],Table12151658920[[#This Row],[Column31]])</f>
        <v>#DIV/0!</v>
      </c>
      <c r="AJ140" s="54"/>
      <c r="AK140" s="54"/>
      <c r="AL140" s="101"/>
      <c r="AM140" s="54"/>
      <c r="AN140" s="65"/>
      <c r="AO140" s="118">
        <v>0</v>
      </c>
      <c r="AP140" s="59">
        <v>0</v>
      </c>
      <c r="AQ140" s="59">
        <v>0</v>
      </c>
      <c r="AR140" s="59">
        <v>0</v>
      </c>
      <c r="AS140" s="101"/>
      <c r="AT140" s="65"/>
      <c r="AU140" s="118">
        <f>AVERAGE(Table12151658920[[#This Row],[Column45]],Table12151658920[[#This Row],[Column44]],Table12151658920[[#This Row],[Column43]])</f>
        <v>0</v>
      </c>
      <c r="AV140" s="102">
        <v>0</v>
      </c>
      <c r="AW140" s="102">
        <v>0</v>
      </c>
      <c r="AX140" s="102">
        <v>0</v>
      </c>
      <c r="AY140" s="102">
        <v>0</v>
      </c>
      <c r="AZ140" s="102">
        <v>0</v>
      </c>
      <c r="BA14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1" spans="1:53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58"/>
      <c r="M141" s="58"/>
      <c r="N141" s="58"/>
      <c r="O141" s="58"/>
      <c r="P141" s="59"/>
      <c r="Q14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1" s="102"/>
      <c r="S141" s="102"/>
      <c r="T141" s="102"/>
      <c r="U141" s="102"/>
      <c r="V141" s="59"/>
      <c r="W141" s="118" t="e">
        <f>AVERAGE(Table12151658920[[#This Row],[Column19]],Table12151658920[[#This Row],[Column20]],Table12151658920[[#This Row],[Column22]])</f>
        <v>#DIV/0!</v>
      </c>
      <c r="X141" s="59">
        <v>0</v>
      </c>
      <c r="Y141" s="59">
        <v>0</v>
      </c>
      <c r="Z141" s="59">
        <v>0</v>
      </c>
      <c r="AA141" s="102"/>
      <c r="AB141" s="59"/>
      <c r="AC141" s="118">
        <f>AVERAGE(Table12151658920[[#This Row],[Column25]],Table12151658920[[#This Row],[Column26]],Table12151658920[[#This Row],[Column27]])</f>
        <v>0</v>
      </c>
      <c r="AD141" s="102"/>
      <c r="AE141" s="102"/>
      <c r="AF141" s="102"/>
      <c r="AG141" s="102"/>
      <c r="AH141" s="59"/>
      <c r="AI141" s="118" t="e">
        <f>AVERAGE(Table12151658920[[#This Row],[Column33]],Table12151658920[[#This Row],[Column32]],Table12151658920[[#This Row],[Column31]])</f>
        <v>#DIV/0!</v>
      </c>
      <c r="AJ141" s="58"/>
      <c r="AK141" s="58"/>
      <c r="AL141" s="102"/>
      <c r="AM141" s="58"/>
      <c r="AN141" s="59"/>
      <c r="AO141" s="118">
        <v>0</v>
      </c>
      <c r="AP141" s="59">
        <v>0</v>
      </c>
      <c r="AQ141" s="59">
        <v>0</v>
      </c>
      <c r="AR141" s="59">
        <v>0</v>
      </c>
      <c r="AS141" s="102"/>
      <c r="AT141" s="59"/>
      <c r="AU141" s="118">
        <f>AVERAGE(Table12151658920[[#This Row],[Column45]],Table12151658920[[#This Row],[Column44]],Table12151658920[[#This Row],[Column43]])</f>
        <v>0</v>
      </c>
      <c r="AV141" s="102">
        <v>0</v>
      </c>
      <c r="AW141" s="102">
        <v>0</v>
      </c>
      <c r="AX141" s="102">
        <v>0</v>
      </c>
      <c r="AY141" s="102">
        <v>0</v>
      </c>
      <c r="AZ141" s="102">
        <v>0</v>
      </c>
      <c r="BA14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2" spans="1:53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54"/>
      <c r="M142" s="54"/>
      <c r="N142" s="54"/>
      <c r="O142" s="54"/>
      <c r="P142" s="65"/>
      <c r="Q14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2" s="101"/>
      <c r="S142" s="101"/>
      <c r="T142" s="101"/>
      <c r="U142" s="101"/>
      <c r="V142" s="65"/>
      <c r="W142" s="118" t="e">
        <f>AVERAGE(Table12151658920[[#This Row],[Column19]],Table12151658920[[#This Row],[Column20]],Table12151658920[[#This Row],[Column22]])</f>
        <v>#DIV/0!</v>
      </c>
      <c r="X142" s="59">
        <v>0</v>
      </c>
      <c r="Y142" s="59">
        <v>0</v>
      </c>
      <c r="Z142" s="59">
        <v>0</v>
      </c>
      <c r="AA142" s="101"/>
      <c r="AB142" s="65"/>
      <c r="AC142" s="118">
        <f>AVERAGE(Table12151658920[[#This Row],[Column25]],Table12151658920[[#This Row],[Column26]],Table12151658920[[#This Row],[Column27]])</f>
        <v>0</v>
      </c>
      <c r="AD142" s="101"/>
      <c r="AE142" s="101"/>
      <c r="AF142" s="101"/>
      <c r="AG142" s="101"/>
      <c r="AH142" s="65"/>
      <c r="AI142" s="118" t="e">
        <f>AVERAGE(Table12151658920[[#This Row],[Column33]],Table12151658920[[#This Row],[Column32]],Table12151658920[[#This Row],[Column31]])</f>
        <v>#DIV/0!</v>
      </c>
      <c r="AJ142" s="54"/>
      <c r="AK142" s="54"/>
      <c r="AL142" s="101"/>
      <c r="AM142" s="54"/>
      <c r="AN142" s="65"/>
      <c r="AO142" s="118">
        <v>0</v>
      </c>
      <c r="AP142" s="59">
        <v>0</v>
      </c>
      <c r="AQ142" s="59">
        <v>0</v>
      </c>
      <c r="AR142" s="59">
        <v>0</v>
      </c>
      <c r="AS142" s="101"/>
      <c r="AT142" s="65"/>
      <c r="AU142" s="118">
        <f>AVERAGE(Table12151658920[[#This Row],[Column45]],Table12151658920[[#This Row],[Column44]],Table12151658920[[#This Row],[Column43]])</f>
        <v>0</v>
      </c>
      <c r="AV142" s="102">
        <v>0</v>
      </c>
      <c r="AW142" s="102">
        <v>0</v>
      </c>
      <c r="AX142" s="102">
        <v>0</v>
      </c>
      <c r="AY142" s="102">
        <v>0</v>
      </c>
      <c r="AZ142" s="102">
        <v>0</v>
      </c>
      <c r="BA14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3" spans="1:53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58"/>
      <c r="M143" s="58"/>
      <c r="N143" s="58"/>
      <c r="O143" s="58"/>
      <c r="P143" s="59"/>
      <c r="Q14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3" s="102"/>
      <c r="S143" s="102"/>
      <c r="T143" s="102"/>
      <c r="U143" s="102"/>
      <c r="V143" s="59"/>
      <c r="W143" s="118" t="e">
        <f>AVERAGE(Table12151658920[[#This Row],[Column19]],Table12151658920[[#This Row],[Column20]],Table12151658920[[#This Row],[Column22]])</f>
        <v>#DIV/0!</v>
      </c>
      <c r="X143" s="59">
        <v>0</v>
      </c>
      <c r="Y143" s="59">
        <v>0</v>
      </c>
      <c r="Z143" s="59">
        <v>0</v>
      </c>
      <c r="AA143" s="102"/>
      <c r="AB143" s="59"/>
      <c r="AC143" s="118">
        <f>AVERAGE(Table12151658920[[#This Row],[Column25]],Table12151658920[[#This Row],[Column26]],Table12151658920[[#This Row],[Column27]])</f>
        <v>0</v>
      </c>
      <c r="AD143" s="102"/>
      <c r="AE143" s="102"/>
      <c r="AF143" s="102"/>
      <c r="AG143" s="102"/>
      <c r="AH143" s="59"/>
      <c r="AI143" s="118" t="e">
        <f>AVERAGE(Table12151658920[[#This Row],[Column33]],Table12151658920[[#This Row],[Column32]],Table12151658920[[#This Row],[Column31]])</f>
        <v>#DIV/0!</v>
      </c>
      <c r="AJ143" s="58"/>
      <c r="AK143" s="58"/>
      <c r="AL143" s="102"/>
      <c r="AM143" s="58"/>
      <c r="AN143" s="59"/>
      <c r="AO143" s="118">
        <v>0</v>
      </c>
      <c r="AP143" s="59">
        <v>0</v>
      </c>
      <c r="AQ143" s="59">
        <v>0</v>
      </c>
      <c r="AR143" s="59">
        <v>0</v>
      </c>
      <c r="AS143" s="102"/>
      <c r="AT143" s="59"/>
      <c r="AU143" s="118">
        <f>AVERAGE(Table12151658920[[#This Row],[Column45]],Table12151658920[[#This Row],[Column44]],Table12151658920[[#This Row],[Column43]])</f>
        <v>0</v>
      </c>
      <c r="AV143" s="102">
        <v>0</v>
      </c>
      <c r="AW143" s="102">
        <v>0</v>
      </c>
      <c r="AX143" s="102">
        <v>0</v>
      </c>
      <c r="AY143" s="102">
        <v>0</v>
      </c>
      <c r="AZ143" s="102">
        <v>0</v>
      </c>
      <c r="BA14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4" spans="1:53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54"/>
      <c r="M144" s="54"/>
      <c r="N144" s="54"/>
      <c r="O144" s="54"/>
      <c r="P144" s="65"/>
      <c r="Q14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4" s="101"/>
      <c r="S144" s="101"/>
      <c r="T144" s="101"/>
      <c r="U144" s="101"/>
      <c r="V144" s="65"/>
      <c r="W144" s="118" t="e">
        <f>AVERAGE(Table12151658920[[#This Row],[Column19]],Table12151658920[[#This Row],[Column20]],Table12151658920[[#This Row],[Column22]])</f>
        <v>#DIV/0!</v>
      </c>
      <c r="X144" s="59">
        <v>0</v>
      </c>
      <c r="Y144" s="59">
        <v>0</v>
      </c>
      <c r="Z144" s="59">
        <v>0</v>
      </c>
      <c r="AA144" s="101"/>
      <c r="AB144" s="65"/>
      <c r="AC144" s="118">
        <f>AVERAGE(Table12151658920[[#This Row],[Column25]],Table12151658920[[#This Row],[Column26]],Table12151658920[[#This Row],[Column27]])</f>
        <v>0</v>
      </c>
      <c r="AD144" s="101"/>
      <c r="AE144" s="101"/>
      <c r="AF144" s="101"/>
      <c r="AG144" s="101"/>
      <c r="AH144" s="65"/>
      <c r="AI144" s="118" t="e">
        <f>AVERAGE(Table12151658920[[#This Row],[Column33]],Table12151658920[[#This Row],[Column32]],Table12151658920[[#This Row],[Column31]])</f>
        <v>#DIV/0!</v>
      </c>
      <c r="AJ144" s="54"/>
      <c r="AK144" s="54"/>
      <c r="AL144" s="101"/>
      <c r="AM144" s="54"/>
      <c r="AN144" s="65"/>
      <c r="AO144" s="118">
        <v>0</v>
      </c>
      <c r="AP144" s="59">
        <v>0</v>
      </c>
      <c r="AQ144" s="59">
        <v>0</v>
      </c>
      <c r="AR144" s="59">
        <v>0</v>
      </c>
      <c r="AS144" s="101"/>
      <c r="AT144" s="65"/>
      <c r="AU144" s="118">
        <f>AVERAGE(Table12151658920[[#This Row],[Column45]],Table12151658920[[#This Row],[Column44]],Table12151658920[[#This Row],[Column43]])</f>
        <v>0</v>
      </c>
      <c r="AV144" s="102">
        <v>0</v>
      </c>
      <c r="AW144" s="102">
        <v>0</v>
      </c>
      <c r="AX144" s="102">
        <v>0</v>
      </c>
      <c r="AY144" s="102">
        <v>0</v>
      </c>
      <c r="AZ144" s="102">
        <v>0</v>
      </c>
      <c r="BA14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5" spans="1:53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58"/>
      <c r="M145" s="58"/>
      <c r="N145" s="58"/>
      <c r="O145" s="58"/>
      <c r="P145" s="59"/>
      <c r="Q14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5" s="102"/>
      <c r="S145" s="102"/>
      <c r="T145" s="102"/>
      <c r="U145" s="102"/>
      <c r="V145" s="59"/>
      <c r="W145" s="118" t="e">
        <f>AVERAGE(Table12151658920[[#This Row],[Column19]],Table12151658920[[#This Row],[Column20]],Table12151658920[[#This Row],[Column22]])</f>
        <v>#DIV/0!</v>
      </c>
      <c r="X145" s="59">
        <v>0</v>
      </c>
      <c r="Y145" s="59">
        <v>0</v>
      </c>
      <c r="Z145" s="59">
        <v>0</v>
      </c>
      <c r="AA145" s="102"/>
      <c r="AB145" s="59"/>
      <c r="AC145" s="118">
        <f>AVERAGE(Table12151658920[[#This Row],[Column25]],Table12151658920[[#This Row],[Column26]],Table12151658920[[#This Row],[Column27]])</f>
        <v>0</v>
      </c>
      <c r="AD145" s="102"/>
      <c r="AE145" s="102"/>
      <c r="AF145" s="102"/>
      <c r="AG145" s="102"/>
      <c r="AH145" s="59"/>
      <c r="AI145" s="118" t="e">
        <f>AVERAGE(Table12151658920[[#This Row],[Column33]],Table12151658920[[#This Row],[Column32]],Table12151658920[[#This Row],[Column31]])</f>
        <v>#DIV/0!</v>
      </c>
      <c r="AJ145" s="58"/>
      <c r="AK145" s="58"/>
      <c r="AL145" s="102"/>
      <c r="AM145" s="58"/>
      <c r="AN145" s="59"/>
      <c r="AO145" s="118">
        <v>0</v>
      </c>
      <c r="AP145" s="59">
        <v>0</v>
      </c>
      <c r="AQ145" s="59">
        <v>0</v>
      </c>
      <c r="AR145" s="59">
        <v>0</v>
      </c>
      <c r="AS145" s="102"/>
      <c r="AT145" s="59"/>
      <c r="AU145" s="118">
        <f>AVERAGE(Table12151658920[[#This Row],[Column45]],Table12151658920[[#This Row],[Column44]],Table12151658920[[#This Row],[Column43]])</f>
        <v>0</v>
      </c>
      <c r="AV145" s="102">
        <v>0</v>
      </c>
      <c r="AW145" s="102">
        <v>0</v>
      </c>
      <c r="AX145" s="102">
        <v>0</v>
      </c>
      <c r="AY145" s="102">
        <v>0</v>
      </c>
      <c r="AZ145" s="102">
        <v>0</v>
      </c>
      <c r="BA14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6" spans="1:53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54"/>
      <c r="M146" s="54"/>
      <c r="N146" s="54"/>
      <c r="O146" s="54"/>
      <c r="P146" s="65"/>
      <c r="Q14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6" s="101"/>
      <c r="S146" s="101"/>
      <c r="T146" s="101"/>
      <c r="U146" s="101"/>
      <c r="V146" s="65"/>
      <c r="W146" s="118" t="e">
        <f>AVERAGE(Table12151658920[[#This Row],[Column19]],Table12151658920[[#This Row],[Column20]],Table12151658920[[#This Row],[Column22]])</f>
        <v>#DIV/0!</v>
      </c>
      <c r="X146" s="59">
        <v>0</v>
      </c>
      <c r="Y146" s="59">
        <v>0</v>
      </c>
      <c r="Z146" s="59">
        <v>0</v>
      </c>
      <c r="AA146" s="101"/>
      <c r="AB146" s="65"/>
      <c r="AC146" s="118">
        <f>AVERAGE(Table12151658920[[#This Row],[Column25]],Table12151658920[[#This Row],[Column26]],Table12151658920[[#This Row],[Column27]])</f>
        <v>0</v>
      </c>
      <c r="AD146" s="101"/>
      <c r="AE146" s="101"/>
      <c r="AF146" s="101"/>
      <c r="AG146" s="101"/>
      <c r="AH146" s="65"/>
      <c r="AI146" s="118" t="e">
        <f>AVERAGE(Table12151658920[[#This Row],[Column33]],Table12151658920[[#This Row],[Column32]],Table12151658920[[#This Row],[Column31]])</f>
        <v>#DIV/0!</v>
      </c>
      <c r="AJ146" s="54"/>
      <c r="AK146" s="54"/>
      <c r="AL146" s="101"/>
      <c r="AM146" s="54"/>
      <c r="AN146" s="65"/>
      <c r="AO146" s="118">
        <v>0</v>
      </c>
      <c r="AP146" s="59">
        <v>0</v>
      </c>
      <c r="AQ146" s="59">
        <v>0</v>
      </c>
      <c r="AR146" s="59">
        <v>0</v>
      </c>
      <c r="AS146" s="101"/>
      <c r="AT146" s="65"/>
      <c r="AU146" s="118">
        <f>AVERAGE(Table12151658920[[#This Row],[Column45]],Table12151658920[[#This Row],[Column44]],Table12151658920[[#This Row],[Column43]])</f>
        <v>0</v>
      </c>
      <c r="AV146" s="102">
        <v>0</v>
      </c>
      <c r="AW146" s="102">
        <v>0</v>
      </c>
      <c r="AX146" s="102">
        <v>0</v>
      </c>
      <c r="AY146" s="102">
        <v>0</v>
      </c>
      <c r="AZ146" s="102">
        <v>0</v>
      </c>
      <c r="BA14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7" spans="1:53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58"/>
      <c r="M147" s="58"/>
      <c r="N147" s="58"/>
      <c r="O147" s="58"/>
      <c r="P147" s="59"/>
      <c r="Q14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7" s="102"/>
      <c r="S147" s="102"/>
      <c r="T147" s="102"/>
      <c r="U147" s="102"/>
      <c r="V147" s="59"/>
      <c r="W147" s="118" t="e">
        <f>AVERAGE(Table12151658920[[#This Row],[Column19]],Table12151658920[[#This Row],[Column20]],Table12151658920[[#This Row],[Column22]])</f>
        <v>#DIV/0!</v>
      </c>
      <c r="X147" s="59">
        <v>0</v>
      </c>
      <c r="Y147" s="59">
        <v>0</v>
      </c>
      <c r="Z147" s="59">
        <v>0</v>
      </c>
      <c r="AA147" s="102"/>
      <c r="AB147" s="59"/>
      <c r="AC147" s="118">
        <f>AVERAGE(Table12151658920[[#This Row],[Column25]],Table12151658920[[#This Row],[Column26]],Table12151658920[[#This Row],[Column27]])</f>
        <v>0</v>
      </c>
      <c r="AD147" s="102"/>
      <c r="AE147" s="102"/>
      <c r="AF147" s="102"/>
      <c r="AG147" s="102"/>
      <c r="AH147" s="59"/>
      <c r="AI147" s="118" t="e">
        <f>AVERAGE(Table12151658920[[#This Row],[Column33]],Table12151658920[[#This Row],[Column32]],Table12151658920[[#This Row],[Column31]])</f>
        <v>#DIV/0!</v>
      </c>
      <c r="AJ147" s="58"/>
      <c r="AK147" s="58"/>
      <c r="AL147" s="102"/>
      <c r="AM147" s="58"/>
      <c r="AN147" s="59"/>
      <c r="AO147" s="118">
        <v>0</v>
      </c>
      <c r="AP147" s="59">
        <v>0</v>
      </c>
      <c r="AQ147" s="59">
        <v>0</v>
      </c>
      <c r="AR147" s="59">
        <v>0</v>
      </c>
      <c r="AS147" s="102"/>
      <c r="AT147" s="59"/>
      <c r="AU147" s="118">
        <f>AVERAGE(Table12151658920[[#This Row],[Column45]],Table12151658920[[#This Row],[Column44]],Table12151658920[[#This Row],[Column43]])</f>
        <v>0</v>
      </c>
      <c r="AV147" s="102">
        <v>0</v>
      </c>
      <c r="AW147" s="102">
        <v>0</v>
      </c>
      <c r="AX147" s="102">
        <v>0</v>
      </c>
      <c r="AY147" s="102">
        <v>0</v>
      </c>
      <c r="AZ147" s="102">
        <v>0</v>
      </c>
      <c r="BA14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8" spans="1:53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54"/>
      <c r="M148" s="54"/>
      <c r="N148" s="54"/>
      <c r="O148" s="54"/>
      <c r="P148" s="65"/>
      <c r="Q14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8" s="101"/>
      <c r="S148" s="101"/>
      <c r="T148" s="101"/>
      <c r="U148" s="101"/>
      <c r="V148" s="65"/>
      <c r="W148" s="118" t="e">
        <f>AVERAGE(Table12151658920[[#This Row],[Column19]],Table12151658920[[#This Row],[Column20]],Table12151658920[[#This Row],[Column22]])</f>
        <v>#DIV/0!</v>
      </c>
      <c r="X148" s="59">
        <v>0</v>
      </c>
      <c r="Y148" s="59">
        <v>0</v>
      </c>
      <c r="Z148" s="59">
        <v>0</v>
      </c>
      <c r="AA148" s="101"/>
      <c r="AB148" s="65"/>
      <c r="AC148" s="118">
        <f>AVERAGE(Table12151658920[[#This Row],[Column25]],Table12151658920[[#This Row],[Column26]],Table12151658920[[#This Row],[Column27]])</f>
        <v>0</v>
      </c>
      <c r="AD148" s="101"/>
      <c r="AE148" s="101"/>
      <c r="AF148" s="101"/>
      <c r="AG148" s="101"/>
      <c r="AH148" s="65"/>
      <c r="AI148" s="118" t="e">
        <f>AVERAGE(Table12151658920[[#This Row],[Column33]],Table12151658920[[#This Row],[Column32]],Table12151658920[[#This Row],[Column31]])</f>
        <v>#DIV/0!</v>
      </c>
      <c r="AJ148" s="54"/>
      <c r="AK148" s="54"/>
      <c r="AL148" s="101"/>
      <c r="AM148" s="54"/>
      <c r="AN148" s="65"/>
      <c r="AO148" s="118">
        <v>0</v>
      </c>
      <c r="AP148" s="59">
        <v>0</v>
      </c>
      <c r="AQ148" s="59">
        <v>0</v>
      </c>
      <c r="AR148" s="59">
        <v>0</v>
      </c>
      <c r="AS148" s="101"/>
      <c r="AT148" s="65"/>
      <c r="AU148" s="118">
        <f>AVERAGE(Table12151658920[[#This Row],[Column45]],Table12151658920[[#This Row],[Column44]],Table12151658920[[#This Row],[Column43]])</f>
        <v>0</v>
      </c>
      <c r="AV148" s="102">
        <v>0</v>
      </c>
      <c r="AW148" s="102">
        <v>0</v>
      </c>
      <c r="AX148" s="102">
        <v>0</v>
      </c>
      <c r="AY148" s="102">
        <v>0</v>
      </c>
      <c r="AZ148" s="102">
        <v>0</v>
      </c>
      <c r="BA14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49" spans="1:53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58"/>
      <c r="M149" s="58"/>
      <c r="N149" s="58"/>
      <c r="O149" s="58"/>
      <c r="P149" s="59"/>
      <c r="Q14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49" s="102"/>
      <c r="S149" s="102"/>
      <c r="T149" s="102"/>
      <c r="U149" s="102"/>
      <c r="V149" s="59"/>
      <c r="W149" s="118" t="e">
        <f>AVERAGE(Table12151658920[[#This Row],[Column19]],Table12151658920[[#This Row],[Column20]],Table12151658920[[#This Row],[Column22]])</f>
        <v>#DIV/0!</v>
      </c>
      <c r="X149" s="59">
        <v>0</v>
      </c>
      <c r="Y149" s="59">
        <v>0</v>
      </c>
      <c r="Z149" s="59">
        <v>0</v>
      </c>
      <c r="AA149" s="102"/>
      <c r="AB149" s="59"/>
      <c r="AC149" s="118">
        <f>AVERAGE(Table12151658920[[#This Row],[Column25]],Table12151658920[[#This Row],[Column26]],Table12151658920[[#This Row],[Column27]])</f>
        <v>0</v>
      </c>
      <c r="AD149" s="102"/>
      <c r="AE149" s="102"/>
      <c r="AF149" s="102"/>
      <c r="AG149" s="102"/>
      <c r="AH149" s="59"/>
      <c r="AI149" s="118" t="e">
        <f>AVERAGE(Table12151658920[[#This Row],[Column33]],Table12151658920[[#This Row],[Column32]],Table12151658920[[#This Row],[Column31]])</f>
        <v>#DIV/0!</v>
      </c>
      <c r="AJ149" s="58"/>
      <c r="AK149" s="58"/>
      <c r="AL149" s="102"/>
      <c r="AM149" s="58"/>
      <c r="AN149" s="59"/>
      <c r="AO149" s="118">
        <v>0</v>
      </c>
      <c r="AP149" s="59">
        <v>0</v>
      </c>
      <c r="AQ149" s="59">
        <v>0</v>
      </c>
      <c r="AR149" s="59">
        <v>0</v>
      </c>
      <c r="AS149" s="102"/>
      <c r="AT149" s="59"/>
      <c r="AU149" s="118">
        <f>AVERAGE(Table12151658920[[#This Row],[Column45]],Table12151658920[[#This Row],[Column44]],Table12151658920[[#This Row],[Column43]])</f>
        <v>0</v>
      </c>
      <c r="AV149" s="102">
        <v>0</v>
      </c>
      <c r="AW149" s="102">
        <v>0</v>
      </c>
      <c r="AX149" s="102">
        <v>0</v>
      </c>
      <c r="AY149" s="102">
        <v>0</v>
      </c>
      <c r="AZ149" s="102">
        <v>0</v>
      </c>
      <c r="BA14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0" spans="1:53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54"/>
      <c r="M150" s="54"/>
      <c r="N150" s="54"/>
      <c r="O150" s="54"/>
      <c r="P150" s="65"/>
      <c r="Q15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0" s="101"/>
      <c r="S150" s="101"/>
      <c r="T150" s="101"/>
      <c r="U150" s="101"/>
      <c r="V150" s="65"/>
      <c r="W150" s="118" t="e">
        <f>AVERAGE(Table12151658920[[#This Row],[Column19]],Table12151658920[[#This Row],[Column20]],Table12151658920[[#This Row],[Column22]])</f>
        <v>#DIV/0!</v>
      </c>
      <c r="X150" s="59">
        <v>0</v>
      </c>
      <c r="Y150" s="59">
        <v>0</v>
      </c>
      <c r="Z150" s="59">
        <v>0</v>
      </c>
      <c r="AA150" s="101"/>
      <c r="AB150" s="65"/>
      <c r="AC150" s="118">
        <f>AVERAGE(Table12151658920[[#This Row],[Column25]],Table12151658920[[#This Row],[Column26]],Table12151658920[[#This Row],[Column27]])</f>
        <v>0</v>
      </c>
      <c r="AD150" s="101"/>
      <c r="AE150" s="101"/>
      <c r="AF150" s="101"/>
      <c r="AG150" s="101"/>
      <c r="AH150" s="65"/>
      <c r="AI150" s="118" t="e">
        <f>AVERAGE(Table12151658920[[#This Row],[Column33]],Table12151658920[[#This Row],[Column32]],Table12151658920[[#This Row],[Column31]])</f>
        <v>#DIV/0!</v>
      </c>
      <c r="AJ150" s="54"/>
      <c r="AK150" s="54"/>
      <c r="AL150" s="101"/>
      <c r="AM150" s="54"/>
      <c r="AN150" s="65"/>
      <c r="AO150" s="118">
        <v>0</v>
      </c>
      <c r="AP150" s="59">
        <v>0</v>
      </c>
      <c r="AQ150" s="59">
        <v>0</v>
      </c>
      <c r="AR150" s="59">
        <v>0</v>
      </c>
      <c r="AS150" s="101"/>
      <c r="AT150" s="65"/>
      <c r="AU150" s="118">
        <f>AVERAGE(Table12151658920[[#This Row],[Column45]],Table12151658920[[#This Row],[Column44]],Table12151658920[[#This Row],[Column43]])</f>
        <v>0</v>
      </c>
      <c r="AV150" s="102">
        <v>0</v>
      </c>
      <c r="AW150" s="102">
        <v>0</v>
      </c>
      <c r="AX150" s="102">
        <v>0</v>
      </c>
      <c r="AY150" s="102">
        <v>0</v>
      </c>
      <c r="AZ150" s="102">
        <v>0</v>
      </c>
      <c r="BA15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1" spans="1:53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58"/>
      <c r="M151" s="58"/>
      <c r="N151" s="58"/>
      <c r="O151" s="58"/>
      <c r="P151" s="59"/>
      <c r="Q15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1" s="102"/>
      <c r="S151" s="102"/>
      <c r="T151" s="102"/>
      <c r="U151" s="102"/>
      <c r="V151" s="59"/>
      <c r="W151" s="118" t="e">
        <f>AVERAGE(Table12151658920[[#This Row],[Column19]],Table12151658920[[#This Row],[Column20]],Table12151658920[[#This Row],[Column22]])</f>
        <v>#DIV/0!</v>
      </c>
      <c r="X151" s="59">
        <v>0</v>
      </c>
      <c r="Y151" s="59">
        <v>0</v>
      </c>
      <c r="Z151" s="59">
        <v>0</v>
      </c>
      <c r="AA151" s="102"/>
      <c r="AB151" s="59"/>
      <c r="AC151" s="118">
        <f>AVERAGE(Table12151658920[[#This Row],[Column25]],Table12151658920[[#This Row],[Column26]],Table12151658920[[#This Row],[Column27]])</f>
        <v>0</v>
      </c>
      <c r="AD151" s="102"/>
      <c r="AE151" s="102"/>
      <c r="AF151" s="102"/>
      <c r="AG151" s="102"/>
      <c r="AH151" s="59"/>
      <c r="AI151" s="118" t="e">
        <f>AVERAGE(Table12151658920[[#This Row],[Column33]],Table12151658920[[#This Row],[Column32]],Table12151658920[[#This Row],[Column31]])</f>
        <v>#DIV/0!</v>
      </c>
      <c r="AJ151" s="58"/>
      <c r="AK151" s="58"/>
      <c r="AL151" s="102"/>
      <c r="AM151" s="58"/>
      <c r="AN151" s="59"/>
      <c r="AO151" s="118">
        <v>0</v>
      </c>
      <c r="AP151" s="59">
        <v>0</v>
      </c>
      <c r="AQ151" s="59">
        <v>0</v>
      </c>
      <c r="AR151" s="59">
        <v>0</v>
      </c>
      <c r="AS151" s="102"/>
      <c r="AT151" s="59"/>
      <c r="AU151" s="118">
        <f>AVERAGE(Table12151658920[[#This Row],[Column45]],Table12151658920[[#This Row],[Column44]],Table12151658920[[#This Row],[Column43]])</f>
        <v>0</v>
      </c>
      <c r="AV151" s="102">
        <v>0</v>
      </c>
      <c r="AW151" s="102">
        <v>0</v>
      </c>
      <c r="AX151" s="102">
        <v>0</v>
      </c>
      <c r="AY151" s="102">
        <v>0</v>
      </c>
      <c r="AZ151" s="102">
        <v>0</v>
      </c>
      <c r="BA15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2" spans="1:53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54"/>
      <c r="M152" s="54"/>
      <c r="N152" s="54"/>
      <c r="O152" s="54"/>
      <c r="P152" s="65"/>
      <c r="Q15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2" s="101"/>
      <c r="S152" s="101"/>
      <c r="T152" s="101"/>
      <c r="U152" s="101"/>
      <c r="V152" s="65"/>
      <c r="W152" s="118" t="e">
        <f>AVERAGE(Table12151658920[[#This Row],[Column19]],Table12151658920[[#This Row],[Column20]],Table12151658920[[#This Row],[Column22]])</f>
        <v>#DIV/0!</v>
      </c>
      <c r="X152" s="59">
        <v>0</v>
      </c>
      <c r="Y152" s="59">
        <v>0</v>
      </c>
      <c r="Z152" s="59">
        <v>0</v>
      </c>
      <c r="AA152" s="101"/>
      <c r="AB152" s="65"/>
      <c r="AC152" s="118">
        <f>AVERAGE(Table12151658920[[#This Row],[Column25]],Table12151658920[[#This Row],[Column26]],Table12151658920[[#This Row],[Column27]])</f>
        <v>0</v>
      </c>
      <c r="AD152" s="101"/>
      <c r="AE152" s="101"/>
      <c r="AF152" s="101"/>
      <c r="AG152" s="101"/>
      <c r="AH152" s="65"/>
      <c r="AI152" s="118" t="e">
        <f>AVERAGE(Table12151658920[[#This Row],[Column33]],Table12151658920[[#This Row],[Column32]],Table12151658920[[#This Row],[Column31]])</f>
        <v>#DIV/0!</v>
      </c>
      <c r="AJ152" s="54"/>
      <c r="AK152" s="54"/>
      <c r="AL152" s="101"/>
      <c r="AM152" s="54"/>
      <c r="AN152" s="65"/>
      <c r="AO152" s="118">
        <v>0</v>
      </c>
      <c r="AP152" s="59">
        <v>0</v>
      </c>
      <c r="AQ152" s="59">
        <v>0</v>
      </c>
      <c r="AR152" s="59">
        <v>0</v>
      </c>
      <c r="AS152" s="101"/>
      <c r="AT152" s="65"/>
      <c r="AU152" s="118">
        <f>AVERAGE(Table12151658920[[#This Row],[Column45]],Table12151658920[[#This Row],[Column44]],Table12151658920[[#This Row],[Column43]])</f>
        <v>0</v>
      </c>
      <c r="AV152" s="102">
        <v>0</v>
      </c>
      <c r="AW152" s="102">
        <v>0</v>
      </c>
      <c r="AX152" s="102">
        <v>0</v>
      </c>
      <c r="AY152" s="102">
        <v>0</v>
      </c>
      <c r="AZ152" s="102">
        <v>0</v>
      </c>
      <c r="BA15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3" spans="1:53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58"/>
      <c r="M153" s="58"/>
      <c r="N153" s="58"/>
      <c r="O153" s="58"/>
      <c r="P153" s="59"/>
      <c r="Q15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3" s="102"/>
      <c r="S153" s="102"/>
      <c r="T153" s="102"/>
      <c r="U153" s="102"/>
      <c r="V153" s="59"/>
      <c r="W153" s="118" t="e">
        <f>AVERAGE(Table12151658920[[#This Row],[Column19]],Table12151658920[[#This Row],[Column20]],Table12151658920[[#This Row],[Column22]])</f>
        <v>#DIV/0!</v>
      </c>
      <c r="X153" s="59">
        <v>0</v>
      </c>
      <c r="Y153" s="59">
        <v>0</v>
      </c>
      <c r="Z153" s="59">
        <v>0</v>
      </c>
      <c r="AA153" s="102"/>
      <c r="AB153" s="59"/>
      <c r="AC153" s="118">
        <f>AVERAGE(Table12151658920[[#This Row],[Column25]],Table12151658920[[#This Row],[Column26]],Table12151658920[[#This Row],[Column27]])</f>
        <v>0</v>
      </c>
      <c r="AD153" s="102"/>
      <c r="AE153" s="102"/>
      <c r="AF153" s="102"/>
      <c r="AG153" s="102"/>
      <c r="AH153" s="59"/>
      <c r="AI153" s="118" t="e">
        <f>AVERAGE(Table12151658920[[#This Row],[Column33]],Table12151658920[[#This Row],[Column32]],Table12151658920[[#This Row],[Column31]])</f>
        <v>#DIV/0!</v>
      </c>
      <c r="AJ153" s="58"/>
      <c r="AK153" s="58"/>
      <c r="AL153" s="102"/>
      <c r="AM153" s="58"/>
      <c r="AN153" s="59"/>
      <c r="AO153" s="118">
        <v>0</v>
      </c>
      <c r="AP153" s="59">
        <v>0</v>
      </c>
      <c r="AQ153" s="59">
        <v>0</v>
      </c>
      <c r="AR153" s="59">
        <v>0</v>
      </c>
      <c r="AS153" s="102"/>
      <c r="AT153" s="59"/>
      <c r="AU153" s="118">
        <f>AVERAGE(Table12151658920[[#This Row],[Column45]],Table12151658920[[#This Row],[Column44]],Table12151658920[[#This Row],[Column43]])</f>
        <v>0</v>
      </c>
      <c r="AV153" s="102">
        <v>0</v>
      </c>
      <c r="AW153" s="102">
        <v>0</v>
      </c>
      <c r="AX153" s="102">
        <v>0</v>
      </c>
      <c r="AY153" s="102">
        <v>0</v>
      </c>
      <c r="AZ153" s="102">
        <v>0</v>
      </c>
      <c r="BA15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4" spans="1:53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54"/>
      <c r="M154" s="54"/>
      <c r="N154" s="54"/>
      <c r="O154" s="54"/>
      <c r="P154" s="65"/>
      <c r="Q15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4" s="101"/>
      <c r="S154" s="101"/>
      <c r="T154" s="101"/>
      <c r="U154" s="101"/>
      <c r="V154" s="65"/>
      <c r="W154" s="118" t="e">
        <f>AVERAGE(Table12151658920[[#This Row],[Column19]],Table12151658920[[#This Row],[Column20]],Table12151658920[[#This Row],[Column22]])</f>
        <v>#DIV/0!</v>
      </c>
      <c r="X154" s="59">
        <v>0</v>
      </c>
      <c r="Y154" s="59">
        <v>0</v>
      </c>
      <c r="Z154" s="59">
        <v>0</v>
      </c>
      <c r="AA154" s="101"/>
      <c r="AB154" s="65"/>
      <c r="AC154" s="118">
        <f>AVERAGE(Table12151658920[[#This Row],[Column25]],Table12151658920[[#This Row],[Column26]],Table12151658920[[#This Row],[Column27]])</f>
        <v>0</v>
      </c>
      <c r="AD154" s="101"/>
      <c r="AE154" s="101"/>
      <c r="AF154" s="101"/>
      <c r="AG154" s="101"/>
      <c r="AH154" s="65"/>
      <c r="AI154" s="118" t="e">
        <f>AVERAGE(Table12151658920[[#This Row],[Column33]],Table12151658920[[#This Row],[Column32]],Table12151658920[[#This Row],[Column31]])</f>
        <v>#DIV/0!</v>
      </c>
      <c r="AJ154" s="54"/>
      <c r="AK154" s="54"/>
      <c r="AL154" s="101"/>
      <c r="AM154" s="54"/>
      <c r="AN154" s="65"/>
      <c r="AO154" s="118">
        <v>0</v>
      </c>
      <c r="AP154" s="59">
        <v>0</v>
      </c>
      <c r="AQ154" s="59">
        <v>0</v>
      </c>
      <c r="AR154" s="59">
        <v>0</v>
      </c>
      <c r="AS154" s="101"/>
      <c r="AT154" s="65"/>
      <c r="AU154" s="118">
        <f>AVERAGE(Table12151658920[[#This Row],[Column45]],Table12151658920[[#This Row],[Column44]],Table12151658920[[#This Row],[Column43]])</f>
        <v>0</v>
      </c>
      <c r="AV154" s="102">
        <v>0</v>
      </c>
      <c r="AW154" s="102">
        <v>0</v>
      </c>
      <c r="AX154" s="102">
        <v>0</v>
      </c>
      <c r="AY154" s="102">
        <v>0</v>
      </c>
      <c r="AZ154" s="102">
        <v>0</v>
      </c>
      <c r="BA15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5" spans="1:53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58"/>
      <c r="M155" s="58"/>
      <c r="N155" s="58"/>
      <c r="O155" s="58"/>
      <c r="P155" s="59"/>
      <c r="Q15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5" s="102"/>
      <c r="S155" s="102"/>
      <c r="T155" s="102"/>
      <c r="U155" s="102"/>
      <c r="V155" s="59"/>
      <c r="W155" s="118" t="e">
        <f>AVERAGE(Table12151658920[[#This Row],[Column19]],Table12151658920[[#This Row],[Column20]],Table12151658920[[#This Row],[Column22]])</f>
        <v>#DIV/0!</v>
      </c>
      <c r="X155" s="59">
        <v>0</v>
      </c>
      <c r="Y155" s="59">
        <v>0</v>
      </c>
      <c r="Z155" s="59">
        <v>0</v>
      </c>
      <c r="AA155" s="102"/>
      <c r="AB155" s="59"/>
      <c r="AC155" s="118">
        <f>AVERAGE(Table12151658920[[#This Row],[Column25]],Table12151658920[[#This Row],[Column26]],Table12151658920[[#This Row],[Column27]])</f>
        <v>0</v>
      </c>
      <c r="AD155" s="102"/>
      <c r="AE155" s="102"/>
      <c r="AF155" s="102"/>
      <c r="AG155" s="102"/>
      <c r="AH155" s="59"/>
      <c r="AI155" s="118" t="e">
        <f>AVERAGE(Table12151658920[[#This Row],[Column33]],Table12151658920[[#This Row],[Column32]],Table12151658920[[#This Row],[Column31]])</f>
        <v>#DIV/0!</v>
      </c>
      <c r="AJ155" s="58"/>
      <c r="AK155" s="58"/>
      <c r="AL155" s="102"/>
      <c r="AM155" s="58"/>
      <c r="AN155" s="59"/>
      <c r="AO155" s="118">
        <v>0</v>
      </c>
      <c r="AP155" s="59">
        <v>0</v>
      </c>
      <c r="AQ155" s="59">
        <v>0</v>
      </c>
      <c r="AR155" s="59">
        <v>0</v>
      </c>
      <c r="AS155" s="102"/>
      <c r="AT155" s="59"/>
      <c r="AU155" s="118">
        <f>AVERAGE(Table12151658920[[#This Row],[Column45]],Table12151658920[[#This Row],[Column44]],Table12151658920[[#This Row],[Column43]])</f>
        <v>0</v>
      </c>
      <c r="AV155" s="102">
        <v>0</v>
      </c>
      <c r="AW155" s="102">
        <v>0</v>
      </c>
      <c r="AX155" s="102">
        <v>0</v>
      </c>
      <c r="AY155" s="102">
        <v>0</v>
      </c>
      <c r="AZ155" s="102">
        <v>0</v>
      </c>
      <c r="BA15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6" spans="1:53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54"/>
      <c r="M156" s="54"/>
      <c r="N156" s="54"/>
      <c r="O156" s="54"/>
      <c r="P156" s="65"/>
      <c r="Q15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6" s="101"/>
      <c r="S156" s="101"/>
      <c r="T156" s="101"/>
      <c r="U156" s="101"/>
      <c r="V156" s="65"/>
      <c r="W156" s="118" t="e">
        <f>AVERAGE(Table12151658920[[#This Row],[Column19]],Table12151658920[[#This Row],[Column20]],Table12151658920[[#This Row],[Column22]])</f>
        <v>#DIV/0!</v>
      </c>
      <c r="X156" s="59">
        <v>0</v>
      </c>
      <c r="Y156" s="59">
        <v>0</v>
      </c>
      <c r="Z156" s="59">
        <v>0</v>
      </c>
      <c r="AA156" s="101"/>
      <c r="AB156" s="65"/>
      <c r="AC156" s="118">
        <f>AVERAGE(Table12151658920[[#This Row],[Column25]],Table12151658920[[#This Row],[Column26]],Table12151658920[[#This Row],[Column27]])</f>
        <v>0</v>
      </c>
      <c r="AD156" s="101"/>
      <c r="AE156" s="101"/>
      <c r="AF156" s="101"/>
      <c r="AG156" s="101"/>
      <c r="AH156" s="65"/>
      <c r="AI156" s="118" t="e">
        <f>AVERAGE(Table12151658920[[#This Row],[Column33]],Table12151658920[[#This Row],[Column32]],Table12151658920[[#This Row],[Column31]])</f>
        <v>#DIV/0!</v>
      </c>
      <c r="AJ156" s="54"/>
      <c r="AK156" s="54"/>
      <c r="AL156" s="101"/>
      <c r="AM156" s="54"/>
      <c r="AN156" s="65"/>
      <c r="AO156" s="118">
        <v>0</v>
      </c>
      <c r="AP156" s="59">
        <v>0</v>
      </c>
      <c r="AQ156" s="59">
        <v>0</v>
      </c>
      <c r="AR156" s="59">
        <v>0</v>
      </c>
      <c r="AS156" s="101"/>
      <c r="AT156" s="65"/>
      <c r="AU156" s="118">
        <f>AVERAGE(Table12151658920[[#This Row],[Column45]],Table12151658920[[#This Row],[Column44]],Table12151658920[[#This Row],[Column43]])</f>
        <v>0</v>
      </c>
      <c r="AV156" s="102">
        <v>0</v>
      </c>
      <c r="AW156" s="102">
        <v>0</v>
      </c>
      <c r="AX156" s="102">
        <v>0</v>
      </c>
      <c r="AY156" s="102">
        <v>0</v>
      </c>
      <c r="AZ156" s="102">
        <v>0</v>
      </c>
      <c r="BA15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7" spans="1:53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58"/>
      <c r="M157" s="58"/>
      <c r="N157" s="58"/>
      <c r="O157" s="58"/>
      <c r="P157" s="59"/>
      <c r="Q15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7" s="102"/>
      <c r="S157" s="102"/>
      <c r="T157" s="102"/>
      <c r="U157" s="102"/>
      <c r="V157" s="59"/>
      <c r="W157" s="118" t="e">
        <f>AVERAGE(Table12151658920[[#This Row],[Column19]],Table12151658920[[#This Row],[Column20]],Table12151658920[[#This Row],[Column22]])</f>
        <v>#DIV/0!</v>
      </c>
      <c r="X157" s="59">
        <v>0</v>
      </c>
      <c r="Y157" s="59">
        <v>0</v>
      </c>
      <c r="Z157" s="59">
        <v>0</v>
      </c>
      <c r="AA157" s="102"/>
      <c r="AB157" s="59"/>
      <c r="AC157" s="118">
        <f>AVERAGE(Table12151658920[[#This Row],[Column25]],Table12151658920[[#This Row],[Column26]],Table12151658920[[#This Row],[Column27]])</f>
        <v>0</v>
      </c>
      <c r="AD157" s="102"/>
      <c r="AE157" s="102"/>
      <c r="AF157" s="102"/>
      <c r="AG157" s="102"/>
      <c r="AH157" s="59"/>
      <c r="AI157" s="118" t="e">
        <f>AVERAGE(Table12151658920[[#This Row],[Column33]],Table12151658920[[#This Row],[Column32]],Table12151658920[[#This Row],[Column31]])</f>
        <v>#DIV/0!</v>
      </c>
      <c r="AJ157" s="58"/>
      <c r="AK157" s="58"/>
      <c r="AL157" s="102"/>
      <c r="AM157" s="58"/>
      <c r="AN157" s="59"/>
      <c r="AO157" s="118">
        <v>0</v>
      </c>
      <c r="AP157" s="59">
        <v>0</v>
      </c>
      <c r="AQ157" s="59">
        <v>0</v>
      </c>
      <c r="AR157" s="59">
        <v>0</v>
      </c>
      <c r="AS157" s="102"/>
      <c r="AT157" s="59"/>
      <c r="AU157" s="118">
        <f>AVERAGE(Table12151658920[[#This Row],[Column45]],Table12151658920[[#This Row],[Column44]],Table12151658920[[#This Row],[Column43]])</f>
        <v>0</v>
      </c>
      <c r="AV157" s="102">
        <v>0</v>
      </c>
      <c r="AW157" s="102">
        <v>0</v>
      </c>
      <c r="AX157" s="102">
        <v>0</v>
      </c>
      <c r="AY157" s="102">
        <v>0</v>
      </c>
      <c r="AZ157" s="102">
        <v>0</v>
      </c>
      <c r="BA15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8" spans="1:53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54"/>
      <c r="M158" s="54"/>
      <c r="N158" s="54"/>
      <c r="O158" s="54"/>
      <c r="P158" s="65"/>
      <c r="Q15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8" s="101"/>
      <c r="S158" s="101"/>
      <c r="T158" s="101"/>
      <c r="U158" s="101"/>
      <c r="V158" s="65"/>
      <c r="W158" s="118" t="e">
        <f>AVERAGE(Table12151658920[[#This Row],[Column19]],Table12151658920[[#This Row],[Column20]],Table12151658920[[#This Row],[Column22]])</f>
        <v>#DIV/0!</v>
      </c>
      <c r="X158" s="59">
        <v>0</v>
      </c>
      <c r="Y158" s="59">
        <v>0</v>
      </c>
      <c r="Z158" s="59">
        <v>0</v>
      </c>
      <c r="AA158" s="101"/>
      <c r="AB158" s="65"/>
      <c r="AC158" s="118">
        <f>AVERAGE(Table12151658920[[#This Row],[Column25]],Table12151658920[[#This Row],[Column26]],Table12151658920[[#This Row],[Column27]])</f>
        <v>0</v>
      </c>
      <c r="AD158" s="101"/>
      <c r="AE158" s="101"/>
      <c r="AF158" s="101"/>
      <c r="AG158" s="101"/>
      <c r="AH158" s="65"/>
      <c r="AI158" s="118" t="e">
        <f>AVERAGE(Table12151658920[[#This Row],[Column33]],Table12151658920[[#This Row],[Column32]],Table12151658920[[#This Row],[Column31]])</f>
        <v>#DIV/0!</v>
      </c>
      <c r="AJ158" s="54"/>
      <c r="AK158" s="54"/>
      <c r="AL158" s="101"/>
      <c r="AM158" s="54"/>
      <c r="AN158" s="65"/>
      <c r="AO158" s="118">
        <v>0</v>
      </c>
      <c r="AP158" s="59">
        <v>0</v>
      </c>
      <c r="AQ158" s="59">
        <v>0</v>
      </c>
      <c r="AR158" s="59">
        <v>0</v>
      </c>
      <c r="AS158" s="101"/>
      <c r="AT158" s="65"/>
      <c r="AU158" s="118">
        <f>AVERAGE(Table12151658920[[#This Row],[Column45]],Table12151658920[[#This Row],[Column44]],Table12151658920[[#This Row],[Column43]])</f>
        <v>0</v>
      </c>
      <c r="AV158" s="102">
        <v>0</v>
      </c>
      <c r="AW158" s="102">
        <v>0</v>
      </c>
      <c r="AX158" s="102">
        <v>0</v>
      </c>
      <c r="AY158" s="102">
        <v>0</v>
      </c>
      <c r="AZ158" s="102">
        <v>0</v>
      </c>
      <c r="BA15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59" spans="1:53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58"/>
      <c r="M159" s="58"/>
      <c r="N159" s="58"/>
      <c r="O159" s="58"/>
      <c r="P159" s="59"/>
      <c r="Q15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59" s="102"/>
      <c r="S159" s="102"/>
      <c r="T159" s="102"/>
      <c r="U159" s="102"/>
      <c r="V159" s="59"/>
      <c r="W159" s="118" t="e">
        <f>AVERAGE(Table12151658920[[#This Row],[Column19]],Table12151658920[[#This Row],[Column20]],Table12151658920[[#This Row],[Column22]])</f>
        <v>#DIV/0!</v>
      </c>
      <c r="X159" s="59">
        <v>0</v>
      </c>
      <c r="Y159" s="59">
        <v>0</v>
      </c>
      <c r="Z159" s="59">
        <v>0</v>
      </c>
      <c r="AA159" s="102"/>
      <c r="AB159" s="59"/>
      <c r="AC159" s="118">
        <f>AVERAGE(Table12151658920[[#This Row],[Column25]],Table12151658920[[#This Row],[Column26]],Table12151658920[[#This Row],[Column27]])</f>
        <v>0</v>
      </c>
      <c r="AD159" s="102"/>
      <c r="AE159" s="102"/>
      <c r="AF159" s="102"/>
      <c r="AG159" s="102"/>
      <c r="AH159" s="59"/>
      <c r="AI159" s="118" t="e">
        <f>AVERAGE(Table12151658920[[#This Row],[Column33]],Table12151658920[[#This Row],[Column32]],Table12151658920[[#This Row],[Column31]])</f>
        <v>#DIV/0!</v>
      </c>
      <c r="AJ159" s="58"/>
      <c r="AK159" s="58"/>
      <c r="AL159" s="102"/>
      <c r="AM159" s="58"/>
      <c r="AN159" s="59"/>
      <c r="AO159" s="118">
        <v>0</v>
      </c>
      <c r="AP159" s="59">
        <v>0</v>
      </c>
      <c r="AQ159" s="59">
        <v>0</v>
      </c>
      <c r="AR159" s="59">
        <v>0</v>
      </c>
      <c r="AS159" s="102"/>
      <c r="AT159" s="59"/>
      <c r="AU159" s="118">
        <f>AVERAGE(Table12151658920[[#This Row],[Column45]],Table12151658920[[#This Row],[Column44]],Table12151658920[[#This Row],[Column43]])</f>
        <v>0</v>
      </c>
      <c r="AV159" s="102">
        <v>0</v>
      </c>
      <c r="AW159" s="102">
        <v>0</v>
      </c>
      <c r="AX159" s="102">
        <v>0</v>
      </c>
      <c r="AY159" s="102">
        <v>0</v>
      </c>
      <c r="AZ159" s="102">
        <v>0</v>
      </c>
      <c r="BA15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0" spans="1:53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54"/>
      <c r="M160" s="54"/>
      <c r="N160" s="54"/>
      <c r="O160" s="54"/>
      <c r="P160" s="65"/>
      <c r="Q16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0" s="101"/>
      <c r="S160" s="101"/>
      <c r="T160" s="101"/>
      <c r="U160" s="101"/>
      <c r="V160" s="65"/>
      <c r="W160" s="118" t="e">
        <f>AVERAGE(Table12151658920[[#This Row],[Column19]],Table12151658920[[#This Row],[Column20]],Table12151658920[[#This Row],[Column22]])</f>
        <v>#DIV/0!</v>
      </c>
      <c r="X160" s="59">
        <v>0</v>
      </c>
      <c r="Y160" s="59">
        <v>0</v>
      </c>
      <c r="Z160" s="59">
        <v>0</v>
      </c>
      <c r="AA160" s="101"/>
      <c r="AB160" s="65"/>
      <c r="AC160" s="118">
        <f>AVERAGE(Table12151658920[[#This Row],[Column25]],Table12151658920[[#This Row],[Column26]],Table12151658920[[#This Row],[Column27]])</f>
        <v>0</v>
      </c>
      <c r="AD160" s="101"/>
      <c r="AE160" s="101"/>
      <c r="AF160" s="101"/>
      <c r="AG160" s="101"/>
      <c r="AH160" s="65"/>
      <c r="AI160" s="118" t="e">
        <f>AVERAGE(Table12151658920[[#This Row],[Column33]],Table12151658920[[#This Row],[Column32]],Table12151658920[[#This Row],[Column31]])</f>
        <v>#DIV/0!</v>
      </c>
      <c r="AJ160" s="54"/>
      <c r="AK160" s="54"/>
      <c r="AL160" s="101"/>
      <c r="AM160" s="54"/>
      <c r="AN160" s="65"/>
      <c r="AO160" s="118">
        <v>0</v>
      </c>
      <c r="AP160" s="59">
        <v>0</v>
      </c>
      <c r="AQ160" s="59">
        <v>0</v>
      </c>
      <c r="AR160" s="59">
        <v>0</v>
      </c>
      <c r="AS160" s="101"/>
      <c r="AT160" s="65"/>
      <c r="AU160" s="118">
        <f>AVERAGE(Table12151658920[[#This Row],[Column45]],Table12151658920[[#This Row],[Column44]],Table12151658920[[#This Row],[Column43]])</f>
        <v>0</v>
      </c>
      <c r="AV160" s="102">
        <v>0</v>
      </c>
      <c r="AW160" s="102">
        <v>0</v>
      </c>
      <c r="AX160" s="102">
        <v>0</v>
      </c>
      <c r="AY160" s="102">
        <v>0</v>
      </c>
      <c r="AZ160" s="102">
        <v>0</v>
      </c>
      <c r="BA16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1" spans="1:53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58"/>
      <c r="M161" s="58"/>
      <c r="N161" s="58"/>
      <c r="O161" s="58"/>
      <c r="P161" s="59"/>
      <c r="Q16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1" s="102"/>
      <c r="S161" s="102"/>
      <c r="T161" s="102"/>
      <c r="U161" s="102"/>
      <c r="V161" s="59"/>
      <c r="W161" s="118" t="e">
        <f>AVERAGE(Table12151658920[[#This Row],[Column19]],Table12151658920[[#This Row],[Column20]],Table12151658920[[#This Row],[Column22]])</f>
        <v>#DIV/0!</v>
      </c>
      <c r="X161" s="59">
        <v>0</v>
      </c>
      <c r="Y161" s="59">
        <v>0</v>
      </c>
      <c r="Z161" s="59">
        <v>0</v>
      </c>
      <c r="AA161" s="102"/>
      <c r="AB161" s="59"/>
      <c r="AC161" s="118">
        <f>AVERAGE(Table12151658920[[#This Row],[Column25]],Table12151658920[[#This Row],[Column26]],Table12151658920[[#This Row],[Column27]])</f>
        <v>0</v>
      </c>
      <c r="AD161" s="102"/>
      <c r="AE161" s="102"/>
      <c r="AF161" s="102"/>
      <c r="AG161" s="102"/>
      <c r="AH161" s="59"/>
      <c r="AI161" s="118" t="e">
        <f>AVERAGE(Table12151658920[[#This Row],[Column33]],Table12151658920[[#This Row],[Column32]],Table12151658920[[#This Row],[Column31]])</f>
        <v>#DIV/0!</v>
      </c>
      <c r="AJ161" s="58"/>
      <c r="AK161" s="58"/>
      <c r="AL161" s="102"/>
      <c r="AM161" s="58"/>
      <c r="AN161" s="59"/>
      <c r="AO161" s="118">
        <v>0</v>
      </c>
      <c r="AP161" s="59">
        <v>0</v>
      </c>
      <c r="AQ161" s="59">
        <v>0</v>
      </c>
      <c r="AR161" s="59">
        <v>0</v>
      </c>
      <c r="AS161" s="102"/>
      <c r="AT161" s="59"/>
      <c r="AU161" s="118">
        <f>AVERAGE(Table12151658920[[#This Row],[Column45]],Table12151658920[[#This Row],[Column44]],Table12151658920[[#This Row],[Column43]])</f>
        <v>0</v>
      </c>
      <c r="AV161" s="102">
        <v>0</v>
      </c>
      <c r="AW161" s="102">
        <v>0</v>
      </c>
      <c r="AX161" s="102">
        <v>0</v>
      </c>
      <c r="AY161" s="102">
        <v>0</v>
      </c>
      <c r="AZ161" s="102">
        <v>0</v>
      </c>
      <c r="BA16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2" spans="1:53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54"/>
      <c r="M162" s="54"/>
      <c r="N162" s="54"/>
      <c r="O162" s="54"/>
      <c r="P162" s="65"/>
      <c r="Q16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2" s="101"/>
      <c r="S162" s="101"/>
      <c r="T162" s="101"/>
      <c r="U162" s="101"/>
      <c r="V162" s="65"/>
      <c r="W162" s="118" t="e">
        <f>AVERAGE(Table12151658920[[#This Row],[Column19]],Table12151658920[[#This Row],[Column20]],Table12151658920[[#This Row],[Column22]])</f>
        <v>#DIV/0!</v>
      </c>
      <c r="X162" s="59">
        <v>0</v>
      </c>
      <c r="Y162" s="59">
        <v>0</v>
      </c>
      <c r="Z162" s="59">
        <v>0</v>
      </c>
      <c r="AA162" s="101"/>
      <c r="AB162" s="65"/>
      <c r="AC162" s="118">
        <f>AVERAGE(Table12151658920[[#This Row],[Column25]],Table12151658920[[#This Row],[Column26]],Table12151658920[[#This Row],[Column27]])</f>
        <v>0</v>
      </c>
      <c r="AD162" s="101"/>
      <c r="AE162" s="101"/>
      <c r="AF162" s="101"/>
      <c r="AG162" s="101"/>
      <c r="AH162" s="65"/>
      <c r="AI162" s="118" t="e">
        <f>AVERAGE(Table12151658920[[#This Row],[Column33]],Table12151658920[[#This Row],[Column32]],Table12151658920[[#This Row],[Column31]])</f>
        <v>#DIV/0!</v>
      </c>
      <c r="AJ162" s="54"/>
      <c r="AK162" s="54"/>
      <c r="AL162" s="101"/>
      <c r="AM162" s="54"/>
      <c r="AN162" s="65"/>
      <c r="AO162" s="118">
        <v>0</v>
      </c>
      <c r="AP162" s="59">
        <v>0</v>
      </c>
      <c r="AQ162" s="59">
        <v>0</v>
      </c>
      <c r="AR162" s="59">
        <v>0</v>
      </c>
      <c r="AS162" s="101"/>
      <c r="AT162" s="65"/>
      <c r="AU162" s="118">
        <f>AVERAGE(Table12151658920[[#This Row],[Column45]],Table12151658920[[#This Row],[Column44]],Table12151658920[[#This Row],[Column43]])</f>
        <v>0</v>
      </c>
      <c r="AV162" s="102">
        <v>0</v>
      </c>
      <c r="AW162" s="102">
        <v>0</v>
      </c>
      <c r="AX162" s="102">
        <v>0</v>
      </c>
      <c r="AY162" s="102">
        <v>0</v>
      </c>
      <c r="AZ162" s="102">
        <v>0</v>
      </c>
      <c r="BA16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3" spans="1:53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58"/>
      <c r="M163" s="58"/>
      <c r="N163" s="58"/>
      <c r="O163" s="58"/>
      <c r="P163" s="59"/>
      <c r="Q16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3" s="102"/>
      <c r="S163" s="102"/>
      <c r="T163" s="102"/>
      <c r="U163" s="102"/>
      <c r="V163" s="59"/>
      <c r="W163" s="118" t="e">
        <f>AVERAGE(Table12151658920[[#This Row],[Column19]],Table12151658920[[#This Row],[Column20]],Table12151658920[[#This Row],[Column22]])</f>
        <v>#DIV/0!</v>
      </c>
      <c r="X163" s="59">
        <v>0</v>
      </c>
      <c r="Y163" s="59">
        <v>0</v>
      </c>
      <c r="Z163" s="59">
        <v>0</v>
      </c>
      <c r="AA163" s="102"/>
      <c r="AB163" s="59"/>
      <c r="AC163" s="118">
        <f>AVERAGE(Table12151658920[[#This Row],[Column25]],Table12151658920[[#This Row],[Column26]],Table12151658920[[#This Row],[Column27]])</f>
        <v>0</v>
      </c>
      <c r="AD163" s="102"/>
      <c r="AE163" s="102"/>
      <c r="AF163" s="102"/>
      <c r="AG163" s="102"/>
      <c r="AH163" s="59"/>
      <c r="AI163" s="118" t="e">
        <f>AVERAGE(Table12151658920[[#This Row],[Column33]],Table12151658920[[#This Row],[Column32]],Table12151658920[[#This Row],[Column31]])</f>
        <v>#DIV/0!</v>
      </c>
      <c r="AJ163" s="58"/>
      <c r="AK163" s="58"/>
      <c r="AL163" s="102"/>
      <c r="AM163" s="58"/>
      <c r="AN163" s="59"/>
      <c r="AO163" s="118">
        <v>0</v>
      </c>
      <c r="AP163" s="59">
        <v>0</v>
      </c>
      <c r="AQ163" s="59">
        <v>0</v>
      </c>
      <c r="AR163" s="59">
        <v>0</v>
      </c>
      <c r="AS163" s="102"/>
      <c r="AT163" s="59"/>
      <c r="AU163" s="118">
        <f>AVERAGE(Table12151658920[[#This Row],[Column45]],Table12151658920[[#This Row],[Column44]],Table12151658920[[#This Row],[Column43]])</f>
        <v>0</v>
      </c>
      <c r="AV163" s="102">
        <v>0</v>
      </c>
      <c r="AW163" s="102">
        <v>0</v>
      </c>
      <c r="AX163" s="102">
        <v>0</v>
      </c>
      <c r="AY163" s="102">
        <v>0</v>
      </c>
      <c r="AZ163" s="102">
        <v>0</v>
      </c>
      <c r="BA16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4" spans="1:53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54"/>
      <c r="M164" s="54"/>
      <c r="N164" s="54"/>
      <c r="O164" s="54"/>
      <c r="P164" s="65"/>
      <c r="Q16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4" s="101"/>
      <c r="S164" s="101"/>
      <c r="T164" s="101"/>
      <c r="U164" s="101"/>
      <c r="V164" s="65"/>
      <c r="W164" s="118" t="e">
        <f>AVERAGE(Table12151658920[[#This Row],[Column19]],Table12151658920[[#This Row],[Column20]],Table12151658920[[#This Row],[Column22]])</f>
        <v>#DIV/0!</v>
      </c>
      <c r="X164" s="59">
        <v>0</v>
      </c>
      <c r="Y164" s="59">
        <v>0</v>
      </c>
      <c r="Z164" s="59">
        <v>0</v>
      </c>
      <c r="AA164" s="101"/>
      <c r="AB164" s="65"/>
      <c r="AC164" s="118">
        <f>AVERAGE(Table12151658920[[#This Row],[Column25]],Table12151658920[[#This Row],[Column26]],Table12151658920[[#This Row],[Column27]])</f>
        <v>0</v>
      </c>
      <c r="AD164" s="101"/>
      <c r="AE164" s="101"/>
      <c r="AF164" s="101"/>
      <c r="AG164" s="101"/>
      <c r="AH164" s="65"/>
      <c r="AI164" s="118" t="e">
        <f>AVERAGE(Table12151658920[[#This Row],[Column33]],Table12151658920[[#This Row],[Column32]],Table12151658920[[#This Row],[Column31]])</f>
        <v>#DIV/0!</v>
      </c>
      <c r="AJ164" s="54"/>
      <c r="AK164" s="54"/>
      <c r="AL164" s="101"/>
      <c r="AM164" s="54"/>
      <c r="AN164" s="65"/>
      <c r="AO164" s="118">
        <v>0</v>
      </c>
      <c r="AP164" s="59">
        <v>0</v>
      </c>
      <c r="AQ164" s="59">
        <v>0</v>
      </c>
      <c r="AR164" s="59">
        <v>0</v>
      </c>
      <c r="AS164" s="101"/>
      <c r="AT164" s="65"/>
      <c r="AU164" s="118">
        <f>AVERAGE(Table12151658920[[#This Row],[Column45]],Table12151658920[[#This Row],[Column44]],Table12151658920[[#This Row],[Column43]])</f>
        <v>0</v>
      </c>
      <c r="AV164" s="102">
        <v>0</v>
      </c>
      <c r="AW164" s="102">
        <v>0</v>
      </c>
      <c r="AX164" s="102">
        <v>0</v>
      </c>
      <c r="AY164" s="102">
        <v>0</v>
      </c>
      <c r="AZ164" s="102">
        <v>0</v>
      </c>
      <c r="BA16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5" spans="1:53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58"/>
      <c r="M165" s="58"/>
      <c r="N165" s="58"/>
      <c r="O165" s="58"/>
      <c r="P165" s="59"/>
      <c r="Q16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5" s="102"/>
      <c r="S165" s="102"/>
      <c r="T165" s="102"/>
      <c r="U165" s="102"/>
      <c r="V165" s="59"/>
      <c r="W165" s="118" t="e">
        <f>AVERAGE(Table12151658920[[#This Row],[Column19]],Table12151658920[[#This Row],[Column20]],Table12151658920[[#This Row],[Column22]])</f>
        <v>#DIV/0!</v>
      </c>
      <c r="X165" s="59">
        <v>0</v>
      </c>
      <c r="Y165" s="59">
        <v>0</v>
      </c>
      <c r="Z165" s="59">
        <v>0</v>
      </c>
      <c r="AA165" s="102"/>
      <c r="AB165" s="59"/>
      <c r="AC165" s="118">
        <f>AVERAGE(Table12151658920[[#This Row],[Column25]],Table12151658920[[#This Row],[Column26]],Table12151658920[[#This Row],[Column27]])</f>
        <v>0</v>
      </c>
      <c r="AD165" s="102"/>
      <c r="AE165" s="102"/>
      <c r="AF165" s="102"/>
      <c r="AG165" s="102"/>
      <c r="AH165" s="59"/>
      <c r="AI165" s="118" t="e">
        <f>AVERAGE(Table12151658920[[#This Row],[Column33]],Table12151658920[[#This Row],[Column32]],Table12151658920[[#This Row],[Column31]])</f>
        <v>#DIV/0!</v>
      </c>
      <c r="AJ165" s="58"/>
      <c r="AK165" s="58"/>
      <c r="AL165" s="102"/>
      <c r="AM165" s="58"/>
      <c r="AN165" s="59"/>
      <c r="AO165" s="118">
        <v>0</v>
      </c>
      <c r="AP165" s="59">
        <v>0</v>
      </c>
      <c r="AQ165" s="59">
        <v>0</v>
      </c>
      <c r="AR165" s="59">
        <v>0</v>
      </c>
      <c r="AS165" s="102"/>
      <c r="AT165" s="59"/>
      <c r="AU165" s="118">
        <f>AVERAGE(Table12151658920[[#This Row],[Column45]],Table12151658920[[#This Row],[Column44]],Table12151658920[[#This Row],[Column43]])</f>
        <v>0</v>
      </c>
      <c r="AV165" s="102">
        <v>0</v>
      </c>
      <c r="AW165" s="102">
        <v>0</v>
      </c>
      <c r="AX165" s="102">
        <v>0</v>
      </c>
      <c r="AY165" s="102">
        <v>0</v>
      </c>
      <c r="AZ165" s="102">
        <v>0</v>
      </c>
      <c r="BA16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6" spans="1:53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54"/>
      <c r="M166" s="54"/>
      <c r="N166" s="54"/>
      <c r="O166" s="54"/>
      <c r="P166" s="65"/>
      <c r="Q16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6" s="101"/>
      <c r="S166" s="101"/>
      <c r="T166" s="101"/>
      <c r="U166" s="101"/>
      <c r="V166" s="65"/>
      <c r="W166" s="118" t="e">
        <f>AVERAGE(Table12151658920[[#This Row],[Column19]],Table12151658920[[#This Row],[Column20]],Table12151658920[[#This Row],[Column22]])</f>
        <v>#DIV/0!</v>
      </c>
      <c r="X166" s="59">
        <v>0</v>
      </c>
      <c r="Y166" s="59">
        <v>0</v>
      </c>
      <c r="Z166" s="59">
        <v>0</v>
      </c>
      <c r="AA166" s="101"/>
      <c r="AB166" s="65"/>
      <c r="AC166" s="118">
        <f>AVERAGE(Table12151658920[[#This Row],[Column25]],Table12151658920[[#This Row],[Column26]],Table12151658920[[#This Row],[Column27]])</f>
        <v>0</v>
      </c>
      <c r="AD166" s="101"/>
      <c r="AE166" s="101"/>
      <c r="AF166" s="101"/>
      <c r="AG166" s="101"/>
      <c r="AH166" s="65"/>
      <c r="AI166" s="118" t="e">
        <f>AVERAGE(Table12151658920[[#This Row],[Column33]],Table12151658920[[#This Row],[Column32]],Table12151658920[[#This Row],[Column31]])</f>
        <v>#DIV/0!</v>
      </c>
      <c r="AJ166" s="54"/>
      <c r="AK166" s="54"/>
      <c r="AL166" s="101"/>
      <c r="AM166" s="54"/>
      <c r="AN166" s="65"/>
      <c r="AO166" s="118">
        <v>0</v>
      </c>
      <c r="AP166" s="59">
        <v>0</v>
      </c>
      <c r="AQ166" s="59">
        <v>0</v>
      </c>
      <c r="AR166" s="59">
        <v>0</v>
      </c>
      <c r="AS166" s="101"/>
      <c r="AT166" s="65"/>
      <c r="AU166" s="118">
        <f>AVERAGE(Table12151658920[[#This Row],[Column45]],Table12151658920[[#This Row],[Column44]],Table12151658920[[#This Row],[Column43]])</f>
        <v>0</v>
      </c>
      <c r="AV166" s="102">
        <v>0</v>
      </c>
      <c r="AW166" s="102">
        <v>0</v>
      </c>
      <c r="AX166" s="102">
        <v>0</v>
      </c>
      <c r="AY166" s="102">
        <v>0</v>
      </c>
      <c r="AZ166" s="102">
        <v>0</v>
      </c>
      <c r="BA16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7" spans="1:53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58"/>
      <c r="M167" s="58"/>
      <c r="N167" s="58"/>
      <c r="O167" s="58"/>
      <c r="P167" s="59"/>
      <c r="Q16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7" s="102"/>
      <c r="S167" s="102"/>
      <c r="T167" s="102"/>
      <c r="U167" s="102"/>
      <c r="V167" s="59"/>
      <c r="W167" s="118" t="e">
        <f>AVERAGE(Table12151658920[[#This Row],[Column19]],Table12151658920[[#This Row],[Column20]],Table12151658920[[#This Row],[Column22]])</f>
        <v>#DIV/0!</v>
      </c>
      <c r="X167" s="59">
        <v>0</v>
      </c>
      <c r="Y167" s="59">
        <v>0</v>
      </c>
      <c r="Z167" s="59">
        <v>0</v>
      </c>
      <c r="AA167" s="102"/>
      <c r="AB167" s="59"/>
      <c r="AC167" s="118">
        <f>AVERAGE(Table12151658920[[#This Row],[Column25]],Table12151658920[[#This Row],[Column26]],Table12151658920[[#This Row],[Column27]])</f>
        <v>0</v>
      </c>
      <c r="AD167" s="102"/>
      <c r="AE167" s="102"/>
      <c r="AF167" s="102"/>
      <c r="AG167" s="102"/>
      <c r="AH167" s="59"/>
      <c r="AI167" s="118" t="e">
        <f>AVERAGE(Table12151658920[[#This Row],[Column33]],Table12151658920[[#This Row],[Column32]],Table12151658920[[#This Row],[Column31]])</f>
        <v>#DIV/0!</v>
      </c>
      <c r="AJ167" s="58"/>
      <c r="AK167" s="58"/>
      <c r="AL167" s="102"/>
      <c r="AM167" s="58"/>
      <c r="AN167" s="59"/>
      <c r="AO167" s="118">
        <v>0</v>
      </c>
      <c r="AP167" s="59">
        <v>0</v>
      </c>
      <c r="AQ167" s="59">
        <v>0</v>
      </c>
      <c r="AR167" s="59">
        <v>0</v>
      </c>
      <c r="AS167" s="102"/>
      <c r="AT167" s="59"/>
      <c r="AU167" s="118">
        <f>AVERAGE(Table12151658920[[#This Row],[Column45]],Table12151658920[[#This Row],[Column44]],Table12151658920[[#This Row],[Column43]])</f>
        <v>0</v>
      </c>
      <c r="AV167" s="102">
        <v>0</v>
      </c>
      <c r="AW167" s="102">
        <v>0</v>
      </c>
      <c r="AX167" s="102">
        <v>0</v>
      </c>
      <c r="AY167" s="102">
        <v>0</v>
      </c>
      <c r="AZ167" s="102">
        <v>0</v>
      </c>
      <c r="BA16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8" spans="1:53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54"/>
      <c r="M168" s="54"/>
      <c r="N168" s="54"/>
      <c r="O168" s="54"/>
      <c r="P168" s="65"/>
      <c r="Q16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8" s="101"/>
      <c r="S168" s="101"/>
      <c r="T168" s="101"/>
      <c r="U168" s="101"/>
      <c r="V168" s="65"/>
      <c r="W168" s="118" t="e">
        <f>AVERAGE(Table12151658920[[#This Row],[Column19]],Table12151658920[[#This Row],[Column20]],Table12151658920[[#This Row],[Column22]])</f>
        <v>#DIV/0!</v>
      </c>
      <c r="X168" s="59">
        <v>0</v>
      </c>
      <c r="Y168" s="59">
        <v>0</v>
      </c>
      <c r="Z168" s="59">
        <v>0</v>
      </c>
      <c r="AA168" s="101"/>
      <c r="AB168" s="65"/>
      <c r="AC168" s="118">
        <f>AVERAGE(Table12151658920[[#This Row],[Column25]],Table12151658920[[#This Row],[Column26]],Table12151658920[[#This Row],[Column27]])</f>
        <v>0</v>
      </c>
      <c r="AD168" s="101"/>
      <c r="AE168" s="101"/>
      <c r="AF168" s="101"/>
      <c r="AG168" s="101"/>
      <c r="AH168" s="65"/>
      <c r="AI168" s="118" t="e">
        <f>AVERAGE(Table12151658920[[#This Row],[Column33]],Table12151658920[[#This Row],[Column32]],Table12151658920[[#This Row],[Column31]])</f>
        <v>#DIV/0!</v>
      </c>
      <c r="AJ168" s="54"/>
      <c r="AK168" s="54"/>
      <c r="AL168" s="101"/>
      <c r="AM168" s="54"/>
      <c r="AN168" s="65"/>
      <c r="AO168" s="118">
        <v>0</v>
      </c>
      <c r="AP168" s="59">
        <v>0</v>
      </c>
      <c r="AQ168" s="59">
        <v>0</v>
      </c>
      <c r="AR168" s="59">
        <v>0</v>
      </c>
      <c r="AS168" s="101"/>
      <c r="AT168" s="65"/>
      <c r="AU168" s="118">
        <f>AVERAGE(Table12151658920[[#This Row],[Column45]],Table12151658920[[#This Row],[Column44]],Table12151658920[[#This Row],[Column43]])</f>
        <v>0</v>
      </c>
      <c r="AV168" s="102">
        <v>0</v>
      </c>
      <c r="AW168" s="102">
        <v>0</v>
      </c>
      <c r="AX168" s="102">
        <v>0</v>
      </c>
      <c r="AY168" s="102">
        <v>0</v>
      </c>
      <c r="AZ168" s="102">
        <v>0</v>
      </c>
      <c r="BA16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69" spans="1:53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58"/>
      <c r="M169" s="58"/>
      <c r="N169" s="58"/>
      <c r="O169" s="58"/>
      <c r="P169" s="59"/>
      <c r="Q16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69" s="102"/>
      <c r="S169" s="102"/>
      <c r="T169" s="102"/>
      <c r="U169" s="102"/>
      <c r="V169" s="59"/>
      <c r="W169" s="118" t="e">
        <f>AVERAGE(Table12151658920[[#This Row],[Column19]],Table12151658920[[#This Row],[Column20]],Table12151658920[[#This Row],[Column22]])</f>
        <v>#DIV/0!</v>
      </c>
      <c r="X169" s="59">
        <v>0</v>
      </c>
      <c r="Y169" s="59">
        <v>0</v>
      </c>
      <c r="Z169" s="59">
        <v>0</v>
      </c>
      <c r="AA169" s="102"/>
      <c r="AB169" s="59"/>
      <c r="AC169" s="118">
        <f>AVERAGE(Table12151658920[[#This Row],[Column25]],Table12151658920[[#This Row],[Column26]],Table12151658920[[#This Row],[Column27]])</f>
        <v>0</v>
      </c>
      <c r="AD169" s="102"/>
      <c r="AE169" s="102"/>
      <c r="AF169" s="102"/>
      <c r="AG169" s="102"/>
      <c r="AH169" s="59"/>
      <c r="AI169" s="118" t="e">
        <f>AVERAGE(Table12151658920[[#This Row],[Column33]],Table12151658920[[#This Row],[Column32]],Table12151658920[[#This Row],[Column31]])</f>
        <v>#DIV/0!</v>
      </c>
      <c r="AJ169" s="58"/>
      <c r="AK169" s="58"/>
      <c r="AL169" s="102"/>
      <c r="AM169" s="58"/>
      <c r="AN169" s="59"/>
      <c r="AO169" s="118">
        <v>0</v>
      </c>
      <c r="AP169" s="59">
        <v>0</v>
      </c>
      <c r="AQ169" s="59">
        <v>0</v>
      </c>
      <c r="AR169" s="59">
        <v>0</v>
      </c>
      <c r="AS169" s="102"/>
      <c r="AT169" s="59"/>
      <c r="AU169" s="118">
        <f>AVERAGE(Table12151658920[[#This Row],[Column45]],Table12151658920[[#This Row],[Column44]],Table12151658920[[#This Row],[Column43]])</f>
        <v>0</v>
      </c>
      <c r="AV169" s="102">
        <v>0</v>
      </c>
      <c r="AW169" s="102">
        <v>0</v>
      </c>
      <c r="AX169" s="102">
        <v>0</v>
      </c>
      <c r="AY169" s="102">
        <v>0</v>
      </c>
      <c r="AZ169" s="102">
        <v>0</v>
      </c>
      <c r="BA16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0" spans="1:53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54"/>
      <c r="M170" s="54"/>
      <c r="N170" s="54"/>
      <c r="O170" s="54"/>
      <c r="P170" s="65"/>
      <c r="Q17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0" s="101"/>
      <c r="S170" s="101"/>
      <c r="T170" s="101"/>
      <c r="U170" s="101"/>
      <c r="V170" s="65"/>
      <c r="W170" s="118" t="e">
        <f>AVERAGE(Table12151658920[[#This Row],[Column19]],Table12151658920[[#This Row],[Column20]],Table12151658920[[#This Row],[Column22]])</f>
        <v>#DIV/0!</v>
      </c>
      <c r="X170" s="59">
        <v>0</v>
      </c>
      <c r="Y170" s="59">
        <v>0</v>
      </c>
      <c r="Z170" s="59">
        <v>0</v>
      </c>
      <c r="AA170" s="101"/>
      <c r="AB170" s="65"/>
      <c r="AC170" s="118">
        <f>AVERAGE(Table12151658920[[#This Row],[Column25]],Table12151658920[[#This Row],[Column26]],Table12151658920[[#This Row],[Column27]])</f>
        <v>0</v>
      </c>
      <c r="AD170" s="101"/>
      <c r="AE170" s="101"/>
      <c r="AF170" s="101"/>
      <c r="AG170" s="101"/>
      <c r="AH170" s="65"/>
      <c r="AI170" s="118" t="e">
        <f>AVERAGE(Table12151658920[[#This Row],[Column33]],Table12151658920[[#This Row],[Column32]],Table12151658920[[#This Row],[Column31]])</f>
        <v>#DIV/0!</v>
      </c>
      <c r="AJ170" s="54"/>
      <c r="AK170" s="54"/>
      <c r="AL170" s="101"/>
      <c r="AM170" s="54"/>
      <c r="AN170" s="65"/>
      <c r="AO170" s="118">
        <v>0</v>
      </c>
      <c r="AP170" s="59">
        <v>0</v>
      </c>
      <c r="AQ170" s="59">
        <v>0</v>
      </c>
      <c r="AR170" s="59">
        <v>0</v>
      </c>
      <c r="AS170" s="101"/>
      <c r="AT170" s="65"/>
      <c r="AU170" s="118">
        <f>AVERAGE(Table12151658920[[#This Row],[Column45]],Table12151658920[[#This Row],[Column44]],Table12151658920[[#This Row],[Column43]])</f>
        <v>0</v>
      </c>
      <c r="AV170" s="102">
        <v>0</v>
      </c>
      <c r="AW170" s="102">
        <v>0</v>
      </c>
      <c r="AX170" s="102">
        <v>0</v>
      </c>
      <c r="AY170" s="102">
        <v>0</v>
      </c>
      <c r="AZ170" s="102">
        <v>0</v>
      </c>
      <c r="BA17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1" spans="1:53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58"/>
      <c r="M171" s="58"/>
      <c r="N171" s="58"/>
      <c r="O171" s="58"/>
      <c r="P171" s="59"/>
      <c r="Q17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1" s="102"/>
      <c r="S171" s="102"/>
      <c r="T171" s="102"/>
      <c r="U171" s="102"/>
      <c r="V171" s="59"/>
      <c r="W171" s="118" t="e">
        <f>AVERAGE(Table12151658920[[#This Row],[Column19]],Table12151658920[[#This Row],[Column20]],Table12151658920[[#This Row],[Column22]])</f>
        <v>#DIV/0!</v>
      </c>
      <c r="X171" s="59">
        <v>0</v>
      </c>
      <c r="Y171" s="59">
        <v>0</v>
      </c>
      <c r="Z171" s="59">
        <v>0</v>
      </c>
      <c r="AA171" s="102"/>
      <c r="AB171" s="59"/>
      <c r="AC171" s="118">
        <f>AVERAGE(Table12151658920[[#This Row],[Column25]],Table12151658920[[#This Row],[Column26]],Table12151658920[[#This Row],[Column27]])</f>
        <v>0</v>
      </c>
      <c r="AD171" s="102"/>
      <c r="AE171" s="102"/>
      <c r="AF171" s="102"/>
      <c r="AG171" s="102"/>
      <c r="AH171" s="59"/>
      <c r="AI171" s="118" t="e">
        <f>AVERAGE(Table12151658920[[#This Row],[Column33]],Table12151658920[[#This Row],[Column32]],Table12151658920[[#This Row],[Column31]])</f>
        <v>#DIV/0!</v>
      </c>
      <c r="AJ171" s="58"/>
      <c r="AK171" s="58"/>
      <c r="AL171" s="102"/>
      <c r="AM171" s="58"/>
      <c r="AN171" s="59"/>
      <c r="AO171" s="118">
        <v>0</v>
      </c>
      <c r="AP171" s="59">
        <v>0</v>
      </c>
      <c r="AQ171" s="59">
        <v>0</v>
      </c>
      <c r="AR171" s="59">
        <v>0</v>
      </c>
      <c r="AS171" s="102"/>
      <c r="AT171" s="59"/>
      <c r="AU171" s="118">
        <f>AVERAGE(Table12151658920[[#This Row],[Column45]],Table12151658920[[#This Row],[Column44]],Table12151658920[[#This Row],[Column43]])</f>
        <v>0</v>
      </c>
      <c r="AV171" s="102">
        <v>0</v>
      </c>
      <c r="AW171" s="102">
        <v>0</v>
      </c>
      <c r="AX171" s="102">
        <v>0</v>
      </c>
      <c r="AY171" s="102">
        <v>0</v>
      </c>
      <c r="AZ171" s="102">
        <v>0</v>
      </c>
      <c r="BA17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2" spans="1:53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54"/>
      <c r="M172" s="54"/>
      <c r="N172" s="54"/>
      <c r="O172" s="54"/>
      <c r="P172" s="65"/>
      <c r="Q17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2" s="101"/>
      <c r="S172" s="101"/>
      <c r="T172" s="101"/>
      <c r="U172" s="101"/>
      <c r="V172" s="65"/>
      <c r="W172" s="118" t="e">
        <f>AVERAGE(Table12151658920[[#This Row],[Column19]],Table12151658920[[#This Row],[Column20]],Table12151658920[[#This Row],[Column22]])</f>
        <v>#DIV/0!</v>
      </c>
      <c r="X172" s="59">
        <v>0</v>
      </c>
      <c r="Y172" s="59">
        <v>0</v>
      </c>
      <c r="Z172" s="59">
        <v>0</v>
      </c>
      <c r="AA172" s="101"/>
      <c r="AB172" s="65"/>
      <c r="AC172" s="118">
        <f>AVERAGE(Table12151658920[[#This Row],[Column25]],Table12151658920[[#This Row],[Column26]],Table12151658920[[#This Row],[Column27]])</f>
        <v>0</v>
      </c>
      <c r="AD172" s="101"/>
      <c r="AE172" s="101"/>
      <c r="AF172" s="101"/>
      <c r="AG172" s="101"/>
      <c r="AH172" s="65"/>
      <c r="AI172" s="118" t="e">
        <f>AVERAGE(Table12151658920[[#This Row],[Column33]],Table12151658920[[#This Row],[Column32]],Table12151658920[[#This Row],[Column31]])</f>
        <v>#DIV/0!</v>
      </c>
      <c r="AJ172" s="54"/>
      <c r="AK172" s="54"/>
      <c r="AL172" s="101"/>
      <c r="AM172" s="54"/>
      <c r="AN172" s="65"/>
      <c r="AO172" s="118">
        <v>0</v>
      </c>
      <c r="AP172" s="59">
        <v>0</v>
      </c>
      <c r="AQ172" s="59">
        <v>0</v>
      </c>
      <c r="AR172" s="59">
        <v>0</v>
      </c>
      <c r="AS172" s="101"/>
      <c r="AT172" s="65"/>
      <c r="AU172" s="118">
        <f>AVERAGE(Table12151658920[[#This Row],[Column45]],Table12151658920[[#This Row],[Column44]],Table12151658920[[#This Row],[Column43]])</f>
        <v>0</v>
      </c>
      <c r="AV172" s="102">
        <v>0</v>
      </c>
      <c r="AW172" s="102">
        <v>0</v>
      </c>
      <c r="AX172" s="102">
        <v>0</v>
      </c>
      <c r="AY172" s="102">
        <v>0</v>
      </c>
      <c r="AZ172" s="102">
        <v>0</v>
      </c>
      <c r="BA17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3" spans="1:53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58"/>
      <c r="M173" s="58"/>
      <c r="N173" s="58"/>
      <c r="O173" s="58"/>
      <c r="P173" s="59"/>
      <c r="Q17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3" s="102"/>
      <c r="S173" s="102"/>
      <c r="T173" s="102"/>
      <c r="U173" s="102"/>
      <c r="V173" s="59"/>
      <c r="W173" s="118" t="e">
        <f>AVERAGE(Table12151658920[[#This Row],[Column19]],Table12151658920[[#This Row],[Column20]],Table12151658920[[#This Row],[Column22]])</f>
        <v>#DIV/0!</v>
      </c>
      <c r="X173" s="59">
        <v>0</v>
      </c>
      <c r="Y173" s="59">
        <v>0</v>
      </c>
      <c r="Z173" s="59">
        <v>0</v>
      </c>
      <c r="AA173" s="102"/>
      <c r="AB173" s="59"/>
      <c r="AC173" s="118">
        <f>AVERAGE(Table12151658920[[#This Row],[Column25]],Table12151658920[[#This Row],[Column26]],Table12151658920[[#This Row],[Column27]])</f>
        <v>0</v>
      </c>
      <c r="AD173" s="102"/>
      <c r="AE173" s="102"/>
      <c r="AF173" s="102"/>
      <c r="AG173" s="102"/>
      <c r="AH173" s="59"/>
      <c r="AI173" s="118" t="e">
        <f>AVERAGE(Table12151658920[[#This Row],[Column33]],Table12151658920[[#This Row],[Column32]],Table12151658920[[#This Row],[Column31]])</f>
        <v>#DIV/0!</v>
      </c>
      <c r="AJ173" s="58"/>
      <c r="AK173" s="58"/>
      <c r="AL173" s="102"/>
      <c r="AM173" s="58"/>
      <c r="AN173" s="59"/>
      <c r="AO173" s="118">
        <v>0</v>
      </c>
      <c r="AP173" s="59">
        <v>0</v>
      </c>
      <c r="AQ173" s="59">
        <v>0</v>
      </c>
      <c r="AR173" s="59">
        <v>0</v>
      </c>
      <c r="AS173" s="102"/>
      <c r="AT173" s="59"/>
      <c r="AU173" s="118">
        <f>AVERAGE(Table12151658920[[#This Row],[Column45]],Table12151658920[[#This Row],[Column44]],Table12151658920[[#This Row],[Column43]])</f>
        <v>0</v>
      </c>
      <c r="AV173" s="102">
        <v>0</v>
      </c>
      <c r="AW173" s="102">
        <v>0</v>
      </c>
      <c r="AX173" s="102">
        <v>0</v>
      </c>
      <c r="AY173" s="102">
        <v>0</v>
      </c>
      <c r="AZ173" s="102">
        <v>0</v>
      </c>
      <c r="BA17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4" spans="1:53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54"/>
      <c r="M174" s="54"/>
      <c r="N174" s="54"/>
      <c r="O174" s="54"/>
      <c r="P174" s="65"/>
      <c r="Q17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4" s="101"/>
      <c r="S174" s="101"/>
      <c r="T174" s="101"/>
      <c r="U174" s="101"/>
      <c r="V174" s="65"/>
      <c r="W174" s="118" t="e">
        <f>AVERAGE(Table12151658920[[#This Row],[Column19]],Table12151658920[[#This Row],[Column20]],Table12151658920[[#This Row],[Column22]])</f>
        <v>#DIV/0!</v>
      </c>
      <c r="X174" s="59">
        <v>0</v>
      </c>
      <c r="Y174" s="59">
        <v>0</v>
      </c>
      <c r="Z174" s="59">
        <v>0</v>
      </c>
      <c r="AA174" s="101"/>
      <c r="AB174" s="65"/>
      <c r="AC174" s="118">
        <f>AVERAGE(Table12151658920[[#This Row],[Column25]],Table12151658920[[#This Row],[Column26]],Table12151658920[[#This Row],[Column27]])</f>
        <v>0</v>
      </c>
      <c r="AD174" s="101"/>
      <c r="AE174" s="101"/>
      <c r="AF174" s="101"/>
      <c r="AG174" s="101"/>
      <c r="AH174" s="65"/>
      <c r="AI174" s="118" t="e">
        <f>AVERAGE(Table12151658920[[#This Row],[Column33]],Table12151658920[[#This Row],[Column32]],Table12151658920[[#This Row],[Column31]])</f>
        <v>#DIV/0!</v>
      </c>
      <c r="AJ174" s="54"/>
      <c r="AK174" s="54"/>
      <c r="AL174" s="101"/>
      <c r="AM174" s="54"/>
      <c r="AN174" s="65"/>
      <c r="AO174" s="118">
        <v>0</v>
      </c>
      <c r="AP174" s="59">
        <v>0</v>
      </c>
      <c r="AQ174" s="59">
        <v>0</v>
      </c>
      <c r="AR174" s="59">
        <v>0</v>
      </c>
      <c r="AS174" s="101"/>
      <c r="AT174" s="65"/>
      <c r="AU174" s="118">
        <f>AVERAGE(Table12151658920[[#This Row],[Column45]],Table12151658920[[#This Row],[Column44]],Table12151658920[[#This Row],[Column43]])</f>
        <v>0</v>
      </c>
      <c r="AV174" s="102">
        <v>0</v>
      </c>
      <c r="AW174" s="102">
        <v>0</v>
      </c>
      <c r="AX174" s="102">
        <v>0</v>
      </c>
      <c r="AY174" s="102">
        <v>0</v>
      </c>
      <c r="AZ174" s="102">
        <v>0</v>
      </c>
      <c r="BA17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5" spans="1:53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58"/>
      <c r="M175" s="58"/>
      <c r="N175" s="58"/>
      <c r="O175" s="58"/>
      <c r="P175" s="59"/>
      <c r="Q17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5" s="102"/>
      <c r="S175" s="102"/>
      <c r="T175" s="102"/>
      <c r="U175" s="102"/>
      <c r="V175" s="59"/>
      <c r="W175" s="118" t="e">
        <f>AVERAGE(Table12151658920[[#This Row],[Column19]],Table12151658920[[#This Row],[Column20]],Table12151658920[[#This Row],[Column22]])</f>
        <v>#DIV/0!</v>
      </c>
      <c r="X175" s="59">
        <v>0</v>
      </c>
      <c r="Y175" s="59">
        <v>0</v>
      </c>
      <c r="Z175" s="59">
        <v>0</v>
      </c>
      <c r="AA175" s="102"/>
      <c r="AB175" s="59"/>
      <c r="AC175" s="118">
        <f>AVERAGE(Table12151658920[[#This Row],[Column25]],Table12151658920[[#This Row],[Column26]],Table12151658920[[#This Row],[Column27]])</f>
        <v>0</v>
      </c>
      <c r="AD175" s="102"/>
      <c r="AE175" s="102"/>
      <c r="AF175" s="102"/>
      <c r="AG175" s="102"/>
      <c r="AH175" s="59"/>
      <c r="AI175" s="118" t="e">
        <f>AVERAGE(Table12151658920[[#This Row],[Column33]],Table12151658920[[#This Row],[Column32]],Table12151658920[[#This Row],[Column31]])</f>
        <v>#DIV/0!</v>
      </c>
      <c r="AJ175" s="58"/>
      <c r="AK175" s="58"/>
      <c r="AL175" s="102"/>
      <c r="AM175" s="58"/>
      <c r="AN175" s="59"/>
      <c r="AO175" s="118">
        <v>0</v>
      </c>
      <c r="AP175" s="59">
        <v>0</v>
      </c>
      <c r="AQ175" s="59">
        <v>0</v>
      </c>
      <c r="AR175" s="59">
        <v>0</v>
      </c>
      <c r="AS175" s="102"/>
      <c r="AT175" s="59"/>
      <c r="AU175" s="118">
        <f>AVERAGE(Table12151658920[[#This Row],[Column45]],Table12151658920[[#This Row],[Column44]],Table12151658920[[#This Row],[Column43]])</f>
        <v>0</v>
      </c>
      <c r="AV175" s="102">
        <v>0</v>
      </c>
      <c r="AW175" s="102">
        <v>0</v>
      </c>
      <c r="AX175" s="102">
        <v>0</v>
      </c>
      <c r="AY175" s="102">
        <v>0</v>
      </c>
      <c r="AZ175" s="102">
        <v>0</v>
      </c>
      <c r="BA17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6" spans="1:53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54"/>
      <c r="M176" s="54"/>
      <c r="N176" s="54"/>
      <c r="O176" s="54"/>
      <c r="P176" s="65"/>
      <c r="Q17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6" s="101"/>
      <c r="S176" s="101"/>
      <c r="T176" s="101"/>
      <c r="U176" s="101"/>
      <c r="V176" s="65"/>
      <c r="W176" s="118" t="e">
        <f>AVERAGE(Table12151658920[[#This Row],[Column19]],Table12151658920[[#This Row],[Column20]],Table12151658920[[#This Row],[Column22]])</f>
        <v>#DIV/0!</v>
      </c>
      <c r="X176" s="59">
        <v>0</v>
      </c>
      <c r="Y176" s="59">
        <v>0</v>
      </c>
      <c r="Z176" s="59">
        <v>0</v>
      </c>
      <c r="AA176" s="101"/>
      <c r="AB176" s="65"/>
      <c r="AC176" s="118">
        <f>AVERAGE(Table12151658920[[#This Row],[Column25]],Table12151658920[[#This Row],[Column26]],Table12151658920[[#This Row],[Column27]])</f>
        <v>0</v>
      </c>
      <c r="AD176" s="101"/>
      <c r="AE176" s="101"/>
      <c r="AF176" s="101"/>
      <c r="AG176" s="101"/>
      <c r="AH176" s="65"/>
      <c r="AI176" s="118" t="e">
        <f>AVERAGE(Table12151658920[[#This Row],[Column33]],Table12151658920[[#This Row],[Column32]],Table12151658920[[#This Row],[Column31]])</f>
        <v>#DIV/0!</v>
      </c>
      <c r="AJ176" s="54"/>
      <c r="AK176" s="54"/>
      <c r="AL176" s="101"/>
      <c r="AM176" s="54"/>
      <c r="AN176" s="65"/>
      <c r="AO176" s="118">
        <v>0</v>
      </c>
      <c r="AP176" s="59">
        <v>0</v>
      </c>
      <c r="AQ176" s="59">
        <v>0</v>
      </c>
      <c r="AR176" s="59">
        <v>0</v>
      </c>
      <c r="AS176" s="101"/>
      <c r="AT176" s="65"/>
      <c r="AU176" s="118">
        <f>AVERAGE(Table12151658920[[#This Row],[Column45]],Table12151658920[[#This Row],[Column44]],Table12151658920[[#This Row],[Column43]])</f>
        <v>0</v>
      </c>
      <c r="AV176" s="102">
        <v>0</v>
      </c>
      <c r="AW176" s="102">
        <v>0</v>
      </c>
      <c r="AX176" s="102">
        <v>0</v>
      </c>
      <c r="AY176" s="102">
        <v>0</v>
      </c>
      <c r="AZ176" s="102">
        <v>0</v>
      </c>
      <c r="BA17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7" spans="1:53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58"/>
      <c r="M177" s="58"/>
      <c r="N177" s="58"/>
      <c r="O177" s="58"/>
      <c r="P177" s="59"/>
      <c r="Q17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7" s="102"/>
      <c r="S177" s="102"/>
      <c r="T177" s="102"/>
      <c r="U177" s="102"/>
      <c r="V177" s="59"/>
      <c r="W177" s="118" t="e">
        <f>AVERAGE(Table12151658920[[#This Row],[Column19]],Table12151658920[[#This Row],[Column20]],Table12151658920[[#This Row],[Column22]])</f>
        <v>#DIV/0!</v>
      </c>
      <c r="X177" s="59">
        <v>0</v>
      </c>
      <c r="Y177" s="59">
        <v>0</v>
      </c>
      <c r="Z177" s="59">
        <v>0</v>
      </c>
      <c r="AA177" s="102"/>
      <c r="AB177" s="59"/>
      <c r="AC177" s="118">
        <f>AVERAGE(Table12151658920[[#This Row],[Column25]],Table12151658920[[#This Row],[Column26]],Table12151658920[[#This Row],[Column27]])</f>
        <v>0</v>
      </c>
      <c r="AD177" s="102"/>
      <c r="AE177" s="102"/>
      <c r="AF177" s="102"/>
      <c r="AG177" s="102"/>
      <c r="AH177" s="59"/>
      <c r="AI177" s="118" t="e">
        <f>AVERAGE(Table12151658920[[#This Row],[Column33]],Table12151658920[[#This Row],[Column32]],Table12151658920[[#This Row],[Column31]])</f>
        <v>#DIV/0!</v>
      </c>
      <c r="AJ177" s="58"/>
      <c r="AK177" s="58"/>
      <c r="AL177" s="102"/>
      <c r="AM177" s="58"/>
      <c r="AN177" s="59"/>
      <c r="AO177" s="118">
        <v>0</v>
      </c>
      <c r="AP177" s="59">
        <v>0</v>
      </c>
      <c r="AQ177" s="59">
        <v>0</v>
      </c>
      <c r="AR177" s="59">
        <v>0</v>
      </c>
      <c r="AS177" s="102"/>
      <c r="AT177" s="59"/>
      <c r="AU177" s="118">
        <f>AVERAGE(Table12151658920[[#This Row],[Column45]],Table12151658920[[#This Row],[Column44]],Table12151658920[[#This Row],[Column43]])</f>
        <v>0</v>
      </c>
      <c r="AV177" s="102">
        <v>0</v>
      </c>
      <c r="AW177" s="102">
        <v>0</v>
      </c>
      <c r="AX177" s="102">
        <v>0</v>
      </c>
      <c r="AY177" s="102">
        <v>0</v>
      </c>
      <c r="AZ177" s="102">
        <v>0</v>
      </c>
      <c r="BA17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8" spans="1:53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54"/>
      <c r="M178" s="54"/>
      <c r="N178" s="54"/>
      <c r="O178" s="54"/>
      <c r="P178" s="65"/>
      <c r="Q17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8" s="101"/>
      <c r="S178" s="101"/>
      <c r="T178" s="101"/>
      <c r="U178" s="101"/>
      <c r="V178" s="65"/>
      <c r="W178" s="118" t="e">
        <f>AVERAGE(Table12151658920[[#This Row],[Column19]],Table12151658920[[#This Row],[Column20]],Table12151658920[[#This Row],[Column22]])</f>
        <v>#DIV/0!</v>
      </c>
      <c r="X178" s="59">
        <v>0</v>
      </c>
      <c r="Y178" s="59">
        <v>0</v>
      </c>
      <c r="Z178" s="59">
        <v>0</v>
      </c>
      <c r="AA178" s="101"/>
      <c r="AB178" s="65"/>
      <c r="AC178" s="118">
        <f>AVERAGE(Table12151658920[[#This Row],[Column25]],Table12151658920[[#This Row],[Column26]],Table12151658920[[#This Row],[Column27]])</f>
        <v>0</v>
      </c>
      <c r="AD178" s="101"/>
      <c r="AE178" s="101"/>
      <c r="AF178" s="101"/>
      <c r="AG178" s="101"/>
      <c r="AH178" s="65"/>
      <c r="AI178" s="118" t="e">
        <f>AVERAGE(Table12151658920[[#This Row],[Column33]],Table12151658920[[#This Row],[Column32]],Table12151658920[[#This Row],[Column31]])</f>
        <v>#DIV/0!</v>
      </c>
      <c r="AJ178" s="54"/>
      <c r="AK178" s="54"/>
      <c r="AL178" s="101"/>
      <c r="AM178" s="54"/>
      <c r="AN178" s="65"/>
      <c r="AO178" s="118">
        <v>0</v>
      </c>
      <c r="AP178" s="59">
        <v>0</v>
      </c>
      <c r="AQ178" s="59">
        <v>0</v>
      </c>
      <c r="AR178" s="59">
        <v>0</v>
      </c>
      <c r="AS178" s="101"/>
      <c r="AT178" s="65"/>
      <c r="AU178" s="118">
        <f>AVERAGE(Table12151658920[[#This Row],[Column45]],Table12151658920[[#This Row],[Column44]],Table12151658920[[#This Row],[Column43]])</f>
        <v>0</v>
      </c>
      <c r="AV178" s="102">
        <v>0</v>
      </c>
      <c r="AW178" s="102">
        <v>0</v>
      </c>
      <c r="AX178" s="102">
        <v>0</v>
      </c>
      <c r="AY178" s="102">
        <v>0</v>
      </c>
      <c r="AZ178" s="102">
        <v>0</v>
      </c>
      <c r="BA17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79" spans="1:53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58"/>
      <c r="M179" s="58"/>
      <c r="N179" s="58"/>
      <c r="O179" s="58"/>
      <c r="P179" s="59"/>
      <c r="Q17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79" s="102"/>
      <c r="S179" s="102"/>
      <c r="T179" s="102"/>
      <c r="U179" s="102"/>
      <c r="V179" s="59"/>
      <c r="W179" s="118" t="e">
        <f>AVERAGE(Table12151658920[[#This Row],[Column19]],Table12151658920[[#This Row],[Column20]],Table12151658920[[#This Row],[Column22]])</f>
        <v>#DIV/0!</v>
      </c>
      <c r="X179" s="59">
        <v>0</v>
      </c>
      <c r="Y179" s="59">
        <v>0</v>
      </c>
      <c r="Z179" s="59">
        <v>0</v>
      </c>
      <c r="AA179" s="102"/>
      <c r="AB179" s="59"/>
      <c r="AC179" s="118">
        <f>AVERAGE(Table12151658920[[#This Row],[Column25]],Table12151658920[[#This Row],[Column26]],Table12151658920[[#This Row],[Column27]])</f>
        <v>0</v>
      </c>
      <c r="AD179" s="102"/>
      <c r="AE179" s="102"/>
      <c r="AF179" s="102"/>
      <c r="AG179" s="102"/>
      <c r="AH179" s="59"/>
      <c r="AI179" s="118" t="e">
        <f>AVERAGE(Table12151658920[[#This Row],[Column33]],Table12151658920[[#This Row],[Column32]],Table12151658920[[#This Row],[Column31]])</f>
        <v>#DIV/0!</v>
      </c>
      <c r="AJ179" s="58"/>
      <c r="AK179" s="58"/>
      <c r="AL179" s="102"/>
      <c r="AM179" s="58"/>
      <c r="AN179" s="59"/>
      <c r="AO179" s="118">
        <v>0</v>
      </c>
      <c r="AP179" s="59">
        <v>0</v>
      </c>
      <c r="AQ179" s="59">
        <v>0</v>
      </c>
      <c r="AR179" s="59">
        <v>0</v>
      </c>
      <c r="AS179" s="102"/>
      <c r="AT179" s="59"/>
      <c r="AU179" s="118">
        <f>AVERAGE(Table12151658920[[#This Row],[Column45]],Table12151658920[[#This Row],[Column44]],Table12151658920[[#This Row],[Column43]])</f>
        <v>0</v>
      </c>
      <c r="AV179" s="102">
        <v>0</v>
      </c>
      <c r="AW179" s="102">
        <v>0</v>
      </c>
      <c r="AX179" s="102">
        <v>0</v>
      </c>
      <c r="AY179" s="102">
        <v>0</v>
      </c>
      <c r="AZ179" s="102">
        <v>0</v>
      </c>
      <c r="BA17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0" spans="1:53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54"/>
      <c r="M180" s="54"/>
      <c r="N180" s="54"/>
      <c r="O180" s="54"/>
      <c r="P180" s="65"/>
      <c r="Q18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0" s="101"/>
      <c r="S180" s="101"/>
      <c r="T180" s="101"/>
      <c r="U180" s="101"/>
      <c r="V180" s="65"/>
      <c r="W180" s="118" t="e">
        <f>AVERAGE(Table12151658920[[#This Row],[Column19]],Table12151658920[[#This Row],[Column20]],Table12151658920[[#This Row],[Column22]])</f>
        <v>#DIV/0!</v>
      </c>
      <c r="X180" s="59">
        <v>0</v>
      </c>
      <c r="Y180" s="59">
        <v>0</v>
      </c>
      <c r="Z180" s="59">
        <v>0</v>
      </c>
      <c r="AA180" s="101"/>
      <c r="AB180" s="65"/>
      <c r="AC180" s="118">
        <f>AVERAGE(Table12151658920[[#This Row],[Column25]],Table12151658920[[#This Row],[Column26]],Table12151658920[[#This Row],[Column27]])</f>
        <v>0</v>
      </c>
      <c r="AD180" s="101"/>
      <c r="AE180" s="101"/>
      <c r="AF180" s="101"/>
      <c r="AG180" s="101"/>
      <c r="AH180" s="65"/>
      <c r="AI180" s="118" t="e">
        <f>AVERAGE(Table12151658920[[#This Row],[Column33]],Table12151658920[[#This Row],[Column32]],Table12151658920[[#This Row],[Column31]])</f>
        <v>#DIV/0!</v>
      </c>
      <c r="AJ180" s="54"/>
      <c r="AK180" s="54"/>
      <c r="AL180" s="101"/>
      <c r="AM180" s="54"/>
      <c r="AN180" s="65"/>
      <c r="AO180" s="118">
        <v>0</v>
      </c>
      <c r="AP180" s="59">
        <v>0</v>
      </c>
      <c r="AQ180" s="59">
        <v>0</v>
      </c>
      <c r="AR180" s="59">
        <v>0</v>
      </c>
      <c r="AS180" s="101"/>
      <c r="AT180" s="65"/>
      <c r="AU180" s="118">
        <f>AVERAGE(Table12151658920[[#This Row],[Column45]],Table12151658920[[#This Row],[Column44]],Table12151658920[[#This Row],[Column43]])</f>
        <v>0</v>
      </c>
      <c r="AV180" s="102">
        <v>0</v>
      </c>
      <c r="AW180" s="102">
        <v>0</v>
      </c>
      <c r="AX180" s="102">
        <v>0</v>
      </c>
      <c r="AY180" s="102">
        <v>0</v>
      </c>
      <c r="AZ180" s="102">
        <v>0</v>
      </c>
      <c r="BA18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1" spans="1:53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58"/>
      <c r="M181" s="58"/>
      <c r="N181" s="58"/>
      <c r="O181" s="58"/>
      <c r="P181" s="59"/>
      <c r="Q18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1" s="102"/>
      <c r="S181" s="102"/>
      <c r="T181" s="102"/>
      <c r="U181" s="102"/>
      <c r="V181" s="59"/>
      <c r="W181" s="118" t="e">
        <f>AVERAGE(Table12151658920[[#This Row],[Column19]],Table12151658920[[#This Row],[Column20]],Table12151658920[[#This Row],[Column22]])</f>
        <v>#DIV/0!</v>
      </c>
      <c r="X181" s="59">
        <v>0</v>
      </c>
      <c r="Y181" s="59">
        <v>0</v>
      </c>
      <c r="Z181" s="59">
        <v>0</v>
      </c>
      <c r="AA181" s="102"/>
      <c r="AB181" s="59"/>
      <c r="AC181" s="118">
        <f>AVERAGE(Table12151658920[[#This Row],[Column25]],Table12151658920[[#This Row],[Column26]],Table12151658920[[#This Row],[Column27]])</f>
        <v>0</v>
      </c>
      <c r="AD181" s="102"/>
      <c r="AE181" s="102"/>
      <c r="AF181" s="102"/>
      <c r="AG181" s="102"/>
      <c r="AH181" s="59"/>
      <c r="AI181" s="118" t="e">
        <f>AVERAGE(Table12151658920[[#This Row],[Column33]],Table12151658920[[#This Row],[Column32]],Table12151658920[[#This Row],[Column31]])</f>
        <v>#DIV/0!</v>
      </c>
      <c r="AJ181" s="58"/>
      <c r="AK181" s="58"/>
      <c r="AL181" s="102"/>
      <c r="AM181" s="58"/>
      <c r="AN181" s="59"/>
      <c r="AO181" s="118">
        <v>0</v>
      </c>
      <c r="AP181" s="59">
        <v>0</v>
      </c>
      <c r="AQ181" s="59">
        <v>0</v>
      </c>
      <c r="AR181" s="59">
        <v>0</v>
      </c>
      <c r="AS181" s="102"/>
      <c r="AT181" s="59"/>
      <c r="AU181" s="118">
        <f>AVERAGE(Table12151658920[[#This Row],[Column45]],Table12151658920[[#This Row],[Column44]],Table12151658920[[#This Row],[Column43]])</f>
        <v>0</v>
      </c>
      <c r="AV181" s="102">
        <v>0</v>
      </c>
      <c r="AW181" s="102">
        <v>0</v>
      </c>
      <c r="AX181" s="102">
        <v>0</v>
      </c>
      <c r="AY181" s="102">
        <v>0</v>
      </c>
      <c r="AZ181" s="102">
        <v>0</v>
      </c>
      <c r="BA18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2" spans="1:53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54"/>
      <c r="M182" s="54"/>
      <c r="N182" s="54"/>
      <c r="O182" s="54"/>
      <c r="P182" s="65"/>
      <c r="Q18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2" s="101"/>
      <c r="S182" s="101"/>
      <c r="T182" s="101"/>
      <c r="U182" s="101"/>
      <c r="V182" s="65"/>
      <c r="W182" s="118" t="e">
        <f>AVERAGE(Table12151658920[[#This Row],[Column19]],Table12151658920[[#This Row],[Column20]],Table12151658920[[#This Row],[Column22]])</f>
        <v>#DIV/0!</v>
      </c>
      <c r="X182" s="59">
        <v>0</v>
      </c>
      <c r="Y182" s="59">
        <v>0</v>
      </c>
      <c r="Z182" s="59">
        <v>0</v>
      </c>
      <c r="AA182" s="101"/>
      <c r="AB182" s="65"/>
      <c r="AC182" s="118">
        <f>AVERAGE(Table12151658920[[#This Row],[Column25]],Table12151658920[[#This Row],[Column26]],Table12151658920[[#This Row],[Column27]])</f>
        <v>0</v>
      </c>
      <c r="AD182" s="101"/>
      <c r="AE182" s="101"/>
      <c r="AF182" s="101"/>
      <c r="AG182" s="101"/>
      <c r="AH182" s="65"/>
      <c r="AI182" s="118" t="e">
        <f>AVERAGE(Table12151658920[[#This Row],[Column33]],Table12151658920[[#This Row],[Column32]],Table12151658920[[#This Row],[Column31]])</f>
        <v>#DIV/0!</v>
      </c>
      <c r="AJ182" s="54"/>
      <c r="AK182" s="54"/>
      <c r="AL182" s="101"/>
      <c r="AM182" s="54"/>
      <c r="AN182" s="65"/>
      <c r="AO182" s="118">
        <v>0</v>
      </c>
      <c r="AP182" s="59">
        <v>0</v>
      </c>
      <c r="AQ182" s="59">
        <v>0</v>
      </c>
      <c r="AR182" s="59">
        <v>0</v>
      </c>
      <c r="AS182" s="101"/>
      <c r="AT182" s="65"/>
      <c r="AU182" s="118">
        <f>AVERAGE(Table12151658920[[#This Row],[Column45]],Table12151658920[[#This Row],[Column44]],Table12151658920[[#This Row],[Column43]])</f>
        <v>0</v>
      </c>
      <c r="AV182" s="102">
        <v>0</v>
      </c>
      <c r="AW182" s="102">
        <v>0</v>
      </c>
      <c r="AX182" s="102">
        <v>0</v>
      </c>
      <c r="AY182" s="102">
        <v>0</v>
      </c>
      <c r="AZ182" s="102">
        <v>0</v>
      </c>
      <c r="BA18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3" spans="1:53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58"/>
      <c r="M183" s="58"/>
      <c r="N183" s="58"/>
      <c r="O183" s="58"/>
      <c r="P183" s="59"/>
      <c r="Q18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3" s="102"/>
      <c r="S183" s="102"/>
      <c r="T183" s="102"/>
      <c r="U183" s="102"/>
      <c r="V183" s="59"/>
      <c r="W183" s="118" t="e">
        <f>AVERAGE(Table12151658920[[#This Row],[Column19]],Table12151658920[[#This Row],[Column20]],Table12151658920[[#This Row],[Column22]])</f>
        <v>#DIV/0!</v>
      </c>
      <c r="X183" s="59">
        <v>0</v>
      </c>
      <c r="Y183" s="59">
        <v>0</v>
      </c>
      <c r="Z183" s="59">
        <v>0</v>
      </c>
      <c r="AA183" s="102"/>
      <c r="AB183" s="59"/>
      <c r="AC183" s="118">
        <f>AVERAGE(Table12151658920[[#This Row],[Column25]],Table12151658920[[#This Row],[Column26]],Table12151658920[[#This Row],[Column27]])</f>
        <v>0</v>
      </c>
      <c r="AD183" s="102"/>
      <c r="AE183" s="102"/>
      <c r="AF183" s="102"/>
      <c r="AG183" s="102"/>
      <c r="AH183" s="59"/>
      <c r="AI183" s="118" t="e">
        <f>AVERAGE(Table12151658920[[#This Row],[Column33]],Table12151658920[[#This Row],[Column32]],Table12151658920[[#This Row],[Column31]])</f>
        <v>#DIV/0!</v>
      </c>
      <c r="AJ183" s="58"/>
      <c r="AK183" s="58"/>
      <c r="AL183" s="102"/>
      <c r="AM183" s="58"/>
      <c r="AN183" s="59"/>
      <c r="AO183" s="118">
        <v>0</v>
      </c>
      <c r="AP183" s="59">
        <v>0</v>
      </c>
      <c r="AQ183" s="59">
        <v>0</v>
      </c>
      <c r="AR183" s="59">
        <v>0</v>
      </c>
      <c r="AS183" s="102"/>
      <c r="AT183" s="59"/>
      <c r="AU183" s="118">
        <f>AVERAGE(Table12151658920[[#This Row],[Column45]],Table12151658920[[#This Row],[Column44]],Table12151658920[[#This Row],[Column43]])</f>
        <v>0</v>
      </c>
      <c r="AV183" s="102">
        <v>0</v>
      </c>
      <c r="AW183" s="102">
        <v>0</v>
      </c>
      <c r="AX183" s="102">
        <v>0</v>
      </c>
      <c r="AY183" s="102">
        <v>0</v>
      </c>
      <c r="AZ183" s="102">
        <v>0</v>
      </c>
      <c r="BA18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4" spans="1:53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54"/>
      <c r="M184" s="54"/>
      <c r="N184" s="54"/>
      <c r="O184" s="54"/>
      <c r="P184" s="65"/>
      <c r="Q18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4" s="101"/>
      <c r="S184" s="101"/>
      <c r="T184" s="101"/>
      <c r="U184" s="101"/>
      <c r="V184" s="65"/>
      <c r="W184" s="118" t="e">
        <f>AVERAGE(Table12151658920[[#This Row],[Column19]],Table12151658920[[#This Row],[Column20]],Table12151658920[[#This Row],[Column22]])</f>
        <v>#DIV/0!</v>
      </c>
      <c r="X184" s="59">
        <v>0</v>
      </c>
      <c r="Y184" s="59">
        <v>0</v>
      </c>
      <c r="Z184" s="59">
        <v>0</v>
      </c>
      <c r="AA184" s="101"/>
      <c r="AB184" s="65"/>
      <c r="AC184" s="118">
        <f>AVERAGE(Table12151658920[[#This Row],[Column25]],Table12151658920[[#This Row],[Column26]],Table12151658920[[#This Row],[Column27]])</f>
        <v>0</v>
      </c>
      <c r="AD184" s="101"/>
      <c r="AE184" s="101"/>
      <c r="AF184" s="101"/>
      <c r="AG184" s="101"/>
      <c r="AH184" s="65"/>
      <c r="AI184" s="118" t="e">
        <f>AVERAGE(Table12151658920[[#This Row],[Column33]],Table12151658920[[#This Row],[Column32]],Table12151658920[[#This Row],[Column31]])</f>
        <v>#DIV/0!</v>
      </c>
      <c r="AJ184" s="54"/>
      <c r="AK184" s="54"/>
      <c r="AL184" s="101"/>
      <c r="AM184" s="54"/>
      <c r="AN184" s="65"/>
      <c r="AO184" s="118">
        <v>0</v>
      </c>
      <c r="AP184" s="59">
        <v>0</v>
      </c>
      <c r="AQ184" s="59">
        <v>0</v>
      </c>
      <c r="AR184" s="59">
        <v>0</v>
      </c>
      <c r="AS184" s="101"/>
      <c r="AT184" s="65"/>
      <c r="AU184" s="118">
        <f>AVERAGE(Table12151658920[[#This Row],[Column45]],Table12151658920[[#This Row],[Column44]],Table12151658920[[#This Row],[Column43]])</f>
        <v>0</v>
      </c>
      <c r="AV184" s="102">
        <v>0</v>
      </c>
      <c r="AW184" s="102">
        <v>0</v>
      </c>
      <c r="AX184" s="102">
        <v>0</v>
      </c>
      <c r="AY184" s="102">
        <v>0</v>
      </c>
      <c r="AZ184" s="102">
        <v>0</v>
      </c>
      <c r="BA18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5" spans="1:53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58"/>
      <c r="M185" s="58"/>
      <c r="N185" s="58"/>
      <c r="O185" s="58"/>
      <c r="P185" s="59"/>
      <c r="Q18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5" s="102"/>
      <c r="S185" s="102"/>
      <c r="T185" s="102"/>
      <c r="U185" s="102"/>
      <c r="V185" s="59"/>
      <c r="W185" s="118" t="e">
        <f>AVERAGE(Table12151658920[[#This Row],[Column19]],Table12151658920[[#This Row],[Column20]],Table12151658920[[#This Row],[Column22]])</f>
        <v>#DIV/0!</v>
      </c>
      <c r="X185" s="59">
        <v>0</v>
      </c>
      <c r="Y185" s="59">
        <v>0</v>
      </c>
      <c r="Z185" s="59">
        <v>0</v>
      </c>
      <c r="AA185" s="102"/>
      <c r="AB185" s="59"/>
      <c r="AC185" s="118">
        <f>AVERAGE(Table12151658920[[#This Row],[Column25]],Table12151658920[[#This Row],[Column26]],Table12151658920[[#This Row],[Column27]])</f>
        <v>0</v>
      </c>
      <c r="AD185" s="102"/>
      <c r="AE185" s="102"/>
      <c r="AF185" s="102"/>
      <c r="AG185" s="102"/>
      <c r="AH185" s="59"/>
      <c r="AI185" s="118" t="e">
        <f>AVERAGE(Table12151658920[[#This Row],[Column33]],Table12151658920[[#This Row],[Column32]],Table12151658920[[#This Row],[Column31]])</f>
        <v>#DIV/0!</v>
      </c>
      <c r="AJ185" s="58"/>
      <c r="AK185" s="58"/>
      <c r="AL185" s="102"/>
      <c r="AM185" s="58"/>
      <c r="AN185" s="59"/>
      <c r="AO185" s="118">
        <v>0</v>
      </c>
      <c r="AP185" s="59">
        <v>0</v>
      </c>
      <c r="AQ185" s="59">
        <v>0</v>
      </c>
      <c r="AR185" s="59">
        <v>0</v>
      </c>
      <c r="AS185" s="102"/>
      <c r="AT185" s="59"/>
      <c r="AU185" s="118">
        <f>AVERAGE(Table12151658920[[#This Row],[Column45]],Table12151658920[[#This Row],[Column44]],Table12151658920[[#This Row],[Column43]])</f>
        <v>0</v>
      </c>
      <c r="AV185" s="102">
        <v>0</v>
      </c>
      <c r="AW185" s="102">
        <v>0</v>
      </c>
      <c r="AX185" s="102">
        <v>0</v>
      </c>
      <c r="AY185" s="102">
        <v>0</v>
      </c>
      <c r="AZ185" s="102">
        <v>0</v>
      </c>
      <c r="BA18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6" spans="1:53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54"/>
      <c r="M186" s="54"/>
      <c r="N186" s="54"/>
      <c r="O186" s="54"/>
      <c r="P186" s="65"/>
      <c r="Q18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6" s="101"/>
      <c r="S186" s="101"/>
      <c r="T186" s="101"/>
      <c r="U186" s="101"/>
      <c r="V186" s="65"/>
      <c r="W186" s="118" t="e">
        <f>AVERAGE(Table12151658920[[#This Row],[Column19]],Table12151658920[[#This Row],[Column20]],Table12151658920[[#This Row],[Column22]])</f>
        <v>#DIV/0!</v>
      </c>
      <c r="X186" s="59">
        <v>0</v>
      </c>
      <c r="Y186" s="59">
        <v>0</v>
      </c>
      <c r="Z186" s="59">
        <v>0</v>
      </c>
      <c r="AA186" s="101"/>
      <c r="AB186" s="65"/>
      <c r="AC186" s="118">
        <f>AVERAGE(Table12151658920[[#This Row],[Column25]],Table12151658920[[#This Row],[Column26]],Table12151658920[[#This Row],[Column27]])</f>
        <v>0</v>
      </c>
      <c r="AD186" s="101"/>
      <c r="AE186" s="101"/>
      <c r="AF186" s="101"/>
      <c r="AG186" s="101"/>
      <c r="AH186" s="65"/>
      <c r="AI186" s="118" t="e">
        <f>AVERAGE(Table12151658920[[#This Row],[Column33]],Table12151658920[[#This Row],[Column32]],Table12151658920[[#This Row],[Column31]])</f>
        <v>#DIV/0!</v>
      </c>
      <c r="AJ186" s="54"/>
      <c r="AK186" s="54"/>
      <c r="AL186" s="101"/>
      <c r="AM186" s="54"/>
      <c r="AN186" s="65"/>
      <c r="AO186" s="118">
        <v>0</v>
      </c>
      <c r="AP186" s="59">
        <v>0</v>
      </c>
      <c r="AQ186" s="59">
        <v>0</v>
      </c>
      <c r="AR186" s="59">
        <v>0</v>
      </c>
      <c r="AS186" s="101"/>
      <c r="AT186" s="65"/>
      <c r="AU186" s="118">
        <f>AVERAGE(Table12151658920[[#This Row],[Column45]],Table12151658920[[#This Row],[Column44]],Table12151658920[[#This Row],[Column43]])</f>
        <v>0</v>
      </c>
      <c r="AV186" s="102">
        <v>0</v>
      </c>
      <c r="AW186" s="102">
        <v>0</v>
      </c>
      <c r="AX186" s="102">
        <v>0</v>
      </c>
      <c r="AY186" s="102">
        <v>0</v>
      </c>
      <c r="AZ186" s="102">
        <v>0</v>
      </c>
      <c r="BA18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7" spans="1:53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58"/>
      <c r="M187" s="58"/>
      <c r="N187" s="58"/>
      <c r="O187" s="58"/>
      <c r="P187" s="59"/>
      <c r="Q18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7" s="102"/>
      <c r="S187" s="102"/>
      <c r="T187" s="102"/>
      <c r="U187" s="102"/>
      <c r="V187" s="59"/>
      <c r="W187" s="118" t="e">
        <f>AVERAGE(Table12151658920[[#This Row],[Column19]],Table12151658920[[#This Row],[Column20]],Table12151658920[[#This Row],[Column22]])</f>
        <v>#DIV/0!</v>
      </c>
      <c r="X187" s="59">
        <v>0</v>
      </c>
      <c r="Y187" s="59">
        <v>0</v>
      </c>
      <c r="Z187" s="59">
        <v>0</v>
      </c>
      <c r="AA187" s="102"/>
      <c r="AB187" s="59"/>
      <c r="AC187" s="118">
        <f>AVERAGE(Table12151658920[[#This Row],[Column25]],Table12151658920[[#This Row],[Column26]],Table12151658920[[#This Row],[Column27]])</f>
        <v>0</v>
      </c>
      <c r="AD187" s="102"/>
      <c r="AE187" s="102"/>
      <c r="AF187" s="102"/>
      <c r="AG187" s="102"/>
      <c r="AH187" s="59"/>
      <c r="AI187" s="118" t="e">
        <f>AVERAGE(Table12151658920[[#This Row],[Column33]],Table12151658920[[#This Row],[Column32]],Table12151658920[[#This Row],[Column31]])</f>
        <v>#DIV/0!</v>
      </c>
      <c r="AJ187" s="58"/>
      <c r="AK187" s="58"/>
      <c r="AL187" s="102"/>
      <c r="AM187" s="58"/>
      <c r="AN187" s="59"/>
      <c r="AO187" s="118">
        <v>0</v>
      </c>
      <c r="AP187" s="59">
        <v>0</v>
      </c>
      <c r="AQ187" s="59">
        <v>0</v>
      </c>
      <c r="AR187" s="59">
        <v>0</v>
      </c>
      <c r="AS187" s="102"/>
      <c r="AT187" s="59"/>
      <c r="AU187" s="118">
        <f>AVERAGE(Table12151658920[[#This Row],[Column45]],Table12151658920[[#This Row],[Column44]],Table12151658920[[#This Row],[Column43]])</f>
        <v>0</v>
      </c>
      <c r="AV187" s="102">
        <v>0</v>
      </c>
      <c r="AW187" s="102">
        <v>0</v>
      </c>
      <c r="AX187" s="102">
        <v>0</v>
      </c>
      <c r="AY187" s="102">
        <v>0</v>
      </c>
      <c r="AZ187" s="102">
        <v>0</v>
      </c>
      <c r="BA18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8" spans="1:53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54"/>
      <c r="M188" s="54"/>
      <c r="N188" s="54"/>
      <c r="O188" s="54"/>
      <c r="P188" s="65"/>
      <c r="Q18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8" s="101"/>
      <c r="S188" s="101"/>
      <c r="T188" s="101"/>
      <c r="U188" s="101"/>
      <c r="V188" s="65"/>
      <c r="W188" s="118" t="e">
        <f>AVERAGE(Table12151658920[[#This Row],[Column19]],Table12151658920[[#This Row],[Column20]],Table12151658920[[#This Row],[Column22]])</f>
        <v>#DIV/0!</v>
      </c>
      <c r="X188" s="59">
        <v>0</v>
      </c>
      <c r="Y188" s="59">
        <v>0</v>
      </c>
      <c r="Z188" s="59">
        <v>0</v>
      </c>
      <c r="AA188" s="101"/>
      <c r="AB188" s="65"/>
      <c r="AC188" s="118">
        <f>AVERAGE(Table12151658920[[#This Row],[Column25]],Table12151658920[[#This Row],[Column26]],Table12151658920[[#This Row],[Column27]])</f>
        <v>0</v>
      </c>
      <c r="AD188" s="101"/>
      <c r="AE188" s="101"/>
      <c r="AF188" s="101"/>
      <c r="AG188" s="101"/>
      <c r="AH188" s="65"/>
      <c r="AI188" s="118" t="e">
        <f>AVERAGE(Table12151658920[[#This Row],[Column33]],Table12151658920[[#This Row],[Column32]],Table12151658920[[#This Row],[Column31]])</f>
        <v>#DIV/0!</v>
      </c>
      <c r="AJ188" s="54"/>
      <c r="AK188" s="54"/>
      <c r="AL188" s="101"/>
      <c r="AM188" s="54"/>
      <c r="AN188" s="65"/>
      <c r="AO188" s="118">
        <v>0</v>
      </c>
      <c r="AP188" s="59">
        <v>0</v>
      </c>
      <c r="AQ188" s="59">
        <v>0</v>
      </c>
      <c r="AR188" s="59">
        <v>0</v>
      </c>
      <c r="AS188" s="101"/>
      <c r="AT188" s="65"/>
      <c r="AU188" s="118">
        <f>AVERAGE(Table12151658920[[#This Row],[Column45]],Table12151658920[[#This Row],[Column44]],Table12151658920[[#This Row],[Column43]])</f>
        <v>0</v>
      </c>
      <c r="AV188" s="102">
        <v>0</v>
      </c>
      <c r="AW188" s="102">
        <v>0</v>
      </c>
      <c r="AX188" s="102">
        <v>0</v>
      </c>
      <c r="AY188" s="102">
        <v>0</v>
      </c>
      <c r="AZ188" s="102">
        <v>0</v>
      </c>
      <c r="BA18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89" spans="1:53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58"/>
      <c r="M189" s="58"/>
      <c r="N189" s="58"/>
      <c r="O189" s="58"/>
      <c r="P189" s="59"/>
      <c r="Q18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89" s="102"/>
      <c r="S189" s="102"/>
      <c r="T189" s="102"/>
      <c r="U189" s="102"/>
      <c r="V189" s="59"/>
      <c r="W189" s="118" t="e">
        <f>AVERAGE(Table12151658920[[#This Row],[Column19]],Table12151658920[[#This Row],[Column20]],Table12151658920[[#This Row],[Column22]])</f>
        <v>#DIV/0!</v>
      </c>
      <c r="X189" s="59">
        <v>0</v>
      </c>
      <c r="Y189" s="59">
        <v>0</v>
      </c>
      <c r="Z189" s="59">
        <v>0</v>
      </c>
      <c r="AA189" s="102"/>
      <c r="AB189" s="59"/>
      <c r="AC189" s="118">
        <f>AVERAGE(Table12151658920[[#This Row],[Column25]],Table12151658920[[#This Row],[Column26]],Table12151658920[[#This Row],[Column27]])</f>
        <v>0</v>
      </c>
      <c r="AD189" s="102"/>
      <c r="AE189" s="102"/>
      <c r="AF189" s="102"/>
      <c r="AG189" s="102"/>
      <c r="AH189" s="59"/>
      <c r="AI189" s="118" t="e">
        <f>AVERAGE(Table12151658920[[#This Row],[Column33]],Table12151658920[[#This Row],[Column32]],Table12151658920[[#This Row],[Column31]])</f>
        <v>#DIV/0!</v>
      </c>
      <c r="AJ189" s="58"/>
      <c r="AK189" s="58"/>
      <c r="AL189" s="102"/>
      <c r="AM189" s="58"/>
      <c r="AN189" s="59"/>
      <c r="AO189" s="118">
        <v>0</v>
      </c>
      <c r="AP189" s="59">
        <v>0</v>
      </c>
      <c r="AQ189" s="59">
        <v>0</v>
      </c>
      <c r="AR189" s="59">
        <v>0</v>
      </c>
      <c r="AS189" s="102"/>
      <c r="AT189" s="59"/>
      <c r="AU189" s="118">
        <f>AVERAGE(Table12151658920[[#This Row],[Column45]],Table12151658920[[#This Row],[Column44]],Table12151658920[[#This Row],[Column43]])</f>
        <v>0</v>
      </c>
      <c r="AV189" s="102">
        <v>0</v>
      </c>
      <c r="AW189" s="102">
        <v>0</v>
      </c>
      <c r="AX189" s="102">
        <v>0</v>
      </c>
      <c r="AY189" s="102">
        <v>0</v>
      </c>
      <c r="AZ189" s="102">
        <v>0</v>
      </c>
      <c r="BA18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0" spans="1:53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54"/>
      <c r="M190" s="54"/>
      <c r="N190" s="54"/>
      <c r="O190" s="54"/>
      <c r="P190" s="65"/>
      <c r="Q19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0" s="101"/>
      <c r="S190" s="101"/>
      <c r="T190" s="101"/>
      <c r="U190" s="101"/>
      <c r="V190" s="65"/>
      <c r="W190" s="118" t="e">
        <f>AVERAGE(Table12151658920[[#This Row],[Column19]],Table12151658920[[#This Row],[Column20]],Table12151658920[[#This Row],[Column22]])</f>
        <v>#DIV/0!</v>
      </c>
      <c r="X190" s="59">
        <v>0</v>
      </c>
      <c r="Y190" s="59">
        <v>0</v>
      </c>
      <c r="Z190" s="59">
        <v>0</v>
      </c>
      <c r="AA190" s="101"/>
      <c r="AB190" s="65"/>
      <c r="AC190" s="118">
        <f>AVERAGE(Table12151658920[[#This Row],[Column25]],Table12151658920[[#This Row],[Column26]],Table12151658920[[#This Row],[Column27]])</f>
        <v>0</v>
      </c>
      <c r="AD190" s="101"/>
      <c r="AE190" s="101"/>
      <c r="AF190" s="101"/>
      <c r="AG190" s="101"/>
      <c r="AH190" s="65"/>
      <c r="AI190" s="118" t="e">
        <f>AVERAGE(Table12151658920[[#This Row],[Column33]],Table12151658920[[#This Row],[Column32]],Table12151658920[[#This Row],[Column31]])</f>
        <v>#DIV/0!</v>
      </c>
      <c r="AJ190" s="54"/>
      <c r="AK190" s="54"/>
      <c r="AL190" s="101"/>
      <c r="AM190" s="54"/>
      <c r="AN190" s="65"/>
      <c r="AO190" s="118">
        <v>0</v>
      </c>
      <c r="AP190" s="59">
        <v>0</v>
      </c>
      <c r="AQ190" s="59">
        <v>0</v>
      </c>
      <c r="AR190" s="59">
        <v>0</v>
      </c>
      <c r="AS190" s="101"/>
      <c r="AT190" s="65"/>
      <c r="AU190" s="118">
        <f>AVERAGE(Table12151658920[[#This Row],[Column45]],Table12151658920[[#This Row],[Column44]],Table12151658920[[#This Row],[Column43]])</f>
        <v>0</v>
      </c>
      <c r="AV190" s="102">
        <v>0</v>
      </c>
      <c r="AW190" s="102">
        <v>0</v>
      </c>
      <c r="AX190" s="102">
        <v>0</v>
      </c>
      <c r="AY190" s="102">
        <v>0</v>
      </c>
      <c r="AZ190" s="102">
        <v>0</v>
      </c>
      <c r="BA19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1" spans="1:53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58"/>
      <c r="M191" s="58"/>
      <c r="N191" s="58"/>
      <c r="O191" s="58"/>
      <c r="P191" s="59"/>
      <c r="Q19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1" s="102"/>
      <c r="S191" s="102"/>
      <c r="T191" s="102"/>
      <c r="U191" s="102"/>
      <c r="V191" s="59"/>
      <c r="W191" s="118" t="e">
        <f>AVERAGE(Table12151658920[[#This Row],[Column19]],Table12151658920[[#This Row],[Column20]],Table12151658920[[#This Row],[Column22]])</f>
        <v>#DIV/0!</v>
      </c>
      <c r="X191" s="59">
        <v>0</v>
      </c>
      <c r="Y191" s="59">
        <v>0</v>
      </c>
      <c r="Z191" s="59">
        <v>0</v>
      </c>
      <c r="AA191" s="102"/>
      <c r="AB191" s="59"/>
      <c r="AC191" s="118">
        <f>AVERAGE(Table12151658920[[#This Row],[Column25]],Table12151658920[[#This Row],[Column26]],Table12151658920[[#This Row],[Column27]])</f>
        <v>0</v>
      </c>
      <c r="AD191" s="102"/>
      <c r="AE191" s="102"/>
      <c r="AF191" s="102"/>
      <c r="AG191" s="102"/>
      <c r="AH191" s="59"/>
      <c r="AI191" s="118" t="e">
        <f>AVERAGE(Table12151658920[[#This Row],[Column33]],Table12151658920[[#This Row],[Column32]],Table12151658920[[#This Row],[Column31]])</f>
        <v>#DIV/0!</v>
      </c>
      <c r="AJ191" s="58"/>
      <c r="AK191" s="58"/>
      <c r="AL191" s="102"/>
      <c r="AM191" s="58"/>
      <c r="AN191" s="59"/>
      <c r="AO191" s="118">
        <v>0</v>
      </c>
      <c r="AP191" s="59">
        <v>0</v>
      </c>
      <c r="AQ191" s="59">
        <v>0</v>
      </c>
      <c r="AR191" s="59">
        <v>0</v>
      </c>
      <c r="AS191" s="102"/>
      <c r="AT191" s="59"/>
      <c r="AU191" s="118">
        <f>AVERAGE(Table12151658920[[#This Row],[Column45]],Table12151658920[[#This Row],[Column44]],Table12151658920[[#This Row],[Column43]])</f>
        <v>0</v>
      </c>
      <c r="AV191" s="102">
        <v>0</v>
      </c>
      <c r="AW191" s="102">
        <v>0</v>
      </c>
      <c r="AX191" s="102">
        <v>0</v>
      </c>
      <c r="AY191" s="102">
        <v>0</v>
      </c>
      <c r="AZ191" s="102">
        <v>0</v>
      </c>
      <c r="BA19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2" spans="1:53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54"/>
      <c r="M192" s="54"/>
      <c r="N192" s="54"/>
      <c r="O192" s="54"/>
      <c r="P192" s="65"/>
      <c r="Q19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2" s="101"/>
      <c r="S192" s="101"/>
      <c r="T192" s="101"/>
      <c r="U192" s="101"/>
      <c r="V192" s="65"/>
      <c r="W192" s="118" t="e">
        <f>AVERAGE(Table12151658920[[#This Row],[Column19]],Table12151658920[[#This Row],[Column20]],Table12151658920[[#This Row],[Column22]])</f>
        <v>#DIV/0!</v>
      </c>
      <c r="X192" s="59">
        <v>0</v>
      </c>
      <c r="Y192" s="59">
        <v>0</v>
      </c>
      <c r="Z192" s="59">
        <v>0</v>
      </c>
      <c r="AA192" s="101"/>
      <c r="AB192" s="65"/>
      <c r="AC192" s="118">
        <f>AVERAGE(Table12151658920[[#This Row],[Column25]],Table12151658920[[#This Row],[Column26]],Table12151658920[[#This Row],[Column27]])</f>
        <v>0</v>
      </c>
      <c r="AD192" s="101"/>
      <c r="AE192" s="101"/>
      <c r="AF192" s="101"/>
      <c r="AG192" s="101"/>
      <c r="AH192" s="65"/>
      <c r="AI192" s="118" t="e">
        <f>AVERAGE(Table12151658920[[#This Row],[Column33]],Table12151658920[[#This Row],[Column32]],Table12151658920[[#This Row],[Column31]])</f>
        <v>#DIV/0!</v>
      </c>
      <c r="AJ192" s="54"/>
      <c r="AK192" s="54"/>
      <c r="AL192" s="101"/>
      <c r="AM192" s="54"/>
      <c r="AN192" s="65"/>
      <c r="AO192" s="118">
        <v>0</v>
      </c>
      <c r="AP192" s="59">
        <v>0</v>
      </c>
      <c r="AQ192" s="59">
        <v>0</v>
      </c>
      <c r="AR192" s="59">
        <v>0</v>
      </c>
      <c r="AS192" s="101"/>
      <c r="AT192" s="65"/>
      <c r="AU192" s="118">
        <f>AVERAGE(Table12151658920[[#This Row],[Column45]],Table12151658920[[#This Row],[Column44]],Table12151658920[[#This Row],[Column43]])</f>
        <v>0</v>
      </c>
      <c r="AV192" s="102">
        <v>0</v>
      </c>
      <c r="AW192" s="102">
        <v>0</v>
      </c>
      <c r="AX192" s="102">
        <v>0</v>
      </c>
      <c r="AY192" s="102">
        <v>0</v>
      </c>
      <c r="AZ192" s="102">
        <v>0</v>
      </c>
      <c r="BA19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3" spans="1:53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58"/>
      <c r="M193" s="58"/>
      <c r="N193" s="58"/>
      <c r="O193" s="58"/>
      <c r="P193" s="59"/>
      <c r="Q19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3" s="102"/>
      <c r="S193" s="102"/>
      <c r="T193" s="102"/>
      <c r="U193" s="102"/>
      <c r="V193" s="59"/>
      <c r="W193" s="118" t="e">
        <f>AVERAGE(Table12151658920[[#This Row],[Column19]],Table12151658920[[#This Row],[Column20]],Table12151658920[[#This Row],[Column22]])</f>
        <v>#DIV/0!</v>
      </c>
      <c r="X193" s="59">
        <v>0</v>
      </c>
      <c r="Y193" s="59">
        <v>0</v>
      </c>
      <c r="Z193" s="59">
        <v>0</v>
      </c>
      <c r="AA193" s="102"/>
      <c r="AB193" s="59"/>
      <c r="AC193" s="118">
        <f>AVERAGE(Table12151658920[[#This Row],[Column25]],Table12151658920[[#This Row],[Column26]],Table12151658920[[#This Row],[Column27]])</f>
        <v>0</v>
      </c>
      <c r="AD193" s="102"/>
      <c r="AE193" s="102"/>
      <c r="AF193" s="102"/>
      <c r="AG193" s="102"/>
      <c r="AH193" s="59"/>
      <c r="AI193" s="118" t="e">
        <f>AVERAGE(Table12151658920[[#This Row],[Column33]],Table12151658920[[#This Row],[Column32]],Table12151658920[[#This Row],[Column31]])</f>
        <v>#DIV/0!</v>
      </c>
      <c r="AJ193" s="58"/>
      <c r="AK193" s="58"/>
      <c r="AL193" s="102"/>
      <c r="AM193" s="58"/>
      <c r="AN193" s="59"/>
      <c r="AO193" s="118">
        <v>0</v>
      </c>
      <c r="AP193" s="59">
        <v>0</v>
      </c>
      <c r="AQ193" s="59">
        <v>0</v>
      </c>
      <c r="AR193" s="59">
        <v>0</v>
      </c>
      <c r="AS193" s="102"/>
      <c r="AT193" s="59"/>
      <c r="AU193" s="118">
        <f>AVERAGE(Table12151658920[[#This Row],[Column45]],Table12151658920[[#This Row],[Column44]],Table12151658920[[#This Row],[Column43]])</f>
        <v>0</v>
      </c>
      <c r="AV193" s="102">
        <v>0</v>
      </c>
      <c r="AW193" s="102">
        <v>0</v>
      </c>
      <c r="AX193" s="102">
        <v>0</v>
      </c>
      <c r="AY193" s="102">
        <v>0</v>
      </c>
      <c r="AZ193" s="102">
        <v>0</v>
      </c>
      <c r="BA19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4" spans="1:53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54"/>
      <c r="M194" s="54"/>
      <c r="N194" s="54"/>
      <c r="O194" s="54"/>
      <c r="P194" s="65"/>
      <c r="Q19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4" s="101"/>
      <c r="S194" s="101"/>
      <c r="T194" s="101"/>
      <c r="U194" s="101"/>
      <c r="V194" s="65"/>
      <c r="W194" s="118" t="e">
        <f>AVERAGE(Table12151658920[[#This Row],[Column19]],Table12151658920[[#This Row],[Column20]],Table12151658920[[#This Row],[Column22]])</f>
        <v>#DIV/0!</v>
      </c>
      <c r="X194" s="59">
        <v>0</v>
      </c>
      <c r="Y194" s="59">
        <v>0</v>
      </c>
      <c r="Z194" s="59">
        <v>0</v>
      </c>
      <c r="AA194" s="101"/>
      <c r="AB194" s="65"/>
      <c r="AC194" s="118">
        <f>AVERAGE(Table12151658920[[#This Row],[Column25]],Table12151658920[[#This Row],[Column26]],Table12151658920[[#This Row],[Column27]])</f>
        <v>0</v>
      </c>
      <c r="AD194" s="101"/>
      <c r="AE194" s="101"/>
      <c r="AF194" s="101"/>
      <c r="AG194" s="101"/>
      <c r="AH194" s="65"/>
      <c r="AI194" s="118" t="e">
        <f>AVERAGE(Table12151658920[[#This Row],[Column33]],Table12151658920[[#This Row],[Column32]],Table12151658920[[#This Row],[Column31]])</f>
        <v>#DIV/0!</v>
      </c>
      <c r="AJ194" s="54"/>
      <c r="AK194" s="54"/>
      <c r="AL194" s="101"/>
      <c r="AM194" s="54"/>
      <c r="AN194" s="65"/>
      <c r="AO194" s="118">
        <v>0</v>
      </c>
      <c r="AP194" s="59">
        <v>0</v>
      </c>
      <c r="AQ194" s="59">
        <v>0</v>
      </c>
      <c r="AR194" s="59">
        <v>0</v>
      </c>
      <c r="AS194" s="101"/>
      <c r="AT194" s="65"/>
      <c r="AU194" s="118">
        <f>AVERAGE(Table12151658920[[#This Row],[Column45]],Table12151658920[[#This Row],[Column44]],Table12151658920[[#This Row],[Column43]])</f>
        <v>0</v>
      </c>
      <c r="AV194" s="102">
        <v>0</v>
      </c>
      <c r="AW194" s="102">
        <v>0</v>
      </c>
      <c r="AX194" s="102">
        <v>0</v>
      </c>
      <c r="AY194" s="102">
        <v>0</v>
      </c>
      <c r="AZ194" s="102">
        <v>0</v>
      </c>
      <c r="BA19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5" spans="1:53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58"/>
      <c r="M195" s="58"/>
      <c r="N195" s="58"/>
      <c r="O195" s="58"/>
      <c r="P195" s="59"/>
      <c r="Q19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5" s="102"/>
      <c r="S195" s="102"/>
      <c r="T195" s="102"/>
      <c r="U195" s="102"/>
      <c r="V195" s="59"/>
      <c r="W195" s="118" t="e">
        <f>AVERAGE(Table12151658920[[#This Row],[Column19]],Table12151658920[[#This Row],[Column20]],Table12151658920[[#This Row],[Column22]])</f>
        <v>#DIV/0!</v>
      </c>
      <c r="X195" s="59">
        <v>0</v>
      </c>
      <c r="Y195" s="59">
        <v>0</v>
      </c>
      <c r="Z195" s="59">
        <v>0</v>
      </c>
      <c r="AA195" s="102"/>
      <c r="AB195" s="59"/>
      <c r="AC195" s="118">
        <f>AVERAGE(Table12151658920[[#This Row],[Column25]],Table12151658920[[#This Row],[Column26]],Table12151658920[[#This Row],[Column27]])</f>
        <v>0</v>
      </c>
      <c r="AD195" s="102"/>
      <c r="AE195" s="102"/>
      <c r="AF195" s="102"/>
      <c r="AG195" s="102"/>
      <c r="AH195" s="59"/>
      <c r="AI195" s="118" t="e">
        <f>AVERAGE(Table12151658920[[#This Row],[Column33]],Table12151658920[[#This Row],[Column32]],Table12151658920[[#This Row],[Column31]])</f>
        <v>#DIV/0!</v>
      </c>
      <c r="AJ195" s="58"/>
      <c r="AK195" s="58"/>
      <c r="AL195" s="102"/>
      <c r="AM195" s="58"/>
      <c r="AN195" s="59"/>
      <c r="AO195" s="118">
        <v>0</v>
      </c>
      <c r="AP195" s="59">
        <v>0</v>
      </c>
      <c r="AQ195" s="59">
        <v>0</v>
      </c>
      <c r="AR195" s="59">
        <v>0</v>
      </c>
      <c r="AS195" s="102"/>
      <c r="AT195" s="59"/>
      <c r="AU195" s="118">
        <f>AVERAGE(Table12151658920[[#This Row],[Column45]],Table12151658920[[#This Row],[Column44]],Table12151658920[[#This Row],[Column43]])</f>
        <v>0</v>
      </c>
      <c r="AV195" s="102">
        <v>0</v>
      </c>
      <c r="AW195" s="102">
        <v>0</v>
      </c>
      <c r="AX195" s="102">
        <v>0</v>
      </c>
      <c r="AY195" s="102">
        <v>0</v>
      </c>
      <c r="AZ195" s="102">
        <v>0</v>
      </c>
      <c r="BA19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6" spans="1:53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54"/>
      <c r="M196" s="54"/>
      <c r="N196" s="54"/>
      <c r="O196" s="54"/>
      <c r="P196" s="65"/>
      <c r="Q19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6" s="101"/>
      <c r="S196" s="101"/>
      <c r="T196" s="101"/>
      <c r="U196" s="101"/>
      <c r="V196" s="65"/>
      <c r="W196" s="118" t="e">
        <f>AVERAGE(Table12151658920[[#This Row],[Column19]],Table12151658920[[#This Row],[Column20]],Table12151658920[[#This Row],[Column22]])</f>
        <v>#DIV/0!</v>
      </c>
      <c r="X196" s="59">
        <v>0</v>
      </c>
      <c r="Y196" s="59">
        <v>0</v>
      </c>
      <c r="Z196" s="59">
        <v>0</v>
      </c>
      <c r="AA196" s="101"/>
      <c r="AB196" s="65"/>
      <c r="AC196" s="118">
        <f>AVERAGE(Table12151658920[[#This Row],[Column25]],Table12151658920[[#This Row],[Column26]],Table12151658920[[#This Row],[Column27]])</f>
        <v>0</v>
      </c>
      <c r="AD196" s="101"/>
      <c r="AE196" s="101"/>
      <c r="AF196" s="101"/>
      <c r="AG196" s="101"/>
      <c r="AH196" s="65"/>
      <c r="AI196" s="118" t="e">
        <f>AVERAGE(Table12151658920[[#This Row],[Column33]],Table12151658920[[#This Row],[Column32]],Table12151658920[[#This Row],[Column31]])</f>
        <v>#DIV/0!</v>
      </c>
      <c r="AJ196" s="54"/>
      <c r="AK196" s="54"/>
      <c r="AL196" s="101"/>
      <c r="AM196" s="54"/>
      <c r="AN196" s="65"/>
      <c r="AO196" s="118">
        <v>0</v>
      </c>
      <c r="AP196" s="59">
        <v>0</v>
      </c>
      <c r="AQ196" s="59">
        <v>0</v>
      </c>
      <c r="AR196" s="59">
        <v>0</v>
      </c>
      <c r="AS196" s="101"/>
      <c r="AT196" s="65"/>
      <c r="AU196" s="118">
        <f>AVERAGE(Table12151658920[[#This Row],[Column45]],Table12151658920[[#This Row],[Column44]],Table12151658920[[#This Row],[Column43]])</f>
        <v>0</v>
      </c>
      <c r="AV196" s="102">
        <v>0</v>
      </c>
      <c r="AW196" s="102">
        <v>0</v>
      </c>
      <c r="AX196" s="102">
        <v>0</v>
      </c>
      <c r="AY196" s="102">
        <v>0</v>
      </c>
      <c r="AZ196" s="102">
        <v>0</v>
      </c>
      <c r="BA19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7" spans="1:53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58"/>
      <c r="M197" s="58"/>
      <c r="N197" s="58"/>
      <c r="O197" s="58"/>
      <c r="P197" s="59"/>
      <c r="Q19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7" s="102"/>
      <c r="S197" s="102"/>
      <c r="T197" s="102"/>
      <c r="U197" s="102"/>
      <c r="V197" s="59"/>
      <c r="W197" s="118" t="e">
        <f>AVERAGE(Table12151658920[[#This Row],[Column19]],Table12151658920[[#This Row],[Column20]],Table12151658920[[#This Row],[Column22]])</f>
        <v>#DIV/0!</v>
      </c>
      <c r="X197" s="59">
        <v>0</v>
      </c>
      <c r="Y197" s="59">
        <v>0</v>
      </c>
      <c r="Z197" s="59">
        <v>0</v>
      </c>
      <c r="AA197" s="102"/>
      <c r="AB197" s="59"/>
      <c r="AC197" s="118">
        <f>AVERAGE(Table12151658920[[#This Row],[Column25]],Table12151658920[[#This Row],[Column26]],Table12151658920[[#This Row],[Column27]])</f>
        <v>0</v>
      </c>
      <c r="AD197" s="102"/>
      <c r="AE197" s="102"/>
      <c r="AF197" s="102"/>
      <c r="AG197" s="102"/>
      <c r="AH197" s="59"/>
      <c r="AI197" s="118" t="e">
        <f>AVERAGE(Table12151658920[[#This Row],[Column33]],Table12151658920[[#This Row],[Column32]],Table12151658920[[#This Row],[Column31]])</f>
        <v>#DIV/0!</v>
      </c>
      <c r="AJ197" s="58"/>
      <c r="AK197" s="58"/>
      <c r="AL197" s="102"/>
      <c r="AM197" s="58"/>
      <c r="AN197" s="59"/>
      <c r="AO197" s="118">
        <v>0</v>
      </c>
      <c r="AP197" s="59">
        <v>0</v>
      </c>
      <c r="AQ197" s="59">
        <v>0</v>
      </c>
      <c r="AR197" s="59">
        <v>0</v>
      </c>
      <c r="AS197" s="102"/>
      <c r="AT197" s="59"/>
      <c r="AU197" s="118">
        <f>AVERAGE(Table12151658920[[#This Row],[Column45]],Table12151658920[[#This Row],[Column44]],Table12151658920[[#This Row],[Column43]])</f>
        <v>0</v>
      </c>
      <c r="AV197" s="102">
        <v>0</v>
      </c>
      <c r="AW197" s="102">
        <v>0</v>
      </c>
      <c r="AX197" s="102">
        <v>0</v>
      </c>
      <c r="AY197" s="102">
        <v>0</v>
      </c>
      <c r="AZ197" s="102">
        <v>0</v>
      </c>
      <c r="BA19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8" spans="1:53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54"/>
      <c r="M198" s="54"/>
      <c r="N198" s="54"/>
      <c r="O198" s="54"/>
      <c r="P198" s="65"/>
      <c r="Q19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8" s="101"/>
      <c r="S198" s="101"/>
      <c r="T198" s="101"/>
      <c r="U198" s="101"/>
      <c r="V198" s="65"/>
      <c r="W198" s="118" t="e">
        <f>AVERAGE(Table12151658920[[#This Row],[Column19]],Table12151658920[[#This Row],[Column20]],Table12151658920[[#This Row],[Column22]])</f>
        <v>#DIV/0!</v>
      </c>
      <c r="X198" s="59">
        <v>0</v>
      </c>
      <c r="Y198" s="59">
        <v>0</v>
      </c>
      <c r="Z198" s="59">
        <v>0</v>
      </c>
      <c r="AA198" s="101"/>
      <c r="AB198" s="65"/>
      <c r="AC198" s="118">
        <f>AVERAGE(Table12151658920[[#This Row],[Column25]],Table12151658920[[#This Row],[Column26]],Table12151658920[[#This Row],[Column27]])</f>
        <v>0</v>
      </c>
      <c r="AD198" s="101"/>
      <c r="AE198" s="101"/>
      <c r="AF198" s="101"/>
      <c r="AG198" s="101"/>
      <c r="AH198" s="65"/>
      <c r="AI198" s="118" t="e">
        <f>AVERAGE(Table12151658920[[#This Row],[Column33]],Table12151658920[[#This Row],[Column32]],Table12151658920[[#This Row],[Column31]])</f>
        <v>#DIV/0!</v>
      </c>
      <c r="AJ198" s="54"/>
      <c r="AK198" s="54"/>
      <c r="AL198" s="101"/>
      <c r="AM198" s="54"/>
      <c r="AN198" s="65"/>
      <c r="AO198" s="118">
        <v>0</v>
      </c>
      <c r="AP198" s="59">
        <v>0</v>
      </c>
      <c r="AQ198" s="59">
        <v>0</v>
      </c>
      <c r="AR198" s="59">
        <v>0</v>
      </c>
      <c r="AS198" s="101"/>
      <c r="AT198" s="65"/>
      <c r="AU198" s="118">
        <f>AVERAGE(Table12151658920[[#This Row],[Column45]],Table12151658920[[#This Row],[Column44]],Table12151658920[[#This Row],[Column43]])</f>
        <v>0</v>
      </c>
      <c r="AV198" s="102">
        <v>0</v>
      </c>
      <c r="AW198" s="102">
        <v>0</v>
      </c>
      <c r="AX198" s="102">
        <v>0</v>
      </c>
      <c r="AY198" s="102">
        <v>0</v>
      </c>
      <c r="AZ198" s="102">
        <v>0</v>
      </c>
      <c r="BA19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199" spans="1:53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58"/>
      <c r="M199" s="58"/>
      <c r="N199" s="58"/>
      <c r="O199" s="58"/>
      <c r="P199" s="59"/>
      <c r="Q19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199" s="102"/>
      <c r="S199" s="102"/>
      <c r="T199" s="102"/>
      <c r="U199" s="102"/>
      <c r="V199" s="59"/>
      <c r="W199" s="118" t="e">
        <f>AVERAGE(Table12151658920[[#This Row],[Column19]],Table12151658920[[#This Row],[Column20]],Table12151658920[[#This Row],[Column22]])</f>
        <v>#DIV/0!</v>
      </c>
      <c r="X199" s="59">
        <v>0</v>
      </c>
      <c r="Y199" s="59">
        <v>0</v>
      </c>
      <c r="Z199" s="59">
        <v>0</v>
      </c>
      <c r="AA199" s="102"/>
      <c r="AB199" s="59"/>
      <c r="AC199" s="118">
        <f>AVERAGE(Table12151658920[[#This Row],[Column25]],Table12151658920[[#This Row],[Column26]],Table12151658920[[#This Row],[Column27]])</f>
        <v>0</v>
      </c>
      <c r="AD199" s="102"/>
      <c r="AE199" s="102"/>
      <c r="AF199" s="102"/>
      <c r="AG199" s="102"/>
      <c r="AH199" s="59"/>
      <c r="AI199" s="118" t="e">
        <f>AVERAGE(Table12151658920[[#This Row],[Column33]],Table12151658920[[#This Row],[Column32]],Table12151658920[[#This Row],[Column31]])</f>
        <v>#DIV/0!</v>
      </c>
      <c r="AJ199" s="58"/>
      <c r="AK199" s="58"/>
      <c r="AL199" s="102"/>
      <c r="AM199" s="58"/>
      <c r="AN199" s="59"/>
      <c r="AO199" s="118">
        <v>0</v>
      </c>
      <c r="AP199" s="59">
        <v>0</v>
      </c>
      <c r="AQ199" s="59">
        <v>0</v>
      </c>
      <c r="AR199" s="59">
        <v>0</v>
      </c>
      <c r="AS199" s="102"/>
      <c r="AT199" s="59"/>
      <c r="AU199" s="118">
        <f>AVERAGE(Table12151658920[[#This Row],[Column45]],Table12151658920[[#This Row],[Column44]],Table12151658920[[#This Row],[Column43]])</f>
        <v>0</v>
      </c>
      <c r="AV199" s="102">
        <v>0</v>
      </c>
      <c r="AW199" s="102">
        <v>0</v>
      </c>
      <c r="AX199" s="102">
        <v>0</v>
      </c>
      <c r="AY199" s="102">
        <v>0</v>
      </c>
      <c r="AZ199" s="102">
        <v>0</v>
      </c>
      <c r="BA19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0" spans="1:53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54"/>
      <c r="M200" s="54"/>
      <c r="N200" s="54"/>
      <c r="O200" s="54"/>
      <c r="P200" s="65"/>
      <c r="Q20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0" s="101"/>
      <c r="S200" s="101"/>
      <c r="T200" s="101"/>
      <c r="U200" s="101"/>
      <c r="V200" s="65"/>
      <c r="W200" s="118" t="e">
        <f>AVERAGE(Table12151658920[[#This Row],[Column19]],Table12151658920[[#This Row],[Column20]],Table12151658920[[#This Row],[Column22]])</f>
        <v>#DIV/0!</v>
      </c>
      <c r="X200" s="59">
        <v>0</v>
      </c>
      <c r="Y200" s="59">
        <v>0</v>
      </c>
      <c r="Z200" s="59">
        <v>0</v>
      </c>
      <c r="AA200" s="101"/>
      <c r="AB200" s="65"/>
      <c r="AC200" s="118">
        <f>AVERAGE(Table12151658920[[#This Row],[Column25]],Table12151658920[[#This Row],[Column26]],Table12151658920[[#This Row],[Column27]])</f>
        <v>0</v>
      </c>
      <c r="AD200" s="101"/>
      <c r="AE200" s="101"/>
      <c r="AF200" s="101"/>
      <c r="AG200" s="101"/>
      <c r="AH200" s="65"/>
      <c r="AI200" s="118" t="e">
        <f>AVERAGE(Table12151658920[[#This Row],[Column33]],Table12151658920[[#This Row],[Column32]],Table12151658920[[#This Row],[Column31]])</f>
        <v>#DIV/0!</v>
      </c>
      <c r="AJ200" s="54"/>
      <c r="AK200" s="54"/>
      <c r="AL200" s="101"/>
      <c r="AM200" s="54"/>
      <c r="AN200" s="65"/>
      <c r="AO200" s="118">
        <v>0</v>
      </c>
      <c r="AP200" s="59">
        <v>0</v>
      </c>
      <c r="AQ200" s="59">
        <v>0</v>
      </c>
      <c r="AR200" s="59">
        <v>0</v>
      </c>
      <c r="AS200" s="101"/>
      <c r="AT200" s="65"/>
      <c r="AU200" s="118">
        <f>AVERAGE(Table12151658920[[#This Row],[Column45]],Table12151658920[[#This Row],[Column44]],Table12151658920[[#This Row],[Column43]])</f>
        <v>0</v>
      </c>
      <c r="AV200" s="102">
        <v>0</v>
      </c>
      <c r="AW200" s="102">
        <v>0</v>
      </c>
      <c r="AX200" s="102">
        <v>0</v>
      </c>
      <c r="AY200" s="102">
        <v>0</v>
      </c>
      <c r="AZ200" s="102">
        <v>0</v>
      </c>
      <c r="BA20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1" spans="1:53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58"/>
      <c r="M201" s="58"/>
      <c r="N201" s="58"/>
      <c r="O201" s="58"/>
      <c r="P201" s="59"/>
      <c r="Q20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1" s="102"/>
      <c r="S201" s="102"/>
      <c r="T201" s="102"/>
      <c r="U201" s="102"/>
      <c r="V201" s="59"/>
      <c r="W201" s="118" t="e">
        <f>AVERAGE(Table12151658920[[#This Row],[Column19]],Table12151658920[[#This Row],[Column20]],Table12151658920[[#This Row],[Column22]])</f>
        <v>#DIV/0!</v>
      </c>
      <c r="X201" s="59">
        <v>0</v>
      </c>
      <c r="Y201" s="59">
        <v>0</v>
      </c>
      <c r="Z201" s="59">
        <v>0</v>
      </c>
      <c r="AA201" s="102"/>
      <c r="AB201" s="59"/>
      <c r="AC201" s="118">
        <f>AVERAGE(Table12151658920[[#This Row],[Column25]],Table12151658920[[#This Row],[Column26]],Table12151658920[[#This Row],[Column27]])</f>
        <v>0</v>
      </c>
      <c r="AD201" s="102"/>
      <c r="AE201" s="102"/>
      <c r="AF201" s="102"/>
      <c r="AG201" s="102"/>
      <c r="AH201" s="59"/>
      <c r="AI201" s="118" t="e">
        <f>AVERAGE(Table12151658920[[#This Row],[Column33]],Table12151658920[[#This Row],[Column32]],Table12151658920[[#This Row],[Column31]])</f>
        <v>#DIV/0!</v>
      </c>
      <c r="AJ201" s="58"/>
      <c r="AK201" s="58"/>
      <c r="AL201" s="102"/>
      <c r="AM201" s="58"/>
      <c r="AN201" s="59"/>
      <c r="AO201" s="118">
        <v>0</v>
      </c>
      <c r="AP201" s="59">
        <v>0</v>
      </c>
      <c r="AQ201" s="59">
        <v>0</v>
      </c>
      <c r="AR201" s="59">
        <v>0</v>
      </c>
      <c r="AS201" s="102"/>
      <c r="AT201" s="59"/>
      <c r="AU201" s="118">
        <f>AVERAGE(Table12151658920[[#This Row],[Column45]],Table12151658920[[#This Row],[Column44]],Table12151658920[[#This Row],[Column43]])</f>
        <v>0</v>
      </c>
      <c r="AV201" s="102">
        <v>0</v>
      </c>
      <c r="AW201" s="102">
        <v>0</v>
      </c>
      <c r="AX201" s="102">
        <v>0</v>
      </c>
      <c r="AY201" s="102">
        <v>0</v>
      </c>
      <c r="AZ201" s="102">
        <v>0</v>
      </c>
      <c r="BA20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2" spans="1:53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54"/>
      <c r="M202" s="54"/>
      <c r="N202" s="54"/>
      <c r="O202" s="54"/>
      <c r="P202" s="65"/>
      <c r="Q20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2" s="101"/>
      <c r="S202" s="101"/>
      <c r="T202" s="101"/>
      <c r="U202" s="101"/>
      <c r="V202" s="65"/>
      <c r="W202" s="118" t="e">
        <f>AVERAGE(Table12151658920[[#This Row],[Column19]],Table12151658920[[#This Row],[Column20]],Table12151658920[[#This Row],[Column22]])</f>
        <v>#DIV/0!</v>
      </c>
      <c r="X202" s="59">
        <v>0</v>
      </c>
      <c r="Y202" s="59">
        <v>0</v>
      </c>
      <c r="Z202" s="59">
        <v>0</v>
      </c>
      <c r="AA202" s="101"/>
      <c r="AB202" s="65"/>
      <c r="AC202" s="118">
        <f>AVERAGE(Table12151658920[[#This Row],[Column25]],Table12151658920[[#This Row],[Column26]],Table12151658920[[#This Row],[Column27]])</f>
        <v>0</v>
      </c>
      <c r="AD202" s="101"/>
      <c r="AE202" s="101"/>
      <c r="AF202" s="101"/>
      <c r="AG202" s="101"/>
      <c r="AH202" s="65"/>
      <c r="AI202" s="118" t="e">
        <f>AVERAGE(Table12151658920[[#This Row],[Column33]],Table12151658920[[#This Row],[Column32]],Table12151658920[[#This Row],[Column31]])</f>
        <v>#DIV/0!</v>
      </c>
      <c r="AJ202" s="54"/>
      <c r="AK202" s="54"/>
      <c r="AL202" s="101"/>
      <c r="AM202" s="54"/>
      <c r="AN202" s="65"/>
      <c r="AO202" s="118">
        <v>0</v>
      </c>
      <c r="AP202" s="59">
        <v>0</v>
      </c>
      <c r="AQ202" s="59">
        <v>0</v>
      </c>
      <c r="AR202" s="59">
        <v>0</v>
      </c>
      <c r="AS202" s="101"/>
      <c r="AT202" s="65"/>
      <c r="AU202" s="118">
        <f>AVERAGE(Table12151658920[[#This Row],[Column45]],Table12151658920[[#This Row],[Column44]],Table12151658920[[#This Row],[Column43]])</f>
        <v>0</v>
      </c>
      <c r="AV202" s="102">
        <v>0</v>
      </c>
      <c r="AW202" s="102">
        <v>0</v>
      </c>
      <c r="AX202" s="102">
        <v>0</v>
      </c>
      <c r="AY202" s="102">
        <v>0</v>
      </c>
      <c r="AZ202" s="102">
        <v>0</v>
      </c>
      <c r="BA20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3" spans="1:53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58"/>
      <c r="M203" s="58"/>
      <c r="N203" s="58"/>
      <c r="O203" s="58"/>
      <c r="P203" s="59"/>
      <c r="Q20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3" s="102"/>
      <c r="S203" s="102"/>
      <c r="T203" s="102"/>
      <c r="U203" s="102"/>
      <c r="V203" s="59"/>
      <c r="W203" s="118" t="e">
        <f>AVERAGE(Table12151658920[[#This Row],[Column19]],Table12151658920[[#This Row],[Column20]],Table12151658920[[#This Row],[Column22]])</f>
        <v>#DIV/0!</v>
      </c>
      <c r="X203" s="59">
        <v>0</v>
      </c>
      <c r="Y203" s="59">
        <v>0</v>
      </c>
      <c r="Z203" s="59">
        <v>0</v>
      </c>
      <c r="AA203" s="102"/>
      <c r="AB203" s="59"/>
      <c r="AC203" s="118">
        <f>AVERAGE(Table12151658920[[#This Row],[Column25]],Table12151658920[[#This Row],[Column26]],Table12151658920[[#This Row],[Column27]])</f>
        <v>0</v>
      </c>
      <c r="AD203" s="102"/>
      <c r="AE203" s="102"/>
      <c r="AF203" s="102"/>
      <c r="AG203" s="102"/>
      <c r="AH203" s="59"/>
      <c r="AI203" s="118" t="e">
        <f>AVERAGE(Table12151658920[[#This Row],[Column33]],Table12151658920[[#This Row],[Column32]],Table12151658920[[#This Row],[Column31]])</f>
        <v>#DIV/0!</v>
      </c>
      <c r="AJ203" s="58"/>
      <c r="AK203" s="58"/>
      <c r="AL203" s="102"/>
      <c r="AM203" s="58"/>
      <c r="AN203" s="59"/>
      <c r="AO203" s="118">
        <v>0</v>
      </c>
      <c r="AP203" s="59">
        <v>0</v>
      </c>
      <c r="AQ203" s="59">
        <v>0</v>
      </c>
      <c r="AR203" s="59">
        <v>0</v>
      </c>
      <c r="AS203" s="102"/>
      <c r="AT203" s="59"/>
      <c r="AU203" s="118">
        <f>AVERAGE(Table12151658920[[#This Row],[Column45]],Table12151658920[[#This Row],[Column44]],Table12151658920[[#This Row],[Column43]])</f>
        <v>0</v>
      </c>
      <c r="AV203" s="102">
        <v>0</v>
      </c>
      <c r="AW203" s="102">
        <v>0</v>
      </c>
      <c r="AX203" s="102">
        <v>0</v>
      </c>
      <c r="AY203" s="102">
        <v>0</v>
      </c>
      <c r="AZ203" s="102">
        <v>0</v>
      </c>
      <c r="BA20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4" spans="1:53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54"/>
      <c r="M204" s="54"/>
      <c r="N204" s="54"/>
      <c r="O204" s="54"/>
      <c r="P204" s="65"/>
      <c r="Q20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4" s="101"/>
      <c r="S204" s="101"/>
      <c r="T204" s="101"/>
      <c r="U204" s="101"/>
      <c r="V204" s="65"/>
      <c r="W204" s="118" t="e">
        <f>AVERAGE(Table12151658920[[#This Row],[Column19]],Table12151658920[[#This Row],[Column20]],Table12151658920[[#This Row],[Column22]])</f>
        <v>#DIV/0!</v>
      </c>
      <c r="X204" s="59">
        <v>0</v>
      </c>
      <c r="Y204" s="59">
        <v>0</v>
      </c>
      <c r="Z204" s="59">
        <v>0</v>
      </c>
      <c r="AA204" s="101"/>
      <c r="AB204" s="65"/>
      <c r="AC204" s="118">
        <f>AVERAGE(Table12151658920[[#This Row],[Column25]],Table12151658920[[#This Row],[Column26]],Table12151658920[[#This Row],[Column27]])</f>
        <v>0</v>
      </c>
      <c r="AD204" s="101"/>
      <c r="AE204" s="101"/>
      <c r="AF204" s="101"/>
      <c r="AG204" s="101"/>
      <c r="AH204" s="65"/>
      <c r="AI204" s="118" t="e">
        <f>AVERAGE(Table12151658920[[#This Row],[Column33]],Table12151658920[[#This Row],[Column32]],Table12151658920[[#This Row],[Column31]])</f>
        <v>#DIV/0!</v>
      </c>
      <c r="AJ204" s="54"/>
      <c r="AK204" s="54"/>
      <c r="AL204" s="101"/>
      <c r="AM204" s="54"/>
      <c r="AN204" s="65"/>
      <c r="AO204" s="118">
        <v>0</v>
      </c>
      <c r="AP204" s="59">
        <v>0</v>
      </c>
      <c r="AQ204" s="59">
        <v>0</v>
      </c>
      <c r="AR204" s="59">
        <v>0</v>
      </c>
      <c r="AS204" s="101"/>
      <c r="AT204" s="65"/>
      <c r="AU204" s="118">
        <f>AVERAGE(Table12151658920[[#This Row],[Column45]],Table12151658920[[#This Row],[Column44]],Table12151658920[[#This Row],[Column43]])</f>
        <v>0</v>
      </c>
      <c r="AV204" s="102">
        <v>0</v>
      </c>
      <c r="AW204" s="102">
        <v>0</v>
      </c>
      <c r="AX204" s="102">
        <v>0</v>
      </c>
      <c r="AY204" s="102">
        <v>0</v>
      </c>
      <c r="AZ204" s="102">
        <v>0</v>
      </c>
      <c r="BA20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5" spans="1:53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58"/>
      <c r="M205" s="58"/>
      <c r="N205" s="58"/>
      <c r="O205" s="58"/>
      <c r="P205" s="59"/>
      <c r="Q20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5" s="102"/>
      <c r="S205" s="102"/>
      <c r="T205" s="102"/>
      <c r="U205" s="102"/>
      <c r="V205" s="59"/>
      <c r="W205" s="118" t="e">
        <f>AVERAGE(Table12151658920[[#This Row],[Column19]],Table12151658920[[#This Row],[Column20]],Table12151658920[[#This Row],[Column22]])</f>
        <v>#DIV/0!</v>
      </c>
      <c r="X205" s="59">
        <v>0</v>
      </c>
      <c r="Y205" s="59">
        <v>0</v>
      </c>
      <c r="Z205" s="59">
        <v>0</v>
      </c>
      <c r="AA205" s="102"/>
      <c r="AB205" s="59"/>
      <c r="AC205" s="118">
        <f>AVERAGE(Table12151658920[[#This Row],[Column25]],Table12151658920[[#This Row],[Column26]],Table12151658920[[#This Row],[Column27]])</f>
        <v>0</v>
      </c>
      <c r="AD205" s="102"/>
      <c r="AE205" s="102"/>
      <c r="AF205" s="102"/>
      <c r="AG205" s="102"/>
      <c r="AH205" s="59"/>
      <c r="AI205" s="118" t="e">
        <f>AVERAGE(Table12151658920[[#This Row],[Column33]],Table12151658920[[#This Row],[Column32]],Table12151658920[[#This Row],[Column31]])</f>
        <v>#DIV/0!</v>
      </c>
      <c r="AJ205" s="58"/>
      <c r="AK205" s="58"/>
      <c r="AL205" s="102"/>
      <c r="AM205" s="58"/>
      <c r="AN205" s="59"/>
      <c r="AO205" s="118">
        <v>0</v>
      </c>
      <c r="AP205" s="59">
        <v>0</v>
      </c>
      <c r="AQ205" s="59">
        <v>0</v>
      </c>
      <c r="AR205" s="59">
        <v>0</v>
      </c>
      <c r="AS205" s="102"/>
      <c r="AT205" s="59"/>
      <c r="AU205" s="118">
        <f>AVERAGE(Table12151658920[[#This Row],[Column45]],Table12151658920[[#This Row],[Column44]],Table12151658920[[#This Row],[Column43]])</f>
        <v>0</v>
      </c>
      <c r="AV205" s="102">
        <v>0</v>
      </c>
      <c r="AW205" s="102">
        <v>0</v>
      </c>
      <c r="AX205" s="102">
        <v>0</v>
      </c>
      <c r="AY205" s="102">
        <v>0</v>
      </c>
      <c r="AZ205" s="102">
        <v>0</v>
      </c>
      <c r="BA20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6" spans="1:53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54"/>
      <c r="M206" s="54"/>
      <c r="N206" s="54"/>
      <c r="O206" s="54"/>
      <c r="P206" s="65"/>
      <c r="Q20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6" s="101"/>
      <c r="S206" s="101"/>
      <c r="T206" s="101"/>
      <c r="U206" s="101"/>
      <c r="V206" s="65"/>
      <c r="W206" s="118" t="e">
        <f>AVERAGE(Table12151658920[[#This Row],[Column19]],Table12151658920[[#This Row],[Column20]],Table12151658920[[#This Row],[Column22]])</f>
        <v>#DIV/0!</v>
      </c>
      <c r="X206" s="59">
        <v>0</v>
      </c>
      <c r="Y206" s="59">
        <v>0</v>
      </c>
      <c r="Z206" s="59">
        <v>0</v>
      </c>
      <c r="AA206" s="101"/>
      <c r="AB206" s="65"/>
      <c r="AC206" s="118">
        <f>AVERAGE(Table12151658920[[#This Row],[Column25]],Table12151658920[[#This Row],[Column26]],Table12151658920[[#This Row],[Column27]])</f>
        <v>0</v>
      </c>
      <c r="AD206" s="101"/>
      <c r="AE206" s="101"/>
      <c r="AF206" s="101"/>
      <c r="AG206" s="101"/>
      <c r="AH206" s="65"/>
      <c r="AI206" s="118" t="e">
        <f>AVERAGE(Table12151658920[[#This Row],[Column33]],Table12151658920[[#This Row],[Column32]],Table12151658920[[#This Row],[Column31]])</f>
        <v>#DIV/0!</v>
      </c>
      <c r="AJ206" s="54"/>
      <c r="AK206" s="54"/>
      <c r="AL206" s="101"/>
      <c r="AM206" s="54"/>
      <c r="AN206" s="65"/>
      <c r="AO206" s="118">
        <v>0</v>
      </c>
      <c r="AP206" s="59">
        <v>0</v>
      </c>
      <c r="AQ206" s="59">
        <v>0</v>
      </c>
      <c r="AR206" s="59">
        <v>0</v>
      </c>
      <c r="AS206" s="101"/>
      <c r="AT206" s="65"/>
      <c r="AU206" s="118">
        <f>AVERAGE(Table12151658920[[#This Row],[Column45]],Table12151658920[[#This Row],[Column44]],Table12151658920[[#This Row],[Column43]])</f>
        <v>0</v>
      </c>
      <c r="AV206" s="102">
        <v>0</v>
      </c>
      <c r="AW206" s="102">
        <v>0</v>
      </c>
      <c r="AX206" s="102">
        <v>0</v>
      </c>
      <c r="AY206" s="102">
        <v>0</v>
      </c>
      <c r="AZ206" s="102">
        <v>0</v>
      </c>
      <c r="BA20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7" spans="1:53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58"/>
      <c r="M207" s="58"/>
      <c r="N207" s="58"/>
      <c r="O207" s="58"/>
      <c r="P207" s="59"/>
      <c r="Q20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7" s="102"/>
      <c r="S207" s="102"/>
      <c r="T207" s="102"/>
      <c r="U207" s="102"/>
      <c r="V207" s="59"/>
      <c r="W207" s="118" t="e">
        <f>AVERAGE(Table12151658920[[#This Row],[Column19]],Table12151658920[[#This Row],[Column20]],Table12151658920[[#This Row],[Column22]])</f>
        <v>#DIV/0!</v>
      </c>
      <c r="X207" s="59">
        <v>0</v>
      </c>
      <c r="Y207" s="59">
        <v>0</v>
      </c>
      <c r="Z207" s="59">
        <v>0</v>
      </c>
      <c r="AA207" s="102"/>
      <c r="AB207" s="59"/>
      <c r="AC207" s="118">
        <f>AVERAGE(Table12151658920[[#This Row],[Column25]],Table12151658920[[#This Row],[Column26]],Table12151658920[[#This Row],[Column27]])</f>
        <v>0</v>
      </c>
      <c r="AD207" s="102"/>
      <c r="AE207" s="102"/>
      <c r="AF207" s="102"/>
      <c r="AG207" s="102"/>
      <c r="AH207" s="59"/>
      <c r="AI207" s="118" t="e">
        <f>AVERAGE(Table12151658920[[#This Row],[Column33]],Table12151658920[[#This Row],[Column32]],Table12151658920[[#This Row],[Column31]])</f>
        <v>#DIV/0!</v>
      </c>
      <c r="AJ207" s="58"/>
      <c r="AK207" s="58"/>
      <c r="AL207" s="102"/>
      <c r="AM207" s="58"/>
      <c r="AN207" s="59"/>
      <c r="AO207" s="118">
        <v>0</v>
      </c>
      <c r="AP207" s="59">
        <v>0</v>
      </c>
      <c r="AQ207" s="59">
        <v>0</v>
      </c>
      <c r="AR207" s="59">
        <v>0</v>
      </c>
      <c r="AS207" s="102"/>
      <c r="AT207" s="59"/>
      <c r="AU207" s="118">
        <f>AVERAGE(Table12151658920[[#This Row],[Column45]],Table12151658920[[#This Row],[Column44]],Table12151658920[[#This Row],[Column43]])</f>
        <v>0</v>
      </c>
      <c r="AV207" s="102">
        <v>0</v>
      </c>
      <c r="AW207" s="102">
        <v>0</v>
      </c>
      <c r="AX207" s="102">
        <v>0</v>
      </c>
      <c r="AY207" s="102">
        <v>0</v>
      </c>
      <c r="AZ207" s="102">
        <v>0</v>
      </c>
      <c r="BA20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8" spans="1:53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54"/>
      <c r="M208" s="54"/>
      <c r="N208" s="54"/>
      <c r="O208" s="54"/>
      <c r="P208" s="65"/>
      <c r="Q20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8" s="101"/>
      <c r="S208" s="101"/>
      <c r="T208" s="101"/>
      <c r="U208" s="101"/>
      <c r="V208" s="65"/>
      <c r="W208" s="118" t="e">
        <f>AVERAGE(Table12151658920[[#This Row],[Column19]],Table12151658920[[#This Row],[Column20]],Table12151658920[[#This Row],[Column22]])</f>
        <v>#DIV/0!</v>
      </c>
      <c r="X208" s="59">
        <v>0</v>
      </c>
      <c r="Y208" s="59">
        <v>0</v>
      </c>
      <c r="Z208" s="59">
        <v>0</v>
      </c>
      <c r="AA208" s="101"/>
      <c r="AB208" s="65"/>
      <c r="AC208" s="118">
        <f>AVERAGE(Table12151658920[[#This Row],[Column25]],Table12151658920[[#This Row],[Column26]],Table12151658920[[#This Row],[Column27]])</f>
        <v>0</v>
      </c>
      <c r="AD208" s="101"/>
      <c r="AE208" s="101"/>
      <c r="AF208" s="101"/>
      <c r="AG208" s="101"/>
      <c r="AH208" s="65"/>
      <c r="AI208" s="118" t="e">
        <f>AVERAGE(Table12151658920[[#This Row],[Column33]],Table12151658920[[#This Row],[Column32]],Table12151658920[[#This Row],[Column31]])</f>
        <v>#DIV/0!</v>
      </c>
      <c r="AJ208" s="54"/>
      <c r="AK208" s="54"/>
      <c r="AL208" s="101"/>
      <c r="AM208" s="54"/>
      <c r="AN208" s="65"/>
      <c r="AO208" s="118">
        <v>0</v>
      </c>
      <c r="AP208" s="59">
        <v>0</v>
      </c>
      <c r="AQ208" s="59">
        <v>0</v>
      </c>
      <c r="AR208" s="59">
        <v>0</v>
      </c>
      <c r="AS208" s="101"/>
      <c r="AT208" s="65"/>
      <c r="AU208" s="118">
        <f>AVERAGE(Table12151658920[[#This Row],[Column45]],Table12151658920[[#This Row],[Column44]],Table12151658920[[#This Row],[Column43]])</f>
        <v>0</v>
      </c>
      <c r="AV208" s="102">
        <v>0</v>
      </c>
      <c r="AW208" s="102">
        <v>0</v>
      </c>
      <c r="AX208" s="102">
        <v>0</v>
      </c>
      <c r="AY208" s="102">
        <v>0</v>
      </c>
      <c r="AZ208" s="102">
        <v>0</v>
      </c>
      <c r="BA20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09" spans="1:53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58"/>
      <c r="M209" s="58"/>
      <c r="N209" s="58"/>
      <c r="O209" s="58"/>
      <c r="P209" s="59"/>
      <c r="Q20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09" s="102"/>
      <c r="S209" s="102"/>
      <c r="T209" s="102"/>
      <c r="U209" s="102"/>
      <c r="V209" s="59"/>
      <c r="W209" s="118" t="e">
        <f>AVERAGE(Table12151658920[[#This Row],[Column19]],Table12151658920[[#This Row],[Column20]],Table12151658920[[#This Row],[Column22]])</f>
        <v>#DIV/0!</v>
      </c>
      <c r="X209" s="59">
        <v>0</v>
      </c>
      <c r="Y209" s="59">
        <v>0</v>
      </c>
      <c r="Z209" s="59">
        <v>0</v>
      </c>
      <c r="AA209" s="102"/>
      <c r="AB209" s="59"/>
      <c r="AC209" s="118">
        <f>AVERAGE(Table12151658920[[#This Row],[Column25]],Table12151658920[[#This Row],[Column26]],Table12151658920[[#This Row],[Column27]])</f>
        <v>0</v>
      </c>
      <c r="AD209" s="102"/>
      <c r="AE209" s="102"/>
      <c r="AF209" s="102"/>
      <c r="AG209" s="102"/>
      <c r="AH209" s="59"/>
      <c r="AI209" s="118" t="e">
        <f>AVERAGE(Table12151658920[[#This Row],[Column33]],Table12151658920[[#This Row],[Column32]],Table12151658920[[#This Row],[Column31]])</f>
        <v>#DIV/0!</v>
      </c>
      <c r="AJ209" s="58"/>
      <c r="AK209" s="58"/>
      <c r="AL209" s="102"/>
      <c r="AM209" s="58"/>
      <c r="AN209" s="59"/>
      <c r="AO209" s="118">
        <v>0</v>
      </c>
      <c r="AP209" s="59">
        <v>0</v>
      </c>
      <c r="AQ209" s="59">
        <v>0</v>
      </c>
      <c r="AR209" s="59">
        <v>0</v>
      </c>
      <c r="AS209" s="102"/>
      <c r="AT209" s="59"/>
      <c r="AU209" s="118">
        <f>AVERAGE(Table12151658920[[#This Row],[Column45]],Table12151658920[[#This Row],[Column44]],Table12151658920[[#This Row],[Column43]])</f>
        <v>0</v>
      </c>
      <c r="AV209" s="102">
        <v>0</v>
      </c>
      <c r="AW209" s="102">
        <v>0</v>
      </c>
      <c r="AX209" s="102">
        <v>0</v>
      </c>
      <c r="AY209" s="102">
        <v>0</v>
      </c>
      <c r="AZ209" s="102">
        <v>0</v>
      </c>
      <c r="BA20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0" spans="1:53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54"/>
      <c r="M210" s="54"/>
      <c r="N210" s="54"/>
      <c r="O210" s="54"/>
      <c r="P210" s="65"/>
      <c r="Q21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0" s="101"/>
      <c r="S210" s="101"/>
      <c r="T210" s="101"/>
      <c r="U210" s="101"/>
      <c r="V210" s="65"/>
      <c r="W210" s="118" t="e">
        <f>AVERAGE(Table12151658920[[#This Row],[Column19]],Table12151658920[[#This Row],[Column20]],Table12151658920[[#This Row],[Column22]])</f>
        <v>#DIV/0!</v>
      </c>
      <c r="X210" s="59">
        <v>0</v>
      </c>
      <c r="Y210" s="59">
        <v>0</v>
      </c>
      <c r="Z210" s="59">
        <v>0</v>
      </c>
      <c r="AA210" s="101"/>
      <c r="AB210" s="65"/>
      <c r="AC210" s="118">
        <f>AVERAGE(Table12151658920[[#This Row],[Column25]],Table12151658920[[#This Row],[Column26]],Table12151658920[[#This Row],[Column27]])</f>
        <v>0</v>
      </c>
      <c r="AD210" s="101"/>
      <c r="AE210" s="101"/>
      <c r="AF210" s="101"/>
      <c r="AG210" s="101"/>
      <c r="AH210" s="65"/>
      <c r="AI210" s="118" t="e">
        <f>AVERAGE(Table12151658920[[#This Row],[Column33]],Table12151658920[[#This Row],[Column32]],Table12151658920[[#This Row],[Column31]])</f>
        <v>#DIV/0!</v>
      </c>
      <c r="AJ210" s="54"/>
      <c r="AK210" s="54"/>
      <c r="AL210" s="101"/>
      <c r="AM210" s="54"/>
      <c r="AN210" s="65"/>
      <c r="AO210" s="118">
        <v>0</v>
      </c>
      <c r="AP210" s="59">
        <v>0</v>
      </c>
      <c r="AQ210" s="59">
        <v>0</v>
      </c>
      <c r="AR210" s="59">
        <v>0</v>
      </c>
      <c r="AS210" s="101"/>
      <c r="AT210" s="65"/>
      <c r="AU210" s="118">
        <f>AVERAGE(Table12151658920[[#This Row],[Column45]],Table12151658920[[#This Row],[Column44]],Table12151658920[[#This Row],[Column43]])</f>
        <v>0</v>
      </c>
      <c r="AV210" s="102">
        <v>0</v>
      </c>
      <c r="AW210" s="102">
        <v>0</v>
      </c>
      <c r="AX210" s="102">
        <v>0</v>
      </c>
      <c r="AY210" s="102">
        <v>0</v>
      </c>
      <c r="AZ210" s="102">
        <v>0</v>
      </c>
      <c r="BA21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1" spans="1:53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58"/>
      <c r="M211" s="58"/>
      <c r="N211" s="58"/>
      <c r="O211" s="58"/>
      <c r="P211" s="59"/>
      <c r="Q21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1" s="102"/>
      <c r="S211" s="102"/>
      <c r="T211" s="102"/>
      <c r="U211" s="102"/>
      <c r="V211" s="59"/>
      <c r="W211" s="118" t="e">
        <f>AVERAGE(Table12151658920[[#This Row],[Column19]],Table12151658920[[#This Row],[Column20]],Table12151658920[[#This Row],[Column22]])</f>
        <v>#DIV/0!</v>
      </c>
      <c r="X211" s="59">
        <v>0</v>
      </c>
      <c r="Y211" s="59">
        <v>0</v>
      </c>
      <c r="Z211" s="59">
        <v>0</v>
      </c>
      <c r="AA211" s="102"/>
      <c r="AB211" s="59"/>
      <c r="AC211" s="118">
        <f>AVERAGE(Table12151658920[[#This Row],[Column25]],Table12151658920[[#This Row],[Column26]],Table12151658920[[#This Row],[Column27]])</f>
        <v>0</v>
      </c>
      <c r="AD211" s="102"/>
      <c r="AE211" s="102"/>
      <c r="AF211" s="102"/>
      <c r="AG211" s="102"/>
      <c r="AH211" s="59"/>
      <c r="AI211" s="118" t="e">
        <f>AVERAGE(Table12151658920[[#This Row],[Column33]],Table12151658920[[#This Row],[Column32]],Table12151658920[[#This Row],[Column31]])</f>
        <v>#DIV/0!</v>
      </c>
      <c r="AJ211" s="58"/>
      <c r="AK211" s="58"/>
      <c r="AL211" s="102"/>
      <c r="AM211" s="58"/>
      <c r="AN211" s="59"/>
      <c r="AO211" s="118">
        <v>0</v>
      </c>
      <c r="AP211" s="59">
        <v>0</v>
      </c>
      <c r="AQ211" s="59">
        <v>0</v>
      </c>
      <c r="AR211" s="59">
        <v>0</v>
      </c>
      <c r="AS211" s="102"/>
      <c r="AT211" s="59"/>
      <c r="AU211" s="118">
        <f>AVERAGE(Table12151658920[[#This Row],[Column45]],Table12151658920[[#This Row],[Column44]],Table12151658920[[#This Row],[Column43]])</f>
        <v>0</v>
      </c>
      <c r="AV211" s="102">
        <v>0</v>
      </c>
      <c r="AW211" s="102">
        <v>0</v>
      </c>
      <c r="AX211" s="102">
        <v>0</v>
      </c>
      <c r="AY211" s="102">
        <v>0</v>
      </c>
      <c r="AZ211" s="102">
        <v>0</v>
      </c>
      <c r="BA21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2" spans="1:53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54"/>
      <c r="M212" s="54"/>
      <c r="N212" s="54"/>
      <c r="O212" s="54"/>
      <c r="P212" s="65"/>
      <c r="Q21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2" s="101"/>
      <c r="S212" s="101"/>
      <c r="T212" s="101"/>
      <c r="U212" s="101"/>
      <c r="V212" s="65"/>
      <c r="W212" s="118" t="e">
        <f>AVERAGE(Table12151658920[[#This Row],[Column19]],Table12151658920[[#This Row],[Column20]],Table12151658920[[#This Row],[Column22]])</f>
        <v>#DIV/0!</v>
      </c>
      <c r="X212" s="59">
        <v>0</v>
      </c>
      <c r="Y212" s="59">
        <v>0</v>
      </c>
      <c r="Z212" s="59">
        <v>0</v>
      </c>
      <c r="AA212" s="101"/>
      <c r="AB212" s="65"/>
      <c r="AC212" s="118">
        <f>AVERAGE(Table12151658920[[#This Row],[Column25]],Table12151658920[[#This Row],[Column26]],Table12151658920[[#This Row],[Column27]])</f>
        <v>0</v>
      </c>
      <c r="AD212" s="101"/>
      <c r="AE212" s="101"/>
      <c r="AF212" s="101"/>
      <c r="AG212" s="101"/>
      <c r="AH212" s="65"/>
      <c r="AI212" s="118" t="e">
        <f>AVERAGE(Table12151658920[[#This Row],[Column33]],Table12151658920[[#This Row],[Column32]],Table12151658920[[#This Row],[Column31]])</f>
        <v>#DIV/0!</v>
      </c>
      <c r="AJ212" s="54"/>
      <c r="AK212" s="54"/>
      <c r="AL212" s="101"/>
      <c r="AM212" s="54"/>
      <c r="AN212" s="65"/>
      <c r="AO212" s="118">
        <v>0</v>
      </c>
      <c r="AP212" s="59">
        <v>0</v>
      </c>
      <c r="AQ212" s="59">
        <v>0</v>
      </c>
      <c r="AR212" s="59">
        <v>0</v>
      </c>
      <c r="AS212" s="101"/>
      <c r="AT212" s="65"/>
      <c r="AU212" s="118">
        <f>AVERAGE(Table12151658920[[#This Row],[Column45]],Table12151658920[[#This Row],[Column44]],Table12151658920[[#This Row],[Column43]])</f>
        <v>0</v>
      </c>
      <c r="AV212" s="102">
        <v>0</v>
      </c>
      <c r="AW212" s="102">
        <v>0</v>
      </c>
      <c r="AX212" s="102">
        <v>0</v>
      </c>
      <c r="AY212" s="102">
        <v>0</v>
      </c>
      <c r="AZ212" s="102">
        <v>0</v>
      </c>
      <c r="BA21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3" spans="1:53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58"/>
      <c r="M213" s="58"/>
      <c r="N213" s="58"/>
      <c r="O213" s="58"/>
      <c r="P213" s="59"/>
      <c r="Q21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3" s="102"/>
      <c r="S213" s="102"/>
      <c r="T213" s="102"/>
      <c r="U213" s="102"/>
      <c r="V213" s="59"/>
      <c r="W213" s="118" t="e">
        <f>AVERAGE(Table12151658920[[#This Row],[Column19]],Table12151658920[[#This Row],[Column20]],Table12151658920[[#This Row],[Column22]])</f>
        <v>#DIV/0!</v>
      </c>
      <c r="X213" s="59">
        <v>0</v>
      </c>
      <c r="Y213" s="59">
        <v>0</v>
      </c>
      <c r="Z213" s="59">
        <v>0</v>
      </c>
      <c r="AA213" s="102"/>
      <c r="AB213" s="59"/>
      <c r="AC213" s="118">
        <f>AVERAGE(Table12151658920[[#This Row],[Column25]],Table12151658920[[#This Row],[Column26]],Table12151658920[[#This Row],[Column27]])</f>
        <v>0</v>
      </c>
      <c r="AD213" s="102"/>
      <c r="AE213" s="102"/>
      <c r="AF213" s="102"/>
      <c r="AG213" s="102"/>
      <c r="AH213" s="59"/>
      <c r="AI213" s="118" t="e">
        <f>AVERAGE(Table12151658920[[#This Row],[Column33]],Table12151658920[[#This Row],[Column32]],Table12151658920[[#This Row],[Column31]])</f>
        <v>#DIV/0!</v>
      </c>
      <c r="AJ213" s="58"/>
      <c r="AK213" s="58"/>
      <c r="AL213" s="102"/>
      <c r="AM213" s="58"/>
      <c r="AN213" s="59"/>
      <c r="AO213" s="118">
        <v>0</v>
      </c>
      <c r="AP213" s="59">
        <v>0</v>
      </c>
      <c r="AQ213" s="59">
        <v>0</v>
      </c>
      <c r="AR213" s="59">
        <v>0</v>
      </c>
      <c r="AS213" s="102"/>
      <c r="AT213" s="59"/>
      <c r="AU213" s="118">
        <f>AVERAGE(Table12151658920[[#This Row],[Column45]],Table12151658920[[#This Row],[Column44]],Table12151658920[[#This Row],[Column43]])</f>
        <v>0</v>
      </c>
      <c r="AV213" s="102">
        <v>0</v>
      </c>
      <c r="AW213" s="102">
        <v>0</v>
      </c>
      <c r="AX213" s="102">
        <v>0</v>
      </c>
      <c r="AY213" s="102">
        <v>0</v>
      </c>
      <c r="AZ213" s="102">
        <v>0</v>
      </c>
      <c r="BA21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4" spans="1:53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54"/>
      <c r="M214" s="54"/>
      <c r="N214" s="54"/>
      <c r="O214" s="54"/>
      <c r="P214" s="65"/>
      <c r="Q21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4" s="101"/>
      <c r="S214" s="101"/>
      <c r="T214" s="101"/>
      <c r="U214" s="101"/>
      <c r="V214" s="65"/>
      <c r="W214" s="118" t="e">
        <f>AVERAGE(Table12151658920[[#This Row],[Column19]],Table12151658920[[#This Row],[Column20]],Table12151658920[[#This Row],[Column22]])</f>
        <v>#DIV/0!</v>
      </c>
      <c r="X214" s="59">
        <v>0</v>
      </c>
      <c r="Y214" s="59">
        <v>0</v>
      </c>
      <c r="Z214" s="59">
        <v>0</v>
      </c>
      <c r="AA214" s="101"/>
      <c r="AB214" s="65"/>
      <c r="AC214" s="118">
        <f>AVERAGE(Table12151658920[[#This Row],[Column25]],Table12151658920[[#This Row],[Column26]],Table12151658920[[#This Row],[Column27]])</f>
        <v>0</v>
      </c>
      <c r="AD214" s="101"/>
      <c r="AE214" s="101"/>
      <c r="AF214" s="101"/>
      <c r="AG214" s="101"/>
      <c r="AH214" s="65"/>
      <c r="AI214" s="118" t="e">
        <f>AVERAGE(Table12151658920[[#This Row],[Column33]],Table12151658920[[#This Row],[Column32]],Table12151658920[[#This Row],[Column31]])</f>
        <v>#DIV/0!</v>
      </c>
      <c r="AJ214" s="54"/>
      <c r="AK214" s="54"/>
      <c r="AL214" s="101"/>
      <c r="AM214" s="54"/>
      <c r="AN214" s="65"/>
      <c r="AO214" s="118">
        <v>0</v>
      </c>
      <c r="AP214" s="59">
        <v>0</v>
      </c>
      <c r="AQ214" s="59">
        <v>0</v>
      </c>
      <c r="AR214" s="59">
        <v>0</v>
      </c>
      <c r="AS214" s="101"/>
      <c r="AT214" s="65"/>
      <c r="AU214" s="118">
        <f>AVERAGE(Table12151658920[[#This Row],[Column45]],Table12151658920[[#This Row],[Column44]],Table12151658920[[#This Row],[Column43]])</f>
        <v>0</v>
      </c>
      <c r="AV214" s="102">
        <v>0</v>
      </c>
      <c r="AW214" s="102">
        <v>0</v>
      </c>
      <c r="AX214" s="102">
        <v>0</v>
      </c>
      <c r="AY214" s="102">
        <v>0</v>
      </c>
      <c r="AZ214" s="102">
        <v>0</v>
      </c>
      <c r="BA21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5" spans="1:53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58"/>
      <c r="M215" s="58"/>
      <c r="N215" s="58"/>
      <c r="O215" s="58"/>
      <c r="P215" s="59"/>
      <c r="Q21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5" s="102"/>
      <c r="S215" s="102"/>
      <c r="T215" s="102"/>
      <c r="U215" s="102"/>
      <c r="V215" s="59"/>
      <c r="W215" s="118" t="e">
        <f>AVERAGE(Table12151658920[[#This Row],[Column19]],Table12151658920[[#This Row],[Column20]],Table12151658920[[#This Row],[Column22]])</f>
        <v>#DIV/0!</v>
      </c>
      <c r="X215" s="59">
        <v>0</v>
      </c>
      <c r="Y215" s="59">
        <v>0</v>
      </c>
      <c r="Z215" s="59">
        <v>0</v>
      </c>
      <c r="AA215" s="102"/>
      <c r="AB215" s="59"/>
      <c r="AC215" s="118">
        <f>AVERAGE(Table12151658920[[#This Row],[Column25]],Table12151658920[[#This Row],[Column26]],Table12151658920[[#This Row],[Column27]])</f>
        <v>0</v>
      </c>
      <c r="AD215" s="102"/>
      <c r="AE215" s="102"/>
      <c r="AF215" s="102"/>
      <c r="AG215" s="102"/>
      <c r="AH215" s="59"/>
      <c r="AI215" s="118" t="e">
        <f>AVERAGE(Table12151658920[[#This Row],[Column33]],Table12151658920[[#This Row],[Column32]],Table12151658920[[#This Row],[Column31]])</f>
        <v>#DIV/0!</v>
      </c>
      <c r="AJ215" s="58"/>
      <c r="AK215" s="58"/>
      <c r="AL215" s="102"/>
      <c r="AM215" s="58"/>
      <c r="AN215" s="59"/>
      <c r="AO215" s="118">
        <v>0</v>
      </c>
      <c r="AP215" s="59">
        <v>0</v>
      </c>
      <c r="AQ215" s="59">
        <v>0</v>
      </c>
      <c r="AR215" s="59">
        <v>0</v>
      </c>
      <c r="AS215" s="102"/>
      <c r="AT215" s="59"/>
      <c r="AU215" s="118">
        <f>AVERAGE(Table12151658920[[#This Row],[Column45]],Table12151658920[[#This Row],[Column44]],Table12151658920[[#This Row],[Column43]])</f>
        <v>0</v>
      </c>
      <c r="AV215" s="102">
        <v>0</v>
      </c>
      <c r="AW215" s="102">
        <v>0</v>
      </c>
      <c r="AX215" s="102">
        <v>0</v>
      </c>
      <c r="AY215" s="102">
        <v>0</v>
      </c>
      <c r="AZ215" s="102">
        <v>0</v>
      </c>
      <c r="BA21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6" spans="1:53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54"/>
      <c r="M216" s="54"/>
      <c r="N216" s="54"/>
      <c r="O216" s="54"/>
      <c r="P216" s="65"/>
      <c r="Q21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6" s="101"/>
      <c r="S216" s="101"/>
      <c r="T216" s="101"/>
      <c r="U216" s="101"/>
      <c r="V216" s="65"/>
      <c r="W216" s="118" t="e">
        <f>AVERAGE(Table12151658920[[#This Row],[Column19]],Table12151658920[[#This Row],[Column20]],Table12151658920[[#This Row],[Column22]])</f>
        <v>#DIV/0!</v>
      </c>
      <c r="X216" s="59">
        <v>0</v>
      </c>
      <c r="Y216" s="59">
        <v>0</v>
      </c>
      <c r="Z216" s="59">
        <v>0</v>
      </c>
      <c r="AA216" s="101"/>
      <c r="AB216" s="65"/>
      <c r="AC216" s="118">
        <f>AVERAGE(Table12151658920[[#This Row],[Column25]],Table12151658920[[#This Row],[Column26]],Table12151658920[[#This Row],[Column27]])</f>
        <v>0</v>
      </c>
      <c r="AD216" s="101"/>
      <c r="AE216" s="101"/>
      <c r="AF216" s="101"/>
      <c r="AG216" s="101"/>
      <c r="AH216" s="65"/>
      <c r="AI216" s="118" t="e">
        <f>AVERAGE(Table12151658920[[#This Row],[Column33]],Table12151658920[[#This Row],[Column32]],Table12151658920[[#This Row],[Column31]])</f>
        <v>#DIV/0!</v>
      </c>
      <c r="AJ216" s="54"/>
      <c r="AK216" s="54"/>
      <c r="AL216" s="101"/>
      <c r="AM216" s="54"/>
      <c r="AN216" s="65"/>
      <c r="AO216" s="118">
        <v>0</v>
      </c>
      <c r="AP216" s="59">
        <v>0</v>
      </c>
      <c r="AQ216" s="59">
        <v>0</v>
      </c>
      <c r="AR216" s="59">
        <v>0</v>
      </c>
      <c r="AS216" s="101"/>
      <c r="AT216" s="65"/>
      <c r="AU216" s="118">
        <f>AVERAGE(Table12151658920[[#This Row],[Column45]],Table12151658920[[#This Row],[Column44]],Table12151658920[[#This Row],[Column43]])</f>
        <v>0</v>
      </c>
      <c r="AV216" s="102">
        <v>0</v>
      </c>
      <c r="AW216" s="102">
        <v>0</v>
      </c>
      <c r="AX216" s="102">
        <v>0</v>
      </c>
      <c r="AY216" s="102">
        <v>0</v>
      </c>
      <c r="AZ216" s="102">
        <v>0</v>
      </c>
      <c r="BA21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7" spans="1:53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58"/>
      <c r="M217" s="58"/>
      <c r="N217" s="58"/>
      <c r="O217" s="58"/>
      <c r="P217" s="59"/>
      <c r="Q21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7" s="102"/>
      <c r="S217" s="102"/>
      <c r="T217" s="102"/>
      <c r="U217" s="102"/>
      <c r="V217" s="59"/>
      <c r="W217" s="118" t="e">
        <f>AVERAGE(Table12151658920[[#This Row],[Column19]],Table12151658920[[#This Row],[Column20]],Table12151658920[[#This Row],[Column22]])</f>
        <v>#DIV/0!</v>
      </c>
      <c r="X217" s="59">
        <v>0</v>
      </c>
      <c r="Y217" s="59">
        <v>0</v>
      </c>
      <c r="Z217" s="59">
        <v>0</v>
      </c>
      <c r="AA217" s="102"/>
      <c r="AB217" s="59"/>
      <c r="AC217" s="118">
        <f>AVERAGE(Table12151658920[[#This Row],[Column25]],Table12151658920[[#This Row],[Column26]],Table12151658920[[#This Row],[Column27]])</f>
        <v>0</v>
      </c>
      <c r="AD217" s="102"/>
      <c r="AE217" s="102"/>
      <c r="AF217" s="102"/>
      <c r="AG217" s="102"/>
      <c r="AH217" s="59"/>
      <c r="AI217" s="118" t="e">
        <f>AVERAGE(Table12151658920[[#This Row],[Column33]],Table12151658920[[#This Row],[Column32]],Table12151658920[[#This Row],[Column31]])</f>
        <v>#DIV/0!</v>
      </c>
      <c r="AJ217" s="58"/>
      <c r="AK217" s="58"/>
      <c r="AL217" s="102"/>
      <c r="AM217" s="58"/>
      <c r="AN217" s="59"/>
      <c r="AO217" s="118">
        <v>0</v>
      </c>
      <c r="AP217" s="59">
        <v>0</v>
      </c>
      <c r="AQ217" s="59">
        <v>0</v>
      </c>
      <c r="AR217" s="59">
        <v>0</v>
      </c>
      <c r="AS217" s="102"/>
      <c r="AT217" s="59"/>
      <c r="AU217" s="118">
        <f>AVERAGE(Table12151658920[[#This Row],[Column45]],Table12151658920[[#This Row],[Column44]],Table12151658920[[#This Row],[Column43]])</f>
        <v>0</v>
      </c>
      <c r="AV217" s="102">
        <v>0</v>
      </c>
      <c r="AW217" s="102">
        <v>0</v>
      </c>
      <c r="AX217" s="102">
        <v>0</v>
      </c>
      <c r="AY217" s="102">
        <v>0</v>
      </c>
      <c r="AZ217" s="102">
        <v>0</v>
      </c>
      <c r="BA21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8" spans="1:53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54"/>
      <c r="M218" s="54"/>
      <c r="N218" s="54"/>
      <c r="O218" s="54"/>
      <c r="P218" s="65"/>
      <c r="Q21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8" s="101"/>
      <c r="S218" s="101"/>
      <c r="T218" s="101"/>
      <c r="U218" s="101"/>
      <c r="V218" s="65"/>
      <c r="W218" s="118" t="e">
        <f>AVERAGE(Table12151658920[[#This Row],[Column19]],Table12151658920[[#This Row],[Column20]],Table12151658920[[#This Row],[Column22]])</f>
        <v>#DIV/0!</v>
      </c>
      <c r="X218" s="59">
        <v>0</v>
      </c>
      <c r="Y218" s="59">
        <v>0</v>
      </c>
      <c r="Z218" s="59">
        <v>0</v>
      </c>
      <c r="AA218" s="101"/>
      <c r="AB218" s="65"/>
      <c r="AC218" s="118">
        <f>AVERAGE(Table12151658920[[#This Row],[Column25]],Table12151658920[[#This Row],[Column26]],Table12151658920[[#This Row],[Column27]])</f>
        <v>0</v>
      </c>
      <c r="AD218" s="101"/>
      <c r="AE218" s="101"/>
      <c r="AF218" s="101"/>
      <c r="AG218" s="101"/>
      <c r="AH218" s="65"/>
      <c r="AI218" s="118" t="e">
        <f>AVERAGE(Table12151658920[[#This Row],[Column33]],Table12151658920[[#This Row],[Column32]],Table12151658920[[#This Row],[Column31]])</f>
        <v>#DIV/0!</v>
      </c>
      <c r="AJ218" s="54"/>
      <c r="AK218" s="54"/>
      <c r="AL218" s="101"/>
      <c r="AM218" s="54"/>
      <c r="AN218" s="65"/>
      <c r="AO218" s="118">
        <v>0</v>
      </c>
      <c r="AP218" s="59">
        <v>0</v>
      </c>
      <c r="AQ218" s="59">
        <v>0</v>
      </c>
      <c r="AR218" s="59">
        <v>0</v>
      </c>
      <c r="AS218" s="101"/>
      <c r="AT218" s="65"/>
      <c r="AU218" s="118">
        <f>AVERAGE(Table12151658920[[#This Row],[Column45]],Table12151658920[[#This Row],[Column44]],Table12151658920[[#This Row],[Column43]])</f>
        <v>0</v>
      </c>
      <c r="AV218" s="102">
        <v>0</v>
      </c>
      <c r="AW218" s="102">
        <v>0</v>
      </c>
      <c r="AX218" s="102">
        <v>0</v>
      </c>
      <c r="AY218" s="102">
        <v>0</v>
      </c>
      <c r="AZ218" s="102">
        <v>0</v>
      </c>
      <c r="BA21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19" spans="1:53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58"/>
      <c r="M219" s="58"/>
      <c r="N219" s="58"/>
      <c r="O219" s="58"/>
      <c r="P219" s="59"/>
      <c r="Q21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19" s="102"/>
      <c r="S219" s="102"/>
      <c r="T219" s="102"/>
      <c r="U219" s="102"/>
      <c r="V219" s="59"/>
      <c r="W219" s="118" t="e">
        <f>AVERAGE(Table12151658920[[#This Row],[Column19]],Table12151658920[[#This Row],[Column20]],Table12151658920[[#This Row],[Column22]])</f>
        <v>#DIV/0!</v>
      </c>
      <c r="X219" s="59">
        <v>0</v>
      </c>
      <c r="Y219" s="59">
        <v>0</v>
      </c>
      <c r="Z219" s="59">
        <v>0</v>
      </c>
      <c r="AA219" s="102"/>
      <c r="AB219" s="59"/>
      <c r="AC219" s="118">
        <f>AVERAGE(Table12151658920[[#This Row],[Column25]],Table12151658920[[#This Row],[Column26]],Table12151658920[[#This Row],[Column27]])</f>
        <v>0</v>
      </c>
      <c r="AD219" s="102"/>
      <c r="AE219" s="102"/>
      <c r="AF219" s="102"/>
      <c r="AG219" s="102"/>
      <c r="AH219" s="59"/>
      <c r="AI219" s="118" t="e">
        <f>AVERAGE(Table12151658920[[#This Row],[Column33]],Table12151658920[[#This Row],[Column32]],Table12151658920[[#This Row],[Column31]])</f>
        <v>#DIV/0!</v>
      </c>
      <c r="AJ219" s="58"/>
      <c r="AK219" s="58"/>
      <c r="AL219" s="102"/>
      <c r="AM219" s="58"/>
      <c r="AN219" s="59"/>
      <c r="AO219" s="118">
        <v>0</v>
      </c>
      <c r="AP219" s="59">
        <v>0</v>
      </c>
      <c r="AQ219" s="59">
        <v>0</v>
      </c>
      <c r="AR219" s="59">
        <v>0</v>
      </c>
      <c r="AS219" s="102"/>
      <c r="AT219" s="59"/>
      <c r="AU219" s="118">
        <f>AVERAGE(Table12151658920[[#This Row],[Column45]],Table12151658920[[#This Row],[Column44]],Table12151658920[[#This Row],[Column43]])</f>
        <v>0</v>
      </c>
      <c r="AV219" s="102">
        <v>0</v>
      </c>
      <c r="AW219" s="102">
        <v>0</v>
      </c>
      <c r="AX219" s="102">
        <v>0</v>
      </c>
      <c r="AY219" s="102">
        <v>0</v>
      </c>
      <c r="AZ219" s="102">
        <v>0</v>
      </c>
      <c r="BA21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0" spans="1:53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54"/>
      <c r="M220" s="54"/>
      <c r="N220" s="54"/>
      <c r="O220" s="54"/>
      <c r="P220" s="65"/>
      <c r="Q22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0" s="101"/>
      <c r="S220" s="101"/>
      <c r="T220" s="101"/>
      <c r="U220" s="101"/>
      <c r="V220" s="65"/>
      <c r="W220" s="118" t="e">
        <f>AVERAGE(Table12151658920[[#This Row],[Column19]],Table12151658920[[#This Row],[Column20]],Table12151658920[[#This Row],[Column22]])</f>
        <v>#DIV/0!</v>
      </c>
      <c r="X220" s="59">
        <v>0</v>
      </c>
      <c r="Y220" s="59">
        <v>0</v>
      </c>
      <c r="Z220" s="59">
        <v>0</v>
      </c>
      <c r="AA220" s="101"/>
      <c r="AB220" s="65"/>
      <c r="AC220" s="118">
        <f>AVERAGE(Table12151658920[[#This Row],[Column25]],Table12151658920[[#This Row],[Column26]],Table12151658920[[#This Row],[Column27]])</f>
        <v>0</v>
      </c>
      <c r="AD220" s="101"/>
      <c r="AE220" s="101"/>
      <c r="AF220" s="101"/>
      <c r="AG220" s="101"/>
      <c r="AH220" s="65"/>
      <c r="AI220" s="118" t="e">
        <f>AVERAGE(Table12151658920[[#This Row],[Column33]],Table12151658920[[#This Row],[Column32]],Table12151658920[[#This Row],[Column31]])</f>
        <v>#DIV/0!</v>
      </c>
      <c r="AJ220" s="54"/>
      <c r="AK220" s="54"/>
      <c r="AL220" s="101"/>
      <c r="AM220" s="54"/>
      <c r="AN220" s="65"/>
      <c r="AO220" s="118">
        <v>0</v>
      </c>
      <c r="AP220" s="59">
        <v>0</v>
      </c>
      <c r="AQ220" s="59">
        <v>0</v>
      </c>
      <c r="AR220" s="59">
        <v>0</v>
      </c>
      <c r="AS220" s="101"/>
      <c r="AT220" s="65"/>
      <c r="AU220" s="118">
        <f>AVERAGE(Table12151658920[[#This Row],[Column45]],Table12151658920[[#This Row],[Column44]],Table12151658920[[#This Row],[Column43]])</f>
        <v>0</v>
      </c>
      <c r="AV220" s="102">
        <v>0</v>
      </c>
      <c r="AW220" s="102">
        <v>0</v>
      </c>
      <c r="AX220" s="102">
        <v>0</v>
      </c>
      <c r="AY220" s="102">
        <v>0</v>
      </c>
      <c r="AZ220" s="102">
        <v>0</v>
      </c>
      <c r="BA22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1" spans="1:53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58"/>
      <c r="M221" s="58"/>
      <c r="N221" s="58"/>
      <c r="O221" s="58"/>
      <c r="P221" s="59"/>
      <c r="Q221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1" s="102"/>
      <c r="S221" s="102"/>
      <c r="T221" s="102"/>
      <c r="U221" s="102"/>
      <c r="V221" s="59"/>
      <c r="W221" s="118" t="e">
        <f>AVERAGE(Table12151658920[[#This Row],[Column19]],Table12151658920[[#This Row],[Column20]],Table12151658920[[#This Row],[Column22]])</f>
        <v>#DIV/0!</v>
      </c>
      <c r="X221" s="59">
        <v>0</v>
      </c>
      <c r="Y221" s="59">
        <v>0</v>
      </c>
      <c r="Z221" s="59">
        <v>0</v>
      </c>
      <c r="AA221" s="102"/>
      <c r="AB221" s="59"/>
      <c r="AC221" s="118">
        <f>AVERAGE(Table12151658920[[#This Row],[Column25]],Table12151658920[[#This Row],[Column26]],Table12151658920[[#This Row],[Column27]])</f>
        <v>0</v>
      </c>
      <c r="AD221" s="102"/>
      <c r="AE221" s="102"/>
      <c r="AF221" s="102"/>
      <c r="AG221" s="102"/>
      <c r="AH221" s="59"/>
      <c r="AI221" s="118" t="e">
        <f>AVERAGE(Table12151658920[[#This Row],[Column33]],Table12151658920[[#This Row],[Column32]],Table12151658920[[#This Row],[Column31]])</f>
        <v>#DIV/0!</v>
      </c>
      <c r="AJ221" s="58"/>
      <c r="AK221" s="58"/>
      <c r="AL221" s="102"/>
      <c r="AM221" s="58"/>
      <c r="AN221" s="59"/>
      <c r="AO221" s="118">
        <v>0</v>
      </c>
      <c r="AP221" s="59">
        <v>0</v>
      </c>
      <c r="AQ221" s="59">
        <v>0</v>
      </c>
      <c r="AR221" s="59">
        <v>0</v>
      </c>
      <c r="AS221" s="102"/>
      <c r="AT221" s="59"/>
      <c r="AU221" s="118">
        <f>AVERAGE(Table12151658920[[#This Row],[Column45]],Table12151658920[[#This Row],[Column44]],Table12151658920[[#This Row],[Column43]])</f>
        <v>0</v>
      </c>
      <c r="AV221" s="102">
        <v>0</v>
      </c>
      <c r="AW221" s="102">
        <v>0</v>
      </c>
      <c r="AX221" s="102">
        <v>0</v>
      </c>
      <c r="AY221" s="102">
        <v>0</v>
      </c>
      <c r="AZ221" s="102">
        <v>0</v>
      </c>
      <c r="BA221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2" spans="1:53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54"/>
      <c r="M222" s="54"/>
      <c r="N222" s="54"/>
      <c r="O222" s="54"/>
      <c r="P222" s="65"/>
      <c r="Q222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2" s="101"/>
      <c r="S222" s="101"/>
      <c r="T222" s="101"/>
      <c r="U222" s="101"/>
      <c r="V222" s="65"/>
      <c r="W222" s="118" t="e">
        <f>AVERAGE(Table12151658920[[#This Row],[Column19]],Table12151658920[[#This Row],[Column20]],Table12151658920[[#This Row],[Column22]])</f>
        <v>#DIV/0!</v>
      </c>
      <c r="X222" s="59">
        <v>0</v>
      </c>
      <c r="Y222" s="59">
        <v>0</v>
      </c>
      <c r="Z222" s="59">
        <v>0</v>
      </c>
      <c r="AA222" s="101"/>
      <c r="AB222" s="65"/>
      <c r="AC222" s="118">
        <f>AVERAGE(Table12151658920[[#This Row],[Column25]],Table12151658920[[#This Row],[Column26]],Table12151658920[[#This Row],[Column27]])</f>
        <v>0</v>
      </c>
      <c r="AD222" s="101"/>
      <c r="AE222" s="101"/>
      <c r="AF222" s="101"/>
      <c r="AG222" s="101"/>
      <c r="AH222" s="65"/>
      <c r="AI222" s="118" t="e">
        <f>AVERAGE(Table12151658920[[#This Row],[Column33]],Table12151658920[[#This Row],[Column32]],Table12151658920[[#This Row],[Column31]])</f>
        <v>#DIV/0!</v>
      </c>
      <c r="AJ222" s="54"/>
      <c r="AK222" s="54"/>
      <c r="AL222" s="101"/>
      <c r="AM222" s="54"/>
      <c r="AN222" s="65"/>
      <c r="AO222" s="118">
        <v>0</v>
      </c>
      <c r="AP222" s="59">
        <v>0</v>
      </c>
      <c r="AQ222" s="59">
        <v>0</v>
      </c>
      <c r="AR222" s="59">
        <v>0</v>
      </c>
      <c r="AS222" s="101"/>
      <c r="AT222" s="65"/>
      <c r="AU222" s="118">
        <f>AVERAGE(Table12151658920[[#This Row],[Column45]],Table12151658920[[#This Row],[Column44]],Table12151658920[[#This Row],[Column43]])</f>
        <v>0</v>
      </c>
      <c r="AV222" s="102">
        <v>0</v>
      </c>
      <c r="AW222" s="102">
        <v>0</v>
      </c>
      <c r="AX222" s="102">
        <v>0</v>
      </c>
      <c r="AY222" s="102">
        <v>0</v>
      </c>
      <c r="AZ222" s="102">
        <v>0</v>
      </c>
      <c r="BA222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3" spans="1:53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58"/>
      <c r="M223" s="58"/>
      <c r="N223" s="58"/>
      <c r="O223" s="58"/>
      <c r="P223" s="59"/>
      <c r="Q223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3" s="102"/>
      <c r="S223" s="102"/>
      <c r="T223" s="102"/>
      <c r="U223" s="102"/>
      <c r="V223" s="59"/>
      <c r="W223" s="118" t="e">
        <f>AVERAGE(Table12151658920[[#This Row],[Column19]],Table12151658920[[#This Row],[Column20]],Table12151658920[[#This Row],[Column22]])</f>
        <v>#DIV/0!</v>
      </c>
      <c r="X223" s="59">
        <v>0</v>
      </c>
      <c r="Y223" s="59">
        <v>0</v>
      </c>
      <c r="Z223" s="59">
        <v>0</v>
      </c>
      <c r="AA223" s="102"/>
      <c r="AB223" s="59"/>
      <c r="AC223" s="118">
        <f>AVERAGE(Table12151658920[[#This Row],[Column25]],Table12151658920[[#This Row],[Column26]],Table12151658920[[#This Row],[Column27]])</f>
        <v>0</v>
      </c>
      <c r="AD223" s="102"/>
      <c r="AE223" s="102"/>
      <c r="AF223" s="102"/>
      <c r="AG223" s="102"/>
      <c r="AH223" s="59"/>
      <c r="AI223" s="118" t="e">
        <f>AVERAGE(Table12151658920[[#This Row],[Column33]],Table12151658920[[#This Row],[Column32]],Table12151658920[[#This Row],[Column31]])</f>
        <v>#DIV/0!</v>
      </c>
      <c r="AJ223" s="58"/>
      <c r="AK223" s="58"/>
      <c r="AL223" s="102"/>
      <c r="AM223" s="58"/>
      <c r="AN223" s="59"/>
      <c r="AO223" s="118">
        <v>0</v>
      </c>
      <c r="AP223" s="59">
        <v>0</v>
      </c>
      <c r="AQ223" s="59">
        <v>0</v>
      </c>
      <c r="AR223" s="59">
        <v>0</v>
      </c>
      <c r="AS223" s="102"/>
      <c r="AT223" s="59"/>
      <c r="AU223" s="118">
        <f>AVERAGE(Table12151658920[[#This Row],[Column45]],Table12151658920[[#This Row],[Column44]],Table12151658920[[#This Row],[Column43]])</f>
        <v>0</v>
      </c>
      <c r="AV223" s="102">
        <v>0</v>
      </c>
      <c r="AW223" s="102">
        <v>0</v>
      </c>
      <c r="AX223" s="102">
        <v>0</v>
      </c>
      <c r="AY223" s="102">
        <v>0</v>
      </c>
      <c r="AZ223" s="102">
        <v>0</v>
      </c>
      <c r="BA223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4" spans="1:53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54"/>
      <c r="M224" s="54"/>
      <c r="N224" s="54"/>
      <c r="O224" s="54"/>
      <c r="P224" s="65"/>
      <c r="Q224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4" s="101"/>
      <c r="S224" s="101"/>
      <c r="T224" s="101"/>
      <c r="U224" s="101"/>
      <c r="V224" s="65"/>
      <c r="W224" s="118" t="e">
        <f>AVERAGE(Table12151658920[[#This Row],[Column19]],Table12151658920[[#This Row],[Column20]],Table12151658920[[#This Row],[Column22]])</f>
        <v>#DIV/0!</v>
      </c>
      <c r="X224" s="59">
        <v>0</v>
      </c>
      <c r="Y224" s="59">
        <v>0</v>
      </c>
      <c r="Z224" s="59">
        <v>0</v>
      </c>
      <c r="AA224" s="101"/>
      <c r="AB224" s="65"/>
      <c r="AC224" s="118">
        <f>AVERAGE(Table12151658920[[#This Row],[Column25]],Table12151658920[[#This Row],[Column26]],Table12151658920[[#This Row],[Column27]])</f>
        <v>0</v>
      </c>
      <c r="AD224" s="101"/>
      <c r="AE224" s="101"/>
      <c r="AF224" s="101"/>
      <c r="AG224" s="101"/>
      <c r="AH224" s="65"/>
      <c r="AI224" s="118" t="e">
        <f>AVERAGE(Table12151658920[[#This Row],[Column33]],Table12151658920[[#This Row],[Column32]],Table12151658920[[#This Row],[Column31]])</f>
        <v>#DIV/0!</v>
      </c>
      <c r="AJ224" s="54"/>
      <c r="AK224" s="54"/>
      <c r="AL224" s="101"/>
      <c r="AM224" s="54"/>
      <c r="AN224" s="65"/>
      <c r="AO224" s="118">
        <v>0</v>
      </c>
      <c r="AP224" s="59">
        <v>0</v>
      </c>
      <c r="AQ224" s="59">
        <v>0</v>
      </c>
      <c r="AR224" s="59">
        <v>0</v>
      </c>
      <c r="AS224" s="101"/>
      <c r="AT224" s="65"/>
      <c r="AU224" s="118">
        <f>AVERAGE(Table12151658920[[#This Row],[Column45]],Table12151658920[[#This Row],[Column44]],Table12151658920[[#This Row],[Column43]])</f>
        <v>0</v>
      </c>
      <c r="AV224" s="102">
        <v>0</v>
      </c>
      <c r="AW224" s="102">
        <v>0</v>
      </c>
      <c r="AX224" s="102">
        <v>0</v>
      </c>
      <c r="AY224" s="102">
        <v>0</v>
      </c>
      <c r="AZ224" s="102">
        <v>0</v>
      </c>
      <c r="BA224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5" spans="1:53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58"/>
      <c r="M225" s="58"/>
      <c r="N225" s="58"/>
      <c r="O225" s="58"/>
      <c r="P225" s="59"/>
      <c r="Q225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5" s="102"/>
      <c r="S225" s="102"/>
      <c r="T225" s="102"/>
      <c r="U225" s="102"/>
      <c r="V225" s="59"/>
      <c r="W225" s="118" t="e">
        <f>AVERAGE(Table12151658920[[#This Row],[Column19]],Table12151658920[[#This Row],[Column20]],Table12151658920[[#This Row],[Column22]])</f>
        <v>#DIV/0!</v>
      </c>
      <c r="X225" s="59">
        <v>0</v>
      </c>
      <c r="Y225" s="59">
        <v>0</v>
      </c>
      <c r="Z225" s="59">
        <v>0</v>
      </c>
      <c r="AA225" s="102"/>
      <c r="AB225" s="59"/>
      <c r="AC225" s="118">
        <f>AVERAGE(Table12151658920[[#This Row],[Column25]],Table12151658920[[#This Row],[Column26]],Table12151658920[[#This Row],[Column27]])</f>
        <v>0</v>
      </c>
      <c r="AD225" s="102"/>
      <c r="AE225" s="102"/>
      <c r="AF225" s="102"/>
      <c r="AG225" s="102"/>
      <c r="AH225" s="59"/>
      <c r="AI225" s="118" t="e">
        <f>AVERAGE(Table12151658920[[#This Row],[Column33]],Table12151658920[[#This Row],[Column32]],Table12151658920[[#This Row],[Column31]])</f>
        <v>#DIV/0!</v>
      </c>
      <c r="AJ225" s="58"/>
      <c r="AK225" s="58"/>
      <c r="AL225" s="102"/>
      <c r="AM225" s="58"/>
      <c r="AN225" s="59"/>
      <c r="AO225" s="118">
        <v>0</v>
      </c>
      <c r="AP225" s="59">
        <v>0</v>
      </c>
      <c r="AQ225" s="59">
        <v>0</v>
      </c>
      <c r="AR225" s="59">
        <v>0</v>
      </c>
      <c r="AS225" s="102"/>
      <c r="AT225" s="59"/>
      <c r="AU225" s="118">
        <f>AVERAGE(Table12151658920[[#This Row],[Column45]],Table12151658920[[#This Row],[Column44]],Table12151658920[[#This Row],[Column43]])</f>
        <v>0</v>
      </c>
      <c r="AV225" s="102">
        <v>0</v>
      </c>
      <c r="AW225" s="102">
        <v>0</v>
      </c>
      <c r="AX225" s="102">
        <v>0</v>
      </c>
      <c r="AY225" s="102">
        <v>0</v>
      </c>
      <c r="AZ225" s="102">
        <v>0</v>
      </c>
      <c r="BA225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6" spans="1:53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54"/>
      <c r="M226" s="54"/>
      <c r="N226" s="54"/>
      <c r="O226" s="54"/>
      <c r="P226" s="65"/>
      <c r="Q226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6" s="101"/>
      <c r="S226" s="101"/>
      <c r="T226" s="101"/>
      <c r="U226" s="101"/>
      <c r="V226" s="65"/>
      <c r="W226" s="118" t="e">
        <f>AVERAGE(Table12151658920[[#This Row],[Column19]],Table12151658920[[#This Row],[Column20]],Table12151658920[[#This Row],[Column22]])</f>
        <v>#DIV/0!</v>
      </c>
      <c r="X226" s="59">
        <v>0</v>
      </c>
      <c r="Y226" s="59">
        <v>0</v>
      </c>
      <c r="Z226" s="59">
        <v>0</v>
      </c>
      <c r="AA226" s="101"/>
      <c r="AB226" s="65"/>
      <c r="AC226" s="118">
        <f>AVERAGE(Table12151658920[[#This Row],[Column25]],Table12151658920[[#This Row],[Column26]],Table12151658920[[#This Row],[Column27]])</f>
        <v>0</v>
      </c>
      <c r="AD226" s="101"/>
      <c r="AE226" s="101"/>
      <c r="AF226" s="101"/>
      <c r="AG226" s="101"/>
      <c r="AH226" s="65"/>
      <c r="AI226" s="118" t="e">
        <f>AVERAGE(Table12151658920[[#This Row],[Column33]],Table12151658920[[#This Row],[Column32]],Table12151658920[[#This Row],[Column31]])</f>
        <v>#DIV/0!</v>
      </c>
      <c r="AJ226" s="54"/>
      <c r="AK226" s="54"/>
      <c r="AL226" s="101"/>
      <c r="AM226" s="54"/>
      <c r="AN226" s="65"/>
      <c r="AO226" s="118">
        <v>0</v>
      </c>
      <c r="AP226" s="59">
        <v>0</v>
      </c>
      <c r="AQ226" s="59">
        <v>0</v>
      </c>
      <c r="AR226" s="59">
        <v>0</v>
      </c>
      <c r="AS226" s="101"/>
      <c r="AT226" s="65"/>
      <c r="AU226" s="118">
        <f>AVERAGE(Table12151658920[[#This Row],[Column45]],Table12151658920[[#This Row],[Column44]],Table12151658920[[#This Row],[Column43]])</f>
        <v>0</v>
      </c>
      <c r="AV226" s="102">
        <v>0</v>
      </c>
      <c r="AW226" s="102">
        <v>0</v>
      </c>
      <c r="AX226" s="102">
        <v>0</v>
      </c>
      <c r="AY226" s="102">
        <v>0</v>
      </c>
      <c r="AZ226" s="102">
        <v>0</v>
      </c>
      <c r="BA226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7" spans="1:53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58"/>
      <c r="M227" s="58"/>
      <c r="N227" s="58"/>
      <c r="O227" s="58"/>
      <c r="P227" s="59"/>
      <c r="Q227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7" s="102"/>
      <c r="S227" s="102"/>
      <c r="T227" s="102"/>
      <c r="U227" s="102"/>
      <c r="V227" s="59"/>
      <c r="W227" s="118" t="e">
        <f>AVERAGE(Table12151658920[[#This Row],[Column19]],Table12151658920[[#This Row],[Column20]],Table12151658920[[#This Row],[Column22]])</f>
        <v>#DIV/0!</v>
      </c>
      <c r="X227" s="59">
        <v>0</v>
      </c>
      <c r="Y227" s="59">
        <v>0</v>
      </c>
      <c r="Z227" s="59">
        <v>0</v>
      </c>
      <c r="AA227" s="102"/>
      <c r="AB227" s="59"/>
      <c r="AC227" s="118">
        <f>AVERAGE(Table12151658920[[#This Row],[Column25]],Table12151658920[[#This Row],[Column26]],Table12151658920[[#This Row],[Column27]])</f>
        <v>0</v>
      </c>
      <c r="AD227" s="102"/>
      <c r="AE227" s="102"/>
      <c r="AF227" s="102"/>
      <c r="AG227" s="102"/>
      <c r="AH227" s="59"/>
      <c r="AI227" s="118" t="e">
        <f>AVERAGE(Table12151658920[[#This Row],[Column33]],Table12151658920[[#This Row],[Column32]],Table12151658920[[#This Row],[Column31]])</f>
        <v>#DIV/0!</v>
      </c>
      <c r="AJ227" s="58"/>
      <c r="AK227" s="58"/>
      <c r="AL227" s="102"/>
      <c r="AM227" s="58"/>
      <c r="AN227" s="59"/>
      <c r="AO227" s="118">
        <v>0</v>
      </c>
      <c r="AP227" s="59">
        <v>0</v>
      </c>
      <c r="AQ227" s="59">
        <v>0</v>
      </c>
      <c r="AR227" s="59">
        <v>0</v>
      </c>
      <c r="AS227" s="102"/>
      <c r="AT227" s="59"/>
      <c r="AU227" s="118">
        <f>AVERAGE(Table12151658920[[#This Row],[Column45]],Table12151658920[[#This Row],[Column44]],Table12151658920[[#This Row],[Column43]])</f>
        <v>0</v>
      </c>
      <c r="AV227" s="102">
        <v>0</v>
      </c>
      <c r="AW227" s="102">
        <v>0</v>
      </c>
      <c r="AX227" s="102">
        <v>0</v>
      </c>
      <c r="AY227" s="102">
        <v>0</v>
      </c>
      <c r="AZ227" s="102">
        <v>0</v>
      </c>
      <c r="BA227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8" spans="1:53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54"/>
      <c r="M228" s="54"/>
      <c r="N228" s="54"/>
      <c r="O228" s="54"/>
      <c r="P228" s="65"/>
      <c r="Q228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8" s="101"/>
      <c r="S228" s="101"/>
      <c r="T228" s="101"/>
      <c r="U228" s="101"/>
      <c r="V228" s="65"/>
      <c r="W228" s="118" t="e">
        <f>AVERAGE(Table12151658920[[#This Row],[Column19]],Table12151658920[[#This Row],[Column20]],Table12151658920[[#This Row],[Column22]])</f>
        <v>#DIV/0!</v>
      </c>
      <c r="X228" s="59">
        <v>0</v>
      </c>
      <c r="Y228" s="59">
        <v>0</v>
      </c>
      <c r="Z228" s="59">
        <v>0</v>
      </c>
      <c r="AA228" s="101"/>
      <c r="AB228" s="65"/>
      <c r="AC228" s="118">
        <f>AVERAGE(Table12151658920[[#This Row],[Column25]],Table12151658920[[#This Row],[Column26]],Table12151658920[[#This Row],[Column27]])</f>
        <v>0</v>
      </c>
      <c r="AD228" s="101"/>
      <c r="AE228" s="101"/>
      <c r="AF228" s="101"/>
      <c r="AG228" s="101"/>
      <c r="AH228" s="65"/>
      <c r="AI228" s="118" t="e">
        <f>AVERAGE(Table12151658920[[#This Row],[Column33]],Table12151658920[[#This Row],[Column32]],Table12151658920[[#This Row],[Column31]])</f>
        <v>#DIV/0!</v>
      </c>
      <c r="AJ228" s="54"/>
      <c r="AK228" s="54"/>
      <c r="AL228" s="101"/>
      <c r="AM228" s="54"/>
      <c r="AN228" s="65"/>
      <c r="AO228" s="118">
        <v>0</v>
      </c>
      <c r="AP228" s="59">
        <v>0</v>
      </c>
      <c r="AQ228" s="59">
        <v>0</v>
      </c>
      <c r="AR228" s="59">
        <v>0</v>
      </c>
      <c r="AS228" s="101"/>
      <c r="AT228" s="65"/>
      <c r="AU228" s="118">
        <f>AVERAGE(Table12151658920[[#This Row],[Column45]],Table12151658920[[#This Row],[Column44]],Table12151658920[[#This Row],[Column43]])</f>
        <v>0</v>
      </c>
      <c r="AV228" s="102">
        <v>0</v>
      </c>
      <c r="AW228" s="102">
        <v>0</v>
      </c>
      <c r="AX228" s="102">
        <v>0</v>
      </c>
      <c r="AY228" s="102">
        <v>0</v>
      </c>
      <c r="AZ228" s="102">
        <v>0</v>
      </c>
      <c r="BA228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29" spans="1:53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58"/>
      <c r="M229" s="58"/>
      <c r="N229" s="58"/>
      <c r="O229" s="58"/>
      <c r="P229" s="59"/>
      <c r="Q229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29" s="102"/>
      <c r="S229" s="102"/>
      <c r="T229" s="102"/>
      <c r="U229" s="102"/>
      <c r="V229" s="59"/>
      <c r="W229" s="118" t="e">
        <f>AVERAGE(Table12151658920[[#This Row],[Column19]],Table12151658920[[#This Row],[Column20]],Table12151658920[[#This Row],[Column22]])</f>
        <v>#DIV/0!</v>
      </c>
      <c r="X229" s="59">
        <v>0</v>
      </c>
      <c r="Y229" s="59">
        <v>0</v>
      </c>
      <c r="Z229" s="59">
        <v>0</v>
      </c>
      <c r="AA229" s="102"/>
      <c r="AB229" s="59"/>
      <c r="AC229" s="118">
        <f>AVERAGE(Table12151658920[[#This Row],[Column25]],Table12151658920[[#This Row],[Column26]],Table12151658920[[#This Row],[Column27]])</f>
        <v>0</v>
      </c>
      <c r="AD229" s="102"/>
      <c r="AE229" s="102"/>
      <c r="AF229" s="102"/>
      <c r="AG229" s="102"/>
      <c r="AH229" s="59"/>
      <c r="AI229" s="118" t="e">
        <f>AVERAGE(Table12151658920[[#This Row],[Column33]],Table12151658920[[#This Row],[Column32]],Table12151658920[[#This Row],[Column31]])</f>
        <v>#DIV/0!</v>
      </c>
      <c r="AJ229" s="58"/>
      <c r="AK229" s="58"/>
      <c r="AL229" s="102"/>
      <c r="AM229" s="58"/>
      <c r="AN229" s="59"/>
      <c r="AO229" s="118">
        <v>0</v>
      </c>
      <c r="AP229" s="59">
        <v>0</v>
      </c>
      <c r="AQ229" s="59">
        <v>0</v>
      </c>
      <c r="AR229" s="59">
        <v>0</v>
      </c>
      <c r="AS229" s="102"/>
      <c r="AT229" s="59"/>
      <c r="AU229" s="118">
        <f>AVERAGE(Table12151658920[[#This Row],[Column45]],Table12151658920[[#This Row],[Column44]],Table12151658920[[#This Row],[Column43]])</f>
        <v>0</v>
      </c>
      <c r="AV229" s="102">
        <v>0</v>
      </c>
      <c r="AW229" s="102">
        <v>0</v>
      </c>
      <c r="AX229" s="102">
        <v>0</v>
      </c>
      <c r="AY229" s="102">
        <v>0</v>
      </c>
      <c r="AZ229" s="102">
        <v>0</v>
      </c>
      <c r="BA229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  <row r="230" spans="1:53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54"/>
      <c r="M230" s="54"/>
      <c r="N230" s="54"/>
      <c r="O230" s="54"/>
      <c r="P230" s="65"/>
      <c r="Q230" s="118" t="e">
        <f>AVERAGE(Table12151658920[[#This Row],[Column13]],Table12151658920[[#This Row],[Column14]],Table12151658920[[#This Row],[Column15]],Table12151658920[[#This Row],[Column16]],Table12151658920[[#This Row],[Column17]])</f>
        <v>#DIV/0!</v>
      </c>
      <c r="R230" s="101"/>
      <c r="S230" s="101"/>
      <c r="T230" s="101"/>
      <c r="U230" s="101"/>
      <c r="V230" s="65"/>
      <c r="W230" s="118" t="e">
        <f>AVERAGE(Table12151658920[[#This Row],[Column19]],Table12151658920[[#This Row],[Column20]],Table12151658920[[#This Row],[Column22]])</f>
        <v>#DIV/0!</v>
      </c>
      <c r="X230" s="59">
        <v>0</v>
      </c>
      <c r="Y230" s="59">
        <v>0</v>
      </c>
      <c r="Z230" s="59">
        <v>0</v>
      </c>
      <c r="AA230" s="101"/>
      <c r="AB230" s="65"/>
      <c r="AC230" s="118">
        <f>AVERAGE(Table12151658920[[#This Row],[Column25]],Table12151658920[[#This Row],[Column26]],Table12151658920[[#This Row],[Column27]])</f>
        <v>0</v>
      </c>
      <c r="AD230" s="101"/>
      <c r="AE230" s="101"/>
      <c r="AF230" s="101"/>
      <c r="AG230" s="101"/>
      <c r="AH230" s="65"/>
      <c r="AI230" s="118" t="e">
        <f>AVERAGE(Table12151658920[[#This Row],[Column33]],Table12151658920[[#This Row],[Column32]],Table12151658920[[#This Row],[Column31]])</f>
        <v>#DIV/0!</v>
      </c>
      <c r="AJ230" s="54"/>
      <c r="AK230" s="54"/>
      <c r="AL230" s="101"/>
      <c r="AM230" s="54"/>
      <c r="AN230" s="65"/>
      <c r="AO230" s="118">
        <v>0</v>
      </c>
      <c r="AP230" s="59">
        <v>0</v>
      </c>
      <c r="AQ230" s="59">
        <v>0</v>
      </c>
      <c r="AR230" s="59">
        <v>0</v>
      </c>
      <c r="AS230" s="101"/>
      <c r="AT230" s="65"/>
      <c r="AU230" s="118">
        <f>AVERAGE(Table12151658920[[#This Row],[Column45]],Table12151658920[[#This Row],[Column44]],Table12151658920[[#This Row],[Column43]])</f>
        <v>0</v>
      </c>
      <c r="AV230" s="102">
        <v>0</v>
      </c>
      <c r="AW230" s="102">
        <v>0</v>
      </c>
      <c r="AX230" s="102">
        <v>0</v>
      </c>
      <c r="AY230" s="102">
        <v>0</v>
      </c>
      <c r="AZ230" s="102">
        <v>0</v>
      </c>
      <c r="BA230" s="118">
        <f>AVERAGE(Table12151658920[[#This Row],[Column49]],Table12151658920[[#This Row],[Column50]],Table12151658920[[#This Row],[Column51]],Table12151658920[[#This Row],[Column52]],Table12151658920[[#This Row],[Column53]])</f>
        <v>0</v>
      </c>
    </row>
  </sheetData>
  <mergeCells count="21">
    <mergeCell ref="Q1:Q2"/>
    <mergeCell ref="A1:A2"/>
    <mergeCell ref="B1:B2"/>
    <mergeCell ref="C1:C2"/>
    <mergeCell ref="D1:D2"/>
    <mergeCell ref="E1:E2"/>
    <mergeCell ref="F1:J1"/>
    <mergeCell ref="K1:K2"/>
    <mergeCell ref="L1:P1"/>
    <mergeCell ref="BA1:BA2"/>
    <mergeCell ref="R1:V1"/>
    <mergeCell ref="W1:W2"/>
    <mergeCell ref="X1:AB1"/>
    <mergeCell ref="AC1:AC2"/>
    <mergeCell ref="AD1:AH1"/>
    <mergeCell ref="AI1:AI2"/>
    <mergeCell ref="AJ1:AN1"/>
    <mergeCell ref="AO1:AO2"/>
    <mergeCell ref="AP1:AT1"/>
    <mergeCell ref="AU1:AU2"/>
    <mergeCell ref="AV1:AZ1"/>
  </mergeCell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84DF0-1C3A-46FA-B083-C6D7DA2F0DEB}">
  <dimension ref="A1:BA230"/>
  <sheetViews>
    <sheetView workbookViewId="0">
      <selection sqref="A1:XFD1048576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hidden="1" customWidth="1"/>
    <col min="9" max="10" width="12.21875" hidden="1" customWidth="1"/>
    <col min="11" max="11" width="12.77734375" style="117" hidden="1" customWidth="1"/>
    <col min="12" max="12" width="13" style="106" hidden="1" customWidth="1"/>
    <col min="13" max="23" width="12.21875" style="106" hidden="1" customWidth="1"/>
    <col min="24" max="29" width="12.21875" style="106" customWidth="1"/>
    <col min="30" max="41" width="12.21875" style="106" hidden="1" customWidth="1"/>
    <col min="42" max="53" width="12.21875" style="106" customWidth="1"/>
  </cols>
  <sheetData>
    <row r="1" spans="1:53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60"/>
      <c r="J1" s="160"/>
      <c r="K1" s="158" t="s">
        <v>27</v>
      </c>
      <c r="L1" s="160" t="s">
        <v>495</v>
      </c>
      <c r="M1" s="160"/>
      <c r="N1" s="160"/>
      <c r="O1" s="160"/>
      <c r="P1" s="160"/>
      <c r="Q1" s="159" t="s">
        <v>27</v>
      </c>
      <c r="R1" s="160" t="s">
        <v>496</v>
      </c>
      <c r="S1" s="160"/>
      <c r="T1" s="160"/>
      <c r="U1" s="160"/>
      <c r="V1" s="160"/>
      <c r="W1" s="159" t="s">
        <v>27</v>
      </c>
      <c r="X1" s="160" t="s">
        <v>497</v>
      </c>
      <c r="Y1" s="160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</row>
    <row r="2" spans="1:53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</row>
    <row r="3" spans="1:53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58"/>
      <c r="M3" s="58"/>
      <c r="N3" s="58"/>
      <c r="O3" s="58"/>
      <c r="P3" s="59"/>
      <c r="Q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" s="59"/>
      <c r="S3" s="59"/>
      <c r="T3" s="59"/>
      <c r="U3" s="59"/>
      <c r="V3" s="59"/>
      <c r="W3" s="118" t="e">
        <f>AVERAGE(Table12151658921[[#This Row],[Column19]],Table12151658921[[#This Row],[Column20]],Table12151658921[[#This Row],[Column22]])</f>
        <v>#DIV/0!</v>
      </c>
      <c r="X3" s="59">
        <v>0</v>
      </c>
      <c r="Y3" s="59">
        <v>0</v>
      </c>
      <c r="Z3" s="59">
        <v>0</v>
      </c>
      <c r="AA3" s="59"/>
      <c r="AB3" s="59"/>
      <c r="AC3" s="118">
        <f>AVERAGE(Table12151658921[[#This Row],[Column25]],Table12151658921[[#This Row],[Column26]],Table12151658921[[#This Row],[Column27]])</f>
        <v>0</v>
      </c>
      <c r="AD3" s="59"/>
      <c r="AE3" s="59"/>
      <c r="AF3" s="59"/>
      <c r="AG3" s="59"/>
      <c r="AH3" s="59"/>
      <c r="AI3" s="118" t="e">
        <f>AVERAGE(Table12151658921[[#This Row],[Column33]],Table12151658921[[#This Row],[Column32]],Table12151658921[[#This Row],[Column31]])</f>
        <v>#DIV/0!</v>
      </c>
      <c r="AJ3" s="58"/>
      <c r="AK3" s="58"/>
      <c r="AL3" s="59"/>
      <c r="AM3" s="58"/>
      <c r="AN3" s="59"/>
      <c r="AO3" s="118">
        <v>0</v>
      </c>
      <c r="AP3" s="59">
        <v>0</v>
      </c>
      <c r="AQ3" s="59">
        <v>0</v>
      </c>
      <c r="AR3" s="59">
        <v>0</v>
      </c>
      <c r="AS3" s="59"/>
      <c r="AT3" s="59"/>
      <c r="AU3" s="118">
        <f>AVERAGE(Table12151658921[[#This Row],[Column45]],Table12151658921[[#This Row],[Column44]],Table12151658921[[#This Row],[Column43]])</f>
        <v>0</v>
      </c>
      <c r="AV3" s="102">
        <v>0</v>
      </c>
      <c r="AW3" s="102">
        <v>0</v>
      </c>
      <c r="AX3" s="102">
        <v>0</v>
      </c>
      <c r="AY3" s="102">
        <v>0</v>
      </c>
      <c r="AZ3" s="102">
        <v>0</v>
      </c>
      <c r="BA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" spans="1:53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54"/>
      <c r="M4" s="54"/>
      <c r="N4" s="54"/>
      <c r="O4" s="54"/>
      <c r="P4" s="65"/>
      <c r="Q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" s="101"/>
      <c r="S4" s="101"/>
      <c r="T4" s="101"/>
      <c r="U4" s="101"/>
      <c r="V4" s="65"/>
      <c r="W4" s="118" t="e">
        <f>AVERAGE(Table12151658921[[#This Row],[Column19]],Table12151658921[[#This Row],[Column20]],Table12151658921[[#This Row],[Column22]])</f>
        <v>#DIV/0!</v>
      </c>
      <c r="X4" s="59">
        <v>0</v>
      </c>
      <c r="Y4" s="59">
        <v>0</v>
      </c>
      <c r="Z4" s="59">
        <v>0</v>
      </c>
      <c r="AA4" s="101"/>
      <c r="AB4" s="65"/>
      <c r="AC4" s="118">
        <f>AVERAGE(Table12151658921[[#This Row],[Column25]],Table12151658921[[#This Row],[Column26]],Table12151658921[[#This Row],[Column27]])</f>
        <v>0</v>
      </c>
      <c r="AD4" s="101"/>
      <c r="AE4" s="101"/>
      <c r="AF4" s="101"/>
      <c r="AG4" s="101"/>
      <c r="AH4" s="65"/>
      <c r="AI4" s="118" t="e">
        <f>AVERAGE(Table12151658921[[#This Row],[Column33]],Table12151658921[[#This Row],[Column32]],Table12151658921[[#This Row],[Column31]])</f>
        <v>#DIV/0!</v>
      </c>
      <c r="AJ4" s="54"/>
      <c r="AK4" s="54"/>
      <c r="AL4" s="101"/>
      <c r="AM4" s="54"/>
      <c r="AN4" s="65"/>
      <c r="AO4" s="118">
        <v>0</v>
      </c>
      <c r="AP4" s="59">
        <v>0</v>
      </c>
      <c r="AQ4" s="59">
        <v>0</v>
      </c>
      <c r="AR4" s="59">
        <v>0</v>
      </c>
      <c r="AS4" s="101"/>
      <c r="AT4" s="65"/>
      <c r="AU4" s="118">
        <f>AVERAGE(Table12151658921[[#This Row],[Column45]],Table12151658921[[#This Row],[Column44]],Table12151658921[[#This Row],[Column43]])</f>
        <v>0</v>
      </c>
      <c r="AV4" s="102">
        <v>0</v>
      </c>
      <c r="AW4" s="102">
        <v>0</v>
      </c>
      <c r="AX4" s="102">
        <v>0</v>
      </c>
      <c r="AY4" s="102">
        <v>0</v>
      </c>
      <c r="AZ4" s="102">
        <v>0</v>
      </c>
      <c r="BA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" spans="1:53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58"/>
      <c r="M5" s="58"/>
      <c r="N5" s="58"/>
      <c r="O5" s="58"/>
      <c r="P5" s="59"/>
      <c r="Q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" s="102"/>
      <c r="S5" s="102"/>
      <c r="T5" s="102"/>
      <c r="U5" s="102"/>
      <c r="V5" s="59"/>
      <c r="W5" s="118" t="e">
        <f>AVERAGE(Table12151658921[[#This Row],[Column19]],Table12151658921[[#This Row],[Column20]],Table12151658921[[#This Row],[Column22]])</f>
        <v>#DIV/0!</v>
      </c>
      <c r="X5" s="59">
        <v>0</v>
      </c>
      <c r="Y5" s="59">
        <v>0</v>
      </c>
      <c r="Z5" s="59">
        <v>0</v>
      </c>
      <c r="AA5" s="102"/>
      <c r="AB5" s="59"/>
      <c r="AC5" s="118">
        <f>AVERAGE(Table12151658921[[#This Row],[Column25]],Table12151658921[[#This Row],[Column26]],Table12151658921[[#This Row],[Column27]])</f>
        <v>0</v>
      </c>
      <c r="AD5" s="102"/>
      <c r="AE5" s="102"/>
      <c r="AF5" s="102"/>
      <c r="AG5" s="102"/>
      <c r="AH5" s="59"/>
      <c r="AI5" s="118" t="e">
        <f>AVERAGE(Table12151658921[[#This Row],[Column33]],Table12151658921[[#This Row],[Column32]],Table12151658921[[#This Row],[Column31]])</f>
        <v>#DIV/0!</v>
      </c>
      <c r="AJ5" s="58"/>
      <c r="AK5" s="58"/>
      <c r="AL5" s="102"/>
      <c r="AM5" s="58"/>
      <c r="AN5" s="59"/>
      <c r="AO5" s="118">
        <v>0</v>
      </c>
      <c r="AP5" s="59">
        <v>0</v>
      </c>
      <c r="AQ5" s="59">
        <v>0</v>
      </c>
      <c r="AR5" s="59">
        <v>0</v>
      </c>
      <c r="AS5" s="102"/>
      <c r="AT5" s="59"/>
      <c r="AU5" s="118">
        <f>AVERAGE(Table12151658921[[#This Row],[Column45]],Table12151658921[[#This Row],[Column44]],Table12151658921[[#This Row],[Column43]])</f>
        <v>0</v>
      </c>
      <c r="AV5" s="102">
        <v>0</v>
      </c>
      <c r="AW5" s="102">
        <v>0</v>
      </c>
      <c r="AX5" s="102">
        <v>0</v>
      </c>
      <c r="AY5" s="102">
        <v>0</v>
      </c>
      <c r="AZ5" s="102">
        <v>0</v>
      </c>
      <c r="BA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" spans="1:53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54"/>
      <c r="M6" s="54"/>
      <c r="N6" s="54"/>
      <c r="O6" s="54"/>
      <c r="P6" s="65"/>
      <c r="Q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" s="101"/>
      <c r="S6" s="101"/>
      <c r="T6" s="101"/>
      <c r="U6" s="101"/>
      <c r="V6" s="65"/>
      <c r="W6" s="118" t="e">
        <f>AVERAGE(Table12151658921[[#This Row],[Column19]],Table12151658921[[#This Row],[Column20]],Table12151658921[[#This Row],[Column22]])</f>
        <v>#DIV/0!</v>
      </c>
      <c r="X6" s="59">
        <v>0</v>
      </c>
      <c r="Y6" s="59">
        <v>0</v>
      </c>
      <c r="Z6" s="59">
        <v>0</v>
      </c>
      <c r="AA6" s="101"/>
      <c r="AB6" s="65"/>
      <c r="AC6" s="118">
        <f>AVERAGE(Table12151658921[[#This Row],[Column25]],Table12151658921[[#This Row],[Column26]],Table12151658921[[#This Row],[Column27]])</f>
        <v>0</v>
      </c>
      <c r="AD6" s="101"/>
      <c r="AE6" s="101"/>
      <c r="AF6" s="101"/>
      <c r="AG6" s="101"/>
      <c r="AH6" s="65"/>
      <c r="AI6" s="118" t="e">
        <f>AVERAGE(Table12151658921[[#This Row],[Column33]],Table12151658921[[#This Row],[Column32]],Table12151658921[[#This Row],[Column31]])</f>
        <v>#DIV/0!</v>
      </c>
      <c r="AJ6" s="54"/>
      <c r="AK6" s="54"/>
      <c r="AL6" s="101"/>
      <c r="AM6" s="54"/>
      <c r="AN6" s="65"/>
      <c r="AO6" s="118">
        <v>0</v>
      </c>
      <c r="AP6" s="59">
        <v>0</v>
      </c>
      <c r="AQ6" s="59">
        <v>0</v>
      </c>
      <c r="AR6" s="59">
        <v>0</v>
      </c>
      <c r="AS6" s="101"/>
      <c r="AT6" s="65"/>
      <c r="AU6" s="118">
        <f>AVERAGE(Table12151658921[[#This Row],[Column45]],Table12151658921[[#This Row],[Column44]],Table12151658921[[#This Row],[Column43]])</f>
        <v>0</v>
      </c>
      <c r="AV6" s="102">
        <v>0</v>
      </c>
      <c r="AW6" s="102">
        <v>0</v>
      </c>
      <c r="AX6" s="102">
        <v>0</v>
      </c>
      <c r="AY6" s="102">
        <v>0</v>
      </c>
      <c r="AZ6" s="102">
        <v>0</v>
      </c>
      <c r="BA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" spans="1:53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58"/>
      <c r="M7" s="58"/>
      <c r="N7" s="58"/>
      <c r="O7" s="58"/>
      <c r="P7" s="59"/>
      <c r="Q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" s="102"/>
      <c r="S7" s="102"/>
      <c r="T7" s="102"/>
      <c r="U7" s="102"/>
      <c r="V7" s="59"/>
      <c r="W7" s="118" t="e">
        <f>AVERAGE(Table12151658921[[#This Row],[Column19]],Table12151658921[[#This Row],[Column20]],Table12151658921[[#This Row],[Column22]])</f>
        <v>#DIV/0!</v>
      </c>
      <c r="X7" s="59">
        <v>0</v>
      </c>
      <c r="Y7" s="59">
        <v>0</v>
      </c>
      <c r="Z7" s="59">
        <v>0</v>
      </c>
      <c r="AA7" s="102"/>
      <c r="AB7" s="59"/>
      <c r="AC7" s="118">
        <f>AVERAGE(Table12151658921[[#This Row],[Column25]],Table12151658921[[#This Row],[Column26]],Table12151658921[[#This Row],[Column27]])</f>
        <v>0</v>
      </c>
      <c r="AD7" s="102"/>
      <c r="AE7" s="102"/>
      <c r="AF7" s="102"/>
      <c r="AG7" s="102"/>
      <c r="AH7" s="59"/>
      <c r="AI7" s="118" t="e">
        <f>AVERAGE(Table12151658921[[#This Row],[Column33]],Table12151658921[[#This Row],[Column32]],Table12151658921[[#This Row],[Column31]])</f>
        <v>#DIV/0!</v>
      </c>
      <c r="AJ7" s="58"/>
      <c r="AK7" s="58"/>
      <c r="AL7" s="102"/>
      <c r="AM7" s="58"/>
      <c r="AN7" s="59"/>
      <c r="AO7" s="118">
        <v>0</v>
      </c>
      <c r="AP7" s="59">
        <v>0</v>
      </c>
      <c r="AQ7" s="59">
        <v>0</v>
      </c>
      <c r="AR7" s="59">
        <v>0</v>
      </c>
      <c r="AS7" s="102"/>
      <c r="AT7" s="59"/>
      <c r="AU7" s="118">
        <f>AVERAGE(Table12151658921[[#This Row],[Column45]],Table12151658921[[#This Row],[Column44]],Table12151658921[[#This Row],[Column43]])</f>
        <v>0</v>
      </c>
      <c r="AV7" s="102">
        <v>0</v>
      </c>
      <c r="AW7" s="102">
        <v>0</v>
      </c>
      <c r="AX7" s="102">
        <v>0</v>
      </c>
      <c r="AY7" s="102">
        <v>0</v>
      </c>
      <c r="AZ7" s="102">
        <v>0</v>
      </c>
      <c r="BA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" spans="1:53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54"/>
      <c r="M8" s="54"/>
      <c r="N8" s="54"/>
      <c r="O8" s="54"/>
      <c r="P8" s="65"/>
      <c r="Q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" s="101"/>
      <c r="S8" s="101"/>
      <c r="T8" s="101"/>
      <c r="U8" s="101"/>
      <c r="V8" s="65"/>
      <c r="W8" s="118" t="e">
        <f>AVERAGE(Table12151658921[[#This Row],[Column19]],Table12151658921[[#This Row],[Column20]],Table12151658921[[#This Row],[Column22]])</f>
        <v>#DIV/0!</v>
      </c>
      <c r="X8" s="59">
        <v>0</v>
      </c>
      <c r="Y8" s="59">
        <v>0</v>
      </c>
      <c r="Z8" s="59">
        <v>0</v>
      </c>
      <c r="AA8" s="101"/>
      <c r="AB8" s="65"/>
      <c r="AC8" s="118">
        <f>AVERAGE(Table12151658921[[#This Row],[Column25]],Table12151658921[[#This Row],[Column26]],Table12151658921[[#This Row],[Column27]])</f>
        <v>0</v>
      </c>
      <c r="AD8" s="101"/>
      <c r="AE8" s="101"/>
      <c r="AF8" s="101"/>
      <c r="AG8" s="101"/>
      <c r="AH8" s="65"/>
      <c r="AI8" s="118" t="e">
        <f>AVERAGE(Table12151658921[[#This Row],[Column33]],Table12151658921[[#This Row],[Column32]],Table12151658921[[#This Row],[Column31]])</f>
        <v>#DIV/0!</v>
      </c>
      <c r="AJ8" s="54"/>
      <c r="AK8" s="54"/>
      <c r="AL8" s="101"/>
      <c r="AM8" s="54"/>
      <c r="AN8" s="65"/>
      <c r="AO8" s="118">
        <v>0</v>
      </c>
      <c r="AP8" s="59">
        <v>0</v>
      </c>
      <c r="AQ8" s="59">
        <v>0</v>
      </c>
      <c r="AR8" s="59">
        <v>0</v>
      </c>
      <c r="AS8" s="101"/>
      <c r="AT8" s="65"/>
      <c r="AU8" s="118">
        <f>AVERAGE(Table12151658921[[#This Row],[Column45]],Table12151658921[[#This Row],[Column44]],Table12151658921[[#This Row],[Column43]])</f>
        <v>0</v>
      </c>
      <c r="AV8" s="102">
        <v>0</v>
      </c>
      <c r="AW8" s="102">
        <v>0</v>
      </c>
      <c r="AX8" s="102">
        <v>0</v>
      </c>
      <c r="AY8" s="102">
        <v>0</v>
      </c>
      <c r="AZ8" s="102">
        <v>0</v>
      </c>
      <c r="BA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" spans="1:53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58"/>
      <c r="M9" s="58"/>
      <c r="N9" s="58"/>
      <c r="O9" s="58"/>
      <c r="P9" s="59"/>
      <c r="Q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" s="102"/>
      <c r="S9" s="102"/>
      <c r="T9" s="102"/>
      <c r="U9" s="102"/>
      <c r="V9" s="59"/>
      <c r="W9" s="118" t="e">
        <f>AVERAGE(Table12151658921[[#This Row],[Column19]],Table12151658921[[#This Row],[Column20]],Table12151658921[[#This Row],[Column22]])</f>
        <v>#DIV/0!</v>
      </c>
      <c r="X9" s="59">
        <v>0</v>
      </c>
      <c r="Y9" s="59">
        <v>0</v>
      </c>
      <c r="Z9" s="59">
        <v>0</v>
      </c>
      <c r="AA9" s="102"/>
      <c r="AB9" s="59"/>
      <c r="AC9" s="118">
        <f>AVERAGE(Table12151658921[[#This Row],[Column25]],Table12151658921[[#This Row],[Column26]],Table12151658921[[#This Row],[Column27]])</f>
        <v>0</v>
      </c>
      <c r="AD9" s="102"/>
      <c r="AE9" s="102"/>
      <c r="AF9" s="102"/>
      <c r="AG9" s="102"/>
      <c r="AH9" s="59"/>
      <c r="AI9" s="118" t="e">
        <f>AVERAGE(Table12151658921[[#This Row],[Column33]],Table12151658921[[#This Row],[Column32]],Table12151658921[[#This Row],[Column31]])</f>
        <v>#DIV/0!</v>
      </c>
      <c r="AJ9" s="58"/>
      <c r="AK9" s="58"/>
      <c r="AL9" s="102"/>
      <c r="AM9" s="58"/>
      <c r="AN9" s="59"/>
      <c r="AO9" s="118">
        <v>0</v>
      </c>
      <c r="AP9" s="59">
        <v>0</v>
      </c>
      <c r="AQ9" s="59">
        <v>0</v>
      </c>
      <c r="AR9" s="59">
        <v>0</v>
      </c>
      <c r="AS9" s="102"/>
      <c r="AT9" s="59"/>
      <c r="AU9" s="118">
        <f>AVERAGE(Table12151658921[[#This Row],[Column45]],Table12151658921[[#This Row],[Column44]],Table12151658921[[#This Row],[Column43]])</f>
        <v>0</v>
      </c>
      <c r="AV9" s="102">
        <v>0</v>
      </c>
      <c r="AW9" s="102">
        <v>0</v>
      </c>
      <c r="AX9" s="102">
        <v>0</v>
      </c>
      <c r="AY9" s="102">
        <v>0</v>
      </c>
      <c r="AZ9" s="102">
        <v>0</v>
      </c>
      <c r="BA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" spans="1:53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54"/>
      <c r="M10" s="54"/>
      <c r="N10" s="54"/>
      <c r="O10" s="54"/>
      <c r="P10" s="65"/>
      <c r="Q1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" s="101"/>
      <c r="S10" s="101"/>
      <c r="T10" s="101"/>
      <c r="U10" s="101"/>
      <c r="V10" s="65"/>
      <c r="W10" s="118" t="e">
        <f>AVERAGE(Table12151658921[[#This Row],[Column19]],Table12151658921[[#This Row],[Column20]],Table12151658921[[#This Row],[Column22]])</f>
        <v>#DIV/0!</v>
      </c>
      <c r="X10" s="59">
        <v>0</v>
      </c>
      <c r="Y10" s="59">
        <v>0</v>
      </c>
      <c r="Z10" s="59">
        <v>0</v>
      </c>
      <c r="AA10" s="101"/>
      <c r="AB10" s="65"/>
      <c r="AC10" s="118">
        <f>AVERAGE(Table12151658921[[#This Row],[Column25]],Table12151658921[[#This Row],[Column26]],Table12151658921[[#This Row],[Column27]])</f>
        <v>0</v>
      </c>
      <c r="AD10" s="101"/>
      <c r="AE10" s="101"/>
      <c r="AF10" s="101"/>
      <c r="AG10" s="101"/>
      <c r="AH10" s="65"/>
      <c r="AI10" s="118" t="e">
        <f>AVERAGE(Table12151658921[[#This Row],[Column33]],Table12151658921[[#This Row],[Column32]],Table12151658921[[#This Row],[Column31]])</f>
        <v>#DIV/0!</v>
      </c>
      <c r="AJ10" s="54"/>
      <c r="AK10" s="54"/>
      <c r="AL10" s="101"/>
      <c r="AM10" s="54"/>
      <c r="AN10" s="65"/>
      <c r="AO10" s="118">
        <v>0</v>
      </c>
      <c r="AP10" s="59">
        <v>0</v>
      </c>
      <c r="AQ10" s="59">
        <v>0</v>
      </c>
      <c r="AR10" s="59">
        <v>0</v>
      </c>
      <c r="AS10" s="101"/>
      <c r="AT10" s="65"/>
      <c r="AU10" s="118">
        <f>AVERAGE(Table12151658921[[#This Row],[Column45]],Table12151658921[[#This Row],[Column44]],Table12151658921[[#This Row],[Column43]])</f>
        <v>0</v>
      </c>
      <c r="AV10" s="102">
        <v>0</v>
      </c>
      <c r="AW10" s="102">
        <v>0</v>
      </c>
      <c r="AX10" s="102">
        <v>0</v>
      </c>
      <c r="AY10" s="102">
        <v>0</v>
      </c>
      <c r="AZ10" s="102">
        <v>0</v>
      </c>
      <c r="BA1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" spans="1:53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58"/>
      <c r="M11" s="58"/>
      <c r="N11" s="58"/>
      <c r="O11" s="58"/>
      <c r="P11" s="59"/>
      <c r="Q1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" s="102"/>
      <c r="S11" s="102"/>
      <c r="T11" s="102"/>
      <c r="U11" s="102"/>
      <c r="V11" s="59"/>
      <c r="W11" s="118" t="e">
        <f>AVERAGE(Table12151658921[[#This Row],[Column19]],Table12151658921[[#This Row],[Column20]],Table12151658921[[#This Row],[Column22]])</f>
        <v>#DIV/0!</v>
      </c>
      <c r="X11" s="59">
        <v>0</v>
      </c>
      <c r="Y11" s="59">
        <v>0</v>
      </c>
      <c r="Z11" s="59">
        <v>0</v>
      </c>
      <c r="AA11" s="102"/>
      <c r="AB11" s="59"/>
      <c r="AC11" s="118">
        <f>AVERAGE(Table12151658921[[#This Row],[Column25]],Table12151658921[[#This Row],[Column26]],Table12151658921[[#This Row],[Column27]])</f>
        <v>0</v>
      </c>
      <c r="AD11" s="102"/>
      <c r="AE11" s="102"/>
      <c r="AF11" s="102"/>
      <c r="AG11" s="102"/>
      <c r="AH11" s="59"/>
      <c r="AI11" s="118" t="e">
        <f>AVERAGE(Table12151658921[[#This Row],[Column33]],Table12151658921[[#This Row],[Column32]],Table12151658921[[#This Row],[Column31]])</f>
        <v>#DIV/0!</v>
      </c>
      <c r="AJ11" s="58"/>
      <c r="AK11" s="58"/>
      <c r="AL11" s="102"/>
      <c r="AM11" s="58"/>
      <c r="AN11" s="59"/>
      <c r="AO11" s="118">
        <v>0</v>
      </c>
      <c r="AP11" s="59">
        <v>0</v>
      </c>
      <c r="AQ11" s="59">
        <v>0</v>
      </c>
      <c r="AR11" s="59">
        <v>0</v>
      </c>
      <c r="AS11" s="102"/>
      <c r="AT11" s="59"/>
      <c r="AU11" s="118">
        <f>AVERAGE(Table12151658921[[#This Row],[Column45]],Table12151658921[[#This Row],[Column44]],Table12151658921[[#This Row],[Column43]])</f>
        <v>0</v>
      </c>
      <c r="AV11" s="102">
        <v>0</v>
      </c>
      <c r="AW11" s="102">
        <v>0</v>
      </c>
      <c r="AX11" s="102">
        <v>0</v>
      </c>
      <c r="AY11" s="102">
        <v>0</v>
      </c>
      <c r="AZ11" s="102">
        <v>0</v>
      </c>
      <c r="BA1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" spans="1:53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54"/>
      <c r="M12" s="54"/>
      <c r="N12" s="54"/>
      <c r="O12" s="54"/>
      <c r="P12" s="65"/>
      <c r="Q1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" s="101"/>
      <c r="S12" s="101"/>
      <c r="T12" s="101"/>
      <c r="U12" s="101"/>
      <c r="V12" s="65"/>
      <c r="W12" s="118" t="e">
        <f>AVERAGE(Table12151658921[[#This Row],[Column19]],Table12151658921[[#This Row],[Column20]],Table12151658921[[#This Row],[Column22]])</f>
        <v>#DIV/0!</v>
      </c>
      <c r="X12" s="59">
        <v>0</v>
      </c>
      <c r="Y12" s="59">
        <v>0</v>
      </c>
      <c r="Z12" s="59">
        <v>0</v>
      </c>
      <c r="AA12" s="101"/>
      <c r="AB12" s="65"/>
      <c r="AC12" s="118">
        <f>AVERAGE(Table12151658921[[#This Row],[Column25]],Table12151658921[[#This Row],[Column26]],Table12151658921[[#This Row],[Column27]])</f>
        <v>0</v>
      </c>
      <c r="AD12" s="101"/>
      <c r="AE12" s="101"/>
      <c r="AF12" s="101"/>
      <c r="AG12" s="101"/>
      <c r="AH12" s="65"/>
      <c r="AI12" s="118" t="e">
        <f>AVERAGE(Table12151658921[[#This Row],[Column33]],Table12151658921[[#This Row],[Column32]],Table12151658921[[#This Row],[Column31]])</f>
        <v>#DIV/0!</v>
      </c>
      <c r="AJ12" s="54"/>
      <c r="AK12" s="54"/>
      <c r="AL12" s="101"/>
      <c r="AM12" s="54"/>
      <c r="AN12" s="65"/>
      <c r="AO12" s="118">
        <v>0</v>
      </c>
      <c r="AP12" s="59">
        <v>0</v>
      </c>
      <c r="AQ12" s="59">
        <v>0</v>
      </c>
      <c r="AR12" s="59">
        <v>0</v>
      </c>
      <c r="AS12" s="101"/>
      <c r="AT12" s="65"/>
      <c r="AU12" s="118">
        <f>AVERAGE(Table12151658921[[#This Row],[Column45]],Table12151658921[[#This Row],[Column44]],Table12151658921[[#This Row],[Column43]])</f>
        <v>0</v>
      </c>
      <c r="AV12" s="102">
        <v>0</v>
      </c>
      <c r="AW12" s="102">
        <v>0</v>
      </c>
      <c r="AX12" s="102">
        <v>0</v>
      </c>
      <c r="AY12" s="102">
        <v>0</v>
      </c>
      <c r="AZ12" s="102">
        <v>0</v>
      </c>
      <c r="BA1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" spans="1:53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58"/>
      <c r="M13" s="58"/>
      <c r="N13" s="58"/>
      <c r="O13" s="58"/>
      <c r="P13" s="59"/>
      <c r="Q1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" s="102"/>
      <c r="S13" s="102"/>
      <c r="T13" s="102"/>
      <c r="U13" s="102"/>
      <c r="V13" s="59"/>
      <c r="W13" s="118" t="e">
        <f>AVERAGE(Table12151658921[[#This Row],[Column19]],Table12151658921[[#This Row],[Column20]],Table12151658921[[#This Row],[Column22]])</f>
        <v>#DIV/0!</v>
      </c>
      <c r="X13" s="59">
        <v>0</v>
      </c>
      <c r="Y13" s="59">
        <v>0</v>
      </c>
      <c r="Z13" s="59">
        <v>0</v>
      </c>
      <c r="AA13" s="102"/>
      <c r="AB13" s="59"/>
      <c r="AC13" s="118">
        <f>AVERAGE(Table12151658921[[#This Row],[Column25]],Table12151658921[[#This Row],[Column26]],Table12151658921[[#This Row],[Column27]])</f>
        <v>0</v>
      </c>
      <c r="AD13" s="102"/>
      <c r="AE13" s="102"/>
      <c r="AF13" s="102"/>
      <c r="AG13" s="102"/>
      <c r="AH13" s="59"/>
      <c r="AI13" s="118" t="e">
        <f>AVERAGE(Table12151658921[[#This Row],[Column33]],Table12151658921[[#This Row],[Column32]],Table12151658921[[#This Row],[Column31]])</f>
        <v>#DIV/0!</v>
      </c>
      <c r="AJ13" s="58"/>
      <c r="AK13" s="58"/>
      <c r="AL13" s="102"/>
      <c r="AM13" s="58"/>
      <c r="AN13" s="59"/>
      <c r="AO13" s="118">
        <v>0</v>
      </c>
      <c r="AP13" s="59">
        <v>0</v>
      </c>
      <c r="AQ13" s="59">
        <v>0</v>
      </c>
      <c r="AR13" s="59">
        <v>0</v>
      </c>
      <c r="AS13" s="102"/>
      <c r="AT13" s="59"/>
      <c r="AU13" s="118">
        <f>AVERAGE(Table12151658921[[#This Row],[Column45]],Table12151658921[[#This Row],[Column44]],Table12151658921[[#This Row],[Column43]])</f>
        <v>0</v>
      </c>
      <c r="AV13" s="102">
        <v>0</v>
      </c>
      <c r="AW13" s="102">
        <v>0</v>
      </c>
      <c r="AX13" s="102">
        <v>0</v>
      </c>
      <c r="AY13" s="102">
        <v>0</v>
      </c>
      <c r="AZ13" s="102">
        <v>0</v>
      </c>
      <c r="BA1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" spans="1:53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54"/>
      <c r="M14" s="54"/>
      <c r="N14" s="54"/>
      <c r="O14" s="54"/>
      <c r="P14" s="65"/>
      <c r="Q1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" s="101"/>
      <c r="S14" s="101"/>
      <c r="T14" s="101"/>
      <c r="U14" s="101"/>
      <c r="V14" s="65"/>
      <c r="W14" s="118" t="e">
        <f>AVERAGE(Table12151658921[[#This Row],[Column19]],Table12151658921[[#This Row],[Column20]],Table12151658921[[#This Row],[Column22]])</f>
        <v>#DIV/0!</v>
      </c>
      <c r="X14" s="59">
        <v>0</v>
      </c>
      <c r="Y14" s="59">
        <v>0</v>
      </c>
      <c r="Z14" s="59">
        <v>0</v>
      </c>
      <c r="AA14" s="101"/>
      <c r="AB14" s="65"/>
      <c r="AC14" s="118">
        <f>AVERAGE(Table12151658921[[#This Row],[Column25]],Table12151658921[[#This Row],[Column26]],Table12151658921[[#This Row],[Column27]])</f>
        <v>0</v>
      </c>
      <c r="AD14" s="101"/>
      <c r="AE14" s="101"/>
      <c r="AF14" s="101"/>
      <c r="AG14" s="101"/>
      <c r="AH14" s="65"/>
      <c r="AI14" s="118" t="e">
        <f>AVERAGE(Table12151658921[[#This Row],[Column33]],Table12151658921[[#This Row],[Column32]],Table12151658921[[#This Row],[Column31]])</f>
        <v>#DIV/0!</v>
      </c>
      <c r="AJ14" s="54"/>
      <c r="AK14" s="54"/>
      <c r="AL14" s="101"/>
      <c r="AM14" s="54"/>
      <c r="AN14" s="65"/>
      <c r="AO14" s="118">
        <v>0</v>
      </c>
      <c r="AP14" s="59">
        <v>0</v>
      </c>
      <c r="AQ14" s="59">
        <v>0</v>
      </c>
      <c r="AR14" s="59">
        <v>0</v>
      </c>
      <c r="AS14" s="101"/>
      <c r="AT14" s="65"/>
      <c r="AU14" s="118">
        <f>AVERAGE(Table12151658921[[#This Row],[Column45]],Table12151658921[[#This Row],[Column44]],Table12151658921[[#This Row],[Column43]])</f>
        <v>0</v>
      </c>
      <c r="AV14" s="102">
        <v>0</v>
      </c>
      <c r="AW14" s="102">
        <v>0</v>
      </c>
      <c r="AX14" s="102">
        <v>0</v>
      </c>
      <c r="AY14" s="102">
        <v>0</v>
      </c>
      <c r="AZ14" s="102">
        <v>0</v>
      </c>
      <c r="BA1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" spans="1:53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58"/>
      <c r="M15" s="58"/>
      <c r="N15" s="58"/>
      <c r="O15" s="58"/>
      <c r="P15" s="59"/>
      <c r="Q1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" s="102"/>
      <c r="S15" s="102"/>
      <c r="T15" s="102"/>
      <c r="U15" s="102"/>
      <c r="V15" s="59"/>
      <c r="W15" s="118" t="e">
        <f>AVERAGE(Table12151658921[[#This Row],[Column19]],Table12151658921[[#This Row],[Column20]],Table12151658921[[#This Row],[Column22]])</f>
        <v>#DIV/0!</v>
      </c>
      <c r="X15" s="59">
        <v>0</v>
      </c>
      <c r="Y15" s="59">
        <v>0</v>
      </c>
      <c r="Z15" s="59">
        <v>0</v>
      </c>
      <c r="AA15" s="102"/>
      <c r="AB15" s="59"/>
      <c r="AC15" s="118">
        <f>AVERAGE(Table12151658921[[#This Row],[Column25]],Table12151658921[[#This Row],[Column26]],Table12151658921[[#This Row],[Column27]])</f>
        <v>0</v>
      </c>
      <c r="AD15" s="102"/>
      <c r="AE15" s="102"/>
      <c r="AF15" s="102"/>
      <c r="AG15" s="102"/>
      <c r="AH15" s="59"/>
      <c r="AI15" s="118" t="e">
        <f>AVERAGE(Table12151658921[[#This Row],[Column33]],Table12151658921[[#This Row],[Column32]],Table12151658921[[#This Row],[Column31]])</f>
        <v>#DIV/0!</v>
      </c>
      <c r="AJ15" s="58"/>
      <c r="AK15" s="58"/>
      <c r="AL15" s="102"/>
      <c r="AM15" s="58"/>
      <c r="AN15" s="59"/>
      <c r="AO15" s="118">
        <v>0</v>
      </c>
      <c r="AP15" s="59">
        <v>0</v>
      </c>
      <c r="AQ15" s="59">
        <v>0</v>
      </c>
      <c r="AR15" s="59">
        <v>0</v>
      </c>
      <c r="AS15" s="102"/>
      <c r="AT15" s="59"/>
      <c r="AU15" s="118">
        <f>AVERAGE(Table12151658921[[#This Row],[Column45]],Table12151658921[[#This Row],[Column44]],Table12151658921[[#This Row],[Column43]])</f>
        <v>0</v>
      </c>
      <c r="AV15" s="102">
        <v>0</v>
      </c>
      <c r="AW15" s="102">
        <v>0</v>
      </c>
      <c r="AX15" s="102">
        <v>0</v>
      </c>
      <c r="AY15" s="102">
        <v>0</v>
      </c>
      <c r="AZ15" s="102">
        <v>0</v>
      </c>
      <c r="BA1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" spans="1:53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54"/>
      <c r="M16" s="54"/>
      <c r="N16" s="54"/>
      <c r="O16" s="54"/>
      <c r="P16" s="65"/>
      <c r="Q1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" s="101"/>
      <c r="S16" s="101"/>
      <c r="T16" s="101"/>
      <c r="U16" s="101"/>
      <c r="V16" s="65"/>
      <c r="W16" s="118" t="e">
        <f>AVERAGE(Table12151658921[[#This Row],[Column19]],Table12151658921[[#This Row],[Column20]],Table12151658921[[#This Row],[Column22]])</f>
        <v>#DIV/0!</v>
      </c>
      <c r="X16" s="59">
        <v>0</v>
      </c>
      <c r="Y16" s="59">
        <v>0</v>
      </c>
      <c r="Z16" s="59">
        <v>0</v>
      </c>
      <c r="AA16" s="101"/>
      <c r="AB16" s="65"/>
      <c r="AC16" s="118">
        <f>AVERAGE(Table12151658921[[#This Row],[Column25]],Table12151658921[[#This Row],[Column26]],Table12151658921[[#This Row],[Column27]])</f>
        <v>0</v>
      </c>
      <c r="AD16" s="101"/>
      <c r="AE16" s="101"/>
      <c r="AF16" s="101"/>
      <c r="AG16" s="101"/>
      <c r="AH16" s="65"/>
      <c r="AI16" s="118" t="e">
        <f>AVERAGE(Table12151658921[[#This Row],[Column33]],Table12151658921[[#This Row],[Column32]],Table12151658921[[#This Row],[Column31]])</f>
        <v>#DIV/0!</v>
      </c>
      <c r="AJ16" s="54"/>
      <c r="AK16" s="54"/>
      <c r="AL16" s="101"/>
      <c r="AM16" s="54"/>
      <c r="AN16" s="65"/>
      <c r="AO16" s="118">
        <v>0</v>
      </c>
      <c r="AP16" s="59">
        <v>0</v>
      </c>
      <c r="AQ16" s="59">
        <v>0</v>
      </c>
      <c r="AR16" s="59">
        <v>0</v>
      </c>
      <c r="AS16" s="101"/>
      <c r="AT16" s="65"/>
      <c r="AU16" s="118">
        <f>AVERAGE(Table12151658921[[#This Row],[Column45]],Table12151658921[[#This Row],[Column44]],Table12151658921[[#This Row],[Column43]])</f>
        <v>0</v>
      </c>
      <c r="AV16" s="102">
        <v>0</v>
      </c>
      <c r="AW16" s="102">
        <v>0</v>
      </c>
      <c r="AX16" s="102">
        <v>0</v>
      </c>
      <c r="AY16" s="102">
        <v>0</v>
      </c>
      <c r="AZ16" s="102">
        <v>0</v>
      </c>
      <c r="BA1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" spans="1:53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58"/>
      <c r="M17" s="58"/>
      <c r="N17" s="58"/>
      <c r="O17" s="58"/>
      <c r="P17" s="59"/>
      <c r="Q1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" s="102"/>
      <c r="S17" s="102"/>
      <c r="T17" s="102"/>
      <c r="U17" s="102"/>
      <c r="V17" s="59"/>
      <c r="W17" s="118" t="e">
        <f>AVERAGE(Table12151658921[[#This Row],[Column19]],Table12151658921[[#This Row],[Column20]],Table12151658921[[#This Row],[Column22]])</f>
        <v>#DIV/0!</v>
      </c>
      <c r="X17" s="59">
        <v>0</v>
      </c>
      <c r="Y17" s="59">
        <v>0</v>
      </c>
      <c r="Z17" s="59">
        <v>0</v>
      </c>
      <c r="AA17" s="102"/>
      <c r="AB17" s="59"/>
      <c r="AC17" s="118">
        <f>AVERAGE(Table12151658921[[#This Row],[Column25]],Table12151658921[[#This Row],[Column26]],Table12151658921[[#This Row],[Column27]])</f>
        <v>0</v>
      </c>
      <c r="AD17" s="102"/>
      <c r="AE17" s="102"/>
      <c r="AF17" s="102"/>
      <c r="AG17" s="102"/>
      <c r="AH17" s="59"/>
      <c r="AI17" s="118" t="e">
        <f>AVERAGE(Table12151658921[[#This Row],[Column33]],Table12151658921[[#This Row],[Column32]],Table12151658921[[#This Row],[Column31]])</f>
        <v>#DIV/0!</v>
      </c>
      <c r="AJ17" s="58"/>
      <c r="AK17" s="58"/>
      <c r="AL17" s="102"/>
      <c r="AM17" s="58"/>
      <c r="AN17" s="59"/>
      <c r="AO17" s="118">
        <v>0</v>
      </c>
      <c r="AP17" s="59">
        <v>0</v>
      </c>
      <c r="AQ17" s="59">
        <v>0</v>
      </c>
      <c r="AR17" s="59">
        <v>0</v>
      </c>
      <c r="AS17" s="102"/>
      <c r="AT17" s="59"/>
      <c r="AU17" s="118">
        <f>AVERAGE(Table12151658921[[#This Row],[Column45]],Table12151658921[[#This Row],[Column44]],Table12151658921[[#This Row],[Column43]])</f>
        <v>0</v>
      </c>
      <c r="AV17" s="102">
        <v>0</v>
      </c>
      <c r="AW17" s="102">
        <v>0</v>
      </c>
      <c r="AX17" s="102">
        <v>0</v>
      </c>
      <c r="AY17" s="102">
        <v>0</v>
      </c>
      <c r="AZ17" s="102">
        <v>0</v>
      </c>
      <c r="BA1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" spans="1:53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54"/>
      <c r="M18" s="54"/>
      <c r="N18" s="54"/>
      <c r="O18" s="54"/>
      <c r="P18" s="65"/>
      <c r="Q1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" s="101"/>
      <c r="S18" s="101"/>
      <c r="T18" s="101"/>
      <c r="U18" s="101"/>
      <c r="V18" s="65"/>
      <c r="W18" s="118" t="e">
        <f>AVERAGE(Table12151658921[[#This Row],[Column19]],Table12151658921[[#This Row],[Column20]],Table12151658921[[#This Row],[Column22]])</f>
        <v>#DIV/0!</v>
      </c>
      <c r="X18" s="59">
        <v>0</v>
      </c>
      <c r="Y18" s="59">
        <v>0</v>
      </c>
      <c r="Z18" s="59">
        <v>0</v>
      </c>
      <c r="AA18" s="101"/>
      <c r="AB18" s="65"/>
      <c r="AC18" s="118">
        <f>AVERAGE(Table12151658921[[#This Row],[Column25]],Table12151658921[[#This Row],[Column26]],Table12151658921[[#This Row],[Column27]])</f>
        <v>0</v>
      </c>
      <c r="AD18" s="101"/>
      <c r="AE18" s="101"/>
      <c r="AF18" s="101"/>
      <c r="AG18" s="101"/>
      <c r="AH18" s="65"/>
      <c r="AI18" s="118" t="e">
        <f>AVERAGE(Table12151658921[[#This Row],[Column33]],Table12151658921[[#This Row],[Column32]],Table12151658921[[#This Row],[Column31]])</f>
        <v>#DIV/0!</v>
      </c>
      <c r="AJ18" s="54"/>
      <c r="AK18" s="54"/>
      <c r="AL18" s="101"/>
      <c r="AM18" s="54"/>
      <c r="AN18" s="65"/>
      <c r="AO18" s="118">
        <v>0</v>
      </c>
      <c r="AP18" s="59">
        <v>0</v>
      </c>
      <c r="AQ18" s="59">
        <v>0</v>
      </c>
      <c r="AR18" s="59">
        <v>0</v>
      </c>
      <c r="AS18" s="101"/>
      <c r="AT18" s="65"/>
      <c r="AU18" s="118">
        <f>AVERAGE(Table12151658921[[#This Row],[Column45]],Table12151658921[[#This Row],[Column44]],Table12151658921[[#This Row],[Column43]])</f>
        <v>0</v>
      </c>
      <c r="AV18" s="102">
        <v>0</v>
      </c>
      <c r="AW18" s="102">
        <v>0</v>
      </c>
      <c r="AX18" s="102">
        <v>0</v>
      </c>
      <c r="AY18" s="102">
        <v>0</v>
      </c>
      <c r="AZ18" s="102">
        <v>0</v>
      </c>
      <c r="BA1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" spans="1:53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58"/>
      <c r="M19" s="58"/>
      <c r="N19" s="58"/>
      <c r="O19" s="58"/>
      <c r="P19" s="59"/>
      <c r="Q1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" s="102"/>
      <c r="S19" s="102"/>
      <c r="T19" s="102"/>
      <c r="U19" s="102"/>
      <c r="V19" s="59"/>
      <c r="W19" s="118" t="e">
        <f>AVERAGE(Table12151658921[[#This Row],[Column19]],Table12151658921[[#This Row],[Column20]],Table12151658921[[#This Row],[Column22]])</f>
        <v>#DIV/0!</v>
      </c>
      <c r="X19" s="59">
        <v>0</v>
      </c>
      <c r="Y19" s="59">
        <v>0</v>
      </c>
      <c r="Z19" s="59">
        <v>0</v>
      </c>
      <c r="AA19" s="102"/>
      <c r="AB19" s="59"/>
      <c r="AC19" s="118">
        <f>AVERAGE(Table12151658921[[#This Row],[Column25]],Table12151658921[[#This Row],[Column26]],Table12151658921[[#This Row],[Column27]])</f>
        <v>0</v>
      </c>
      <c r="AD19" s="102"/>
      <c r="AE19" s="102"/>
      <c r="AF19" s="102"/>
      <c r="AG19" s="102"/>
      <c r="AH19" s="59"/>
      <c r="AI19" s="118" t="e">
        <f>AVERAGE(Table12151658921[[#This Row],[Column33]],Table12151658921[[#This Row],[Column32]],Table12151658921[[#This Row],[Column31]])</f>
        <v>#DIV/0!</v>
      </c>
      <c r="AJ19" s="58"/>
      <c r="AK19" s="58"/>
      <c r="AL19" s="102"/>
      <c r="AM19" s="58"/>
      <c r="AN19" s="59"/>
      <c r="AO19" s="118">
        <v>0</v>
      </c>
      <c r="AP19" s="59">
        <v>0</v>
      </c>
      <c r="AQ19" s="59">
        <v>0</v>
      </c>
      <c r="AR19" s="59">
        <v>0</v>
      </c>
      <c r="AS19" s="102"/>
      <c r="AT19" s="59"/>
      <c r="AU19" s="118">
        <f>AVERAGE(Table12151658921[[#This Row],[Column45]],Table12151658921[[#This Row],[Column44]],Table12151658921[[#This Row],[Column43]])</f>
        <v>0</v>
      </c>
      <c r="AV19" s="102">
        <v>0</v>
      </c>
      <c r="AW19" s="102">
        <v>0</v>
      </c>
      <c r="AX19" s="102">
        <v>0</v>
      </c>
      <c r="AY19" s="102">
        <v>0</v>
      </c>
      <c r="AZ19" s="102">
        <v>0</v>
      </c>
      <c r="BA1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" spans="1:53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54"/>
      <c r="M20" s="54"/>
      <c r="N20" s="54"/>
      <c r="O20" s="54"/>
      <c r="P20" s="65"/>
      <c r="Q2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" s="101"/>
      <c r="S20" s="101"/>
      <c r="T20" s="101"/>
      <c r="U20" s="101"/>
      <c r="V20" s="65"/>
      <c r="W20" s="118" t="e">
        <f>AVERAGE(Table12151658921[[#This Row],[Column19]],Table12151658921[[#This Row],[Column20]],Table12151658921[[#This Row],[Column22]])</f>
        <v>#DIV/0!</v>
      </c>
      <c r="X20" s="59">
        <v>0</v>
      </c>
      <c r="Y20" s="59">
        <v>0</v>
      </c>
      <c r="Z20" s="59">
        <v>0</v>
      </c>
      <c r="AA20" s="101"/>
      <c r="AB20" s="65"/>
      <c r="AC20" s="118">
        <f>AVERAGE(Table12151658921[[#This Row],[Column25]],Table12151658921[[#This Row],[Column26]],Table12151658921[[#This Row],[Column27]])</f>
        <v>0</v>
      </c>
      <c r="AD20" s="101"/>
      <c r="AE20" s="101"/>
      <c r="AF20" s="101"/>
      <c r="AG20" s="101"/>
      <c r="AH20" s="65"/>
      <c r="AI20" s="118" t="e">
        <f>AVERAGE(Table12151658921[[#This Row],[Column33]],Table12151658921[[#This Row],[Column32]],Table12151658921[[#This Row],[Column31]])</f>
        <v>#DIV/0!</v>
      </c>
      <c r="AJ20" s="54"/>
      <c r="AK20" s="54"/>
      <c r="AL20" s="101"/>
      <c r="AM20" s="54"/>
      <c r="AN20" s="65"/>
      <c r="AO20" s="118">
        <v>0</v>
      </c>
      <c r="AP20" s="59">
        <v>0</v>
      </c>
      <c r="AQ20" s="59">
        <v>0</v>
      </c>
      <c r="AR20" s="59">
        <v>0</v>
      </c>
      <c r="AS20" s="101"/>
      <c r="AT20" s="65"/>
      <c r="AU20" s="118">
        <f>AVERAGE(Table12151658921[[#This Row],[Column45]],Table12151658921[[#This Row],[Column44]],Table12151658921[[#This Row],[Column43]])</f>
        <v>0</v>
      </c>
      <c r="AV20" s="102">
        <v>0</v>
      </c>
      <c r="AW20" s="102">
        <v>0</v>
      </c>
      <c r="AX20" s="102">
        <v>0</v>
      </c>
      <c r="AY20" s="102">
        <v>0</v>
      </c>
      <c r="AZ20" s="102">
        <v>0</v>
      </c>
      <c r="BA2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" spans="1:53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58"/>
      <c r="M21" s="58"/>
      <c r="N21" s="58"/>
      <c r="O21" s="58"/>
      <c r="P21" s="59"/>
      <c r="Q2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" s="102"/>
      <c r="S21" s="102"/>
      <c r="T21" s="102"/>
      <c r="U21" s="102"/>
      <c r="V21" s="59"/>
      <c r="W21" s="118" t="e">
        <f>AVERAGE(Table12151658921[[#This Row],[Column19]],Table12151658921[[#This Row],[Column20]],Table12151658921[[#This Row],[Column22]])</f>
        <v>#DIV/0!</v>
      </c>
      <c r="X21" s="59">
        <v>0</v>
      </c>
      <c r="Y21" s="59">
        <v>0</v>
      </c>
      <c r="Z21" s="59">
        <v>0</v>
      </c>
      <c r="AA21" s="102"/>
      <c r="AB21" s="59"/>
      <c r="AC21" s="118">
        <f>AVERAGE(Table12151658921[[#This Row],[Column25]],Table12151658921[[#This Row],[Column26]],Table12151658921[[#This Row],[Column27]])</f>
        <v>0</v>
      </c>
      <c r="AD21" s="102"/>
      <c r="AE21" s="102"/>
      <c r="AF21" s="102"/>
      <c r="AG21" s="102"/>
      <c r="AH21" s="59"/>
      <c r="AI21" s="118" t="e">
        <f>AVERAGE(Table12151658921[[#This Row],[Column33]],Table12151658921[[#This Row],[Column32]],Table12151658921[[#This Row],[Column31]])</f>
        <v>#DIV/0!</v>
      </c>
      <c r="AJ21" s="58"/>
      <c r="AK21" s="58"/>
      <c r="AL21" s="102"/>
      <c r="AM21" s="58"/>
      <c r="AN21" s="59"/>
      <c r="AO21" s="118">
        <v>0</v>
      </c>
      <c r="AP21" s="59">
        <v>0</v>
      </c>
      <c r="AQ21" s="59">
        <v>0</v>
      </c>
      <c r="AR21" s="59">
        <v>0</v>
      </c>
      <c r="AS21" s="102"/>
      <c r="AT21" s="59"/>
      <c r="AU21" s="118">
        <f>AVERAGE(Table12151658921[[#This Row],[Column45]],Table12151658921[[#This Row],[Column44]],Table12151658921[[#This Row],[Column43]])</f>
        <v>0</v>
      </c>
      <c r="AV21" s="102">
        <v>0</v>
      </c>
      <c r="AW21" s="102">
        <v>0</v>
      </c>
      <c r="AX21" s="102">
        <v>0</v>
      </c>
      <c r="AY21" s="102">
        <v>0</v>
      </c>
      <c r="AZ21" s="102">
        <v>0</v>
      </c>
      <c r="BA2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" spans="1:53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54"/>
      <c r="M22" s="54"/>
      <c r="N22" s="54"/>
      <c r="O22" s="54"/>
      <c r="P22" s="65"/>
      <c r="Q2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" s="101"/>
      <c r="S22" s="101"/>
      <c r="T22" s="101"/>
      <c r="U22" s="101"/>
      <c r="V22" s="65"/>
      <c r="W22" s="118" t="e">
        <f>AVERAGE(Table12151658921[[#This Row],[Column19]],Table12151658921[[#This Row],[Column20]],Table12151658921[[#This Row],[Column22]])</f>
        <v>#DIV/0!</v>
      </c>
      <c r="X22" s="59">
        <v>0</v>
      </c>
      <c r="Y22" s="59">
        <v>0</v>
      </c>
      <c r="Z22" s="59">
        <v>0</v>
      </c>
      <c r="AA22" s="101"/>
      <c r="AB22" s="65"/>
      <c r="AC22" s="118">
        <f>AVERAGE(Table12151658921[[#This Row],[Column25]],Table12151658921[[#This Row],[Column26]],Table12151658921[[#This Row],[Column27]])</f>
        <v>0</v>
      </c>
      <c r="AD22" s="101"/>
      <c r="AE22" s="101"/>
      <c r="AF22" s="101"/>
      <c r="AG22" s="101"/>
      <c r="AH22" s="65"/>
      <c r="AI22" s="118" t="e">
        <f>AVERAGE(Table12151658921[[#This Row],[Column33]],Table12151658921[[#This Row],[Column32]],Table12151658921[[#This Row],[Column31]])</f>
        <v>#DIV/0!</v>
      </c>
      <c r="AJ22" s="54"/>
      <c r="AK22" s="54"/>
      <c r="AL22" s="101"/>
      <c r="AM22" s="54"/>
      <c r="AN22" s="65"/>
      <c r="AO22" s="118">
        <v>0</v>
      </c>
      <c r="AP22" s="59">
        <v>0</v>
      </c>
      <c r="AQ22" s="59">
        <v>0</v>
      </c>
      <c r="AR22" s="59">
        <v>0</v>
      </c>
      <c r="AS22" s="101"/>
      <c r="AT22" s="65"/>
      <c r="AU22" s="118">
        <f>AVERAGE(Table12151658921[[#This Row],[Column45]],Table12151658921[[#This Row],[Column44]],Table12151658921[[#This Row],[Column43]])</f>
        <v>0</v>
      </c>
      <c r="AV22" s="102">
        <v>0</v>
      </c>
      <c r="AW22" s="102">
        <v>0</v>
      </c>
      <c r="AX22" s="102">
        <v>0</v>
      </c>
      <c r="AY22" s="102">
        <v>0</v>
      </c>
      <c r="AZ22" s="102">
        <v>0</v>
      </c>
      <c r="BA2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3" spans="1:53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58"/>
      <c r="M23" s="58"/>
      <c r="N23" s="58"/>
      <c r="O23" s="58"/>
      <c r="P23" s="59"/>
      <c r="Q2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3" s="102"/>
      <c r="S23" s="102"/>
      <c r="T23" s="102"/>
      <c r="U23" s="102"/>
      <c r="V23" s="59"/>
      <c r="W23" s="118" t="e">
        <f>AVERAGE(Table12151658921[[#This Row],[Column19]],Table12151658921[[#This Row],[Column20]],Table12151658921[[#This Row],[Column22]])</f>
        <v>#DIV/0!</v>
      </c>
      <c r="X23" s="59">
        <v>0</v>
      </c>
      <c r="Y23" s="59">
        <v>0</v>
      </c>
      <c r="Z23" s="59">
        <v>0</v>
      </c>
      <c r="AA23" s="102"/>
      <c r="AB23" s="59"/>
      <c r="AC23" s="118">
        <f>AVERAGE(Table12151658921[[#This Row],[Column25]],Table12151658921[[#This Row],[Column26]],Table12151658921[[#This Row],[Column27]])</f>
        <v>0</v>
      </c>
      <c r="AD23" s="102"/>
      <c r="AE23" s="102"/>
      <c r="AF23" s="102"/>
      <c r="AG23" s="102"/>
      <c r="AH23" s="59"/>
      <c r="AI23" s="118" t="e">
        <f>AVERAGE(Table12151658921[[#This Row],[Column33]],Table12151658921[[#This Row],[Column32]],Table12151658921[[#This Row],[Column31]])</f>
        <v>#DIV/0!</v>
      </c>
      <c r="AJ23" s="58"/>
      <c r="AK23" s="58"/>
      <c r="AL23" s="102"/>
      <c r="AM23" s="58"/>
      <c r="AN23" s="59"/>
      <c r="AO23" s="118">
        <v>0</v>
      </c>
      <c r="AP23" s="59">
        <v>0</v>
      </c>
      <c r="AQ23" s="59">
        <v>0</v>
      </c>
      <c r="AR23" s="59">
        <v>0</v>
      </c>
      <c r="AS23" s="102"/>
      <c r="AT23" s="59"/>
      <c r="AU23" s="118">
        <f>AVERAGE(Table12151658921[[#This Row],[Column45]],Table12151658921[[#This Row],[Column44]],Table12151658921[[#This Row],[Column43]])</f>
        <v>0</v>
      </c>
      <c r="AV23" s="102">
        <v>0</v>
      </c>
      <c r="AW23" s="102">
        <v>0</v>
      </c>
      <c r="AX23" s="102">
        <v>0</v>
      </c>
      <c r="AY23" s="102">
        <v>0</v>
      </c>
      <c r="AZ23" s="102">
        <v>0</v>
      </c>
      <c r="BA2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4" spans="1:53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54"/>
      <c r="M24" s="54"/>
      <c r="N24" s="54"/>
      <c r="O24" s="54"/>
      <c r="P24" s="65"/>
      <c r="Q2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4" s="101"/>
      <c r="S24" s="101"/>
      <c r="T24" s="101"/>
      <c r="U24" s="101"/>
      <c r="V24" s="65"/>
      <c r="W24" s="118" t="e">
        <f>AVERAGE(Table12151658921[[#This Row],[Column19]],Table12151658921[[#This Row],[Column20]],Table12151658921[[#This Row],[Column22]])</f>
        <v>#DIV/0!</v>
      </c>
      <c r="X24" s="59">
        <v>0</v>
      </c>
      <c r="Y24" s="59">
        <v>0</v>
      </c>
      <c r="Z24" s="59">
        <v>0</v>
      </c>
      <c r="AA24" s="101"/>
      <c r="AB24" s="65"/>
      <c r="AC24" s="118">
        <f>AVERAGE(Table12151658921[[#This Row],[Column25]],Table12151658921[[#This Row],[Column26]],Table12151658921[[#This Row],[Column27]])</f>
        <v>0</v>
      </c>
      <c r="AD24" s="101"/>
      <c r="AE24" s="101"/>
      <c r="AF24" s="101"/>
      <c r="AG24" s="101"/>
      <c r="AH24" s="65"/>
      <c r="AI24" s="118" t="e">
        <f>AVERAGE(Table12151658921[[#This Row],[Column33]],Table12151658921[[#This Row],[Column32]],Table12151658921[[#This Row],[Column31]])</f>
        <v>#DIV/0!</v>
      </c>
      <c r="AJ24" s="54"/>
      <c r="AK24" s="54"/>
      <c r="AL24" s="101"/>
      <c r="AM24" s="54"/>
      <c r="AN24" s="65"/>
      <c r="AO24" s="118">
        <v>0</v>
      </c>
      <c r="AP24" s="59">
        <v>0</v>
      </c>
      <c r="AQ24" s="59">
        <v>0</v>
      </c>
      <c r="AR24" s="59">
        <v>0</v>
      </c>
      <c r="AS24" s="101"/>
      <c r="AT24" s="65"/>
      <c r="AU24" s="118">
        <f>AVERAGE(Table12151658921[[#This Row],[Column45]],Table12151658921[[#This Row],[Column44]],Table12151658921[[#This Row],[Column43]])</f>
        <v>0</v>
      </c>
      <c r="AV24" s="102">
        <v>0</v>
      </c>
      <c r="AW24" s="102">
        <v>0</v>
      </c>
      <c r="AX24" s="102">
        <v>0</v>
      </c>
      <c r="AY24" s="102">
        <v>0</v>
      </c>
      <c r="AZ24" s="102">
        <v>0</v>
      </c>
      <c r="BA2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5" spans="1:53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58"/>
      <c r="M25" s="58"/>
      <c r="N25" s="58"/>
      <c r="O25" s="58"/>
      <c r="P25" s="59"/>
      <c r="Q2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5" s="102"/>
      <c r="S25" s="102"/>
      <c r="T25" s="102"/>
      <c r="U25" s="102"/>
      <c r="V25" s="59"/>
      <c r="W25" s="118" t="e">
        <f>AVERAGE(Table12151658921[[#This Row],[Column19]],Table12151658921[[#This Row],[Column20]],Table12151658921[[#This Row],[Column22]])</f>
        <v>#DIV/0!</v>
      </c>
      <c r="X25" s="59">
        <v>0</v>
      </c>
      <c r="Y25" s="59">
        <v>0</v>
      </c>
      <c r="Z25" s="59">
        <v>0</v>
      </c>
      <c r="AA25" s="102"/>
      <c r="AB25" s="59"/>
      <c r="AC25" s="118">
        <f>AVERAGE(Table12151658921[[#This Row],[Column25]],Table12151658921[[#This Row],[Column26]],Table12151658921[[#This Row],[Column27]])</f>
        <v>0</v>
      </c>
      <c r="AD25" s="102"/>
      <c r="AE25" s="102"/>
      <c r="AF25" s="102"/>
      <c r="AG25" s="102"/>
      <c r="AH25" s="59"/>
      <c r="AI25" s="118" t="e">
        <f>AVERAGE(Table12151658921[[#This Row],[Column33]],Table12151658921[[#This Row],[Column32]],Table12151658921[[#This Row],[Column31]])</f>
        <v>#DIV/0!</v>
      </c>
      <c r="AJ25" s="58"/>
      <c r="AK25" s="58"/>
      <c r="AL25" s="102"/>
      <c r="AM25" s="58"/>
      <c r="AN25" s="59"/>
      <c r="AO25" s="118">
        <v>0</v>
      </c>
      <c r="AP25" s="59">
        <v>0</v>
      </c>
      <c r="AQ25" s="59">
        <v>0</v>
      </c>
      <c r="AR25" s="59">
        <v>0</v>
      </c>
      <c r="AS25" s="102"/>
      <c r="AT25" s="59"/>
      <c r="AU25" s="118">
        <f>AVERAGE(Table12151658921[[#This Row],[Column45]],Table12151658921[[#This Row],[Column44]],Table12151658921[[#This Row],[Column43]])</f>
        <v>0</v>
      </c>
      <c r="AV25" s="102">
        <v>0</v>
      </c>
      <c r="AW25" s="102">
        <v>0</v>
      </c>
      <c r="AX25" s="102">
        <v>0</v>
      </c>
      <c r="AY25" s="102">
        <v>0</v>
      </c>
      <c r="AZ25" s="102">
        <v>0</v>
      </c>
      <c r="BA2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6" spans="1:53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54"/>
      <c r="M26" s="54"/>
      <c r="N26" s="54"/>
      <c r="O26" s="54"/>
      <c r="P26" s="65"/>
      <c r="Q2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6" s="101"/>
      <c r="S26" s="101"/>
      <c r="T26" s="101"/>
      <c r="U26" s="101"/>
      <c r="V26" s="65"/>
      <c r="W26" s="118" t="e">
        <f>AVERAGE(Table12151658921[[#This Row],[Column19]],Table12151658921[[#This Row],[Column20]],Table12151658921[[#This Row],[Column22]])</f>
        <v>#DIV/0!</v>
      </c>
      <c r="X26" s="59">
        <v>0</v>
      </c>
      <c r="Y26" s="59">
        <v>0</v>
      </c>
      <c r="Z26" s="59">
        <v>0</v>
      </c>
      <c r="AA26" s="101"/>
      <c r="AB26" s="65"/>
      <c r="AC26" s="118">
        <f>AVERAGE(Table12151658921[[#This Row],[Column25]],Table12151658921[[#This Row],[Column26]],Table12151658921[[#This Row],[Column27]])</f>
        <v>0</v>
      </c>
      <c r="AD26" s="101"/>
      <c r="AE26" s="101"/>
      <c r="AF26" s="101"/>
      <c r="AG26" s="101"/>
      <c r="AH26" s="65"/>
      <c r="AI26" s="118" t="e">
        <f>AVERAGE(Table12151658921[[#This Row],[Column33]],Table12151658921[[#This Row],[Column32]],Table12151658921[[#This Row],[Column31]])</f>
        <v>#DIV/0!</v>
      </c>
      <c r="AJ26" s="54"/>
      <c r="AK26" s="54"/>
      <c r="AL26" s="101"/>
      <c r="AM26" s="54"/>
      <c r="AN26" s="65"/>
      <c r="AO26" s="118">
        <v>0</v>
      </c>
      <c r="AP26" s="59">
        <v>0</v>
      </c>
      <c r="AQ26" s="59">
        <v>0</v>
      </c>
      <c r="AR26" s="59">
        <v>0</v>
      </c>
      <c r="AS26" s="101"/>
      <c r="AT26" s="65"/>
      <c r="AU26" s="118">
        <f>AVERAGE(Table12151658921[[#This Row],[Column45]],Table12151658921[[#This Row],[Column44]],Table12151658921[[#This Row],[Column43]])</f>
        <v>0</v>
      </c>
      <c r="AV26" s="102">
        <v>0</v>
      </c>
      <c r="AW26" s="102">
        <v>0</v>
      </c>
      <c r="AX26" s="102">
        <v>0</v>
      </c>
      <c r="AY26" s="102">
        <v>0</v>
      </c>
      <c r="AZ26" s="102">
        <v>0</v>
      </c>
      <c r="BA2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7" spans="1:53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58"/>
      <c r="M27" s="58"/>
      <c r="N27" s="58"/>
      <c r="O27" s="58"/>
      <c r="P27" s="59"/>
      <c r="Q2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7" s="102"/>
      <c r="S27" s="102"/>
      <c r="T27" s="102"/>
      <c r="U27" s="102"/>
      <c r="V27" s="59"/>
      <c r="W27" s="118" t="e">
        <f>AVERAGE(Table12151658921[[#This Row],[Column19]],Table12151658921[[#This Row],[Column20]],Table12151658921[[#This Row],[Column22]])</f>
        <v>#DIV/0!</v>
      </c>
      <c r="X27" s="59">
        <v>0</v>
      </c>
      <c r="Y27" s="59">
        <v>0</v>
      </c>
      <c r="Z27" s="59">
        <v>0</v>
      </c>
      <c r="AA27" s="102"/>
      <c r="AB27" s="59"/>
      <c r="AC27" s="118">
        <f>AVERAGE(Table12151658921[[#This Row],[Column25]],Table12151658921[[#This Row],[Column26]],Table12151658921[[#This Row],[Column27]])</f>
        <v>0</v>
      </c>
      <c r="AD27" s="102"/>
      <c r="AE27" s="102"/>
      <c r="AF27" s="102"/>
      <c r="AG27" s="102"/>
      <c r="AH27" s="59"/>
      <c r="AI27" s="118" t="e">
        <f>AVERAGE(Table12151658921[[#This Row],[Column33]],Table12151658921[[#This Row],[Column32]],Table12151658921[[#This Row],[Column31]])</f>
        <v>#DIV/0!</v>
      </c>
      <c r="AJ27" s="58"/>
      <c r="AK27" s="58"/>
      <c r="AL27" s="102"/>
      <c r="AM27" s="58"/>
      <c r="AN27" s="59"/>
      <c r="AO27" s="118">
        <v>0</v>
      </c>
      <c r="AP27" s="59">
        <v>0</v>
      </c>
      <c r="AQ27" s="59">
        <v>0</v>
      </c>
      <c r="AR27" s="59">
        <v>0</v>
      </c>
      <c r="AS27" s="102"/>
      <c r="AT27" s="59"/>
      <c r="AU27" s="118">
        <f>AVERAGE(Table12151658921[[#This Row],[Column45]],Table12151658921[[#This Row],[Column44]],Table12151658921[[#This Row],[Column43]])</f>
        <v>0</v>
      </c>
      <c r="AV27" s="102">
        <v>0</v>
      </c>
      <c r="AW27" s="102">
        <v>0</v>
      </c>
      <c r="AX27" s="102">
        <v>0</v>
      </c>
      <c r="AY27" s="102">
        <v>0</v>
      </c>
      <c r="AZ27" s="102">
        <v>0</v>
      </c>
      <c r="BA2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8" spans="1:53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54"/>
      <c r="M28" s="54"/>
      <c r="N28" s="54"/>
      <c r="O28" s="54"/>
      <c r="P28" s="65"/>
      <c r="Q2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8" s="101"/>
      <c r="S28" s="101"/>
      <c r="T28" s="101"/>
      <c r="U28" s="101"/>
      <c r="V28" s="65"/>
      <c r="W28" s="118" t="e">
        <f>AVERAGE(Table12151658921[[#This Row],[Column19]],Table12151658921[[#This Row],[Column20]],Table12151658921[[#This Row],[Column22]])</f>
        <v>#DIV/0!</v>
      </c>
      <c r="X28" s="59">
        <v>0</v>
      </c>
      <c r="Y28" s="59">
        <v>0</v>
      </c>
      <c r="Z28" s="59">
        <v>0</v>
      </c>
      <c r="AA28" s="101"/>
      <c r="AB28" s="65"/>
      <c r="AC28" s="118">
        <f>AVERAGE(Table12151658921[[#This Row],[Column25]],Table12151658921[[#This Row],[Column26]],Table12151658921[[#This Row],[Column27]])</f>
        <v>0</v>
      </c>
      <c r="AD28" s="101"/>
      <c r="AE28" s="101"/>
      <c r="AF28" s="101"/>
      <c r="AG28" s="101"/>
      <c r="AH28" s="65"/>
      <c r="AI28" s="118" t="e">
        <f>AVERAGE(Table12151658921[[#This Row],[Column33]],Table12151658921[[#This Row],[Column32]],Table12151658921[[#This Row],[Column31]])</f>
        <v>#DIV/0!</v>
      </c>
      <c r="AJ28" s="54"/>
      <c r="AK28" s="54"/>
      <c r="AL28" s="101"/>
      <c r="AM28" s="54"/>
      <c r="AN28" s="65"/>
      <c r="AO28" s="118">
        <v>0</v>
      </c>
      <c r="AP28" s="59">
        <v>0</v>
      </c>
      <c r="AQ28" s="59">
        <v>0</v>
      </c>
      <c r="AR28" s="59">
        <v>0</v>
      </c>
      <c r="AS28" s="101"/>
      <c r="AT28" s="65"/>
      <c r="AU28" s="118">
        <f>AVERAGE(Table12151658921[[#This Row],[Column45]],Table12151658921[[#This Row],[Column44]],Table12151658921[[#This Row],[Column43]])</f>
        <v>0</v>
      </c>
      <c r="AV28" s="102">
        <v>0</v>
      </c>
      <c r="AW28" s="102">
        <v>0</v>
      </c>
      <c r="AX28" s="102">
        <v>0</v>
      </c>
      <c r="AY28" s="102">
        <v>0</v>
      </c>
      <c r="AZ28" s="102">
        <v>0</v>
      </c>
      <c r="BA2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9" spans="1:53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58"/>
      <c r="M29" s="58"/>
      <c r="N29" s="58"/>
      <c r="O29" s="58"/>
      <c r="P29" s="59"/>
      <c r="Q2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9" s="102"/>
      <c r="S29" s="102"/>
      <c r="T29" s="102"/>
      <c r="U29" s="102"/>
      <c r="V29" s="59"/>
      <c r="W29" s="118" t="e">
        <f>AVERAGE(Table12151658921[[#This Row],[Column19]],Table12151658921[[#This Row],[Column20]],Table12151658921[[#This Row],[Column22]])</f>
        <v>#DIV/0!</v>
      </c>
      <c r="X29" s="59">
        <v>0</v>
      </c>
      <c r="Y29" s="59">
        <v>0</v>
      </c>
      <c r="Z29" s="59">
        <v>0</v>
      </c>
      <c r="AA29" s="102"/>
      <c r="AB29" s="59"/>
      <c r="AC29" s="118">
        <f>AVERAGE(Table12151658921[[#This Row],[Column25]],Table12151658921[[#This Row],[Column26]],Table12151658921[[#This Row],[Column27]])</f>
        <v>0</v>
      </c>
      <c r="AD29" s="102"/>
      <c r="AE29" s="102"/>
      <c r="AF29" s="102"/>
      <c r="AG29" s="102"/>
      <c r="AH29" s="59"/>
      <c r="AI29" s="118" t="e">
        <f>AVERAGE(Table12151658921[[#This Row],[Column33]],Table12151658921[[#This Row],[Column32]],Table12151658921[[#This Row],[Column31]])</f>
        <v>#DIV/0!</v>
      </c>
      <c r="AJ29" s="58"/>
      <c r="AK29" s="58"/>
      <c r="AL29" s="102"/>
      <c r="AM29" s="58"/>
      <c r="AN29" s="59"/>
      <c r="AO29" s="118">
        <v>0</v>
      </c>
      <c r="AP29" s="59">
        <v>0</v>
      </c>
      <c r="AQ29" s="59">
        <v>0</v>
      </c>
      <c r="AR29" s="59">
        <v>0</v>
      </c>
      <c r="AS29" s="102"/>
      <c r="AT29" s="59"/>
      <c r="AU29" s="118">
        <f>AVERAGE(Table12151658921[[#This Row],[Column45]],Table12151658921[[#This Row],[Column44]],Table12151658921[[#This Row],[Column43]])</f>
        <v>0</v>
      </c>
      <c r="AV29" s="102">
        <v>0</v>
      </c>
      <c r="AW29" s="102">
        <v>0</v>
      </c>
      <c r="AX29" s="102">
        <v>0</v>
      </c>
      <c r="AY29" s="102">
        <v>0</v>
      </c>
      <c r="AZ29" s="102">
        <v>0</v>
      </c>
      <c r="BA2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0" spans="1:53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54"/>
      <c r="M30" s="54"/>
      <c r="N30" s="54"/>
      <c r="O30" s="54"/>
      <c r="P30" s="65"/>
      <c r="Q3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0" s="101"/>
      <c r="S30" s="101"/>
      <c r="T30" s="101"/>
      <c r="U30" s="101"/>
      <c r="V30" s="65"/>
      <c r="W30" s="118" t="e">
        <f>AVERAGE(Table12151658921[[#This Row],[Column19]],Table12151658921[[#This Row],[Column20]],Table12151658921[[#This Row],[Column22]])</f>
        <v>#DIV/0!</v>
      </c>
      <c r="X30" s="59">
        <v>0</v>
      </c>
      <c r="Y30" s="59">
        <v>0</v>
      </c>
      <c r="Z30" s="59">
        <v>0</v>
      </c>
      <c r="AA30" s="101"/>
      <c r="AB30" s="65"/>
      <c r="AC30" s="118">
        <f>AVERAGE(Table12151658921[[#This Row],[Column25]],Table12151658921[[#This Row],[Column26]],Table12151658921[[#This Row],[Column27]])</f>
        <v>0</v>
      </c>
      <c r="AD30" s="101"/>
      <c r="AE30" s="101"/>
      <c r="AF30" s="101"/>
      <c r="AG30" s="101"/>
      <c r="AH30" s="65"/>
      <c r="AI30" s="118" t="e">
        <f>AVERAGE(Table12151658921[[#This Row],[Column33]],Table12151658921[[#This Row],[Column32]],Table12151658921[[#This Row],[Column31]])</f>
        <v>#DIV/0!</v>
      </c>
      <c r="AJ30" s="54"/>
      <c r="AK30" s="54"/>
      <c r="AL30" s="101"/>
      <c r="AM30" s="54"/>
      <c r="AN30" s="65"/>
      <c r="AO30" s="118">
        <v>0</v>
      </c>
      <c r="AP30" s="59">
        <v>0</v>
      </c>
      <c r="AQ30" s="59">
        <v>0</v>
      </c>
      <c r="AR30" s="59">
        <v>0</v>
      </c>
      <c r="AS30" s="101"/>
      <c r="AT30" s="65"/>
      <c r="AU30" s="118">
        <f>AVERAGE(Table12151658921[[#This Row],[Column45]],Table12151658921[[#This Row],[Column44]],Table12151658921[[#This Row],[Column43]])</f>
        <v>0</v>
      </c>
      <c r="AV30" s="102">
        <v>0</v>
      </c>
      <c r="AW30" s="102">
        <v>0</v>
      </c>
      <c r="AX30" s="102">
        <v>0</v>
      </c>
      <c r="AY30" s="102">
        <v>0</v>
      </c>
      <c r="AZ30" s="102">
        <v>0</v>
      </c>
      <c r="BA3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1" spans="1:53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58"/>
      <c r="M31" s="58"/>
      <c r="N31" s="58"/>
      <c r="O31" s="58"/>
      <c r="P31" s="59"/>
      <c r="Q3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1" s="102"/>
      <c r="S31" s="102"/>
      <c r="T31" s="102"/>
      <c r="U31" s="102"/>
      <c r="V31" s="59"/>
      <c r="W31" s="118" t="e">
        <f>AVERAGE(Table12151658921[[#This Row],[Column19]],Table12151658921[[#This Row],[Column20]],Table12151658921[[#This Row],[Column22]])</f>
        <v>#DIV/0!</v>
      </c>
      <c r="X31" s="59">
        <v>0</v>
      </c>
      <c r="Y31" s="59">
        <v>0</v>
      </c>
      <c r="Z31" s="59">
        <v>0</v>
      </c>
      <c r="AA31" s="102"/>
      <c r="AB31" s="59"/>
      <c r="AC31" s="118">
        <f>AVERAGE(Table12151658921[[#This Row],[Column25]],Table12151658921[[#This Row],[Column26]],Table12151658921[[#This Row],[Column27]])</f>
        <v>0</v>
      </c>
      <c r="AD31" s="102"/>
      <c r="AE31" s="102"/>
      <c r="AF31" s="102"/>
      <c r="AG31" s="102"/>
      <c r="AH31" s="59"/>
      <c r="AI31" s="118" t="e">
        <f>AVERAGE(Table12151658921[[#This Row],[Column33]],Table12151658921[[#This Row],[Column32]],Table12151658921[[#This Row],[Column31]])</f>
        <v>#DIV/0!</v>
      </c>
      <c r="AJ31" s="58"/>
      <c r="AK31" s="58"/>
      <c r="AL31" s="102"/>
      <c r="AM31" s="58"/>
      <c r="AN31" s="59"/>
      <c r="AO31" s="118">
        <v>0</v>
      </c>
      <c r="AP31" s="59">
        <v>0</v>
      </c>
      <c r="AQ31" s="59">
        <v>0</v>
      </c>
      <c r="AR31" s="59">
        <v>0</v>
      </c>
      <c r="AS31" s="102"/>
      <c r="AT31" s="59"/>
      <c r="AU31" s="118">
        <f>AVERAGE(Table12151658921[[#This Row],[Column45]],Table12151658921[[#This Row],[Column44]],Table12151658921[[#This Row],[Column43]])</f>
        <v>0</v>
      </c>
      <c r="AV31" s="102">
        <v>0</v>
      </c>
      <c r="AW31" s="102">
        <v>0</v>
      </c>
      <c r="AX31" s="102">
        <v>0</v>
      </c>
      <c r="AY31" s="102">
        <v>0</v>
      </c>
      <c r="AZ31" s="102">
        <v>0</v>
      </c>
      <c r="BA3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2" spans="1:53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54"/>
      <c r="M32" s="54"/>
      <c r="N32" s="54"/>
      <c r="O32" s="54"/>
      <c r="P32" s="65"/>
      <c r="Q3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2" s="101"/>
      <c r="S32" s="101"/>
      <c r="T32" s="101"/>
      <c r="U32" s="101"/>
      <c r="V32" s="65"/>
      <c r="W32" s="118" t="e">
        <f>AVERAGE(Table12151658921[[#This Row],[Column19]],Table12151658921[[#This Row],[Column20]],Table12151658921[[#This Row],[Column22]])</f>
        <v>#DIV/0!</v>
      </c>
      <c r="X32" s="59">
        <v>0</v>
      </c>
      <c r="Y32" s="59">
        <v>0</v>
      </c>
      <c r="Z32" s="59">
        <v>0</v>
      </c>
      <c r="AA32" s="101"/>
      <c r="AB32" s="65"/>
      <c r="AC32" s="118">
        <f>AVERAGE(Table12151658921[[#This Row],[Column25]],Table12151658921[[#This Row],[Column26]],Table12151658921[[#This Row],[Column27]])</f>
        <v>0</v>
      </c>
      <c r="AD32" s="101"/>
      <c r="AE32" s="101"/>
      <c r="AF32" s="101"/>
      <c r="AG32" s="101"/>
      <c r="AH32" s="65"/>
      <c r="AI32" s="118" t="e">
        <f>AVERAGE(Table12151658921[[#This Row],[Column33]],Table12151658921[[#This Row],[Column32]],Table12151658921[[#This Row],[Column31]])</f>
        <v>#DIV/0!</v>
      </c>
      <c r="AJ32" s="54"/>
      <c r="AK32" s="54"/>
      <c r="AL32" s="101"/>
      <c r="AM32" s="54"/>
      <c r="AN32" s="65"/>
      <c r="AO32" s="118">
        <v>0</v>
      </c>
      <c r="AP32" s="59">
        <v>0</v>
      </c>
      <c r="AQ32" s="59">
        <v>0</v>
      </c>
      <c r="AR32" s="59">
        <v>0</v>
      </c>
      <c r="AS32" s="101"/>
      <c r="AT32" s="65"/>
      <c r="AU32" s="118">
        <f>AVERAGE(Table12151658921[[#This Row],[Column45]],Table12151658921[[#This Row],[Column44]],Table12151658921[[#This Row],[Column43]])</f>
        <v>0</v>
      </c>
      <c r="AV32" s="102">
        <v>0</v>
      </c>
      <c r="AW32" s="102">
        <v>0</v>
      </c>
      <c r="AX32" s="102">
        <v>0</v>
      </c>
      <c r="AY32" s="102">
        <v>0</v>
      </c>
      <c r="AZ32" s="102">
        <v>0</v>
      </c>
      <c r="BA3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3" spans="1:53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58"/>
      <c r="M33" s="58"/>
      <c r="N33" s="58"/>
      <c r="O33" s="58"/>
      <c r="P33" s="59"/>
      <c r="Q3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3" s="102"/>
      <c r="S33" s="102"/>
      <c r="T33" s="102"/>
      <c r="U33" s="102"/>
      <c r="V33" s="59"/>
      <c r="W33" s="118" t="e">
        <f>AVERAGE(Table12151658921[[#This Row],[Column19]],Table12151658921[[#This Row],[Column20]],Table12151658921[[#This Row],[Column22]])</f>
        <v>#DIV/0!</v>
      </c>
      <c r="X33" s="59">
        <v>0</v>
      </c>
      <c r="Y33" s="59">
        <v>0</v>
      </c>
      <c r="Z33" s="59">
        <v>0</v>
      </c>
      <c r="AA33" s="102"/>
      <c r="AB33" s="59"/>
      <c r="AC33" s="118">
        <f>AVERAGE(Table12151658921[[#This Row],[Column25]],Table12151658921[[#This Row],[Column26]],Table12151658921[[#This Row],[Column27]])</f>
        <v>0</v>
      </c>
      <c r="AD33" s="102"/>
      <c r="AE33" s="102"/>
      <c r="AF33" s="102"/>
      <c r="AG33" s="102"/>
      <c r="AH33" s="59"/>
      <c r="AI33" s="118" t="e">
        <f>AVERAGE(Table12151658921[[#This Row],[Column33]],Table12151658921[[#This Row],[Column32]],Table12151658921[[#This Row],[Column31]])</f>
        <v>#DIV/0!</v>
      </c>
      <c r="AJ33" s="58"/>
      <c r="AK33" s="58"/>
      <c r="AL33" s="102"/>
      <c r="AM33" s="58"/>
      <c r="AN33" s="59"/>
      <c r="AO33" s="118">
        <v>0</v>
      </c>
      <c r="AP33" s="59">
        <v>0</v>
      </c>
      <c r="AQ33" s="59">
        <v>0</v>
      </c>
      <c r="AR33" s="59">
        <v>0</v>
      </c>
      <c r="AS33" s="102"/>
      <c r="AT33" s="59"/>
      <c r="AU33" s="118">
        <f>AVERAGE(Table12151658921[[#This Row],[Column45]],Table12151658921[[#This Row],[Column44]],Table12151658921[[#This Row],[Column43]])</f>
        <v>0</v>
      </c>
      <c r="AV33" s="102">
        <v>0</v>
      </c>
      <c r="AW33" s="102">
        <v>0</v>
      </c>
      <c r="AX33" s="102">
        <v>0</v>
      </c>
      <c r="AY33" s="102">
        <v>0</v>
      </c>
      <c r="AZ33" s="102">
        <v>0</v>
      </c>
      <c r="BA3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4" spans="1:53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54"/>
      <c r="M34" s="54"/>
      <c r="N34" s="54"/>
      <c r="O34" s="54"/>
      <c r="P34" s="65"/>
      <c r="Q3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4" s="101"/>
      <c r="S34" s="101"/>
      <c r="T34" s="101"/>
      <c r="U34" s="101"/>
      <c r="V34" s="65"/>
      <c r="W34" s="118" t="e">
        <f>AVERAGE(Table12151658921[[#This Row],[Column19]],Table12151658921[[#This Row],[Column20]],Table12151658921[[#This Row],[Column22]])</f>
        <v>#DIV/0!</v>
      </c>
      <c r="X34" s="59">
        <v>0</v>
      </c>
      <c r="Y34" s="59">
        <v>0</v>
      </c>
      <c r="Z34" s="59">
        <v>0</v>
      </c>
      <c r="AA34" s="101"/>
      <c r="AB34" s="65"/>
      <c r="AC34" s="118">
        <f>AVERAGE(Table12151658921[[#This Row],[Column25]],Table12151658921[[#This Row],[Column26]],Table12151658921[[#This Row],[Column27]])</f>
        <v>0</v>
      </c>
      <c r="AD34" s="101"/>
      <c r="AE34" s="101"/>
      <c r="AF34" s="101"/>
      <c r="AG34" s="101"/>
      <c r="AH34" s="65"/>
      <c r="AI34" s="118" t="e">
        <f>AVERAGE(Table12151658921[[#This Row],[Column33]],Table12151658921[[#This Row],[Column32]],Table12151658921[[#This Row],[Column31]])</f>
        <v>#DIV/0!</v>
      </c>
      <c r="AJ34" s="54"/>
      <c r="AK34" s="54"/>
      <c r="AL34" s="101"/>
      <c r="AM34" s="54"/>
      <c r="AN34" s="65"/>
      <c r="AO34" s="118">
        <v>0</v>
      </c>
      <c r="AP34" s="59">
        <v>0</v>
      </c>
      <c r="AQ34" s="59">
        <v>0</v>
      </c>
      <c r="AR34" s="59">
        <v>0</v>
      </c>
      <c r="AS34" s="101"/>
      <c r="AT34" s="65"/>
      <c r="AU34" s="118">
        <f>AVERAGE(Table12151658921[[#This Row],[Column45]],Table12151658921[[#This Row],[Column44]],Table12151658921[[#This Row],[Column43]])</f>
        <v>0</v>
      </c>
      <c r="AV34" s="102">
        <v>0</v>
      </c>
      <c r="AW34" s="102">
        <v>0</v>
      </c>
      <c r="AX34" s="102">
        <v>0</v>
      </c>
      <c r="AY34" s="102">
        <v>0</v>
      </c>
      <c r="AZ34" s="102">
        <v>0</v>
      </c>
      <c r="BA3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5" spans="1:53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58"/>
      <c r="M35" s="58"/>
      <c r="N35" s="58"/>
      <c r="O35" s="58"/>
      <c r="P35" s="59"/>
      <c r="Q3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5" s="102"/>
      <c r="S35" s="102"/>
      <c r="T35" s="102"/>
      <c r="U35" s="102"/>
      <c r="V35" s="59"/>
      <c r="W35" s="118" t="e">
        <f>AVERAGE(Table12151658921[[#This Row],[Column19]],Table12151658921[[#This Row],[Column20]],Table12151658921[[#This Row],[Column22]])</f>
        <v>#DIV/0!</v>
      </c>
      <c r="X35" s="59">
        <v>0</v>
      </c>
      <c r="Y35" s="59">
        <v>0</v>
      </c>
      <c r="Z35" s="59">
        <v>0</v>
      </c>
      <c r="AA35" s="102"/>
      <c r="AB35" s="59"/>
      <c r="AC35" s="118">
        <f>AVERAGE(Table12151658921[[#This Row],[Column25]],Table12151658921[[#This Row],[Column26]],Table12151658921[[#This Row],[Column27]])</f>
        <v>0</v>
      </c>
      <c r="AD35" s="102"/>
      <c r="AE35" s="102"/>
      <c r="AF35" s="102"/>
      <c r="AG35" s="102"/>
      <c r="AH35" s="59"/>
      <c r="AI35" s="118" t="e">
        <f>AVERAGE(Table12151658921[[#This Row],[Column33]],Table12151658921[[#This Row],[Column32]],Table12151658921[[#This Row],[Column31]])</f>
        <v>#DIV/0!</v>
      </c>
      <c r="AJ35" s="58"/>
      <c r="AK35" s="58"/>
      <c r="AL35" s="102"/>
      <c r="AM35" s="58"/>
      <c r="AN35" s="59"/>
      <c r="AO35" s="118">
        <v>0</v>
      </c>
      <c r="AP35" s="59">
        <v>0</v>
      </c>
      <c r="AQ35" s="59">
        <v>0</v>
      </c>
      <c r="AR35" s="59">
        <v>0</v>
      </c>
      <c r="AS35" s="102"/>
      <c r="AT35" s="59"/>
      <c r="AU35" s="118">
        <f>AVERAGE(Table12151658921[[#This Row],[Column45]],Table12151658921[[#This Row],[Column44]],Table12151658921[[#This Row],[Column43]])</f>
        <v>0</v>
      </c>
      <c r="AV35" s="102">
        <v>0</v>
      </c>
      <c r="AW35" s="102">
        <v>0</v>
      </c>
      <c r="AX35" s="102">
        <v>0</v>
      </c>
      <c r="AY35" s="102">
        <v>0</v>
      </c>
      <c r="AZ35" s="102">
        <v>0</v>
      </c>
      <c r="BA3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6" spans="1:53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54"/>
      <c r="M36" s="54"/>
      <c r="N36" s="54"/>
      <c r="O36" s="54"/>
      <c r="P36" s="65"/>
      <c r="Q3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6" s="101"/>
      <c r="S36" s="101"/>
      <c r="T36" s="101"/>
      <c r="U36" s="101"/>
      <c r="V36" s="65"/>
      <c r="W36" s="118" t="e">
        <f>AVERAGE(Table12151658921[[#This Row],[Column19]],Table12151658921[[#This Row],[Column20]],Table12151658921[[#This Row],[Column22]])</f>
        <v>#DIV/0!</v>
      </c>
      <c r="X36" s="59">
        <v>0</v>
      </c>
      <c r="Y36" s="59">
        <v>0</v>
      </c>
      <c r="Z36" s="59">
        <v>0</v>
      </c>
      <c r="AA36" s="101"/>
      <c r="AB36" s="65"/>
      <c r="AC36" s="118">
        <f>AVERAGE(Table12151658921[[#This Row],[Column25]],Table12151658921[[#This Row],[Column26]],Table12151658921[[#This Row],[Column27]])</f>
        <v>0</v>
      </c>
      <c r="AD36" s="101"/>
      <c r="AE36" s="101"/>
      <c r="AF36" s="101"/>
      <c r="AG36" s="101"/>
      <c r="AH36" s="65"/>
      <c r="AI36" s="118" t="e">
        <f>AVERAGE(Table12151658921[[#This Row],[Column33]],Table12151658921[[#This Row],[Column32]],Table12151658921[[#This Row],[Column31]])</f>
        <v>#DIV/0!</v>
      </c>
      <c r="AJ36" s="54"/>
      <c r="AK36" s="54"/>
      <c r="AL36" s="101"/>
      <c r="AM36" s="54"/>
      <c r="AN36" s="65"/>
      <c r="AO36" s="118">
        <v>0</v>
      </c>
      <c r="AP36" s="59">
        <v>0</v>
      </c>
      <c r="AQ36" s="59">
        <v>0</v>
      </c>
      <c r="AR36" s="59">
        <v>0</v>
      </c>
      <c r="AS36" s="101"/>
      <c r="AT36" s="65"/>
      <c r="AU36" s="118">
        <f>AVERAGE(Table12151658921[[#This Row],[Column45]],Table12151658921[[#This Row],[Column44]],Table12151658921[[#This Row],[Column43]])</f>
        <v>0</v>
      </c>
      <c r="AV36" s="102">
        <v>0</v>
      </c>
      <c r="AW36" s="102">
        <v>0</v>
      </c>
      <c r="AX36" s="102">
        <v>0</v>
      </c>
      <c r="AY36" s="102">
        <v>0</v>
      </c>
      <c r="AZ36" s="102">
        <v>0</v>
      </c>
      <c r="BA3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7" spans="1:53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58"/>
      <c r="M37" s="58"/>
      <c r="N37" s="58"/>
      <c r="O37" s="58"/>
      <c r="P37" s="59"/>
      <c r="Q3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7" s="102"/>
      <c r="S37" s="102"/>
      <c r="T37" s="102"/>
      <c r="U37" s="102"/>
      <c r="V37" s="59"/>
      <c r="W37" s="118" t="e">
        <f>AVERAGE(Table12151658921[[#This Row],[Column19]],Table12151658921[[#This Row],[Column20]],Table12151658921[[#This Row],[Column22]])</f>
        <v>#DIV/0!</v>
      </c>
      <c r="X37" s="59">
        <v>0</v>
      </c>
      <c r="Y37" s="59">
        <v>0</v>
      </c>
      <c r="Z37" s="59">
        <v>0</v>
      </c>
      <c r="AA37" s="102"/>
      <c r="AB37" s="59"/>
      <c r="AC37" s="118">
        <f>AVERAGE(Table12151658921[[#This Row],[Column25]],Table12151658921[[#This Row],[Column26]],Table12151658921[[#This Row],[Column27]])</f>
        <v>0</v>
      </c>
      <c r="AD37" s="102"/>
      <c r="AE37" s="102"/>
      <c r="AF37" s="102"/>
      <c r="AG37" s="102"/>
      <c r="AH37" s="59"/>
      <c r="AI37" s="118" t="e">
        <f>AVERAGE(Table12151658921[[#This Row],[Column33]],Table12151658921[[#This Row],[Column32]],Table12151658921[[#This Row],[Column31]])</f>
        <v>#DIV/0!</v>
      </c>
      <c r="AJ37" s="58"/>
      <c r="AK37" s="58"/>
      <c r="AL37" s="102"/>
      <c r="AM37" s="58"/>
      <c r="AN37" s="59"/>
      <c r="AO37" s="118">
        <v>0</v>
      </c>
      <c r="AP37" s="59">
        <v>0</v>
      </c>
      <c r="AQ37" s="59">
        <v>0</v>
      </c>
      <c r="AR37" s="59">
        <v>0</v>
      </c>
      <c r="AS37" s="102"/>
      <c r="AT37" s="59"/>
      <c r="AU37" s="118">
        <f>AVERAGE(Table12151658921[[#This Row],[Column45]],Table12151658921[[#This Row],[Column44]],Table12151658921[[#This Row],[Column43]])</f>
        <v>0</v>
      </c>
      <c r="AV37" s="102">
        <v>0</v>
      </c>
      <c r="AW37" s="102">
        <v>0</v>
      </c>
      <c r="AX37" s="102">
        <v>0</v>
      </c>
      <c r="AY37" s="102">
        <v>0</v>
      </c>
      <c r="AZ37" s="102">
        <v>0</v>
      </c>
      <c r="BA3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8" spans="1:53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54"/>
      <c r="M38" s="54"/>
      <c r="N38" s="54"/>
      <c r="O38" s="54"/>
      <c r="P38" s="65"/>
      <c r="Q3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8" s="101"/>
      <c r="S38" s="101"/>
      <c r="T38" s="101"/>
      <c r="U38" s="101"/>
      <c r="V38" s="65"/>
      <c r="W38" s="118" t="e">
        <f>AVERAGE(Table12151658921[[#This Row],[Column19]],Table12151658921[[#This Row],[Column20]],Table12151658921[[#This Row],[Column22]])</f>
        <v>#DIV/0!</v>
      </c>
      <c r="X38" s="59">
        <v>0</v>
      </c>
      <c r="Y38" s="59">
        <v>0</v>
      </c>
      <c r="Z38" s="59">
        <v>0</v>
      </c>
      <c r="AA38" s="101"/>
      <c r="AB38" s="65"/>
      <c r="AC38" s="118">
        <f>AVERAGE(Table12151658921[[#This Row],[Column25]],Table12151658921[[#This Row],[Column26]],Table12151658921[[#This Row],[Column27]])</f>
        <v>0</v>
      </c>
      <c r="AD38" s="101"/>
      <c r="AE38" s="101"/>
      <c r="AF38" s="101"/>
      <c r="AG38" s="101"/>
      <c r="AH38" s="65"/>
      <c r="AI38" s="118" t="e">
        <f>AVERAGE(Table12151658921[[#This Row],[Column33]],Table12151658921[[#This Row],[Column32]],Table12151658921[[#This Row],[Column31]])</f>
        <v>#DIV/0!</v>
      </c>
      <c r="AJ38" s="54"/>
      <c r="AK38" s="54"/>
      <c r="AL38" s="101"/>
      <c r="AM38" s="54"/>
      <c r="AN38" s="65"/>
      <c r="AO38" s="118">
        <v>0</v>
      </c>
      <c r="AP38" s="59">
        <v>0</v>
      </c>
      <c r="AQ38" s="59">
        <v>0</v>
      </c>
      <c r="AR38" s="59">
        <v>0</v>
      </c>
      <c r="AS38" s="101"/>
      <c r="AT38" s="65"/>
      <c r="AU38" s="118">
        <f>AVERAGE(Table12151658921[[#This Row],[Column45]],Table12151658921[[#This Row],[Column44]],Table12151658921[[#This Row],[Column43]])</f>
        <v>0</v>
      </c>
      <c r="AV38" s="102">
        <v>0</v>
      </c>
      <c r="AW38" s="102">
        <v>0</v>
      </c>
      <c r="AX38" s="102">
        <v>0</v>
      </c>
      <c r="AY38" s="102">
        <v>0</v>
      </c>
      <c r="AZ38" s="102">
        <v>0</v>
      </c>
      <c r="BA3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39" spans="1:53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58"/>
      <c r="M39" s="58"/>
      <c r="N39" s="58"/>
      <c r="O39" s="58"/>
      <c r="P39" s="59"/>
      <c r="Q3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39" s="102"/>
      <c r="S39" s="102"/>
      <c r="T39" s="102"/>
      <c r="U39" s="102"/>
      <c r="V39" s="59"/>
      <c r="W39" s="118" t="e">
        <f>AVERAGE(Table12151658921[[#This Row],[Column19]],Table12151658921[[#This Row],[Column20]],Table12151658921[[#This Row],[Column22]])</f>
        <v>#DIV/0!</v>
      </c>
      <c r="X39" s="59">
        <v>0</v>
      </c>
      <c r="Y39" s="59">
        <v>0</v>
      </c>
      <c r="Z39" s="59">
        <v>0</v>
      </c>
      <c r="AA39" s="102"/>
      <c r="AB39" s="59"/>
      <c r="AC39" s="118">
        <f>AVERAGE(Table12151658921[[#This Row],[Column25]],Table12151658921[[#This Row],[Column26]],Table12151658921[[#This Row],[Column27]])</f>
        <v>0</v>
      </c>
      <c r="AD39" s="102"/>
      <c r="AE39" s="102"/>
      <c r="AF39" s="102"/>
      <c r="AG39" s="102"/>
      <c r="AH39" s="59"/>
      <c r="AI39" s="118" t="e">
        <f>AVERAGE(Table12151658921[[#This Row],[Column33]],Table12151658921[[#This Row],[Column32]],Table12151658921[[#This Row],[Column31]])</f>
        <v>#DIV/0!</v>
      </c>
      <c r="AJ39" s="58"/>
      <c r="AK39" s="58"/>
      <c r="AL39" s="102"/>
      <c r="AM39" s="58"/>
      <c r="AN39" s="59"/>
      <c r="AO39" s="118">
        <v>0</v>
      </c>
      <c r="AP39" s="59">
        <v>0</v>
      </c>
      <c r="AQ39" s="59">
        <v>0</v>
      </c>
      <c r="AR39" s="59">
        <v>0</v>
      </c>
      <c r="AS39" s="102"/>
      <c r="AT39" s="59"/>
      <c r="AU39" s="118">
        <f>AVERAGE(Table12151658921[[#This Row],[Column45]],Table12151658921[[#This Row],[Column44]],Table12151658921[[#This Row],[Column43]])</f>
        <v>0</v>
      </c>
      <c r="AV39" s="102">
        <v>0</v>
      </c>
      <c r="AW39" s="102">
        <v>0</v>
      </c>
      <c r="AX39" s="102">
        <v>0</v>
      </c>
      <c r="AY39" s="102">
        <v>0</v>
      </c>
      <c r="AZ39" s="102">
        <v>0</v>
      </c>
      <c r="BA3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0" spans="1:53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54"/>
      <c r="M40" s="54"/>
      <c r="N40" s="54"/>
      <c r="O40" s="54"/>
      <c r="P40" s="65"/>
      <c r="Q4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0" s="101"/>
      <c r="S40" s="101"/>
      <c r="T40" s="101"/>
      <c r="U40" s="101"/>
      <c r="V40" s="65"/>
      <c r="W40" s="118" t="e">
        <f>AVERAGE(Table12151658921[[#This Row],[Column19]],Table12151658921[[#This Row],[Column20]],Table12151658921[[#This Row],[Column22]])</f>
        <v>#DIV/0!</v>
      </c>
      <c r="X40" s="59">
        <v>0</v>
      </c>
      <c r="Y40" s="59">
        <v>0</v>
      </c>
      <c r="Z40" s="59">
        <v>0</v>
      </c>
      <c r="AA40" s="101"/>
      <c r="AB40" s="65"/>
      <c r="AC40" s="118">
        <f>AVERAGE(Table12151658921[[#This Row],[Column25]],Table12151658921[[#This Row],[Column26]],Table12151658921[[#This Row],[Column27]])</f>
        <v>0</v>
      </c>
      <c r="AD40" s="101"/>
      <c r="AE40" s="101"/>
      <c r="AF40" s="101"/>
      <c r="AG40" s="101"/>
      <c r="AH40" s="65"/>
      <c r="AI40" s="118" t="e">
        <f>AVERAGE(Table12151658921[[#This Row],[Column33]],Table12151658921[[#This Row],[Column32]],Table12151658921[[#This Row],[Column31]])</f>
        <v>#DIV/0!</v>
      </c>
      <c r="AJ40" s="54"/>
      <c r="AK40" s="54"/>
      <c r="AL40" s="101"/>
      <c r="AM40" s="54"/>
      <c r="AN40" s="65"/>
      <c r="AO40" s="118">
        <v>0</v>
      </c>
      <c r="AP40" s="59">
        <v>0</v>
      </c>
      <c r="AQ40" s="59">
        <v>0</v>
      </c>
      <c r="AR40" s="59">
        <v>0</v>
      </c>
      <c r="AS40" s="101"/>
      <c r="AT40" s="65"/>
      <c r="AU40" s="118">
        <f>AVERAGE(Table12151658921[[#This Row],[Column45]],Table12151658921[[#This Row],[Column44]],Table12151658921[[#This Row],[Column43]])</f>
        <v>0</v>
      </c>
      <c r="AV40" s="102">
        <v>0</v>
      </c>
      <c r="AW40" s="102">
        <v>0</v>
      </c>
      <c r="AX40" s="102">
        <v>0</v>
      </c>
      <c r="AY40" s="102">
        <v>0</v>
      </c>
      <c r="AZ40" s="102">
        <v>0</v>
      </c>
      <c r="BA4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1" spans="1:53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58"/>
      <c r="M41" s="58"/>
      <c r="N41" s="58"/>
      <c r="O41" s="58"/>
      <c r="P41" s="59"/>
      <c r="Q4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1" s="102"/>
      <c r="S41" s="102"/>
      <c r="T41" s="102"/>
      <c r="U41" s="102"/>
      <c r="V41" s="59"/>
      <c r="W41" s="118" t="e">
        <f>AVERAGE(Table12151658921[[#This Row],[Column19]],Table12151658921[[#This Row],[Column20]],Table12151658921[[#This Row],[Column22]])</f>
        <v>#DIV/0!</v>
      </c>
      <c r="X41" s="59">
        <v>0</v>
      </c>
      <c r="Y41" s="59">
        <v>0</v>
      </c>
      <c r="Z41" s="59">
        <v>0</v>
      </c>
      <c r="AA41" s="102"/>
      <c r="AB41" s="59"/>
      <c r="AC41" s="118">
        <f>AVERAGE(Table12151658921[[#This Row],[Column25]],Table12151658921[[#This Row],[Column26]],Table12151658921[[#This Row],[Column27]])</f>
        <v>0</v>
      </c>
      <c r="AD41" s="102"/>
      <c r="AE41" s="102"/>
      <c r="AF41" s="102"/>
      <c r="AG41" s="102"/>
      <c r="AH41" s="59"/>
      <c r="AI41" s="118" t="e">
        <f>AVERAGE(Table12151658921[[#This Row],[Column33]],Table12151658921[[#This Row],[Column32]],Table12151658921[[#This Row],[Column31]])</f>
        <v>#DIV/0!</v>
      </c>
      <c r="AJ41" s="58"/>
      <c r="AK41" s="58"/>
      <c r="AL41" s="102"/>
      <c r="AM41" s="58"/>
      <c r="AN41" s="59"/>
      <c r="AO41" s="118">
        <v>0</v>
      </c>
      <c r="AP41" s="59">
        <v>0</v>
      </c>
      <c r="AQ41" s="59">
        <v>0</v>
      </c>
      <c r="AR41" s="59">
        <v>0</v>
      </c>
      <c r="AS41" s="102"/>
      <c r="AT41" s="59"/>
      <c r="AU41" s="118">
        <f>AVERAGE(Table12151658921[[#This Row],[Column45]],Table12151658921[[#This Row],[Column44]],Table12151658921[[#This Row],[Column43]])</f>
        <v>0</v>
      </c>
      <c r="AV41" s="102">
        <v>0</v>
      </c>
      <c r="AW41" s="102">
        <v>0</v>
      </c>
      <c r="AX41" s="102">
        <v>0</v>
      </c>
      <c r="AY41" s="102">
        <v>0</v>
      </c>
      <c r="AZ41" s="102">
        <v>0</v>
      </c>
      <c r="BA4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2" spans="1:53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54"/>
      <c r="M42" s="54"/>
      <c r="N42" s="54"/>
      <c r="O42" s="54"/>
      <c r="P42" s="65"/>
      <c r="Q4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2" s="101"/>
      <c r="S42" s="101"/>
      <c r="T42" s="101"/>
      <c r="U42" s="101"/>
      <c r="V42" s="65"/>
      <c r="W42" s="118" t="e">
        <f>AVERAGE(Table12151658921[[#This Row],[Column19]],Table12151658921[[#This Row],[Column20]],Table12151658921[[#This Row],[Column22]])</f>
        <v>#DIV/0!</v>
      </c>
      <c r="X42" s="59">
        <v>0</v>
      </c>
      <c r="Y42" s="59">
        <v>0</v>
      </c>
      <c r="Z42" s="59">
        <v>0</v>
      </c>
      <c r="AA42" s="101"/>
      <c r="AB42" s="65"/>
      <c r="AC42" s="118">
        <f>AVERAGE(Table12151658921[[#This Row],[Column25]],Table12151658921[[#This Row],[Column26]],Table12151658921[[#This Row],[Column27]])</f>
        <v>0</v>
      </c>
      <c r="AD42" s="101"/>
      <c r="AE42" s="101"/>
      <c r="AF42" s="101"/>
      <c r="AG42" s="101"/>
      <c r="AH42" s="65"/>
      <c r="AI42" s="118" t="e">
        <f>AVERAGE(Table12151658921[[#This Row],[Column33]],Table12151658921[[#This Row],[Column32]],Table12151658921[[#This Row],[Column31]])</f>
        <v>#DIV/0!</v>
      </c>
      <c r="AJ42" s="54"/>
      <c r="AK42" s="54"/>
      <c r="AL42" s="101"/>
      <c r="AM42" s="54"/>
      <c r="AN42" s="65"/>
      <c r="AO42" s="118">
        <v>0</v>
      </c>
      <c r="AP42" s="59">
        <v>0</v>
      </c>
      <c r="AQ42" s="59">
        <v>0</v>
      </c>
      <c r="AR42" s="59">
        <v>0</v>
      </c>
      <c r="AS42" s="101"/>
      <c r="AT42" s="65"/>
      <c r="AU42" s="118">
        <f>AVERAGE(Table12151658921[[#This Row],[Column45]],Table12151658921[[#This Row],[Column44]],Table12151658921[[#This Row],[Column43]])</f>
        <v>0</v>
      </c>
      <c r="AV42" s="102">
        <v>0</v>
      </c>
      <c r="AW42" s="102">
        <v>0</v>
      </c>
      <c r="AX42" s="102">
        <v>0</v>
      </c>
      <c r="AY42" s="102">
        <v>0</v>
      </c>
      <c r="AZ42" s="102">
        <v>0</v>
      </c>
      <c r="BA4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3" spans="1:53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58"/>
      <c r="M43" s="58"/>
      <c r="N43" s="58"/>
      <c r="O43" s="58"/>
      <c r="P43" s="59"/>
      <c r="Q4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3" s="102"/>
      <c r="S43" s="102"/>
      <c r="T43" s="102"/>
      <c r="U43" s="102"/>
      <c r="V43" s="59"/>
      <c r="W43" s="118" t="e">
        <f>AVERAGE(Table12151658921[[#This Row],[Column19]],Table12151658921[[#This Row],[Column20]],Table12151658921[[#This Row],[Column22]])</f>
        <v>#DIV/0!</v>
      </c>
      <c r="X43" s="59">
        <v>0</v>
      </c>
      <c r="Y43" s="59">
        <v>0</v>
      </c>
      <c r="Z43" s="59">
        <v>0</v>
      </c>
      <c r="AA43" s="102"/>
      <c r="AB43" s="59"/>
      <c r="AC43" s="118">
        <f>AVERAGE(Table12151658921[[#This Row],[Column25]],Table12151658921[[#This Row],[Column26]],Table12151658921[[#This Row],[Column27]])</f>
        <v>0</v>
      </c>
      <c r="AD43" s="102"/>
      <c r="AE43" s="102"/>
      <c r="AF43" s="102"/>
      <c r="AG43" s="102"/>
      <c r="AH43" s="59"/>
      <c r="AI43" s="118" t="e">
        <f>AVERAGE(Table12151658921[[#This Row],[Column33]],Table12151658921[[#This Row],[Column32]],Table12151658921[[#This Row],[Column31]])</f>
        <v>#DIV/0!</v>
      </c>
      <c r="AJ43" s="58"/>
      <c r="AK43" s="58"/>
      <c r="AL43" s="102"/>
      <c r="AM43" s="58"/>
      <c r="AN43" s="59"/>
      <c r="AO43" s="118">
        <v>0</v>
      </c>
      <c r="AP43" s="59">
        <v>0</v>
      </c>
      <c r="AQ43" s="59">
        <v>0</v>
      </c>
      <c r="AR43" s="59">
        <v>0</v>
      </c>
      <c r="AS43" s="102"/>
      <c r="AT43" s="59"/>
      <c r="AU43" s="118">
        <f>AVERAGE(Table12151658921[[#This Row],[Column45]],Table12151658921[[#This Row],[Column44]],Table12151658921[[#This Row],[Column43]])</f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  <c r="BA4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4" spans="1:53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54"/>
      <c r="M44" s="54"/>
      <c r="N44" s="54"/>
      <c r="O44" s="54"/>
      <c r="P44" s="65"/>
      <c r="Q4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4" s="101"/>
      <c r="S44" s="101"/>
      <c r="T44" s="101"/>
      <c r="U44" s="101"/>
      <c r="V44" s="65"/>
      <c r="W44" s="118" t="e">
        <f>AVERAGE(Table12151658921[[#This Row],[Column19]],Table12151658921[[#This Row],[Column20]],Table12151658921[[#This Row],[Column22]])</f>
        <v>#DIV/0!</v>
      </c>
      <c r="X44" s="59">
        <v>0</v>
      </c>
      <c r="Y44" s="59">
        <v>0</v>
      </c>
      <c r="Z44" s="59">
        <v>0</v>
      </c>
      <c r="AA44" s="101"/>
      <c r="AB44" s="65"/>
      <c r="AC44" s="118">
        <f>AVERAGE(Table12151658921[[#This Row],[Column25]],Table12151658921[[#This Row],[Column26]],Table12151658921[[#This Row],[Column27]])</f>
        <v>0</v>
      </c>
      <c r="AD44" s="101"/>
      <c r="AE44" s="101"/>
      <c r="AF44" s="101"/>
      <c r="AG44" s="101"/>
      <c r="AH44" s="65"/>
      <c r="AI44" s="118" t="e">
        <f>AVERAGE(Table12151658921[[#This Row],[Column33]],Table12151658921[[#This Row],[Column32]],Table12151658921[[#This Row],[Column31]])</f>
        <v>#DIV/0!</v>
      </c>
      <c r="AJ44" s="54"/>
      <c r="AK44" s="54"/>
      <c r="AL44" s="101"/>
      <c r="AM44" s="54"/>
      <c r="AN44" s="65"/>
      <c r="AO44" s="118">
        <v>0</v>
      </c>
      <c r="AP44" s="59">
        <v>0</v>
      </c>
      <c r="AQ44" s="59">
        <v>0</v>
      </c>
      <c r="AR44" s="59">
        <v>0</v>
      </c>
      <c r="AS44" s="101"/>
      <c r="AT44" s="65"/>
      <c r="AU44" s="118">
        <f>AVERAGE(Table12151658921[[#This Row],[Column45]],Table12151658921[[#This Row],[Column44]],Table12151658921[[#This Row],[Column43]])</f>
        <v>0</v>
      </c>
      <c r="AV44" s="102">
        <v>0</v>
      </c>
      <c r="AW44" s="102">
        <v>0</v>
      </c>
      <c r="AX44" s="102">
        <v>0</v>
      </c>
      <c r="AY44" s="102">
        <v>0</v>
      </c>
      <c r="AZ44" s="102">
        <v>0</v>
      </c>
      <c r="BA4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5" spans="1:53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58"/>
      <c r="M45" s="58"/>
      <c r="N45" s="58"/>
      <c r="O45" s="58"/>
      <c r="P45" s="59"/>
      <c r="Q4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5" s="102"/>
      <c r="S45" s="102"/>
      <c r="T45" s="102"/>
      <c r="U45" s="102"/>
      <c r="V45" s="59"/>
      <c r="W45" s="118" t="e">
        <f>AVERAGE(Table12151658921[[#This Row],[Column19]],Table12151658921[[#This Row],[Column20]],Table12151658921[[#This Row],[Column22]])</f>
        <v>#DIV/0!</v>
      </c>
      <c r="X45" s="59">
        <v>0</v>
      </c>
      <c r="Y45" s="59">
        <v>0</v>
      </c>
      <c r="Z45" s="59">
        <v>0</v>
      </c>
      <c r="AA45" s="102"/>
      <c r="AB45" s="59"/>
      <c r="AC45" s="118">
        <f>AVERAGE(Table12151658921[[#This Row],[Column25]],Table12151658921[[#This Row],[Column26]],Table12151658921[[#This Row],[Column27]])</f>
        <v>0</v>
      </c>
      <c r="AD45" s="102"/>
      <c r="AE45" s="102"/>
      <c r="AF45" s="102"/>
      <c r="AG45" s="102"/>
      <c r="AH45" s="59"/>
      <c r="AI45" s="118" t="e">
        <f>AVERAGE(Table12151658921[[#This Row],[Column33]],Table12151658921[[#This Row],[Column32]],Table12151658921[[#This Row],[Column31]])</f>
        <v>#DIV/0!</v>
      </c>
      <c r="AJ45" s="58"/>
      <c r="AK45" s="58"/>
      <c r="AL45" s="102"/>
      <c r="AM45" s="58"/>
      <c r="AN45" s="59"/>
      <c r="AO45" s="118">
        <v>0</v>
      </c>
      <c r="AP45" s="59">
        <v>0</v>
      </c>
      <c r="AQ45" s="59">
        <v>0</v>
      </c>
      <c r="AR45" s="59">
        <v>0</v>
      </c>
      <c r="AS45" s="102"/>
      <c r="AT45" s="59"/>
      <c r="AU45" s="118">
        <f>AVERAGE(Table12151658921[[#This Row],[Column45]],Table12151658921[[#This Row],[Column44]],Table12151658921[[#This Row],[Column43]])</f>
        <v>0</v>
      </c>
      <c r="AV45" s="102">
        <v>0</v>
      </c>
      <c r="AW45" s="102">
        <v>0</v>
      </c>
      <c r="AX45" s="102">
        <v>0</v>
      </c>
      <c r="AY45" s="102">
        <v>0</v>
      </c>
      <c r="AZ45" s="102">
        <v>0</v>
      </c>
      <c r="BA4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6" spans="1:53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54"/>
      <c r="M46" s="54"/>
      <c r="N46" s="54"/>
      <c r="O46" s="54"/>
      <c r="P46" s="65"/>
      <c r="Q4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6" s="101"/>
      <c r="S46" s="101"/>
      <c r="T46" s="101"/>
      <c r="U46" s="101"/>
      <c r="V46" s="65"/>
      <c r="W46" s="118" t="e">
        <f>AVERAGE(Table12151658921[[#This Row],[Column19]],Table12151658921[[#This Row],[Column20]],Table12151658921[[#This Row],[Column22]])</f>
        <v>#DIV/0!</v>
      </c>
      <c r="X46" s="59">
        <v>0</v>
      </c>
      <c r="Y46" s="59">
        <v>0</v>
      </c>
      <c r="Z46" s="59">
        <v>0</v>
      </c>
      <c r="AA46" s="101"/>
      <c r="AB46" s="65"/>
      <c r="AC46" s="118">
        <f>AVERAGE(Table12151658921[[#This Row],[Column25]],Table12151658921[[#This Row],[Column26]],Table12151658921[[#This Row],[Column27]])</f>
        <v>0</v>
      </c>
      <c r="AD46" s="101"/>
      <c r="AE46" s="101"/>
      <c r="AF46" s="101"/>
      <c r="AG46" s="101"/>
      <c r="AH46" s="65"/>
      <c r="AI46" s="118" t="e">
        <f>AVERAGE(Table12151658921[[#This Row],[Column33]],Table12151658921[[#This Row],[Column32]],Table12151658921[[#This Row],[Column31]])</f>
        <v>#DIV/0!</v>
      </c>
      <c r="AJ46" s="54"/>
      <c r="AK46" s="54"/>
      <c r="AL46" s="101"/>
      <c r="AM46" s="54"/>
      <c r="AN46" s="65"/>
      <c r="AO46" s="118">
        <v>0</v>
      </c>
      <c r="AP46" s="59">
        <v>0</v>
      </c>
      <c r="AQ46" s="59">
        <v>0</v>
      </c>
      <c r="AR46" s="59">
        <v>0</v>
      </c>
      <c r="AS46" s="101"/>
      <c r="AT46" s="65"/>
      <c r="AU46" s="118">
        <f>AVERAGE(Table12151658921[[#This Row],[Column45]],Table12151658921[[#This Row],[Column44]],Table12151658921[[#This Row],[Column43]])</f>
        <v>0</v>
      </c>
      <c r="AV46" s="102">
        <v>0</v>
      </c>
      <c r="AW46" s="102">
        <v>0</v>
      </c>
      <c r="AX46" s="102">
        <v>0</v>
      </c>
      <c r="AY46" s="102">
        <v>0</v>
      </c>
      <c r="AZ46" s="102">
        <v>0</v>
      </c>
      <c r="BA4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7" spans="1:53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58"/>
      <c r="M47" s="58"/>
      <c r="N47" s="58"/>
      <c r="O47" s="58"/>
      <c r="P47" s="59"/>
      <c r="Q4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7" s="102"/>
      <c r="S47" s="102"/>
      <c r="T47" s="102"/>
      <c r="U47" s="102"/>
      <c r="V47" s="59"/>
      <c r="W47" s="118" t="e">
        <f>AVERAGE(Table12151658921[[#This Row],[Column19]],Table12151658921[[#This Row],[Column20]],Table12151658921[[#This Row],[Column22]])</f>
        <v>#DIV/0!</v>
      </c>
      <c r="X47" s="59">
        <v>0</v>
      </c>
      <c r="Y47" s="59">
        <v>0</v>
      </c>
      <c r="Z47" s="59">
        <v>0</v>
      </c>
      <c r="AA47" s="102"/>
      <c r="AB47" s="59"/>
      <c r="AC47" s="118">
        <f>AVERAGE(Table12151658921[[#This Row],[Column25]],Table12151658921[[#This Row],[Column26]],Table12151658921[[#This Row],[Column27]])</f>
        <v>0</v>
      </c>
      <c r="AD47" s="102"/>
      <c r="AE47" s="102"/>
      <c r="AF47" s="102"/>
      <c r="AG47" s="102"/>
      <c r="AH47" s="59"/>
      <c r="AI47" s="118" t="e">
        <f>AVERAGE(Table12151658921[[#This Row],[Column33]],Table12151658921[[#This Row],[Column32]],Table12151658921[[#This Row],[Column31]])</f>
        <v>#DIV/0!</v>
      </c>
      <c r="AJ47" s="58"/>
      <c r="AK47" s="58"/>
      <c r="AL47" s="102"/>
      <c r="AM47" s="58"/>
      <c r="AN47" s="59"/>
      <c r="AO47" s="118">
        <v>0</v>
      </c>
      <c r="AP47" s="59">
        <v>0</v>
      </c>
      <c r="AQ47" s="59">
        <v>0</v>
      </c>
      <c r="AR47" s="59">
        <v>0</v>
      </c>
      <c r="AS47" s="102"/>
      <c r="AT47" s="59"/>
      <c r="AU47" s="118">
        <f>AVERAGE(Table12151658921[[#This Row],[Column45]],Table12151658921[[#This Row],[Column44]],Table12151658921[[#This Row],[Column43]])</f>
        <v>0</v>
      </c>
      <c r="AV47" s="102">
        <v>0</v>
      </c>
      <c r="AW47" s="102">
        <v>0</v>
      </c>
      <c r="AX47" s="102">
        <v>0</v>
      </c>
      <c r="AY47" s="102">
        <v>0</v>
      </c>
      <c r="AZ47" s="102">
        <v>0</v>
      </c>
      <c r="BA4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8" spans="1:53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54"/>
      <c r="M48" s="54"/>
      <c r="N48" s="54"/>
      <c r="O48" s="54"/>
      <c r="P48" s="65"/>
      <c r="Q4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8" s="101"/>
      <c r="S48" s="101"/>
      <c r="T48" s="101"/>
      <c r="U48" s="101"/>
      <c r="V48" s="65"/>
      <c r="W48" s="118" t="e">
        <f>AVERAGE(Table12151658921[[#This Row],[Column19]],Table12151658921[[#This Row],[Column20]],Table12151658921[[#This Row],[Column22]])</f>
        <v>#DIV/0!</v>
      </c>
      <c r="X48" s="59">
        <v>0</v>
      </c>
      <c r="Y48" s="59">
        <v>0</v>
      </c>
      <c r="Z48" s="59">
        <v>0</v>
      </c>
      <c r="AA48" s="101"/>
      <c r="AB48" s="65"/>
      <c r="AC48" s="118">
        <f>AVERAGE(Table12151658921[[#This Row],[Column25]],Table12151658921[[#This Row],[Column26]],Table12151658921[[#This Row],[Column27]])</f>
        <v>0</v>
      </c>
      <c r="AD48" s="101"/>
      <c r="AE48" s="101"/>
      <c r="AF48" s="101"/>
      <c r="AG48" s="101"/>
      <c r="AH48" s="65"/>
      <c r="AI48" s="118" t="e">
        <f>AVERAGE(Table12151658921[[#This Row],[Column33]],Table12151658921[[#This Row],[Column32]],Table12151658921[[#This Row],[Column31]])</f>
        <v>#DIV/0!</v>
      </c>
      <c r="AJ48" s="54"/>
      <c r="AK48" s="54"/>
      <c r="AL48" s="101"/>
      <c r="AM48" s="54"/>
      <c r="AN48" s="65"/>
      <c r="AO48" s="118">
        <v>0</v>
      </c>
      <c r="AP48" s="59">
        <v>0</v>
      </c>
      <c r="AQ48" s="59">
        <v>0</v>
      </c>
      <c r="AR48" s="59">
        <v>0</v>
      </c>
      <c r="AS48" s="101"/>
      <c r="AT48" s="65"/>
      <c r="AU48" s="118">
        <f>AVERAGE(Table12151658921[[#This Row],[Column45]],Table12151658921[[#This Row],[Column44]],Table12151658921[[#This Row],[Column43]])</f>
        <v>0</v>
      </c>
      <c r="AV48" s="102">
        <v>0</v>
      </c>
      <c r="AW48" s="102">
        <v>0</v>
      </c>
      <c r="AX48" s="102">
        <v>0</v>
      </c>
      <c r="AY48" s="102">
        <v>0</v>
      </c>
      <c r="AZ48" s="102">
        <v>0</v>
      </c>
      <c r="BA4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49" spans="1:53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58"/>
      <c r="M49" s="58"/>
      <c r="N49" s="58"/>
      <c r="O49" s="58"/>
      <c r="P49" s="59"/>
      <c r="Q4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49" s="102"/>
      <c r="S49" s="102"/>
      <c r="T49" s="102"/>
      <c r="U49" s="102"/>
      <c r="V49" s="59"/>
      <c r="W49" s="118" t="e">
        <f>AVERAGE(Table12151658921[[#This Row],[Column19]],Table12151658921[[#This Row],[Column20]],Table12151658921[[#This Row],[Column22]])</f>
        <v>#DIV/0!</v>
      </c>
      <c r="X49" s="59">
        <v>0</v>
      </c>
      <c r="Y49" s="59">
        <v>0</v>
      </c>
      <c r="Z49" s="59">
        <v>0</v>
      </c>
      <c r="AA49" s="102"/>
      <c r="AB49" s="59"/>
      <c r="AC49" s="118">
        <f>AVERAGE(Table12151658921[[#This Row],[Column25]],Table12151658921[[#This Row],[Column26]],Table12151658921[[#This Row],[Column27]])</f>
        <v>0</v>
      </c>
      <c r="AD49" s="102"/>
      <c r="AE49" s="102"/>
      <c r="AF49" s="102"/>
      <c r="AG49" s="102"/>
      <c r="AH49" s="59"/>
      <c r="AI49" s="118" t="e">
        <f>AVERAGE(Table12151658921[[#This Row],[Column33]],Table12151658921[[#This Row],[Column32]],Table12151658921[[#This Row],[Column31]])</f>
        <v>#DIV/0!</v>
      </c>
      <c r="AJ49" s="58"/>
      <c r="AK49" s="58"/>
      <c r="AL49" s="102"/>
      <c r="AM49" s="58"/>
      <c r="AN49" s="59"/>
      <c r="AO49" s="118">
        <v>0</v>
      </c>
      <c r="AP49" s="59">
        <v>0</v>
      </c>
      <c r="AQ49" s="59">
        <v>0</v>
      </c>
      <c r="AR49" s="59">
        <v>0</v>
      </c>
      <c r="AS49" s="102"/>
      <c r="AT49" s="59"/>
      <c r="AU49" s="118">
        <f>AVERAGE(Table12151658921[[#This Row],[Column45]],Table12151658921[[#This Row],[Column44]],Table12151658921[[#This Row],[Column43]])</f>
        <v>0</v>
      </c>
      <c r="AV49" s="102">
        <v>0</v>
      </c>
      <c r="AW49" s="102">
        <v>0</v>
      </c>
      <c r="AX49" s="102">
        <v>0</v>
      </c>
      <c r="AY49" s="102">
        <v>0</v>
      </c>
      <c r="AZ49" s="102">
        <v>0</v>
      </c>
      <c r="BA4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0" spans="1:53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54"/>
      <c r="M50" s="54"/>
      <c r="N50" s="54"/>
      <c r="O50" s="54"/>
      <c r="P50" s="65"/>
      <c r="Q5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0" s="101"/>
      <c r="S50" s="101"/>
      <c r="T50" s="101"/>
      <c r="U50" s="101"/>
      <c r="V50" s="65"/>
      <c r="W50" s="118" t="e">
        <f>AVERAGE(Table12151658921[[#This Row],[Column19]],Table12151658921[[#This Row],[Column20]],Table12151658921[[#This Row],[Column22]])</f>
        <v>#DIV/0!</v>
      </c>
      <c r="X50" s="59">
        <v>0</v>
      </c>
      <c r="Y50" s="59">
        <v>0</v>
      </c>
      <c r="Z50" s="59">
        <v>0</v>
      </c>
      <c r="AA50" s="101"/>
      <c r="AB50" s="65"/>
      <c r="AC50" s="118">
        <f>AVERAGE(Table12151658921[[#This Row],[Column25]],Table12151658921[[#This Row],[Column26]],Table12151658921[[#This Row],[Column27]])</f>
        <v>0</v>
      </c>
      <c r="AD50" s="101"/>
      <c r="AE50" s="101"/>
      <c r="AF50" s="101"/>
      <c r="AG50" s="101"/>
      <c r="AH50" s="65"/>
      <c r="AI50" s="118" t="e">
        <f>AVERAGE(Table12151658921[[#This Row],[Column33]],Table12151658921[[#This Row],[Column32]],Table12151658921[[#This Row],[Column31]])</f>
        <v>#DIV/0!</v>
      </c>
      <c r="AJ50" s="54"/>
      <c r="AK50" s="54"/>
      <c r="AL50" s="101"/>
      <c r="AM50" s="54"/>
      <c r="AN50" s="65"/>
      <c r="AO50" s="118">
        <v>0</v>
      </c>
      <c r="AP50" s="59">
        <v>0</v>
      </c>
      <c r="AQ50" s="59">
        <v>0</v>
      </c>
      <c r="AR50" s="59">
        <v>0</v>
      </c>
      <c r="AS50" s="101"/>
      <c r="AT50" s="65"/>
      <c r="AU50" s="118">
        <f>AVERAGE(Table12151658921[[#This Row],[Column45]],Table12151658921[[#This Row],[Column44]],Table12151658921[[#This Row],[Column43]])</f>
        <v>0</v>
      </c>
      <c r="AV50" s="102">
        <v>0</v>
      </c>
      <c r="AW50" s="102">
        <v>0</v>
      </c>
      <c r="AX50" s="102">
        <v>0</v>
      </c>
      <c r="AY50" s="102">
        <v>0</v>
      </c>
      <c r="AZ50" s="102">
        <v>0</v>
      </c>
      <c r="BA5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1" spans="1:53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58"/>
      <c r="M51" s="58"/>
      <c r="N51" s="58"/>
      <c r="O51" s="58"/>
      <c r="P51" s="59"/>
      <c r="Q5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1" s="102"/>
      <c r="S51" s="102"/>
      <c r="T51" s="102"/>
      <c r="U51" s="102"/>
      <c r="V51" s="59"/>
      <c r="W51" s="118" t="e">
        <f>AVERAGE(Table12151658921[[#This Row],[Column19]],Table12151658921[[#This Row],[Column20]],Table12151658921[[#This Row],[Column22]])</f>
        <v>#DIV/0!</v>
      </c>
      <c r="X51" s="59">
        <v>0</v>
      </c>
      <c r="Y51" s="59">
        <v>0</v>
      </c>
      <c r="Z51" s="59">
        <v>0</v>
      </c>
      <c r="AA51" s="102"/>
      <c r="AB51" s="59"/>
      <c r="AC51" s="118">
        <f>AVERAGE(Table12151658921[[#This Row],[Column25]],Table12151658921[[#This Row],[Column26]],Table12151658921[[#This Row],[Column27]])</f>
        <v>0</v>
      </c>
      <c r="AD51" s="102"/>
      <c r="AE51" s="102"/>
      <c r="AF51" s="102"/>
      <c r="AG51" s="102"/>
      <c r="AH51" s="59"/>
      <c r="AI51" s="118" t="e">
        <f>AVERAGE(Table12151658921[[#This Row],[Column33]],Table12151658921[[#This Row],[Column32]],Table12151658921[[#This Row],[Column31]])</f>
        <v>#DIV/0!</v>
      </c>
      <c r="AJ51" s="58"/>
      <c r="AK51" s="58"/>
      <c r="AL51" s="102"/>
      <c r="AM51" s="58"/>
      <c r="AN51" s="59"/>
      <c r="AO51" s="118">
        <v>0</v>
      </c>
      <c r="AP51" s="59">
        <v>0</v>
      </c>
      <c r="AQ51" s="59">
        <v>0</v>
      </c>
      <c r="AR51" s="59">
        <v>0</v>
      </c>
      <c r="AS51" s="102"/>
      <c r="AT51" s="59"/>
      <c r="AU51" s="118">
        <f>AVERAGE(Table12151658921[[#This Row],[Column45]],Table12151658921[[#This Row],[Column44]],Table12151658921[[#This Row],[Column43]])</f>
        <v>0</v>
      </c>
      <c r="AV51" s="102">
        <v>0</v>
      </c>
      <c r="AW51" s="102">
        <v>0</v>
      </c>
      <c r="AX51" s="102">
        <v>0</v>
      </c>
      <c r="AY51" s="102">
        <v>0</v>
      </c>
      <c r="AZ51" s="102">
        <v>0</v>
      </c>
      <c r="BA5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2" spans="1:53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54"/>
      <c r="M52" s="54"/>
      <c r="N52" s="54"/>
      <c r="O52" s="54"/>
      <c r="P52" s="65"/>
      <c r="Q5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2" s="101"/>
      <c r="S52" s="101"/>
      <c r="T52" s="101"/>
      <c r="U52" s="101"/>
      <c r="V52" s="65"/>
      <c r="W52" s="118" t="e">
        <f>AVERAGE(Table12151658921[[#This Row],[Column19]],Table12151658921[[#This Row],[Column20]],Table12151658921[[#This Row],[Column22]])</f>
        <v>#DIV/0!</v>
      </c>
      <c r="X52" s="59">
        <v>0</v>
      </c>
      <c r="Y52" s="59">
        <v>0</v>
      </c>
      <c r="Z52" s="59">
        <v>0</v>
      </c>
      <c r="AA52" s="101"/>
      <c r="AB52" s="65"/>
      <c r="AC52" s="118">
        <f>AVERAGE(Table12151658921[[#This Row],[Column25]],Table12151658921[[#This Row],[Column26]],Table12151658921[[#This Row],[Column27]])</f>
        <v>0</v>
      </c>
      <c r="AD52" s="101"/>
      <c r="AE52" s="101"/>
      <c r="AF52" s="101"/>
      <c r="AG52" s="101"/>
      <c r="AH52" s="65"/>
      <c r="AI52" s="118" t="e">
        <f>AVERAGE(Table12151658921[[#This Row],[Column33]],Table12151658921[[#This Row],[Column32]],Table12151658921[[#This Row],[Column31]])</f>
        <v>#DIV/0!</v>
      </c>
      <c r="AJ52" s="54"/>
      <c r="AK52" s="54"/>
      <c r="AL52" s="101"/>
      <c r="AM52" s="54"/>
      <c r="AN52" s="65"/>
      <c r="AO52" s="118">
        <v>0</v>
      </c>
      <c r="AP52" s="59">
        <v>0</v>
      </c>
      <c r="AQ52" s="59">
        <v>0</v>
      </c>
      <c r="AR52" s="59">
        <v>0</v>
      </c>
      <c r="AS52" s="101"/>
      <c r="AT52" s="65"/>
      <c r="AU52" s="118">
        <f>AVERAGE(Table12151658921[[#This Row],[Column45]],Table12151658921[[#This Row],[Column44]],Table12151658921[[#This Row],[Column43]])</f>
        <v>0</v>
      </c>
      <c r="AV52" s="102">
        <v>0</v>
      </c>
      <c r="AW52" s="102">
        <v>0</v>
      </c>
      <c r="AX52" s="102">
        <v>0</v>
      </c>
      <c r="AY52" s="102">
        <v>0</v>
      </c>
      <c r="AZ52" s="102">
        <v>0</v>
      </c>
      <c r="BA5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3" spans="1:53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58"/>
      <c r="M53" s="58"/>
      <c r="N53" s="58"/>
      <c r="O53" s="58"/>
      <c r="P53" s="59"/>
      <c r="Q5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3" s="102"/>
      <c r="S53" s="102"/>
      <c r="T53" s="102"/>
      <c r="U53" s="102"/>
      <c r="V53" s="59"/>
      <c r="W53" s="118" t="e">
        <f>AVERAGE(Table12151658921[[#This Row],[Column19]],Table12151658921[[#This Row],[Column20]],Table12151658921[[#This Row],[Column22]])</f>
        <v>#DIV/0!</v>
      </c>
      <c r="X53" s="59">
        <v>0</v>
      </c>
      <c r="Y53" s="59">
        <v>0</v>
      </c>
      <c r="Z53" s="59">
        <v>0</v>
      </c>
      <c r="AA53" s="102"/>
      <c r="AB53" s="59"/>
      <c r="AC53" s="118">
        <f>AVERAGE(Table12151658921[[#This Row],[Column25]],Table12151658921[[#This Row],[Column26]],Table12151658921[[#This Row],[Column27]])</f>
        <v>0</v>
      </c>
      <c r="AD53" s="102"/>
      <c r="AE53" s="102"/>
      <c r="AF53" s="102"/>
      <c r="AG53" s="102"/>
      <c r="AH53" s="59"/>
      <c r="AI53" s="118" t="e">
        <f>AVERAGE(Table12151658921[[#This Row],[Column33]],Table12151658921[[#This Row],[Column32]],Table12151658921[[#This Row],[Column31]])</f>
        <v>#DIV/0!</v>
      </c>
      <c r="AJ53" s="58"/>
      <c r="AK53" s="58"/>
      <c r="AL53" s="102"/>
      <c r="AM53" s="58"/>
      <c r="AN53" s="59"/>
      <c r="AO53" s="118">
        <v>0</v>
      </c>
      <c r="AP53" s="59">
        <v>0</v>
      </c>
      <c r="AQ53" s="59">
        <v>0</v>
      </c>
      <c r="AR53" s="59">
        <v>0</v>
      </c>
      <c r="AS53" s="102"/>
      <c r="AT53" s="59"/>
      <c r="AU53" s="118">
        <f>AVERAGE(Table12151658921[[#This Row],[Column45]],Table12151658921[[#This Row],[Column44]],Table12151658921[[#This Row],[Column43]])</f>
        <v>0</v>
      </c>
      <c r="AV53" s="102">
        <v>0</v>
      </c>
      <c r="AW53" s="102">
        <v>0</v>
      </c>
      <c r="AX53" s="102">
        <v>0</v>
      </c>
      <c r="AY53" s="102">
        <v>0</v>
      </c>
      <c r="AZ53" s="102">
        <v>0</v>
      </c>
      <c r="BA5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4" spans="1:53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54"/>
      <c r="M54" s="54"/>
      <c r="N54" s="54"/>
      <c r="O54" s="54"/>
      <c r="P54" s="65"/>
      <c r="Q5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4" s="101"/>
      <c r="S54" s="101"/>
      <c r="T54" s="101"/>
      <c r="U54" s="101"/>
      <c r="V54" s="65"/>
      <c r="W54" s="118" t="e">
        <f>AVERAGE(Table12151658921[[#This Row],[Column19]],Table12151658921[[#This Row],[Column20]],Table12151658921[[#This Row],[Column22]])</f>
        <v>#DIV/0!</v>
      </c>
      <c r="X54" s="59">
        <v>0</v>
      </c>
      <c r="Y54" s="59">
        <v>0</v>
      </c>
      <c r="Z54" s="59">
        <v>0</v>
      </c>
      <c r="AA54" s="101"/>
      <c r="AB54" s="65"/>
      <c r="AC54" s="118">
        <f>AVERAGE(Table12151658921[[#This Row],[Column25]],Table12151658921[[#This Row],[Column26]],Table12151658921[[#This Row],[Column27]])</f>
        <v>0</v>
      </c>
      <c r="AD54" s="101"/>
      <c r="AE54" s="101"/>
      <c r="AF54" s="101"/>
      <c r="AG54" s="101"/>
      <c r="AH54" s="65"/>
      <c r="AI54" s="118" t="e">
        <f>AVERAGE(Table12151658921[[#This Row],[Column33]],Table12151658921[[#This Row],[Column32]],Table12151658921[[#This Row],[Column31]])</f>
        <v>#DIV/0!</v>
      </c>
      <c r="AJ54" s="54"/>
      <c r="AK54" s="54"/>
      <c r="AL54" s="101"/>
      <c r="AM54" s="54"/>
      <c r="AN54" s="65"/>
      <c r="AO54" s="118">
        <v>0</v>
      </c>
      <c r="AP54" s="59">
        <v>0</v>
      </c>
      <c r="AQ54" s="59">
        <v>0</v>
      </c>
      <c r="AR54" s="59">
        <v>0</v>
      </c>
      <c r="AS54" s="101"/>
      <c r="AT54" s="65"/>
      <c r="AU54" s="118">
        <f>AVERAGE(Table12151658921[[#This Row],[Column45]],Table12151658921[[#This Row],[Column44]],Table12151658921[[#This Row],[Column43]])</f>
        <v>0</v>
      </c>
      <c r="AV54" s="102">
        <v>0</v>
      </c>
      <c r="AW54" s="102">
        <v>0</v>
      </c>
      <c r="AX54" s="102">
        <v>0</v>
      </c>
      <c r="AY54" s="102">
        <v>0</v>
      </c>
      <c r="AZ54" s="102">
        <v>0</v>
      </c>
      <c r="BA5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5" spans="1:53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58"/>
      <c r="M55" s="58"/>
      <c r="N55" s="58"/>
      <c r="O55" s="58"/>
      <c r="P55" s="59"/>
      <c r="Q5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5" s="102"/>
      <c r="S55" s="102"/>
      <c r="T55" s="102"/>
      <c r="U55" s="102"/>
      <c r="V55" s="59"/>
      <c r="W55" s="118" t="e">
        <f>AVERAGE(Table12151658921[[#This Row],[Column19]],Table12151658921[[#This Row],[Column20]],Table12151658921[[#This Row],[Column22]])</f>
        <v>#DIV/0!</v>
      </c>
      <c r="X55" s="59">
        <v>0</v>
      </c>
      <c r="Y55" s="59">
        <v>0</v>
      </c>
      <c r="Z55" s="59">
        <v>0</v>
      </c>
      <c r="AA55" s="102"/>
      <c r="AB55" s="59"/>
      <c r="AC55" s="118">
        <f>AVERAGE(Table12151658921[[#This Row],[Column25]],Table12151658921[[#This Row],[Column26]],Table12151658921[[#This Row],[Column27]])</f>
        <v>0</v>
      </c>
      <c r="AD55" s="102"/>
      <c r="AE55" s="102"/>
      <c r="AF55" s="102"/>
      <c r="AG55" s="102"/>
      <c r="AH55" s="59"/>
      <c r="AI55" s="118" t="e">
        <f>AVERAGE(Table12151658921[[#This Row],[Column33]],Table12151658921[[#This Row],[Column32]],Table12151658921[[#This Row],[Column31]])</f>
        <v>#DIV/0!</v>
      </c>
      <c r="AJ55" s="58"/>
      <c r="AK55" s="58"/>
      <c r="AL55" s="102"/>
      <c r="AM55" s="58"/>
      <c r="AN55" s="59"/>
      <c r="AO55" s="118">
        <v>0</v>
      </c>
      <c r="AP55" s="59">
        <v>0</v>
      </c>
      <c r="AQ55" s="59">
        <v>0</v>
      </c>
      <c r="AR55" s="59">
        <v>0</v>
      </c>
      <c r="AS55" s="102"/>
      <c r="AT55" s="59"/>
      <c r="AU55" s="118">
        <f>AVERAGE(Table12151658921[[#This Row],[Column45]],Table12151658921[[#This Row],[Column44]],Table12151658921[[#This Row],[Column43]])</f>
        <v>0</v>
      </c>
      <c r="AV55" s="102">
        <v>0</v>
      </c>
      <c r="AW55" s="102">
        <v>0</v>
      </c>
      <c r="AX55" s="102">
        <v>0</v>
      </c>
      <c r="AY55" s="102">
        <v>0</v>
      </c>
      <c r="AZ55" s="102">
        <v>0</v>
      </c>
      <c r="BA5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6" spans="1:53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54"/>
      <c r="M56" s="54"/>
      <c r="N56" s="54"/>
      <c r="O56" s="54"/>
      <c r="P56" s="65"/>
      <c r="Q5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6" s="101"/>
      <c r="S56" s="101"/>
      <c r="T56" s="101"/>
      <c r="U56" s="101"/>
      <c r="V56" s="65"/>
      <c r="W56" s="118" t="e">
        <f>AVERAGE(Table12151658921[[#This Row],[Column19]],Table12151658921[[#This Row],[Column20]],Table12151658921[[#This Row],[Column22]])</f>
        <v>#DIV/0!</v>
      </c>
      <c r="X56" s="59">
        <v>0</v>
      </c>
      <c r="Y56" s="59">
        <v>0</v>
      </c>
      <c r="Z56" s="59">
        <v>0</v>
      </c>
      <c r="AA56" s="101"/>
      <c r="AB56" s="65"/>
      <c r="AC56" s="118">
        <f>AVERAGE(Table12151658921[[#This Row],[Column25]],Table12151658921[[#This Row],[Column26]],Table12151658921[[#This Row],[Column27]])</f>
        <v>0</v>
      </c>
      <c r="AD56" s="101"/>
      <c r="AE56" s="101"/>
      <c r="AF56" s="101"/>
      <c r="AG56" s="101"/>
      <c r="AH56" s="65"/>
      <c r="AI56" s="118" t="e">
        <f>AVERAGE(Table12151658921[[#This Row],[Column33]],Table12151658921[[#This Row],[Column32]],Table12151658921[[#This Row],[Column31]])</f>
        <v>#DIV/0!</v>
      </c>
      <c r="AJ56" s="54"/>
      <c r="AK56" s="54"/>
      <c r="AL56" s="101"/>
      <c r="AM56" s="54"/>
      <c r="AN56" s="65"/>
      <c r="AO56" s="118">
        <v>0</v>
      </c>
      <c r="AP56" s="59">
        <v>0</v>
      </c>
      <c r="AQ56" s="59">
        <v>0</v>
      </c>
      <c r="AR56" s="59">
        <v>0</v>
      </c>
      <c r="AS56" s="101"/>
      <c r="AT56" s="65"/>
      <c r="AU56" s="118">
        <f>AVERAGE(Table12151658921[[#This Row],[Column45]],Table12151658921[[#This Row],[Column44]],Table12151658921[[#This Row],[Column43]])</f>
        <v>0</v>
      </c>
      <c r="AV56" s="102">
        <v>0</v>
      </c>
      <c r="AW56" s="102">
        <v>0</v>
      </c>
      <c r="AX56" s="102">
        <v>0</v>
      </c>
      <c r="AY56" s="102">
        <v>0</v>
      </c>
      <c r="AZ56" s="102">
        <v>0</v>
      </c>
      <c r="BA5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7" spans="1:53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58"/>
      <c r="M57" s="58"/>
      <c r="N57" s="58"/>
      <c r="O57" s="58"/>
      <c r="P57" s="59"/>
      <c r="Q5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7" s="102"/>
      <c r="S57" s="102"/>
      <c r="T57" s="102"/>
      <c r="U57" s="102"/>
      <c r="V57" s="59"/>
      <c r="W57" s="118" t="e">
        <f>AVERAGE(Table12151658921[[#This Row],[Column19]],Table12151658921[[#This Row],[Column20]],Table12151658921[[#This Row],[Column22]])</f>
        <v>#DIV/0!</v>
      </c>
      <c r="X57" s="59">
        <v>0</v>
      </c>
      <c r="Y57" s="59">
        <v>0</v>
      </c>
      <c r="Z57" s="59">
        <v>0</v>
      </c>
      <c r="AA57" s="102"/>
      <c r="AB57" s="59"/>
      <c r="AC57" s="118">
        <f>AVERAGE(Table12151658921[[#This Row],[Column25]],Table12151658921[[#This Row],[Column26]],Table12151658921[[#This Row],[Column27]])</f>
        <v>0</v>
      </c>
      <c r="AD57" s="102"/>
      <c r="AE57" s="102"/>
      <c r="AF57" s="102"/>
      <c r="AG57" s="102"/>
      <c r="AH57" s="59"/>
      <c r="AI57" s="118" t="e">
        <f>AVERAGE(Table12151658921[[#This Row],[Column33]],Table12151658921[[#This Row],[Column32]],Table12151658921[[#This Row],[Column31]])</f>
        <v>#DIV/0!</v>
      </c>
      <c r="AJ57" s="58"/>
      <c r="AK57" s="58"/>
      <c r="AL57" s="102"/>
      <c r="AM57" s="58"/>
      <c r="AN57" s="59"/>
      <c r="AO57" s="118">
        <v>0</v>
      </c>
      <c r="AP57" s="59">
        <v>0</v>
      </c>
      <c r="AQ57" s="59">
        <v>0</v>
      </c>
      <c r="AR57" s="59">
        <v>0</v>
      </c>
      <c r="AS57" s="102"/>
      <c r="AT57" s="59"/>
      <c r="AU57" s="118">
        <f>AVERAGE(Table12151658921[[#This Row],[Column45]],Table12151658921[[#This Row],[Column44]],Table12151658921[[#This Row],[Column43]])</f>
        <v>0</v>
      </c>
      <c r="AV57" s="102">
        <v>0</v>
      </c>
      <c r="AW57" s="102">
        <v>0</v>
      </c>
      <c r="AX57" s="102">
        <v>0</v>
      </c>
      <c r="AY57" s="102">
        <v>0</v>
      </c>
      <c r="AZ57" s="102">
        <v>0</v>
      </c>
      <c r="BA5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8" spans="1:53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54"/>
      <c r="M58" s="54"/>
      <c r="N58" s="54"/>
      <c r="O58" s="54"/>
      <c r="P58" s="65"/>
      <c r="Q5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8" s="101"/>
      <c r="S58" s="101"/>
      <c r="T58" s="101"/>
      <c r="U58" s="101"/>
      <c r="V58" s="65"/>
      <c r="W58" s="118" t="e">
        <f>AVERAGE(Table12151658921[[#This Row],[Column19]],Table12151658921[[#This Row],[Column20]],Table12151658921[[#This Row],[Column22]])</f>
        <v>#DIV/0!</v>
      </c>
      <c r="X58" s="59">
        <v>0</v>
      </c>
      <c r="Y58" s="59">
        <v>0</v>
      </c>
      <c r="Z58" s="59">
        <v>0</v>
      </c>
      <c r="AA58" s="101"/>
      <c r="AB58" s="65"/>
      <c r="AC58" s="118">
        <f>AVERAGE(Table12151658921[[#This Row],[Column25]],Table12151658921[[#This Row],[Column26]],Table12151658921[[#This Row],[Column27]])</f>
        <v>0</v>
      </c>
      <c r="AD58" s="101"/>
      <c r="AE58" s="101"/>
      <c r="AF58" s="101"/>
      <c r="AG58" s="101"/>
      <c r="AH58" s="65"/>
      <c r="AI58" s="118" t="e">
        <f>AVERAGE(Table12151658921[[#This Row],[Column33]],Table12151658921[[#This Row],[Column32]],Table12151658921[[#This Row],[Column31]])</f>
        <v>#DIV/0!</v>
      </c>
      <c r="AJ58" s="54"/>
      <c r="AK58" s="54"/>
      <c r="AL58" s="101"/>
      <c r="AM58" s="54"/>
      <c r="AN58" s="65"/>
      <c r="AO58" s="118">
        <v>0</v>
      </c>
      <c r="AP58" s="59">
        <v>0</v>
      </c>
      <c r="AQ58" s="59">
        <v>0</v>
      </c>
      <c r="AR58" s="59">
        <v>0</v>
      </c>
      <c r="AS58" s="101"/>
      <c r="AT58" s="65"/>
      <c r="AU58" s="118">
        <f>AVERAGE(Table12151658921[[#This Row],[Column45]],Table12151658921[[#This Row],[Column44]],Table12151658921[[#This Row],[Column43]])</f>
        <v>0</v>
      </c>
      <c r="AV58" s="102">
        <v>0</v>
      </c>
      <c r="AW58" s="102">
        <v>0</v>
      </c>
      <c r="AX58" s="102">
        <v>0</v>
      </c>
      <c r="AY58" s="102">
        <v>0</v>
      </c>
      <c r="AZ58" s="102">
        <v>0</v>
      </c>
      <c r="BA5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59" spans="1:53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58"/>
      <c r="M59" s="58"/>
      <c r="N59" s="58"/>
      <c r="O59" s="58"/>
      <c r="P59" s="59"/>
      <c r="Q5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59" s="102"/>
      <c r="S59" s="102"/>
      <c r="T59" s="102"/>
      <c r="U59" s="102"/>
      <c r="V59" s="59"/>
      <c r="W59" s="118" t="e">
        <f>AVERAGE(Table12151658921[[#This Row],[Column19]],Table12151658921[[#This Row],[Column20]],Table12151658921[[#This Row],[Column22]])</f>
        <v>#DIV/0!</v>
      </c>
      <c r="X59" s="59">
        <v>0</v>
      </c>
      <c r="Y59" s="59">
        <v>0</v>
      </c>
      <c r="Z59" s="59">
        <v>0</v>
      </c>
      <c r="AA59" s="102"/>
      <c r="AB59" s="59"/>
      <c r="AC59" s="118">
        <f>AVERAGE(Table12151658921[[#This Row],[Column25]],Table12151658921[[#This Row],[Column26]],Table12151658921[[#This Row],[Column27]])</f>
        <v>0</v>
      </c>
      <c r="AD59" s="102"/>
      <c r="AE59" s="102"/>
      <c r="AF59" s="102"/>
      <c r="AG59" s="102"/>
      <c r="AH59" s="59"/>
      <c r="AI59" s="118" t="e">
        <f>AVERAGE(Table12151658921[[#This Row],[Column33]],Table12151658921[[#This Row],[Column32]],Table12151658921[[#This Row],[Column31]])</f>
        <v>#DIV/0!</v>
      </c>
      <c r="AJ59" s="58"/>
      <c r="AK59" s="58"/>
      <c r="AL59" s="102"/>
      <c r="AM59" s="58"/>
      <c r="AN59" s="59"/>
      <c r="AO59" s="118">
        <v>0</v>
      </c>
      <c r="AP59" s="59">
        <v>0</v>
      </c>
      <c r="AQ59" s="59">
        <v>0</v>
      </c>
      <c r="AR59" s="59">
        <v>0</v>
      </c>
      <c r="AS59" s="102"/>
      <c r="AT59" s="59"/>
      <c r="AU59" s="118">
        <f>AVERAGE(Table12151658921[[#This Row],[Column45]],Table12151658921[[#This Row],[Column44]],Table12151658921[[#This Row],[Column43]])</f>
        <v>0</v>
      </c>
      <c r="AV59" s="102">
        <v>0</v>
      </c>
      <c r="AW59" s="102">
        <v>0</v>
      </c>
      <c r="AX59" s="102">
        <v>0</v>
      </c>
      <c r="AY59" s="102">
        <v>0</v>
      </c>
      <c r="AZ59" s="102">
        <v>0</v>
      </c>
      <c r="BA5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0" spans="1:53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54"/>
      <c r="M60" s="54"/>
      <c r="N60" s="54"/>
      <c r="O60" s="54"/>
      <c r="P60" s="65"/>
      <c r="Q6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0" s="101"/>
      <c r="S60" s="101"/>
      <c r="T60" s="101"/>
      <c r="U60" s="101"/>
      <c r="V60" s="65"/>
      <c r="W60" s="118" t="e">
        <f>AVERAGE(Table12151658921[[#This Row],[Column19]],Table12151658921[[#This Row],[Column20]],Table12151658921[[#This Row],[Column22]])</f>
        <v>#DIV/0!</v>
      </c>
      <c r="X60" s="59">
        <v>0</v>
      </c>
      <c r="Y60" s="59">
        <v>0</v>
      </c>
      <c r="Z60" s="59">
        <v>0</v>
      </c>
      <c r="AA60" s="101"/>
      <c r="AB60" s="65"/>
      <c r="AC60" s="118">
        <f>AVERAGE(Table12151658921[[#This Row],[Column25]],Table12151658921[[#This Row],[Column26]],Table12151658921[[#This Row],[Column27]])</f>
        <v>0</v>
      </c>
      <c r="AD60" s="101"/>
      <c r="AE60" s="101"/>
      <c r="AF60" s="101"/>
      <c r="AG60" s="101"/>
      <c r="AH60" s="65"/>
      <c r="AI60" s="118" t="e">
        <f>AVERAGE(Table12151658921[[#This Row],[Column33]],Table12151658921[[#This Row],[Column32]],Table12151658921[[#This Row],[Column31]])</f>
        <v>#DIV/0!</v>
      </c>
      <c r="AJ60" s="54"/>
      <c r="AK60" s="54"/>
      <c r="AL60" s="101"/>
      <c r="AM60" s="54"/>
      <c r="AN60" s="65"/>
      <c r="AO60" s="118">
        <v>0</v>
      </c>
      <c r="AP60" s="59">
        <v>0</v>
      </c>
      <c r="AQ60" s="59">
        <v>0</v>
      </c>
      <c r="AR60" s="59">
        <v>0</v>
      </c>
      <c r="AS60" s="101"/>
      <c r="AT60" s="65"/>
      <c r="AU60" s="118">
        <f>AVERAGE(Table12151658921[[#This Row],[Column45]],Table12151658921[[#This Row],[Column44]],Table12151658921[[#This Row],[Column43]])</f>
        <v>0</v>
      </c>
      <c r="AV60" s="102">
        <v>0</v>
      </c>
      <c r="AW60" s="102">
        <v>0</v>
      </c>
      <c r="AX60" s="102">
        <v>0</v>
      </c>
      <c r="AY60" s="102">
        <v>0</v>
      </c>
      <c r="AZ60" s="102">
        <v>0</v>
      </c>
      <c r="BA6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1" spans="1:53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58"/>
      <c r="M61" s="58"/>
      <c r="N61" s="58"/>
      <c r="O61" s="58"/>
      <c r="P61" s="59"/>
      <c r="Q6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1" s="102"/>
      <c r="S61" s="102"/>
      <c r="T61" s="102"/>
      <c r="U61" s="102"/>
      <c r="V61" s="59"/>
      <c r="W61" s="118" t="e">
        <f>AVERAGE(Table12151658921[[#This Row],[Column19]],Table12151658921[[#This Row],[Column20]],Table12151658921[[#This Row],[Column22]])</f>
        <v>#DIV/0!</v>
      </c>
      <c r="X61" s="59">
        <v>0</v>
      </c>
      <c r="Y61" s="59">
        <v>0</v>
      </c>
      <c r="Z61" s="59">
        <v>0</v>
      </c>
      <c r="AA61" s="102"/>
      <c r="AB61" s="59"/>
      <c r="AC61" s="118">
        <f>AVERAGE(Table12151658921[[#This Row],[Column25]],Table12151658921[[#This Row],[Column26]],Table12151658921[[#This Row],[Column27]])</f>
        <v>0</v>
      </c>
      <c r="AD61" s="102"/>
      <c r="AE61" s="102"/>
      <c r="AF61" s="102"/>
      <c r="AG61" s="102"/>
      <c r="AH61" s="59"/>
      <c r="AI61" s="118" t="e">
        <f>AVERAGE(Table12151658921[[#This Row],[Column33]],Table12151658921[[#This Row],[Column32]],Table12151658921[[#This Row],[Column31]])</f>
        <v>#DIV/0!</v>
      </c>
      <c r="AJ61" s="58"/>
      <c r="AK61" s="58"/>
      <c r="AL61" s="102"/>
      <c r="AM61" s="58"/>
      <c r="AN61" s="59"/>
      <c r="AO61" s="118">
        <v>0</v>
      </c>
      <c r="AP61" s="59">
        <v>0</v>
      </c>
      <c r="AQ61" s="59">
        <v>0</v>
      </c>
      <c r="AR61" s="59">
        <v>0</v>
      </c>
      <c r="AS61" s="102"/>
      <c r="AT61" s="59"/>
      <c r="AU61" s="118">
        <f>AVERAGE(Table12151658921[[#This Row],[Column45]],Table12151658921[[#This Row],[Column44]],Table12151658921[[#This Row],[Column43]])</f>
        <v>0</v>
      </c>
      <c r="AV61" s="102">
        <v>0</v>
      </c>
      <c r="AW61" s="102">
        <v>0</v>
      </c>
      <c r="AX61" s="102">
        <v>0</v>
      </c>
      <c r="AY61" s="102">
        <v>0</v>
      </c>
      <c r="AZ61" s="102">
        <v>0</v>
      </c>
      <c r="BA6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2" spans="1:53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54"/>
      <c r="M62" s="54"/>
      <c r="N62" s="54"/>
      <c r="O62" s="54"/>
      <c r="P62" s="65"/>
      <c r="Q6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2" s="101"/>
      <c r="S62" s="101"/>
      <c r="T62" s="101"/>
      <c r="U62" s="101"/>
      <c r="V62" s="65"/>
      <c r="W62" s="118" t="e">
        <f>AVERAGE(Table12151658921[[#This Row],[Column19]],Table12151658921[[#This Row],[Column20]],Table12151658921[[#This Row],[Column22]])</f>
        <v>#DIV/0!</v>
      </c>
      <c r="X62" s="59">
        <v>0</v>
      </c>
      <c r="Y62" s="59">
        <v>0</v>
      </c>
      <c r="Z62" s="59">
        <v>0</v>
      </c>
      <c r="AA62" s="101"/>
      <c r="AB62" s="65"/>
      <c r="AC62" s="118">
        <f>AVERAGE(Table12151658921[[#This Row],[Column25]],Table12151658921[[#This Row],[Column26]],Table12151658921[[#This Row],[Column27]])</f>
        <v>0</v>
      </c>
      <c r="AD62" s="101"/>
      <c r="AE62" s="101"/>
      <c r="AF62" s="101"/>
      <c r="AG62" s="101"/>
      <c r="AH62" s="65"/>
      <c r="AI62" s="118" t="e">
        <f>AVERAGE(Table12151658921[[#This Row],[Column33]],Table12151658921[[#This Row],[Column32]],Table12151658921[[#This Row],[Column31]])</f>
        <v>#DIV/0!</v>
      </c>
      <c r="AJ62" s="54"/>
      <c r="AK62" s="54"/>
      <c r="AL62" s="101"/>
      <c r="AM62" s="54"/>
      <c r="AN62" s="65"/>
      <c r="AO62" s="118">
        <v>0</v>
      </c>
      <c r="AP62" s="59">
        <v>0</v>
      </c>
      <c r="AQ62" s="59">
        <v>0</v>
      </c>
      <c r="AR62" s="59">
        <v>0</v>
      </c>
      <c r="AS62" s="101"/>
      <c r="AT62" s="65"/>
      <c r="AU62" s="118">
        <f>AVERAGE(Table12151658921[[#This Row],[Column45]],Table12151658921[[#This Row],[Column44]],Table12151658921[[#This Row],[Column43]])</f>
        <v>0</v>
      </c>
      <c r="AV62" s="102">
        <v>0</v>
      </c>
      <c r="AW62" s="102">
        <v>0</v>
      </c>
      <c r="AX62" s="102">
        <v>0</v>
      </c>
      <c r="AY62" s="102">
        <v>0</v>
      </c>
      <c r="AZ62" s="102">
        <v>0</v>
      </c>
      <c r="BA6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3" spans="1:53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58"/>
      <c r="M63" s="58"/>
      <c r="N63" s="58"/>
      <c r="O63" s="58"/>
      <c r="P63" s="59"/>
      <c r="Q6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3" s="102"/>
      <c r="S63" s="102"/>
      <c r="T63" s="102"/>
      <c r="U63" s="102"/>
      <c r="V63" s="59"/>
      <c r="W63" s="118" t="e">
        <f>AVERAGE(Table12151658921[[#This Row],[Column19]],Table12151658921[[#This Row],[Column20]],Table12151658921[[#This Row],[Column22]])</f>
        <v>#DIV/0!</v>
      </c>
      <c r="X63" s="59">
        <v>0</v>
      </c>
      <c r="Y63" s="59">
        <v>0</v>
      </c>
      <c r="Z63" s="59">
        <v>0</v>
      </c>
      <c r="AA63" s="102"/>
      <c r="AB63" s="59"/>
      <c r="AC63" s="118">
        <f>AVERAGE(Table12151658921[[#This Row],[Column25]],Table12151658921[[#This Row],[Column26]],Table12151658921[[#This Row],[Column27]])</f>
        <v>0</v>
      </c>
      <c r="AD63" s="102"/>
      <c r="AE63" s="102"/>
      <c r="AF63" s="102"/>
      <c r="AG63" s="102"/>
      <c r="AH63" s="59"/>
      <c r="AI63" s="118" t="e">
        <f>AVERAGE(Table12151658921[[#This Row],[Column33]],Table12151658921[[#This Row],[Column32]],Table12151658921[[#This Row],[Column31]])</f>
        <v>#DIV/0!</v>
      </c>
      <c r="AJ63" s="58"/>
      <c r="AK63" s="58"/>
      <c r="AL63" s="102"/>
      <c r="AM63" s="58"/>
      <c r="AN63" s="59"/>
      <c r="AO63" s="118">
        <v>0</v>
      </c>
      <c r="AP63" s="59">
        <v>0</v>
      </c>
      <c r="AQ63" s="59">
        <v>0</v>
      </c>
      <c r="AR63" s="59">
        <v>0</v>
      </c>
      <c r="AS63" s="102"/>
      <c r="AT63" s="59"/>
      <c r="AU63" s="118">
        <f>AVERAGE(Table12151658921[[#This Row],[Column45]],Table12151658921[[#This Row],[Column44]],Table12151658921[[#This Row],[Column43]])</f>
        <v>0</v>
      </c>
      <c r="AV63" s="102">
        <v>0</v>
      </c>
      <c r="AW63" s="102">
        <v>0</v>
      </c>
      <c r="AX63" s="102">
        <v>0</v>
      </c>
      <c r="AY63" s="102">
        <v>0</v>
      </c>
      <c r="AZ63" s="102">
        <v>0</v>
      </c>
      <c r="BA6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4" spans="1:53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54"/>
      <c r="M64" s="54"/>
      <c r="N64" s="54"/>
      <c r="O64" s="54"/>
      <c r="P64" s="65"/>
      <c r="Q6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4" s="101"/>
      <c r="S64" s="101"/>
      <c r="T64" s="101"/>
      <c r="U64" s="101"/>
      <c r="V64" s="65"/>
      <c r="W64" s="118" t="e">
        <f>AVERAGE(Table12151658921[[#This Row],[Column19]],Table12151658921[[#This Row],[Column20]],Table12151658921[[#This Row],[Column22]])</f>
        <v>#DIV/0!</v>
      </c>
      <c r="X64" s="59">
        <v>0</v>
      </c>
      <c r="Y64" s="59">
        <v>0</v>
      </c>
      <c r="Z64" s="59">
        <v>0</v>
      </c>
      <c r="AA64" s="101"/>
      <c r="AB64" s="65"/>
      <c r="AC64" s="118">
        <f>AVERAGE(Table12151658921[[#This Row],[Column25]],Table12151658921[[#This Row],[Column26]],Table12151658921[[#This Row],[Column27]])</f>
        <v>0</v>
      </c>
      <c r="AD64" s="101"/>
      <c r="AE64" s="101"/>
      <c r="AF64" s="101"/>
      <c r="AG64" s="101"/>
      <c r="AH64" s="65"/>
      <c r="AI64" s="118" t="e">
        <f>AVERAGE(Table12151658921[[#This Row],[Column33]],Table12151658921[[#This Row],[Column32]],Table12151658921[[#This Row],[Column31]])</f>
        <v>#DIV/0!</v>
      </c>
      <c r="AJ64" s="54"/>
      <c r="AK64" s="54"/>
      <c r="AL64" s="101"/>
      <c r="AM64" s="54"/>
      <c r="AN64" s="65"/>
      <c r="AO64" s="118">
        <v>0</v>
      </c>
      <c r="AP64" s="59">
        <v>0</v>
      </c>
      <c r="AQ64" s="59">
        <v>0</v>
      </c>
      <c r="AR64" s="59">
        <v>0</v>
      </c>
      <c r="AS64" s="101"/>
      <c r="AT64" s="65"/>
      <c r="AU64" s="118">
        <f>AVERAGE(Table12151658921[[#This Row],[Column45]],Table12151658921[[#This Row],[Column44]],Table12151658921[[#This Row],[Column43]])</f>
        <v>0</v>
      </c>
      <c r="AV64" s="102">
        <v>0</v>
      </c>
      <c r="AW64" s="102">
        <v>0</v>
      </c>
      <c r="AX64" s="102">
        <v>0</v>
      </c>
      <c r="AY64" s="102">
        <v>0</v>
      </c>
      <c r="AZ64" s="102">
        <v>0</v>
      </c>
      <c r="BA6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5" spans="1:53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58"/>
      <c r="M65" s="58"/>
      <c r="N65" s="58"/>
      <c r="O65" s="58"/>
      <c r="P65" s="59"/>
      <c r="Q6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5" s="102"/>
      <c r="S65" s="102"/>
      <c r="T65" s="102"/>
      <c r="U65" s="102"/>
      <c r="V65" s="59"/>
      <c r="W65" s="118" t="e">
        <f>AVERAGE(Table12151658921[[#This Row],[Column19]],Table12151658921[[#This Row],[Column20]],Table12151658921[[#This Row],[Column22]])</f>
        <v>#DIV/0!</v>
      </c>
      <c r="X65" s="59">
        <v>0</v>
      </c>
      <c r="Y65" s="59">
        <v>0</v>
      </c>
      <c r="Z65" s="59">
        <v>0</v>
      </c>
      <c r="AA65" s="102"/>
      <c r="AB65" s="59"/>
      <c r="AC65" s="118">
        <f>AVERAGE(Table12151658921[[#This Row],[Column25]],Table12151658921[[#This Row],[Column26]],Table12151658921[[#This Row],[Column27]])</f>
        <v>0</v>
      </c>
      <c r="AD65" s="102"/>
      <c r="AE65" s="102"/>
      <c r="AF65" s="102"/>
      <c r="AG65" s="102"/>
      <c r="AH65" s="59"/>
      <c r="AI65" s="118" t="e">
        <f>AVERAGE(Table12151658921[[#This Row],[Column33]],Table12151658921[[#This Row],[Column32]],Table12151658921[[#This Row],[Column31]])</f>
        <v>#DIV/0!</v>
      </c>
      <c r="AJ65" s="58"/>
      <c r="AK65" s="58"/>
      <c r="AL65" s="102"/>
      <c r="AM65" s="58"/>
      <c r="AN65" s="59"/>
      <c r="AO65" s="118">
        <v>0</v>
      </c>
      <c r="AP65" s="59">
        <v>0</v>
      </c>
      <c r="AQ65" s="59">
        <v>0</v>
      </c>
      <c r="AR65" s="59">
        <v>0</v>
      </c>
      <c r="AS65" s="102"/>
      <c r="AT65" s="59"/>
      <c r="AU65" s="118">
        <f>AVERAGE(Table12151658921[[#This Row],[Column45]],Table12151658921[[#This Row],[Column44]],Table12151658921[[#This Row],[Column43]])</f>
        <v>0</v>
      </c>
      <c r="AV65" s="102">
        <v>0</v>
      </c>
      <c r="AW65" s="102">
        <v>0</v>
      </c>
      <c r="AX65" s="102">
        <v>0</v>
      </c>
      <c r="AY65" s="102">
        <v>0</v>
      </c>
      <c r="AZ65" s="102">
        <v>0</v>
      </c>
      <c r="BA6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6" spans="1:53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54"/>
      <c r="M66" s="54"/>
      <c r="N66" s="54"/>
      <c r="O66" s="54"/>
      <c r="P66" s="65"/>
      <c r="Q6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6" s="101"/>
      <c r="S66" s="101"/>
      <c r="T66" s="101"/>
      <c r="U66" s="101"/>
      <c r="V66" s="65"/>
      <c r="W66" s="118" t="e">
        <f>AVERAGE(Table12151658921[[#This Row],[Column19]],Table12151658921[[#This Row],[Column20]],Table12151658921[[#This Row],[Column22]])</f>
        <v>#DIV/0!</v>
      </c>
      <c r="X66" s="59">
        <v>0</v>
      </c>
      <c r="Y66" s="59">
        <v>0</v>
      </c>
      <c r="Z66" s="59">
        <v>0</v>
      </c>
      <c r="AA66" s="101"/>
      <c r="AB66" s="65"/>
      <c r="AC66" s="118">
        <f>AVERAGE(Table12151658921[[#This Row],[Column25]],Table12151658921[[#This Row],[Column26]],Table12151658921[[#This Row],[Column27]])</f>
        <v>0</v>
      </c>
      <c r="AD66" s="101"/>
      <c r="AE66" s="101"/>
      <c r="AF66" s="101"/>
      <c r="AG66" s="101"/>
      <c r="AH66" s="65"/>
      <c r="AI66" s="118" t="e">
        <f>AVERAGE(Table12151658921[[#This Row],[Column33]],Table12151658921[[#This Row],[Column32]],Table12151658921[[#This Row],[Column31]])</f>
        <v>#DIV/0!</v>
      </c>
      <c r="AJ66" s="54"/>
      <c r="AK66" s="54"/>
      <c r="AL66" s="101"/>
      <c r="AM66" s="54"/>
      <c r="AN66" s="65"/>
      <c r="AO66" s="118">
        <v>0</v>
      </c>
      <c r="AP66" s="59">
        <v>0</v>
      </c>
      <c r="AQ66" s="59">
        <v>0</v>
      </c>
      <c r="AR66" s="59">
        <v>0</v>
      </c>
      <c r="AS66" s="101"/>
      <c r="AT66" s="65"/>
      <c r="AU66" s="118">
        <f>AVERAGE(Table12151658921[[#This Row],[Column45]],Table12151658921[[#This Row],[Column44]],Table12151658921[[#This Row],[Column43]])</f>
        <v>0</v>
      </c>
      <c r="AV66" s="102">
        <v>0</v>
      </c>
      <c r="AW66" s="102">
        <v>0</v>
      </c>
      <c r="AX66" s="102">
        <v>0</v>
      </c>
      <c r="AY66" s="102">
        <v>0</v>
      </c>
      <c r="AZ66" s="102">
        <v>0</v>
      </c>
      <c r="BA6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7" spans="1:53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58"/>
      <c r="M67" s="58"/>
      <c r="N67" s="58"/>
      <c r="O67" s="58"/>
      <c r="P67" s="59"/>
      <c r="Q6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7" s="102"/>
      <c r="S67" s="102"/>
      <c r="T67" s="102"/>
      <c r="U67" s="102"/>
      <c r="V67" s="59"/>
      <c r="W67" s="118" t="e">
        <f>AVERAGE(Table12151658921[[#This Row],[Column19]],Table12151658921[[#This Row],[Column20]],Table12151658921[[#This Row],[Column22]])</f>
        <v>#DIV/0!</v>
      </c>
      <c r="X67" s="59">
        <v>0</v>
      </c>
      <c r="Y67" s="59">
        <v>0</v>
      </c>
      <c r="Z67" s="59">
        <v>0</v>
      </c>
      <c r="AA67" s="102"/>
      <c r="AB67" s="59"/>
      <c r="AC67" s="118">
        <f>AVERAGE(Table12151658921[[#This Row],[Column25]],Table12151658921[[#This Row],[Column26]],Table12151658921[[#This Row],[Column27]])</f>
        <v>0</v>
      </c>
      <c r="AD67" s="102"/>
      <c r="AE67" s="102"/>
      <c r="AF67" s="102"/>
      <c r="AG67" s="102"/>
      <c r="AH67" s="59"/>
      <c r="AI67" s="118" t="e">
        <f>AVERAGE(Table12151658921[[#This Row],[Column33]],Table12151658921[[#This Row],[Column32]],Table12151658921[[#This Row],[Column31]])</f>
        <v>#DIV/0!</v>
      </c>
      <c r="AJ67" s="58"/>
      <c r="AK67" s="58"/>
      <c r="AL67" s="102"/>
      <c r="AM67" s="58"/>
      <c r="AN67" s="59"/>
      <c r="AO67" s="118">
        <v>0</v>
      </c>
      <c r="AP67" s="59">
        <v>0</v>
      </c>
      <c r="AQ67" s="59">
        <v>0</v>
      </c>
      <c r="AR67" s="59">
        <v>0</v>
      </c>
      <c r="AS67" s="102"/>
      <c r="AT67" s="59"/>
      <c r="AU67" s="118">
        <f>AVERAGE(Table12151658921[[#This Row],[Column45]],Table12151658921[[#This Row],[Column44]],Table12151658921[[#This Row],[Column43]])</f>
        <v>0</v>
      </c>
      <c r="AV67" s="102">
        <v>0</v>
      </c>
      <c r="AW67" s="102">
        <v>0</v>
      </c>
      <c r="AX67" s="102">
        <v>0</v>
      </c>
      <c r="AY67" s="102">
        <v>0</v>
      </c>
      <c r="AZ67" s="102">
        <v>0</v>
      </c>
      <c r="BA6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8" spans="1:53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54"/>
      <c r="M68" s="54"/>
      <c r="N68" s="54"/>
      <c r="O68" s="54"/>
      <c r="P68" s="65"/>
      <c r="Q6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8" s="101"/>
      <c r="S68" s="101"/>
      <c r="T68" s="101"/>
      <c r="U68" s="101"/>
      <c r="V68" s="65"/>
      <c r="W68" s="118" t="e">
        <f>AVERAGE(Table12151658921[[#This Row],[Column19]],Table12151658921[[#This Row],[Column20]],Table12151658921[[#This Row],[Column22]])</f>
        <v>#DIV/0!</v>
      </c>
      <c r="X68" s="59">
        <v>0</v>
      </c>
      <c r="Y68" s="59">
        <v>0</v>
      </c>
      <c r="Z68" s="59">
        <v>0</v>
      </c>
      <c r="AA68" s="101"/>
      <c r="AB68" s="65"/>
      <c r="AC68" s="118">
        <f>AVERAGE(Table12151658921[[#This Row],[Column25]],Table12151658921[[#This Row],[Column26]],Table12151658921[[#This Row],[Column27]])</f>
        <v>0</v>
      </c>
      <c r="AD68" s="101"/>
      <c r="AE68" s="101"/>
      <c r="AF68" s="101"/>
      <c r="AG68" s="101"/>
      <c r="AH68" s="65"/>
      <c r="AI68" s="118" t="e">
        <f>AVERAGE(Table12151658921[[#This Row],[Column33]],Table12151658921[[#This Row],[Column32]],Table12151658921[[#This Row],[Column31]])</f>
        <v>#DIV/0!</v>
      </c>
      <c r="AJ68" s="54"/>
      <c r="AK68" s="54"/>
      <c r="AL68" s="101"/>
      <c r="AM68" s="54"/>
      <c r="AN68" s="65"/>
      <c r="AO68" s="118">
        <v>0</v>
      </c>
      <c r="AP68" s="59">
        <v>0</v>
      </c>
      <c r="AQ68" s="59">
        <v>0</v>
      </c>
      <c r="AR68" s="59">
        <v>0</v>
      </c>
      <c r="AS68" s="101"/>
      <c r="AT68" s="65"/>
      <c r="AU68" s="118">
        <f>AVERAGE(Table12151658921[[#This Row],[Column45]],Table12151658921[[#This Row],[Column44]],Table12151658921[[#This Row],[Column43]])</f>
        <v>0</v>
      </c>
      <c r="AV68" s="102">
        <v>0</v>
      </c>
      <c r="AW68" s="102">
        <v>0</v>
      </c>
      <c r="AX68" s="102">
        <v>0</v>
      </c>
      <c r="AY68" s="102">
        <v>0</v>
      </c>
      <c r="AZ68" s="102">
        <v>0</v>
      </c>
      <c r="BA6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69" spans="1:53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58"/>
      <c r="M69" s="58"/>
      <c r="N69" s="58"/>
      <c r="O69" s="58"/>
      <c r="P69" s="59"/>
      <c r="Q6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69" s="102"/>
      <c r="S69" s="102"/>
      <c r="T69" s="102"/>
      <c r="U69" s="102"/>
      <c r="V69" s="59"/>
      <c r="W69" s="118" t="e">
        <f>AVERAGE(Table12151658921[[#This Row],[Column19]],Table12151658921[[#This Row],[Column20]],Table12151658921[[#This Row],[Column22]])</f>
        <v>#DIV/0!</v>
      </c>
      <c r="X69" s="59">
        <v>0</v>
      </c>
      <c r="Y69" s="59">
        <v>0</v>
      </c>
      <c r="Z69" s="59">
        <v>0</v>
      </c>
      <c r="AA69" s="102"/>
      <c r="AB69" s="59"/>
      <c r="AC69" s="118">
        <f>AVERAGE(Table12151658921[[#This Row],[Column25]],Table12151658921[[#This Row],[Column26]],Table12151658921[[#This Row],[Column27]])</f>
        <v>0</v>
      </c>
      <c r="AD69" s="102"/>
      <c r="AE69" s="102"/>
      <c r="AF69" s="102"/>
      <c r="AG69" s="102"/>
      <c r="AH69" s="59"/>
      <c r="AI69" s="118" t="e">
        <f>AVERAGE(Table12151658921[[#This Row],[Column33]],Table12151658921[[#This Row],[Column32]],Table12151658921[[#This Row],[Column31]])</f>
        <v>#DIV/0!</v>
      </c>
      <c r="AJ69" s="58"/>
      <c r="AK69" s="58"/>
      <c r="AL69" s="102"/>
      <c r="AM69" s="58"/>
      <c r="AN69" s="59"/>
      <c r="AO69" s="118">
        <v>0</v>
      </c>
      <c r="AP69" s="59">
        <v>0</v>
      </c>
      <c r="AQ69" s="59">
        <v>0</v>
      </c>
      <c r="AR69" s="59">
        <v>0</v>
      </c>
      <c r="AS69" s="102"/>
      <c r="AT69" s="59"/>
      <c r="AU69" s="118">
        <f>AVERAGE(Table12151658921[[#This Row],[Column45]],Table12151658921[[#This Row],[Column44]],Table12151658921[[#This Row],[Column43]])</f>
        <v>0</v>
      </c>
      <c r="AV69" s="102">
        <v>0</v>
      </c>
      <c r="AW69" s="102">
        <v>0</v>
      </c>
      <c r="AX69" s="102">
        <v>0</v>
      </c>
      <c r="AY69" s="102">
        <v>0</v>
      </c>
      <c r="AZ69" s="102">
        <v>0</v>
      </c>
      <c r="BA6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0" spans="1:53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54"/>
      <c r="M70" s="54"/>
      <c r="N70" s="54"/>
      <c r="O70" s="54"/>
      <c r="P70" s="65"/>
      <c r="Q7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0" s="101"/>
      <c r="S70" s="101"/>
      <c r="T70" s="101"/>
      <c r="U70" s="101"/>
      <c r="V70" s="65"/>
      <c r="W70" s="118" t="e">
        <f>AVERAGE(Table12151658921[[#This Row],[Column19]],Table12151658921[[#This Row],[Column20]],Table12151658921[[#This Row],[Column22]])</f>
        <v>#DIV/0!</v>
      </c>
      <c r="X70" s="59">
        <v>0</v>
      </c>
      <c r="Y70" s="59">
        <v>0</v>
      </c>
      <c r="Z70" s="59">
        <v>0</v>
      </c>
      <c r="AA70" s="101"/>
      <c r="AB70" s="65"/>
      <c r="AC70" s="118">
        <f>AVERAGE(Table12151658921[[#This Row],[Column25]],Table12151658921[[#This Row],[Column26]],Table12151658921[[#This Row],[Column27]])</f>
        <v>0</v>
      </c>
      <c r="AD70" s="101"/>
      <c r="AE70" s="101"/>
      <c r="AF70" s="101"/>
      <c r="AG70" s="101"/>
      <c r="AH70" s="65"/>
      <c r="AI70" s="118" t="e">
        <f>AVERAGE(Table12151658921[[#This Row],[Column33]],Table12151658921[[#This Row],[Column32]],Table12151658921[[#This Row],[Column31]])</f>
        <v>#DIV/0!</v>
      </c>
      <c r="AJ70" s="54"/>
      <c r="AK70" s="54"/>
      <c r="AL70" s="101"/>
      <c r="AM70" s="54"/>
      <c r="AN70" s="65"/>
      <c r="AO70" s="118">
        <v>0</v>
      </c>
      <c r="AP70" s="59">
        <v>0</v>
      </c>
      <c r="AQ70" s="59">
        <v>0</v>
      </c>
      <c r="AR70" s="59">
        <v>0</v>
      </c>
      <c r="AS70" s="101"/>
      <c r="AT70" s="65"/>
      <c r="AU70" s="118">
        <f>AVERAGE(Table12151658921[[#This Row],[Column45]],Table12151658921[[#This Row],[Column44]],Table12151658921[[#This Row],[Column43]])</f>
        <v>0</v>
      </c>
      <c r="AV70" s="102">
        <v>0</v>
      </c>
      <c r="AW70" s="102">
        <v>0</v>
      </c>
      <c r="AX70" s="102">
        <v>0</v>
      </c>
      <c r="AY70" s="102">
        <v>0</v>
      </c>
      <c r="AZ70" s="102">
        <v>0</v>
      </c>
      <c r="BA7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1" spans="1:53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58"/>
      <c r="M71" s="58"/>
      <c r="N71" s="58"/>
      <c r="O71" s="58"/>
      <c r="P71" s="59"/>
      <c r="Q7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1" s="102"/>
      <c r="S71" s="102"/>
      <c r="T71" s="102"/>
      <c r="U71" s="102"/>
      <c r="V71" s="59"/>
      <c r="W71" s="118" t="e">
        <f>AVERAGE(Table12151658921[[#This Row],[Column19]],Table12151658921[[#This Row],[Column20]],Table12151658921[[#This Row],[Column22]])</f>
        <v>#DIV/0!</v>
      </c>
      <c r="X71" s="59">
        <v>0</v>
      </c>
      <c r="Y71" s="59">
        <v>0</v>
      </c>
      <c r="Z71" s="59">
        <v>0</v>
      </c>
      <c r="AA71" s="102"/>
      <c r="AB71" s="59"/>
      <c r="AC71" s="118">
        <f>AVERAGE(Table12151658921[[#This Row],[Column25]],Table12151658921[[#This Row],[Column26]],Table12151658921[[#This Row],[Column27]])</f>
        <v>0</v>
      </c>
      <c r="AD71" s="102"/>
      <c r="AE71" s="102"/>
      <c r="AF71" s="102"/>
      <c r="AG71" s="102"/>
      <c r="AH71" s="59"/>
      <c r="AI71" s="118" t="e">
        <f>AVERAGE(Table12151658921[[#This Row],[Column33]],Table12151658921[[#This Row],[Column32]],Table12151658921[[#This Row],[Column31]])</f>
        <v>#DIV/0!</v>
      </c>
      <c r="AJ71" s="58"/>
      <c r="AK71" s="58"/>
      <c r="AL71" s="102"/>
      <c r="AM71" s="58"/>
      <c r="AN71" s="59"/>
      <c r="AO71" s="118">
        <v>0</v>
      </c>
      <c r="AP71" s="59">
        <v>0</v>
      </c>
      <c r="AQ71" s="59">
        <v>0</v>
      </c>
      <c r="AR71" s="59">
        <v>0</v>
      </c>
      <c r="AS71" s="102"/>
      <c r="AT71" s="59"/>
      <c r="AU71" s="118">
        <f>AVERAGE(Table12151658921[[#This Row],[Column45]],Table12151658921[[#This Row],[Column44]],Table12151658921[[#This Row],[Column43]])</f>
        <v>0</v>
      </c>
      <c r="AV71" s="102">
        <v>0</v>
      </c>
      <c r="AW71" s="102">
        <v>0</v>
      </c>
      <c r="AX71" s="102">
        <v>0</v>
      </c>
      <c r="AY71" s="102">
        <v>0</v>
      </c>
      <c r="AZ71" s="102">
        <v>0</v>
      </c>
      <c r="BA7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2" spans="1:53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54"/>
      <c r="M72" s="54"/>
      <c r="N72" s="54"/>
      <c r="O72" s="54"/>
      <c r="P72" s="65"/>
      <c r="Q7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2" s="101"/>
      <c r="S72" s="101"/>
      <c r="T72" s="101"/>
      <c r="U72" s="101"/>
      <c r="V72" s="65"/>
      <c r="W72" s="118" t="e">
        <f>AVERAGE(Table12151658921[[#This Row],[Column19]],Table12151658921[[#This Row],[Column20]],Table12151658921[[#This Row],[Column22]])</f>
        <v>#DIV/0!</v>
      </c>
      <c r="X72" s="59">
        <v>0</v>
      </c>
      <c r="Y72" s="59">
        <v>0</v>
      </c>
      <c r="Z72" s="59">
        <v>0</v>
      </c>
      <c r="AA72" s="101"/>
      <c r="AB72" s="65"/>
      <c r="AC72" s="118">
        <f>AVERAGE(Table12151658921[[#This Row],[Column25]],Table12151658921[[#This Row],[Column26]],Table12151658921[[#This Row],[Column27]])</f>
        <v>0</v>
      </c>
      <c r="AD72" s="101"/>
      <c r="AE72" s="101"/>
      <c r="AF72" s="101"/>
      <c r="AG72" s="101"/>
      <c r="AH72" s="65"/>
      <c r="AI72" s="118" t="e">
        <f>AVERAGE(Table12151658921[[#This Row],[Column33]],Table12151658921[[#This Row],[Column32]],Table12151658921[[#This Row],[Column31]])</f>
        <v>#DIV/0!</v>
      </c>
      <c r="AJ72" s="54"/>
      <c r="AK72" s="54"/>
      <c r="AL72" s="101"/>
      <c r="AM72" s="54"/>
      <c r="AN72" s="65"/>
      <c r="AO72" s="118">
        <v>0</v>
      </c>
      <c r="AP72" s="59">
        <v>0</v>
      </c>
      <c r="AQ72" s="59">
        <v>0</v>
      </c>
      <c r="AR72" s="59">
        <v>0</v>
      </c>
      <c r="AS72" s="101"/>
      <c r="AT72" s="65"/>
      <c r="AU72" s="118">
        <f>AVERAGE(Table12151658921[[#This Row],[Column45]],Table12151658921[[#This Row],[Column44]],Table12151658921[[#This Row],[Column43]])</f>
        <v>0</v>
      </c>
      <c r="AV72" s="102">
        <v>0</v>
      </c>
      <c r="AW72" s="102">
        <v>0</v>
      </c>
      <c r="AX72" s="102">
        <v>0</v>
      </c>
      <c r="AY72" s="102">
        <v>0</v>
      </c>
      <c r="AZ72" s="102">
        <v>0</v>
      </c>
      <c r="BA7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3" spans="1:53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58"/>
      <c r="M73" s="58"/>
      <c r="N73" s="58"/>
      <c r="O73" s="58"/>
      <c r="P73" s="59"/>
      <c r="Q7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3" s="102"/>
      <c r="S73" s="102"/>
      <c r="T73" s="102"/>
      <c r="U73" s="102"/>
      <c r="V73" s="59"/>
      <c r="W73" s="118" t="e">
        <f>AVERAGE(Table12151658921[[#This Row],[Column19]],Table12151658921[[#This Row],[Column20]],Table12151658921[[#This Row],[Column22]])</f>
        <v>#DIV/0!</v>
      </c>
      <c r="X73" s="59">
        <v>0</v>
      </c>
      <c r="Y73" s="59">
        <v>0</v>
      </c>
      <c r="Z73" s="59">
        <v>0</v>
      </c>
      <c r="AA73" s="102"/>
      <c r="AB73" s="59"/>
      <c r="AC73" s="118">
        <f>AVERAGE(Table12151658921[[#This Row],[Column25]],Table12151658921[[#This Row],[Column26]],Table12151658921[[#This Row],[Column27]])</f>
        <v>0</v>
      </c>
      <c r="AD73" s="102"/>
      <c r="AE73" s="102"/>
      <c r="AF73" s="102"/>
      <c r="AG73" s="102"/>
      <c r="AH73" s="59"/>
      <c r="AI73" s="118" t="e">
        <f>AVERAGE(Table12151658921[[#This Row],[Column33]],Table12151658921[[#This Row],[Column32]],Table12151658921[[#This Row],[Column31]])</f>
        <v>#DIV/0!</v>
      </c>
      <c r="AJ73" s="58"/>
      <c r="AK73" s="58"/>
      <c r="AL73" s="102"/>
      <c r="AM73" s="58"/>
      <c r="AN73" s="59"/>
      <c r="AO73" s="118">
        <v>0</v>
      </c>
      <c r="AP73" s="59">
        <v>0</v>
      </c>
      <c r="AQ73" s="59">
        <v>0</v>
      </c>
      <c r="AR73" s="59">
        <v>0</v>
      </c>
      <c r="AS73" s="102"/>
      <c r="AT73" s="59"/>
      <c r="AU73" s="118">
        <f>AVERAGE(Table12151658921[[#This Row],[Column45]],Table12151658921[[#This Row],[Column44]],Table12151658921[[#This Row],[Column43]])</f>
        <v>0</v>
      </c>
      <c r="AV73" s="102">
        <v>0</v>
      </c>
      <c r="AW73" s="102">
        <v>0</v>
      </c>
      <c r="AX73" s="102">
        <v>0</v>
      </c>
      <c r="AY73" s="102">
        <v>0</v>
      </c>
      <c r="AZ73" s="102">
        <v>0</v>
      </c>
      <c r="BA7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4" spans="1:53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54"/>
      <c r="M74" s="54"/>
      <c r="N74" s="54"/>
      <c r="O74" s="54"/>
      <c r="P74" s="65"/>
      <c r="Q7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4" s="101"/>
      <c r="S74" s="101"/>
      <c r="T74" s="101"/>
      <c r="U74" s="101"/>
      <c r="V74" s="65"/>
      <c r="W74" s="118" t="e">
        <f>AVERAGE(Table12151658921[[#This Row],[Column19]],Table12151658921[[#This Row],[Column20]],Table12151658921[[#This Row],[Column22]])</f>
        <v>#DIV/0!</v>
      </c>
      <c r="X74" s="59">
        <v>0</v>
      </c>
      <c r="Y74" s="59">
        <v>0</v>
      </c>
      <c r="Z74" s="59">
        <v>0</v>
      </c>
      <c r="AA74" s="101"/>
      <c r="AB74" s="65"/>
      <c r="AC74" s="118">
        <f>AVERAGE(Table12151658921[[#This Row],[Column25]],Table12151658921[[#This Row],[Column26]],Table12151658921[[#This Row],[Column27]])</f>
        <v>0</v>
      </c>
      <c r="AD74" s="101"/>
      <c r="AE74" s="101"/>
      <c r="AF74" s="101"/>
      <c r="AG74" s="101"/>
      <c r="AH74" s="65"/>
      <c r="AI74" s="118" t="e">
        <f>AVERAGE(Table12151658921[[#This Row],[Column33]],Table12151658921[[#This Row],[Column32]],Table12151658921[[#This Row],[Column31]])</f>
        <v>#DIV/0!</v>
      </c>
      <c r="AJ74" s="54"/>
      <c r="AK74" s="54"/>
      <c r="AL74" s="101"/>
      <c r="AM74" s="54"/>
      <c r="AN74" s="65"/>
      <c r="AO74" s="118">
        <v>0</v>
      </c>
      <c r="AP74" s="59">
        <v>0</v>
      </c>
      <c r="AQ74" s="59">
        <v>0</v>
      </c>
      <c r="AR74" s="59">
        <v>0</v>
      </c>
      <c r="AS74" s="101"/>
      <c r="AT74" s="65"/>
      <c r="AU74" s="118">
        <f>AVERAGE(Table12151658921[[#This Row],[Column45]],Table12151658921[[#This Row],[Column44]],Table12151658921[[#This Row],[Column43]])</f>
        <v>0</v>
      </c>
      <c r="AV74" s="102">
        <v>0</v>
      </c>
      <c r="AW74" s="102">
        <v>0</v>
      </c>
      <c r="AX74" s="102">
        <v>0</v>
      </c>
      <c r="AY74" s="102">
        <v>0</v>
      </c>
      <c r="AZ74" s="102">
        <v>0</v>
      </c>
      <c r="BA7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5" spans="1:53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58"/>
      <c r="M75" s="58"/>
      <c r="N75" s="58"/>
      <c r="O75" s="58"/>
      <c r="P75" s="59"/>
      <c r="Q7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5" s="102"/>
      <c r="S75" s="102"/>
      <c r="T75" s="102"/>
      <c r="U75" s="102"/>
      <c r="V75" s="59"/>
      <c r="W75" s="118" t="e">
        <f>AVERAGE(Table12151658921[[#This Row],[Column19]],Table12151658921[[#This Row],[Column20]],Table12151658921[[#This Row],[Column22]])</f>
        <v>#DIV/0!</v>
      </c>
      <c r="X75" s="59">
        <v>0</v>
      </c>
      <c r="Y75" s="59">
        <v>0</v>
      </c>
      <c r="Z75" s="59">
        <v>0</v>
      </c>
      <c r="AA75" s="102"/>
      <c r="AB75" s="59"/>
      <c r="AC75" s="118">
        <f>AVERAGE(Table12151658921[[#This Row],[Column25]],Table12151658921[[#This Row],[Column26]],Table12151658921[[#This Row],[Column27]])</f>
        <v>0</v>
      </c>
      <c r="AD75" s="102"/>
      <c r="AE75" s="102"/>
      <c r="AF75" s="102"/>
      <c r="AG75" s="102"/>
      <c r="AH75" s="59"/>
      <c r="AI75" s="118" t="e">
        <f>AVERAGE(Table12151658921[[#This Row],[Column33]],Table12151658921[[#This Row],[Column32]],Table12151658921[[#This Row],[Column31]])</f>
        <v>#DIV/0!</v>
      </c>
      <c r="AJ75" s="58"/>
      <c r="AK75" s="58"/>
      <c r="AL75" s="102"/>
      <c r="AM75" s="58"/>
      <c r="AN75" s="59"/>
      <c r="AO75" s="118">
        <v>0</v>
      </c>
      <c r="AP75" s="59">
        <v>0</v>
      </c>
      <c r="AQ75" s="59">
        <v>0</v>
      </c>
      <c r="AR75" s="59">
        <v>0</v>
      </c>
      <c r="AS75" s="102"/>
      <c r="AT75" s="59"/>
      <c r="AU75" s="118">
        <f>AVERAGE(Table12151658921[[#This Row],[Column45]],Table12151658921[[#This Row],[Column44]],Table12151658921[[#This Row],[Column43]])</f>
        <v>0</v>
      </c>
      <c r="AV75" s="102">
        <v>0</v>
      </c>
      <c r="AW75" s="102">
        <v>0</v>
      </c>
      <c r="AX75" s="102">
        <v>0</v>
      </c>
      <c r="AY75" s="102">
        <v>0</v>
      </c>
      <c r="AZ75" s="102">
        <v>0</v>
      </c>
      <c r="BA7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6" spans="1:53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54"/>
      <c r="M76" s="54"/>
      <c r="N76" s="54"/>
      <c r="O76" s="54"/>
      <c r="P76" s="65"/>
      <c r="Q7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6" s="101"/>
      <c r="S76" s="101"/>
      <c r="T76" s="101"/>
      <c r="U76" s="101"/>
      <c r="V76" s="65"/>
      <c r="W76" s="118" t="e">
        <f>AVERAGE(Table12151658921[[#This Row],[Column19]],Table12151658921[[#This Row],[Column20]],Table12151658921[[#This Row],[Column22]])</f>
        <v>#DIV/0!</v>
      </c>
      <c r="X76" s="59">
        <v>0</v>
      </c>
      <c r="Y76" s="59">
        <v>0</v>
      </c>
      <c r="Z76" s="59">
        <v>0</v>
      </c>
      <c r="AA76" s="101"/>
      <c r="AB76" s="65"/>
      <c r="AC76" s="118">
        <f>AVERAGE(Table12151658921[[#This Row],[Column25]],Table12151658921[[#This Row],[Column26]],Table12151658921[[#This Row],[Column27]])</f>
        <v>0</v>
      </c>
      <c r="AD76" s="101"/>
      <c r="AE76" s="101"/>
      <c r="AF76" s="101"/>
      <c r="AG76" s="101"/>
      <c r="AH76" s="65"/>
      <c r="AI76" s="118" t="e">
        <f>AVERAGE(Table12151658921[[#This Row],[Column33]],Table12151658921[[#This Row],[Column32]],Table12151658921[[#This Row],[Column31]])</f>
        <v>#DIV/0!</v>
      </c>
      <c r="AJ76" s="54"/>
      <c r="AK76" s="54"/>
      <c r="AL76" s="101"/>
      <c r="AM76" s="54"/>
      <c r="AN76" s="65"/>
      <c r="AO76" s="118">
        <v>0</v>
      </c>
      <c r="AP76" s="59">
        <v>0</v>
      </c>
      <c r="AQ76" s="59">
        <v>0</v>
      </c>
      <c r="AR76" s="59">
        <v>0</v>
      </c>
      <c r="AS76" s="101"/>
      <c r="AT76" s="65"/>
      <c r="AU76" s="118">
        <f>AVERAGE(Table12151658921[[#This Row],[Column45]],Table12151658921[[#This Row],[Column44]],Table12151658921[[#This Row],[Column43]])</f>
        <v>0</v>
      </c>
      <c r="AV76" s="102">
        <v>0</v>
      </c>
      <c r="AW76" s="102">
        <v>0</v>
      </c>
      <c r="AX76" s="102">
        <v>0</v>
      </c>
      <c r="AY76" s="102">
        <v>0</v>
      </c>
      <c r="AZ76" s="102">
        <v>0</v>
      </c>
      <c r="BA7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7" spans="1:53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58"/>
      <c r="M77" s="58"/>
      <c r="N77" s="58"/>
      <c r="O77" s="58"/>
      <c r="P77" s="59"/>
      <c r="Q7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7" s="102"/>
      <c r="S77" s="102"/>
      <c r="T77" s="102"/>
      <c r="U77" s="102"/>
      <c r="V77" s="59"/>
      <c r="W77" s="118" t="e">
        <f>AVERAGE(Table12151658921[[#This Row],[Column19]],Table12151658921[[#This Row],[Column20]],Table12151658921[[#This Row],[Column22]])</f>
        <v>#DIV/0!</v>
      </c>
      <c r="X77" s="59">
        <v>0</v>
      </c>
      <c r="Y77" s="59">
        <v>0</v>
      </c>
      <c r="Z77" s="59">
        <v>0</v>
      </c>
      <c r="AA77" s="102"/>
      <c r="AB77" s="59"/>
      <c r="AC77" s="118">
        <f>AVERAGE(Table12151658921[[#This Row],[Column25]],Table12151658921[[#This Row],[Column26]],Table12151658921[[#This Row],[Column27]])</f>
        <v>0</v>
      </c>
      <c r="AD77" s="102"/>
      <c r="AE77" s="102"/>
      <c r="AF77" s="102"/>
      <c r="AG77" s="102"/>
      <c r="AH77" s="59"/>
      <c r="AI77" s="118" t="e">
        <f>AVERAGE(Table12151658921[[#This Row],[Column33]],Table12151658921[[#This Row],[Column32]],Table12151658921[[#This Row],[Column31]])</f>
        <v>#DIV/0!</v>
      </c>
      <c r="AJ77" s="58"/>
      <c r="AK77" s="58"/>
      <c r="AL77" s="102"/>
      <c r="AM77" s="58"/>
      <c r="AN77" s="59"/>
      <c r="AO77" s="118">
        <v>0</v>
      </c>
      <c r="AP77" s="59">
        <v>0</v>
      </c>
      <c r="AQ77" s="59">
        <v>0</v>
      </c>
      <c r="AR77" s="59">
        <v>0</v>
      </c>
      <c r="AS77" s="102"/>
      <c r="AT77" s="59"/>
      <c r="AU77" s="118">
        <f>AVERAGE(Table12151658921[[#This Row],[Column45]],Table12151658921[[#This Row],[Column44]],Table12151658921[[#This Row],[Column43]])</f>
        <v>0</v>
      </c>
      <c r="AV77" s="102">
        <v>0</v>
      </c>
      <c r="AW77" s="102">
        <v>0</v>
      </c>
      <c r="AX77" s="102">
        <v>0</v>
      </c>
      <c r="AY77" s="102">
        <v>0</v>
      </c>
      <c r="AZ77" s="102">
        <v>0</v>
      </c>
      <c r="BA7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8" spans="1:53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54"/>
      <c r="M78" s="54"/>
      <c r="N78" s="54"/>
      <c r="O78" s="54"/>
      <c r="P78" s="65"/>
      <c r="Q7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8" s="101"/>
      <c r="S78" s="101"/>
      <c r="T78" s="101"/>
      <c r="U78" s="101"/>
      <c r="V78" s="65"/>
      <c r="W78" s="118" t="e">
        <f>AVERAGE(Table12151658921[[#This Row],[Column19]],Table12151658921[[#This Row],[Column20]],Table12151658921[[#This Row],[Column22]])</f>
        <v>#DIV/0!</v>
      </c>
      <c r="X78" s="59">
        <v>0</v>
      </c>
      <c r="Y78" s="59">
        <v>0</v>
      </c>
      <c r="Z78" s="59">
        <v>0</v>
      </c>
      <c r="AA78" s="101"/>
      <c r="AB78" s="65"/>
      <c r="AC78" s="118">
        <f>AVERAGE(Table12151658921[[#This Row],[Column25]],Table12151658921[[#This Row],[Column26]],Table12151658921[[#This Row],[Column27]])</f>
        <v>0</v>
      </c>
      <c r="AD78" s="101"/>
      <c r="AE78" s="101"/>
      <c r="AF78" s="101"/>
      <c r="AG78" s="101"/>
      <c r="AH78" s="65"/>
      <c r="AI78" s="118" t="e">
        <f>AVERAGE(Table12151658921[[#This Row],[Column33]],Table12151658921[[#This Row],[Column32]],Table12151658921[[#This Row],[Column31]])</f>
        <v>#DIV/0!</v>
      </c>
      <c r="AJ78" s="54"/>
      <c r="AK78" s="54"/>
      <c r="AL78" s="101"/>
      <c r="AM78" s="54"/>
      <c r="AN78" s="65"/>
      <c r="AO78" s="118">
        <v>0</v>
      </c>
      <c r="AP78" s="59">
        <v>0</v>
      </c>
      <c r="AQ78" s="59">
        <v>0</v>
      </c>
      <c r="AR78" s="59">
        <v>0</v>
      </c>
      <c r="AS78" s="101"/>
      <c r="AT78" s="65"/>
      <c r="AU78" s="118">
        <f>AVERAGE(Table12151658921[[#This Row],[Column45]],Table12151658921[[#This Row],[Column44]],Table12151658921[[#This Row],[Column43]])</f>
        <v>0</v>
      </c>
      <c r="AV78" s="102">
        <v>0</v>
      </c>
      <c r="AW78" s="102">
        <v>0</v>
      </c>
      <c r="AX78" s="102">
        <v>0</v>
      </c>
      <c r="AY78" s="102">
        <v>0</v>
      </c>
      <c r="AZ78" s="102">
        <v>0</v>
      </c>
      <c r="BA7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79" spans="1:53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58"/>
      <c r="M79" s="58"/>
      <c r="N79" s="58"/>
      <c r="O79" s="58"/>
      <c r="P79" s="59"/>
      <c r="Q7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79" s="102"/>
      <c r="S79" s="102"/>
      <c r="T79" s="102"/>
      <c r="U79" s="102"/>
      <c r="V79" s="59"/>
      <c r="W79" s="118" t="e">
        <f>AVERAGE(Table12151658921[[#This Row],[Column19]],Table12151658921[[#This Row],[Column20]],Table12151658921[[#This Row],[Column22]])</f>
        <v>#DIV/0!</v>
      </c>
      <c r="X79" s="59">
        <v>0</v>
      </c>
      <c r="Y79" s="59">
        <v>0</v>
      </c>
      <c r="Z79" s="59">
        <v>0</v>
      </c>
      <c r="AA79" s="102"/>
      <c r="AB79" s="59"/>
      <c r="AC79" s="118">
        <f>AVERAGE(Table12151658921[[#This Row],[Column25]],Table12151658921[[#This Row],[Column26]],Table12151658921[[#This Row],[Column27]])</f>
        <v>0</v>
      </c>
      <c r="AD79" s="102"/>
      <c r="AE79" s="102"/>
      <c r="AF79" s="102"/>
      <c r="AG79" s="102"/>
      <c r="AH79" s="59"/>
      <c r="AI79" s="118" t="e">
        <f>AVERAGE(Table12151658921[[#This Row],[Column33]],Table12151658921[[#This Row],[Column32]],Table12151658921[[#This Row],[Column31]])</f>
        <v>#DIV/0!</v>
      </c>
      <c r="AJ79" s="58"/>
      <c r="AK79" s="58"/>
      <c r="AL79" s="102"/>
      <c r="AM79" s="58"/>
      <c r="AN79" s="59"/>
      <c r="AO79" s="118">
        <v>0</v>
      </c>
      <c r="AP79" s="59">
        <v>0</v>
      </c>
      <c r="AQ79" s="59">
        <v>0</v>
      </c>
      <c r="AR79" s="59">
        <v>0</v>
      </c>
      <c r="AS79" s="102"/>
      <c r="AT79" s="59"/>
      <c r="AU79" s="118">
        <f>AVERAGE(Table12151658921[[#This Row],[Column45]],Table12151658921[[#This Row],[Column44]],Table12151658921[[#This Row],[Column43]])</f>
        <v>0</v>
      </c>
      <c r="AV79" s="102">
        <v>0</v>
      </c>
      <c r="AW79" s="102">
        <v>0</v>
      </c>
      <c r="AX79" s="102">
        <v>0</v>
      </c>
      <c r="AY79" s="102">
        <v>0</v>
      </c>
      <c r="AZ79" s="102">
        <v>0</v>
      </c>
      <c r="BA7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0" spans="1:53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54"/>
      <c r="M80" s="54"/>
      <c r="N80" s="54"/>
      <c r="O80" s="54"/>
      <c r="P80" s="65"/>
      <c r="Q8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0" s="101"/>
      <c r="S80" s="101"/>
      <c r="T80" s="101"/>
      <c r="U80" s="101"/>
      <c r="V80" s="65"/>
      <c r="W80" s="118" t="e">
        <f>AVERAGE(Table12151658921[[#This Row],[Column19]],Table12151658921[[#This Row],[Column20]],Table12151658921[[#This Row],[Column22]])</f>
        <v>#DIV/0!</v>
      </c>
      <c r="X80" s="59">
        <v>0</v>
      </c>
      <c r="Y80" s="59">
        <v>0</v>
      </c>
      <c r="Z80" s="59">
        <v>0</v>
      </c>
      <c r="AA80" s="101"/>
      <c r="AB80" s="65"/>
      <c r="AC80" s="118">
        <f>AVERAGE(Table12151658921[[#This Row],[Column25]],Table12151658921[[#This Row],[Column26]],Table12151658921[[#This Row],[Column27]])</f>
        <v>0</v>
      </c>
      <c r="AD80" s="101"/>
      <c r="AE80" s="101"/>
      <c r="AF80" s="101"/>
      <c r="AG80" s="101"/>
      <c r="AH80" s="65"/>
      <c r="AI80" s="118" t="e">
        <f>AVERAGE(Table12151658921[[#This Row],[Column33]],Table12151658921[[#This Row],[Column32]],Table12151658921[[#This Row],[Column31]])</f>
        <v>#DIV/0!</v>
      </c>
      <c r="AJ80" s="54"/>
      <c r="AK80" s="54"/>
      <c r="AL80" s="101"/>
      <c r="AM80" s="54"/>
      <c r="AN80" s="65"/>
      <c r="AO80" s="118">
        <v>0</v>
      </c>
      <c r="AP80" s="59">
        <v>0</v>
      </c>
      <c r="AQ80" s="59">
        <v>0</v>
      </c>
      <c r="AR80" s="59">
        <v>0</v>
      </c>
      <c r="AS80" s="101"/>
      <c r="AT80" s="65"/>
      <c r="AU80" s="118">
        <f>AVERAGE(Table12151658921[[#This Row],[Column45]],Table12151658921[[#This Row],[Column44]],Table12151658921[[#This Row],[Column43]])</f>
        <v>0</v>
      </c>
      <c r="AV80" s="102">
        <v>0</v>
      </c>
      <c r="AW80" s="102">
        <v>0</v>
      </c>
      <c r="AX80" s="102">
        <v>0</v>
      </c>
      <c r="AY80" s="102">
        <v>0</v>
      </c>
      <c r="AZ80" s="102">
        <v>0</v>
      </c>
      <c r="BA8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1" spans="1:53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58"/>
      <c r="M81" s="58"/>
      <c r="N81" s="58"/>
      <c r="O81" s="58"/>
      <c r="P81" s="59"/>
      <c r="Q8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1" s="102"/>
      <c r="S81" s="102"/>
      <c r="T81" s="102"/>
      <c r="U81" s="102"/>
      <c r="V81" s="59"/>
      <c r="W81" s="118" t="e">
        <f>AVERAGE(Table12151658921[[#This Row],[Column19]],Table12151658921[[#This Row],[Column20]],Table12151658921[[#This Row],[Column22]])</f>
        <v>#DIV/0!</v>
      </c>
      <c r="X81" s="59">
        <v>0</v>
      </c>
      <c r="Y81" s="59">
        <v>0</v>
      </c>
      <c r="Z81" s="59">
        <v>0</v>
      </c>
      <c r="AA81" s="102"/>
      <c r="AB81" s="59"/>
      <c r="AC81" s="118">
        <f>AVERAGE(Table12151658921[[#This Row],[Column25]],Table12151658921[[#This Row],[Column26]],Table12151658921[[#This Row],[Column27]])</f>
        <v>0</v>
      </c>
      <c r="AD81" s="102"/>
      <c r="AE81" s="102"/>
      <c r="AF81" s="102"/>
      <c r="AG81" s="102"/>
      <c r="AH81" s="59"/>
      <c r="AI81" s="118" t="e">
        <f>AVERAGE(Table12151658921[[#This Row],[Column33]],Table12151658921[[#This Row],[Column32]],Table12151658921[[#This Row],[Column31]])</f>
        <v>#DIV/0!</v>
      </c>
      <c r="AJ81" s="58"/>
      <c r="AK81" s="58"/>
      <c r="AL81" s="102"/>
      <c r="AM81" s="58"/>
      <c r="AN81" s="59"/>
      <c r="AO81" s="118">
        <v>0</v>
      </c>
      <c r="AP81" s="59">
        <v>0</v>
      </c>
      <c r="AQ81" s="59">
        <v>0</v>
      </c>
      <c r="AR81" s="59">
        <v>0</v>
      </c>
      <c r="AS81" s="102"/>
      <c r="AT81" s="59"/>
      <c r="AU81" s="118">
        <f>AVERAGE(Table12151658921[[#This Row],[Column45]],Table12151658921[[#This Row],[Column44]],Table12151658921[[#This Row],[Column43]])</f>
        <v>0</v>
      </c>
      <c r="AV81" s="102">
        <v>0</v>
      </c>
      <c r="AW81" s="102">
        <v>0</v>
      </c>
      <c r="AX81" s="102">
        <v>0</v>
      </c>
      <c r="AY81" s="102">
        <v>0</v>
      </c>
      <c r="AZ81" s="102">
        <v>0</v>
      </c>
      <c r="BA8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2" spans="1:53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54"/>
      <c r="M82" s="54"/>
      <c r="N82" s="54"/>
      <c r="O82" s="54"/>
      <c r="P82" s="65"/>
      <c r="Q8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2" s="101"/>
      <c r="S82" s="101"/>
      <c r="T82" s="101"/>
      <c r="U82" s="101"/>
      <c r="V82" s="65"/>
      <c r="W82" s="118" t="e">
        <f>AVERAGE(Table12151658921[[#This Row],[Column19]],Table12151658921[[#This Row],[Column20]],Table12151658921[[#This Row],[Column22]])</f>
        <v>#DIV/0!</v>
      </c>
      <c r="X82" s="59">
        <v>0</v>
      </c>
      <c r="Y82" s="59">
        <v>0</v>
      </c>
      <c r="Z82" s="59">
        <v>0</v>
      </c>
      <c r="AA82" s="101"/>
      <c r="AB82" s="65"/>
      <c r="AC82" s="118">
        <f>AVERAGE(Table12151658921[[#This Row],[Column25]],Table12151658921[[#This Row],[Column26]],Table12151658921[[#This Row],[Column27]])</f>
        <v>0</v>
      </c>
      <c r="AD82" s="101"/>
      <c r="AE82" s="101"/>
      <c r="AF82" s="101"/>
      <c r="AG82" s="101"/>
      <c r="AH82" s="65"/>
      <c r="AI82" s="118" t="e">
        <f>AVERAGE(Table12151658921[[#This Row],[Column33]],Table12151658921[[#This Row],[Column32]],Table12151658921[[#This Row],[Column31]])</f>
        <v>#DIV/0!</v>
      </c>
      <c r="AJ82" s="54"/>
      <c r="AK82" s="54"/>
      <c r="AL82" s="101"/>
      <c r="AM82" s="54"/>
      <c r="AN82" s="65"/>
      <c r="AO82" s="118">
        <v>0</v>
      </c>
      <c r="AP82" s="59">
        <v>0</v>
      </c>
      <c r="AQ82" s="59">
        <v>0</v>
      </c>
      <c r="AR82" s="59">
        <v>0</v>
      </c>
      <c r="AS82" s="101"/>
      <c r="AT82" s="65"/>
      <c r="AU82" s="118">
        <f>AVERAGE(Table12151658921[[#This Row],[Column45]],Table12151658921[[#This Row],[Column44]],Table12151658921[[#This Row],[Column43]])</f>
        <v>0</v>
      </c>
      <c r="AV82" s="102">
        <v>0</v>
      </c>
      <c r="AW82" s="102">
        <v>0</v>
      </c>
      <c r="AX82" s="102">
        <v>0</v>
      </c>
      <c r="AY82" s="102">
        <v>0</v>
      </c>
      <c r="AZ82" s="102">
        <v>0</v>
      </c>
      <c r="BA8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3" spans="1:53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58"/>
      <c r="M83" s="58"/>
      <c r="N83" s="58"/>
      <c r="O83" s="58"/>
      <c r="P83" s="59"/>
      <c r="Q8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3" s="102"/>
      <c r="S83" s="102"/>
      <c r="T83" s="102"/>
      <c r="U83" s="102"/>
      <c r="V83" s="59"/>
      <c r="W83" s="118" t="e">
        <f>AVERAGE(Table12151658921[[#This Row],[Column19]],Table12151658921[[#This Row],[Column20]],Table12151658921[[#This Row],[Column22]])</f>
        <v>#DIV/0!</v>
      </c>
      <c r="X83" s="59">
        <v>0</v>
      </c>
      <c r="Y83" s="59">
        <v>0</v>
      </c>
      <c r="Z83" s="59">
        <v>0</v>
      </c>
      <c r="AA83" s="102"/>
      <c r="AB83" s="59"/>
      <c r="AC83" s="118">
        <f>AVERAGE(Table12151658921[[#This Row],[Column25]],Table12151658921[[#This Row],[Column26]],Table12151658921[[#This Row],[Column27]])</f>
        <v>0</v>
      </c>
      <c r="AD83" s="102"/>
      <c r="AE83" s="102"/>
      <c r="AF83" s="102"/>
      <c r="AG83" s="102"/>
      <c r="AH83" s="59"/>
      <c r="AI83" s="118" t="e">
        <f>AVERAGE(Table12151658921[[#This Row],[Column33]],Table12151658921[[#This Row],[Column32]],Table12151658921[[#This Row],[Column31]])</f>
        <v>#DIV/0!</v>
      </c>
      <c r="AJ83" s="58"/>
      <c r="AK83" s="58"/>
      <c r="AL83" s="102"/>
      <c r="AM83" s="58"/>
      <c r="AN83" s="59"/>
      <c r="AO83" s="118">
        <v>0</v>
      </c>
      <c r="AP83" s="59">
        <v>0</v>
      </c>
      <c r="AQ83" s="59">
        <v>0</v>
      </c>
      <c r="AR83" s="59">
        <v>0</v>
      </c>
      <c r="AS83" s="102"/>
      <c r="AT83" s="59"/>
      <c r="AU83" s="118">
        <f>AVERAGE(Table12151658921[[#This Row],[Column45]],Table12151658921[[#This Row],[Column44]],Table12151658921[[#This Row],[Column43]])</f>
        <v>0</v>
      </c>
      <c r="AV83" s="102">
        <v>0</v>
      </c>
      <c r="AW83" s="102">
        <v>0</v>
      </c>
      <c r="AX83" s="102">
        <v>0</v>
      </c>
      <c r="AY83" s="102">
        <v>0</v>
      </c>
      <c r="AZ83" s="102">
        <v>0</v>
      </c>
      <c r="BA8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4" spans="1:53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54"/>
      <c r="M84" s="54"/>
      <c r="N84" s="54"/>
      <c r="O84" s="54"/>
      <c r="P84" s="65"/>
      <c r="Q8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4" s="101"/>
      <c r="S84" s="101"/>
      <c r="T84" s="101"/>
      <c r="U84" s="101"/>
      <c r="V84" s="65"/>
      <c r="W84" s="118" t="e">
        <f>AVERAGE(Table12151658921[[#This Row],[Column19]],Table12151658921[[#This Row],[Column20]],Table12151658921[[#This Row],[Column22]])</f>
        <v>#DIV/0!</v>
      </c>
      <c r="X84" s="59">
        <v>0</v>
      </c>
      <c r="Y84" s="59">
        <v>0</v>
      </c>
      <c r="Z84" s="59">
        <v>0</v>
      </c>
      <c r="AA84" s="101"/>
      <c r="AB84" s="65"/>
      <c r="AC84" s="118">
        <f>AVERAGE(Table12151658921[[#This Row],[Column25]],Table12151658921[[#This Row],[Column26]],Table12151658921[[#This Row],[Column27]])</f>
        <v>0</v>
      </c>
      <c r="AD84" s="101"/>
      <c r="AE84" s="101"/>
      <c r="AF84" s="101"/>
      <c r="AG84" s="101"/>
      <c r="AH84" s="65"/>
      <c r="AI84" s="118" t="e">
        <f>AVERAGE(Table12151658921[[#This Row],[Column33]],Table12151658921[[#This Row],[Column32]],Table12151658921[[#This Row],[Column31]])</f>
        <v>#DIV/0!</v>
      </c>
      <c r="AJ84" s="54"/>
      <c r="AK84" s="54"/>
      <c r="AL84" s="101"/>
      <c r="AM84" s="54"/>
      <c r="AN84" s="65"/>
      <c r="AO84" s="118">
        <v>0</v>
      </c>
      <c r="AP84" s="59">
        <v>0</v>
      </c>
      <c r="AQ84" s="59">
        <v>0</v>
      </c>
      <c r="AR84" s="59">
        <v>0</v>
      </c>
      <c r="AS84" s="101"/>
      <c r="AT84" s="65"/>
      <c r="AU84" s="118">
        <f>AVERAGE(Table12151658921[[#This Row],[Column45]],Table12151658921[[#This Row],[Column44]],Table12151658921[[#This Row],[Column43]])</f>
        <v>0</v>
      </c>
      <c r="AV84" s="102">
        <v>0</v>
      </c>
      <c r="AW84" s="102">
        <v>0</v>
      </c>
      <c r="AX84" s="102">
        <v>0</v>
      </c>
      <c r="AY84" s="102">
        <v>0</v>
      </c>
      <c r="AZ84" s="102">
        <v>0</v>
      </c>
      <c r="BA8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5" spans="1:53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58"/>
      <c r="M85" s="58"/>
      <c r="N85" s="58"/>
      <c r="O85" s="58"/>
      <c r="P85" s="59"/>
      <c r="Q8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5" s="102"/>
      <c r="S85" s="102"/>
      <c r="T85" s="102"/>
      <c r="U85" s="102"/>
      <c r="V85" s="59"/>
      <c r="W85" s="118" t="e">
        <f>AVERAGE(Table12151658921[[#This Row],[Column19]],Table12151658921[[#This Row],[Column20]],Table12151658921[[#This Row],[Column22]])</f>
        <v>#DIV/0!</v>
      </c>
      <c r="X85" s="59">
        <v>0</v>
      </c>
      <c r="Y85" s="59">
        <v>0</v>
      </c>
      <c r="Z85" s="59">
        <v>0</v>
      </c>
      <c r="AA85" s="102"/>
      <c r="AB85" s="59"/>
      <c r="AC85" s="118">
        <f>AVERAGE(Table12151658921[[#This Row],[Column25]],Table12151658921[[#This Row],[Column26]],Table12151658921[[#This Row],[Column27]])</f>
        <v>0</v>
      </c>
      <c r="AD85" s="102"/>
      <c r="AE85" s="102"/>
      <c r="AF85" s="102"/>
      <c r="AG85" s="102"/>
      <c r="AH85" s="59"/>
      <c r="AI85" s="118" t="e">
        <f>AVERAGE(Table12151658921[[#This Row],[Column33]],Table12151658921[[#This Row],[Column32]],Table12151658921[[#This Row],[Column31]])</f>
        <v>#DIV/0!</v>
      </c>
      <c r="AJ85" s="58"/>
      <c r="AK85" s="58"/>
      <c r="AL85" s="102"/>
      <c r="AM85" s="58"/>
      <c r="AN85" s="59"/>
      <c r="AO85" s="118">
        <v>0</v>
      </c>
      <c r="AP85" s="59">
        <v>0</v>
      </c>
      <c r="AQ85" s="59">
        <v>0</v>
      </c>
      <c r="AR85" s="59">
        <v>0</v>
      </c>
      <c r="AS85" s="102"/>
      <c r="AT85" s="59"/>
      <c r="AU85" s="118">
        <f>AVERAGE(Table12151658921[[#This Row],[Column45]],Table12151658921[[#This Row],[Column44]],Table12151658921[[#This Row],[Column43]])</f>
        <v>0</v>
      </c>
      <c r="AV85" s="102">
        <v>0</v>
      </c>
      <c r="AW85" s="102">
        <v>0</v>
      </c>
      <c r="AX85" s="102">
        <v>0</v>
      </c>
      <c r="AY85" s="102">
        <v>0</v>
      </c>
      <c r="AZ85" s="102">
        <v>0</v>
      </c>
      <c r="BA8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6" spans="1:53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54"/>
      <c r="M86" s="54"/>
      <c r="N86" s="54"/>
      <c r="O86" s="54"/>
      <c r="P86" s="65"/>
      <c r="Q8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6" s="101"/>
      <c r="S86" s="101"/>
      <c r="T86" s="101"/>
      <c r="U86" s="101"/>
      <c r="V86" s="65"/>
      <c r="W86" s="118" t="e">
        <f>AVERAGE(Table12151658921[[#This Row],[Column19]],Table12151658921[[#This Row],[Column20]],Table12151658921[[#This Row],[Column22]])</f>
        <v>#DIV/0!</v>
      </c>
      <c r="X86" s="59">
        <v>0</v>
      </c>
      <c r="Y86" s="59">
        <v>0</v>
      </c>
      <c r="Z86" s="59">
        <v>0</v>
      </c>
      <c r="AA86" s="101"/>
      <c r="AB86" s="65"/>
      <c r="AC86" s="118">
        <f>AVERAGE(Table12151658921[[#This Row],[Column25]],Table12151658921[[#This Row],[Column26]],Table12151658921[[#This Row],[Column27]])</f>
        <v>0</v>
      </c>
      <c r="AD86" s="101"/>
      <c r="AE86" s="101"/>
      <c r="AF86" s="101"/>
      <c r="AG86" s="101"/>
      <c r="AH86" s="65"/>
      <c r="AI86" s="118" t="e">
        <f>AVERAGE(Table12151658921[[#This Row],[Column33]],Table12151658921[[#This Row],[Column32]],Table12151658921[[#This Row],[Column31]])</f>
        <v>#DIV/0!</v>
      </c>
      <c r="AJ86" s="54"/>
      <c r="AK86" s="54"/>
      <c r="AL86" s="101"/>
      <c r="AM86" s="54"/>
      <c r="AN86" s="65"/>
      <c r="AO86" s="118">
        <v>0</v>
      </c>
      <c r="AP86" s="59">
        <v>0</v>
      </c>
      <c r="AQ86" s="59">
        <v>0</v>
      </c>
      <c r="AR86" s="59">
        <v>0</v>
      </c>
      <c r="AS86" s="101"/>
      <c r="AT86" s="65"/>
      <c r="AU86" s="118">
        <f>AVERAGE(Table12151658921[[#This Row],[Column45]],Table12151658921[[#This Row],[Column44]],Table12151658921[[#This Row],[Column43]])</f>
        <v>0</v>
      </c>
      <c r="AV86" s="102">
        <v>0</v>
      </c>
      <c r="AW86" s="102">
        <v>0</v>
      </c>
      <c r="AX86" s="102">
        <v>0</v>
      </c>
      <c r="AY86" s="102">
        <v>0</v>
      </c>
      <c r="AZ86" s="102">
        <v>0</v>
      </c>
      <c r="BA8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7" spans="1:53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58"/>
      <c r="M87" s="58"/>
      <c r="N87" s="58"/>
      <c r="O87" s="58"/>
      <c r="P87" s="59"/>
      <c r="Q8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7" s="102"/>
      <c r="S87" s="102"/>
      <c r="T87" s="102"/>
      <c r="U87" s="102"/>
      <c r="V87" s="59"/>
      <c r="W87" s="118" t="e">
        <f>AVERAGE(Table12151658921[[#This Row],[Column19]],Table12151658921[[#This Row],[Column20]],Table12151658921[[#This Row],[Column22]])</f>
        <v>#DIV/0!</v>
      </c>
      <c r="X87" s="59">
        <v>0</v>
      </c>
      <c r="Y87" s="59">
        <v>0</v>
      </c>
      <c r="Z87" s="59">
        <v>0</v>
      </c>
      <c r="AA87" s="102"/>
      <c r="AB87" s="59"/>
      <c r="AC87" s="118">
        <f>AVERAGE(Table12151658921[[#This Row],[Column25]],Table12151658921[[#This Row],[Column26]],Table12151658921[[#This Row],[Column27]])</f>
        <v>0</v>
      </c>
      <c r="AD87" s="102"/>
      <c r="AE87" s="102"/>
      <c r="AF87" s="102"/>
      <c r="AG87" s="102"/>
      <c r="AH87" s="59"/>
      <c r="AI87" s="118" t="e">
        <f>AVERAGE(Table12151658921[[#This Row],[Column33]],Table12151658921[[#This Row],[Column32]],Table12151658921[[#This Row],[Column31]])</f>
        <v>#DIV/0!</v>
      </c>
      <c r="AJ87" s="58"/>
      <c r="AK87" s="58"/>
      <c r="AL87" s="102"/>
      <c r="AM87" s="58"/>
      <c r="AN87" s="59"/>
      <c r="AO87" s="118">
        <v>0</v>
      </c>
      <c r="AP87" s="59">
        <v>0</v>
      </c>
      <c r="AQ87" s="59">
        <v>0</v>
      </c>
      <c r="AR87" s="59">
        <v>0</v>
      </c>
      <c r="AS87" s="102"/>
      <c r="AT87" s="59"/>
      <c r="AU87" s="118">
        <f>AVERAGE(Table12151658921[[#This Row],[Column45]],Table12151658921[[#This Row],[Column44]],Table12151658921[[#This Row],[Column43]])</f>
        <v>0</v>
      </c>
      <c r="AV87" s="102">
        <v>0</v>
      </c>
      <c r="AW87" s="102">
        <v>0</v>
      </c>
      <c r="AX87" s="102">
        <v>0</v>
      </c>
      <c r="AY87" s="102">
        <v>0</v>
      </c>
      <c r="AZ87" s="102">
        <v>0</v>
      </c>
      <c r="BA8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8" spans="1:53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54"/>
      <c r="M88" s="54"/>
      <c r="N88" s="54"/>
      <c r="O88" s="54"/>
      <c r="P88" s="65"/>
      <c r="Q8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8" s="101"/>
      <c r="S88" s="101"/>
      <c r="T88" s="101"/>
      <c r="U88" s="101"/>
      <c r="V88" s="65"/>
      <c r="W88" s="118" t="e">
        <f>AVERAGE(Table12151658921[[#This Row],[Column19]],Table12151658921[[#This Row],[Column20]],Table12151658921[[#This Row],[Column22]])</f>
        <v>#DIV/0!</v>
      </c>
      <c r="X88" s="59">
        <v>0</v>
      </c>
      <c r="Y88" s="59">
        <v>0</v>
      </c>
      <c r="Z88" s="59">
        <v>0</v>
      </c>
      <c r="AA88" s="101"/>
      <c r="AB88" s="65"/>
      <c r="AC88" s="118">
        <f>AVERAGE(Table12151658921[[#This Row],[Column25]],Table12151658921[[#This Row],[Column26]],Table12151658921[[#This Row],[Column27]])</f>
        <v>0</v>
      </c>
      <c r="AD88" s="101"/>
      <c r="AE88" s="101"/>
      <c r="AF88" s="101"/>
      <c r="AG88" s="101"/>
      <c r="AH88" s="65"/>
      <c r="AI88" s="118" t="e">
        <f>AVERAGE(Table12151658921[[#This Row],[Column33]],Table12151658921[[#This Row],[Column32]],Table12151658921[[#This Row],[Column31]])</f>
        <v>#DIV/0!</v>
      </c>
      <c r="AJ88" s="54"/>
      <c r="AK88" s="54"/>
      <c r="AL88" s="101"/>
      <c r="AM88" s="54"/>
      <c r="AN88" s="65"/>
      <c r="AO88" s="118">
        <v>0</v>
      </c>
      <c r="AP88" s="59">
        <v>0</v>
      </c>
      <c r="AQ88" s="59">
        <v>0</v>
      </c>
      <c r="AR88" s="59">
        <v>0</v>
      </c>
      <c r="AS88" s="101"/>
      <c r="AT88" s="65"/>
      <c r="AU88" s="118">
        <f>AVERAGE(Table12151658921[[#This Row],[Column45]],Table12151658921[[#This Row],[Column44]],Table12151658921[[#This Row],[Column43]])</f>
        <v>0</v>
      </c>
      <c r="AV88" s="102">
        <v>0</v>
      </c>
      <c r="AW88" s="102">
        <v>0</v>
      </c>
      <c r="AX88" s="102">
        <v>0</v>
      </c>
      <c r="AY88" s="102">
        <v>0</v>
      </c>
      <c r="AZ88" s="102">
        <v>0</v>
      </c>
      <c r="BA8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89" spans="1:53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58"/>
      <c r="M89" s="58"/>
      <c r="N89" s="58"/>
      <c r="O89" s="58"/>
      <c r="P89" s="59"/>
      <c r="Q8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89" s="102"/>
      <c r="S89" s="102"/>
      <c r="T89" s="102"/>
      <c r="U89" s="102"/>
      <c r="V89" s="59"/>
      <c r="W89" s="118" t="e">
        <f>AVERAGE(Table12151658921[[#This Row],[Column19]],Table12151658921[[#This Row],[Column20]],Table12151658921[[#This Row],[Column22]])</f>
        <v>#DIV/0!</v>
      </c>
      <c r="X89" s="59">
        <v>0</v>
      </c>
      <c r="Y89" s="59">
        <v>0</v>
      </c>
      <c r="Z89" s="59">
        <v>0</v>
      </c>
      <c r="AA89" s="102"/>
      <c r="AB89" s="59"/>
      <c r="AC89" s="118">
        <f>AVERAGE(Table12151658921[[#This Row],[Column25]],Table12151658921[[#This Row],[Column26]],Table12151658921[[#This Row],[Column27]])</f>
        <v>0</v>
      </c>
      <c r="AD89" s="102"/>
      <c r="AE89" s="102"/>
      <c r="AF89" s="102"/>
      <c r="AG89" s="102"/>
      <c r="AH89" s="59"/>
      <c r="AI89" s="118" t="e">
        <f>AVERAGE(Table12151658921[[#This Row],[Column33]],Table12151658921[[#This Row],[Column32]],Table12151658921[[#This Row],[Column31]])</f>
        <v>#DIV/0!</v>
      </c>
      <c r="AJ89" s="58"/>
      <c r="AK89" s="58"/>
      <c r="AL89" s="102"/>
      <c r="AM89" s="58"/>
      <c r="AN89" s="59"/>
      <c r="AO89" s="118">
        <v>0</v>
      </c>
      <c r="AP89" s="59">
        <v>0</v>
      </c>
      <c r="AQ89" s="59">
        <v>0</v>
      </c>
      <c r="AR89" s="59">
        <v>0</v>
      </c>
      <c r="AS89" s="102"/>
      <c r="AT89" s="59"/>
      <c r="AU89" s="118">
        <f>AVERAGE(Table12151658921[[#This Row],[Column45]],Table12151658921[[#This Row],[Column44]],Table12151658921[[#This Row],[Column43]])</f>
        <v>0</v>
      </c>
      <c r="AV89" s="102">
        <v>0</v>
      </c>
      <c r="AW89" s="102">
        <v>0</v>
      </c>
      <c r="AX89" s="102">
        <v>0</v>
      </c>
      <c r="AY89" s="102">
        <v>0</v>
      </c>
      <c r="AZ89" s="102">
        <v>0</v>
      </c>
      <c r="BA8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0" spans="1:53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54"/>
      <c r="M90" s="54"/>
      <c r="N90" s="54"/>
      <c r="O90" s="54"/>
      <c r="P90" s="65"/>
      <c r="Q9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0" s="101"/>
      <c r="S90" s="101"/>
      <c r="T90" s="101"/>
      <c r="U90" s="101"/>
      <c r="V90" s="65"/>
      <c r="W90" s="118" t="e">
        <f>AVERAGE(Table12151658921[[#This Row],[Column19]],Table12151658921[[#This Row],[Column20]],Table12151658921[[#This Row],[Column22]])</f>
        <v>#DIV/0!</v>
      </c>
      <c r="X90" s="59">
        <v>0</v>
      </c>
      <c r="Y90" s="59">
        <v>0</v>
      </c>
      <c r="Z90" s="59">
        <v>0</v>
      </c>
      <c r="AA90" s="101"/>
      <c r="AB90" s="65"/>
      <c r="AC90" s="118">
        <f>AVERAGE(Table12151658921[[#This Row],[Column25]],Table12151658921[[#This Row],[Column26]],Table12151658921[[#This Row],[Column27]])</f>
        <v>0</v>
      </c>
      <c r="AD90" s="101"/>
      <c r="AE90" s="101"/>
      <c r="AF90" s="101"/>
      <c r="AG90" s="101"/>
      <c r="AH90" s="65"/>
      <c r="AI90" s="118" t="e">
        <f>AVERAGE(Table12151658921[[#This Row],[Column33]],Table12151658921[[#This Row],[Column32]],Table12151658921[[#This Row],[Column31]])</f>
        <v>#DIV/0!</v>
      </c>
      <c r="AJ90" s="54"/>
      <c r="AK90" s="54"/>
      <c r="AL90" s="101"/>
      <c r="AM90" s="54"/>
      <c r="AN90" s="65"/>
      <c r="AO90" s="118">
        <v>0</v>
      </c>
      <c r="AP90" s="59">
        <v>0</v>
      </c>
      <c r="AQ90" s="59">
        <v>0</v>
      </c>
      <c r="AR90" s="59">
        <v>0</v>
      </c>
      <c r="AS90" s="101"/>
      <c r="AT90" s="65"/>
      <c r="AU90" s="118">
        <f>AVERAGE(Table12151658921[[#This Row],[Column45]],Table12151658921[[#This Row],[Column44]],Table12151658921[[#This Row],[Column43]])</f>
        <v>0</v>
      </c>
      <c r="AV90" s="102">
        <v>0</v>
      </c>
      <c r="AW90" s="102">
        <v>0</v>
      </c>
      <c r="AX90" s="102">
        <v>0</v>
      </c>
      <c r="AY90" s="102">
        <v>0</v>
      </c>
      <c r="AZ90" s="102">
        <v>0</v>
      </c>
      <c r="BA9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1" spans="1:53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58"/>
      <c r="M91" s="58"/>
      <c r="N91" s="58"/>
      <c r="O91" s="58"/>
      <c r="P91" s="59"/>
      <c r="Q9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1" s="102"/>
      <c r="S91" s="102"/>
      <c r="T91" s="102"/>
      <c r="U91" s="102"/>
      <c r="V91" s="59"/>
      <c r="W91" s="118" t="e">
        <f>AVERAGE(Table12151658921[[#This Row],[Column19]],Table12151658921[[#This Row],[Column20]],Table12151658921[[#This Row],[Column22]])</f>
        <v>#DIV/0!</v>
      </c>
      <c r="X91" s="59">
        <v>0</v>
      </c>
      <c r="Y91" s="59">
        <v>0</v>
      </c>
      <c r="Z91" s="59">
        <v>0</v>
      </c>
      <c r="AA91" s="102"/>
      <c r="AB91" s="59"/>
      <c r="AC91" s="118">
        <f>AVERAGE(Table12151658921[[#This Row],[Column25]],Table12151658921[[#This Row],[Column26]],Table12151658921[[#This Row],[Column27]])</f>
        <v>0</v>
      </c>
      <c r="AD91" s="102"/>
      <c r="AE91" s="102"/>
      <c r="AF91" s="102"/>
      <c r="AG91" s="102"/>
      <c r="AH91" s="59"/>
      <c r="AI91" s="118" t="e">
        <f>AVERAGE(Table12151658921[[#This Row],[Column33]],Table12151658921[[#This Row],[Column32]],Table12151658921[[#This Row],[Column31]])</f>
        <v>#DIV/0!</v>
      </c>
      <c r="AJ91" s="58"/>
      <c r="AK91" s="58"/>
      <c r="AL91" s="102"/>
      <c r="AM91" s="58"/>
      <c r="AN91" s="59"/>
      <c r="AO91" s="118">
        <v>0</v>
      </c>
      <c r="AP91" s="59">
        <v>0</v>
      </c>
      <c r="AQ91" s="59">
        <v>0</v>
      </c>
      <c r="AR91" s="59">
        <v>0</v>
      </c>
      <c r="AS91" s="102"/>
      <c r="AT91" s="59"/>
      <c r="AU91" s="118">
        <f>AVERAGE(Table12151658921[[#This Row],[Column45]],Table12151658921[[#This Row],[Column44]],Table12151658921[[#This Row],[Column43]])</f>
        <v>0</v>
      </c>
      <c r="AV91" s="102">
        <v>0</v>
      </c>
      <c r="AW91" s="102">
        <v>0</v>
      </c>
      <c r="AX91" s="102">
        <v>0</v>
      </c>
      <c r="AY91" s="102">
        <v>0</v>
      </c>
      <c r="AZ91" s="102">
        <v>0</v>
      </c>
      <c r="BA9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2" spans="1:53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54"/>
      <c r="M92" s="54"/>
      <c r="N92" s="54"/>
      <c r="O92" s="54"/>
      <c r="P92" s="65"/>
      <c r="Q9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2" s="101"/>
      <c r="S92" s="101"/>
      <c r="T92" s="101"/>
      <c r="U92" s="101"/>
      <c r="V92" s="65"/>
      <c r="W92" s="118" t="e">
        <f>AVERAGE(Table12151658921[[#This Row],[Column19]],Table12151658921[[#This Row],[Column20]],Table12151658921[[#This Row],[Column22]])</f>
        <v>#DIV/0!</v>
      </c>
      <c r="X92" s="59">
        <v>0</v>
      </c>
      <c r="Y92" s="59">
        <v>0</v>
      </c>
      <c r="Z92" s="59">
        <v>0</v>
      </c>
      <c r="AA92" s="101"/>
      <c r="AB92" s="65"/>
      <c r="AC92" s="118">
        <f>AVERAGE(Table12151658921[[#This Row],[Column25]],Table12151658921[[#This Row],[Column26]],Table12151658921[[#This Row],[Column27]])</f>
        <v>0</v>
      </c>
      <c r="AD92" s="101"/>
      <c r="AE92" s="101"/>
      <c r="AF92" s="101"/>
      <c r="AG92" s="101"/>
      <c r="AH92" s="65"/>
      <c r="AI92" s="118" t="e">
        <f>AVERAGE(Table12151658921[[#This Row],[Column33]],Table12151658921[[#This Row],[Column32]],Table12151658921[[#This Row],[Column31]])</f>
        <v>#DIV/0!</v>
      </c>
      <c r="AJ92" s="54"/>
      <c r="AK92" s="54"/>
      <c r="AL92" s="101"/>
      <c r="AM92" s="54"/>
      <c r="AN92" s="65"/>
      <c r="AO92" s="118">
        <v>0</v>
      </c>
      <c r="AP92" s="59">
        <v>0</v>
      </c>
      <c r="AQ92" s="59">
        <v>0</v>
      </c>
      <c r="AR92" s="59">
        <v>0</v>
      </c>
      <c r="AS92" s="101"/>
      <c r="AT92" s="65"/>
      <c r="AU92" s="118">
        <f>AVERAGE(Table12151658921[[#This Row],[Column45]],Table12151658921[[#This Row],[Column44]],Table12151658921[[#This Row],[Column43]])</f>
        <v>0</v>
      </c>
      <c r="AV92" s="102">
        <v>0</v>
      </c>
      <c r="AW92" s="102">
        <v>0</v>
      </c>
      <c r="AX92" s="102">
        <v>0</v>
      </c>
      <c r="AY92" s="102">
        <v>0</v>
      </c>
      <c r="AZ92" s="102">
        <v>0</v>
      </c>
      <c r="BA9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3" spans="1:53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58"/>
      <c r="M93" s="58"/>
      <c r="N93" s="58"/>
      <c r="O93" s="58"/>
      <c r="P93" s="59"/>
      <c r="Q9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3" s="102"/>
      <c r="S93" s="102"/>
      <c r="T93" s="102"/>
      <c r="U93" s="102"/>
      <c r="V93" s="59"/>
      <c r="W93" s="118" t="e">
        <f>AVERAGE(Table12151658921[[#This Row],[Column19]],Table12151658921[[#This Row],[Column20]],Table12151658921[[#This Row],[Column22]])</f>
        <v>#DIV/0!</v>
      </c>
      <c r="X93" s="59">
        <v>0</v>
      </c>
      <c r="Y93" s="59">
        <v>0</v>
      </c>
      <c r="Z93" s="59">
        <v>0</v>
      </c>
      <c r="AA93" s="102"/>
      <c r="AB93" s="59"/>
      <c r="AC93" s="118">
        <f>AVERAGE(Table12151658921[[#This Row],[Column25]],Table12151658921[[#This Row],[Column26]],Table12151658921[[#This Row],[Column27]])</f>
        <v>0</v>
      </c>
      <c r="AD93" s="102"/>
      <c r="AE93" s="102"/>
      <c r="AF93" s="102"/>
      <c r="AG93" s="102"/>
      <c r="AH93" s="59"/>
      <c r="AI93" s="118" t="e">
        <f>AVERAGE(Table12151658921[[#This Row],[Column33]],Table12151658921[[#This Row],[Column32]],Table12151658921[[#This Row],[Column31]])</f>
        <v>#DIV/0!</v>
      </c>
      <c r="AJ93" s="58"/>
      <c r="AK93" s="58"/>
      <c r="AL93" s="102"/>
      <c r="AM93" s="58"/>
      <c r="AN93" s="59"/>
      <c r="AO93" s="118">
        <v>0</v>
      </c>
      <c r="AP93" s="59">
        <v>0</v>
      </c>
      <c r="AQ93" s="59">
        <v>0</v>
      </c>
      <c r="AR93" s="59">
        <v>0</v>
      </c>
      <c r="AS93" s="102"/>
      <c r="AT93" s="59"/>
      <c r="AU93" s="118">
        <f>AVERAGE(Table12151658921[[#This Row],[Column45]],Table12151658921[[#This Row],[Column44]],Table12151658921[[#This Row],[Column43]])</f>
        <v>0</v>
      </c>
      <c r="AV93" s="102">
        <v>0</v>
      </c>
      <c r="AW93" s="102">
        <v>0</v>
      </c>
      <c r="AX93" s="102">
        <v>0</v>
      </c>
      <c r="AY93" s="102">
        <v>0</v>
      </c>
      <c r="AZ93" s="102">
        <v>0</v>
      </c>
      <c r="BA9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4" spans="1:53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54"/>
      <c r="M94" s="54"/>
      <c r="N94" s="54"/>
      <c r="O94" s="54"/>
      <c r="P94" s="65"/>
      <c r="Q9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4" s="101"/>
      <c r="S94" s="101"/>
      <c r="T94" s="101"/>
      <c r="U94" s="101"/>
      <c r="V94" s="65"/>
      <c r="W94" s="118" t="e">
        <f>AVERAGE(Table12151658921[[#This Row],[Column19]],Table12151658921[[#This Row],[Column20]],Table12151658921[[#This Row],[Column22]])</f>
        <v>#DIV/0!</v>
      </c>
      <c r="X94" s="59">
        <v>0</v>
      </c>
      <c r="Y94" s="59">
        <v>0</v>
      </c>
      <c r="Z94" s="59">
        <v>0</v>
      </c>
      <c r="AA94" s="101"/>
      <c r="AB94" s="65"/>
      <c r="AC94" s="118">
        <f>AVERAGE(Table12151658921[[#This Row],[Column25]],Table12151658921[[#This Row],[Column26]],Table12151658921[[#This Row],[Column27]])</f>
        <v>0</v>
      </c>
      <c r="AD94" s="101"/>
      <c r="AE94" s="101"/>
      <c r="AF94" s="101"/>
      <c r="AG94" s="101"/>
      <c r="AH94" s="65"/>
      <c r="AI94" s="118" t="e">
        <f>AVERAGE(Table12151658921[[#This Row],[Column33]],Table12151658921[[#This Row],[Column32]],Table12151658921[[#This Row],[Column31]])</f>
        <v>#DIV/0!</v>
      </c>
      <c r="AJ94" s="54"/>
      <c r="AK94" s="54"/>
      <c r="AL94" s="101"/>
      <c r="AM94" s="54"/>
      <c r="AN94" s="65"/>
      <c r="AO94" s="118">
        <v>0</v>
      </c>
      <c r="AP94" s="59">
        <v>0</v>
      </c>
      <c r="AQ94" s="59">
        <v>0</v>
      </c>
      <c r="AR94" s="59">
        <v>0</v>
      </c>
      <c r="AS94" s="101"/>
      <c r="AT94" s="65"/>
      <c r="AU94" s="118">
        <f>AVERAGE(Table12151658921[[#This Row],[Column45]],Table12151658921[[#This Row],[Column44]],Table12151658921[[#This Row],[Column43]])</f>
        <v>0</v>
      </c>
      <c r="AV94" s="102">
        <v>0</v>
      </c>
      <c r="AW94" s="102">
        <v>0</v>
      </c>
      <c r="AX94" s="102">
        <v>0</v>
      </c>
      <c r="AY94" s="102">
        <v>0</v>
      </c>
      <c r="AZ94" s="102">
        <v>0</v>
      </c>
      <c r="BA9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5" spans="1:53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58"/>
      <c r="M95" s="58"/>
      <c r="N95" s="58"/>
      <c r="O95" s="58"/>
      <c r="P95" s="59"/>
      <c r="Q9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5" s="102"/>
      <c r="S95" s="102"/>
      <c r="T95" s="102"/>
      <c r="U95" s="102"/>
      <c r="V95" s="59"/>
      <c r="W95" s="118" t="e">
        <f>AVERAGE(Table12151658921[[#This Row],[Column19]],Table12151658921[[#This Row],[Column20]],Table12151658921[[#This Row],[Column22]])</f>
        <v>#DIV/0!</v>
      </c>
      <c r="X95" s="59">
        <v>0</v>
      </c>
      <c r="Y95" s="59">
        <v>0</v>
      </c>
      <c r="Z95" s="59">
        <v>0</v>
      </c>
      <c r="AA95" s="102"/>
      <c r="AB95" s="59"/>
      <c r="AC95" s="118">
        <f>AVERAGE(Table12151658921[[#This Row],[Column25]],Table12151658921[[#This Row],[Column26]],Table12151658921[[#This Row],[Column27]])</f>
        <v>0</v>
      </c>
      <c r="AD95" s="102"/>
      <c r="AE95" s="102"/>
      <c r="AF95" s="102"/>
      <c r="AG95" s="102"/>
      <c r="AH95" s="59"/>
      <c r="AI95" s="118" t="e">
        <f>AVERAGE(Table12151658921[[#This Row],[Column33]],Table12151658921[[#This Row],[Column32]],Table12151658921[[#This Row],[Column31]])</f>
        <v>#DIV/0!</v>
      </c>
      <c r="AJ95" s="58"/>
      <c r="AK95" s="58"/>
      <c r="AL95" s="102"/>
      <c r="AM95" s="58"/>
      <c r="AN95" s="59"/>
      <c r="AO95" s="118">
        <v>0</v>
      </c>
      <c r="AP95" s="59">
        <v>0</v>
      </c>
      <c r="AQ95" s="59">
        <v>0</v>
      </c>
      <c r="AR95" s="59">
        <v>0</v>
      </c>
      <c r="AS95" s="102"/>
      <c r="AT95" s="59"/>
      <c r="AU95" s="118">
        <f>AVERAGE(Table12151658921[[#This Row],[Column45]],Table12151658921[[#This Row],[Column44]],Table12151658921[[#This Row],[Column43]])</f>
        <v>0</v>
      </c>
      <c r="AV95" s="102">
        <v>0</v>
      </c>
      <c r="AW95" s="102">
        <v>0</v>
      </c>
      <c r="AX95" s="102">
        <v>0</v>
      </c>
      <c r="AY95" s="102">
        <v>0</v>
      </c>
      <c r="AZ95" s="102">
        <v>0</v>
      </c>
      <c r="BA9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6" spans="1:53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54"/>
      <c r="M96" s="54"/>
      <c r="N96" s="54"/>
      <c r="O96" s="54"/>
      <c r="P96" s="65"/>
      <c r="Q9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6" s="101"/>
      <c r="S96" s="101"/>
      <c r="T96" s="101"/>
      <c r="U96" s="101"/>
      <c r="V96" s="65"/>
      <c r="W96" s="118" t="e">
        <f>AVERAGE(Table12151658921[[#This Row],[Column19]],Table12151658921[[#This Row],[Column20]],Table12151658921[[#This Row],[Column22]])</f>
        <v>#DIV/0!</v>
      </c>
      <c r="X96" s="59">
        <v>0</v>
      </c>
      <c r="Y96" s="59">
        <v>0</v>
      </c>
      <c r="Z96" s="59">
        <v>0</v>
      </c>
      <c r="AA96" s="101"/>
      <c r="AB96" s="65"/>
      <c r="AC96" s="118">
        <f>AVERAGE(Table12151658921[[#This Row],[Column25]],Table12151658921[[#This Row],[Column26]],Table12151658921[[#This Row],[Column27]])</f>
        <v>0</v>
      </c>
      <c r="AD96" s="101"/>
      <c r="AE96" s="101"/>
      <c r="AF96" s="101"/>
      <c r="AG96" s="101"/>
      <c r="AH96" s="65"/>
      <c r="AI96" s="118" t="e">
        <f>AVERAGE(Table12151658921[[#This Row],[Column33]],Table12151658921[[#This Row],[Column32]],Table12151658921[[#This Row],[Column31]])</f>
        <v>#DIV/0!</v>
      </c>
      <c r="AJ96" s="54"/>
      <c r="AK96" s="54"/>
      <c r="AL96" s="101"/>
      <c r="AM96" s="54"/>
      <c r="AN96" s="65"/>
      <c r="AO96" s="118">
        <v>0</v>
      </c>
      <c r="AP96" s="59">
        <v>0</v>
      </c>
      <c r="AQ96" s="59">
        <v>0</v>
      </c>
      <c r="AR96" s="59">
        <v>0</v>
      </c>
      <c r="AS96" s="101"/>
      <c r="AT96" s="65"/>
      <c r="AU96" s="118">
        <f>AVERAGE(Table12151658921[[#This Row],[Column45]],Table12151658921[[#This Row],[Column44]],Table12151658921[[#This Row],[Column43]])</f>
        <v>0</v>
      </c>
      <c r="AV96" s="102">
        <v>0</v>
      </c>
      <c r="AW96" s="102">
        <v>0</v>
      </c>
      <c r="AX96" s="102">
        <v>0</v>
      </c>
      <c r="AY96" s="102">
        <v>0</v>
      </c>
      <c r="AZ96" s="102">
        <v>0</v>
      </c>
      <c r="BA9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7" spans="1:53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58"/>
      <c r="M97" s="58"/>
      <c r="N97" s="58"/>
      <c r="O97" s="58"/>
      <c r="P97" s="59"/>
      <c r="Q9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7" s="102"/>
      <c r="S97" s="102"/>
      <c r="T97" s="102"/>
      <c r="U97" s="102"/>
      <c r="V97" s="59"/>
      <c r="W97" s="118" t="e">
        <f>AVERAGE(Table12151658921[[#This Row],[Column19]],Table12151658921[[#This Row],[Column20]],Table12151658921[[#This Row],[Column22]])</f>
        <v>#DIV/0!</v>
      </c>
      <c r="X97" s="59">
        <v>0</v>
      </c>
      <c r="Y97" s="59">
        <v>0</v>
      </c>
      <c r="Z97" s="59">
        <v>0</v>
      </c>
      <c r="AA97" s="102"/>
      <c r="AB97" s="59"/>
      <c r="AC97" s="118">
        <f>AVERAGE(Table12151658921[[#This Row],[Column25]],Table12151658921[[#This Row],[Column26]],Table12151658921[[#This Row],[Column27]])</f>
        <v>0</v>
      </c>
      <c r="AD97" s="102"/>
      <c r="AE97" s="102"/>
      <c r="AF97" s="102"/>
      <c r="AG97" s="102"/>
      <c r="AH97" s="59"/>
      <c r="AI97" s="118" t="e">
        <f>AVERAGE(Table12151658921[[#This Row],[Column33]],Table12151658921[[#This Row],[Column32]],Table12151658921[[#This Row],[Column31]])</f>
        <v>#DIV/0!</v>
      </c>
      <c r="AJ97" s="58"/>
      <c r="AK97" s="58"/>
      <c r="AL97" s="102"/>
      <c r="AM97" s="58"/>
      <c r="AN97" s="59"/>
      <c r="AO97" s="118">
        <v>0</v>
      </c>
      <c r="AP97" s="59">
        <v>0</v>
      </c>
      <c r="AQ97" s="59">
        <v>0</v>
      </c>
      <c r="AR97" s="59">
        <v>0</v>
      </c>
      <c r="AS97" s="102"/>
      <c r="AT97" s="59"/>
      <c r="AU97" s="118">
        <f>AVERAGE(Table12151658921[[#This Row],[Column45]],Table12151658921[[#This Row],[Column44]],Table12151658921[[#This Row],[Column43]])</f>
        <v>0</v>
      </c>
      <c r="AV97" s="102">
        <v>0</v>
      </c>
      <c r="AW97" s="102">
        <v>0</v>
      </c>
      <c r="AX97" s="102">
        <v>0</v>
      </c>
      <c r="AY97" s="102">
        <v>0</v>
      </c>
      <c r="AZ97" s="102">
        <v>0</v>
      </c>
      <c r="BA9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8" spans="1:53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54"/>
      <c r="M98" s="54"/>
      <c r="N98" s="54"/>
      <c r="O98" s="54"/>
      <c r="P98" s="65"/>
      <c r="Q9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8" s="101"/>
      <c r="S98" s="101"/>
      <c r="T98" s="101"/>
      <c r="U98" s="101"/>
      <c r="V98" s="65"/>
      <c r="W98" s="118" t="e">
        <f>AVERAGE(Table12151658921[[#This Row],[Column19]],Table12151658921[[#This Row],[Column20]],Table12151658921[[#This Row],[Column22]])</f>
        <v>#DIV/0!</v>
      </c>
      <c r="X98" s="59">
        <v>0</v>
      </c>
      <c r="Y98" s="59">
        <v>0</v>
      </c>
      <c r="Z98" s="59">
        <v>0</v>
      </c>
      <c r="AA98" s="101"/>
      <c r="AB98" s="65"/>
      <c r="AC98" s="118">
        <f>AVERAGE(Table12151658921[[#This Row],[Column25]],Table12151658921[[#This Row],[Column26]],Table12151658921[[#This Row],[Column27]])</f>
        <v>0</v>
      </c>
      <c r="AD98" s="101"/>
      <c r="AE98" s="101"/>
      <c r="AF98" s="101"/>
      <c r="AG98" s="101"/>
      <c r="AH98" s="65"/>
      <c r="AI98" s="118" t="e">
        <f>AVERAGE(Table12151658921[[#This Row],[Column33]],Table12151658921[[#This Row],[Column32]],Table12151658921[[#This Row],[Column31]])</f>
        <v>#DIV/0!</v>
      </c>
      <c r="AJ98" s="54"/>
      <c r="AK98" s="54"/>
      <c r="AL98" s="101"/>
      <c r="AM98" s="54"/>
      <c r="AN98" s="65"/>
      <c r="AO98" s="118">
        <v>0</v>
      </c>
      <c r="AP98" s="59">
        <v>0</v>
      </c>
      <c r="AQ98" s="59">
        <v>0</v>
      </c>
      <c r="AR98" s="59">
        <v>0</v>
      </c>
      <c r="AS98" s="101"/>
      <c r="AT98" s="65"/>
      <c r="AU98" s="118">
        <f>AVERAGE(Table12151658921[[#This Row],[Column45]],Table12151658921[[#This Row],[Column44]],Table12151658921[[#This Row],[Column43]])</f>
        <v>0</v>
      </c>
      <c r="AV98" s="102">
        <v>0</v>
      </c>
      <c r="AW98" s="102">
        <v>0</v>
      </c>
      <c r="AX98" s="102">
        <v>0</v>
      </c>
      <c r="AY98" s="102">
        <v>0</v>
      </c>
      <c r="AZ98" s="102">
        <v>0</v>
      </c>
      <c r="BA9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99" spans="1:53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58"/>
      <c r="M99" s="58"/>
      <c r="N99" s="58"/>
      <c r="O99" s="58"/>
      <c r="P99" s="59"/>
      <c r="Q9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99" s="102"/>
      <c r="S99" s="102"/>
      <c r="T99" s="102"/>
      <c r="U99" s="102"/>
      <c r="V99" s="59"/>
      <c r="W99" s="118" t="e">
        <f>AVERAGE(Table12151658921[[#This Row],[Column19]],Table12151658921[[#This Row],[Column20]],Table12151658921[[#This Row],[Column22]])</f>
        <v>#DIV/0!</v>
      </c>
      <c r="X99" s="59">
        <v>0</v>
      </c>
      <c r="Y99" s="59">
        <v>0</v>
      </c>
      <c r="Z99" s="59">
        <v>0</v>
      </c>
      <c r="AA99" s="102"/>
      <c r="AB99" s="59"/>
      <c r="AC99" s="118">
        <f>AVERAGE(Table12151658921[[#This Row],[Column25]],Table12151658921[[#This Row],[Column26]],Table12151658921[[#This Row],[Column27]])</f>
        <v>0</v>
      </c>
      <c r="AD99" s="102"/>
      <c r="AE99" s="102"/>
      <c r="AF99" s="102"/>
      <c r="AG99" s="102"/>
      <c r="AH99" s="59"/>
      <c r="AI99" s="118" t="e">
        <f>AVERAGE(Table12151658921[[#This Row],[Column33]],Table12151658921[[#This Row],[Column32]],Table12151658921[[#This Row],[Column31]])</f>
        <v>#DIV/0!</v>
      </c>
      <c r="AJ99" s="58"/>
      <c r="AK99" s="58"/>
      <c r="AL99" s="102"/>
      <c r="AM99" s="58"/>
      <c r="AN99" s="59"/>
      <c r="AO99" s="118">
        <v>0</v>
      </c>
      <c r="AP99" s="59">
        <v>0</v>
      </c>
      <c r="AQ99" s="59">
        <v>0</v>
      </c>
      <c r="AR99" s="59">
        <v>0</v>
      </c>
      <c r="AS99" s="102"/>
      <c r="AT99" s="59"/>
      <c r="AU99" s="118">
        <f>AVERAGE(Table12151658921[[#This Row],[Column45]],Table12151658921[[#This Row],[Column44]],Table12151658921[[#This Row],[Column43]])</f>
        <v>0</v>
      </c>
      <c r="AV99" s="102">
        <v>0</v>
      </c>
      <c r="AW99" s="102">
        <v>0</v>
      </c>
      <c r="AX99" s="102">
        <v>0</v>
      </c>
      <c r="AY99" s="102">
        <v>0</v>
      </c>
      <c r="AZ99" s="102">
        <v>0</v>
      </c>
      <c r="BA9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0" spans="1:53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54"/>
      <c r="M100" s="54"/>
      <c r="N100" s="54"/>
      <c r="O100" s="54"/>
      <c r="P100" s="65"/>
      <c r="Q10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0" s="101"/>
      <c r="S100" s="101"/>
      <c r="T100" s="101"/>
      <c r="U100" s="101"/>
      <c r="V100" s="65"/>
      <c r="W100" s="118" t="e">
        <f>AVERAGE(Table12151658921[[#This Row],[Column19]],Table12151658921[[#This Row],[Column20]],Table12151658921[[#This Row],[Column22]])</f>
        <v>#DIV/0!</v>
      </c>
      <c r="X100" s="59">
        <v>0</v>
      </c>
      <c r="Y100" s="59">
        <v>0</v>
      </c>
      <c r="Z100" s="59">
        <v>0</v>
      </c>
      <c r="AA100" s="101"/>
      <c r="AB100" s="65"/>
      <c r="AC100" s="118">
        <f>AVERAGE(Table12151658921[[#This Row],[Column25]],Table12151658921[[#This Row],[Column26]],Table12151658921[[#This Row],[Column27]])</f>
        <v>0</v>
      </c>
      <c r="AD100" s="101"/>
      <c r="AE100" s="101"/>
      <c r="AF100" s="101"/>
      <c r="AG100" s="101"/>
      <c r="AH100" s="65"/>
      <c r="AI100" s="118" t="e">
        <f>AVERAGE(Table12151658921[[#This Row],[Column33]],Table12151658921[[#This Row],[Column32]],Table12151658921[[#This Row],[Column31]])</f>
        <v>#DIV/0!</v>
      </c>
      <c r="AJ100" s="54"/>
      <c r="AK100" s="54"/>
      <c r="AL100" s="101"/>
      <c r="AM100" s="54"/>
      <c r="AN100" s="65"/>
      <c r="AO100" s="118">
        <v>0</v>
      </c>
      <c r="AP100" s="59">
        <v>0</v>
      </c>
      <c r="AQ100" s="59">
        <v>0</v>
      </c>
      <c r="AR100" s="59">
        <v>0</v>
      </c>
      <c r="AS100" s="101"/>
      <c r="AT100" s="65"/>
      <c r="AU100" s="118">
        <f>AVERAGE(Table12151658921[[#This Row],[Column45]],Table12151658921[[#This Row],[Column44]],Table12151658921[[#This Row],[Column43]])</f>
        <v>0</v>
      </c>
      <c r="AV100" s="102">
        <v>0</v>
      </c>
      <c r="AW100" s="102">
        <v>0</v>
      </c>
      <c r="AX100" s="102">
        <v>0</v>
      </c>
      <c r="AY100" s="102">
        <v>0</v>
      </c>
      <c r="AZ100" s="102">
        <v>0</v>
      </c>
      <c r="BA10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1" spans="1:53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58"/>
      <c r="M101" s="58"/>
      <c r="N101" s="58"/>
      <c r="O101" s="58"/>
      <c r="P101" s="59"/>
      <c r="Q10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1" s="102"/>
      <c r="S101" s="102"/>
      <c r="T101" s="102"/>
      <c r="U101" s="102"/>
      <c r="V101" s="59"/>
      <c r="W101" s="118" t="e">
        <f>AVERAGE(Table12151658921[[#This Row],[Column19]],Table12151658921[[#This Row],[Column20]],Table12151658921[[#This Row],[Column22]])</f>
        <v>#DIV/0!</v>
      </c>
      <c r="X101" s="59">
        <v>0</v>
      </c>
      <c r="Y101" s="59">
        <v>0</v>
      </c>
      <c r="Z101" s="59">
        <v>0</v>
      </c>
      <c r="AA101" s="102"/>
      <c r="AB101" s="59"/>
      <c r="AC101" s="118">
        <f>AVERAGE(Table12151658921[[#This Row],[Column25]],Table12151658921[[#This Row],[Column26]],Table12151658921[[#This Row],[Column27]])</f>
        <v>0</v>
      </c>
      <c r="AD101" s="102"/>
      <c r="AE101" s="102"/>
      <c r="AF101" s="102"/>
      <c r="AG101" s="102"/>
      <c r="AH101" s="59"/>
      <c r="AI101" s="118" t="e">
        <f>AVERAGE(Table12151658921[[#This Row],[Column33]],Table12151658921[[#This Row],[Column32]],Table12151658921[[#This Row],[Column31]])</f>
        <v>#DIV/0!</v>
      </c>
      <c r="AJ101" s="58"/>
      <c r="AK101" s="58"/>
      <c r="AL101" s="102"/>
      <c r="AM101" s="58"/>
      <c r="AN101" s="59"/>
      <c r="AO101" s="118">
        <v>0</v>
      </c>
      <c r="AP101" s="59">
        <v>0</v>
      </c>
      <c r="AQ101" s="59">
        <v>0</v>
      </c>
      <c r="AR101" s="59">
        <v>0</v>
      </c>
      <c r="AS101" s="102"/>
      <c r="AT101" s="59"/>
      <c r="AU101" s="118">
        <f>AVERAGE(Table12151658921[[#This Row],[Column45]],Table12151658921[[#This Row],[Column44]],Table12151658921[[#This Row],[Column43]])</f>
        <v>0</v>
      </c>
      <c r="AV101" s="102">
        <v>0</v>
      </c>
      <c r="AW101" s="102">
        <v>0</v>
      </c>
      <c r="AX101" s="102">
        <v>0</v>
      </c>
      <c r="AY101" s="102">
        <v>0</v>
      </c>
      <c r="AZ101" s="102">
        <v>0</v>
      </c>
      <c r="BA10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2" spans="1:53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54"/>
      <c r="M102" s="54"/>
      <c r="N102" s="54"/>
      <c r="O102" s="54"/>
      <c r="P102" s="65"/>
      <c r="Q10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2" s="101"/>
      <c r="S102" s="101"/>
      <c r="T102" s="101"/>
      <c r="U102" s="101"/>
      <c r="V102" s="65"/>
      <c r="W102" s="118" t="e">
        <f>AVERAGE(Table12151658921[[#This Row],[Column19]],Table12151658921[[#This Row],[Column20]],Table12151658921[[#This Row],[Column22]])</f>
        <v>#DIV/0!</v>
      </c>
      <c r="X102" s="59">
        <v>0</v>
      </c>
      <c r="Y102" s="59">
        <v>0</v>
      </c>
      <c r="Z102" s="59">
        <v>0</v>
      </c>
      <c r="AA102" s="101"/>
      <c r="AB102" s="65"/>
      <c r="AC102" s="118">
        <f>AVERAGE(Table12151658921[[#This Row],[Column25]],Table12151658921[[#This Row],[Column26]],Table12151658921[[#This Row],[Column27]])</f>
        <v>0</v>
      </c>
      <c r="AD102" s="101"/>
      <c r="AE102" s="101"/>
      <c r="AF102" s="101"/>
      <c r="AG102" s="101"/>
      <c r="AH102" s="65"/>
      <c r="AI102" s="118" t="e">
        <f>AVERAGE(Table12151658921[[#This Row],[Column33]],Table12151658921[[#This Row],[Column32]],Table12151658921[[#This Row],[Column31]])</f>
        <v>#DIV/0!</v>
      </c>
      <c r="AJ102" s="54"/>
      <c r="AK102" s="54"/>
      <c r="AL102" s="101"/>
      <c r="AM102" s="54"/>
      <c r="AN102" s="65"/>
      <c r="AO102" s="118">
        <v>0</v>
      </c>
      <c r="AP102" s="59">
        <v>0</v>
      </c>
      <c r="AQ102" s="59">
        <v>0</v>
      </c>
      <c r="AR102" s="59">
        <v>0</v>
      </c>
      <c r="AS102" s="101"/>
      <c r="AT102" s="65"/>
      <c r="AU102" s="118">
        <f>AVERAGE(Table12151658921[[#This Row],[Column45]],Table12151658921[[#This Row],[Column44]],Table12151658921[[#This Row],[Column43]])</f>
        <v>0</v>
      </c>
      <c r="AV102" s="102">
        <v>0</v>
      </c>
      <c r="AW102" s="102">
        <v>0</v>
      </c>
      <c r="AX102" s="102">
        <v>0</v>
      </c>
      <c r="AY102" s="102">
        <v>0</v>
      </c>
      <c r="AZ102" s="102">
        <v>0</v>
      </c>
      <c r="BA10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3" spans="1:53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58"/>
      <c r="M103" s="58"/>
      <c r="N103" s="58"/>
      <c r="O103" s="58"/>
      <c r="P103" s="59"/>
      <c r="Q10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3" s="102"/>
      <c r="S103" s="102"/>
      <c r="T103" s="102"/>
      <c r="U103" s="102"/>
      <c r="V103" s="59"/>
      <c r="W103" s="118" t="e">
        <f>AVERAGE(Table12151658921[[#This Row],[Column19]],Table12151658921[[#This Row],[Column20]],Table12151658921[[#This Row],[Column22]])</f>
        <v>#DIV/0!</v>
      </c>
      <c r="X103" s="59">
        <v>0</v>
      </c>
      <c r="Y103" s="59">
        <v>0</v>
      </c>
      <c r="Z103" s="59">
        <v>0</v>
      </c>
      <c r="AA103" s="102"/>
      <c r="AB103" s="59"/>
      <c r="AC103" s="118">
        <f>AVERAGE(Table12151658921[[#This Row],[Column25]],Table12151658921[[#This Row],[Column26]],Table12151658921[[#This Row],[Column27]])</f>
        <v>0</v>
      </c>
      <c r="AD103" s="102"/>
      <c r="AE103" s="102"/>
      <c r="AF103" s="102"/>
      <c r="AG103" s="102"/>
      <c r="AH103" s="59"/>
      <c r="AI103" s="118" t="e">
        <f>AVERAGE(Table12151658921[[#This Row],[Column33]],Table12151658921[[#This Row],[Column32]],Table12151658921[[#This Row],[Column31]])</f>
        <v>#DIV/0!</v>
      </c>
      <c r="AJ103" s="58"/>
      <c r="AK103" s="58"/>
      <c r="AL103" s="102"/>
      <c r="AM103" s="58"/>
      <c r="AN103" s="59"/>
      <c r="AO103" s="118">
        <v>0</v>
      </c>
      <c r="AP103" s="59">
        <v>0</v>
      </c>
      <c r="AQ103" s="59">
        <v>0</v>
      </c>
      <c r="AR103" s="59">
        <v>0</v>
      </c>
      <c r="AS103" s="102"/>
      <c r="AT103" s="59"/>
      <c r="AU103" s="118">
        <f>AVERAGE(Table12151658921[[#This Row],[Column45]],Table12151658921[[#This Row],[Column44]],Table12151658921[[#This Row],[Column43]])</f>
        <v>0</v>
      </c>
      <c r="AV103" s="102">
        <v>0</v>
      </c>
      <c r="AW103" s="102">
        <v>0</v>
      </c>
      <c r="AX103" s="102">
        <v>0</v>
      </c>
      <c r="AY103" s="102">
        <v>0</v>
      </c>
      <c r="AZ103" s="102">
        <v>0</v>
      </c>
      <c r="BA10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4" spans="1:53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54"/>
      <c r="M104" s="54"/>
      <c r="N104" s="54"/>
      <c r="O104" s="54"/>
      <c r="P104" s="65"/>
      <c r="Q10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4" s="101"/>
      <c r="S104" s="101"/>
      <c r="T104" s="101"/>
      <c r="U104" s="101"/>
      <c r="V104" s="65"/>
      <c r="W104" s="118" t="e">
        <f>AVERAGE(Table12151658921[[#This Row],[Column19]],Table12151658921[[#This Row],[Column20]],Table12151658921[[#This Row],[Column22]])</f>
        <v>#DIV/0!</v>
      </c>
      <c r="X104" s="59">
        <v>0</v>
      </c>
      <c r="Y104" s="59">
        <v>0</v>
      </c>
      <c r="Z104" s="59">
        <v>0</v>
      </c>
      <c r="AA104" s="101"/>
      <c r="AB104" s="65"/>
      <c r="AC104" s="118">
        <f>AVERAGE(Table12151658921[[#This Row],[Column25]],Table12151658921[[#This Row],[Column26]],Table12151658921[[#This Row],[Column27]])</f>
        <v>0</v>
      </c>
      <c r="AD104" s="101"/>
      <c r="AE104" s="101"/>
      <c r="AF104" s="101"/>
      <c r="AG104" s="101"/>
      <c r="AH104" s="65"/>
      <c r="AI104" s="118" t="e">
        <f>AVERAGE(Table12151658921[[#This Row],[Column33]],Table12151658921[[#This Row],[Column32]],Table12151658921[[#This Row],[Column31]])</f>
        <v>#DIV/0!</v>
      </c>
      <c r="AJ104" s="54"/>
      <c r="AK104" s="54"/>
      <c r="AL104" s="101"/>
      <c r="AM104" s="54"/>
      <c r="AN104" s="65"/>
      <c r="AO104" s="118">
        <v>0</v>
      </c>
      <c r="AP104" s="59">
        <v>0</v>
      </c>
      <c r="AQ104" s="59">
        <v>0</v>
      </c>
      <c r="AR104" s="59">
        <v>0</v>
      </c>
      <c r="AS104" s="101"/>
      <c r="AT104" s="65"/>
      <c r="AU104" s="118">
        <f>AVERAGE(Table12151658921[[#This Row],[Column45]],Table12151658921[[#This Row],[Column44]],Table12151658921[[#This Row],[Column43]])</f>
        <v>0</v>
      </c>
      <c r="AV104" s="102">
        <v>0</v>
      </c>
      <c r="AW104" s="102">
        <v>0</v>
      </c>
      <c r="AX104" s="102">
        <v>0</v>
      </c>
      <c r="AY104" s="102">
        <v>0</v>
      </c>
      <c r="AZ104" s="102">
        <v>0</v>
      </c>
      <c r="BA10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5" spans="1:53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58"/>
      <c r="M105" s="58"/>
      <c r="N105" s="58"/>
      <c r="O105" s="58"/>
      <c r="P105" s="59"/>
      <c r="Q10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5" s="102"/>
      <c r="S105" s="102"/>
      <c r="T105" s="102"/>
      <c r="U105" s="102"/>
      <c r="V105" s="59"/>
      <c r="W105" s="118" t="e">
        <f>AVERAGE(Table12151658921[[#This Row],[Column19]],Table12151658921[[#This Row],[Column20]],Table12151658921[[#This Row],[Column22]])</f>
        <v>#DIV/0!</v>
      </c>
      <c r="X105" s="59">
        <v>0</v>
      </c>
      <c r="Y105" s="59">
        <v>0</v>
      </c>
      <c r="Z105" s="59">
        <v>0</v>
      </c>
      <c r="AA105" s="102"/>
      <c r="AB105" s="59"/>
      <c r="AC105" s="118">
        <f>AVERAGE(Table12151658921[[#This Row],[Column25]],Table12151658921[[#This Row],[Column26]],Table12151658921[[#This Row],[Column27]])</f>
        <v>0</v>
      </c>
      <c r="AD105" s="102"/>
      <c r="AE105" s="102"/>
      <c r="AF105" s="102"/>
      <c r="AG105" s="102"/>
      <c r="AH105" s="59"/>
      <c r="AI105" s="118" t="e">
        <f>AVERAGE(Table12151658921[[#This Row],[Column33]],Table12151658921[[#This Row],[Column32]],Table12151658921[[#This Row],[Column31]])</f>
        <v>#DIV/0!</v>
      </c>
      <c r="AJ105" s="58"/>
      <c r="AK105" s="58"/>
      <c r="AL105" s="102"/>
      <c r="AM105" s="58"/>
      <c r="AN105" s="59"/>
      <c r="AO105" s="118">
        <v>0</v>
      </c>
      <c r="AP105" s="59">
        <v>0</v>
      </c>
      <c r="AQ105" s="59">
        <v>0</v>
      </c>
      <c r="AR105" s="59">
        <v>0</v>
      </c>
      <c r="AS105" s="102"/>
      <c r="AT105" s="59"/>
      <c r="AU105" s="118">
        <f>AVERAGE(Table12151658921[[#This Row],[Column45]],Table12151658921[[#This Row],[Column44]],Table12151658921[[#This Row],[Column43]])</f>
        <v>0</v>
      </c>
      <c r="AV105" s="102">
        <v>0</v>
      </c>
      <c r="AW105" s="102">
        <v>0</v>
      </c>
      <c r="AX105" s="102">
        <v>0</v>
      </c>
      <c r="AY105" s="102">
        <v>0</v>
      </c>
      <c r="AZ105" s="102">
        <v>0</v>
      </c>
      <c r="BA10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6" spans="1:53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54"/>
      <c r="M106" s="54"/>
      <c r="N106" s="54"/>
      <c r="O106" s="54"/>
      <c r="P106" s="65"/>
      <c r="Q10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6" s="101"/>
      <c r="S106" s="101"/>
      <c r="T106" s="101"/>
      <c r="U106" s="101"/>
      <c r="V106" s="65"/>
      <c r="W106" s="118" t="e">
        <f>AVERAGE(Table12151658921[[#This Row],[Column19]],Table12151658921[[#This Row],[Column20]],Table12151658921[[#This Row],[Column22]])</f>
        <v>#DIV/0!</v>
      </c>
      <c r="X106" s="59">
        <v>0</v>
      </c>
      <c r="Y106" s="59">
        <v>0</v>
      </c>
      <c r="Z106" s="59">
        <v>0</v>
      </c>
      <c r="AA106" s="101"/>
      <c r="AB106" s="65"/>
      <c r="AC106" s="118">
        <f>AVERAGE(Table12151658921[[#This Row],[Column25]],Table12151658921[[#This Row],[Column26]],Table12151658921[[#This Row],[Column27]])</f>
        <v>0</v>
      </c>
      <c r="AD106" s="101"/>
      <c r="AE106" s="101"/>
      <c r="AF106" s="101"/>
      <c r="AG106" s="101"/>
      <c r="AH106" s="65"/>
      <c r="AI106" s="118" t="e">
        <f>AVERAGE(Table12151658921[[#This Row],[Column33]],Table12151658921[[#This Row],[Column32]],Table12151658921[[#This Row],[Column31]])</f>
        <v>#DIV/0!</v>
      </c>
      <c r="AJ106" s="54"/>
      <c r="AK106" s="54"/>
      <c r="AL106" s="101"/>
      <c r="AM106" s="54"/>
      <c r="AN106" s="65"/>
      <c r="AO106" s="118">
        <v>0</v>
      </c>
      <c r="AP106" s="59">
        <v>0</v>
      </c>
      <c r="AQ106" s="59">
        <v>0</v>
      </c>
      <c r="AR106" s="59">
        <v>0</v>
      </c>
      <c r="AS106" s="101"/>
      <c r="AT106" s="65"/>
      <c r="AU106" s="118">
        <f>AVERAGE(Table12151658921[[#This Row],[Column45]],Table12151658921[[#This Row],[Column44]],Table12151658921[[#This Row],[Column43]])</f>
        <v>0</v>
      </c>
      <c r="AV106" s="102">
        <v>0</v>
      </c>
      <c r="AW106" s="102">
        <v>0</v>
      </c>
      <c r="AX106" s="102">
        <v>0</v>
      </c>
      <c r="AY106" s="102">
        <v>0</v>
      </c>
      <c r="AZ106" s="102">
        <v>0</v>
      </c>
      <c r="BA10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7" spans="1:53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58"/>
      <c r="M107" s="58"/>
      <c r="N107" s="58"/>
      <c r="O107" s="58"/>
      <c r="P107" s="59"/>
      <c r="Q10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7" s="102"/>
      <c r="S107" s="102"/>
      <c r="T107" s="102"/>
      <c r="U107" s="102"/>
      <c r="V107" s="59"/>
      <c r="W107" s="118" t="e">
        <f>AVERAGE(Table12151658921[[#This Row],[Column19]],Table12151658921[[#This Row],[Column20]],Table12151658921[[#This Row],[Column22]])</f>
        <v>#DIV/0!</v>
      </c>
      <c r="X107" s="59">
        <v>0</v>
      </c>
      <c r="Y107" s="59">
        <v>0</v>
      </c>
      <c r="Z107" s="59">
        <v>0</v>
      </c>
      <c r="AA107" s="102"/>
      <c r="AB107" s="59"/>
      <c r="AC107" s="118">
        <f>AVERAGE(Table12151658921[[#This Row],[Column25]],Table12151658921[[#This Row],[Column26]],Table12151658921[[#This Row],[Column27]])</f>
        <v>0</v>
      </c>
      <c r="AD107" s="102"/>
      <c r="AE107" s="102"/>
      <c r="AF107" s="102"/>
      <c r="AG107" s="102"/>
      <c r="AH107" s="59"/>
      <c r="AI107" s="118" t="e">
        <f>AVERAGE(Table12151658921[[#This Row],[Column33]],Table12151658921[[#This Row],[Column32]],Table12151658921[[#This Row],[Column31]])</f>
        <v>#DIV/0!</v>
      </c>
      <c r="AJ107" s="58"/>
      <c r="AK107" s="58"/>
      <c r="AL107" s="102"/>
      <c r="AM107" s="58"/>
      <c r="AN107" s="59"/>
      <c r="AO107" s="118">
        <v>0</v>
      </c>
      <c r="AP107" s="59">
        <v>0</v>
      </c>
      <c r="AQ107" s="59">
        <v>0</v>
      </c>
      <c r="AR107" s="59">
        <v>0</v>
      </c>
      <c r="AS107" s="102"/>
      <c r="AT107" s="59"/>
      <c r="AU107" s="118">
        <f>AVERAGE(Table12151658921[[#This Row],[Column45]],Table12151658921[[#This Row],[Column44]],Table12151658921[[#This Row],[Column43]])</f>
        <v>0</v>
      </c>
      <c r="AV107" s="102">
        <v>0</v>
      </c>
      <c r="AW107" s="102">
        <v>0</v>
      </c>
      <c r="AX107" s="102">
        <v>0</v>
      </c>
      <c r="AY107" s="102">
        <v>0</v>
      </c>
      <c r="AZ107" s="102">
        <v>0</v>
      </c>
      <c r="BA10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8" spans="1:53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54"/>
      <c r="M108" s="54"/>
      <c r="N108" s="54"/>
      <c r="O108" s="54"/>
      <c r="P108" s="65"/>
      <c r="Q10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8" s="101"/>
      <c r="S108" s="101"/>
      <c r="T108" s="101"/>
      <c r="U108" s="101"/>
      <c r="V108" s="65"/>
      <c r="W108" s="118" t="e">
        <f>AVERAGE(Table12151658921[[#This Row],[Column19]],Table12151658921[[#This Row],[Column20]],Table12151658921[[#This Row],[Column22]])</f>
        <v>#DIV/0!</v>
      </c>
      <c r="X108" s="59">
        <v>0</v>
      </c>
      <c r="Y108" s="59">
        <v>0</v>
      </c>
      <c r="Z108" s="59">
        <v>0</v>
      </c>
      <c r="AA108" s="101"/>
      <c r="AB108" s="65"/>
      <c r="AC108" s="118">
        <f>AVERAGE(Table12151658921[[#This Row],[Column25]],Table12151658921[[#This Row],[Column26]],Table12151658921[[#This Row],[Column27]])</f>
        <v>0</v>
      </c>
      <c r="AD108" s="101"/>
      <c r="AE108" s="101"/>
      <c r="AF108" s="101"/>
      <c r="AG108" s="101"/>
      <c r="AH108" s="65"/>
      <c r="AI108" s="118" t="e">
        <f>AVERAGE(Table12151658921[[#This Row],[Column33]],Table12151658921[[#This Row],[Column32]],Table12151658921[[#This Row],[Column31]])</f>
        <v>#DIV/0!</v>
      </c>
      <c r="AJ108" s="54"/>
      <c r="AK108" s="54"/>
      <c r="AL108" s="101"/>
      <c r="AM108" s="54"/>
      <c r="AN108" s="65"/>
      <c r="AO108" s="118">
        <v>0</v>
      </c>
      <c r="AP108" s="59">
        <v>0</v>
      </c>
      <c r="AQ108" s="59">
        <v>0</v>
      </c>
      <c r="AR108" s="59">
        <v>0</v>
      </c>
      <c r="AS108" s="101"/>
      <c r="AT108" s="65"/>
      <c r="AU108" s="118">
        <f>AVERAGE(Table12151658921[[#This Row],[Column45]],Table12151658921[[#This Row],[Column44]],Table12151658921[[#This Row],[Column43]])</f>
        <v>0</v>
      </c>
      <c r="AV108" s="102">
        <v>0</v>
      </c>
      <c r="AW108" s="102">
        <v>0</v>
      </c>
      <c r="AX108" s="102">
        <v>0</v>
      </c>
      <c r="AY108" s="102">
        <v>0</v>
      </c>
      <c r="AZ108" s="102">
        <v>0</v>
      </c>
      <c r="BA10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09" spans="1:53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58"/>
      <c r="M109" s="58"/>
      <c r="N109" s="58"/>
      <c r="O109" s="58"/>
      <c r="P109" s="59"/>
      <c r="Q10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09" s="102"/>
      <c r="S109" s="102"/>
      <c r="T109" s="102"/>
      <c r="U109" s="102"/>
      <c r="V109" s="59"/>
      <c r="W109" s="118" t="e">
        <f>AVERAGE(Table12151658921[[#This Row],[Column19]],Table12151658921[[#This Row],[Column20]],Table12151658921[[#This Row],[Column22]])</f>
        <v>#DIV/0!</v>
      </c>
      <c r="X109" s="59">
        <v>0</v>
      </c>
      <c r="Y109" s="59">
        <v>0</v>
      </c>
      <c r="Z109" s="59">
        <v>0</v>
      </c>
      <c r="AA109" s="102"/>
      <c r="AB109" s="59"/>
      <c r="AC109" s="118">
        <f>AVERAGE(Table12151658921[[#This Row],[Column25]],Table12151658921[[#This Row],[Column26]],Table12151658921[[#This Row],[Column27]])</f>
        <v>0</v>
      </c>
      <c r="AD109" s="102"/>
      <c r="AE109" s="102"/>
      <c r="AF109" s="102"/>
      <c r="AG109" s="102"/>
      <c r="AH109" s="59"/>
      <c r="AI109" s="118" t="e">
        <f>AVERAGE(Table12151658921[[#This Row],[Column33]],Table12151658921[[#This Row],[Column32]],Table12151658921[[#This Row],[Column31]])</f>
        <v>#DIV/0!</v>
      </c>
      <c r="AJ109" s="58"/>
      <c r="AK109" s="58"/>
      <c r="AL109" s="102"/>
      <c r="AM109" s="58"/>
      <c r="AN109" s="59"/>
      <c r="AO109" s="118">
        <v>0</v>
      </c>
      <c r="AP109" s="59">
        <v>0</v>
      </c>
      <c r="AQ109" s="59">
        <v>0</v>
      </c>
      <c r="AR109" s="59">
        <v>0</v>
      </c>
      <c r="AS109" s="102"/>
      <c r="AT109" s="59"/>
      <c r="AU109" s="118">
        <f>AVERAGE(Table12151658921[[#This Row],[Column45]],Table12151658921[[#This Row],[Column44]],Table12151658921[[#This Row],[Column43]])</f>
        <v>0</v>
      </c>
      <c r="AV109" s="102">
        <v>0</v>
      </c>
      <c r="AW109" s="102">
        <v>0</v>
      </c>
      <c r="AX109" s="102">
        <v>0</v>
      </c>
      <c r="AY109" s="102">
        <v>0</v>
      </c>
      <c r="AZ109" s="102">
        <v>0</v>
      </c>
      <c r="BA10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0" spans="1:53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54"/>
      <c r="M110" s="54"/>
      <c r="N110" s="54"/>
      <c r="O110" s="54"/>
      <c r="P110" s="65"/>
      <c r="Q11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0" s="101"/>
      <c r="S110" s="101"/>
      <c r="T110" s="101"/>
      <c r="U110" s="101"/>
      <c r="V110" s="65"/>
      <c r="W110" s="118" t="e">
        <f>AVERAGE(Table12151658921[[#This Row],[Column19]],Table12151658921[[#This Row],[Column20]],Table12151658921[[#This Row],[Column22]])</f>
        <v>#DIV/0!</v>
      </c>
      <c r="X110" s="59">
        <v>0</v>
      </c>
      <c r="Y110" s="59">
        <v>0</v>
      </c>
      <c r="Z110" s="59">
        <v>0</v>
      </c>
      <c r="AA110" s="101"/>
      <c r="AB110" s="65"/>
      <c r="AC110" s="118">
        <f>AVERAGE(Table12151658921[[#This Row],[Column25]],Table12151658921[[#This Row],[Column26]],Table12151658921[[#This Row],[Column27]])</f>
        <v>0</v>
      </c>
      <c r="AD110" s="101"/>
      <c r="AE110" s="101"/>
      <c r="AF110" s="101"/>
      <c r="AG110" s="101"/>
      <c r="AH110" s="65"/>
      <c r="AI110" s="118" t="e">
        <f>AVERAGE(Table12151658921[[#This Row],[Column33]],Table12151658921[[#This Row],[Column32]],Table12151658921[[#This Row],[Column31]])</f>
        <v>#DIV/0!</v>
      </c>
      <c r="AJ110" s="54"/>
      <c r="AK110" s="54"/>
      <c r="AL110" s="101"/>
      <c r="AM110" s="54"/>
      <c r="AN110" s="65"/>
      <c r="AO110" s="118">
        <v>0</v>
      </c>
      <c r="AP110" s="59">
        <v>0</v>
      </c>
      <c r="AQ110" s="59">
        <v>0</v>
      </c>
      <c r="AR110" s="59">
        <v>0</v>
      </c>
      <c r="AS110" s="101"/>
      <c r="AT110" s="65"/>
      <c r="AU110" s="118">
        <f>AVERAGE(Table12151658921[[#This Row],[Column45]],Table12151658921[[#This Row],[Column44]],Table12151658921[[#This Row],[Column43]])</f>
        <v>0</v>
      </c>
      <c r="AV110" s="102">
        <v>0</v>
      </c>
      <c r="AW110" s="102">
        <v>0</v>
      </c>
      <c r="AX110" s="102">
        <v>0</v>
      </c>
      <c r="AY110" s="102">
        <v>0</v>
      </c>
      <c r="AZ110" s="102">
        <v>0</v>
      </c>
      <c r="BA11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1" spans="1:53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58"/>
      <c r="M111" s="58"/>
      <c r="N111" s="58"/>
      <c r="O111" s="58"/>
      <c r="P111" s="59"/>
      <c r="Q11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1" s="102"/>
      <c r="S111" s="102"/>
      <c r="T111" s="102"/>
      <c r="U111" s="102"/>
      <c r="V111" s="59"/>
      <c r="W111" s="118" t="e">
        <f>AVERAGE(Table12151658921[[#This Row],[Column19]],Table12151658921[[#This Row],[Column20]],Table12151658921[[#This Row],[Column22]])</f>
        <v>#DIV/0!</v>
      </c>
      <c r="X111" s="59">
        <v>0</v>
      </c>
      <c r="Y111" s="59">
        <v>0</v>
      </c>
      <c r="Z111" s="59">
        <v>0</v>
      </c>
      <c r="AA111" s="102"/>
      <c r="AB111" s="59"/>
      <c r="AC111" s="118">
        <f>AVERAGE(Table12151658921[[#This Row],[Column25]],Table12151658921[[#This Row],[Column26]],Table12151658921[[#This Row],[Column27]])</f>
        <v>0</v>
      </c>
      <c r="AD111" s="102"/>
      <c r="AE111" s="102"/>
      <c r="AF111" s="102"/>
      <c r="AG111" s="102"/>
      <c r="AH111" s="59"/>
      <c r="AI111" s="118" t="e">
        <f>AVERAGE(Table12151658921[[#This Row],[Column33]],Table12151658921[[#This Row],[Column32]],Table12151658921[[#This Row],[Column31]])</f>
        <v>#DIV/0!</v>
      </c>
      <c r="AJ111" s="58"/>
      <c r="AK111" s="58"/>
      <c r="AL111" s="102"/>
      <c r="AM111" s="58"/>
      <c r="AN111" s="59"/>
      <c r="AO111" s="118">
        <v>0</v>
      </c>
      <c r="AP111" s="59">
        <v>0</v>
      </c>
      <c r="AQ111" s="59">
        <v>0</v>
      </c>
      <c r="AR111" s="59">
        <v>0</v>
      </c>
      <c r="AS111" s="102"/>
      <c r="AT111" s="59"/>
      <c r="AU111" s="118">
        <f>AVERAGE(Table12151658921[[#This Row],[Column45]],Table12151658921[[#This Row],[Column44]],Table12151658921[[#This Row],[Column43]])</f>
        <v>0</v>
      </c>
      <c r="AV111" s="102">
        <v>0</v>
      </c>
      <c r="AW111" s="102">
        <v>0</v>
      </c>
      <c r="AX111" s="102">
        <v>0</v>
      </c>
      <c r="AY111" s="102">
        <v>0</v>
      </c>
      <c r="AZ111" s="102">
        <v>0</v>
      </c>
      <c r="BA11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2" spans="1:53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54"/>
      <c r="M112" s="54"/>
      <c r="N112" s="54"/>
      <c r="O112" s="54"/>
      <c r="P112" s="65"/>
      <c r="Q11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2" s="101"/>
      <c r="S112" s="101"/>
      <c r="T112" s="101"/>
      <c r="U112" s="101"/>
      <c r="V112" s="65"/>
      <c r="W112" s="118" t="e">
        <f>AVERAGE(Table12151658921[[#This Row],[Column19]],Table12151658921[[#This Row],[Column20]],Table12151658921[[#This Row],[Column22]])</f>
        <v>#DIV/0!</v>
      </c>
      <c r="X112" s="59">
        <v>0</v>
      </c>
      <c r="Y112" s="59">
        <v>0</v>
      </c>
      <c r="Z112" s="59">
        <v>0</v>
      </c>
      <c r="AA112" s="101"/>
      <c r="AB112" s="65"/>
      <c r="AC112" s="118">
        <f>AVERAGE(Table12151658921[[#This Row],[Column25]],Table12151658921[[#This Row],[Column26]],Table12151658921[[#This Row],[Column27]])</f>
        <v>0</v>
      </c>
      <c r="AD112" s="101"/>
      <c r="AE112" s="101"/>
      <c r="AF112" s="101"/>
      <c r="AG112" s="101"/>
      <c r="AH112" s="65"/>
      <c r="AI112" s="118" t="e">
        <f>AVERAGE(Table12151658921[[#This Row],[Column33]],Table12151658921[[#This Row],[Column32]],Table12151658921[[#This Row],[Column31]])</f>
        <v>#DIV/0!</v>
      </c>
      <c r="AJ112" s="54"/>
      <c r="AK112" s="54"/>
      <c r="AL112" s="101"/>
      <c r="AM112" s="54"/>
      <c r="AN112" s="65"/>
      <c r="AO112" s="118">
        <v>0</v>
      </c>
      <c r="AP112" s="59">
        <v>0</v>
      </c>
      <c r="AQ112" s="59">
        <v>0</v>
      </c>
      <c r="AR112" s="59">
        <v>0</v>
      </c>
      <c r="AS112" s="101"/>
      <c r="AT112" s="65"/>
      <c r="AU112" s="118">
        <f>AVERAGE(Table12151658921[[#This Row],[Column45]],Table12151658921[[#This Row],[Column44]],Table12151658921[[#This Row],[Column43]])</f>
        <v>0</v>
      </c>
      <c r="AV112" s="102">
        <v>0</v>
      </c>
      <c r="AW112" s="102">
        <v>0</v>
      </c>
      <c r="AX112" s="102">
        <v>0</v>
      </c>
      <c r="AY112" s="102">
        <v>0</v>
      </c>
      <c r="AZ112" s="102">
        <v>0</v>
      </c>
      <c r="BA11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3" spans="1:53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58"/>
      <c r="M113" s="58"/>
      <c r="N113" s="58"/>
      <c r="O113" s="58"/>
      <c r="P113" s="59"/>
      <c r="Q11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3" s="102"/>
      <c r="S113" s="102"/>
      <c r="T113" s="102"/>
      <c r="U113" s="102"/>
      <c r="V113" s="59"/>
      <c r="W113" s="118" t="e">
        <f>AVERAGE(Table12151658921[[#This Row],[Column19]],Table12151658921[[#This Row],[Column20]],Table12151658921[[#This Row],[Column22]])</f>
        <v>#DIV/0!</v>
      </c>
      <c r="X113" s="59">
        <v>0</v>
      </c>
      <c r="Y113" s="59">
        <v>0</v>
      </c>
      <c r="Z113" s="59">
        <v>0</v>
      </c>
      <c r="AA113" s="102"/>
      <c r="AB113" s="59"/>
      <c r="AC113" s="118">
        <f>AVERAGE(Table12151658921[[#This Row],[Column25]],Table12151658921[[#This Row],[Column26]],Table12151658921[[#This Row],[Column27]])</f>
        <v>0</v>
      </c>
      <c r="AD113" s="102"/>
      <c r="AE113" s="102"/>
      <c r="AF113" s="102"/>
      <c r="AG113" s="102"/>
      <c r="AH113" s="59"/>
      <c r="AI113" s="118" t="e">
        <f>AVERAGE(Table12151658921[[#This Row],[Column33]],Table12151658921[[#This Row],[Column32]],Table12151658921[[#This Row],[Column31]])</f>
        <v>#DIV/0!</v>
      </c>
      <c r="AJ113" s="58"/>
      <c r="AK113" s="58"/>
      <c r="AL113" s="102"/>
      <c r="AM113" s="58"/>
      <c r="AN113" s="59"/>
      <c r="AO113" s="118">
        <v>0</v>
      </c>
      <c r="AP113" s="59">
        <v>0</v>
      </c>
      <c r="AQ113" s="59">
        <v>0</v>
      </c>
      <c r="AR113" s="59">
        <v>0</v>
      </c>
      <c r="AS113" s="102"/>
      <c r="AT113" s="59"/>
      <c r="AU113" s="118">
        <f>AVERAGE(Table12151658921[[#This Row],[Column45]],Table12151658921[[#This Row],[Column44]],Table12151658921[[#This Row],[Column43]])</f>
        <v>0</v>
      </c>
      <c r="AV113" s="102">
        <v>0</v>
      </c>
      <c r="AW113" s="102">
        <v>0</v>
      </c>
      <c r="AX113" s="102">
        <v>0</v>
      </c>
      <c r="AY113" s="102">
        <v>0</v>
      </c>
      <c r="AZ113" s="102">
        <v>0</v>
      </c>
      <c r="BA11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4" spans="1:53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54"/>
      <c r="M114" s="54"/>
      <c r="N114" s="54"/>
      <c r="O114" s="54"/>
      <c r="P114" s="65"/>
      <c r="Q11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4" s="101"/>
      <c r="S114" s="101"/>
      <c r="T114" s="101"/>
      <c r="U114" s="101"/>
      <c r="V114" s="65"/>
      <c r="W114" s="118" t="e">
        <f>AVERAGE(Table12151658921[[#This Row],[Column19]],Table12151658921[[#This Row],[Column20]],Table12151658921[[#This Row],[Column22]])</f>
        <v>#DIV/0!</v>
      </c>
      <c r="X114" s="59">
        <v>0</v>
      </c>
      <c r="Y114" s="59">
        <v>0</v>
      </c>
      <c r="Z114" s="59">
        <v>0</v>
      </c>
      <c r="AA114" s="101"/>
      <c r="AB114" s="65"/>
      <c r="AC114" s="118">
        <f>AVERAGE(Table12151658921[[#This Row],[Column25]],Table12151658921[[#This Row],[Column26]],Table12151658921[[#This Row],[Column27]])</f>
        <v>0</v>
      </c>
      <c r="AD114" s="101"/>
      <c r="AE114" s="101"/>
      <c r="AF114" s="101"/>
      <c r="AG114" s="101"/>
      <c r="AH114" s="65"/>
      <c r="AI114" s="118" t="e">
        <f>AVERAGE(Table12151658921[[#This Row],[Column33]],Table12151658921[[#This Row],[Column32]],Table12151658921[[#This Row],[Column31]])</f>
        <v>#DIV/0!</v>
      </c>
      <c r="AJ114" s="54"/>
      <c r="AK114" s="54"/>
      <c r="AL114" s="101"/>
      <c r="AM114" s="54"/>
      <c r="AN114" s="65"/>
      <c r="AO114" s="118">
        <v>0</v>
      </c>
      <c r="AP114" s="59">
        <v>0</v>
      </c>
      <c r="AQ114" s="59">
        <v>0</v>
      </c>
      <c r="AR114" s="59">
        <v>0</v>
      </c>
      <c r="AS114" s="101"/>
      <c r="AT114" s="65"/>
      <c r="AU114" s="118">
        <f>AVERAGE(Table12151658921[[#This Row],[Column45]],Table12151658921[[#This Row],[Column44]],Table12151658921[[#This Row],[Column43]])</f>
        <v>0</v>
      </c>
      <c r="AV114" s="102">
        <v>0</v>
      </c>
      <c r="AW114" s="102">
        <v>0</v>
      </c>
      <c r="AX114" s="102">
        <v>0</v>
      </c>
      <c r="AY114" s="102">
        <v>0</v>
      </c>
      <c r="AZ114" s="102">
        <v>0</v>
      </c>
      <c r="BA11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5" spans="1:53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58"/>
      <c r="M115" s="58"/>
      <c r="N115" s="58"/>
      <c r="O115" s="58"/>
      <c r="P115" s="59"/>
      <c r="Q11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5" s="102"/>
      <c r="S115" s="102"/>
      <c r="T115" s="102"/>
      <c r="U115" s="102"/>
      <c r="V115" s="59"/>
      <c r="W115" s="118" t="e">
        <f>AVERAGE(Table12151658921[[#This Row],[Column19]],Table12151658921[[#This Row],[Column20]],Table12151658921[[#This Row],[Column22]])</f>
        <v>#DIV/0!</v>
      </c>
      <c r="X115" s="59">
        <v>0</v>
      </c>
      <c r="Y115" s="59">
        <v>0</v>
      </c>
      <c r="Z115" s="59">
        <v>0</v>
      </c>
      <c r="AA115" s="102"/>
      <c r="AB115" s="59"/>
      <c r="AC115" s="118">
        <f>AVERAGE(Table12151658921[[#This Row],[Column25]],Table12151658921[[#This Row],[Column26]],Table12151658921[[#This Row],[Column27]])</f>
        <v>0</v>
      </c>
      <c r="AD115" s="102"/>
      <c r="AE115" s="102"/>
      <c r="AF115" s="102"/>
      <c r="AG115" s="102"/>
      <c r="AH115" s="59"/>
      <c r="AI115" s="118" t="e">
        <f>AVERAGE(Table12151658921[[#This Row],[Column33]],Table12151658921[[#This Row],[Column32]],Table12151658921[[#This Row],[Column31]])</f>
        <v>#DIV/0!</v>
      </c>
      <c r="AJ115" s="58"/>
      <c r="AK115" s="58"/>
      <c r="AL115" s="102"/>
      <c r="AM115" s="58"/>
      <c r="AN115" s="59"/>
      <c r="AO115" s="118">
        <v>0</v>
      </c>
      <c r="AP115" s="59">
        <v>0</v>
      </c>
      <c r="AQ115" s="59">
        <v>0</v>
      </c>
      <c r="AR115" s="59">
        <v>0</v>
      </c>
      <c r="AS115" s="102"/>
      <c r="AT115" s="59"/>
      <c r="AU115" s="118">
        <f>AVERAGE(Table12151658921[[#This Row],[Column45]],Table12151658921[[#This Row],[Column44]],Table12151658921[[#This Row],[Column43]])</f>
        <v>0</v>
      </c>
      <c r="AV115" s="102">
        <v>0</v>
      </c>
      <c r="AW115" s="102">
        <v>0</v>
      </c>
      <c r="AX115" s="102">
        <v>0</v>
      </c>
      <c r="AY115" s="102">
        <v>0</v>
      </c>
      <c r="AZ115" s="102">
        <v>0</v>
      </c>
      <c r="BA11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6" spans="1:53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54"/>
      <c r="M116" s="54"/>
      <c r="N116" s="54"/>
      <c r="O116" s="54"/>
      <c r="P116" s="65"/>
      <c r="Q11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6" s="101"/>
      <c r="S116" s="101"/>
      <c r="T116" s="101"/>
      <c r="U116" s="101"/>
      <c r="V116" s="65"/>
      <c r="W116" s="118" t="e">
        <f>AVERAGE(Table12151658921[[#This Row],[Column19]],Table12151658921[[#This Row],[Column20]],Table12151658921[[#This Row],[Column22]])</f>
        <v>#DIV/0!</v>
      </c>
      <c r="X116" s="59">
        <v>0</v>
      </c>
      <c r="Y116" s="59">
        <v>0</v>
      </c>
      <c r="Z116" s="59">
        <v>0</v>
      </c>
      <c r="AA116" s="101"/>
      <c r="AB116" s="65"/>
      <c r="AC116" s="118">
        <f>AVERAGE(Table12151658921[[#This Row],[Column25]],Table12151658921[[#This Row],[Column26]],Table12151658921[[#This Row],[Column27]])</f>
        <v>0</v>
      </c>
      <c r="AD116" s="101"/>
      <c r="AE116" s="101"/>
      <c r="AF116" s="101"/>
      <c r="AG116" s="101"/>
      <c r="AH116" s="65"/>
      <c r="AI116" s="118" t="e">
        <f>AVERAGE(Table12151658921[[#This Row],[Column33]],Table12151658921[[#This Row],[Column32]],Table12151658921[[#This Row],[Column31]])</f>
        <v>#DIV/0!</v>
      </c>
      <c r="AJ116" s="54"/>
      <c r="AK116" s="54"/>
      <c r="AL116" s="101"/>
      <c r="AM116" s="54"/>
      <c r="AN116" s="65"/>
      <c r="AO116" s="118">
        <v>0</v>
      </c>
      <c r="AP116" s="59">
        <v>0</v>
      </c>
      <c r="AQ116" s="59">
        <v>0</v>
      </c>
      <c r="AR116" s="59">
        <v>0</v>
      </c>
      <c r="AS116" s="101"/>
      <c r="AT116" s="65"/>
      <c r="AU116" s="118">
        <f>AVERAGE(Table12151658921[[#This Row],[Column45]],Table12151658921[[#This Row],[Column44]],Table12151658921[[#This Row],[Column43]])</f>
        <v>0</v>
      </c>
      <c r="AV116" s="102">
        <v>0</v>
      </c>
      <c r="AW116" s="102">
        <v>0</v>
      </c>
      <c r="AX116" s="102">
        <v>0</v>
      </c>
      <c r="AY116" s="102">
        <v>0</v>
      </c>
      <c r="AZ116" s="102">
        <v>0</v>
      </c>
      <c r="BA11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7" spans="1:53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58"/>
      <c r="M117" s="58"/>
      <c r="N117" s="58"/>
      <c r="O117" s="58"/>
      <c r="P117" s="59"/>
      <c r="Q11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7" s="102"/>
      <c r="S117" s="102"/>
      <c r="T117" s="102"/>
      <c r="U117" s="102"/>
      <c r="V117" s="59"/>
      <c r="W117" s="118" t="e">
        <f>AVERAGE(Table12151658921[[#This Row],[Column19]],Table12151658921[[#This Row],[Column20]],Table12151658921[[#This Row],[Column22]])</f>
        <v>#DIV/0!</v>
      </c>
      <c r="X117" s="59">
        <v>0</v>
      </c>
      <c r="Y117" s="59">
        <v>0</v>
      </c>
      <c r="Z117" s="59">
        <v>0</v>
      </c>
      <c r="AA117" s="102"/>
      <c r="AB117" s="59"/>
      <c r="AC117" s="118">
        <f>AVERAGE(Table12151658921[[#This Row],[Column25]],Table12151658921[[#This Row],[Column26]],Table12151658921[[#This Row],[Column27]])</f>
        <v>0</v>
      </c>
      <c r="AD117" s="102"/>
      <c r="AE117" s="102"/>
      <c r="AF117" s="102"/>
      <c r="AG117" s="102"/>
      <c r="AH117" s="59"/>
      <c r="AI117" s="118" t="e">
        <f>AVERAGE(Table12151658921[[#This Row],[Column33]],Table12151658921[[#This Row],[Column32]],Table12151658921[[#This Row],[Column31]])</f>
        <v>#DIV/0!</v>
      </c>
      <c r="AJ117" s="58"/>
      <c r="AK117" s="58"/>
      <c r="AL117" s="102"/>
      <c r="AM117" s="58"/>
      <c r="AN117" s="59"/>
      <c r="AO117" s="118">
        <v>0</v>
      </c>
      <c r="AP117" s="59">
        <v>0</v>
      </c>
      <c r="AQ117" s="59">
        <v>0</v>
      </c>
      <c r="AR117" s="59">
        <v>0</v>
      </c>
      <c r="AS117" s="102"/>
      <c r="AT117" s="59"/>
      <c r="AU117" s="118">
        <f>AVERAGE(Table12151658921[[#This Row],[Column45]],Table12151658921[[#This Row],[Column44]],Table12151658921[[#This Row],[Column43]])</f>
        <v>0</v>
      </c>
      <c r="AV117" s="102">
        <v>0</v>
      </c>
      <c r="AW117" s="102">
        <v>0</v>
      </c>
      <c r="AX117" s="102">
        <v>0</v>
      </c>
      <c r="AY117" s="102">
        <v>0</v>
      </c>
      <c r="AZ117" s="102">
        <v>0</v>
      </c>
      <c r="BA11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8" spans="1:53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54"/>
      <c r="M118" s="54"/>
      <c r="N118" s="54"/>
      <c r="O118" s="54"/>
      <c r="P118" s="65"/>
      <c r="Q11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8" s="101"/>
      <c r="S118" s="101"/>
      <c r="T118" s="101"/>
      <c r="U118" s="101"/>
      <c r="V118" s="65"/>
      <c r="W118" s="118" t="e">
        <f>AVERAGE(Table12151658921[[#This Row],[Column19]],Table12151658921[[#This Row],[Column20]],Table12151658921[[#This Row],[Column22]])</f>
        <v>#DIV/0!</v>
      </c>
      <c r="X118" s="59">
        <v>0</v>
      </c>
      <c r="Y118" s="59">
        <v>0</v>
      </c>
      <c r="Z118" s="59">
        <v>0</v>
      </c>
      <c r="AA118" s="101"/>
      <c r="AB118" s="65"/>
      <c r="AC118" s="118">
        <f>AVERAGE(Table12151658921[[#This Row],[Column25]],Table12151658921[[#This Row],[Column26]],Table12151658921[[#This Row],[Column27]])</f>
        <v>0</v>
      </c>
      <c r="AD118" s="101"/>
      <c r="AE118" s="101"/>
      <c r="AF118" s="101"/>
      <c r="AG118" s="101"/>
      <c r="AH118" s="65"/>
      <c r="AI118" s="118" t="e">
        <f>AVERAGE(Table12151658921[[#This Row],[Column33]],Table12151658921[[#This Row],[Column32]],Table12151658921[[#This Row],[Column31]])</f>
        <v>#DIV/0!</v>
      </c>
      <c r="AJ118" s="54"/>
      <c r="AK118" s="54"/>
      <c r="AL118" s="101"/>
      <c r="AM118" s="54"/>
      <c r="AN118" s="65"/>
      <c r="AO118" s="118">
        <v>0</v>
      </c>
      <c r="AP118" s="59">
        <v>0</v>
      </c>
      <c r="AQ118" s="59">
        <v>0</v>
      </c>
      <c r="AR118" s="59">
        <v>0</v>
      </c>
      <c r="AS118" s="101"/>
      <c r="AT118" s="65"/>
      <c r="AU118" s="118">
        <f>AVERAGE(Table12151658921[[#This Row],[Column45]],Table12151658921[[#This Row],[Column44]],Table12151658921[[#This Row],[Column43]])</f>
        <v>0</v>
      </c>
      <c r="AV118" s="102">
        <v>0</v>
      </c>
      <c r="AW118" s="102">
        <v>0</v>
      </c>
      <c r="AX118" s="102">
        <v>0</v>
      </c>
      <c r="AY118" s="102">
        <v>0</v>
      </c>
      <c r="AZ118" s="102">
        <v>0</v>
      </c>
      <c r="BA11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19" spans="1:53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58"/>
      <c r="M119" s="58"/>
      <c r="N119" s="58"/>
      <c r="O119" s="58"/>
      <c r="P119" s="59"/>
      <c r="Q11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19" s="102"/>
      <c r="S119" s="102"/>
      <c r="T119" s="102"/>
      <c r="U119" s="102"/>
      <c r="V119" s="59"/>
      <c r="W119" s="118" t="e">
        <f>AVERAGE(Table12151658921[[#This Row],[Column19]],Table12151658921[[#This Row],[Column20]],Table12151658921[[#This Row],[Column22]])</f>
        <v>#DIV/0!</v>
      </c>
      <c r="X119" s="59">
        <v>0</v>
      </c>
      <c r="Y119" s="59">
        <v>0</v>
      </c>
      <c r="Z119" s="59">
        <v>0</v>
      </c>
      <c r="AA119" s="102"/>
      <c r="AB119" s="59"/>
      <c r="AC119" s="118">
        <f>AVERAGE(Table12151658921[[#This Row],[Column25]],Table12151658921[[#This Row],[Column26]],Table12151658921[[#This Row],[Column27]])</f>
        <v>0</v>
      </c>
      <c r="AD119" s="102"/>
      <c r="AE119" s="102"/>
      <c r="AF119" s="102"/>
      <c r="AG119" s="102"/>
      <c r="AH119" s="59"/>
      <c r="AI119" s="118" t="e">
        <f>AVERAGE(Table12151658921[[#This Row],[Column33]],Table12151658921[[#This Row],[Column32]],Table12151658921[[#This Row],[Column31]])</f>
        <v>#DIV/0!</v>
      </c>
      <c r="AJ119" s="58"/>
      <c r="AK119" s="58"/>
      <c r="AL119" s="102"/>
      <c r="AM119" s="58"/>
      <c r="AN119" s="59"/>
      <c r="AO119" s="118">
        <v>0</v>
      </c>
      <c r="AP119" s="59">
        <v>0</v>
      </c>
      <c r="AQ119" s="59">
        <v>0</v>
      </c>
      <c r="AR119" s="59">
        <v>0</v>
      </c>
      <c r="AS119" s="102"/>
      <c r="AT119" s="59"/>
      <c r="AU119" s="118">
        <f>AVERAGE(Table12151658921[[#This Row],[Column45]],Table12151658921[[#This Row],[Column44]],Table12151658921[[#This Row],[Column43]])</f>
        <v>0</v>
      </c>
      <c r="AV119" s="102">
        <v>0</v>
      </c>
      <c r="AW119" s="102">
        <v>0</v>
      </c>
      <c r="AX119" s="102">
        <v>0</v>
      </c>
      <c r="AY119" s="102">
        <v>0</v>
      </c>
      <c r="AZ119" s="102">
        <v>0</v>
      </c>
      <c r="BA11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0" spans="1:53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54"/>
      <c r="M120" s="54"/>
      <c r="N120" s="54"/>
      <c r="O120" s="54"/>
      <c r="P120" s="65"/>
      <c r="Q12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0" s="101"/>
      <c r="S120" s="101"/>
      <c r="T120" s="101"/>
      <c r="U120" s="101"/>
      <c r="V120" s="65"/>
      <c r="W120" s="118" t="e">
        <f>AVERAGE(Table12151658921[[#This Row],[Column19]],Table12151658921[[#This Row],[Column20]],Table12151658921[[#This Row],[Column22]])</f>
        <v>#DIV/0!</v>
      </c>
      <c r="X120" s="59">
        <v>0</v>
      </c>
      <c r="Y120" s="59">
        <v>0</v>
      </c>
      <c r="Z120" s="59">
        <v>0</v>
      </c>
      <c r="AA120" s="101"/>
      <c r="AB120" s="65"/>
      <c r="AC120" s="118">
        <f>AVERAGE(Table12151658921[[#This Row],[Column25]],Table12151658921[[#This Row],[Column26]],Table12151658921[[#This Row],[Column27]])</f>
        <v>0</v>
      </c>
      <c r="AD120" s="101"/>
      <c r="AE120" s="101"/>
      <c r="AF120" s="101"/>
      <c r="AG120" s="101"/>
      <c r="AH120" s="65"/>
      <c r="AI120" s="118" t="e">
        <f>AVERAGE(Table12151658921[[#This Row],[Column33]],Table12151658921[[#This Row],[Column32]],Table12151658921[[#This Row],[Column31]])</f>
        <v>#DIV/0!</v>
      </c>
      <c r="AJ120" s="54"/>
      <c r="AK120" s="54"/>
      <c r="AL120" s="101"/>
      <c r="AM120" s="54"/>
      <c r="AN120" s="65"/>
      <c r="AO120" s="118">
        <v>0</v>
      </c>
      <c r="AP120" s="59">
        <v>0</v>
      </c>
      <c r="AQ120" s="59">
        <v>0</v>
      </c>
      <c r="AR120" s="59">
        <v>0</v>
      </c>
      <c r="AS120" s="101"/>
      <c r="AT120" s="65"/>
      <c r="AU120" s="118">
        <f>AVERAGE(Table12151658921[[#This Row],[Column45]],Table12151658921[[#This Row],[Column44]],Table12151658921[[#This Row],[Column43]])</f>
        <v>0</v>
      </c>
      <c r="AV120" s="102">
        <v>0</v>
      </c>
      <c r="AW120" s="102">
        <v>0</v>
      </c>
      <c r="AX120" s="102">
        <v>0</v>
      </c>
      <c r="AY120" s="102">
        <v>0</v>
      </c>
      <c r="AZ120" s="102">
        <v>0</v>
      </c>
      <c r="BA12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1" spans="1:53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58"/>
      <c r="M121" s="58"/>
      <c r="N121" s="58"/>
      <c r="O121" s="58"/>
      <c r="P121" s="59"/>
      <c r="Q12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1" s="102"/>
      <c r="S121" s="102"/>
      <c r="T121" s="102"/>
      <c r="U121" s="102"/>
      <c r="V121" s="59"/>
      <c r="W121" s="118" t="e">
        <f>AVERAGE(Table12151658921[[#This Row],[Column19]],Table12151658921[[#This Row],[Column20]],Table12151658921[[#This Row],[Column22]])</f>
        <v>#DIV/0!</v>
      </c>
      <c r="X121" s="59">
        <v>0</v>
      </c>
      <c r="Y121" s="59">
        <v>0</v>
      </c>
      <c r="Z121" s="59">
        <v>0</v>
      </c>
      <c r="AA121" s="102"/>
      <c r="AB121" s="59"/>
      <c r="AC121" s="118">
        <f>AVERAGE(Table12151658921[[#This Row],[Column25]],Table12151658921[[#This Row],[Column26]],Table12151658921[[#This Row],[Column27]])</f>
        <v>0</v>
      </c>
      <c r="AD121" s="102"/>
      <c r="AE121" s="102"/>
      <c r="AF121" s="102"/>
      <c r="AG121" s="102"/>
      <c r="AH121" s="59"/>
      <c r="AI121" s="118" t="e">
        <f>AVERAGE(Table12151658921[[#This Row],[Column33]],Table12151658921[[#This Row],[Column32]],Table12151658921[[#This Row],[Column31]])</f>
        <v>#DIV/0!</v>
      </c>
      <c r="AJ121" s="58"/>
      <c r="AK121" s="58"/>
      <c r="AL121" s="102"/>
      <c r="AM121" s="58"/>
      <c r="AN121" s="59"/>
      <c r="AO121" s="118">
        <v>0</v>
      </c>
      <c r="AP121" s="59">
        <v>0</v>
      </c>
      <c r="AQ121" s="59">
        <v>0</v>
      </c>
      <c r="AR121" s="59">
        <v>0</v>
      </c>
      <c r="AS121" s="102"/>
      <c r="AT121" s="59"/>
      <c r="AU121" s="118">
        <f>AVERAGE(Table12151658921[[#This Row],[Column45]],Table12151658921[[#This Row],[Column44]],Table12151658921[[#This Row],[Column43]])</f>
        <v>0</v>
      </c>
      <c r="AV121" s="102">
        <v>0</v>
      </c>
      <c r="AW121" s="102">
        <v>0</v>
      </c>
      <c r="AX121" s="102">
        <v>0</v>
      </c>
      <c r="AY121" s="102">
        <v>0</v>
      </c>
      <c r="AZ121" s="102">
        <v>0</v>
      </c>
      <c r="BA12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2" spans="1:53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54"/>
      <c r="M122" s="54"/>
      <c r="N122" s="54"/>
      <c r="O122" s="54"/>
      <c r="P122" s="65"/>
      <c r="Q12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2" s="101"/>
      <c r="S122" s="101"/>
      <c r="T122" s="101"/>
      <c r="U122" s="101"/>
      <c r="V122" s="65"/>
      <c r="W122" s="118" t="e">
        <f>AVERAGE(Table12151658921[[#This Row],[Column19]],Table12151658921[[#This Row],[Column20]],Table12151658921[[#This Row],[Column22]])</f>
        <v>#DIV/0!</v>
      </c>
      <c r="X122" s="59">
        <v>0</v>
      </c>
      <c r="Y122" s="59">
        <v>0</v>
      </c>
      <c r="Z122" s="59">
        <v>0</v>
      </c>
      <c r="AA122" s="101"/>
      <c r="AB122" s="65"/>
      <c r="AC122" s="118">
        <f>AVERAGE(Table12151658921[[#This Row],[Column25]],Table12151658921[[#This Row],[Column26]],Table12151658921[[#This Row],[Column27]])</f>
        <v>0</v>
      </c>
      <c r="AD122" s="101"/>
      <c r="AE122" s="101"/>
      <c r="AF122" s="101"/>
      <c r="AG122" s="101"/>
      <c r="AH122" s="65"/>
      <c r="AI122" s="118" t="e">
        <f>AVERAGE(Table12151658921[[#This Row],[Column33]],Table12151658921[[#This Row],[Column32]],Table12151658921[[#This Row],[Column31]])</f>
        <v>#DIV/0!</v>
      </c>
      <c r="AJ122" s="54"/>
      <c r="AK122" s="54"/>
      <c r="AL122" s="101"/>
      <c r="AM122" s="54"/>
      <c r="AN122" s="65"/>
      <c r="AO122" s="118">
        <v>0</v>
      </c>
      <c r="AP122" s="59">
        <v>0</v>
      </c>
      <c r="AQ122" s="59">
        <v>0</v>
      </c>
      <c r="AR122" s="59">
        <v>0</v>
      </c>
      <c r="AS122" s="101"/>
      <c r="AT122" s="65"/>
      <c r="AU122" s="118">
        <f>AVERAGE(Table12151658921[[#This Row],[Column45]],Table12151658921[[#This Row],[Column44]],Table12151658921[[#This Row],[Column43]])</f>
        <v>0</v>
      </c>
      <c r="AV122" s="102">
        <v>0</v>
      </c>
      <c r="AW122" s="102">
        <v>0</v>
      </c>
      <c r="AX122" s="102">
        <v>0</v>
      </c>
      <c r="AY122" s="102">
        <v>0</v>
      </c>
      <c r="AZ122" s="102">
        <v>0</v>
      </c>
      <c r="BA12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3" spans="1:53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58"/>
      <c r="M123" s="58"/>
      <c r="N123" s="58"/>
      <c r="O123" s="58"/>
      <c r="P123" s="59"/>
      <c r="Q12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3" s="102"/>
      <c r="S123" s="102"/>
      <c r="T123" s="102"/>
      <c r="U123" s="102"/>
      <c r="V123" s="59"/>
      <c r="W123" s="118" t="e">
        <f>AVERAGE(Table12151658921[[#This Row],[Column19]],Table12151658921[[#This Row],[Column20]],Table12151658921[[#This Row],[Column22]])</f>
        <v>#DIV/0!</v>
      </c>
      <c r="X123" s="59">
        <v>0</v>
      </c>
      <c r="Y123" s="59">
        <v>0</v>
      </c>
      <c r="Z123" s="59">
        <v>0</v>
      </c>
      <c r="AA123" s="102"/>
      <c r="AB123" s="59"/>
      <c r="AC123" s="118">
        <f>AVERAGE(Table12151658921[[#This Row],[Column25]],Table12151658921[[#This Row],[Column26]],Table12151658921[[#This Row],[Column27]])</f>
        <v>0</v>
      </c>
      <c r="AD123" s="102"/>
      <c r="AE123" s="102"/>
      <c r="AF123" s="102"/>
      <c r="AG123" s="102"/>
      <c r="AH123" s="59"/>
      <c r="AI123" s="118" t="e">
        <f>AVERAGE(Table12151658921[[#This Row],[Column33]],Table12151658921[[#This Row],[Column32]],Table12151658921[[#This Row],[Column31]])</f>
        <v>#DIV/0!</v>
      </c>
      <c r="AJ123" s="58"/>
      <c r="AK123" s="58"/>
      <c r="AL123" s="102"/>
      <c r="AM123" s="58"/>
      <c r="AN123" s="59"/>
      <c r="AO123" s="118">
        <v>0</v>
      </c>
      <c r="AP123" s="59">
        <v>0</v>
      </c>
      <c r="AQ123" s="59">
        <v>0</v>
      </c>
      <c r="AR123" s="59">
        <v>0</v>
      </c>
      <c r="AS123" s="102"/>
      <c r="AT123" s="59"/>
      <c r="AU123" s="118">
        <f>AVERAGE(Table12151658921[[#This Row],[Column45]],Table12151658921[[#This Row],[Column44]],Table12151658921[[#This Row],[Column43]])</f>
        <v>0</v>
      </c>
      <c r="AV123" s="102">
        <v>0</v>
      </c>
      <c r="AW123" s="102">
        <v>0</v>
      </c>
      <c r="AX123" s="102">
        <v>0</v>
      </c>
      <c r="AY123" s="102">
        <v>0</v>
      </c>
      <c r="AZ123" s="102">
        <v>0</v>
      </c>
      <c r="BA12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4" spans="1:53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54"/>
      <c r="M124" s="54"/>
      <c r="N124" s="54"/>
      <c r="O124" s="54"/>
      <c r="P124" s="65"/>
      <c r="Q12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4" s="101"/>
      <c r="S124" s="101"/>
      <c r="T124" s="101"/>
      <c r="U124" s="101"/>
      <c r="V124" s="65"/>
      <c r="W124" s="118" t="e">
        <f>AVERAGE(Table12151658921[[#This Row],[Column19]],Table12151658921[[#This Row],[Column20]],Table12151658921[[#This Row],[Column22]])</f>
        <v>#DIV/0!</v>
      </c>
      <c r="X124" s="59">
        <v>0</v>
      </c>
      <c r="Y124" s="59">
        <v>0</v>
      </c>
      <c r="Z124" s="59">
        <v>0</v>
      </c>
      <c r="AA124" s="101"/>
      <c r="AB124" s="65"/>
      <c r="AC124" s="118">
        <f>AVERAGE(Table12151658921[[#This Row],[Column25]],Table12151658921[[#This Row],[Column26]],Table12151658921[[#This Row],[Column27]])</f>
        <v>0</v>
      </c>
      <c r="AD124" s="101"/>
      <c r="AE124" s="101"/>
      <c r="AF124" s="101"/>
      <c r="AG124" s="101"/>
      <c r="AH124" s="65"/>
      <c r="AI124" s="118" t="e">
        <f>AVERAGE(Table12151658921[[#This Row],[Column33]],Table12151658921[[#This Row],[Column32]],Table12151658921[[#This Row],[Column31]])</f>
        <v>#DIV/0!</v>
      </c>
      <c r="AJ124" s="54"/>
      <c r="AK124" s="54"/>
      <c r="AL124" s="101"/>
      <c r="AM124" s="54"/>
      <c r="AN124" s="65"/>
      <c r="AO124" s="118">
        <v>0</v>
      </c>
      <c r="AP124" s="59">
        <v>0</v>
      </c>
      <c r="AQ124" s="59">
        <v>0</v>
      </c>
      <c r="AR124" s="59">
        <v>0</v>
      </c>
      <c r="AS124" s="101"/>
      <c r="AT124" s="65"/>
      <c r="AU124" s="118">
        <f>AVERAGE(Table12151658921[[#This Row],[Column45]],Table12151658921[[#This Row],[Column44]],Table12151658921[[#This Row],[Column43]])</f>
        <v>0</v>
      </c>
      <c r="AV124" s="102">
        <v>0</v>
      </c>
      <c r="AW124" s="102">
        <v>0</v>
      </c>
      <c r="AX124" s="102">
        <v>0</v>
      </c>
      <c r="AY124" s="102">
        <v>0</v>
      </c>
      <c r="AZ124" s="102">
        <v>0</v>
      </c>
      <c r="BA12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5" spans="1:53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58"/>
      <c r="M125" s="58"/>
      <c r="N125" s="58"/>
      <c r="O125" s="58"/>
      <c r="P125" s="59"/>
      <c r="Q12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5" s="102"/>
      <c r="S125" s="102"/>
      <c r="T125" s="102"/>
      <c r="U125" s="102"/>
      <c r="V125" s="59"/>
      <c r="W125" s="118" t="e">
        <f>AVERAGE(Table12151658921[[#This Row],[Column19]],Table12151658921[[#This Row],[Column20]],Table12151658921[[#This Row],[Column22]])</f>
        <v>#DIV/0!</v>
      </c>
      <c r="X125" s="59">
        <v>0</v>
      </c>
      <c r="Y125" s="59">
        <v>0</v>
      </c>
      <c r="Z125" s="59">
        <v>0</v>
      </c>
      <c r="AA125" s="102"/>
      <c r="AB125" s="59"/>
      <c r="AC125" s="118">
        <f>AVERAGE(Table12151658921[[#This Row],[Column25]],Table12151658921[[#This Row],[Column26]],Table12151658921[[#This Row],[Column27]])</f>
        <v>0</v>
      </c>
      <c r="AD125" s="102"/>
      <c r="AE125" s="102"/>
      <c r="AF125" s="102"/>
      <c r="AG125" s="102"/>
      <c r="AH125" s="59"/>
      <c r="AI125" s="118" t="e">
        <f>AVERAGE(Table12151658921[[#This Row],[Column33]],Table12151658921[[#This Row],[Column32]],Table12151658921[[#This Row],[Column31]])</f>
        <v>#DIV/0!</v>
      </c>
      <c r="AJ125" s="58"/>
      <c r="AK125" s="58"/>
      <c r="AL125" s="102"/>
      <c r="AM125" s="58"/>
      <c r="AN125" s="59"/>
      <c r="AO125" s="118">
        <v>0</v>
      </c>
      <c r="AP125" s="59">
        <v>0</v>
      </c>
      <c r="AQ125" s="59">
        <v>0</v>
      </c>
      <c r="AR125" s="59">
        <v>0</v>
      </c>
      <c r="AS125" s="102"/>
      <c r="AT125" s="59"/>
      <c r="AU125" s="118">
        <f>AVERAGE(Table12151658921[[#This Row],[Column45]],Table12151658921[[#This Row],[Column44]],Table12151658921[[#This Row],[Column43]])</f>
        <v>0</v>
      </c>
      <c r="AV125" s="102">
        <v>0</v>
      </c>
      <c r="AW125" s="102">
        <v>0</v>
      </c>
      <c r="AX125" s="102">
        <v>0</v>
      </c>
      <c r="AY125" s="102">
        <v>0</v>
      </c>
      <c r="AZ125" s="102">
        <v>0</v>
      </c>
      <c r="BA12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6" spans="1:53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54"/>
      <c r="M126" s="54"/>
      <c r="N126" s="54"/>
      <c r="O126" s="54"/>
      <c r="P126" s="65"/>
      <c r="Q12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6" s="101"/>
      <c r="S126" s="101"/>
      <c r="T126" s="101"/>
      <c r="U126" s="101"/>
      <c r="V126" s="65"/>
      <c r="W126" s="118" t="e">
        <f>AVERAGE(Table12151658921[[#This Row],[Column19]],Table12151658921[[#This Row],[Column20]],Table12151658921[[#This Row],[Column22]])</f>
        <v>#DIV/0!</v>
      </c>
      <c r="X126" s="59">
        <v>0</v>
      </c>
      <c r="Y126" s="59">
        <v>0</v>
      </c>
      <c r="Z126" s="59">
        <v>0</v>
      </c>
      <c r="AA126" s="101"/>
      <c r="AB126" s="65"/>
      <c r="AC126" s="118">
        <f>AVERAGE(Table12151658921[[#This Row],[Column25]],Table12151658921[[#This Row],[Column26]],Table12151658921[[#This Row],[Column27]])</f>
        <v>0</v>
      </c>
      <c r="AD126" s="101"/>
      <c r="AE126" s="101"/>
      <c r="AF126" s="101"/>
      <c r="AG126" s="101"/>
      <c r="AH126" s="65"/>
      <c r="AI126" s="118" t="e">
        <f>AVERAGE(Table12151658921[[#This Row],[Column33]],Table12151658921[[#This Row],[Column32]],Table12151658921[[#This Row],[Column31]])</f>
        <v>#DIV/0!</v>
      </c>
      <c r="AJ126" s="54"/>
      <c r="AK126" s="54"/>
      <c r="AL126" s="101"/>
      <c r="AM126" s="54"/>
      <c r="AN126" s="65"/>
      <c r="AO126" s="118">
        <v>0</v>
      </c>
      <c r="AP126" s="59">
        <v>0</v>
      </c>
      <c r="AQ126" s="59">
        <v>0</v>
      </c>
      <c r="AR126" s="59">
        <v>0</v>
      </c>
      <c r="AS126" s="101"/>
      <c r="AT126" s="65"/>
      <c r="AU126" s="118">
        <f>AVERAGE(Table12151658921[[#This Row],[Column45]],Table12151658921[[#This Row],[Column44]],Table12151658921[[#This Row],[Column43]])</f>
        <v>0</v>
      </c>
      <c r="AV126" s="102">
        <v>0</v>
      </c>
      <c r="AW126" s="102">
        <v>0</v>
      </c>
      <c r="AX126" s="102">
        <v>0</v>
      </c>
      <c r="AY126" s="102">
        <v>0</v>
      </c>
      <c r="AZ126" s="102">
        <v>0</v>
      </c>
      <c r="BA12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7" spans="1:53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58"/>
      <c r="M127" s="58"/>
      <c r="N127" s="58"/>
      <c r="O127" s="58"/>
      <c r="P127" s="59"/>
      <c r="Q12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7" s="102"/>
      <c r="S127" s="102"/>
      <c r="T127" s="102"/>
      <c r="U127" s="102"/>
      <c r="V127" s="59"/>
      <c r="W127" s="118" t="e">
        <f>AVERAGE(Table12151658921[[#This Row],[Column19]],Table12151658921[[#This Row],[Column20]],Table12151658921[[#This Row],[Column22]])</f>
        <v>#DIV/0!</v>
      </c>
      <c r="X127" s="59">
        <v>0</v>
      </c>
      <c r="Y127" s="59">
        <v>0</v>
      </c>
      <c r="Z127" s="59">
        <v>0</v>
      </c>
      <c r="AA127" s="102"/>
      <c r="AB127" s="59"/>
      <c r="AC127" s="118">
        <f>AVERAGE(Table12151658921[[#This Row],[Column25]],Table12151658921[[#This Row],[Column26]],Table12151658921[[#This Row],[Column27]])</f>
        <v>0</v>
      </c>
      <c r="AD127" s="102"/>
      <c r="AE127" s="102"/>
      <c r="AF127" s="102"/>
      <c r="AG127" s="102"/>
      <c r="AH127" s="59"/>
      <c r="AI127" s="118" t="e">
        <f>AVERAGE(Table12151658921[[#This Row],[Column33]],Table12151658921[[#This Row],[Column32]],Table12151658921[[#This Row],[Column31]])</f>
        <v>#DIV/0!</v>
      </c>
      <c r="AJ127" s="58"/>
      <c r="AK127" s="58"/>
      <c r="AL127" s="102"/>
      <c r="AM127" s="58"/>
      <c r="AN127" s="59"/>
      <c r="AO127" s="118">
        <v>0</v>
      </c>
      <c r="AP127" s="59">
        <v>0</v>
      </c>
      <c r="AQ127" s="59">
        <v>0</v>
      </c>
      <c r="AR127" s="59">
        <v>0</v>
      </c>
      <c r="AS127" s="102"/>
      <c r="AT127" s="59"/>
      <c r="AU127" s="118">
        <f>AVERAGE(Table12151658921[[#This Row],[Column45]],Table12151658921[[#This Row],[Column44]],Table12151658921[[#This Row],[Column43]])</f>
        <v>0</v>
      </c>
      <c r="AV127" s="102">
        <v>0</v>
      </c>
      <c r="AW127" s="102">
        <v>0</v>
      </c>
      <c r="AX127" s="102">
        <v>0</v>
      </c>
      <c r="AY127" s="102">
        <v>0</v>
      </c>
      <c r="AZ127" s="102">
        <v>0</v>
      </c>
      <c r="BA12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8" spans="1:53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54"/>
      <c r="M128" s="54"/>
      <c r="N128" s="54"/>
      <c r="O128" s="54"/>
      <c r="P128" s="65"/>
      <c r="Q12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8" s="101"/>
      <c r="S128" s="101"/>
      <c r="T128" s="101"/>
      <c r="U128" s="101"/>
      <c r="V128" s="65"/>
      <c r="W128" s="118" t="e">
        <f>AVERAGE(Table12151658921[[#This Row],[Column19]],Table12151658921[[#This Row],[Column20]],Table12151658921[[#This Row],[Column22]])</f>
        <v>#DIV/0!</v>
      </c>
      <c r="X128" s="59">
        <v>0</v>
      </c>
      <c r="Y128" s="59">
        <v>0</v>
      </c>
      <c r="Z128" s="59">
        <v>0</v>
      </c>
      <c r="AA128" s="101"/>
      <c r="AB128" s="65"/>
      <c r="AC128" s="118">
        <f>AVERAGE(Table12151658921[[#This Row],[Column25]],Table12151658921[[#This Row],[Column26]],Table12151658921[[#This Row],[Column27]])</f>
        <v>0</v>
      </c>
      <c r="AD128" s="101"/>
      <c r="AE128" s="101"/>
      <c r="AF128" s="101"/>
      <c r="AG128" s="101"/>
      <c r="AH128" s="65"/>
      <c r="AI128" s="118" t="e">
        <f>AVERAGE(Table12151658921[[#This Row],[Column33]],Table12151658921[[#This Row],[Column32]],Table12151658921[[#This Row],[Column31]])</f>
        <v>#DIV/0!</v>
      </c>
      <c r="AJ128" s="54"/>
      <c r="AK128" s="54"/>
      <c r="AL128" s="101"/>
      <c r="AM128" s="54"/>
      <c r="AN128" s="65"/>
      <c r="AO128" s="118">
        <v>0</v>
      </c>
      <c r="AP128" s="59">
        <v>0</v>
      </c>
      <c r="AQ128" s="59">
        <v>0</v>
      </c>
      <c r="AR128" s="59">
        <v>0</v>
      </c>
      <c r="AS128" s="101"/>
      <c r="AT128" s="65"/>
      <c r="AU128" s="118">
        <f>AVERAGE(Table12151658921[[#This Row],[Column45]],Table12151658921[[#This Row],[Column44]],Table12151658921[[#This Row],[Column43]])</f>
        <v>0</v>
      </c>
      <c r="AV128" s="102">
        <v>0</v>
      </c>
      <c r="AW128" s="102">
        <v>0</v>
      </c>
      <c r="AX128" s="102">
        <v>0</v>
      </c>
      <c r="AY128" s="102">
        <v>0</v>
      </c>
      <c r="AZ128" s="102">
        <v>0</v>
      </c>
      <c r="BA12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29" spans="1:53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58"/>
      <c r="M129" s="58"/>
      <c r="N129" s="58"/>
      <c r="O129" s="58"/>
      <c r="P129" s="59"/>
      <c r="Q12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29" s="102"/>
      <c r="S129" s="102"/>
      <c r="T129" s="102"/>
      <c r="U129" s="102"/>
      <c r="V129" s="59"/>
      <c r="W129" s="118" t="e">
        <f>AVERAGE(Table12151658921[[#This Row],[Column19]],Table12151658921[[#This Row],[Column20]],Table12151658921[[#This Row],[Column22]])</f>
        <v>#DIV/0!</v>
      </c>
      <c r="X129" s="59">
        <v>0</v>
      </c>
      <c r="Y129" s="59">
        <v>0</v>
      </c>
      <c r="Z129" s="59">
        <v>0</v>
      </c>
      <c r="AA129" s="102"/>
      <c r="AB129" s="59"/>
      <c r="AC129" s="118">
        <f>AVERAGE(Table12151658921[[#This Row],[Column25]],Table12151658921[[#This Row],[Column26]],Table12151658921[[#This Row],[Column27]])</f>
        <v>0</v>
      </c>
      <c r="AD129" s="102"/>
      <c r="AE129" s="102"/>
      <c r="AF129" s="102"/>
      <c r="AG129" s="102"/>
      <c r="AH129" s="59"/>
      <c r="AI129" s="118" t="e">
        <f>AVERAGE(Table12151658921[[#This Row],[Column33]],Table12151658921[[#This Row],[Column32]],Table12151658921[[#This Row],[Column31]])</f>
        <v>#DIV/0!</v>
      </c>
      <c r="AJ129" s="58"/>
      <c r="AK129" s="58"/>
      <c r="AL129" s="102"/>
      <c r="AM129" s="58"/>
      <c r="AN129" s="59"/>
      <c r="AO129" s="118">
        <v>0</v>
      </c>
      <c r="AP129" s="59">
        <v>0</v>
      </c>
      <c r="AQ129" s="59">
        <v>0</v>
      </c>
      <c r="AR129" s="59">
        <v>0</v>
      </c>
      <c r="AS129" s="102"/>
      <c r="AT129" s="59"/>
      <c r="AU129" s="118">
        <f>AVERAGE(Table12151658921[[#This Row],[Column45]],Table12151658921[[#This Row],[Column44]],Table12151658921[[#This Row],[Column43]])</f>
        <v>0</v>
      </c>
      <c r="AV129" s="102">
        <v>0</v>
      </c>
      <c r="AW129" s="102">
        <v>0</v>
      </c>
      <c r="AX129" s="102">
        <v>0</v>
      </c>
      <c r="AY129" s="102">
        <v>0</v>
      </c>
      <c r="AZ129" s="102">
        <v>0</v>
      </c>
      <c r="BA12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0" spans="1:53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54"/>
      <c r="M130" s="54"/>
      <c r="N130" s="54"/>
      <c r="O130" s="54"/>
      <c r="P130" s="65"/>
      <c r="Q13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0" s="101"/>
      <c r="S130" s="101"/>
      <c r="T130" s="101"/>
      <c r="U130" s="101"/>
      <c r="V130" s="65"/>
      <c r="W130" s="118" t="e">
        <f>AVERAGE(Table12151658921[[#This Row],[Column19]],Table12151658921[[#This Row],[Column20]],Table12151658921[[#This Row],[Column22]])</f>
        <v>#DIV/0!</v>
      </c>
      <c r="X130" s="59">
        <v>0</v>
      </c>
      <c r="Y130" s="59">
        <v>0</v>
      </c>
      <c r="Z130" s="59">
        <v>0</v>
      </c>
      <c r="AA130" s="101"/>
      <c r="AB130" s="65"/>
      <c r="AC130" s="118">
        <f>AVERAGE(Table12151658921[[#This Row],[Column25]],Table12151658921[[#This Row],[Column26]],Table12151658921[[#This Row],[Column27]])</f>
        <v>0</v>
      </c>
      <c r="AD130" s="101"/>
      <c r="AE130" s="101"/>
      <c r="AF130" s="101"/>
      <c r="AG130" s="101"/>
      <c r="AH130" s="65"/>
      <c r="AI130" s="118" t="e">
        <f>AVERAGE(Table12151658921[[#This Row],[Column33]],Table12151658921[[#This Row],[Column32]],Table12151658921[[#This Row],[Column31]])</f>
        <v>#DIV/0!</v>
      </c>
      <c r="AJ130" s="54"/>
      <c r="AK130" s="54"/>
      <c r="AL130" s="101"/>
      <c r="AM130" s="54"/>
      <c r="AN130" s="65"/>
      <c r="AO130" s="118">
        <v>0</v>
      </c>
      <c r="AP130" s="59">
        <v>0</v>
      </c>
      <c r="AQ130" s="59">
        <v>0</v>
      </c>
      <c r="AR130" s="59">
        <v>0</v>
      </c>
      <c r="AS130" s="101"/>
      <c r="AT130" s="65"/>
      <c r="AU130" s="118">
        <f>AVERAGE(Table12151658921[[#This Row],[Column45]],Table12151658921[[#This Row],[Column44]],Table12151658921[[#This Row],[Column43]])</f>
        <v>0</v>
      </c>
      <c r="AV130" s="102">
        <v>0</v>
      </c>
      <c r="AW130" s="102">
        <v>0</v>
      </c>
      <c r="AX130" s="102">
        <v>0</v>
      </c>
      <c r="AY130" s="102">
        <v>0</v>
      </c>
      <c r="AZ130" s="102">
        <v>0</v>
      </c>
      <c r="BA13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1" spans="1:53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58"/>
      <c r="M131" s="58"/>
      <c r="N131" s="58"/>
      <c r="O131" s="58"/>
      <c r="P131" s="59"/>
      <c r="Q13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1" s="102"/>
      <c r="S131" s="102"/>
      <c r="T131" s="102"/>
      <c r="U131" s="102"/>
      <c r="V131" s="59"/>
      <c r="W131" s="118" t="e">
        <f>AVERAGE(Table12151658921[[#This Row],[Column19]],Table12151658921[[#This Row],[Column20]],Table12151658921[[#This Row],[Column22]])</f>
        <v>#DIV/0!</v>
      </c>
      <c r="X131" s="59">
        <v>0</v>
      </c>
      <c r="Y131" s="59">
        <v>0</v>
      </c>
      <c r="Z131" s="59">
        <v>0</v>
      </c>
      <c r="AA131" s="102"/>
      <c r="AB131" s="59"/>
      <c r="AC131" s="118">
        <f>AVERAGE(Table12151658921[[#This Row],[Column25]],Table12151658921[[#This Row],[Column26]],Table12151658921[[#This Row],[Column27]])</f>
        <v>0</v>
      </c>
      <c r="AD131" s="102"/>
      <c r="AE131" s="102"/>
      <c r="AF131" s="102"/>
      <c r="AG131" s="102"/>
      <c r="AH131" s="59"/>
      <c r="AI131" s="118" t="e">
        <f>AVERAGE(Table12151658921[[#This Row],[Column33]],Table12151658921[[#This Row],[Column32]],Table12151658921[[#This Row],[Column31]])</f>
        <v>#DIV/0!</v>
      </c>
      <c r="AJ131" s="58"/>
      <c r="AK131" s="58"/>
      <c r="AL131" s="102"/>
      <c r="AM131" s="58"/>
      <c r="AN131" s="59"/>
      <c r="AO131" s="118">
        <v>0</v>
      </c>
      <c r="AP131" s="59">
        <v>0</v>
      </c>
      <c r="AQ131" s="59">
        <v>0</v>
      </c>
      <c r="AR131" s="59">
        <v>0</v>
      </c>
      <c r="AS131" s="102"/>
      <c r="AT131" s="59"/>
      <c r="AU131" s="118">
        <f>AVERAGE(Table12151658921[[#This Row],[Column45]],Table12151658921[[#This Row],[Column44]],Table12151658921[[#This Row],[Column43]])</f>
        <v>0</v>
      </c>
      <c r="AV131" s="102">
        <v>0</v>
      </c>
      <c r="AW131" s="102">
        <v>0</v>
      </c>
      <c r="AX131" s="102">
        <v>0</v>
      </c>
      <c r="AY131" s="102">
        <v>0</v>
      </c>
      <c r="AZ131" s="102">
        <v>0</v>
      </c>
      <c r="BA13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2" spans="1:53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54"/>
      <c r="M132" s="54"/>
      <c r="N132" s="54"/>
      <c r="O132" s="54"/>
      <c r="P132" s="65"/>
      <c r="Q13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2" s="101"/>
      <c r="S132" s="101"/>
      <c r="T132" s="101"/>
      <c r="U132" s="101"/>
      <c r="V132" s="65"/>
      <c r="W132" s="118" t="e">
        <f>AVERAGE(Table12151658921[[#This Row],[Column19]],Table12151658921[[#This Row],[Column20]],Table12151658921[[#This Row],[Column22]])</f>
        <v>#DIV/0!</v>
      </c>
      <c r="X132" s="59">
        <v>0</v>
      </c>
      <c r="Y132" s="59">
        <v>0</v>
      </c>
      <c r="Z132" s="59">
        <v>0</v>
      </c>
      <c r="AA132" s="101"/>
      <c r="AB132" s="65"/>
      <c r="AC132" s="118">
        <f>AVERAGE(Table12151658921[[#This Row],[Column25]],Table12151658921[[#This Row],[Column26]],Table12151658921[[#This Row],[Column27]])</f>
        <v>0</v>
      </c>
      <c r="AD132" s="101"/>
      <c r="AE132" s="101"/>
      <c r="AF132" s="101"/>
      <c r="AG132" s="101"/>
      <c r="AH132" s="65"/>
      <c r="AI132" s="118" t="e">
        <f>AVERAGE(Table12151658921[[#This Row],[Column33]],Table12151658921[[#This Row],[Column32]],Table12151658921[[#This Row],[Column31]])</f>
        <v>#DIV/0!</v>
      </c>
      <c r="AJ132" s="54"/>
      <c r="AK132" s="54"/>
      <c r="AL132" s="101"/>
      <c r="AM132" s="54"/>
      <c r="AN132" s="65"/>
      <c r="AO132" s="118">
        <v>0</v>
      </c>
      <c r="AP132" s="59">
        <v>0</v>
      </c>
      <c r="AQ132" s="59">
        <v>0</v>
      </c>
      <c r="AR132" s="59">
        <v>0</v>
      </c>
      <c r="AS132" s="101"/>
      <c r="AT132" s="65"/>
      <c r="AU132" s="118">
        <f>AVERAGE(Table12151658921[[#This Row],[Column45]],Table12151658921[[#This Row],[Column44]],Table12151658921[[#This Row],[Column43]])</f>
        <v>0</v>
      </c>
      <c r="AV132" s="102">
        <v>0</v>
      </c>
      <c r="AW132" s="102">
        <v>0</v>
      </c>
      <c r="AX132" s="102">
        <v>0</v>
      </c>
      <c r="AY132" s="102">
        <v>0</v>
      </c>
      <c r="AZ132" s="102">
        <v>0</v>
      </c>
      <c r="BA13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3" spans="1:53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58"/>
      <c r="M133" s="58"/>
      <c r="N133" s="58"/>
      <c r="O133" s="58"/>
      <c r="P133" s="59"/>
      <c r="Q13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3" s="102"/>
      <c r="S133" s="102"/>
      <c r="T133" s="102"/>
      <c r="U133" s="102"/>
      <c r="V133" s="59"/>
      <c r="W133" s="118" t="e">
        <f>AVERAGE(Table12151658921[[#This Row],[Column19]],Table12151658921[[#This Row],[Column20]],Table12151658921[[#This Row],[Column22]])</f>
        <v>#DIV/0!</v>
      </c>
      <c r="X133" s="59">
        <v>0</v>
      </c>
      <c r="Y133" s="59">
        <v>0</v>
      </c>
      <c r="Z133" s="59">
        <v>0</v>
      </c>
      <c r="AA133" s="102"/>
      <c r="AB133" s="59"/>
      <c r="AC133" s="118">
        <f>AVERAGE(Table12151658921[[#This Row],[Column25]],Table12151658921[[#This Row],[Column26]],Table12151658921[[#This Row],[Column27]])</f>
        <v>0</v>
      </c>
      <c r="AD133" s="102"/>
      <c r="AE133" s="102"/>
      <c r="AF133" s="102"/>
      <c r="AG133" s="102"/>
      <c r="AH133" s="59"/>
      <c r="AI133" s="118" t="e">
        <f>AVERAGE(Table12151658921[[#This Row],[Column33]],Table12151658921[[#This Row],[Column32]],Table12151658921[[#This Row],[Column31]])</f>
        <v>#DIV/0!</v>
      </c>
      <c r="AJ133" s="58"/>
      <c r="AK133" s="58"/>
      <c r="AL133" s="102"/>
      <c r="AM133" s="58"/>
      <c r="AN133" s="59"/>
      <c r="AO133" s="118">
        <v>0</v>
      </c>
      <c r="AP133" s="59">
        <v>0</v>
      </c>
      <c r="AQ133" s="59">
        <v>0</v>
      </c>
      <c r="AR133" s="59">
        <v>0</v>
      </c>
      <c r="AS133" s="102"/>
      <c r="AT133" s="59"/>
      <c r="AU133" s="118">
        <f>AVERAGE(Table12151658921[[#This Row],[Column45]],Table12151658921[[#This Row],[Column44]],Table12151658921[[#This Row],[Column43]])</f>
        <v>0</v>
      </c>
      <c r="AV133" s="102">
        <v>0</v>
      </c>
      <c r="AW133" s="102">
        <v>0</v>
      </c>
      <c r="AX133" s="102">
        <v>0</v>
      </c>
      <c r="AY133" s="102">
        <v>0</v>
      </c>
      <c r="AZ133" s="102">
        <v>0</v>
      </c>
      <c r="BA13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4" spans="1:53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54"/>
      <c r="M134" s="54"/>
      <c r="N134" s="54"/>
      <c r="O134" s="54"/>
      <c r="P134" s="65"/>
      <c r="Q13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4" s="101"/>
      <c r="S134" s="101"/>
      <c r="T134" s="101"/>
      <c r="U134" s="101"/>
      <c r="V134" s="65"/>
      <c r="W134" s="118" t="e">
        <f>AVERAGE(Table12151658921[[#This Row],[Column19]],Table12151658921[[#This Row],[Column20]],Table12151658921[[#This Row],[Column22]])</f>
        <v>#DIV/0!</v>
      </c>
      <c r="X134" s="59">
        <v>0</v>
      </c>
      <c r="Y134" s="59">
        <v>0</v>
      </c>
      <c r="Z134" s="59">
        <v>0</v>
      </c>
      <c r="AA134" s="101"/>
      <c r="AB134" s="65"/>
      <c r="AC134" s="118">
        <f>AVERAGE(Table12151658921[[#This Row],[Column25]],Table12151658921[[#This Row],[Column26]],Table12151658921[[#This Row],[Column27]])</f>
        <v>0</v>
      </c>
      <c r="AD134" s="101"/>
      <c r="AE134" s="101"/>
      <c r="AF134" s="101"/>
      <c r="AG134" s="101"/>
      <c r="AH134" s="65"/>
      <c r="AI134" s="118" t="e">
        <f>AVERAGE(Table12151658921[[#This Row],[Column33]],Table12151658921[[#This Row],[Column32]],Table12151658921[[#This Row],[Column31]])</f>
        <v>#DIV/0!</v>
      </c>
      <c r="AJ134" s="54"/>
      <c r="AK134" s="54"/>
      <c r="AL134" s="101"/>
      <c r="AM134" s="54"/>
      <c r="AN134" s="65"/>
      <c r="AO134" s="118">
        <v>0</v>
      </c>
      <c r="AP134" s="59">
        <v>0</v>
      </c>
      <c r="AQ134" s="59">
        <v>0</v>
      </c>
      <c r="AR134" s="59">
        <v>0</v>
      </c>
      <c r="AS134" s="101"/>
      <c r="AT134" s="65"/>
      <c r="AU134" s="118">
        <f>AVERAGE(Table12151658921[[#This Row],[Column45]],Table12151658921[[#This Row],[Column44]],Table12151658921[[#This Row],[Column43]])</f>
        <v>0</v>
      </c>
      <c r="AV134" s="102">
        <v>0</v>
      </c>
      <c r="AW134" s="102">
        <v>0</v>
      </c>
      <c r="AX134" s="102">
        <v>0</v>
      </c>
      <c r="AY134" s="102">
        <v>0</v>
      </c>
      <c r="AZ134" s="102">
        <v>0</v>
      </c>
      <c r="BA13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5" spans="1:53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58"/>
      <c r="M135" s="58"/>
      <c r="N135" s="58"/>
      <c r="O135" s="58"/>
      <c r="P135" s="59"/>
      <c r="Q13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5" s="102"/>
      <c r="S135" s="102"/>
      <c r="T135" s="102"/>
      <c r="U135" s="102"/>
      <c r="V135" s="59"/>
      <c r="W135" s="118" t="e">
        <f>AVERAGE(Table12151658921[[#This Row],[Column19]],Table12151658921[[#This Row],[Column20]],Table12151658921[[#This Row],[Column22]])</f>
        <v>#DIV/0!</v>
      </c>
      <c r="X135" s="59">
        <v>0</v>
      </c>
      <c r="Y135" s="59">
        <v>0</v>
      </c>
      <c r="Z135" s="59">
        <v>0</v>
      </c>
      <c r="AA135" s="102"/>
      <c r="AB135" s="59"/>
      <c r="AC135" s="118">
        <f>AVERAGE(Table12151658921[[#This Row],[Column25]],Table12151658921[[#This Row],[Column26]],Table12151658921[[#This Row],[Column27]])</f>
        <v>0</v>
      </c>
      <c r="AD135" s="102"/>
      <c r="AE135" s="102"/>
      <c r="AF135" s="102"/>
      <c r="AG135" s="102"/>
      <c r="AH135" s="59"/>
      <c r="AI135" s="118" t="e">
        <f>AVERAGE(Table12151658921[[#This Row],[Column33]],Table12151658921[[#This Row],[Column32]],Table12151658921[[#This Row],[Column31]])</f>
        <v>#DIV/0!</v>
      </c>
      <c r="AJ135" s="58"/>
      <c r="AK135" s="58"/>
      <c r="AL135" s="102"/>
      <c r="AM135" s="58"/>
      <c r="AN135" s="59"/>
      <c r="AO135" s="118">
        <v>0</v>
      </c>
      <c r="AP135" s="59">
        <v>0</v>
      </c>
      <c r="AQ135" s="59">
        <v>0</v>
      </c>
      <c r="AR135" s="59">
        <v>0</v>
      </c>
      <c r="AS135" s="102"/>
      <c r="AT135" s="59"/>
      <c r="AU135" s="118">
        <f>AVERAGE(Table12151658921[[#This Row],[Column45]],Table12151658921[[#This Row],[Column44]],Table12151658921[[#This Row],[Column43]])</f>
        <v>0</v>
      </c>
      <c r="AV135" s="102">
        <v>0</v>
      </c>
      <c r="AW135" s="102">
        <v>0</v>
      </c>
      <c r="AX135" s="102">
        <v>0</v>
      </c>
      <c r="AY135" s="102">
        <v>0</v>
      </c>
      <c r="AZ135" s="102">
        <v>0</v>
      </c>
      <c r="BA13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6" spans="1:53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54"/>
      <c r="M136" s="54"/>
      <c r="N136" s="54"/>
      <c r="O136" s="54"/>
      <c r="P136" s="65"/>
      <c r="Q13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6" s="101"/>
      <c r="S136" s="101"/>
      <c r="T136" s="101"/>
      <c r="U136" s="101"/>
      <c r="V136" s="65"/>
      <c r="W136" s="118" t="e">
        <f>AVERAGE(Table12151658921[[#This Row],[Column19]],Table12151658921[[#This Row],[Column20]],Table12151658921[[#This Row],[Column22]])</f>
        <v>#DIV/0!</v>
      </c>
      <c r="X136" s="59">
        <v>0</v>
      </c>
      <c r="Y136" s="59">
        <v>0</v>
      </c>
      <c r="Z136" s="59">
        <v>0</v>
      </c>
      <c r="AA136" s="101"/>
      <c r="AB136" s="65"/>
      <c r="AC136" s="118">
        <f>AVERAGE(Table12151658921[[#This Row],[Column25]],Table12151658921[[#This Row],[Column26]],Table12151658921[[#This Row],[Column27]])</f>
        <v>0</v>
      </c>
      <c r="AD136" s="101"/>
      <c r="AE136" s="101"/>
      <c r="AF136" s="101"/>
      <c r="AG136" s="101"/>
      <c r="AH136" s="65"/>
      <c r="AI136" s="118" t="e">
        <f>AVERAGE(Table12151658921[[#This Row],[Column33]],Table12151658921[[#This Row],[Column32]],Table12151658921[[#This Row],[Column31]])</f>
        <v>#DIV/0!</v>
      </c>
      <c r="AJ136" s="54"/>
      <c r="AK136" s="54"/>
      <c r="AL136" s="101"/>
      <c r="AM136" s="54"/>
      <c r="AN136" s="65"/>
      <c r="AO136" s="118">
        <v>0</v>
      </c>
      <c r="AP136" s="59">
        <v>0</v>
      </c>
      <c r="AQ136" s="59">
        <v>0</v>
      </c>
      <c r="AR136" s="59">
        <v>0</v>
      </c>
      <c r="AS136" s="101"/>
      <c r="AT136" s="65"/>
      <c r="AU136" s="118">
        <f>AVERAGE(Table12151658921[[#This Row],[Column45]],Table12151658921[[#This Row],[Column44]],Table12151658921[[#This Row],[Column43]])</f>
        <v>0</v>
      </c>
      <c r="AV136" s="102">
        <v>0</v>
      </c>
      <c r="AW136" s="102">
        <v>0</v>
      </c>
      <c r="AX136" s="102">
        <v>0</v>
      </c>
      <c r="AY136" s="102">
        <v>0</v>
      </c>
      <c r="AZ136" s="102">
        <v>0</v>
      </c>
      <c r="BA13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7" spans="1:53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58"/>
      <c r="M137" s="58"/>
      <c r="N137" s="58"/>
      <c r="O137" s="58"/>
      <c r="P137" s="59"/>
      <c r="Q13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7" s="102"/>
      <c r="S137" s="102"/>
      <c r="T137" s="102"/>
      <c r="U137" s="102"/>
      <c r="V137" s="59"/>
      <c r="W137" s="118" t="e">
        <f>AVERAGE(Table12151658921[[#This Row],[Column19]],Table12151658921[[#This Row],[Column20]],Table12151658921[[#This Row],[Column22]])</f>
        <v>#DIV/0!</v>
      </c>
      <c r="X137" s="59">
        <v>0</v>
      </c>
      <c r="Y137" s="59">
        <v>0</v>
      </c>
      <c r="Z137" s="59">
        <v>0</v>
      </c>
      <c r="AA137" s="102"/>
      <c r="AB137" s="59"/>
      <c r="AC137" s="118">
        <f>AVERAGE(Table12151658921[[#This Row],[Column25]],Table12151658921[[#This Row],[Column26]],Table12151658921[[#This Row],[Column27]])</f>
        <v>0</v>
      </c>
      <c r="AD137" s="102"/>
      <c r="AE137" s="102"/>
      <c r="AF137" s="102"/>
      <c r="AG137" s="102"/>
      <c r="AH137" s="59"/>
      <c r="AI137" s="118" t="e">
        <f>AVERAGE(Table12151658921[[#This Row],[Column33]],Table12151658921[[#This Row],[Column32]],Table12151658921[[#This Row],[Column31]])</f>
        <v>#DIV/0!</v>
      </c>
      <c r="AJ137" s="58"/>
      <c r="AK137" s="58"/>
      <c r="AL137" s="102"/>
      <c r="AM137" s="58"/>
      <c r="AN137" s="59"/>
      <c r="AO137" s="118">
        <v>0</v>
      </c>
      <c r="AP137" s="59">
        <v>0</v>
      </c>
      <c r="AQ137" s="59">
        <v>0</v>
      </c>
      <c r="AR137" s="59">
        <v>0</v>
      </c>
      <c r="AS137" s="102"/>
      <c r="AT137" s="59"/>
      <c r="AU137" s="118">
        <f>AVERAGE(Table12151658921[[#This Row],[Column45]],Table12151658921[[#This Row],[Column44]],Table12151658921[[#This Row],[Column43]])</f>
        <v>0</v>
      </c>
      <c r="AV137" s="102">
        <v>0</v>
      </c>
      <c r="AW137" s="102">
        <v>0</v>
      </c>
      <c r="AX137" s="102">
        <v>0</v>
      </c>
      <c r="AY137" s="102">
        <v>0</v>
      </c>
      <c r="AZ137" s="102">
        <v>0</v>
      </c>
      <c r="BA13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8" spans="1:53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54"/>
      <c r="M138" s="54"/>
      <c r="N138" s="54"/>
      <c r="O138" s="54"/>
      <c r="P138" s="65"/>
      <c r="Q13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8" s="101"/>
      <c r="S138" s="101"/>
      <c r="T138" s="101"/>
      <c r="U138" s="101"/>
      <c r="V138" s="65"/>
      <c r="W138" s="118" t="e">
        <f>AVERAGE(Table12151658921[[#This Row],[Column19]],Table12151658921[[#This Row],[Column20]],Table12151658921[[#This Row],[Column22]])</f>
        <v>#DIV/0!</v>
      </c>
      <c r="X138" s="59">
        <v>0</v>
      </c>
      <c r="Y138" s="59">
        <v>0</v>
      </c>
      <c r="Z138" s="59">
        <v>0</v>
      </c>
      <c r="AA138" s="101"/>
      <c r="AB138" s="65"/>
      <c r="AC138" s="118">
        <f>AVERAGE(Table12151658921[[#This Row],[Column25]],Table12151658921[[#This Row],[Column26]],Table12151658921[[#This Row],[Column27]])</f>
        <v>0</v>
      </c>
      <c r="AD138" s="101"/>
      <c r="AE138" s="101"/>
      <c r="AF138" s="101"/>
      <c r="AG138" s="101"/>
      <c r="AH138" s="65"/>
      <c r="AI138" s="118" t="e">
        <f>AVERAGE(Table12151658921[[#This Row],[Column33]],Table12151658921[[#This Row],[Column32]],Table12151658921[[#This Row],[Column31]])</f>
        <v>#DIV/0!</v>
      </c>
      <c r="AJ138" s="54"/>
      <c r="AK138" s="54"/>
      <c r="AL138" s="101"/>
      <c r="AM138" s="54"/>
      <c r="AN138" s="65"/>
      <c r="AO138" s="118">
        <v>0</v>
      </c>
      <c r="AP138" s="59">
        <v>0</v>
      </c>
      <c r="AQ138" s="59">
        <v>0</v>
      </c>
      <c r="AR138" s="59">
        <v>0</v>
      </c>
      <c r="AS138" s="101"/>
      <c r="AT138" s="65"/>
      <c r="AU138" s="118">
        <f>AVERAGE(Table12151658921[[#This Row],[Column45]],Table12151658921[[#This Row],[Column44]],Table12151658921[[#This Row],[Column43]])</f>
        <v>0</v>
      </c>
      <c r="AV138" s="102">
        <v>0</v>
      </c>
      <c r="AW138" s="102">
        <v>0</v>
      </c>
      <c r="AX138" s="102">
        <v>0</v>
      </c>
      <c r="AY138" s="102">
        <v>0</v>
      </c>
      <c r="AZ138" s="102">
        <v>0</v>
      </c>
      <c r="BA13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39" spans="1:53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58"/>
      <c r="M139" s="58"/>
      <c r="N139" s="58"/>
      <c r="O139" s="58"/>
      <c r="P139" s="59"/>
      <c r="Q13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39" s="102"/>
      <c r="S139" s="102"/>
      <c r="T139" s="102"/>
      <c r="U139" s="102"/>
      <c r="V139" s="59"/>
      <c r="W139" s="118" t="e">
        <f>AVERAGE(Table12151658921[[#This Row],[Column19]],Table12151658921[[#This Row],[Column20]],Table12151658921[[#This Row],[Column22]])</f>
        <v>#DIV/0!</v>
      </c>
      <c r="X139" s="59">
        <v>0</v>
      </c>
      <c r="Y139" s="59">
        <v>0</v>
      </c>
      <c r="Z139" s="59">
        <v>0</v>
      </c>
      <c r="AA139" s="102"/>
      <c r="AB139" s="59"/>
      <c r="AC139" s="118">
        <f>AVERAGE(Table12151658921[[#This Row],[Column25]],Table12151658921[[#This Row],[Column26]],Table12151658921[[#This Row],[Column27]])</f>
        <v>0</v>
      </c>
      <c r="AD139" s="102"/>
      <c r="AE139" s="102"/>
      <c r="AF139" s="102"/>
      <c r="AG139" s="102"/>
      <c r="AH139" s="59"/>
      <c r="AI139" s="118" t="e">
        <f>AVERAGE(Table12151658921[[#This Row],[Column33]],Table12151658921[[#This Row],[Column32]],Table12151658921[[#This Row],[Column31]])</f>
        <v>#DIV/0!</v>
      </c>
      <c r="AJ139" s="58"/>
      <c r="AK139" s="58"/>
      <c r="AL139" s="102"/>
      <c r="AM139" s="58"/>
      <c r="AN139" s="59"/>
      <c r="AO139" s="118">
        <v>0</v>
      </c>
      <c r="AP139" s="59">
        <v>0</v>
      </c>
      <c r="AQ139" s="59">
        <v>0</v>
      </c>
      <c r="AR139" s="59">
        <v>0</v>
      </c>
      <c r="AS139" s="102"/>
      <c r="AT139" s="59"/>
      <c r="AU139" s="118">
        <f>AVERAGE(Table12151658921[[#This Row],[Column45]],Table12151658921[[#This Row],[Column44]],Table12151658921[[#This Row],[Column43]])</f>
        <v>0</v>
      </c>
      <c r="AV139" s="102">
        <v>0</v>
      </c>
      <c r="AW139" s="102">
        <v>0</v>
      </c>
      <c r="AX139" s="102">
        <v>0</v>
      </c>
      <c r="AY139" s="102">
        <v>0</v>
      </c>
      <c r="AZ139" s="102">
        <v>0</v>
      </c>
      <c r="BA13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0" spans="1:53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54"/>
      <c r="M140" s="54"/>
      <c r="N140" s="54"/>
      <c r="O140" s="54"/>
      <c r="P140" s="65"/>
      <c r="Q14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0" s="101"/>
      <c r="S140" s="101"/>
      <c r="T140" s="101"/>
      <c r="U140" s="101"/>
      <c r="V140" s="65"/>
      <c r="W140" s="118" t="e">
        <f>AVERAGE(Table12151658921[[#This Row],[Column19]],Table12151658921[[#This Row],[Column20]],Table12151658921[[#This Row],[Column22]])</f>
        <v>#DIV/0!</v>
      </c>
      <c r="X140" s="59">
        <v>0</v>
      </c>
      <c r="Y140" s="59">
        <v>0</v>
      </c>
      <c r="Z140" s="59">
        <v>0</v>
      </c>
      <c r="AA140" s="101"/>
      <c r="AB140" s="65"/>
      <c r="AC140" s="118">
        <f>AVERAGE(Table12151658921[[#This Row],[Column25]],Table12151658921[[#This Row],[Column26]],Table12151658921[[#This Row],[Column27]])</f>
        <v>0</v>
      </c>
      <c r="AD140" s="101"/>
      <c r="AE140" s="101"/>
      <c r="AF140" s="101"/>
      <c r="AG140" s="101"/>
      <c r="AH140" s="65"/>
      <c r="AI140" s="118" t="e">
        <f>AVERAGE(Table12151658921[[#This Row],[Column33]],Table12151658921[[#This Row],[Column32]],Table12151658921[[#This Row],[Column31]])</f>
        <v>#DIV/0!</v>
      </c>
      <c r="AJ140" s="54"/>
      <c r="AK140" s="54"/>
      <c r="AL140" s="101"/>
      <c r="AM140" s="54"/>
      <c r="AN140" s="65"/>
      <c r="AO140" s="118">
        <v>0</v>
      </c>
      <c r="AP140" s="59">
        <v>0</v>
      </c>
      <c r="AQ140" s="59">
        <v>0</v>
      </c>
      <c r="AR140" s="59">
        <v>0</v>
      </c>
      <c r="AS140" s="101"/>
      <c r="AT140" s="65"/>
      <c r="AU140" s="118">
        <f>AVERAGE(Table12151658921[[#This Row],[Column45]],Table12151658921[[#This Row],[Column44]],Table12151658921[[#This Row],[Column43]])</f>
        <v>0</v>
      </c>
      <c r="AV140" s="102">
        <v>0</v>
      </c>
      <c r="AW140" s="102">
        <v>0</v>
      </c>
      <c r="AX140" s="102">
        <v>0</v>
      </c>
      <c r="AY140" s="102">
        <v>0</v>
      </c>
      <c r="AZ140" s="102">
        <v>0</v>
      </c>
      <c r="BA14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1" spans="1:53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58"/>
      <c r="M141" s="58"/>
      <c r="N141" s="58"/>
      <c r="O141" s="58"/>
      <c r="P141" s="59"/>
      <c r="Q14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1" s="102"/>
      <c r="S141" s="102"/>
      <c r="T141" s="102"/>
      <c r="U141" s="102"/>
      <c r="V141" s="59"/>
      <c r="W141" s="118" t="e">
        <f>AVERAGE(Table12151658921[[#This Row],[Column19]],Table12151658921[[#This Row],[Column20]],Table12151658921[[#This Row],[Column22]])</f>
        <v>#DIV/0!</v>
      </c>
      <c r="X141" s="59">
        <v>0</v>
      </c>
      <c r="Y141" s="59">
        <v>0</v>
      </c>
      <c r="Z141" s="59">
        <v>0</v>
      </c>
      <c r="AA141" s="102"/>
      <c r="AB141" s="59"/>
      <c r="AC141" s="118">
        <f>AVERAGE(Table12151658921[[#This Row],[Column25]],Table12151658921[[#This Row],[Column26]],Table12151658921[[#This Row],[Column27]])</f>
        <v>0</v>
      </c>
      <c r="AD141" s="102"/>
      <c r="AE141" s="102"/>
      <c r="AF141" s="102"/>
      <c r="AG141" s="102"/>
      <c r="AH141" s="59"/>
      <c r="AI141" s="118" t="e">
        <f>AVERAGE(Table12151658921[[#This Row],[Column33]],Table12151658921[[#This Row],[Column32]],Table12151658921[[#This Row],[Column31]])</f>
        <v>#DIV/0!</v>
      </c>
      <c r="AJ141" s="58"/>
      <c r="AK141" s="58"/>
      <c r="AL141" s="102"/>
      <c r="AM141" s="58"/>
      <c r="AN141" s="59"/>
      <c r="AO141" s="118">
        <v>0</v>
      </c>
      <c r="AP141" s="59">
        <v>0</v>
      </c>
      <c r="AQ141" s="59">
        <v>0</v>
      </c>
      <c r="AR141" s="59">
        <v>0</v>
      </c>
      <c r="AS141" s="102"/>
      <c r="AT141" s="59"/>
      <c r="AU141" s="118">
        <f>AVERAGE(Table12151658921[[#This Row],[Column45]],Table12151658921[[#This Row],[Column44]],Table12151658921[[#This Row],[Column43]])</f>
        <v>0</v>
      </c>
      <c r="AV141" s="102">
        <v>0</v>
      </c>
      <c r="AW141" s="102">
        <v>0</v>
      </c>
      <c r="AX141" s="102">
        <v>0</v>
      </c>
      <c r="AY141" s="102">
        <v>0</v>
      </c>
      <c r="AZ141" s="102">
        <v>0</v>
      </c>
      <c r="BA14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2" spans="1:53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54"/>
      <c r="M142" s="54"/>
      <c r="N142" s="54"/>
      <c r="O142" s="54"/>
      <c r="P142" s="65"/>
      <c r="Q14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2" s="101"/>
      <c r="S142" s="101"/>
      <c r="T142" s="101"/>
      <c r="U142" s="101"/>
      <c r="V142" s="65"/>
      <c r="W142" s="118" t="e">
        <f>AVERAGE(Table12151658921[[#This Row],[Column19]],Table12151658921[[#This Row],[Column20]],Table12151658921[[#This Row],[Column22]])</f>
        <v>#DIV/0!</v>
      </c>
      <c r="X142" s="59">
        <v>0</v>
      </c>
      <c r="Y142" s="59">
        <v>0</v>
      </c>
      <c r="Z142" s="59">
        <v>0</v>
      </c>
      <c r="AA142" s="101"/>
      <c r="AB142" s="65"/>
      <c r="AC142" s="118">
        <f>AVERAGE(Table12151658921[[#This Row],[Column25]],Table12151658921[[#This Row],[Column26]],Table12151658921[[#This Row],[Column27]])</f>
        <v>0</v>
      </c>
      <c r="AD142" s="101"/>
      <c r="AE142" s="101"/>
      <c r="AF142" s="101"/>
      <c r="AG142" s="101"/>
      <c r="AH142" s="65"/>
      <c r="AI142" s="118" t="e">
        <f>AVERAGE(Table12151658921[[#This Row],[Column33]],Table12151658921[[#This Row],[Column32]],Table12151658921[[#This Row],[Column31]])</f>
        <v>#DIV/0!</v>
      </c>
      <c r="AJ142" s="54"/>
      <c r="AK142" s="54"/>
      <c r="AL142" s="101"/>
      <c r="AM142" s="54"/>
      <c r="AN142" s="65"/>
      <c r="AO142" s="118">
        <v>0</v>
      </c>
      <c r="AP142" s="59">
        <v>0</v>
      </c>
      <c r="AQ142" s="59">
        <v>0</v>
      </c>
      <c r="AR142" s="59">
        <v>0</v>
      </c>
      <c r="AS142" s="101"/>
      <c r="AT142" s="65"/>
      <c r="AU142" s="118">
        <f>AVERAGE(Table12151658921[[#This Row],[Column45]],Table12151658921[[#This Row],[Column44]],Table12151658921[[#This Row],[Column43]])</f>
        <v>0</v>
      </c>
      <c r="AV142" s="102">
        <v>0</v>
      </c>
      <c r="AW142" s="102">
        <v>0</v>
      </c>
      <c r="AX142" s="102">
        <v>0</v>
      </c>
      <c r="AY142" s="102">
        <v>0</v>
      </c>
      <c r="AZ142" s="102">
        <v>0</v>
      </c>
      <c r="BA14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3" spans="1:53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58"/>
      <c r="M143" s="58"/>
      <c r="N143" s="58"/>
      <c r="O143" s="58"/>
      <c r="P143" s="59"/>
      <c r="Q14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3" s="102"/>
      <c r="S143" s="102"/>
      <c r="T143" s="102"/>
      <c r="U143" s="102"/>
      <c r="V143" s="59"/>
      <c r="W143" s="118" t="e">
        <f>AVERAGE(Table12151658921[[#This Row],[Column19]],Table12151658921[[#This Row],[Column20]],Table12151658921[[#This Row],[Column22]])</f>
        <v>#DIV/0!</v>
      </c>
      <c r="X143" s="59">
        <v>0</v>
      </c>
      <c r="Y143" s="59">
        <v>0</v>
      </c>
      <c r="Z143" s="59">
        <v>0</v>
      </c>
      <c r="AA143" s="102"/>
      <c r="AB143" s="59"/>
      <c r="AC143" s="118">
        <f>AVERAGE(Table12151658921[[#This Row],[Column25]],Table12151658921[[#This Row],[Column26]],Table12151658921[[#This Row],[Column27]])</f>
        <v>0</v>
      </c>
      <c r="AD143" s="102"/>
      <c r="AE143" s="102"/>
      <c r="AF143" s="102"/>
      <c r="AG143" s="102"/>
      <c r="AH143" s="59"/>
      <c r="AI143" s="118" t="e">
        <f>AVERAGE(Table12151658921[[#This Row],[Column33]],Table12151658921[[#This Row],[Column32]],Table12151658921[[#This Row],[Column31]])</f>
        <v>#DIV/0!</v>
      </c>
      <c r="AJ143" s="58"/>
      <c r="AK143" s="58"/>
      <c r="AL143" s="102"/>
      <c r="AM143" s="58"/>
      <c r="AN143" s="59"/>
      <c r="AO143" s="118">
        <v>0</v>
      </c>
      <c r="AP143" s="59">
        <v>0</v>
      </c>
      <c r="AQ143" s="59">
        <v>0</v>
      </c>
      <c r="AR143" s="59">
        <v>0</v>
      </c>
      <c r="AS143" s="102"/>
      <c r="AT143" s="59"/>
      <c r="AU143" s="118">
        <f>AVERAGE(Table12151658921[[#This Row],[Column45]],Table12151658921[[#This Row],[Column44]],Table12151658921[[#This Row],[Column43]])</f>
        <v>0</v>
      </c>
      <c r="AV143" s="102">
        <v>0</v>
      </c>
      <c r="AW143" s="102">
        <v>0</v>
      </c>
      <c r="AX143" s="102">
        <v>0</v>
      </c>
      <c r="AY143" s="102">
        <v>0</v>
      </c>
      <c r="AZ143" s="102">
        <v>0</v>
      </c>
      <c r="BA14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4" spans="1:53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54"/>
      <c r="M144" s="54"/>
      <c r="N144" s="54"/>
      <c r="O144" s="54"/>
      <c r="P144" s="65"/>
      <c r="Q14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4" s="101"/>
      <c r="S144" s="101"/>
      <c r="T144" s="101"/>
      <c r="U144" s="101"/>
      <c r="V144" s="65"/>
      <c r="W144" s="118" t="e">
        <f>AVERAGE(Table12151658921[[#This Row],[Column19]],Table12151658921[[#This Row],[Column20]],Table12151658921[[#This Row],[Column22]])</f>
        <v>#DIV/0!</v>
      </c>
      <c r="X144" s="59">
        <v>0</v>
      </c>
      <c r="Y144" s="59">
        <v>0</v>
      </c>
      <c r="Z144" s="59">
        <v>0</v>
      </c>
      <c r="AA144" s="101"/>
      <c r="AB144" s="65"/>
      <c r="AC144" s="118">
        <f>AVERAGE(Table12151658921[[#This Row],[Column25]],Table12151658921[[#This Row],[Column26]],Table12151658921[[#This Row],[Column27]])</f>
        <v>0</v>
      </c>
      <c r="AD144" s="101"/>
      <c r="AE144" s="101"/>
      <c r="AF144" s="101"/>
      <c r="AG144" s="101"/>
      <c r="AH144" s="65"/>
      <c r="AI144" s="118" t="e">
        <f>AVERAGE(Table12151658921[[#This Row],[Column33]],Table12151658921[[#This Row],[Column32]],Table12151658921[[#This Row],[Column31]])</f>
        <v>#DIV/0!</v>
      </c>
      <c r="AJ144" s="54"/>
      <c r="AK144" s="54"/>
      <c r="AL144" s="101"/>
      <c r="AM144" s="54"/>
      <c r="AN144" s="65"/>
      <c r="AO144" s="118">
        <v>0</v>
      </c>
      <c r="AP144" s="59">
        <v>0</v>
      </c>
      <c r="AQ144" s="59">
        <v>0</v>
      </c>
      <c r="AR144" s="59">
        <v>0</v>
      </c>
      <c r="AS144" s="101"/>
      <c r="AT144" s="65"/>
      <c r="AU144" s="118">
        <f>AVERAGE(Table12151658921[[#This Row],[Column45]],Table12151658921[[#This Row],[Column44]],Table12151658921[[#This Row],[Column43]])</f>
        <v>0</v>
      </c>
      <c r="AV144" s="102">
        <v>0</v>
      </c>
      <c r="AW144" s="102">
        <v>0</v>
      </c>
      <c r="AX144" s="102">
        <v>0</v>
      </c>
      <c r="AY144" s="102">
        <v>0</v>
      </c>
      <c r="AZ144" s="102">
        <v>0</v>
      </c>
      <c r="BA14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5" spans="1:53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58"/>
      <c r="M145" s="58"/>
      <c r="N145" s="58"/>
      <c r="O145" s="58"/>
      <c r="P145" s="59"/>
      <c r="Q14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5" s="102"/>
      <c r="S145" s="102"/>
      <c r="T145" s="102"/>
      <c r="U145" s="102"/>
      <c r="V145" s="59"/>
      <c r="W145" s="118" t="e">
        <f>AVERAGE(Table12151658921[[#This Row],[Column19]],Table12151658921[[#This Row],[Column20]],Table12151658921[[#This Row],[Column22]])</f>
        <v>#DIV/0!</v>
      </c>
      <c r="X145" s="59">
        <v>0</v>
      </c>
      <c r="Y145" s="59">
        <v>0</v>
      </c>
      <c r="Z145" s="59">
        <v>0</v>
      </c>
      <c r="AA145" s="102"/>
      <c r="AB145" s="59"/>
      <c r="AC145" s="118">
        <f>AVERAGE(Table12151658921[[#This Row],[Column25]],Table12151658921[[#This Row],[Column26]],Table12151658921[[#This Row],[Column27]])</f>
        <v>0</v>
      </c>
      <c r="AD145" s="102"/>
      <c r="AE145" s="102"/>
      <c r="AF145" s="102"/>
      <c r="AG145" s="102"/>
      <c r="AH145" s="59"/>
      <c r="AI145" s="118" t="e">
        <f>AVERAGE(Table12151658921[[#This Row],[Column33]],Table12151658921[[#This Row],[Column32]],Table12151658921[[#This Row],[Column31]])</f>
        <v>#DIV/0!</v>
      </c>
      <c r="AJ145" s="58"/>
      <c r="AK145" s="58"/>
      <c r="AL145" s="102"/>
      <c r="AM145" s="58"/>
      <c r="AN145" s="59"/>
      <c r="AO145" s="118">
        <v>0</v>
      </c>
      <c r="AP145" s="59">
        <v>0</v>
      </c>
      <c r="AQ145" s="59">
        <v>0</v>
      </c>
      <c r="AR145" s="59">
        <v>0</v>
      </c>
      <c r="AS145" s="102"/>
      <c r="AT145" s="59"/>
      <c r="AU145" s="118">
        <f>AVERAGE(Table12151658921[[#This Row],[Column45]],Table12151658921[[#This Row],[Column44]],Table12151658921[[#This Row],[Column43]])</f>
        <v>0</v>
      </c>
      <c r="AV145" s="102">
        <v>0</v>
      </c>
      <c r="AW145" s="102">
        <v>0</v>
      </c>
      <c r="AX145" s="102">
        <v>0</v>
      </c>
      <c r="AY145" s="102">
        <v>0</v>
      </c>
      <c r="AZ145" s="102">
        <v>0</v>
      </c>
      <c r="BA14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6" spans="1:53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54"/>
      <c r="M146" s="54"/>
      <c r="N146" s="54"/>
      <c r="O146" s="54"/>
      <c r="P146" s="65"/>
      <c r="Q14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6" s="101"/>
      <c r="S146" s="101"/>
      <c r="T146" s="101"/>
      <c r="U146" s="101"/>
      <c r="V146" s="65"/>
      <c r="W146" s="118" t="e">
        <f>AVERAGE(Table12151658921[[#This Row],[Column19]],Table12151658921[[#This Row],[Column20]],Table12151658921[[#This Row],[Column22]])</f>
        <v>#DIV/0!</v>
      </c>
      <c r="X146" s="59">
        <v>0</v>
      </c>
      <c r="Y146" s="59">
        <v>0</v>
      </c>
      <c r="Z146" s="59">
        <v>0</v>
      </c>
      <c r="AA146" s="101"/>
      <c r="AB146" s="65"/>
      <c r="AC146" s="118">
        <f>AVERAGE(Table12151658921[[#This Row],[Column25]],Table12151658921[[#This Row],[Column26]],Table12151658921[[#This Row],[Column27]])</f>
        <v>0</v>
      </c>
      <c r="AD146" s="101"/>
      <c r="AE146" s="101"/>
      <c r="AF146" s="101"/>
      <c r="AG146" s="101"/>
      <c r="AH146" s="65"/>
      <c r="AI146" s="118" t="e">
        <f>AVERAGE(Table12151658921[[#This Row],[Column33]],Table12151658921[[#This Row],[Column32]],Table12151658921[[#This Row],[Column31]])</f>
        <v>#DIV/0!</v>
      </c>
      <c r="AJ146" s="54"/>
      <c r="AK146" s="54"/>
      <c r="AL146" s="101"/>
      <c r="AM146" s="54"/>
      <c r="AN146" s="65"/>
      <c r="AO146" s="118">
        <v>0</v>
      </c>
      <c r="AP146" s="59">
        <v>0</v>
      </c>
      <c r="AQ146" s="59">
        <v>0</v>
      </c>
      <c r="AR146" s="59">
        <v>0</v>
      </c>
      <c r="AS146" s="101"/>
      <c r="AT146" s="65"/>
      <c r="AU146" s="118">
        <f>AVERAGE(Table12151658921[[#This Row],[Column45]],Table12151658921[[#This Row],[Column44]],Table12151658921[[#This Row],[Column43]])</f>
        <v>0</v>
      </c>
      <c r="AV146" s="102">
        <v>0</v>
      </c>
      <c r="AW146" s="102">
        <v>0</v>
      </c>
      <c r="AX146" s="102">
        <v>0</v>
      </c>
      <c r="AY146" s="102">
        <v>0</v>
      </c>
      <c r="AZ146" s="102">
        <v>0</v>
      </c>
      <c r="BA14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7" spans="1:53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58"/>
      <c r="M147" s="58"/>
      <c r="N147" s="58"/>
      <c r="O147" s="58"/>
      <c r="P147" s="59"/>
      <c r="Q14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7" s="102"/>
      <c r="S147" s="102"/>
      <c r="T147" s="102"/>
      <c r="U147" s="102"/>
      <c r="V147" s="59"/>
      <c r="W147" s="118" t="e">
        <f>AVERAGE(Table12151658921[[#This Row],[Column19]],Table12151658921[[#This Row],[Column20]],Table12151658921[[#This Row],[Column22]])</f>
        <v>#DIV/0!</v>
      </c>
      <c r="X147" s="59">
        <v>0</v>
      </c>
      <c r="Y147" s="59">
        <v>0</v>
      </c>
      <c r="Z147" s="59">
        <v>0</v>
      </c>
      <c r="AA147" s="102"/>
      <c r="AB147" s="59"/>
      <c r="AC147" s="118">
        <f>AVERAGE(Table12151658921[[#This Row],[Column25]],Table12151658921[[#This Row],[Column26]],Table12151658921[[#This Row],[Column27]])</f>
        <v>0</v>
      </c>
      <c r="AD147" s="102"/>
      <c r="AE147" s="102"/>
      <c r="AF147" s="102"/>
      <c r="AG147" s="102"/>
      <c r="AH147" s="59"/>
      <c r="AI147" s="118" t="e">
        <f>AVERAGE(Table12151658921[[#This Row],[Column33]],Table12151658921[[#This Row],[Column32]],Table12151658921[[#This Row],[Column31]])</f>
        <v>#DIV/0!</v>
      </c>
      <c r="AJ147" s="58"/>
      <c r="AK147" s="58"/>
      <c r="AL147" s="102"/>
      <c r="AM147" s="58"/>
      <c r="AN147" s="59"/>
      <c r="AO147" s="118">
        <v>0</v>
      </c>
      <c r="AP147" s="59">
        <v>0</v>
      </c>
      <c r="AQ147" s="59">
        <v>0</v>
      </c>
      <c r="AR147" s="59">
        <v>0</v>
      </c>
      <c r="AS147" s="102"/>
      <c r="AT147" s="59"/>
      <c r="AU147" s="118">
        <f>AVERAGE(Table12151658921[[#This Row],[Column45]],Table12151658921[[#This Row],[Column44]],Table12151658921[[#This Row],[Column43]])</f>
        <v>0</v>
      </c>
      <c r="AV147" s="102">
        <v>0</v>
      </c>
      <c r="AW147" s="102">
        <v>0</v>
      </c>
      <c r="AX147" s="102">
        <v>0</v>
      </c>
      <c r="AY147" s="102">
        <v>0</v>
      </c>
      <c r="AZ147" s="102">
        <v>0</v>
      </c>
      <c r="BA14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8" spans="1:53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54"/>
      <c r="M148" s="54"/>
      <c r="N148" s="54"/>
      <c r="O148" s="54"/>
      <c r="P148" s="65"/>
      <c r="Q14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8" s="101"/>
      <c r="S148" s="101"/>
      <c r="T148" s="101"/>
      <c r="U148" s="101"/>
      <c r="V148" s="65"/>
      <c r="W148" s="118" t="e">
        <f>AVERAGE(Table12151658921[[#This Row],[Column19]],Table12151658921[[#This Row],[Column20]],Table12151658921[[#This Row],[Column22]])</f>
        <v>#DIV/0!</v>
      </c>
      <c r="X148" s="59">
        <v>0</v>
      </c>
      <c r="Y148" s="59">
        <v>0</v>
      </c>
      <c r="Z148" s="59">
        <v>0</v>
      </c>
      <c r="AA148" s="101"/>
      <c r="AB148" s="65"/>
      <c r="AC148" s="118">
        <f>AVERAGE(Table12151658921[[#This Row],[Column25]],Table12151658921[[#This Row],[Column26]],Table12151658921[[#This Row],[Column27]])</f>
        <v>0</v>
      </c>
      <c r="AD148" s="101"/>
      <c r="AE148" s="101"/>
      <c r="AF148" s="101"/>
      <c r="AG148" s="101"/>
      <c r="AH148" s="65"/>
      <c r="AI148" s="118" t="e">
        <f>AVERAGE(Table12151658921[[#This Row],[Column33]],Table12151658921[[#This Row],[Column32]],Table12151658921[[#This Row],[Column31]])</f>
        <v>#DIV/0!</v>
      </c>
      <c r="AJ148" s="54"/>
      <c r="AK148" s="54"/>
      <c r="AL148" s="101"/>
      <c r="AM148" s="54"/>
      <c r="AN148" s="65"/>
      <c r="AO148" s="118">
        <v>0</v>
      </c>
      <c r="AP148" s="59">
        <v>0</v>
      </c>
      <c r="AQ148" s="59">
        <v>0</v>
      </c>
      <c r="AR148" s="59">
        <v>0</v>
      </c>
      <c r="AS148" s="101"/>
      <c r="AT148" s="65"/>
      <c r="AU148" s="118">
        <f>AVERAGE(Table12151658921[[#This Row],[Column45]],Table12151658921[[#This Row],[Column44]],Table12151658921[[#This Row],[Column43]])</f>
        <v>0</v>
      </c>
      <c r="AV148" s="102">
        <v>0</v>
      </c>
      <c r="AW148" s="102">
        <v>0</v>
      </c>
      <c r="AX148" s="102">
        <v>0</v>
      </c>
      <c r="AY148" s="102">
        <v>0</v>
      </c>
      <c r="AZ148" s="102">
        <v>0</v>
      </c>
      <c r="BA14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49" spans="1:53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58"/>
      <c r="M149" s="58"/>
      <c r="N149" s="58"/>
      <c r="O149" s="58"/>
      <c r="P149" s="59"/>
      <c r="Q14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49" s="102"/>
      <c r="S149" s="102"/>
      <c r="T149" s="102"/>
      <c r="U149" s="102"/>
      <c r="V149" s="59"/>
      <c r="W149" s="118" t="e">
        <f>AVERAGE(Table12151658921[[#This Row],[Column19]],Table12151658921[[#This Row],[Column20]],Table12151658921[[#This Row],[Column22]])</f>
        <v>#DIV/0!</v>
      </c>
      <c r="X149" s="59">
        <v>0</v>
      </c>
      <c r="Y149" s="59">
        <v>0</v>
      </c>
      <c r="Z149" s="59">
        <v>0</v>
      </c>
      <c r="AA149" s="102"/>
      <c r="AB149" s="59"/>
      <c r="AC149" s="118">
        <f>AVERAGE(Table12151658921[[#This Row],[Column25]],Table12151658921[[#This Row],[Column26]],Table12151658921[[#This Row],[Column27]])</f>
        <v>0</v>
      </c>
      <c r="AD149" s="102"/>
      <c r="AE149" s="102"/>
      <c r="AF149" s="102"/>
      <c r="AG149" s="102"/>
      <c r="AH149" s="59"/>
      <c r="AI149" s="118" t="e">
        <f>AVERAGE(Table12151658921[[#This Row],[Column33]],Table12151658921[[#This Row],[Column32]],Table12151658921[[#This Row],[Column31]])</f>
        <v>#DIV/0!</v>
      </c>
      <c r="AJ149" s="58"/>
      <c r="AK149" s="58"/>
      <c r="AL149" s="102"/>
      <c r="AM149" s="58"/>
      <c r="AN149" s="59"/>
      <c r="AO149" s="118">
        <v>0</v>
      </c>
      <c r="AP149" s="59">
        <v>0</v>
      </c>
      <c r="AQ149" s="59">
        <v>0</v>
      </c>
      <c r="AR149" s="59">
        <v>0</v>
      </c>
      <c r="AS149" s="102"/>
      <c r="AT149" s="59"/>
      <c r="AU149" s="118">
        <f>AVERAGE(Table12151658921[[#This Row],[Column45]],Table12151658921[[#This Row],[Column44]],Table12151658921[[#This Row],[Column43]])</f>
        <v>0</v>
      </c>
      <c r="AV149" s="102">
        <v>0</v>
      </c>
      <c r="AW149" s="102">
        <v>0</v>
      </c>
      <c r="AX149" s="102">
        <v>0</v>
      </c>
      <c r="AY149" s="102">
        <v>0</v>
      </c>
      <c r="AZ149" s="102">
        <v>0</v>
      </c>
      <c r="BA14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0" spans="1:53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54"/>
      <c r="M150" s="54"/>
      <c r="N150" s="54"/>
      <c r="O150" s="54"/>
      <c r="P150" s="65"/>
      <c r="Q15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0" s="101"/>
      <c r="S150" s="101"/>
      <c r="T150" s="101"/>
      <c r="U150" s="101"/>
      <c r="V150" s="65"/>
      <c r="W150" s="118" t="e">
        <f>AVERAGE(Table12151658921[[#This Row],[Column19]],Table12151658921[[#This Row],[Column20]],Table12151658921[[#This Row],[Column22]])</f>
        <v>#DIV/0!</v>
      </c>
      <c r="X150" s="59">
        <v>0</v>
      </c>
      <c r="Y150" s="59">
        <v>0</v>
      </c>
      <c r="Z150" s="59">
        <v>0</v>
      </c>
      <c r="AA150" s="101"/>
      <c r="AB150" s="65"/>
      <c r="AC150" s="118">
        <f>AVERAGE(Table12151658921[[#This Row],[Column25]],Table12151658921[[#This Row],[Column26]],Table12151658921[[#This Row],[Column27]])</f>
        <v>0</v>
      </c>
      <c r="AD150" s="101"/>
      <c r="AE150" s="101"/>
      <c r="AF150" s="101"/>
      <c r="AG150" s="101"/>
      <c r="AH150" s="65"/>
      <c r="AI150" s="118" t="e">
        <f>AVERAGE(Table12151658921[[#This Row],[Column33]],Table12151658921[[#This Row],[Column32]],Table12151658921[[#This Row],[Column31]])</f>
        <v>#DIV/0!</v>
      </c>
      <c r="AJ150" s="54"/>
      <c r="AK150" s="54"/>
      <c r="AL150" s="101"/>
      <c r="AM150" s="54"/>
      <c r="AN150" s="65"/>
      <c r="AO150" s="118">
        <v>0</v>
      </c>
      <c r="AP150" s="59">
        <v>0</v>
      </c>
      <c r="AQ150" s="59">
        <v>0</v>
      </c>
      <c r="AR150" s="59">
        <v>0</v>
      </c>
      <c r="AS150" s="101"/>
      <c r="AT150" s="65"/>
      <c r="AU150" s="118">
        <f>AVERAGE(Table12151658921[[#This Row],[Column45]],Table12151658921[[#This Row],[Column44]],Table12151658921[[#This Row],[Column43]])</f>
        <v>0</v>
      </c>
      <c r="AV150" s="102">
        <v>0</v>
      </c>
      <c r="AW150" s="102">
        <v>0</v>
      </c>
      <c r="AX150" s="102">
        <v>0</v>
      </c>
      <c r="AY150" s="102">
        <v>0</v>
      </c>
      <c r="AZ150" s="102">
        <v>0</v>
      </c>
      <c r="BA15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1" spans="1:53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58"/>
      <c r="M151" s="58"/>
      <c r="N151" s="58"/>
      <c r="O151" s="58"/>
      <c r="P151" s="59"/>
      <c r="Q15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1" s="102"/>
      <c r="S151" s="102"/>
      <c r="T151" s="102"/>
      <c r="U151" s="102"/>
      <c r="V151" s="59"/>
      <c r="W151" s="118" t="e">
        <f>AVERAGE(Table12151658921[[#This Row],[Column19]],Table12151658921[[#This Row],[Column20]],Table12151658921[[#This Row],[Column22]])</f>
        <v>#DIV/0!</v>
      </c>
      <c r="X151" s="59">
        <v>0</v>
      </c>
      <c r="Y151" s="59">
        <v>0</v>
      </c>
      <c r="Z151" s="59">
        <v>0</v>
      </c>
      <c r="AA151" s="102"/>
      <c r="AB151" s="59"/>
      <c r="AC151" s="118">
        <f>AVERAGE(Table12151658921[[#This Row],[Column25]],Table12151658921[[#This Row],[Column26]],Table12151658921[[#This Row],[Column27]])</f>
        <v>0</v>
      </c>
      <c r="AD151" s="102"/>
      <c r="AE151" s="102"/>
      <c r="AF151" s="102"/>
      <c r="AG151" s="102"/>
      <c r="AH151" s="59"/>
      <c r="AI151" s="118" t="e">
        <f>AVERAGE(Table12151658921[[#This Row],[Column33]],Table12151658921[[#This Row],[Column32]],Table12151658921[[#This Row],[Column31]])</f>
        <v>#DIV/0!</v>
      </c>
      <c r="AJ151" s="58"/>
      <c r="AK151" s="58"/>
      <c r="AL151" s="102"/>
      <c r="AM151" s="58"/>
      <c r="AN151" s="59"/>
      <c r="AO151" s="118">
        <v>0</v>
      </c>
      <c r="AP151" s="59">
        <v>0</v>
      </c>
      <c r="AQ151" s="59">
        <v>0</v>
      </c>
      <c r="AR151" s="59">
        <v>0</v>
      </c>
      <c r="AS151" s="102"/>
      <c r="AT151" s="59"/>
      <c r="AU151" s="118">
        <f>AVERAGE(Table12151658921[[#This Row],[Column45]],Table12151658921[[#This Row],[Column44]],Table12151658921[[#This Row],[Column43]])</f>
        <v>0</v>
      </c>
      <c r="AV151" s="102">
        <v>0</v>
      </c>
      <c r="AW151" s="102">
        <v>0</v>
      </c>
      <c r="AX151" s="102">
        <v>0</v>
      </c>
      <c r="AY151" s="102">
        <v>0</v>
      </c>
      <c r="AZ151" s="102">
        <v>0</v>
      </c>
      <c r="BA15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2" spans="1:53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54"/>
      <c r="M152" s="54"/>
      <c r="N152" s="54"/>
      <c r="O152" s="54"/>
      <c r="P152" s="65"/>
      <c r="Q15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2" s="101"/>
      <c r="S152" s="101"/>
      <c r="T152" s="101"/>
      <c r="U152" s="101"/>
      <c r="V152" s="65"/>
      <c r="W152" s="118" t="e">
        <f>AVERAGE(Table12151658921[[#This Row],[Column19]],Table12151658921[[#This Row],[Column20]],Table12151658921[[#This Row],[Column22]])</f>
        <v>#DIV/0!</v>
      </c>
      <c r="X152" s="59">
        <v>0</v>
      </c>
      <c r="Y152" s="59">
        <v>0</v>
      </c>
      <c r="Z152" s="59">
        <v>0</v>
      </c>
      <c r="AA152" s="101"/>
      <c r="AB152" s="65"/>
      <c r="AC152" s="118">
        <f>AVERAGE(Table12151658921[[#This Row],[Column25]],Table12151658921[[#This Row],[Column26]],Table12151658921[[#This Row],[Column27]])</f>
        <v>0</v>
      </c>
      <c r="AD152" s="101"/>
      <c r="AE152" s="101"/>
      <c r="AF152" s="101"/>
      <c r="AG152" s="101"/>
      <c r="AH152" s="65"/>
      <c r="AI152" s="118" t="e">
        <f>AVERAGE(Table12151658921[[#This Row],[Column33]],Table12151658921[[#This Row],[Column32]],Table12151658921[[#This Row],[Column31]])</f>
        <v>#DIV/0!</v>
      </c>
      <c r="AJ152" s="54"/>
      <c r="AK152" s="54"/>
      <c r="AL152" s="101"/>
      <c r="AM152" s="54"/>
      <c r="AN152" s="65"/>
      <c r="AO152" s="118">
        <v>0</v>
      </c>
      <c r="AP152" s="59">
        <v>0</v>
      </c>
      <c r="AQ152" s="59">
        <v>0</v>
      </c>
      <c r="AR152" s="59">
        <v>0</v>
      </c>
      <c r="AS152" s="101"/>
      <c r="AT152" s="65"/>
      <c r="AU152" s="118">
        <f>AVERAGE(Table12151658921[[#This Row],[Column45]],Table12151658921[[#This Row],[Column44]],Table12151658921[[#This Row],[Column43]])</f>
        <v>0</v>
      </c>
      <c r="AV152" s="102">
        <v>0</v>
      </c>
      <c r="AW152" s="102">
        <v>0</v>
      </c>
      <c r="AX152" s="102">
        <v>0</v>
      </c>
      <c r="AY152" s="102">
        <v>0</v>
      </c>
      <c r="AZ152" s="102">
        <v>0</v>
      </c>
      <c r="BA15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3" spans="1:53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58"/>
      <c r="M153" s="58"/>
      <c r="N153" s="58"/>
      <c r="O153" s="58"/>
      <c r="P153" s="59"/>
      <c r="Q15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3" s="102"/>
      <c r="S153" s="102"/>
      <c r="T153" s="102"/>
      <c r="U153" s="102"/>
      <c r="V153" s="59"/>
      <c r="W153" s="118" t="e">
        <f>AVERAGE(Table12151658921[[#This Row],[Column19]],Table12151658921[[#This Row],[Column20]],Table12151658921[[#This Row],[Column22]])</f>
        <v>#DIV/0!</v>
      </c>
      <c r="X153" s="59">
        <v>0</v>
      </c>
      <c r="Y153" s="59">
        <v>0</v>
      </c>
      <c r="Z153" s="59">
        <v>0</v>
      </c>
      <c r="AA153" s="102"/>
      <c r="AB153" s="59"/>
      <c r="AC153" s="118">
        <f>AVERAGE(Table12151658921[[#This Row],[Column25]],Table12151658921[[#This Row],[Column26]],Table12151658921[[#This Row],[Column27]])</f>
        <v>0</v>
      </c>
      <c r="AD153" s="102"/>
      <c r="AE153" s="102"/>
      <c r="AF153" s="102"/>
      <c r="AG153" s="102"/>
      <c r="AH153" s="59"/>
      <c r="AI153" s="118" t="e">
        <f>AVERAGE(Table12151658921[[#This Row],[Column33]],Table12151658921[[#This Row],[Column32]],Table12151658921[[#This Row],[Column31]])</f>
        <v>#DIV/0!</v>
      </c>
      <c r="AJ153" s="58"/>
      <c r="AK153" s="58"/>
      <c r="AL153" s="102"/>
      <c r="AM153" s="58"/>
      <c r="AN153" s="59"/>
      <c r="AO153" s="118">
        <v>0</v>
      </c>
      <c r="AP153" s="59">
        <v>0</v>
      </c>
      <c r="AQ153" s="59">
        <v>0</v>
      </c>
      <c r="AR153" s="59">
        <v>0</v>
      </c>
      <c r="AS153" s="102"/>
      <c r="AT153" s="59"/>
      <c r="AU153" s="118">
        <f>AVERAGE(Table12151658921[[#This Row],[Column45]],Table12151658921[[#This Row],[Column44]],Table12151658921[[#This Row],[Column43]])</f>
        <v>0</v>
      </c>
      <c r="AV153" s="102">
        <v>0</v>
      </c>
      <c r="AW153" s="102">
        <v>0</v>
      </c>
      <c r="AX153" s="102">
        <v>0</v>
      </c>
      <c r="AY153" s="102">
        <v>0</v>
      </c>
      <c r="AZ153" s="102">
        <v>0</v>
      </c>
      <c r="BA15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4" spans="1:53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54"/>
      <c r="M154" s="54"/>
      <c r="N154" s="54"/>
      <c r="O154" s="54"/>
      <c r="P154" s="65"/>
      <c r="Q15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4" s="101"/>
      <c r="S154" s="101"/>
      <c r="T154" s="101"/>
      <c r="U154" s="101"/>
      <c r="V154" s="65"/>
      <c r="W154" s="118" t="e">
        <f>AVERAGE(Table12151658921[[#This Row],[Column19]],Table12151658921[[#This Row],[Column20]],Table12151658921[[#This Row],[Column22]])</f>
        <v>#DIV/0!</v>
      </c>
      <c r="X154" s="59">
        <v>0</v>
      </c>
      <c r="Y154" s="59">
        <v>0</v>
      </c>
      <c r="Z154" s="59">
        <v>0</v>
      </c>
      <c r="AA154" s="101"/>
      <c r="AB154" s="65"/>
      <c r="AC154" s="118">
        <f>AVERAGE(Table12151658921[[#This Row],[Column25]],Table12151658921[[#This Row],[Column26]],Table12151658921[[#This Row],[Column27]])</f>
        <v>0</v>
      </c>
      <c r="AD154" s="101"/>
      <c r="AE154" s="101"/>
      <c r="AF154" s="101"/>
      <c r="AG154" s="101"/>
      <c r="AH154" s="65"/>
      <c r="AI154" s="118" t="e">
        <f>AVERAGE(Table12151658921[[#This Row],[Column33]],Table12151658921[[#This Row],[Column32]],Table12151658921[[#This Row],[Column31]])</f>
        <v>#DIV/0!</v>
      </c>
      <c r="AJ154" s="54"/>
      <c r="AK154" s="54"/>
      <c r="AL154" s="101"/>
      <c r="AM154" s="54"/>
      <c r="AN154" s="65"/>
      <c r="AO154" s="118">
        <v>0</v>
      </c>
      <c r="AP154" s="59">
        <v>0</v>
      </c>
      <c r="AQ154" s="59">
        <v>0</v>
      </c>
      <c r="AR154" s="59">
        <v>0</v>
      </c>
      <c r="AS154" s="101"/>
      <c r="AT154" s="65"/>
      <c r="AU154" s="118">
        <f>AVERAGE(Table12151658921[[#This Row],[Column45]],Table12151658921[[#This Row],[Column44]],Table12151658921[[#This Row],[Column43]])</f>
        <v>0</v>
      </c>
      <c r="AV154" s="102">
        <v>0</v>
      </c>
      <c r="AW154" s="102">
        <v>0</v>
      </c>
      <c r="AX154" s="102">
        <v>0</v>
      </c>
      <c r="AY154" s="102">
        <v>0</v>
      </c>
      <c r="AZ154" s="102">
        <v>0</v>
      </c>
      <c r="BA15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5" spans="1:53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58"/>
      <c r="M155" s="58"/>
      <c r="N155" s="58"/>
      <c r="O155" s="58"/>
      <c r="P155" s="59"/>
      <c r="Q15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5" s="102"/>
      <c r="S155" s="102"/>
      <c r="T155" s="102"/>
      <c r="U155" s="102"/>
      <c r="V155" s="59"/>
      <c r="W155" s="118" t="e">
        <f>AVERAGE(Table12151658921[[#This Row],[Column19]],Table12151658921[[#This Row],[Column20]],Table12151658921[[#This Row],[Column22]])</f>
        <v>#DIV/0!</v>
      </c>
      <c r="X155" s="59">
        <v>0</v>
      </c>
      <c r="Y155" s="59">
        <v>0</v>
      </c>
      <c r="Z155" s="59">
        <v>0</v>
      </c>
      <c r="AA155" s="102"/>
      <c r="AB155" s="59"/>
      <c r="AC155" s="118">
        <f>AVERAGE(Table12151658921[[#This Row],[Column25]],Table12151658921[[#This Row],[Column26]],Table12151658921[[#This Row],[Column27]])</f>
        <v>0</v>
      </c>
      <c r="AD155" s="102"/>
      <c r="AE155" s="102"/>
      <c r="AF155" s="102"/>
      <c r="AG155" s="102"/>
      <c r="AH155" s="59"/>
      <c r="AI155" s="118" t="e">
        <f>AVERAGE(Table12151658921[[#This Row],[Column33]],Table12151658921[[#This Row],[Column32]],Table12151658921[[#This Row],[Column31]])</f>
        <v>#DIV/0!</v>
      </c>
      <c r="AJ155" s="58"/>
      <c r="AK155" s="58"/>
      <c r="AL155" s="102"/>
      <c r="AM155" s="58"/>
      <c r="AN155" s="59"/>
      <c r="AO155" s="118">
        <v>0</v>
      </c>
      <c r="AP155" s="59">
        <v>0</v>
      </c>
      <c r="AQ155" s="59">
        <v>0</v>
      </c>
      <c r="AR155" s="59">
        <v>0</v>
      </c>
      <c r="AS155" s="102"/>
      <c r="AT155" s="59"/>
      <c r="AU155" s="118">
        <f>AVERAGE(Table12151658921[[#This Row],[Column45]],Table12151658921[[#This Row],[Column44]],Table12151658921[[#This Row],[Column43]])</f>
        <v>0</v>
      </c>
      <c r="AV155" s="102">
        <v>0</v>
      </c>
      <c r="AW155" s="102">
        <v>0</v>
      </c>
      <c r="AX155" s="102">
        <v>0</v>
      </c>
      <c r="AY155" s="102">
        <v>0</v>
      </c>
      <c r="AZ155" s="102">
        <v>0</v>
      </c>
      <c r="BA15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6" spans="1:53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54"/>
      <c r="M156" s="54"/>
      <c r="N156" s="54"/>
      <c r="O156" s="54"/>
      <c r="P156" s="65"/>
      <c r="Q15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6" s="101"/>
      <c r="S156" s="101"/>
      <c r="T156" s="101"/>
      <c r="U156" s="101"/>
      <c r="V156" s="65"/>
      <c r="W156" s="118" t="e">
        <f>AVERAGE(Table12151658921[[#This Row],[Column19]],Table12151658921[[#This Row],[Column20]],Table12151658921[[#This Row],[Column22]])</f>
        <v>#DIV/0!</v>
      </c>
      <c r="X156" s="59">
        <v>0</v>
      </c>
      <c r="Y156" s="59">
        <v>0</v>
      </c>
      <c r="Z156" s="59">
        <v>0</v>
      </c>
      <c r="AA156" s="101"/>
      <c r="AB156" s="65"/>
      <c r="AC156" s="118">
        <f>AVERAGE(Table12151658921[[#This Row],[Column25]],Table12151658921[[#This Row],[Column26]],Table12151658921[[#This Row],[Column27]])</f>
        <v>0</v>
      </c>
      <c r="AD156" s="101"/>
      <c r="AE156" s="101"/>
      <c r="AF156" s="101"/>
      <c r="AG156" s="101"/>
      <c r="AH156" s="65"/>
      <c r="AI156" s="118" t="e">
        <f>AVERAGE(Table12151658921[[#This Row],[Column33]],Table12151658921[[#This Row],[Column32]],Table12151658921[[#This Row],[Column31]])</f>
        <v>#DIV/0!</v>
      </c>
      <c r="AJ156" s="54"/>
      <c r="AK156" s="54"/>
      <c r="AL156" s="101"/>
      <c r="AM156" s="54"/>
      <c r="AN156" s="65"/>
      <c r="AO156" s="118">
        <v>0</v>
      </c>
      <c r="AP156" s="59">
        <v>0</v>
      </c>
      <c r="AQ156" s="59">
        <v>0</v>
      </c>
      <c r="AR156" s="59">
        <v>0</v>
      </c>
      <c r="AS156" s="101"/>
      <c r="AT156" s="65"/>
      <c r="AU156" s="118">
        <f>AVERAGE(Table12151658921[[#This Row],[Column45]],Table12151658921[[#This Row],[Column44]],Table12151658921[[#This Row],[Column43]])</f>
        <v>0</v>
      </c>
      <c r="AV156" s="102">
        <v>0</v>
      </c>
      <c r="AW156" s="102">
        <v>0</v>
      </c>
      <c r="AX156" s="102">
        <v>0</v>
      </c>
      <c r="AY156" s="102">
        <v>0</v>
      </c>
      <c r="AZ156" s="102">
        <v>0</v>
      </c>
      <c r="BA15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7" spans="1:53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58"/>
      <c r="M157" s="58"/>
      <c r="N157" s="58"/>
      <c r="O157" s="58"/>
      <c r="P157" s="59"/>
      <c r="Q15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7" s="102"/>
      <c r="S157" s="102"/>
      <c r="T157" s="102"/>
      <c r="U157" s="102"/>
      <c r="V157" s="59"/>
      <c r="W157" s="118" t="e">
        <f>AVERAGE(Table12151658921[[#This Row],[Column19]],Table12151658921[[#This Row],[Column20]],Table12151658921[[#This Row],[Column22]])</f>
        <v>#DIV/0!</v>
      </c>
      <c r="X157" s="59">
        <v>0</v>
      </c>
      <c r="Y157" s="59">
        <v>0</v>
      </c>
      <c r="Z157" s="59">
        <v>0</v>
      </c>
      <c r="AA157" s="102"/>
      <c r="AB157" s="59"/>
      <c r="AC157" s="118">
        <f>AVERAGE(Table12151658921[[#This Row],[Column25]],Table12151658921[[#This Row],[Column26]],Table12151658921[[#This Row],[Column27]])</f>
        <v>0</v>
      </c>
      <c r="AD157" s="102"/>
      <c r="AE157" s="102"/>
      <c r="AF157" s="102"/>
      <c r="AG157" s="102"/>
      <c r="AH157" s="59"/>
      <c r="AI157" s="118" t="e">
        <f>AVERAGE(Table12151658921[[#This Row],[Column33]],Table12151658921[[#This Row],[Column32]],Table12151658921[[#This Row],[Column31]])</f>
        <v>#DIV/0!</v>
      </c>
      <c r="AJ157" s="58"/>
      <c r="AK157" s="58"/>
      <c r="AL157" s="102"/>
      <c r="AM157" s="58"/>
      <c r="AN157" s="59"/>
      <c r="AO157" s="118">
        <v>0</v>
      </c>
      <c r="AP157" s="59">
        <v>0</v>
      </c>
      <c r="AQ157" s="59">
        <v>0</v>
      </c>
      <c r="AR157" s="59">
        <v>0</v>
      </c>
      <c r="AS157" s="102"/>
      <c r="AT157" s="59"/>
      <c r="AU157" s="118">
        <f>AVERAGE(Table12151658921[[#This Row],[Column45]],Table12151658921[[#This Row],[Column44]],Table12151658921[[#This Row],[Column43]])</f>
        <v>0</v>
      </c>
      <c r="AV157" s="102">
        <v>0</v>
      </c>
      <c r="AW157" s="102">
        <v>0</v>
      </c>
      <c r="AX157" s="102">
        <v>0</v>
      </c>
      <c r="AY157" s="102">
        <v>0</v>
      </c>
      <c r="AZ157" s="102">
        <v>0</v>
      </c>
      <c r="BA15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8" spans="1:53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54"/>
      <c r="M158" s="54"/>
      <c r="N158" s="54"/>
      <c r="O158" s="54"/>
      <c r="P158" s="65"/>
      <c r="Q15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8" s="101"/>
      <c r="S158" s="101"/>
      <c r="T158" s="101"/>
      <c r="U158" s="101"/>
      <c r="V158" s="65"/>
      <c r="W158" s="118" t="e">
        <f>AVERAGE(Table12151658921[[#This Row],[Column19]],Table12151658921[[#This Row],[Column20]],Table12151658921[[#This Row],[Column22]])</f>
        <v>#DIV/0!</v>
      </c>
      <c r="X158" s="59">
        <v>0</v>
      </c>
      <c r="Y158" s="59">
        <v>0</v>
      </c>
      <c r="Z158" s="59">
        <v>0</v>
      </c>
      <c r="AA158" s="101"/>
      <c r="AB158" s="65"/>
      <c r="AC158" s="118">
        <f>AVERAGE(Table12151658921[[#This Row],[Column25]],Table12151658921[[#This Row],[Column26]],Table12151658921[[#This Row],[Column27]])</f>
        <v>0</v>
      </c>
      <c r="AD158" s="101"/>
      <c r="AE158" s="101"/>
      <c r="AF158" s="101"/>
      <c r="AG158" s="101"/>
      <c r="AH158" s="65"/>
      <c r="AI158" s="118" t="e">
        <f>AVERAGE(Table12151658921[[#This Row],[Column33]],Table12151658921[[#This Row],[Column32]],Table12151658921[[#This Row],[Column31]])</f>
        <v>#DIV/0!</v>
      </c>
      <c r="AJ158" s="54"/>
      <c r="AK158" s="54"/>
      <c r="AL158" s="101"/>
      <c r="AM158" s="54"/>
      <c r="AN158" s="65"/>
      <c r="AO158" s="118">
        <v>0</v>
      </c>
      <c r="AP158" s="59">
        <v>0</v>
      </c>
      <c r="AQ158" s="59">
        <v>0</v>
      </c>
      <c r="AR158" s="59">
        <v>0</v>
      </c>
      <c r="AS158" s="101"/>
      <c r="AT158" s="65"/>
      <c r="AU158" s="118">
        <f>AVERAGE(Table12151658921[[#This Row],[Column45]],Table12151658921[[#This Row],[Column44]],Table12151658921[[#This Row],[Column43]])</f>
        <v>0</v>
      </c>
      <c r="AV158" s="102">
        <v>0</v>
      </c>
      <c r="AW158" s="102">
        <v>0</v>
      </c>
      <c r="AX158" s="102">
        <v>0</v>
      </c>
      <c r="AY158" s="102">
        <v>0</v>
      </c>
      <c r="AZ158" s="102">
        <v>0</v>
      </c>
      <c r="BA15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59" spans="1:53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58"/>
      <c r="M159" s="58"/>
      <c r="N159" s="58"/>
      <c r="O159" s="58"/>
      <c r="P159" s="59"/>
      <c r="Q15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59" s="102"/>
      <c r="S159" s="102"/>
      <c r="T159" s="102"/>
      <c r="U159" s="102"/>
      <c r="V159" s="59"/>
      <c r="W159" s="118" t="e">
        <f>AVERAGE(Table12151658921[[#This Row],[Column19]],Table12151658921[[#This Row],[Column20]],Table12151658921[[#This Row],[Column22]])</f>
        <v>#DIV/0!</v>
      </c>
      <c r="X159" s="59">
        <v>0</v>
      </c>
      <c r="Y159" s="59">
        <v>0</v>
      </c>
      <c r="Z159" s="59">
        <v>0</v>
      </c>
      <c r="AA159" s="102"/>
      <c r="AB159" s="59"/>
      <c r="AC159" s="118">
        <f>AVERAGE(Table12151658921[[#This Row],[Column25]],Table12151658921[[#This Row],[Column26]],Table12151658921[[#This Row],[Column27]])</f>
        <v>0</v>
      </c>
      <c r="AD159" s="102"/>
      <c r="AE159" s="102"/>
      <c r="AF159" s="102"/>
      <c r="AG159" s="102"/>
      <c r="AH159" s="59"/>
      <c r="AI159" s="118" t="e">
        <f>AVERAGE(Table12151658921[[#This Row],[Column33]],Table12151658921[[#This Row],[Column32]],Table12151658921[[#This Row],[Column31]])</f>
        <v>#DIV/0!</v>
      </c>
      <c r="AJ159" s="58"/>
      <c r="AK159" s="58"/>
      <c r="AL159" s="102"/>
      <c r="AM159" s="58"/>
      <c r="AN159" s="59"/>
      <c r="AO159" s="118">
        <v>0</v>
      </c>
      <c r="AP159" s="59">
        <v>0</v>
      </c>
      <c r="AQ159" s="59">
        <v>0</v>
      </c>
      <c r="AR159" s="59">
        <v>0</v>
      </c>
      <c r="AS159" s="102"/>
      <c r="AT159" s="59"/>
      <c r="AU159" s="118">
        <f>AVERAGE(Table12151658921[[#This Row],[Column45]],Table12151658921[[#This Row],[Column44]],Table12151658921[[#This Row],[Column43]])</f>
        <v>0</v>
      </c>
      <c r="AV159" s="102">
        <v>0</v>
      </c>
      <c r="AW159" s="102">
        <v>0</v>
      </c>
      <c r="AX159" s="102">
        <v>0</v>
      </c>
      <c r="AY159" s="102">
        <v>0</v>
      </c>
      <c r="AZ159" s="102">
        <v>0</v>
      </c>
      <c r="BA15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0" spans="1:53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54"/>
      <c r="M160" s="54"/>
      <c r="N160" s="54"/>
      <c r="O160" s="54"/>
      <c r="P160" s="65"/>
      <c r="Q16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0" s="101"/>
      <c r="S160" s="101"/>
      <c r="T160" s="101"/>
      <c r="U160" s="101"/>
      <c r="V160" s="65"/>
      <c r="W160" s="118" t="e">
        <f>AVERAGE(Table12151658921[[#This Row],[Column19]],Table12151658921[[#This Row],[Column20]],Table12151658921[[#This Row],[Column22]])</f>
        <v>#DIV/0!</v>
      </c>
      <c r="X160" s="59">
        <v>0</v>
      </c>
      <c r="Y160" s="59">
        <v>0</v>
      </c>
      <c r="Z160" s="59">
        <v>0</v>
      </c>
      <c r="AA160" s="101"/>
      <c r="AB160" s="65"/>
      <c r="AC160" s="118">
        <f>AVERAGE(Table12151658921[[#This Row],[Column25]],Table12151658921[[#This Row],[Column26]],Table12151658921[[#This Row],[Column27]])</f>
        <v>0</v>
      </c>
      <c r="AD160" s="101"/>
      <c r="AE160" s="101"/>
      <c r="AF160" s="101"/>
      <c r="AG160" s="101"/>
      <c r="AH160" s="65"/>
      <c r="AI160" s="118" t="e">
        <f>AVERAGE(Table12151658921[[#This Row],[Column33]],Table12151658921[[#This Row],[Column32]],Table12151658921[[#This Row],[Column31]])</f>
        <v>#DIV/0!</v>
      </c>
      <c r="AJ160" s="54"/>
      <c r="AK160" s="54"/>
      <c r="AL160" s="101"/>
      <c r="AM160" s="54"/>
      <c r="AN160" s="65"/>
      <c r="AO160" s="118">
        <v>0</v>
      </c>
      <c r="AP160" s="59">
        <v>0</v>
      </c>
      <c r="AQ160" s="59">
        <v>0</v>
      </c>
      <c r="AR160" s="59">
        <v>0</v>
      </c>
      <c r="AS160" s="101"/>
      <c r="AT160" s="65"/>
      <c r="AU160" s="118">
        <f>AVERAGE(Table12151658921[[#This Row],[Column45]],Table12151658921[[#This Row],[Column44]],Table12151658921[[#This Row],[Column43]])</f>
        <v>0</v>
      </c>
      <c r="AV160" s="102">
        <v>0</v>
      </c>
      <c r="AW160" s="102">
        <v>0</v>
      </c>
      <c r="AX160" s="102">
        <v>0</v>
      </c>
      <c r="AY160" s="102">
        <v>0</v>
      </c>
      <c r="AZ160" s="102">
        <v>0</v>
      </c>
      <c r="BA16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1" spans="1:53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58"/>
      <c r="M161" s="58"/>
      <c r="N161" s="58"/>
      <c r="O161" s="58"/>
      <c r="P161" s="59"/>
      <c r="Q16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1" s="102"/>
      <c r="S161" s="102"/>
      <c r="T161" s="102"/>
      <c r="U161" s="102"/>
      <c r="V161" s="59"/>
      <c r="W161" s="118" t="e">
        <f>AVERAGE(Table12151658921[[#This Row],[Column19]],Table12151658921[[#This Row],[Column20]],Table12151658921[[#This Row],[Column22]])</f>
        <v>#DIV/0!</v>
      </c>
      <c r="X161" s="59">
        <v>0</v>
      </c>
      <c r="Y161" s="59">
        <v>0</v>
      </c>
      <c r="Z161" s="59">
        <v>0</v>
      </c>
      <c r="AA161" s="102"/>
      <c r="AB161" s="59"/>
      <c r="AC161" s="118">
        <f>AVERAGE(Table12151658921[[#This Row],[Column25]],Table12151658921[[#This Row],[Column26]],Table12151658921[[#This Row],[Column27]])</f>
        <v>0</v>
      </c>
      <c r="AD161" s="102"/>
      <c r="AE161" s="102"/>
      <c r="AF161" s="102"/>
      <c r="AG161" s="102"/>
      <c r="AH161" s="59"/>
      <c r="AI161" s="118" t="e">
        <f>AVERAGE(Table12151658921[[#This Row],[Column33]],Table12151658921[[#This Row],[Column32]],Table12151658921[[#This Row],[Column31]])</f>
        <v>#DIV/0!</v>
      </c>
      <c r="AJ161" s="58"/>
      <c r="AK161" s="58"/>
      <c r="AL161" s="102"/>
      <c r="AM161" s="58"/>
      <c r="AN161" s="59"/>
      <c r="AO161" s="118">
        <v>0</v>
      </c>
      <c r="AP161" s="59">
        <v>0</v>
      </c>
      <c r="AQ161" s="59">
        <v>0</v>
      </c>
      <c r="AR161" s="59">
        <v>0</v>
      </c>
      <c r="AS161" s="102"/>
      <c r="AT161" s="59"/>
      <c r="AU161" s="118">
        <f>AVERAGE(Table12151658921[[#This Row],[Column45]],Table12151658921[[#This Row],[Column44]],Table12151658921[[#This Row],[Column43]])</f>
        <v>0</v>
      </c>
      <c r="AV161" s="102">
        <v>0</v>
      </c>
      <c r="AW161" s="102">
        <v>0</v>
      </c>
      <c r="AX161" s="102">
        <v>0</v>
      </c>
      <c r="AY161" s="102">
        <v>0</v>
      </c>
      <c r="AZ161" s="102">
        <v>0</v>
      </c>
      <c r="BA16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2" spans="1:53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54"/>
      <c r="M162" s="54"/>
      <c r="N162" s="54"/>
      <c r="O162" s="54"/>
      <c r="P162" s="65"/>
      <c r="Q16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2" s="101"/>
      <c r="S162" s="101"/>
      <c r="T162" s="101"/>
      <c r="U162" s="101"/>
      <c r="V162" s="65"/>
      <c r="W162" s="118" t="e">
        <f>AVERAGE(Table12151658921[[#This Row],[Column19]],Table12151658921[[#This Row],[Column20]],Table12151658921[[#This Row],[Column22]])</f>
        <v>#DIV/0!</v>
      </c>
      <c r="X162" s="59">
        <v>0</v>
      </c>
      <c r="Y162" s="59">
        <v>0</v>
      </c>
      <c r="Z162" s="59">
        <v>0</v>
      </c>
      <c r="AA162" s="101"/>
      <c r="AB162" s="65"/>
      <c r="AC162" s="118">
        <f>AVERAGE(Table12151658921[[#This Row],[Column25]],Table12151658921[[#This Row],[Column26]],Table12151658921[[#This Row],[Column27]])</f>
        <v>0</v>
      </c>
      <c r="AD162" s="101"/>
      <c r="AE162" s="101"/>
      <c r="AF162" s="101"/>
      <c r="AG162" s="101"/>
      <c r="AH162" s="65"/>
      <c r="AI162" s="118" t="e">
        <f>AVERAGE(Table12151658921[[#This Row],[Column33]],Table12151658921[[#This Row],[Column32]],Table12151658921[[#This Row],[Column31]])</f>
        <v>#DIV/0!</v>
      </c>
      <c r="AJ162" s="54"/>
      <c r="AK162" s="54"/>
      <c r="AL162" s="101"/>
      <c r="AM162" s="54"/>
      <c r="AN162" s="65"/>
      <c r="AO162" s="118">
        <v>0</v>
      </c>
      <c r="AP162" s="59">
        <v>0</v>
      </c>
      <c r="AQ162" s="59">
        <v>0</v>
      </c>
      <c r="AR162" s="59">
        <v>0</v>
      </c>
      <c r="AS162" s="101"/>
      <c r="AT162" s="65"/>
      <c r="AU162" s="118">
        <f>AVERAGE(Table12151658921[[#This Row],[Column45]],Table12151658921[[#This Row],[Column44]],Table12151658921[[#This Row],[Column43]])</f>
        <v>0</v>
      </c>
      <c r="AV162" s="102">
        <v>0</v>
      </c>
      <c r="AW162" s="102">
        <v>0</v>
      </c>
      <c r="AX162" s="102">
        <v>0</v>
      </c>
      <c r="AY162" s="102">
        <v>0</v>
      </c>
      <c r="AZ162" s="102">
        <v>0</v>
      </c>
      <c r="BA16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3" spans="1:53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58"/>
      <c r="M163" s="58"/>
      <c r="N163" s="58"/>
      <c r="O163" s="58"/>
      <c r="P163" s="59"/>
      <c r="Q16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3" s="102"/>
      <c r="S163" s="102"/>
      <c r="T163" s="102"/>
      <c r="U163" s="102"/>
      <c r="V163" s="59"/>
      <c r="W163" s="118" t="e">
        <f>AVERAGE(Table12151658921[[#This Row],[Column19]],Table12151658921[[#This Row],[Column20]],Table12151658921[[#This Row],[Column22]])</f>
        <v>#DIV/0!</v>
      </c>
      <c r="X163" s="59">
        <v>0</v>
      </c>
      <c r="Y163" s="59">
        <v>0</v>
      </c>
      <c r="Z163" s="59">
        <v>0</v>
      </c>
      <c r="AA163" s="102"/>
      <c r="AB163" s="59"/>
      <c r="AC163" s="118">
        <f>AVERAGE(Table12151658921[[#This Row],[Column25]],Table12151658921[[#This Row],[Column26]],Table12151658921[[#This Row],[Column27]])</f>
        <v>0</v>
      </c>
      <c r="AD163" s="102"/>
      <c r="AE163" s="102"/>
      <c r="AF163" s="102"/>
      <c r="AG163" s="102"/>
      <c r="AH163" s="59"/>
      <c r="AI163" s="118" t="e">
        <f>AVERAGE(Table12151658921[[#This Row],[Column33]],Table12151658921[[#This Row],[Column32]],Table12151658921[[#This Row],[Column31]])</f>
        <v>#DIV/0!</v>
      </c>
      <c r="AJ163" s="58"/>
      <c r="AK163" s="58"/>
      <c r="AL163" s="102"/>
      <c r="AM163" s="58"/>
      <c r="AN163" s="59"/>
      <c r="AO163" s="118">
        <v>0</v>
      </c>
      <c r="AP163" s="59">
        <v>0</v>
      </c>
      <c r="AQ163" s="59">
        <v>0</v>
      </c>
      <c r="AR163" s="59">
        <v>0</v>
      </c>
      <c r="AS163" s="102"/>
      <c r="AT163" s="59"/>
      <c r="AU163" s="118">
        <f>AVERAGE(Table12151658921[[#This Row],[Column45]],Table12151658921[[#This Row],[Column44]],Table12151658921[[#This Row],[Column43]])</f>
        <v>0</v>
      </c>
      <c r="AV163" s="102">
        <v>0</v>
      </c>
      <c r="AW163" s="102">
        <v>0</v>
      </c>
      <c r="AX163" s="102">
        <v>0</v>
      </c>
      <c r="AY163" s="102">
        <v>0</v>
      </c>
      <c r="AZ163" s="102">
        <v>0</v>
      </c>
      <c r="BA16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4" spans="1:53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54"/>
      <c r="M164" s="54"/>
      <c r="N164" s="54"/>
      <c r="O164" s="54"/>
      <c r="P164" s="65"/>
      <c r="Q16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4" s="101"/>
      <c r="S164" s="101"/>
      <c r="T164" s="101"/>
      <c r="U164" s="101"/>
      <c r="V164" s="65"/>
      <c r="W164" s="118" t="e">
        <f>AVERAGE(Table12151658921[[#This Row],[Column19]],Table12151658921[[#This Row],[Column20]],Table12151658921[[#This Row],[Column22]])</f>
        <v>#DIV/0!</v>
      </c>
      <c r="X164" s="59">
        <v>0</v>
      </c>
      <c r="Y164" s="59">
        <v>0</v>
      </c>
      <c r="Z164" s="59">
        <v>0</v>
      </c>
      <c r="AA164" s="101"/>
      <c r="AB164" s="65"/>
      <c r="AC164" s="118">
        <f>AVERAGE(Table12151658921[[#This Row],[Column25]],Table12151658921[[#This Row],[Column26]],Table12151658921[[#This Row],[Column27]])</f>
        <v>0</v>
      </c>
      <c r="AD164" s="101"/>
      <c r="AE164" s="101"/>
      <c r="AF164" s="101"/>
      <c r="AG164" s="101"/>
      <c r="AH164" s="65"/>
      <c r="AI164" s="118" t="e">
        <f>AVERAGE(Table12151658921[[#This Row],[Column33]],Table12151658921[[#This Row],[Column32]],Table12151658921[[#This Row],[Column31]])</f>
        <v>#DIV/0!</v>
      </c>
      <c r="AJ164" s="54"/>
      <c r="AK164" s="54"/>
      <c r="AL164" s="101"/>
      <c r="AM164" s="54"/>
      <c r="AN164" s="65"/>
      <c r="AO164" s="118">
        <v>0</v>
      </c>
      <c r="AP164" s="59">
        <v>0</v>
      </c>
      <c r="AQ164" s="59">
        <v>0</v>
      </c>
      <c r="AR164" s="59">
        <v>0</v>
      </c>
      <c r="AS164" s="101"/>
      <c r="AT164" s="65"/>
      <c r="AU164" s="118">
        <f>AVERAGE(Table12151658921[[#This Row],[Column45]],Table12151658921[[#This Row],[Column44]],Table12151658921[[#This Row],[Column43]])</f>
        <v>0</v>
      </c>
      <c r="AV164" s="102">
        <v>0</v>
      </c>
      <c r="AW164" s="102">
        <v>0</v>
      </c>
      <c r="AX164" s="102">
        <v>0</v>
      </c>
      <c r="AY164" s="102">
        <v>0</v>
      </c>
      <c r="AZ164" s="102">
        <v>0</v>
      </c>
      <c r="BA16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5" spans="1:53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58"/>
      <c r="M165" s="58"/>
      <c r="N165" s="58"/>
      <c r="O165" s="58"/>
      <c r="P165" s="59"/>
      <c r="Q16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5" s="102"/>
      <c r="S165" s="102"/>
      <c r="T165" s="102"/>
      <c r="U165" s="102"/>
      <c r="V165" s="59"/>
      <c r="W165" s="118" t="e">
        <f>AVERAGE(Table12151658921[[#This Row],[Column19]],Table12151658921[[#This Row],[Column20]],Table12151658921[[#This Row],[Column22]])</f>
        <v>#DIV/0!</v>
      </c>
      <c r="X165" s="59">
        <v>0</v>
      </c>
      <c r="Y165" s="59">
        <v>0</v>
      </c>
      <c r="Z165" s="59">
        <v>0</v>
      </c>
      <c r="AA165" s="102"/>
      <c r="AB165" s="59"/>
      <c r="AC165" s="118">
        <f>AVERAGE(Table12151658921[[#This Row],[Column25]],Table12151658921[[#This Row],[Column26]],Table12151658921[[#This Row],[Column27]])</f>
        <v>0</v>
      </c>
      <c r="AD165" s="102"/>
      <c r="AE165" s="102"/>
      <c r="AF165" s="102"/>
      <c r="AG165" s="102"/>
      <c r="AH165" s="59"/>
      <c r="AI165" s="118" t="e">
        <f>AVERAGE(Table12151658921[[#This Row],[Column33]],Table12151658921[[#This Row],[Column32]],Table12151658921[[#This Row],[Column31]])</f>
        <v>#DIV/0!</v>
      </c>
      <c r="AJ165" s="58"/>
      <c r="AK165" s="58"/>
      <c r="AL165" s="102"/>
      <c r="AM165" s="58"/>
      <c r="AN165" s="59"/>
      <c r="AO165" s="118">
        <v>0</v>
      </c>
      <c r="AP165" s="59">
        <v>0</v>
      </c>
      <c r="AQ165" s="59">
        <v>0</v>
      </c>
      <c r="AR165" s="59">
        <v>0</v>
      </c>
      <c r="AS165" s="102"/>
      <c r="AT165" s="59"/>
      <c r="AU165" s="118">
        <f>AVERAGE(Table12151658921[[#This Row],[Column45]],Table12151658921[[#This Row],[Column44]],Table12151658921[[#This Row],[Column43]])</f>
        <v>0</v>
      </c>
      <c r="AV165" s="102">
        <v>0</v>
      </c>
      <c r="AW165" s="102">
        <v>0</v>
      </c>
      <c r="AX165" s="102">
        <v>0</v>
      </c>
      <c r="AY165" s="102">
        <v>0</v>
      </c>
      <c r="AZ165" s="102">
        <v>0</v>
      </c>
      <c r="BA16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6" spans="1:53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54"/>
      <c r="M166" s="54"/>
      <c r="N166" s="54"/>
      <c r="O166" s="54"/>
      <c r="P166" s="65"/>
      <c r="Q16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6" s="101"/>
      <c r="S166" s="101"/>
      <c r="T166" s="101"/>
      <c r="U166" s="101"/>
      <c r="V166" s="65"/>
      <c r="W166" s="118" t="e">
        <f>AVERAGE(Table12151658921[[#This Row],[Column19]],Table12151658921[[#This Row],[Column20]],Table12151658921[[#This Row],[Column22]])</f>
        <v>#DIV/0!</v>
      </c>
      <c r="X166" s="59">
        <v>0</v>
      </c>
      <c r="Y166" s="59">
        <v>0</v>
      </c>
      <c r="Z166" s="59">
        <v>0</v>
      </c>
      <c r="AA166" s="101"/>
      <c r="AB166" s="65"/>
      <c r="AC166" s="118">
        <f>AVERAGE(Table12151658921[[#This Row],[Column25]],Table12151658921[[#This Row],[Column26]],Table12151658921[[#This Row],[Column27]])</f>
        <v>0</v>
      </c>
      <c r="AD166" s="101"/>
      <c r="AE166" s="101"/>
      <c r="AF166" s="101"/>
      <c r="AG166" s="101"/>
      <c r="AH166" s="65"/>
      <c r="AI166" s="118" t="e">
        <f>AVERAGE(Table12151658921[[#This Row],[Column33]],Table12151658921[[#This Row],[Column32]],Table12151658921[[#This Row],[Column31]])</f>
        <v>#DIV/0!</v>
      </c>
      <c r="AJ166" s="54"/>
      <c r="AK166" s="54"/>
      <c r="AL166" s="101"/>
      <c r="AM166" s="54"/>
      <c r="AN166" s="65"/>
      <c r="AO166" s="118">
        <v>0</v>
      </c>
      <c r="AP166" s="59">
        <v>0</v>
      </c>
      <c r="AQ166" s="59">
        <v>0</v>
      </c>
      <c r="AR166" s="59">
        <v>0</v>
      </c>
      <c r="AS166" s="101"/>
      <c r="AT166" s="65"/>
      <c r="AU166" s="118">
        <f>AVERAGE(Table12151658921[[#This Row],[Column45]],Table12151658921[[#This Row],[Column44]],Table12151658921[[#This Row],[Column43]])</f>
        <v>0</v>
      </c>
      <c r="AV166" s="102">
        <v>0</v>
      </c>
      <c r="AW166" s="102">
        <v>0</v>
      </c>
      <c r="AX166" s="102">
        <v>0</v>
      </c>
      <c r="AY166" s="102">
        <v>0</v>
      </c>
      <c r="AZ166" s="102">
        <v>0</v>
      </c>
      <c r="BA16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7" spans="1:53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58"/>
      <c r="M167" s="58"/>
      <c r="N167" s="58"/>
      <c r="O167" s="58"/>
      <c r="P167" s="59"/>
      <c r="Q16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7" s="102"/>
      <c r="S167" s="102"/>
      <c r="T167" s="102"/>
      <c r="U167" s="102"/>
      <c r="V167" s="59"/>
      <c r="W167" s="118" t="e">
        <f>AVERAGE(Table12151658921[[#This Row],[Column19]],Table12151658921[[#This Row],[Column20]],Table12151658921[[#This Row],[Column22]])</f>
        <v>#DIV/0!</v>
      </c>
      <c r="X167" s="59">
        <v>0</v>
      </c>
      <c r="Y167" s="59">
        <v>0</v>
      </c>
      <c r="Z167" s="59">
        <v>0</v>
      </c>
      <c r="AA167" s="102"/>
      <c r="AB167" s="59"/>
      <c r="AC167" s="118">
        <f>AVERAGE(Table12151658921[[#This Row],[Column25]],Table12151658921[[#This Row],[Column26]],Table12151658921[[#This Row],[Column27]])</f>
        <v>0</v>
      </c>
      <c r="AD167" s="102"/>
      <c r="AE167" s="102"/>
      <c r="AF167" s="102"/>
      <c r="AG167" s="102"/>
      <c r="AH167" s="59"/>
      <c r="AI167" s="118" t="e">
        <f>AVERAGE(Table12151658921[[#This Row],[Column33]],Table12151658921[[#This Row],[Column32]],Table12151658921[[#This Row],[Column31]])</f>
        <v>#DIV/0!</v>
      </c>
      <c r="AJ167" s="58"/>
      <c r="AK167" s="58"/>
      <c r="AL167" s="102"/>
      <c r="AM167" s="58"/>
      <c r="AN167" s="59"/>
      <c r="AO167" s="118">
        <v>0</v>
      </c>
      <c r="AP167" s="59">
        <v>0</v>
      </c>
      <c r="AQ167" s="59">
        <v>0</v>
      </c>
      <c r="AR167" s="59">
        <v>0</v>
      </c>
      <c r="AS167" s="102"/>
      <c r="AT167" s="59"/>
      <c r="AU167" s="118">
        <f>AVERAGE(Table12151658921[[#This Row],[Column45]],Table12151658921[[#This Row],[Column44]],Table12151658921[[#This Row],[Column43]])</f>
        <v>0</v>
      </c>
      <c r="AV167" s="102">
        <v>0</v>
      </c>
      <c r="AW167" s="102">
        <v>0</v>
      </c>
      <c r="AX167" s="102">
        <v>0</v>
      </c>
      <c r="AY167" s="102">
        <v>0</v>
      </c>
      <c r="AZ167" s="102">
        <v>0</v>
      </c>
      <c r="BA16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8" spans="1:53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54"/>
      <c r="M168" s="54"/>
      <c r="N168" s="54"/>
      <c r="O168" s="54"/>
      <c r="P168" s="65"/>
      <c r="Q16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8" s="101"/>
      <c r="S168" s="101"/>
      <c r="T168" s="101"/>
      <c r="U168" s="101"/>
      <c r="V168" s="65"/>
      <c r="W168" s="118" t="e">
        <f>AVERAGE(Table12151658921[[#This Row],[Column19]],Table12151658921[[#This Row],[Column20]],Table12151658921[[#This Row],[Column22]])</f>
        <v>#DIV/0!</v>
      </c>
      <c r="X168" s="59">
        <v>0</v>
      </c>
      <c r="Y168" s="59">
        <v>0</v>
      </c>
      <c r="Z168" s="59">
        <v>0</v>
      </c>
      <c r="AA168" s="101"/>
      <c r="AB168" s="65"/>
      <c r="AC168" s="118">
        <f>AVERAGE(Table12151658921[[#This Row],[Column25]],Table12151658921[[#This Row],[Column26]],Table12151658921[[#This Row],[Column27]])</f>
        <v>0</v>
      </c>
      <c r="AD168" s="101"/>
      <c r="AE168" s="101"/>
      <c r="AF168" s="101"/>
      <c r="AG168" s="101"/>
      <c r="AH168" s="65"/>
      <c r="AI168" s="118" t="e">
        <f>AVERAGE(Table12151658921[[#This Row],[Column33]],Table12151658921[[#This Row],[Column32]],Table12151658921[[#This Row],[Column31]])</f>
        <v>#DIV/0!</v>
      </c>
      <c r="AJ168" s="54"/>
      <c r="AK168" s="54"/>
      <c r="AL168" s="101"/>
      <c r="AM168" s="54"/>
      <c r="AN168" s="65"/>
      <c r="AO168" s="118">
        <v>0</v>
      </c>
      <c r="AP168" s="59">
        <v>0</v>
      </c>
      <c r="AQ168" s="59">
        <v>0</v>
      </c>
      <c r="AR168" s="59">
        <v>0</v>
      </c>
      <c r="AS168" s="101"/>
      <c r="AT168" s="65"/>
      <c r="AU168" s="118">
        <f>AVERAGE(Table12151658921[[#This Row],[Column45]],Table12151658921[[#This Row],[Column44]],Table12151658921[[#This Row],[Column43]])</f>
        <v>0</v>
      </c>
      <c r="AV168" s="102">
        <v>0</v>
      </c>
      <c r="AW168" s="102">
        <v>0</v>
      </c>
      <c r="AX168" s="102">
        <v>0</v>
      </c>
      <c r="AY168" s="102">
        <v>0</v>
      </c>
      <c r="AZ168" s="102">
        <v>0</v>
      </c>
      <c r="BA16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69" spans="1:53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58"/>
      <c r="M169" s="58"/>
      <c r="N169" s="58"/>
      <c r="O169" s="58"/>
      <c r="P169" s="59"/>
      <c r="Q16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69" s="102"/>
      <c r="S169" s="102"/>
      <c r="T169" s="102"/>
      <c r="U169" s="102"/>
      <c r="V169" s="59"/>
      <c r="W169" s="118" t="e">
        <f>AVERAGE(Table12151658921[[#This Row],[Column19]],Table12151658921[[#This Row],[Column20]],Table12151658921[[#This Row],[Column22]])</f>
        <v>#DIV/0!</v>
      </c>
      <c r="X169" s="59">
        <v>0</v>
      </c>
      <c r="Y169" s="59">
        <v>0</v>
      </c>
      <c r="Z169" s="59">
        <v>0</v>
      </c>
      <c r="AA169" s="102"/>
      <c r="AB169" s="59"/>
      <c r="AC169" s="118">
        <f>AVERAGE(Table12151658921[[#This Row],[Column25]],Table12151658921[[#This Row],[Column26]],Table12151658921[[#This Row],[Column27]])</f>
        <v>0</v>
      </c>
      <c r="AD169" s="102"/>
      <c r="AE169" s="102"/>
      <c r="AF169" s="102"/>
      <c r="AG169" s="102"/>
      <c r="AH169" s="59"/>
      <c r="AI169" s="118" t="e">
        <f>AVERAGE(Table12151658921[[#This Row],[Column33]],Table12151658921[[#This Row],[Column32]],Table12151658921[[#This Row],[Column31]])</f>
        <v>#DIV/0!</v>
      </c>
      <c r="AJ169" s="58"/>
      <c r="AK169" s="58"/>
      <c r="AL169" s="102"/>
      <c r="AM169" s="58"/>
      <c r="AN169" s="59"/>
      <c r="AO169" s="118">
        <v>0</v>
      </c>
      <c r="AP169" s="59">
        <v>0</v>
      </c>
      <c r="AQ169" s="59">
        <v>0</v>
      </c>
      <c r="AR169" s="59">
        <v>0</v>
      </c>
      <c r="AS169" s="102"/>
      <c r="AT169" s="59"/>
      <c r="AU169" s="118">
        <f>AVERAGE(Table12151658921[[#This Row],[Column45]],Table12151658921[[#This Row],[Column44]],Table12151658921[[#This Row],[Column43]])</f>
        <v>0</v>
      </c>
      <c r="AV169" s="102">
        <v>0</v>
      </c>
      <c r="AW169" s="102">
        <v>0</v>
      </c>
      <c r="AX169" s="102">
        <v>0</v>
      </c>
      <c r="AY169" s="102">
        <v>0</v>
      </c>
      <c r="AZ169" s="102">
        <v>0</v>
      </c>
      <c r="BA16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0" spans="1:53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54"/>
      <c r="M170" s="54"/>
      <c r="N170" s="54"/>
      <c r="O170" s="54"/>
      <c r="P170" s="65"/>
      <c r="Q17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0" s="101"/>
      <c r="S170" s="101"/>
      <c r="T170" s="101"/>
      <c r="U170" s="101"/>
      <c r="V170" s="65"/>
      <c r="W170" s="118" t="e">
        <f>AVERAGE(Table12151658921[[#This Row],[Column19]],Table12151658921[[#This Row],[Column20]],Table12151658921[[#This Row],[Column22]])</f>
        <v>#DIV/0!</v>
      </c>
      <c r="X170" s="59">
        <v>0</v>
      </c>
      <c r="Y170" s="59">
        <v>0</v>
      </c>
      <c r="Z170" s="59">
        <v>0</v>
      </c>
      <c r="AA170" s="101"/>
      <c r="AB170" s="65"/>
      <c r="AC170" s="118">
        <f>AVERAGE(Table12151658921[[#This Row],[Column25]],Table12151658921[[#This Row],[Column26]],Table12151658921[[#This Row],[Column27]])</f>
        <v>0</v>
      </c>
      <c r="AD170" s="101"/>
      <c r="AE170" s="101"/>
      <c r="AF170" s="101"/>
      <c r="AG170" s="101"/>
      <c r="AH170" s="65"/>
      <c r="AI170" s="118" t="e">
        <f>AVERAGE(Table12151658921[[#This Row],[Column33]],Table12151658921[[#This Row],[Column32]],Table12151658921[[#This Row],[Column31]])</f>
        <v>#DIV/0!</v>
      </c>
      <c r="AJ170" s="54"/>
      <c r="AK170" s="54"/>
      <c r="AL170" s="101"/>
      <c r="AM170" s="54"/>
      <c r="AN170" s="65"/>
      <c r="AO170" s="118">
        <v>0</v>
      </c>
      <c r="AP170" s="59">
        <v>0</v>
      </c>
      <c r="AQ170" s="59">
        <v>0</v>
      </c>
      <c r="AR170" s="59">
        <v>0</v>
      </c>
      <c r="AS170" s="101"/>
      <c r="AT170" s="65"/>
      <c r="AU170" s="118">
        <f>AVERAGE(Table12151658921[[#This Row],[Column45]],Table12151658921[[#This Row],[Column44]],Table12151658921[[#This Row],[Column43]])</f>
        <v>0</v>
      </c>
      <c r="AV170" s="102">
        <v>0</v>
      </c>
      <c r="AW170" s="102">
        <v>0</v>
      </c>
      <c r="AX170" s="102">
        <v>0</v>
      </c>
      <c r="AY170" s="102">
        <v>0</v>
      </c>
      <c r="AZ170" s="102">
        <v>0</v>
      </c>
      <c r="BA17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1" spans="1:53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58"/>
      <c r="M171" s="58"/>
      <c r="N171" s="58"/>
      <c r="O171" s="58"/>
      <c r="P171" s="59"/>
      <c r="Q17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1" s="102"/>
      <c r="S171" s="102"/>
      <c r="T171" s="102"/>
      <c r="U171" s="102"/>
      <c r="V171" s="59"/>
      <c r="W171" s="118" t="e">
        <f>AVERAGE(Table12151658921[[#This Row],[Column19]],Table12151658921[[#This Row],[Column20]],Table12151658921[[#This Row],[Column22]])</f>
        <v>#DIV/0!</v>
      </c>
      <c r="X171" s="59">
        <v>0</v>
      </c>
      <c r="Y171" s="59">
        <v>0</v>
      </c>
      <c r="Z171" s="59">
        <v>0</v>
      </c>
      <c r="AA171" s="102"/>
      <c r="AB171" s="59"/>
      <c r="AC171" s="118">
        <f>AVERAGE(Table12151658921[[#This Row],[Column25]],Table12151658921[[#This Row],[Column26]],Table12151658921[[#This Row],[Column27]])</f>
        <v>0</v>
      </c>
      <c r="AD171" s="102"/>
      <c r="AE171" s="102"/>
      <c r="AF171" s="102"/>
      <c r="AG171" s="102"/>
      <c r="AH171" s="59"/>
      <c r="AI171" s="118" t="e">
        <f>AVERAGE(Table12151658921[[#This Row],[Column33]],Table12151658921[[#This Row],[Column32]],Table12151658921[[#This Row],[Column31]])</f>
        <v>#DIV/0!</v>
      </c>
      <c r="AJ171" s="58"/>
      <c r="AK171" s="58"/>
      <c r="AL171" s="102"/>
      <c r="AM171" s="58"/>
      <c r="AN171" s="59"/>
      <c r="AO171" s="118">
        <v>0</v>
      </c>
      <c r="AP171" s="59">
        <v>0</v>
      </c>
      <c r="AQ171" s="59">
        <v>0</v>
      </c>
      <c r="AR171" s="59">
        <v>0</v>
      </c>
      <c r="AS171" s="102"/>
      <c r="AT171" s="59"/>
      <c r="AU171" s="118">
        <f>AVERAGE(Table12151658921[[#This Row],[Column45]],Table12151658921[[#This Row],[Column44]],Table12151658921[[#This Row],[Column43]])</f>
        <v>0</v>
      </c>
      <c r="AV171" s="102">
        <v>0</v>
      </c>
      <c r="AW171" s="102">
        <v>0</v>
      </c>
      <c r="AX171" s="102">
        <v>0</v>
      </c>
      <c r="AY171" s="102">
        <v>0</v>
      </c>
      <c r="AZ171" s="102">
        <v>0</v>
      </c>
      <c r="BA17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2" spans="1:53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54"/>
      <c r="M172" s="54"/>
      <c r="N172" s="54"/>
      <c r="O172" s="54"/>
      <c r="P172" s="65"/>
      <c r="Q17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2" s="101"/>
      <c r="S172" s="101"/>
      <c r="T172" s="101"/>
      <c r="U172" s="101"/>
      <c r="V172" s="65"/>
      <c r="W172" s="118" t="e">
        <f>AVERAGE(Table12151658921[[#This Row],[Column19]],Table12151658921[[#This Row],[Column20]],Table12151658921[[#This Row],[Column22]])</f>
        <v>#DIV/0!</v>
      </c>
      <c r="X172" s="59">
        <v>0</v>
      </c>
      <c r="Y172" s="59">
        <v>0</v>
      </c>
      <c r="Z172" s="59">
        <v>0</v>
      </c>
      <c r="AA172" s="101"/>
      <c r="AB172" s="65"/>
      <c r="AC172" s="118">
        <f>AVERAGE(Table12151658921[[#This Row],[Column25]],Table12151658921[[#This Row],[Column26]],Table12151658921[[#This Row],[Column27]])</f>
        <v>0</v>
      </c>
      <c r="AD172" s="101"/>
      <c r="AE172" s="101"/>
      <c r="AF172" s="101"/>
      <c r="AG172" s="101"/>
      <c r="AH172" s="65"/>
      <c r="AI172" s="118" t="e">
        <f>AVERAGE(Table12151658921[[#This Row],[Column33]],Table12151658921[[#This Row],[Column32]],Table12151658921[[#This Row],[Column31]])</f>
        <v>#DIV/0!</v>
      </c>
      <c r="AJ172" s="54"/>
      <c r="AK172" s="54"/>
      <c r="AL172" s="101"/>
      <c r="AM172" s="54"/>
      <c r="AN172" s="65"/>
      <c r="AO172" s="118">
        <v>0</v>
      </c>
      <c r="AP172" s="59">
        <v>0</v>
      </c>
      <c r="AQ172" s="59">
        <v>0</v>
      </c>
      <c r="AR172" s="59">
        <v>0</v>
      </c>
      <c r="AS172" s="101"/>
      <c r="AT172" s="65"/>
      <c r="AU172" s="118">
        <f>AVERAGE(Table12151658921[[#This Row],[Column45]],Table12151658921[[#This Row],[Column44]],Table12151658921[[#This Row],[Column43]])</f>
        <v>0</v>
      </c>
      <c r="AV172" s="102">
        <v>0</v>
      </c>
      <c r="AW172" s="102">
        <v>0</v>
      </c>
      <c r="AX172" s="102">
        <v>0</v>
      </c>
      <c r="AY172" s="102">
        <v>0</v>
      </c>
      <c r="AZ172" s="102">
        <v>0</v>
      </c>
      <c r="BA17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3" spans="1:53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58"/>
      <c r="M173" s="58"/>
      <c r="N173" s="58"/>
      <c r="O173" s="58"/>
      <c r="P173" s="59"/>
      <c r="Q17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3" s="102"/>
      <c r="S173" s="102"/>
      <c r="T173" s="102"/>
      <c r="U173" s="102"/>
      <c r="V173" s="59"/>
      <c r="W173" s="118" t="e">
        <f>AVERAGE(Table12151658921[[#This Row],[Column19]],Table12151658921[[#This Row],[Column20]],Table12151658921[[#This Row],[Column22]])</f>
        <v>#DIV/0!</v>
      </c>
      <c r="X173" s="59">
        <v>0</v>
      </c>
      <c r="Y173" s="59">
        <v>0</v>
      </c>
      <c r="Z173" s="59">
        <v>0</v>
      </c>
      <c r="AA173" s="102"/>
      <c r="AB173" s="59"/>
      <c r="AC173" s="118">
        <f>AVERAGE(Table12151658921[[#This Row],[Column25]],Table12151658921[[#This Row],[Column26]],Table12151658921[[#This Row],[Column27]])</f>
        <v>0</v>
      </c>
      <c r="AD173" s="102"/>
      <c r="AE173" s="102"/>
      <c r="AF173" s="102"/>
      <c r="AG173" s="102"/>
      <c r="AH173" s="59"/>
      <c r="AI173" s="118" t="e">
        <f>AVERAGE(Table12151658921[[#This Row],[Column33]],Table12151658921[[#This Row],[Column32]],Table12151658921[[#This Row],[Column31]])</f>
        <v>#DIV/0!</v>
      </c>
      <c r="AJ173" s="58"/>
      <c r="AK173" s="58"/>
      <c r="AL173" s="102"/>
      <c r="AM173" s="58"/>
      <c r="AN173" s="59"/>
      <c r="AO173" s="118">
        <v>0</v>
      </c>
      <c r="AP173" s="59">
        <v>0</v>
      </c>
      <c r="AQ173" s="59">
        <v>0</v>
      </c>
      <c r="AR173" s="59">
        <v>0</v>
      </c>
      <c r="AS173" s="102"/>
      <c r="AT173" s="59"/>
      <c r="AU173" s="118">
        <f>AVERAGE(Table12151658921[[#This Row],[Column45]],Table12151658921[[#This Row],[Column44]],Table12151658921[[#This Row],[Column43]])</f>
        <v>0</v>
      </c>
      <c r="AV173" s="102">
        <v>0</v>
      </c>
      <c r="AW173" s="102">
        <v>0</v>
      </c>
      <c r="AX173" s="102">
        <v>0</v>
      </c>
      <c r="AY173" s="102">
        <v>0</v>
      </c>
      <c r="AZ173" s="102">
        <v>0</v>
      </c>
      <c r="BA17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4" spans="1:53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54"/>
      <c r="M174" s="54"/>
      <c r="N174" s="54"/>
      <c r="O174" s="54"/>
      <c r="P174" s="65"/>
      <c r="Q17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4" s="101"/>
      <c r="S174" s="101"/>
      <c r="T174" s="101"/>
      <c r="U174" s="101"/>
      <c r="V174" s="65"/>
      <c r="W174" s="118" t="e">
        <f>AVERAGE(Table12151658921[[#This Row],[Column19]],Table12151658921[[#This Row],[Column20]],Table12151658921[[#This Row],[Column22]])</f>
        <v>#DIV/0!</v>
      </c>
      <c r="X174" s="59">
        <v>0</v>
      </c>
      <c r="Y174" s="59">
        <v>0</v>
      </c>
      <c r="Z174" s="59">
        <v>0</v>
      </c>
      <c r="AA174" s="101"/>
      <c r="AB174" s="65"/>
      <c r="AC174" s="118">
        <f>AVERAGE(Table12151658921[[#This Row],[Column25]],Table12151658921[[#This Row],[Column26]],Table12151658921[[#This Row],[Column27]])</f>
        <v>0</v>
      </c>
      <c r="AD174" s="101"/>
      <c r="AE174" s="101"/>
      <c r="AF174" s="101"/>
      <c r="AG174" s="101"/>
      <c r="AH174" s="65"/>
      <c r="AI174" s="118" t="e">
        <f>AVERAGE(Table12151658921[[#This Row],[Column33]],Table12151658921[[#This Row],[Column32]],Table12151658921[[#This Row],[Column31]])</f>
        <v>#DIV/0!</v>
      </c>
      <c r="AJ174" s="54"/>
      <c r="AK174" s="54"/>
      <c r="AL174" s="101"/>
      <c r="AM174" s="54"/>
      <c r="AN174" s="65"/>
      <c r="AO174" s="118">
        <v>0</v>
      </c>
      <c r="AP174" s="59">
        <v>0</v>
      </c>
      <c r="AQ174" s="59">
        <v>0</v>
      </c>
      <c r="AR174" s="59">
        <v>0</v>
      </c>
      <c r="AS174" s="101"/>
      <c r="AT174" s="65"/>
      <c r="AU174" s="118">
        <f>AVERAGE(Table12151658921[[#This Row],[Column45]],Table12151658921[[#This Row],[Column44]],Table12151658921[[#This Row],[Column43]])</f>
        <v>0</v>
      </c>
      <c r="AV174" s="102">
        <v>0</v>
      </c>
      <c r="AW174" s="102">
        <v>0</v>
      </c>
      <c r="AX174" s="102">
        <v>0</v>
      </c>
      <c r="AY174" s="102">
        <v>0</v>
      </c>
      <c r="AZ174" s="102">
        <v>0</v>
      </c>
      <c r="BA17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5" spans="1:53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58"/>
      <c r="M175" s="58"/>
      <c r="N175" s="58"/>
      <c r="O175" s="58"/>
      <c r="P175" s="59"/>
      <c r="Q17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5" s="102"/>
      <c r="S175" s="102"/>
      <c r="T175" s="102"/>
      <c r="U175" s="102"/>
      <c r="V175" s="59"/>
      <c r="W175" s="118" t="e">
        <f>AVERAGE(Table12151658921[[#This Row],[Column19]],Table12151658921[[#This Row],[Column20]],Table12151658921[[#This Row],[Column22]])</f>
        <v>#DIV/0!</v>
      </c>
      <c r="X175" s="59">
        <v>0</v>
      </c>
      <c r="Y175" s="59">
        <v>0</v>
      </c>
      <c r="Z175" s="59">
        <v>0</v>
      </c>
      <c r="AA175" s="102"/>
      <c r="AB175" s="59"/>
      <c r="AC175" s="118">
        <f>AVERAGE(Table12151658921[[#This Row],[Column25]],Table12151658921[[#This Row],[Column26]],Table12151658921[[#This Row],[Column27]])</f>
        <v>0</v>
      </c>
      <c r="AD175" s="102"/>
      <c r="AE175" s="102"/>
      <c r="AF175" s="102"/>
      <c r="AG175" s="102"/>
      <c r="AH175" s="59"/>
      <c r="AI175" s="118" t="e">
        <f>AVERAGE(Table12151658921[[#This Row],[Column33]],Table12151658921[[#This Row],[Column32]],Table12151658921[[#This Row],[Column31]])</f>
        <v>#DIV/0!</v>
      </c>
      <c r="AJ175" s="58"/>
      <c r="AK175" s="58"/>
      <c r="AL175" s="102"/>
      <c r="AM175" s="58"/>
      <c r="AN175" s="59"/>
      <c r="AO175" s="118">
        <v>0</v>
      </c>
      <c r="AP175" s="59">
        <v>0</v>
      </c>
      <c r="AQ175" s="59">
        <v>0</v>
      </c>
      <c r="AR175" s="59">
        <v>0</v>
      </c>
      <c r="AS175" s="102"/>
      <c r="AT175" s="59"/>
      <c r="AU175" s="118">
        <f>AVERAGE(Table12151658921[[#This Row],[Column45]],Table12151658921[[#This Row],[Column44]],Table12151658921[[#This Row],[Column43]])</f>
        <v>0</v>
      </c>
      <c r="AV175" s="102">
        <v>0</v>
      </c>
      <c r="AW175" s="102">
        <v>0</v>
      </c>
      <c r="AX175" s="102">
        <v>0</v>
      </c>
      <c r="AY175" s="102">
        <v>0</v>
      </c>
      <c r="AZ175" s="102">
        <v>0</v>
      </c>
      <c r="BA17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6" spans="1:53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54"/>
      <c r="M176" s="54"/>
      <c r="N176" s="54"/>
      <c r="O176" s="54"/>
      <c r="P176" s="65"/>
      <c r="Q17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6" s="101"/>
      <c r="S176" s="101"/>
      <c r="T176" s="101"/>
      <c r="U176" s="101"/>
      <c r="V176" s="65"/>
      <c r="W176" s="118" t="e">
        <f>AVERAGE(Table12151658921[[#This Row],[Column19]],Table12151658921[[#This Row],[Column20]],Table12151658921[[#This Row],[Column22]])</f>
        <v>#DIV/0!</v>
      </c>
      <c r="X176" s="59">
        <v>0</v>
      </c>
      <c r="Y176" s="59">
        <v>0</v>
      </c>
      <c r="Z176" s="59">
        <v>0</v>
      </c>
      <c r="AA176" s="101"/>
      <c r="AB176" s="65"/>
      <c r="AC176" s="118">
        <f>AVERAGE(Table12151658921[[#This Row],[Column25]],Table12151658921[[#This Row],[Column26]],Table12151658921[[#This Row],[Column27]])</f>
        <v>0</v>
      </c>
      <c r="AD176" s="101"/>
      <c r="AE176" s="101"/>
      <c r="AF176" s="101"/>
      <c r="AG176" s="101"/>
      <c r="AH176" s="65"/>
      <c r="AI176" s="118" t="e">
        <f>AVERAGE(Table12151658921[[#This Row],[Column33]],Table12151658921[[#This Row],[Column32]],Table12151658921[[#This Row],[Column31]])</f>
        <v>#DIV/0!</v>
      </c>
      <c r="AJ176" s="54"/>
      <c r="AK176" s="54"/>
      <c r="AL176" s="101"/>
      <c r="AM176" s="54"/>
      <c r="AN176" s="65"/>
      <c r="AO176" s="118">
        <v>0</v>
      </c>
      <c r="AP176" s="59">
        <v>0</v>
      </c>
      <c r="AQ176" s="59">
        <v>0</v>
      </c>
      <c r="AR176" s="59">
        <v>0</v>
      </c>
      <c r="AS176" s="101"/>
      <c r="AT176" s="65"/>
      <c r="AU176" s="118">
        <f>AVERAGE(Table12151658921[[#This Row],[Column45]],Table12151658921[[#This Row],[Column44]],Table12151658921[[#This Row],[Column43]])</f>
        <v>0</v>
      </c>
      <c r="AV176" s="102">
        <v>0</v>
      </c>
      <c r="AW176" s="102">
        <v>0</v>
      </c>
      <c r="AX176" s="102">
        <v>0</v>
      </c>
      <c r="AY176" s="102">
        <v>0</v>
      </c>
      <c r="AZ176" s="102">
        <v>0</v>
      </c>
      <c r="BA17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7" spans="1:53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58"/>
      <c r="M177" s="58"/>
      <c r="N177" s="58"/>
      <c r="O177" s="58"/>
      <c r="P177" s="59"/>
      <c r="Q17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7" s="102"/>
      <c r="S177" s="102"/>
      <c r="T177" s="102"/>
      <c r="U177" s="102"/>
      <c r="V177" s="59"/>
      <c r="W177" s="118" t="e">
        <f>AVERAGE(Table12151658921[[#This Row],[Column19]],Table12151658921[[#This Row],[Column20]],Table12151658921[[#This Row],[Column22]])</f>
        <v>#DIV/0!</v>
      </c>
      <c r="X177" s="59">
        <v>0</v>
      </c>
      <c r="Y177" s="59">
        <v>0</v>
      </c>
      <c r="Z177" s="59">
        <v>0</v>
      </c>
      <c r="AA177" s="102"/>
      <c r="AB177" s="59"/>
      <c r="AC177" s="118">
        <f>AVERAGE(Table12151658921[[#This Row],[Column25]],Table12151658921[[#This Row],[Column26]],Table12151658921[[#This Row],[Column27]])</f>
        <v>0</v>
      </c>
      <c r="AD177" s="102"/>
      <c r="AE177" s="102"/>
      <c r="AF177" s="102"/>
      <c r="AG177" s="102"/>
      <c r="AH177" s="59"/>
      <c r="AI177" s="118" t="e">
        <f>AVERAGE(Table12151658921[[#This Row],[Column33]],Table12151658921[[#This Row],[Column32]],Table12151658921[[#This Row],[Column31]])</f>
        <v>#DIV/0!</v>
      </c>
      <c r="AJ177" s="58"/>
      <c r="AK177" s="58"/>
      <c r="AL177" s="102"/>
      <c r="AM177" s="58"/>
      <c r="AN177" s="59"/>
      <c r="AO177" s="118">
        <v>0</v>
      </c>
      <c r="AP177" s="59">
        <v>0</v>
      </c>
      <c r="AQ177" s="59">
        <v>0</v>
      </c>
      <c r="AR177" s="59">
        <v>0</v>
      </c>
      <c r="AS177" s="102"/>
      <c r="AT177" s="59"/>
      <c r="AU177" s="118">
        <f>AVERAGE(Table12151658921[[#This Row],[Column45]],Table12151658921[[#This Row],[Column44]],Table12151658921[[#This Row],[Column43]])</f>
        <v>0</v>
      </c>
      <c r="AV177" s="102">
        <v>0</v>
      </c>
      <c r="AW177" s="102">
        <v>0</v>
      </c>
      <c r="AX177" s="102">
        <v>0</v>
      </c>
      <c r="AY177" s="102">
        <v>0</v>
      </c>
      <c r="AZ177" s="102">
        <v>0</v>
      </c>
      <c r="BA17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8" spans="1:53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54"/>
      <c r="M178" s="54"/>
      <c r="N178" s="54"/>
      <c r="O178" s="54"/>
      <c r="P178" s="65"/>
      <c r="Q17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8" s="101"/>
      <c r="S178" s="101"/>
      <c r="T178" s="101"/>
      <c r="U178" s="101"/>
      <c r="V178" s="65"/>
      <c r="W178" s="118" t="e">
        <f>AVERAGE(Table12151658921[[#This Row],[Column19]],Table12151658921[[#This Row],[Column20]],Table12151658921[[#This Row],[Column22]])</f>
        <v>#DIV/0!</v>
      </c>
      <c r="X178" s="59">
        <v>0</v>
      </c>
      <c r="Y178" s="59">
        <v>0</v>
      </c>
      <c r="Z178" s="59">
        <v>0</v>
      </c>
      <c r="AA178" s="101"/>
      <c r="AB178" s="65"/>
      <c r="AC178" s="118">
        <f>AVERAGE(Table12151658921[[#This Row],[Column25]],Table12151658921[[#This Row],[Column26]],Table12151658921[[#This Row],[Column27]])</f>
        <v>0</v>
      </c>
      <c r="AD178" s="101"/>
      <c r="AE178" s="101"/>
      <c r="AF178" s="101"/>
      <c r="AG178" s="101"/>
      <c r="AH178" s="65"/>
      <c r="AI178" s="118" t="e">
        <f>AVERAGE(Table12151658921[[#This Row],[Column33]],Table12151658921[[#This Row],[Column32]],Table12151658921[[#This Row],[Column31]])</f>
        <v>#DIV/0!</v>
      </c>
      <c r="AJ178" s="54"/>
      <c r="AK178" s="54"/>
      <c r="AL178" s="101"/>
      <c r="AM178" s="54"/>
      <c r="AN178" s="65"/>
      <c r="AO178" s="118">
        <v>0</v>
      </c>
      <c r="AP178" s="59">
        <v>0</v>
      </c>
      <c r="AQ178" s="59">
        <v>0</v>
      </c>
      <c r="AR178" s="59">
        <v>0</v>
      </c>
      <c r="AS178" s="101"/>
      <c r="AT178" s="65"/>
      <c r="AU178" s="118">
        <f>AVERAGE(Table12151658921[[#This Row],[Column45]],Table12151658921[[#This Row],[Column44]],Table12151658921[[#This Row],[Column43]])</f>
        <v>0</v>
      </c>
      <c r="AV178" s="102">
        <v>0</v>
      </c>
      <c r="AW178" s="102">
        <v>0</v>
      </c>
      <c r="AX178" s="102">
        <v>0</v>
      </c>
      <c r="AY178" s="102">
        <v>0</v>
      </c>
      <c r="AZ178" s="102">
        <v>0</v>
      </c>
      <c r="BA17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79" spans="1:53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58"/>
      <c r="M179" s="58"/>
      <c r="N179" s="58"/>
      <c r="O179" s="58"/>
      <c r="P179" s="59"/>
      <c r="Q17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79" s="102"/>
      <c r="S179" s="102"/>
      <c r="T179" s="102"/>
      <c r="U179" s="102"/>
      <c r="V179" s="59"/>
      <c r="W179" s="118" t="e">
        <f>AVERAGE(Table12151658921[[#This Row],[Column19]],Table12151658921[[#This Row],[Column20]],Table12151658921[[#This Row],[Column22]])</f>
        <v>#DIV/0!</v>
      </c>
      <c r="X179" s="59">
        <v>0</v>
      </c>
      <c r="Y179" s="59">
        <v>0</v>
      </c>
      <c r="Z179" s="59">
        <v>0</v>
      </c>
      <c r="AA179" s="102"/>
      <c r="AB179" s="59"/>
      <c r="AC179" s="118">
        <f>AVERAGE(Table12151658921[[#This Row],[Column25]],Table12151658921[[#This Row],[Column26]],Table12151658921[[#This Row],[Column27]])</f>
        <v>0</v>
      </c>
      <c r="AD179" s="102"/>
      <c r="AE179" s="102"/>
      <c r="AF179" s="102"/>
      <c r="AG179" s="102"/>
      <c r="AH179" s="59"/>
      <c r="AI179" s="118" t="e">
        <f>AVERAGE(Table12151658921[[#This Row],[Column33]],Table12151658921[[#This Row],[Column32]],Table12151658921[[#This Row],[Column31]])</f>
        <v>#DIV/0!</v>
      </c>
      <c r="AJ179" s="58"/>
      <c r="AK179" s="58"/>
      <c r="AL179" s="102"/>
      <c r="AM179" s="58"/>
      <c r="AN179" s="59"/>
      <c r="AO179" s="118">
        <v>0</v>
      </c>
      <c r="AP179" s="59">
        <v>0</v>
      </c>
      <c r="AQ179" s="59">
        <v>0</v>
      </c>
      <c r="AR179" s="59">
        <v>0</v>
      </c>
      <c r="AS179" s="102"/>
      <c r="AT179" s="59"/>
      <c r="AU179" s="118">
        <f>AVERAGE(Table12151658921[[#This Row],[Column45]],Table12151658921[[#This Row],[Column44]],Table12151658921[[#This Row],[Column43]])</f>
        <v>0</v>
      </c>
      <c r="AV179" s="102">
        <v>0</v>
      </c>
      <c r="AW179" s="102">
        <v>0</v>
      </c>
      <c r="AX179" s="102">
        <v>0</v>
      </c>
      <c r="AY179" s="102">
        <v>0</v>
      </c>
      <c r="AZ179" s="102">
        <v>0</v>
      </c>
      <c r="BA17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0" spans="1:53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54"/>
      <c r="M180" s="54"/>
      <c r="N180" s="54"/>
      <c r="O180" s="54"/>
      <c r="P180" s="65"/>
      <c r="Q18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0" s="101"/>
      <c r="S180" s="101"/>
      <c r="T180" s="101"/>
      <c r="U180" s="101"/>
      <c r="V180" s="65"/>
      <c r="W180" s="118" t="e">
        <f>AVERAGE(Table12151658921[[#This Row],[Column19]],Table12151658921[[#This Row],[Column20]],Table12151658921[[#This Row],[Column22]])</f>
        <v>#DIV/0!</v>
      </c>
      <c r="X180" s="59">
        <v>0</v>
      </c>
      <c r="Y180" s="59">
        <v>0</v>
      </c>
      <c r="Z180" s="59">
        <v>0</v>
      </c>
      <c r="AA180" s="101"/>
      <c r="AB180" s="65"/>
      <c r="AC180" s="118">
        <f>AVERAGE(Table12151658921[[#This Row],[Column25]],Table12151658921[[#This Row],[Column26]],Table12151658921[[#This Row],[Column27]])</f>
        <v>0</v>
      </c>
      <c r="AD180" s="101"/>
      <c r="AE180" s="101"/>
      <c r="AF180" s="101"/>
      <c r="AG180" s="101"/>
      <c r="AH180" s="65"/>
      <c r="AI180" s="118" t="e">
        <f>AVERAGE(Table12151658921[[#This Row],[Column33]],Table12151658921[[#This Row],[Column32]],Table12151658921[[#This Row],[Column31]])</f>
        <v>#DIV/0!</v>
      </c>
      <c r="AJ180" s="54"/>
      <c r="AK180" s="54"/>
      <c r="AL180" s="101"/>
      <c r="AM180" s="54"/>
      <c r="AN180" s="65"/>
      <c r="AO180" s="118">
        <v>0</v>
      </c>
      <c r="AP180" s="59">
        <v>0</v>
      </c>
      <c r="AQ180" s="59">
        <v>0</v>
      </c>
      <c r="AR180" s="59">
        <v>0</v>
      </c>
      <c r="AS180" s="101"/>
      <c r="AT180" s="65"/>
      <c r="AU180" s="118">
        <f>AVERAGE(Table12151658921[[#This Row],[Column45]],Table12151658921[[#This Row],[Column44]],Table12151658921[[#This Row],[Column43]])</f>
        <v>0</v>
      </c>
      <c r="AV180" s="102">
        <v>0</v>
      </c>
      <c r="AW180" s="102">
        <v>0</v>
      </c>
      <c r="AX180" s="102">
        <v>0</v>
      </c>
      <c r="AY180" s="102">
        <v>0</v>
      </c>
      <c r="AZ180" s="102">
        <v>0</v>
      </c>
      <c r="BA18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1" spans="1:53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58"/>
      <c r="M181" s="58"/>
      <c r="N181" s="58"/>
      <c r="O181" s="58"/>
      <c r="P181" s="59"/>
      <c r="Q18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1" s="102"/>
      <c r="S181" s="102"/>
      <c r="T181" s="102"/>
      <c r="U181" s="102"/>
      <c r="V181" s="59"/>
      <c r="W181" s="118" t="e">
        <f>AVERAGE(Table12151658921[[#This Row],[Column19]],Table12151658921[[#This Row],[Column20]],Table12151658921[[#This Row],[Column22]])</f>
        <v>#DIV/0!</v>
      </c>
      <c r="X181" s="59">
        <v>0</v>
      </c>
      <c r="Y181" s="59">
        <v>0</v>
      </c>
      <c r="Z181" s="59">
        <v>0</v>
      </c>
      <c r="AA181" s="102"/>
      <c r="AB181" s="59"/>
      <c r="AC181" s="118">
        <f>AVERAGE(Table12151658921[[#This Row],[Column25]],Table12151658921[[#This Row],[Column26]],Table12151658921[[#This Row],[Column27]])</f>
        <v>0</v>
      </c>
      <c r="AD181" s="102"/>
      <c r="AE181" s="102"/>
      <c r="AF181" s="102"/>
      <c r="AG181" s="102"/>
      <c r="AH181" s="59"/>
      <c r="AI181" s="118" t="e">
        <f>AVERAGE(Table12151658921[[#This Row],[Column33]],Table12151658921[[#This Row],[Column32]],Table12151658921[[#This Row],[Column31]])</f>
        <v>#DIV/0!</v>
      </c>
      <c r="AJ181" s="58"/>
      <c r="AK181" s="58"/>
      <c r="AL181" s="102"/>
      <c r="AM181" s="58"/>
      <c r="AN181" s="59"/>
      <c r="AO181" s="118">
        <v>0</v>
      </c>
      <c r="AP181" s="59">
        <v>0</v>
      </c>
      <c r="AQ181" s="59">
        <v>0</v>
      </c>
      <c r="AR181" s="59">
        <v>0</v>
      </c>
      <c r="AS181" s="102"/>
      <c r="AT181" s="59"/>
      <c r="AU181" s="118">
        <f>AVERAGE(Table12151658921[[#This Row],[Column45]],Table12151658921[[#This Row],[Column44]],Table12151658921[[#This Row],[Column43]])</f>
        <v>0</v>
      </c>
      <c r="AV181" s="102">
        <v>0</v>
      </c>
      <c r="AW181" s="102">
        <v>0</v>
      </c>
      <c r="AX181" s="102">
        <v>0</v>
      </c>
      <c r="AY181" s="102">
        <v>0</v>
      </c>
      <c r="AZ181" s="102">
        <v>0</v>
      </c>
      <c r="BA18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2" spans="1:53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54"/>
      <c r="M182" s="54"/>
      <c r="N182" s="54"/>
      <c r="O182" s="54"/>
      <c r="P182" s="65"/>
      <c r="Q18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2" s="101"/>
      <c r="S182" s="101"/>
      <c r="T182" s="101"/>
      <c r="U182" s="101"/>
      <c r="V182" s="65"/>
      <c r="W182" s="118" t="e">
        <f>AVERAGE(Table12151658921[[#This Row],[Column19]],Table12151658921[[#This Row],[Column20]],Table12151658921[[#This Row],[Column22]])</f>
        <v>#DIV/0!</v>
      </c>
      <c r="X182" s="59">
        <v>0</v>
      </c>
      <c r="Y182" s="59">
        <v>0</v>
      </c>
      <c r="Z182" s="59">
        <v>0</v>
      </c>
      <c r="AA182" s="101"/>
      <c r="AB182" s="65"/>
      <c r="AC182" s="118">
        <f>AVERAGE(Table12151658921[[#This Row],[Column25]],Table12151658921[[#This Row],[Column26]],Table12151658921[[#This Row],[Column27]])</f>
        <v>0</v>
      </c>
      <c r="AD182" s="101"/>
      <c r="AE182" s="101"/>
      <c r="AF182" s="101"/>
      <c r="AG182" s="101"/>
      <c r="AH182" s="65"/>
      <c r="AI182" s="118" t="e">
        <f>AVERAGE(Table12151658921[[#This Row],[Column33]],Table12151658921[[#This Row],[Column32]],Table12151658921[[#This Row],[Column31]])</f>
        <v>#DIV/0!</v>
      </c>
      <c r="AJ182" s="54"/>
      <c r="AK182" s="54"/>
      <c r="AL182" s="101"/>
      <c r="AM182" s="54"/>
      <c r="AN182" s="65"/>
      <c r="AO182" s="118">
        <v>0</v>
      </c>
      <c r="AP182" s="59">
        <v>0</v>
      </c>
      <c r="AQ182" s="59">
        <v>0</v>
      </c>
      <c r="AR182" s="59">
        <v>0</v>
      </c>
      <c r="AS182" s="101"/>
      <c r="AT182" s="65"/>
      <c r="AU182" s="118">
        <f>AVERAGE(Table12151658921[[#This Row],[Column45]],Table12151658921[[#This Row],[Column44]],Table12151658921[[#This Row],[Column43]])</f>
        <v>0</v>
      </c>
      <c r="AV182" s="102">
        <v>0</v>
      </c>
      <c r="AW182" s="102">
        <v>0</v>
      </c>
      <c r="AX182" s="102">
        <v>0</v>
      </c>
      <c r="AY182" s="102">
        <v>0</v>
      </c>
      <c r="AZ182" s="102">
        <v>0</v>
      </c>
      <c r="BA18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3" spans="1:53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58"/>
      <c r="M183" s="58"/>
      <c r="N183" s="58"/>
      <c r="O183" s="58"/>
      <c r="P183" s="59"/>
      <c r="Q18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3" s="102"/>
      <c r="S183" s="102"/>
      <c r="T183" s="102"/>
      <c r="U183" s="102"/>
      <c r="V183" s="59"/>
      <c r="W183" s="118" t="e">
        <f>AVERAGE(Table12151658921[[#This Row],[Column19]],Table12151658921[[#This Row],[Column20]],Table12151658921[[#This Row],[Column22]])</f>
        <v>#DIV/0!</v>
      </c>
      <c r="X183" s="59">
        <v>0</v>
      </c>
      <c r="Y183" s="59">
        <v>0</v>
      </c>
      <c r="Z183" s="59">
        <v>0</v>
      </c>
      <c r="AA183" s="102"/>
      <c r="AB183" s="59"/>
      <c r="AC183" s="118">
        <f>AVERAGE(Table12151658921[[#This Row],[Column25]],Table12151658921[[#This Row],[Column26]],Table12151658921[[#This Row],[Column27]])</f>
        <v>0</v>
      </c>
      <c r="AD183" s="102"/>
      <c r="AE183" s="102"/>
      <c r="AF183" s="102"/>
      <c r="AG183" s="102"/>
      <c r="AH183" s="59"/>
      <c r="AI183" s="118" t="e">
        <f>AVERAGE(Table12151658921[[#This Row],[Column33]],Table12151658921[[#This Row],[Column32]],Table12151658921[[#This Row],[Column31]])</f>
        <v>#DIV/0!</v>
      </c>
      <c r="AJ183" s="58"/>
      <c r="AK183" s="58"/>
      <c r="AL183" s="102"/>
      <c r="AM183" s="58"/>
      <c r="AN183" s="59"/>
      <c r="AO183" s="118">
        <v>0</v>
      </c>
      <c r="AP183" s="59">
        <v>0</v>
      </c>
      <c r="AQ183" s="59">
        <v>0</v>
      </c>
      <c r="AR183" s="59">
        <v>0</v>
      </c>
      <c r="AS183" s="102"/>
      <c r="AT183" s="59"/>
      <c r="AU183" s="118">
        <f>AVERAGE(Table12151658921[[#This Row],[Column45]],Table12151658921[[#This Row],[Column44]],Table12151658921[[#This Row],[Column43]])</f>
        <v>0</v>
      </c>
      <c r="AV183" s="102">
        <v>0</v>
      </c>
      <c r="AW183" s="102">
        <v>0</v>
      </c>
      <c r="AX183" s="102">
        <v>0</v>
      </c>
      <c r="AY183" s="102">
        <v>0</v>
      </c>
      <c r="AZ183" s="102">
        <v>0</v>
      </c>
      <c r="BA18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4" spans="1:53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54"/>
      <c r="M184" s="54"/>
      <c r="N184" s="54"/>
      <c r="O184" s="54"/>
      <c r="P184" s="65"/>
      <c r="Q18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4" s="101"/>
      <c r="S184" s="101"/>
      <c r="T184" s="101"/>
      <c r="U184" s="101"/>
      <c r="V184" s="65"/>
      <c r="W184" s="118" t="e">
        <f>AVERAGE(Table12151658921[[#This Row],[Column19]],Table12151658921[[#This Row],[Column20]],Table12151658921[[#This Row],[Column22]])</f>
        <v>#DIV/0!</v>
      </c>
      <c r="X184" s="59">
        <v>0</v>
      </c>
      <c r="Y184" s="59">
        <v>0</v>
      </c>
      <c r="Z184" s="59">
        <v>0</v>
      </c>
      <c r="AA184" s="101"/>
      <c r="AB184" s="65"/>
      <c r="AC184" s="118">
        <f>AVERAGE(Table12151658921[[#This Row],[Column25]],Table12151658921[[#This Row],[Column26]],Table12151658921[[#This Row],[Column27]])</f>
        <v>0</v>
      </c>
      <c r="AD184" s="101"/>
      <c r="AE184" s="101"/>
      <c r="AF184" s="101"/>
      <c r="AG184" s="101"/>
      <c r="AH184" s="65"/>
      <c r="AI184" s="118" t="e">
        <f>AVERAGE(Table12151658921[[#This Row],[Column33]],Table12151658921[[#This Row],[Column32]],Table12151658921[[#This Row],[Column31]])</f>
        <v>#DIV/0!</v>
      </c>
      <c r="AJ184" s="54"/>
      <c r="AK184" s="54"/>
      <c r="AL184" s="101"/>
      <c r="AM184" s="54"/>
      <c r="AN184" s="65"/>
      <c r="AO184" s="118">
        <v>0</v>
      </c>
      <c r="AP184" s="59">
        <v>0</v>
      </c>
      <c r="AQ184" s="59">
        <v>0</v>
      </c>
      <c r="AR184" s="59">
        <v>0</v>
      </c>
      <c r="AS184" s="101"/>
      <c r="AT184" s="65"/>
      <c r="AU184" s="118">
        <f>AVERAGE(Table12151658921[[#This Row],[Column45]],Table12151658921[[#This Row],[Column44]],Table12151658921[[#This Row],[Column43]])</f>
        <v>0</v>
      </c>
      <c r="AV184" s="102">
        <v>0</v>
      </c>
      <c r="AW184" s="102">
        <v>0</v>
      </c>
      <c r="AX184" s="102">
        <v>0</v>
      </c>
      <c r="AY184" s="102">
        <v>0</v>
      </c>
      <c r="AZ184" s="102">
        <v>0</v>
      </c>
      <c r="BA18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5" spans="1:53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58"/>
      <c r="M185" s="58"/>
      <c r="N185" s="58"/>
      <c r="O185" s="58"/>
      <c r="P185" s="59"/>
      <c r="Q18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5" s="102"/>
      <c r="S185" s="102"/>
      <c r="T185" s="102"/>
      <c r="U185" s="102"/>
      <c r="V185" s="59"/>
      <c r="W185" s="118" t="e">
        <f>AVERAGE(Table12151658921[[#This Row],[Column19]],Table12151658921[[#This Row],[Column20]],Table12151658921[[#This Row],[Column22]])</f>
        <v>#DIV/0!</v>
      </c>
      <c r="X185" s="59">
        <v>0</v>
      </c>
      <c r="Y185" s="59">
        <v>0</v>
      </c>
      <c r="Z185" s="59">
        <v>0</v>
      </c>
      <c r="AA185" s="102"/>
      <c r="AB185" s="59"/>
      <c r="AC185" s="118">
        <f>AVERAGE(Table12151658921[[#This Row],[Column25]],Table12151658921[[#This Row],[Column26]],Table12151658921[[#This Row],[Column27]])</f>
        <v>0</v>
      </c>
      <c r="AD185" s="102"/>
      <c r="AE185" s="102"/>
      <c r="AF185" s="102"/>
      <c r="AG185" s="102"/>
      <c r="AH185" s="59"/>
      <c r="AI185" s="118" t="e">
        <f>AVERAGE(Table12151658921[[#This Row],[Column33]],Table12151658921[[#This Row],[Column32]],Table12151658921[[#This Row],[Column31]])</f>
        <v>#DIV/0!</v>
      </c>
      <c r="AJ185" s="58"/>
      <c r="AK185" s="58"/>
      <c r="AL185" s="102"/>
      <c r="AM185" s="58"/>
      <c r="AN185" s="59"/>
      <c r="AO185" s="118">
        <v>0</v>
      </c>
      <c r="AP185" s="59">
        <v>0</v>
      </c>
      <c r="AQ185" s="59">
        <v>0</v>
      </c>
      <c r="AR185" s="59">
        <v>0</v>
      </c>
      <c r="AS185" s="102"/>
      <c r="AT185" s="59"/>
      <c r="AU185" s="118">
        <f>AVERAGE(Table12151658921[[#This Row],[Column45]],Table12151658921[[#This Row],[Column44]],Table12151658921[[#This Row],[Column43]])</f>
        <v>0</v>
      </c>
      <c r="AV185" s="102">
        <v>0</v>
      </c>
      <c r="AW185" s="102">
        <v>0</v>
      </c>
      <c r="AX185" s="102">
        <v>0</v>
      </c>
      <c r="AY185" s="102">
        <v>0</v>
      </c>
      <c r="AZ185" s="102">
        <v>0</v>
      </c>
      <c r="BA18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6" spans="1:53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54"/>
      <c r="M186" s="54"/>
      <c r="N186" s="54"/>
      <c r="O186" s="54"/>
      <c r="P186" s="65"/>
      <c r="Q18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6" s="101"/>
      <c r="S186" s="101"/>
      <c r="T186" s="101"/>
      <c r="U186" s="101"/>
      <c r="V186" s="65"/>
      <c r="W186" s="118" t="e">
        <f>AVERAGE(Table12151658921[[#This Row],[Column19]],Table12151658921[[#This Row],[Column20]],Table12151658921[[#This Row],[Column22]])</f>
        <v>#DIV/0!</v>
      </c>
      <c r="X186" s="59">
        <v>0</v>
      </c>
      <c r="Y186" s="59">
        <v>0</v>
      </c>
      <c r="Z186" s="59">
        <v>0</v>
      </c>
      <c r="AA186" s="101"/>
      <c r="AB186" s="65"/>
      <c r="AC186" s="118">
        <f>AVERAGE(Table12151658921[[#This Row],[Column25]],Table12151658921[[#This Row],[Column26]],Table12151658921[[#This Row],[Column27]])</f>
        <v>0</v>
      </c>
      <c r="AD186" s="101"/>
      <c r="AE186" s="101"/>
      <c r="AF186" s="101"/>
      <c r="AG186" s="101"/>
      <c r="AH186" s="65"/>
      <c r="AI186" s="118" t="e">
        <f>AVERAGE(Table12151658921[[#This Row],[Column33]],Table12151658921[[#This Row],[Column32]],Table12151658921[[#This Row],[Column31]])</f>
        <v>#DIV/0!</v>
      </c>
      <c r="AJ186" s="54"/>
      <c r="AK186" s="54"/>
      <c r="AL186" s="101"/>
      <c r="AM186" s="54"/>
      <c r="AN186" s="65"/>
      <c r="AO186" s="118">
        <v>0</v>
      </c>
      <c r="AP186" s="59">
        <v>0</v>
      </c>
      <c r="AQ186" s="59">
        <v>0</v>
      </c>
      <c r="AR186" s="59">
        <v>0</v>
      </c>
      <c r="AS186" s="101"/>
      <c r="AT186" s="65"/>
      <c r="AU186" s="118">
        <f>AVERAGE(Table12151658921[[#This Row],[Column45]],Table12151658921[[#This Row],[Column44]],Table12151658921[[#This Row],[Column43]])</f>
        <v>0</v>
      </c>
      <c r="AV186" s="102">
        <v>0</v>
      </c>
      <c r="AW186" s="102">
        <v>0</v>
      </c>
      <c r="AX186" s="102">
        <v>0</v>
      </c>
      <c r="AY186" s="102">
        <v>0</v>
      </c>
      <c r="AZ186" s="102">
        <v>0</v>
      </c>
      <c r="BA18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7" spans="1:53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58"/>
      <c r="M187" s="58"/>
      <c r="N187" s="58"/>
      <c r="O187" s="58"/>
      <c r="P187" s="59"/>
      <c r="Q18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7" s="102"/>
      <c r="S187" s="102"/>
      <c r="T187" s="102"/>
      <c r="U187" s="102"/>
      <c r="V187" s="59"/>
      <c r="W187" s="118" t="e">
        <f>AVERAGE(Table12151658921[[#This Row],[Column19]],Table12151658921[[#This Row],[Column20]],Table12151658921[[#This Row],[Column22]])</f>
        <v>#DIV/0!</v>
      </c>
      <c r="X187" s="59">
        <v>0</v>
      </c>
      <c r="Y187" s="59">
        <v>0</v>
      </c>
      <c r="Z187" s="59">
        <v>0</v>
      </c>
      <c r="AA187" s="102"/>
      <c r="AB187" s="59"/>
      <c r="AC187" s="118">
        <f>AVERAGE(Table12151658921[[#This Row],[Column25]],Table12151658921[[#This Row],[Column26]],Table12151658921[[#This Row],[Column27]])</f>
        <v>0</v>
      </c>
      <c r="AD187" s="102"/>
      <c r="AE187" s="102"/>
      <c r="AF187" s="102"/>
      <c r="AG187" s="102"/>
      <c r="AH187" s="59"/>
      <c r="AI187" s="118" t="e">
        <f>AVERAGE(Table12151658921[[#This Row],[Column33]],Table12151658921[[#This Row],[Column32]],Table12151658921[[#This Row],[Column31]])</f>
        <v>#DIV/0!</v>
      </c>
      <c r="AJ187" s="58"/>
      <c r="AK187" s="58"/>
      <c r="AL187" s="102"/>
      <c r="AM187" s="58"/>
      <c r="AN187" s="59"/>
      <c r="AO187" s="118">
        <v>0</v>
      </c>
      <c r="AP187" s="59">
        <v>0</v>
      </c>
      <c r="AQ187" s="59">
        <v>0</v>
      </c>
      <c r="AR187" s="59">
        <v>0</v>
      </c>
      <c r="AS187" s="102"/>
      <c r="AT187" s="59"/>
      <c r="AU187" s="118">
        <f>AVERAGE(Table12151658921[[#This Row],[Column45]],Table12151658921[[#This Row],[Column44]],Table12151658921[[#This Row],[Column43]])</f>
        <v>0</v>
      </c>
      <c r="AV187" s="102">
        <v>0</v>
      </c>
      <c r="AW187" s="102">
        <v>0</v>
      </c>
      <c r="AX187" s="102">
        <v>0</v>
      </c>
      <c r="AY187" s="102">
        <v>0</v>
      </c>
      <c r="AZ187" s="102">
        <v>0</v>
      </c>
      <c r="BA18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8" spans="1:53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54"/>
      <c r="M188" s="54"/>
      <c r="N188" s="54"/>
      <c r="O188" s="54"/>
      <c r="P188" s="65"/>
      <c r="Q18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8" s="101"/>
      <c r="S188" s="101"/>
      <c r="T188" s="101"/>
      <c r="U188" s="101"/>
      <c r="V188" s="65"/>
      <c r="W188" s="118" t="e">
        <f>AVERAGE(Table12151658921[[#This Row],[Column19]],Table12151658921[[#This Row],[Column20]],Table12151658921[[#This Row],[Column22]])</f>
        <v>#DIV/0!</v>
      </c>
      <c r="X188" s="59">
        <v>0</v>
      </c>
      <c r="Y188" s="59">
        <v>0</v>
      </c>
      <c r="Z188" s="59">
        <v>0</v>
      </c>
      <c r="AA188" s="101"/>
      <c r="AB188" s="65"/>
      <c r="AC188" s="118">
        <f>AVERAGE(Table12151658921[[#This Row],[Column25]],Table12151658921[[#This Row],[Column26]],Table12151658921[[#This Row],[Column27]])</f>
        <v>0</v>
      </c>
      <c r="AD188" s="101"/>
      <c r="AE188" s="101"/>
      <c r="AF188" s="101"/>
      <c r="AG188" s="101"/>
      <c r="AH188" s="65"/>
      <c r="AI188" s="118" t="e">
        <f>AVERAGE(Table12151658921[[#This Row],[Column33]],Table12151658921[[#This Row],[Column32]],Table12151658921[[#This Row],[Column31]])</f>
        <v>#DIV/0!</v>
      </c>
      <c r="AJ188" s="54"/>
      <c r="AK188" s="54"/>
      <c r="AL188" s="101"/>
      <c r="AM188" s="54"/>
      <c r="AN188" s="65"/>
      <c r="AO188" s="118">
        <v>0</v>
      </c>
      <c r="AP188" s="59">
        <v>0</v>
      </c>
      <c r="AQ188" s="59">
        <v>0</v>
      </c>
      <c r="AR188" s="59">
        <v>0</v>
      </c>
      <c r="AS188" s="101"/>
      <c r="AT188" s="65"/>
      <c r="AU188" s="118">
        <f>AVERAGE(Table12151658921[[#This Row],[Column45]],Table12151658921[[#This Row],[Column44]],Table12151658921[[#This Row],[Column43]])</f>
        <v>0</v>
      </c>
      <c r="AV188" s="102">
        <v>0</v>
      </c>
      <c r="AW188" s="102">
        <v>0</v>
      </c>
      <c r="AX188" s="102">
        <v>0</v>
      </c>
      <c r="AY188" s="102">
        <v>0</v>
      </c>
      <c r="AZ188" s="102">
        <v>0</v>
      </c>
      <c r="BA18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89" spans="1:53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58"/>
      <c r="M189" s="58"/>
      <c r="N189" s="58"/>
      <c r="O189" s="58"/>
      <c r="P189" s="59"/>
      <c r="Q18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89" s="102"/>
      <c r="S189" s="102"/>
      <c r="T189" s="102"/>
      <c r="U189" s="102"/>
      <c r="V189" s="59"/>
      <c r="W189" s="118" t="e">
        <f>AVERAGE(Table12151658921[[#This Row],[Column19]],Table12151658921[[#This Row],[Column20]],Table12151658921[[#This Row],[Column22]])</f>
        <v>#DIV/0!</v>
      </c>
      <c r="X189" s="59">
        <v>0</v>
      </c>
      <c r="Y189" s="59">
        <v>0</v>
      </c>
      <c r="Z189" s="59">
        <v>0</v>
      </c>
      <c r="AA189" s="102"/>
      <c r="AB189" s="59"/>
      <c r="AC189" s="118">
        <f>AVERAGE(Table12151658921[[#This Row],[Column25]],Table12151658921[[#This Row],[Column26]],Table12151658921[[#This Row],[Column27]])</f>
        <v>0</v>
      </c>
      <c r="AD189" s="102"/>
      <c r="AE189" s="102"/>
      <c r="AF189" s="102"/>
      <c r="AG189" s="102"/>
      <c r="AH189" s="59"/>
      <c r="AI189" s="118" t="e">
        <f>AVERAGE(Table12151658921[[#This Row],[Column33]],Table12151658921[[#This Row],[Column32]],Table12151658921[[#This Row],[Column31]])</f>
        <v>#DIV/0!</v>
      </c>
      <c r="AJ189" s="58"/>
      <c r="AK189" s="58"/>
      <c r="AL189" s="102"/>
      <c r="AM189" s="58"/>
      <c r="AN189" s="59"/>
      <c r="AO189" s="118">
        <v>0</v>
      </c>
      <c r="AP189" s="59">
        <v>0</v>
      </c>
      <c r="AQ189" s="59">
        <v>0</v>
      </c>
      <c r="AR189" s="59">
        <v>0</v>
      </c>
      <c r="AS189" s="102"/>
      <c r="AT189" s="59"/>
      <c r="AU189" s="118">
        <f>AVERAGE(Table12151658921[[#This Row],[Column45]],Table12151658921[[#This Row],[Column44]],Table12151658921[[#This Row],[Column43]])</f>
        <v>0</v>
      </c>
      <c r="AV189" s="102">
        <v>0</v>
      </c>
      <c r="AW189" s="102">
        <v>0</v>
      </c>
      <c r="AX189" s="102">
        <v>0</v>
      </c>
      <c r="AY189" s="102">
        <v>0</v>
      </c>
      <c r="AZ189" s="102">
        <v>0</v>
      </c>
      <c r="BA18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0" spans="1:53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54"/>
      <c r="M190" s="54"/>
      <c r="N190" s="54"/>
      <c r="O190" s="54"/>
      <c r="P190" s="65"/>
      <c r="Q19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0" s="101"/>
      <c r="S190" s="101"/>
      <c r="T190" s="101"/>
      <c r="U190" s="101"/>
      <c r="V190" s="65"/>
      <c r="W190" s="118" t="e">
        <f>AVERAGE(Table12151658921[[#This Row],[Column19]],Table12151658921[[#This Row],[Column20]],Table12151658921[[#This Row],[Column22]])</f>
        <v>#DIV/0!</v>
      </c>
      <c r="X190" s="59">
        <v>0</v>
      </c>
      <c r="Y190" s="59">
        <v>0</v>
      </c>
      <c r="Z190" s="59">
        <v>0</v>
      </c>
      <c r="AA190" s="101"/>
      <c r="AB190" s="65"/>
      <c r="AC190" s="118">
        <f>AVERAGE(Table12151658921[[#This Row],[Column25]],Table12151658921[[#This Row],[Column26]],Table12151658921[[#This Row],[Column27]])</f>
        <v>0</v>
      </c>
      <c r="AD190" s="101"/>
      <c r="AE190" s="101"/>
      <c r="AF190" s="101"/>
      <c r="AG190" s="101"/>
      <c r="AH190" s="65"/>
      <c r="AI190" s="118" t="e">
        <f>AVERAGE(Table12151658921[[#This Row],[Column33]],Table12151658921[[#This Row],[Column32]],Table12151658921[[#This Row],[Column31]])</f>
        <v>#DIV/0!</v>
      </c>
      <c r="AJ190" s="54"/>
      <c r="AK190" s="54"/>
      <c r="AL190" s="101"/>
      <c r="AM190" s="54"/>
      <c r="AN190" s="65"/>
      <c r="AO190" s="118">
        <v>0</v>
      </c>
      <c r="AP190" s="59">
        <v>0</v>
      </c>
      <c r="AQ190" s="59">
        <v>0</v>
      </c>
      <c r="AR190" s="59">
        <v>0</v>
      </c>
      <c r="AS190" s="101"/>
      <c r="AT190" s="65"/>
      <c r="AU190" s="118">
        <f>AVERAGE(Table12151658921[[#This Row],[Column45]],Table12151658921[[#This Row],[Column44]],Table12151658921[[#This Row],[Column43]])</f>
        <v>0</v>
      </c>
      <c r="AV190" s="102">
        <v>0</v>
      </c>
      <c r="AW190" s="102">
        <v>0</v>
      </c>
      <c r="AX190" s="102">
        <v>0</v>
      </c>
      <c r="AY190" s="102">
        <v>0</v>
      </c>
      <c r="AZ190" s="102">
        <v>0</v>
      </c>
      <c r="BA19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1" spans="1:53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58"/>
      <c r="M191" s="58"/>
      <c r="N191" s="58"/>
      <c r="O191" s="58"/>
      <c r="P191" s="59"/>
      <c r="Q19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1" s="102"/>
      <c r="S191" s="102"/>
      <c r="T191" s="102"/>
      <c r="U191" s="102"/>
      <c r="V191" s="59"/>
      <c r="W191" s="118" t="e">
        <f>AVERAGE(Table12151658921[[#This Row],[Column19]],Table12151658921[[#This Row],[Column20]],Table12151658921[[#This Row],[Column22]])</f>
        <v>#DIV/0!</v>
      </c>
      <c r="X191" s="59">
        <v>0</v>
      </c>
      <c r="Y191" s="59">
        <v>0</v>
      </c>
      <c r="Z191" s="59">
        <v>0</v>
      </c>
      <c r="AA191" s="102"/>
      <c r="AB191" s="59"/>
      <c r="AC191" s="118">
        <f>AVERAGE(Table12151658921[[#This Row],[Column25]],Table12151658921[[#This Row],[Column26]],Table12151658921[[#This Row],[Column27]])</f>
        <v>0</v>
      </c>
      <c r="AD191" s="102"/>
      <c r="AE191" s="102"/>
      <c r="AF191" s="102"/>
      <c r="AG191" s="102"/>
      <c r="AH191" s="59"/>
      <c r="AI191" s="118" t="e">
        <f>AVERAGE(Table12151658921[[#This Row],[Column33]],Table12151658921[[#This Row],[Column32]],Table12151658921[[#This Row],[Column31]])</f>
        <v>#DIV/0!</v>
      </c>
      <c r="AJ191" s="58"/>
      <c r="AK191" s="58"/>
      <c r="AL191" s="102"/>
      <c r="AM191" s="58"/>
      <c r="AN191" s="59"/>
      <c r="AO191" s="118">
        <v>0</v>
      </c>
      <c r="AP191" s="59">
        <v>0</v>
      </c>
      <c r="AQ191" s="59">
        <v>0</v>
      </c>
      <c r="AR191" s="59">
        <v>0</v>
      </c>
      <c r="AS191" s="102"/>
      <c r="AT191" s="59"/>
      <c r="AU191" s="118">
        <f>AVERAGE(Table12151658921[[#This Row],[Column45]],Table12151658921[[#This Row],[Column44]],Table12151658921[[#This Row],[Column43]])</f>
        <v>0</v>
      </c>
      <c r="AV191" s="102">
        <v>0</v>
      </c>
      <c r="AW191" s="102">
        <v>0</v>
      </c>
      <c r="AX191" s="102">
        <v>0</v>
      </c>
      <c r="AY191" s="102">
        <v>0</v>
      </c>
      <c r="AZ191" s="102">
        <v>0</v>
      </c>
      <c r="BA19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2" spans="1:53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54"/>
      <c r="M192" s="54"/>
      <c r="N192" s="54"/>
      <c r="O192" s="54"/>
      <c r="P192" s="65"/>
      <c r="Q19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2" s="101"/>
      <c r="S192" s="101"/>
      <c r="T192" s="101"/>
      <c r="U192" s="101"/>
      <c r="V192" s="65"/>
      <c r="W192" s="118" t="e">
        <f>AVERAGE(Table12151658921[[#This Row],[Column19]],Table12151658921[[#This Row],[Column20]],Table12151658921[[#This Row],[Column22]])</f>
        <v>#DIV/0!</v>
      </c>
      <c r="X192" s="59">
        <v>0</v>
      </c>
      <c r="Y192" s="59">
        <v>0</v>
      </c>
      <c r="Z192" s="59">
        <v>0</v>
      </c>
      <c r="AA192" s="101"/>
      <c r="AB192" s="65"/>
      <c r="AC192" s="118">
        <f>AVERAGE(Table12151658921[[#This Row],[Column25]],Table12151658921[[#This Row],[Column26]],Table12151658921[[#This Row],[Column27]])</f>
        <v>0</v>
      </c>
      <c r="AD192" s="101"/>
      <c r="AE192" s="101"/>
      <c r="AF192" s="101"/>
      <c r="AG192" s="101"/>
      <c r="AH192" s="65"/>
      <c r="AI192" s="118" t="e">
        <f>AVERAGE(Table12151658921[[#This Row],[Column33]],Table12151658921[[#This Row],[Column32]],Table12151658921[[#This Row],[Column31]])</f>
        <v>#DIV/0!</v>
      </c>
      <c r="AJ192" s="54"/>
      <c r="AK192" s="54"/>
      <c r="AL192" s="101"/>
      <c r="AM192" s="54"/>
      <c r="AN192" s="65"/>
      <c r="AO192" s="118">
        <v>0</v>
      </c>
      <c r="AP192" s="59">
        <v>0</v>
      </c>
      <c r="AQ192" s="59">
        <v>0</v>
      </c>
      <c r="AR192" s="59">
        <v>0</v>
      </c>
      <c r="AS192" s="101"/>
      <c r="AT192" s="65"/>
      <c r="AU192" s="118">
        <f>AVERAGE(Table12151658921[[#This Row],[Column45]],Table12151658921[[#This Row],[Column44]],Table12151658921[[#This Row],[Column43]])</f>
        <v>0</v>
      </c>
      <c r="AV192" s="102">
        <v>0</v>
      </c>
      <c r="AW192" s="102">
        <v>0</v>
      </c>
      <c r="AX192" s="102">
        <v>0</v>
      </c>
      <c r="AY192" s="102">
        <v>0</v>
      </c>
      <c r="AZ192" s="102">
        <v>0</v>
      </c>
      <c r="BA19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3" spans="1:53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58"/>
      <c r="M193" s="58"/>
      <c r="N193" s="58"/>
      <c r="O193" s="58"/>
      <c r="P193" s="59"/>
      <c r="Q19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3" s="102"/>
      <c r="S193" s="102"/>
      <c r="T193" s="102"/>
      <c r="U193" s="102"/>
      <c r="V193" s="59"/>
      <c r="W193" s="118" t="e">
        <f>AVERAGE(Table12151658921[[#This Row],[Column19]],Table12151658921[[#This Row],[Column20]],Table12151658921[[#This Row],[Column22]])</f>
        <v>#DIV/0!</v>
      </c>
      <c r="X193" s="59">
        <v>0</v>
      </c>
      <c r="Y193" s="59">
        <v>0</v>
      </c>
      <c r="Z193" s="59">
        <v>0</v>
      </c>
      <c r="AA193" s="102"/>
      <c r="AB193" s="59"/>
      <c r="AC193" s="118">
        <f>AVERAGE(Table12151658921[[#This Row],[Column25]],Table12151658921[[#This Row],[Column26]],Table12151658921[[#This Row],[Column27]])</f>
        <v>0</v>
      </c>
      <c r="AD193" s="102"/>
      <c r="AE193" s="102"/>
      <c r="AF193" s="102"/>
      <c r="AG193" s="102"/>
      <c r="AH193" s="59"/>
      <c r="AI193" s="118" t="e">
        <f>AVERAGE(Table12151658921[[#This Row],[Column33]],Table12151658921[[#This Row],[Column32]],Table12151658921[[#This Row],[Column31]])</f>
        <v>#DIV/0!</v>
      </c>
      <c r="AJ193" s="58"/>
      <c r="AK193" s="58"/>
      <c r="AL193" s="102"/>
      <c r="AM193" s="58"/>
      <c r="AN193" s="59"/>
      <c r="AO193" s="118">
        <v>0</v>
      </c>
      <c r="AP193" s="59">
        <v>0</v>
      </c>
      <c r="AQ193" s="59">
        <v>0</v>
      </c>
      <c r="AR193" s="59">
        <v>0</v>
      </c>
      <c r="AS193" s="102"/>
      <c r="AT193" s="59"/>
      <c r="AU193" s="118">
        <f>AVERAGE(Table12151658921[[#This Row],[Column45]],Table12151658921[[#This Row],[Column44]],Table12151658921[[#This Row],[Column43]])</f>
        <v>0</v>
      </c>
      <c r="AV193" s="102">
        <v>0</v>
      </c>
      <c r="AW193" s="102">
        <v>0</v>
      </c>
      <c r="AX193" s="102">
        <v>0</v>
      </c>
      <c r="AY193" s="102">
        <v>0</v>
      </c>
      <c r="AZ193" s="102">
        <v>0</v>
      </c>
      <c r="BA19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4" spans="1:53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54"/>
      <c r="M194" s="54"/>
      <c r="N194" s="54"/>
      <c r="O194" s="54"/>
      <c r="P194" s="65"/>
      <c r="Q19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4" s="101"/>
      <c r="S194" s="101"/>
      <c r="T194" s="101"/>
      <c r="U194" s="101"/>
      <c r="V194" s="65"/>
      <c r="W194" s="118" t="e">
        <f>AVERAGE(Table12151658921[[#This Row],[Column19]],Table12151658921[[#This Row],[Column20]],Table12151658921[[#This Row],[Column22]])</f>
        <v>#DIV/0!</v>
      </c>
      <c r="X194" s="59">
        <v>0</v>
      </c>
      <c r="Y194" s="59">
        <v>0</v>
      </c>
      <c r="Z194" s="59">
        <v>0</v>
      </c>
      <c r="AA194" s="101"/>
      <c r="AB194" s="65"/>
      <c r="AC194" s="118">
        <f>AVERAGE(Table12151658921[[#This Row],[Column25]],Table12151658921[[#This Row],[Column26]],Table12151658921[[#This Row],[Column27]])</f>
        <v>0</v>
      </c>
      <c r="AD194" s="101"/>
      <c r="AE194" s="101"/>
      <c r="AF194" s="101"/>
      <c r="AG194" s="101"/>
      <c r="AH194" s="65"/>
      <c r="AI194" s="118" t="e">
        <f>AVERAGE(Table12151658921[[#This Row],[Column33]],Table12151658921[[#This Row],[Column32]],Table12151658921[[#This Row],[Column31]])</f>
        <v>#DIV/0!</v>
      </c>
      <c r="AJ194" s="54"/>
      <c r="AK194" s="54"/>
      <c r="AL194" s="101"/>
      <c r="AM194" s="54"/>
      <c r="AN194" s="65"/>
      <c r="AO194" s="118">
        <v>0</v>
      </c>
      <c r="AP194" s="59">
        <v>0</v>
      </c>
      <c r="AQ194" s="59">
        <v>0</v>
      </c>
      <c r="AR194" s="59">
        <v>0</v>
      </c>
      <c r="AS194" s="101"/>
      <c r="AT194" s="65"/>
      <c r="AU194" s="118">
        <f>AVERAGE(Table12151658921[[#This Row],[Column45]],Table12151658921[[#This Row],[Column44]],Table12151658921[[#This Row],[Column43]])</f>
        <v>0</v>
      </c>
      <c r="AV194" s="102">
        <v>0</v>
      </c>
      <c r="AW194" s="102">
        <v>0</v>
      </c>
      <c r="AX194" s="102">
        <v>0</v>
      </c>
      <c r="AY194" s="102">
        <v>0</v>
      </c>
      <c r="AZ194" s="102">
        <v>0</v>
      </c>
      <c r="BA19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5" spans="1:53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58"/>
      <c r="M195" s="58"/>
      <c r="N195" s="58"/>
      <c r="O195" s="58"/>
      <c r="P195" s="59"/>
      <c r="Q19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5" s="102"/>
      <c r="S195" s="102"/>
      <c r="T195" s="102"/>
      <c r="U195" s="102"/>
      <c r="V195" s="59"/>
      <c r="W195" s="118" t="e">
        <f>AVERAGE(Table12151658921[[#This Row],[Column19]],Table12151658921[[#This Row],[Column20]],Table12151658921[[#This Row],[Column22]])</f>
        <v>#DIV/0!</v>
      </c>
      <c r="X195" s="59">
        <v>0</v>
      </c>
      <c r="Y195" s="59">
        <v>0</v>
      </c>
      <c r="Z195" s="59">
        <v>0</v>
      </c>
      <c r="AA195" s="102"/>
      <c r="AB195" s="59"/>
      <c r="AC195" s="118">
        <f>AVERAGE(Table12151658921[[#This Row],[Column25]],Table12151658921[[#This Row],[Column26]],Table12151658921[[#This Row],[Column27]])</f>
        <v>0</v>
      </c>
      <c r="AD195" s="102"/>
      <c r="AE195" s="102"/>
      <c r="AF195" s="102"/>
      <c r="AG195" s="102"/>
      <c r="AH195" s="59"/>
      <c r="AI195" s="118" t="e">
        <f>AVERAGE(Table12151658921[[#This Row],[Column33]],Table12151658921[[#This Row],[Column32]],Table12151658921[[#This Row],[Column31]])</f>
        <v>#DIV/0!</v>
      </c>
      <c r="AJ195" s="58"/>
      <c r="AK195" s="58"/>
      <c r="AL195" s="102"/>
      <c r="AM195" s="58"/>
      <c r="AN195" s="59"/>
      <c r="AO195" s="118">
        <v>0</v>
      </c>
      <c r="AP195" s="59">
        <v>0</v>
      </c>
      <c r="AQ195" s="59">
        <v>0</v>
      </c>
      <c r="AR195" s="59">
        <v>0</v>
      </c>
      <c r="AS195" s="102"/>
      <c r="AT195" s="59"/>
      <c r="AU195" s="118">
        <f>AVERAGE(Table12151658921[[#This Row],[Column45]],Table12151658921[[#This Row],[Column44]],Table12151658921[[#This Row],[Column43]])</f>
        <v>0</v>
      </c>
      <c r="AV195" s="102">
        <v>0</v>
      </c>
      <c r="AW195" s="102">
        <v>0</v>
      </c>
      <c r="AX195" s="102">
        <v>0</v>
      </c>
      <c r="AY195" s="102">
        <v>0</v>
      </c>
      <c r="AZ195" s="102">
        <v>0</v>
      </c>
      <c r="BA19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6" spans="1:53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54"/>
      <c r="M196" s="54"/>
      <c r="N196" s="54"/>
      <c r="O196" s="54"/>
      <c r="P196" s="65"/>
      <c r="Q19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6" s="101"/>
      <c r="S196" s="101"/>
      <c r="T196" s="101"/>
      <c r="U196" s="101"/>
      <c r="V196" s="65"/>
      <c r="W196" s="118" t="e">
        <f>AVERAGE(Table12151658921[[#This Row],[Column19]],Table12151658921[[#This Row],[Column20]],Table12151658921[[#This Row],[Column22]])</f>
        <v>#DIV/0!</v>
      </c>
      <c r="X196" s="59">
        <v>0</v>
      </c>
      <c r="Y196" s="59">
        <v>0</v>
      </c>
      <c r="Z196" s="59">
        <v>0</v>
      </c>
      <c r="AA196" s="101"/>
      <c r="AB196" s="65"/>
      <c r="AC196" s="118">
        <f>AVERAGE(Table12151658921[[#This Row],[Column25]],Table12151658921[[#This Row],[Column26]],Table12151658921[[#This Row],[Column27]])</f>
        <v>0</v>
      </c>
      <c r="AD196" s="101"/>
      <c r="AE196" s="101"/>
      <c r="AF196" s="101"/>
      <c r="AG196" s="101"/>
      <c r="AH196" s="65"/>
      <c r="AI196" s="118" t="e">
        <f>AVERAGE(Table12151658921[[#This Row],[Column33]],Table12151658921[[#This Row],[Column32]],Table12151658921[[#This Row],[Column31]])</f>
        <v>#DIV/0!</v>
      </c>
      <c r="AJ196" s="54"/>
      <c r="AK196" s="54"/>
      <c r="AL196" s="101"/>
      <c r="AM196" s="54"/>
      <c r="AN196" s="65"/>
      <c r="AO196" s="118">
        <v>0</v>
      </c>
      <c r="AP196" s="59">
        <v>0</v>
      </c>
      <c r="AQ196" s="59">
        <v>0</v>
      </c>
      <c r="AR196" s="59">
        <v>0</v>
      </c>
      <c r="AS196" s="101"/>
      <c r="AT196" s="65"/>
      <c r="AU196" s="118">
        <f>AVERAGE(Table12151658921[[#This Row],[Column45]],Table12151658921[[#This Row],[Column44]],Table12151658921[[#This Row],[Column43]])</f>
        <v>0</v>
      </c>
      <c r="AV196" s="102">
        <v>0</v>
      </c>
      <c r="AW196" s="102">
        <v>0</v>
      </c>
      <c r="AX196" s="102">
        <v>0</v>
      </c>
      <c r="AY196" s="102">
        <v>0</v>
      </c>
      <c r="AZ196" s="102">
        <v>0</v>
      </c>
      <c r="BA19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7" spans="1:53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58"/>
      <c r="M197" s="58"/>
      <c r="N197" s="58"/>
      <c r="O197" s="58"/>
      <c r="P197" s="59"/>
      <c r="Q19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7" s="102"/>
      <c r="S197" s="102"/>
      <c r="T197" s="102"/>
      <c r="U197" s="102"/>
      <c r="V197" s="59"/>
      <c r="W197" s="118" t="e">
        <f>AVERAGE(Table12151658921[[#This Row],[Column19]],Table12151658921[[#This Row],[Column20]],Table12151658921[[#This Row],[Column22]])</f>
        <v>#DIV/0!</v>
      </c>
      <c r="X197" s="59">
        <v>0</v>
      </c>
      <c r="Y197" s="59">
        <v>0</v>
      </c>
      <c r="Z197" s="59">
        <v>0</v>
      </c>
      <c r="AA197" s="102"/>
      <c r="AB197" s="59"/>
      <c r="AC197" s="118">
        <f>AVERAGE(Table12151658921[[#This Row],[Column25]],Table12151658921[[#This Row],[Column26]],Table12151658921[[#This Row],[Column27]])</f>
        <v>0</v>
      </c>
      <c r="AD197" s="102"/>
      <c r="AE197" s="102"/>
      <c r="AF197" s="102"/>
      <c r="AG197" s="102"/>
      <c r="AH197" s="59"/>
      <c r="AI197" s="118" t="e">
        <f>AVERAGE(Table12151658921[[#This Row],[Column33]],Table12151658921[[#This Row],[Column32]],Table12151658921[[#This Row],[Column31]])</f>
        <v>#DIV/0!</v>
      </c>
      <c r="AJ197" s="58"/>
      <c r="AK197" s="58"/>
      <c r="AL197" s="102"/>
      <c r="AM197" s="58"/>
      <c r="AN197" s="59"/>
      <c r="AO197" s="118">
        <v>0</v>
      </c>
      <c r="AP197" s="59">
        <v>0</v>
      </c>
      <c r="AQ197" s="59">
        <v>0</v>
      </c>
      <c r="AR197" s="59">
        <v>0</v>
      </c>
      <c r="AS197" s="102"/>
      <c r="AT197" s="59"/>
      <c r="AU197" s="118">
        <f>AVERAGE(Table12151658921[[#This Row],[Column45]],Table12151658921[[#This Row],[Column44]],Table12151658921[[#This Row],[Column43]])</f>
        <v>0</v>
      </c>
      <c r="AV197" s="102">
        <v>0</v>
      </c>
      <c r="AW197" s="102">
        <v>0</v>
      </c>
      <c r="AX197" s="102">
        <v>0</v>
      </c>
      <c r="AY197" s="102">
        <v>0</v>
      </c>
      <c r="AZ197" s="102">
        <v>0</v>
      </c>
      <c r="BA19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8" spans="1:53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54"/>
      <c r="M198" s="54"/>
      <c r="N198" s="54"/>
      <c r="O198" s="54"/>
      <c r="P198" s="65"/>
      <c r="Q19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8" s="101"/>
      <c r="S198" s="101"/>
      <c r="T198" s="101"/>
      <c r="U198" s="101"/>
      <c r="V198" s="65"/>
      <c r="W198" s="118" t="e">
        <f>AVERAGE(Table12151658921[[#This Row],[Column19]],Table12151658921[[#This Row],[Column20]],Table12151658921[[#This Row],[Column22]])</f>
        <v>#DIV/0!</v>
      </c>
      <c r="X198" s="59">
        <v>0</v>
      </c>
      <c r="Y198" s="59">
        <v>0</v>
      </c>
      <c r="Z198" s="59">
        <v>0</v>
      </c>
      <c r="AA198" s="101"/>
      <c r="AB198" s="65"/>
      <c r="AC198" s="118">
        <f>AVERAGE(Table12151658921[[#This Row],[Column25]],Table12151658921[[#This Row],[Column26]],Table12151658921[[#This Row],[Column27]])</f>
        <v>0</v>
      </c>
      <c r="AD198" s="101"/>
      <c r="AE198" s="101"/>
      <c r="AF198" s="101"/>
      <c r="AG198" s="101"/>
      <c r="AH198" s="65"/>
      <c r="AI198" s="118" t="e">
        <f>AVERAGE(Table12151658921[[#This Row],[Column33]],Table12151658921[[#This Row],[Column32]],Table12151658921[[#This Row],[Column31]])</f>
        <v>#DIV/0!</v>
      </c>
      <c r="AJ198" s="54"/>
      <c r="AK198" s="54"/>
      <c r="AL198" s="101"/>
      <c r="AM198" s="54"/>
      <c r="AN198" s="65"/>
      <c r="AO198" s="118">
        <v>0</v>
      </c>
      <c r="AP198" s="59">
        <v>0</v>
      </c>
      <c r="AQ198" s="59">
        <v>0</v>
      </c>
      <c r="AR198" s="59">
        <v>0</v>
      </c>
      <c r="AS198" s="101"/>
      <c r="AT198" s="65"/>
      <c r="AU198" s="118">
        <f>AVERAGE(Table12151658921[[#This Row],[Column45]],Table12151658921[[#This Row],[Column44]],Table12151658921[[#This Row],[Column43]])</f>
        <v>0</v>
      </c>
      <c r="AV198" s="102">
        <v>0</v>
      </c>
      <c r="AW198" s="102">
        <v>0</v>
      </c>
      <c r="AX198" s="102">
        <v>0</v>
      </c>
      <c r="AY198" s="102">
        <v>0</v>
      </c>
      <c r="AZ198" s="102">
        <v>0</v>
      </c>
      <c r="BA19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199" spans="1:53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58"/>
      <c r="M199" s="58"/>
      <c r="N199" s="58"/>
      <c r="O199" s="58"/>
      <c r="P199" s="59"/>
      <c r="Q19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199" s="102"/>
      <c r="S199" s="102"/>
      <c r="T199" s="102"/>
      <c r="U199" s="102"/>
      <c r="V199" s="59"/>
      <c r="W199" s="118" t="e">
        <f>AVERAGE(Table12151658921[[#This Row],[Column19]],Table12151658921[[#This Row],[Column20]],Table12151658921[[#This Row],[Column22]])</f>
        <v>#DIV/0!</v>
      </c>
      <c r="X199" s="59">
        <v>0</v>
      </c>
      <c r="Y199" s="59">
        <v>0</v>
      </c>
      <c r="Z199" s="59">
        <v>0</v>
      </c>
      <c r="AA199" s="102"/>
      <c r="AB199" s="59"/>
      <c r="AC199" s="118">
        <f>AVERAGE(Table12151658921[[#This Row],[Column25]],Table12151658921[[#This Row],[Column26]],Table12151658921[[#This Row],[Column27]])</f>
        <v>0</v>
      </c>
      <c r="AD199" s="102"/>
      <c r="AE199" s="102"/>
      <c r="AF199" s="102"/>
      <c r="AG199" s="102"/>
      <c r="AH199" s="59"/>
      <c r="AI199" s="118" t="e">
        <f>AVERAGE(Table12151658921[[#This Row],[Column33]],Table12151658921[[#This Row],[Column32]],Table12151658921[[#This Row],[Column31]])</f>
        <v>#DIV/0!</v>
      </c>
      <c r="AJ199" s="58"/>
      <c r="AK199" s="58"/>
      <c r="AL199" s="102"/>
      <c r="AM199" s="58"/>
      <c r="AN199" s="59"/>
      <c r="AO199" s="118">
        <v>0</v>
      </c>
      <c r="AP199" s="59">
        <v>0</v>
      </c>
      <c r="AQ199" s="59">
        <v>0</v>
      </c>
      <c r="AR199" s="59">
        <v>0</v>
      </c>
      <c r="AS199" s="102"/>
      <c r="AT199" s="59"/>
      <c r="AU199" s="118">
        <f>AVERAGE(Table12151658921[[#This Row],[Column45]],Table12151658921[[#This Row],[Column44]],Table12151658921[[#This Row],[Column43]])</f>
        <v>0</v>
      </c>
      <c r="AV199" s="102">
        <v>0</v>
      </c>
      <c r="AW199" s="102">
        <v>0</v>
      </c>
      <c r="AX199" s="102">
        <v>0</v>
      </c>
      <c r="AY199" s="102">
        <v>0</v>
      </c>
      <c r="AZ199" s="102">
        <v>0</v>
      </c>
      <c r="BA19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0" spans="1:53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54"/>
      <c r="M200" s="54"/>
      <c r="N200" s="54"/>
      <c r="O200" s="54"/>
      <c r="P200" s="65"/>
      <c r="Q20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0" s="101"/>
      <c r="S200" s="101"/>
      <c r="T200" s="101"/>
      <c r="U200" s="101"/>
      <c r="V200" s="65"/>
      <c r="W200" s="118" t="e">
        <f>AVERAGE(Table12151658921[[#This Row],[Column19]],Table12151658921[[#This Row],[Column20]],Table12151658921[[#This Row],[Column22]])</f>
        <v>#DIV/0!</v>
      </c>
      <c r="X200" s="59">
        <v>0</v>
      </c>
      <c r="Y200" s="59">
        <v>0</v>
      </c>
      <c r="Z200" s="59">
        <v>0</v>
      </c>
      <c r="AA200" s="101"/>
      <c r="AB200" s="65"/>
      <c r="AC200" s="118">
        <f>AVERAGE(Table12151658921[[#This Row],[Column25]],Table12151658921[[#This Row],[Column26]],Table12151658921[[#This Row],[Column27]])</f>
        <v>0</v>
      </c>
      <c r="AD200" s="101"/>
      <c r="AE200" s="101"/>
      <c r="AF200" s="101"/>
      <c r="AG200" s="101"/>
      <c r="AH200" s="65"/>
      <c r="AI200" s="118" t="e">
        <f>AVERAGE(Table12151658921[[#This Row],[Column33]],Table12151658921[[#This Row],[Column32]],Table12151658921[[#This Row],[Column31]])</f>
        <v>#DIV/0!</v>
      </c>
      <c r="AJ200" s="54"/>
      <c r="AK200" s="54"/>
      <c r="AL200" s="101"/>
      <c r="AM200" s="54"/>
      <c r="AN200" s="65"/>
      <c r="AO200" s="118">
        <v>0</v>
      </c>
      <c r="AP200" s="59">
        <v>0</v>
      </c>
      <c r="AQ200" s="59">
        <v>0</v>
      </c>
      <c r="AR200" s="59">
        <v>0</v>
      </c>
      <c r="AS200" s="101"/>
      <c r="AT200" s="65"/>
      <c r="AU200" s="118">
        <f>AVERAGE(Table12151658921[[#This Row],[Column45]],Table12151658921[[#This Row],[Column44]],Table12151658921[[#This Row],[Column43]])</f>
        <v>0</v>
      </c>
      <c r="AV200" s="102">
        <v>0</v>
      </c>
      <c r="AW200" s="102">
        <v>0</v>
      </c>
      <c r="AX200" s="102">
        <v>0</v>
      </c>
      <c r="AY200" s="102">
        <v>0</v>
      </c>
      <c r="AZ200" s="102">
        <v>0</v>
      </c>
      <c r="BA20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1" spans="1:53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58"/>
      <c r="M201" s="58"/>
      <c r="N201" s="58"/>
      <c r="O201" s="58"/>
      <c r="P201" s="59"/>
      <c r="Q20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1" s="102"/>
      <c r="S201" s="102"/>
      <c r="T201" s="102"/>
      <c r="U201" s="102"/>
      <c r="V201" s="59"/>
      <c r="W201" s="118" t="e">
        <f>AVERAGE(Table12151658921[[#This Row],[Column19]],Table12151658921[[#This Row],[Column20]],Table12151658921[[#This Row],[Column22]])</f>
        <v>#DIV/0!</v>
      </c>
      <c r="X201" s="59">
        <v>0</v>
      </c>
      <c r="Y201" s="59">
        <v>0</v>
      </c>
      <c r="Z201" s="59">
        <v>0</v>
      </c>
      <c r="AA201" s="102"/>
      <c r="AB201" s="59"/>
      <c r="AC201" s="118">
        <f>AVERAGE(Table12151658921[[#This Row],[Column25]],Table12151658921[[#This Row],[Column26]],Table12151658921[[#This Row],[Column27]])</f>
        <v>0</v>
      </c>
      <c r="AD201" s="102"/>
      <c r="AE201" s="102"/>
      <c r="AF201" s="102"/>
      <c r="AG201" s="102"/>
      <c r="AH201" s="59"/>
      <c r="AI201" s="118" t="e">
        <f>AVERAGE(Table12151658921[[#This Row],[Column33]],Table12151658921[[#This Row],[Column32]],Table12151658921[[#This Row],[Column31]])</f>
        <v>#DIV/0!</v>
      </c>
      <c r="AJ201" s="58"/>
      <c r="AK201" s="58"/>
      <c r="AL201" s="102"/>
      <c r="AM201" s="58"/>
      <c r="AN201" s="59"/>
      <c r="AO201" s="118">
        <v>0</v>
      </c>
      <c r="AP201" s="59">
        <v>0</v>
      </c>
      <c r="AQ201" s="59">
        <v>0</v>
      </c>
      <c r="AR201" s="59">
        <v>0</v>
      </c>
      <c r="AS201" s="102"/>
      <c r="AT201" s="59"/>
      <c r="AU201" s="118">
        <f>AVERAGE(Table12151658921[[#This Row],[Column45]],Table12151658921[[#This Row],[Column44]],Table12151658921[[#This Row],[Column43]])</f>
        <v>0</v>
      </c>
      <c r="AV201" s="102">
        <v>0</v>
      </c>
      <c r="AW201" s="102">
        <v>0</v>
      </c>
      <c r="AX201" s="102">
        <v>0</v>
      </c>
      <c r="AY201" s="102">
        <v>0</v>
      </c>
      <c r="AZ201" s="102">
        <v>0</v>
      </c>
      <c r="BA20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2" spans="1:53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54"/>
      <c r="M202" s="54"/>
      <c r="N202" s="54"/>
      <c r="O202" s="54"/>
      <c r="P202" s="65"/>
      <c r="Q20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2" s="101"/>
      <c r="S202" s="101"/>
      <c r="T202" s="101"/>
      <c r="U202" s="101"/>
      <c r="V202" s="65"/>
      <c r="W202" s="118" t="e">
        <f>AVERAGE(Table12151658921[[#This Row],[Column19]],Table12151658921[[#This Row],[Column20]],Table12151658921[[#This Row],[Column22]])</f>
        <v>#DIV/0!</v>
      </c>
      <c r="X202" s="59">
        <v>0</v>
      </c>
      <c r="Y202" s="59">
        <v>0</v>
      </c>
      <c r="Z202" s="59">
        <v>0</v>
      </c>
      <c r="AA202" s="101"/>
      <c r="AB202" s="65"/>
      <c r="AC202" s="118">
        <f>AVERAGE(Table12151658921[[#This Row],[Column25]],Table12151658921[[#This Row],[Column26]],Table12151658921[[#This Row],[Column27]])</f>
        <v>0</v>
      </c>
      <c r="AD202" s="101"/>
      <c r="AE202" s="101"/>
      <c r="AF202" s="101"/>
      <c r="AG202" s="101"/>
      <c r="AH202" s="65"/>
      <c r="AI202" s="118" t="e">
        <f>AVERAGE(Table12151658921[[#This Row],[Column33]],Table12151658921[[#This Row],[Column32]],Table12151658921[[#This Row],[Column31]])</f>
        <v>#DIV/0!</v>
      </c>
      <c r="AJ202" s="54"/>
      <c r="AK202" s="54"/>
      <c r="AL202" s="101"/>
      <c r="AM202" s="54"/>
      <c r="AN202" s="65"/>
      <c r="AO202" s="118">
        <v>0</v>
      </c>
      <c r="AP202" s="59">
        <v>0</v>
      </c>
      <c r="AQ202" s="59">
        <v>0</v>
      </c>
      <c r="AR202" s="59">
        <v>0</v>
      </c>
      <c r="AS202" s="101"/>
      <c r="AT202" s="65"/>
      <c r="AU202" s="118">
        <f>AVERAGE(Table12151658921[[#This Row],[Column45]],Table12151658921[[#This Row],[Column44]],Table12151658921[[#This Row],[Column43]])</f>
        <v>0</v>
      </c>
      <c r="AV202" s="102">
        <v>0</v>
      </c>
      <c r="AW202" s="102">
        <v>0</v>
      </c>
      <c r="AX202" s="102">
        <v>0</v>
      </c>
      <c r="AY202" s="102">
        <v>0</v>
      </c>
      <c r="AZ202" s="102">
        <v>0</v>
      </c>
      <c r="BA20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3" spans="1:53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58"/>
      <c r="M203" s="58"/>
      <c r="N203" s="58"/>
      <c r="O203" s="58"/>
      <c r="P203" s="59"/>
      <c r="Q20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3" s="102"/>
      <c r="S203" s="102"/>
      <c r="T203" s="102"/>
      <c r="U203" s="102"/>
      <c r="V203" s="59"/>
      <c r="W203" s="118" t="e">
        <f>AVERAGE(Table12151658921[[#This Row],[Column19]],Table12151658921[[#This Row],[Column20]],Table12151658921[[#This Row],[Column22]])</f>
        <v>#DIV/0!</v>
      </c>
      <c r="X203" s="59">
        <v>0</v>
      </c>
      <c r="Y203" s="59">
        <v>0</v>
      </c>
      <c r="Z203" s="59">
        <v>0</v>
      </c>
      <c r="AA203" s="102"/>
      <c r="AB203" s="59"/>
      <c r="AC203" s="118">
        <f>AVERAGE(Table12151658921[[#This Row],[Column25]],Table12151658921[[#This Row],[Column26]],Table12151658921[[#This Row],[Column27]])</f>
        <v>0</v>
      </c>
      <c r="AD203" s="102"/>
      <c r="AE203" s="102"/>
      <c r="AF203" s="102"/>
      <c r="AG203" s="102"/>
      <c r="AH203" s="59"/>
      <c r="AI203" s="118" t="e">
        <f>AVERAGE(Table12151658921[[#This Row],[Column33]],Table12151658921[[#This Row],[Column32]],Table12151658921[[#This Row],[Column31]])</f>
        <v>#DIV/0!</v>
      </c>
      <c r="AJ203" s="58"/>
      <c r="AK203" s="58"/>
      <c r="AL203" s="102"/>
      <c r="AM203" s="58"/>
      <c r="AN203" s="59"/>
      <c r="AO203" s="118">
        <v>0</v>
      </c>
      <c r="AP203" s="59">
        <v>0</v>
      </c>
      <c r="AQ203" s="59">
        <v>0</v>
      </c>
      <c r="AR203" s="59">
        <v>0</v>
      </c>
      <c r="AS203" s="102"/>
      <c r="AT203" s="59"/>
      <c r="AU203" s="118">
        <f>AVERAGE(Table12151658921[[#This Row],[Column45]],Table12151658921[[#This Row],[Column44]],Table12151658921[[#This Row],[Column43]])</f>
        <v>0</v>
      </c>
      <c r="AV203" s="102">
        <v>0</v>
      </c>
      <c r="AW203" s="102">
        <v>0</v>
      </c>
      <c r="AX203" s="102">
        <v>0</v>
      </c>
      <c r="AY203" s="102">
        <v>0</v>
      </c>
      <c r="AZ203" s="102">
        <v>0</v>
      </c>
      <c r="BA20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4" spans="1:53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54"/>
      <c r="M204" s="54"/>
      <c r="N204" s="54"/>
      <c r="O204" s="54"/>
      <c r="P204" s="65"/>
      <c r="Q20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4" s="101"/>
      <c r="S204" s="101"/>
      <c r="T204" s="101"/>
      <c r="U204" s="101"/>
      <c r="V204" s="65"/>
      <c r="W204" s="118" t="e">
        <f>AVERAGE(Table12151658921[[#This Row],[Column19]],Table12151658921[[#This Row],[Column20]],Table12151658921[[#This Row],[Column22]])</f>
        <v>#DIV/0!</v>
      </c>
      <c r="X204" s="59">
        <v>0</v>
      </c>
      <c r="Y204" s="59">
        <v>0</v>
      </c>
      <c r="Z204" s="59">
        <v>0</v>
      </c>
      <c r="AA204" s="101"/>
      <c r="AB204" s="65"/>
      <c r="AC204" s="118">
        <f>AVERAGE(Table12151658921[[#This Row],[Column25]],Table12151658921[[#This Row],[Column26]],Table12151658921[[#This Row],[Column27]])</f>
        <v>0</v>
      </c>
      <c r="AD204" s="101"/>
      <c r="AE204" s="101"/>
      <c r="AF204" s="101"/>
      <c r="AG204" s="101"/>
      <c r="AH204" s="65"/>
      <c r="AI204" s="118" t="e">
        <f>AVERAGE(Table12151658921[[#This Row],[Column33]],Table12151658921[[#This Row],[Column32]],Table12151658921[[#This Row],[Column31]])</f>
        <v>#DIV/0!</v>
      </c>
      <c r="AJ204" s="54"/>
      <c r="AK204" s="54"/>
      <c r="AL204" s="101"/>
      <c r="AM204" s="54"/>
      <c r="AN204" s="65"/>
      <c r="AO204" s="118">
        <v>0</v>
      </c>
      <c r="AP204" s="59">
        <v>0</v>
      </c>
      <c r="AQ204" s="59">
        <v>0</v>
      </c>
      <c r="AR204" s="59">
        <v>0</v>
      </c>
      <c r="AS204" s="101"/>
      <c r="AT204" s="65"/>
      <c r="AU204" s="118">
        <f>AVERAGE(Table12151658921[[#This Row],[Column45]],Table12151658921[[#This Row],[Column44]],Table12151658921[[#This Row],[Column43]])</f>
        <v>0</v>
      </c>
      <c r="AV204" s="102">
        <v>0</v>
      </c>
      <c r="AW204" s="102">
        <v>0</v>
      </c>
      <c r="AX204" s="102">
        <v>0</v>
      </c>
      <c r="AY204" s="102">
        <v>0</v>
      </c>
      <c r="AZ204" s="102">
        <v>0</v>
      </c>
      <c r="BA20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5" spans="1:53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58"/>
      <c r="M205" s="58"/>
      <c r="N205" s="58"/>
      <c r="O205" s="58"/>
      <c r="P205" s="59"/>
      <c r="Q20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5" s="102"/>
      <c r="S205" s="102"/>
      <c r="T205" s="102"/>
      <c r="U205" s="102"/>
      <c r="V205" s="59"/>
      <c r="W205" s="118" t="e">
        <f>AVERAGE(Table12151658921[[#This Row],[Column19]],Table12151658921[[#This Row],[Column20]],Table12151658921[[#This Row],[Column22]])</f>
        <v>#DIV/0!</v>
      </c>
      <c r="X205" s="59">
        <v>0</v>
      </c>
      <c r="Y205" s="59">
        <v>0</v>
      </c>
      <c r="Z205" s="59">
        <v>0</v>
      </c>
      <c r="AA205" s="102"/>
      <c r="AB205" s="59"/>
      <c r="AC205" s="118">
        <f>AVERAGE(Table12151658921[[#This Row],[Column25]],Table12151658921[[#This Row],[Column26]],Table12151658921[[#This Row],[Column27]])</f>
        <v>0</v>
      </c>
      <c r="AD205" s="102"/>
      <c r="AE205" s="102"/>
      <c r="AF205" s="102"/>
      <c r="AG205" s="102"/>
      <c r="AH205" s="59"/>
      <c r="AI205" s="118" t="e">
        <f>AVERAGE(Table12151658921[[#This Row],[Column33]],Table12151658921[[#This Row],[Column32]],Table12151658921[[#This Row],[Column31]])</f>
        <v>#DIV/0!</v>
      </c>
      <c r="AJ205" s="58"/>
      <c r="AK205" s="58"/>
      <c r="AL205" s="102"/>
      <c r="AM205" s="58"/>
      <c r="AN205" s="59"/>
      <c r="AO205" s="118">
        <v>0</v>
      </c>
      <c r="AP205" s="59">
        <v>0</v>
      </c>
      <c r="AQ205" s="59">
        <v>0</v>
      </c>
      <c r="AR205" s="59">
        <v>0</v>
      </c>
      <c r="AS205" s="102"/>
      <c r="AT205" s="59"/>
      <c r="AU205" s="118">
        <f>AVERAGE(Table12151658921[[#This Row],[Column45]],Table12151658921[[#This Row],[Column44]],Table12151658921[[#This Row],[Column43]])</f>
        <v>0</v>
      </c>
      <c r="AV205" s="102">
        <v>0</v>
      </c>
      <c r="AW205" s="102">
        <v>0</v>
      </c>
      <c r="AX205" s="102">
        <v>0</v>
      </c>
      <c r="AY205" s="102">
        <v>0</v>
      </c>
      <c r="AZ205" s="102">
        <v>0</v>
      </c>
      <c r="BA20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6" spans="1:53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54"/>
      <c r="M206" s="54"/>
      <c r="N206" s="54"/>
      <c r="O206" s="54"/>
      <c r="P206" s="65"/>
      <c r="Q20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6" s="101"/>
      <c r="S206" s="101"/>
      <c r="T206" s="101"/>
      <c r="U206" s="101"/>
      <c r="V206" s="65"/>
      <c r="W206" s="118" t="e">
        <f>AVERAGE(Table12151658921[[#This Row],[Column19]],Table12151658921[[#This Row],[Column20]],Table12151658921[[#This Row],[Column22]])</f>
        <v>#DIV/0!</v>
      </c>
      <c r="X206" s="59">
        <v>0</v>
      </c>
      <c r="Y206" s="59">
        <v>0</v>
      </c>
      <c r="Z206" s="59">
        <v>0</v>
      </c>
      <c r="AA206" s="101"/>
      <c r="AB206" s="65"/>
      <c r="AC206" s="118">
        <f>AVERAGE(Table12151658921[[#This Row],[Column25]],Table12151658921[[#This Row],[Column26]],Table12151658921[[#This Row],[Column27]])</f>
        <v>0</v>
      </c>
      <c r="AD206" s="101"/>
      <c r="AE206" s="101"/>
      <c r="AF206" s="101"/>
      <c r="AG206" s="101"/>
      <c r="AH206" s="65"/>
      <c r="AI206" s="118" t="e">
        <f>AVERAGE(Table12151658921[[#This Row],[Column33]],Table12151658921[[#This Row],[Column32]],Table12151658921[[#This Row],[Column31]])</f>
        <v>#DIV/0!</v>
      </c>
      <c r="AJ206" s="54"/>
      <c r="AK206" s="54"/>
      <c r="AL206" s="101"/>
      <c r="AM206" s="54"/>
      <c r="AN206" s="65"/>
      <c r="AO206" s="118">
        <v>0</v>
      </c>
      <c r="AP206" s="59">
        <v>0</v>
      </c>
      <c r="AQ206" s="59">
        <v>0</v>
      </c>
      <c r="AR206" s="59">
        <v>0</v>
      </c>
      <c r="AS206" s="101"/>
      <c r="AT206" s="65"/>
      <c r="AU206" s="118">
        <f>AVERAGE(Table12151658921[[#This Row],[Column45]],Table12151658921[[#This Row],[Column44]],Table12151658921[[#This Row],[Column43]])</f>
        <v>0</v>
      </c>
      <c r="AV206" s="102">
        <v>0</v>
      </c>
      <c r="AW206" s="102">
        <v>0</v>
      </c>
      <c r="AX206" s="102">
        <v>0</v>
      </c>
      <c r="AY206" s="102">
        <v>0</v>
      </c>
      <c r="AZ206" s="102">
        <v>0</v>
      </c>
      <c r="BA20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7" spans="1:53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58"/>
      <c r="M207" s="58"/>
      <c r="N207" s="58"/>
      <c r="O207" s="58"/>
      <c r="P207" s="59"/>
      <c r="Q20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7" s="102"/>
      <c r="S207" s="102"/>
      <c r="T207" s="102"/>
      <c r="U207" s="102"/>
      <c r="V207" s="59"/>
      <c r="W207" s="118" t="e">
        <f>AVERAGE(Table12151658921[[#This Row],[Column19]],Table12151658921[[#This Row],[Column20]],Table12151658921[[#This Row],[Column22]])</f>
        <v>#DIV/0!</v>
      </c>
      <c r="X207" s="59">
        <v>0</v>
      </c>
      <c r="Y207" s="59">
        <v>0</v>
      </c>
      <c r="Z207" s="59">
        <v>0</v>
      </c>
      <c r="AA207" s="102"/>
      <c r="AB207" s="59"/>
      <c r="AC207" s="118">
        <f>AVERAGE(Table12151658921[[#This Row],[Column25]],Table12151658921[[#This Row],[Column26]],Table12151658921[[#This Row],[Column27]])</f>
        <v>0</v>
      </c>
      <c r="AD207" s="102"/>
      <c r="AE207" s="102"/>
      <c r="AF207" s="102"/>
      <c r="AG207" s="102"/>
      <c r="AH207" s="59"/>
      <c r="AI207" s="118" t="e">
        <f>AVERAGE(Table12151658921[[#This Row],[Column33]],Table12151658921[[#This Row],[Column32]],Table12151658921[[#This Row],[Column31]])</f>
        <v>#DIV/0!</v>
      </c>
      <c r="AJ207" s="58"/>
      <c r="AK207" s="58"/>
      <c r="AL207" s="102"/>
      <c r="AM207" s="58"/>
      <c r="AN207" s="59"/>
      <c r="AO207" s="118">
        <v>0</v>
      </c>
      <c r="AP207" s="59">
        <v>0</v>
      </c>
      <c r="AQ207" s="59">
        <v>0</v>
      </c>
      <c r="AR207" s="59">
        <v>0</v>
      </c>
      <c r="AS207" s="102"/>
      <c r="AT207" s="59"/>
      <c r="AU207" s="118">
        <f>AVERAGE(Table12151658921[[#This Row],[Column45]],Table12151658921[[#This Row],[Column44]],Table12151658921[[#This Row],[Column43]])</f>
        <v>0</v>
      </c>
      <c r="AV207" s="102">
        <v>0</v>
      </c>
      <c r="AW207" s="102">
        <v>0</v>
      </c>
      <c r="AX207" s="102">
        <v>0</v>
      </c>
      <c r="AY207" s="102">
        <v>0</v>
      </c>
      <c r="AZ207" s="102">
        <v>0</v>
      </c>
      <c r="BA20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8" spans="1:53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54"/>
      <c r="M208" s="54"/>
      <c r="N208" s="54"/>
      <c r="O208" s="54"/>
      <c r="P208" s="65"/>
      <c r="Q20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8" s="101"/>
      <c r="S208" s="101"/>
      <c r="T208" s="101"/>
      <c r="U208" s="101"/>
      <c r="V208" s="65"/>
      <c r="W208" s="118" t="e">
        <f>AVERAGE(Table12151658921[[#This Row],[Column19]],Table12151658921[[#This Row],[Column20]],Table12151658921[[#This Row],[Column22]])</f>
        <v>#DIV/0!</v>
      </c>
      <c r="X208" s="59">
        <v>0</v>
      </c>
      <c r="Y208" s="59">
        <v>0</v>
      </c>
      <c r="Z208" s="59">
        <v>0</v>
      </c>
      <c r="AA208" s="101"/>
      <c r="AB208" s="65"/>
      <c r="AC208" s="118">
        <f>AVERAGE(Table12151658921[[#This Row],[Column25]],Table12151658921[[#This Row],[Column26]],Table12151658921[[#This Row],[Column27]])</f>
        <v>0</v>
      </c>
      <c r="AD208" s="101"/>
      <c r="AE208" s="101"/>
      <c r="AF208" s="101"/>
      <c r="AG208" s="101"/>
      <c r="AH208" s="65"/>
      <c r="AI208" s="118" t="e">
        <f>AVERAGE(Table12151658921[[#This Row],[Column33]],Table12151658921[[#This Row],[Column32]],Table12151658921[[#This Row],[Column31]])</f>
        <v>#DIV/0!</v>
      </c>
      <c r="AJ208" s="54"/>
      <c r="AK208" s="54"/>
      <c r="AL208" s="101"/>
      <c r="AM208" s="54"/>
      <c r="AN208" s="65"/>
      <c r="AO208" s="118">
        <v>0</v>
      </c>
      <c r="AP208" s="59">
        <v>0</v>
      </c>
      <c r="AQ208" s="59">
        <v>0</v>
      </c>
      <c r="AR208" s="59">
        <v>0</v>
      </c>
      <c r="AS208" s="101"/>
      <c r="AT208" s="65"/>
      <c r="AU208" s="118">
        <f>AVERAGE(Table12151658921[[#This Row],[Column45]],Table12151658921[[#This Row],[Column44]],Table12151658921[[#This Row],[Column43]])</f>
        <v>0</v>
      </c>
      <c r="AV208" s="102">
        <v>0</v>
      </c>
      <c r="AW208" s="102">
        <v>0</v>
      </c>
      <c r="AX208" s="102">
        <v>0</v>
      </c>
      <c r="AY208" s="102">
        <v>0</v>
      </c>
      <c r="AZ208" s="102">
        <v>0</v>
      </c>
      <c r="BA20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09" spans="1:53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58"/>
      <c r="M209" s="58"/>
      <c r="N209" s="58"/>
      <c r="O209" s="58"/>
      <c r="P209" s="59"/>
      <c r="Q20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09" s="102"/>
      <c r="S209" s="102"/>
      <c r="T209" s="102"/>
      <c r="U209" s="102"/>
      <c r="V209" s="59"/>
      <c r="W209" s="118" t="e">
        <f>AVERAGE(Table12151658921[[#This Row],[Column19]],Table12151658921[[#This Row],[Column20]],Table12151658921[[#This Row],[Column22]])</f>
        <v>#DIV/0!</v>
      </c>
      <c r="X209" s="59">
        <v>0</v>
      </c>
      <c r="Y209" s="59">
        <v>0</v>
      </c>
      <c r="Z209" s="59">
        <v>0</v>
      </c>
      <c r="AA209" s="102"/>
      <c r="AB209" s="59"/>
      <c r="AC209" s="118">
        <f>AVERAGE(Table12151658921[[#This Row],[Column25]],Table12151658921[[#This Row],[Column26]],Table12151658921[[#This Row],[Column27]])</f>
        <v>0</v>
      </c>
      <c r="AD209" s="102"/>
      <c r="AE209" s="102"/>
      <c r="AF209" s="102"/>
      <c r="AG209" s="102"/>
      <c r="AH209" s="59"/>
      <c r="AI209" s="118" t="e">
        <f>AVERAGE(Table12151658921[[#This Row],[Column33]],Table12151658921[[#This Row],[Column32]],Table12151658921[[#This Row],[Column31]])</f>
        <v>#DIV/0!</v>
      </c>
      <c r="AJ209" s="58"/>
      <c r="AK209" s="58"/>
      <c r="AL209" s="102"/>
      <c r="AM209" s="58"/>
      <c r="AN209" s="59"/>
      <c r="AO209" s="118">
        <v>0</v>
      </c>
      <c r="AP209" s="59">
        <v>0</v>
      </c>
      <c r="AQ209" s="59">
        <v>0</v>
      </c>
      <c r="AR209" s="59">
        <v>0</v>
      </c>
      <c r="AS209" s="102"/>
      <c r="AT209" s="59"/>
      <c r="AU209" s="118">
        <f>AVERAGE(Table12151658921[[#This Row],[Column45]],Table12151658921[[#This Row],[Column44]],Table12151658921[[#This Row],[Column43]])</f>
        <v>0</v>
      </c>
      <c r="AV209" s="102">
        <v>0</v>
      </c>
      <c r="AW209" s="102">
        <v>0</v>
      </c>
      <c r="AX209" s="102">
        <v>0</v>
      </c>
      <c r="AY209" s="102">
        <v>0</v>
      </c>
      <c r="AZ209" s="102">
        <v>0</v>
      </c>
      <c r="BA20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0" spans="1:53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54"/>
      <c r="M210" s="54"/>
      <c r="N210" s="54"/>
      <c r="O210" s="54"/>
      <c r="P210" s="65"/>
      <c r="Q21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0" s="101"/>
      <c r="S210" s="101"/>
      <c r="T210" s="101"/>
      <c r="U210" s="101"/>
      <c r="V210" s="65"/>
      <c r="W210" s="118" t="e">
        <f>AVERAGE(Table12151658921[[#This Row],[Column19]],Table12151658921[[#This Row],[Column20]],Table12151658921[[#This Row],[Column22]])</f>
        <v>#DIV/0!</v>
      </c>
      <c r="X210" s="59">
        <v>0</v>
      </c>
      <c r="Y210" s="59">
        <v>0</v>
      </c>
      <c r="Z210" s="59">
        <v>0</v>
      </c>
      <c r="AA210" s="101"/>
      <c r="AB210" s="65"/>
      <c r="AC210" s="118">
        <f>AVERAGE(Table12151658921[[#This Row],[Column25]],Table12151658921[[#This Row],[Column26]],Table12151658921[[#This Row],[Column27]])</f>
        <v>0</v>
      </c>
      <c r="AD210" s="101"/>
      <c r="AE210" s="101"/>
      <c r="AF210" s="101"/>
      <c r="AG210" s="101"/>
      <c r="AH210" s="65"/>
      <c r="AI210" s="118" t="e">
        <f>AVERAGE(Table12151658921[[#This Row],[Column33]],Table12151658921[[#This Row],[Column32]],Table12151658921[[#This Row],[Column31]])</f>
        <v>#DIV/0!</v>
      </c>
      <c r="AJ210" s="54"/>
      <c r="AK210" s="54"/>
      <c r="AL210" s="101"/>
      <c r="AM210" s="54"/>
      <c r="AN210" s="65"/>
      <c r="AO210" s="118">
        <v>0</v>
      </c>
      <c r="AP210" s="59">
        <v>0</v>
      </c>
      <c r="AQ210" s="59">
        <v>0</v>
      </c>
      <c r="AR210" s="59">
        <v>0</v>
      </c>
      <c r="AS210" s="101"/>
      <c r="AT210" s="65"/>
      <c r="AU210" s="118">
        <f>AVERAGE(Table12151658921[[#This Row],[Column45]],Table12151658921[[#This Row],[Column44]],Table12151658921[[#This Row],[Column43]])</f>
        <v>0</v>
      </c>
      <c r="AV210" s="102">
        <v>0</v>
      </c>
      <c r="AW210" s="102">
        <v>0</v>
      </c>
      <c r="AX210" s="102">
        <v>0</v>
      </c>
      <c r="AY210" s="102">
        <v>0</v>
      </c>
      <c r="AZ210" s="102">
        <v>0</v>
      </c>
      <c r="BA21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1" spans="1:53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58"/>
      <c r="M211" s="58"/>
      <c r="N211" s="58"/>
      <c r="O211" s="58"/>
      <c r="P211" s="59"/>
      <c r="Q21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1" s="102"/>
      <c r="S211" s="102"/>
      <c r="T211" s="102"/>
      <c r="U211" s="102"/>
      <c r="V211" s="59"/>
      <c r="W211" s="118" t="e">
        <f>AVERAGE(Table12151658921[[#This Row],[Column19]],Table12151658921[[#This Row],[Column20]],Table12151658921[[#This Row],[Column22]])</f>
        <v>#DIV/0!</v>
      </c>
      <c r="X211" s="59">
        <v>0</v>
      </c>
      <c r="Y211" s="59">
        <v>0</v>
      </c>
      <c r="Z211" s="59">
        <v>0</v>
      </c>
      <c r="AA211" s="102"/>
      <c r="AB211" s="59"/>
      <c r="AC211" s="118">
        <f>AVERAGE(Table12151658921[[#This Row],[Column25]],Table12151658921[[#This Row],[Column26]],Table12151658921[[#This Row],[Column27]])</f>
        <v>0</v>
      </c>
      <c r="AD211" s="102"/>
      <c r="AE211" s="102"/>
      <c r="AF211" s="102"/>
      <c r="AG211" s="102"/>
      <c r="AH211" s="59"/>
      <c r="AI211" s="118" t="e">
        <f>AVERAGE(Table12151658921[[#This Row],[Column33]],Table12151658921[[#This Row],[Column32]],Table12151658921[[#This Row],[Column31]])</f>
        <v>#DIV/0!</v>
      </c>
      <c r="AJ211" s="58"/>
      <c r="AK211" s="58"/>
      <c r="AL211" s="102"/>
      <c r="AM211" s="58"/>
      <c r="AN211" s="59"/>
      <c r="AO211" s="118">
        <v>0</v>
      </c>
      <c r="AP211" s="59">
        <v>0</v>
      </c>
      <c r="AQ211" s="59">
        <v>0</v>
      </c>
      <c r="AR211" s="59">
        <v>0</v>
      </c>
      <c r="AS211" s="102"/>
      <c r="AT211" s="59"/>
      <c r="AU211" s="118">
        <f>AVERAGE(Table12151658921[[#This Row],[Column45]],Table12151658921[[#This Row],[Column44]],Table12151658921[[#This Row],[Column43]])</f>
        <v>0</v>
      </c>
      <c r="AV211" s="102">
        <v>0</v>
      </c>
      <c r="AW211" s="102">
        <v>0</v>
      </c>
      <c r="AX211" s="102">
        <v>0</v>
      </c>
      <c r="AY211" s="102">
        <v>0</v>
      </c>
      <c r="AZ211" s="102">
        <v>0</v>
      </c>
      <c r="BA21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2" spans="1:53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54"/>
      <c r="M212" s="54"/>
      <c r="N212" s="54"/>
      <c r="O212" s="54"/>
      <c r="P212" s="65"/>
      <c r="Q21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2" s="101"/>
      <c r="S212" s="101"/>
      <c r="T212" s="101"/>
      <c r="U212" s="101"/>
      <c r="V212" s="65"/>
      <c r="W212" s="118" t="e">
        <f>AVERAGE(Table12151658921[[#This Row],[Column19]],Table12151658921[[#This Row],[Column20]],Table12151658921[[#This Row],[Column22]])</f>
        <v>#DIV/0!</v>
      </c>
      <c r="X212" s="59">
        <v>0</v>
      </c>
      <c r="Y212" s="59">
        <v>0</v>
      </c>
      <c r="Z212" s="59">
        <v>0</v>
      </c>
      <c r="AA212" s="101"/>
      <c r="AB212" s="65"/>
      <c r="AC212" s="118">
        <f>AVERAGE(Table12151658921[[#This Row],[Column25]],Table12151658921[[#This Row],[Column26]],Table12151658921[[#This Row],[Column27]])</f>
        <v>0</v>
      </c>
      <c r="AD212" s="101"/>
      <c r="AE212" s="101"/>
      <c r="AF212" s="101"/>
      <c r="AG212" s="101"/>
      <c r="AH212" s="65"/>
      <c r="AI212" s="118" t="e">
        <f>AVERAGE(Table12151658921[[#This Row],[Column33]],Table12151658921[[#This Row],[Column32]],Table12151658921[[#This Row],[Column31]])</f>
        <v>#DIV/0!</v>
      </c>
      <c r="AJ212" s="54"/>
      <c r="AK212" s="54"/>
      <c r="AL212" s="101"/>
      <c r="AM212" s="54"/>
      <c r="AN212" s="65"/>
      <c r="AO212" s="118">
        <v>0</v>
      </c>
      <c r="AP212" s="59">
        <v>0</v>
      </c>
      <c r="AQ212" s="59">
        <v>0</v>
      </c>
      <c r="AR212" s="59">
        <v>0</v>
      </c>
      <c r="AS212" s="101"/>
      <c r="AT212" s="65"/>
      <c r="AU212" s="118">
        <f>AVERAGE(Table12151658921[[#This Row],[Column45]],Table12151658921[[#This Row],[Column44]],Table12151658921[[#This Row],[Column43]])</f>
        <v>0</v>
      </c>
      <c r="AV212" s="102">
        <v>0</v>
      </c>
      <c r="AW212" s="102">
        <v>0</v>
      </c>
      <c r="AX212" s="102">
        <v>0</v>
      </c>
      <c r="AY212" s="102">
        <v>0</v>
      </c>
      <c r="AZ212" s="102">
        <v>0</v>
      </c>
      <c r="BA21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3" spans="1:53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58"/>
      <c r="M213" s="58"/>
      <c r="N213" s="58"/>
      <c r="O213" s="58"/>
      <c r="P213" s="59"/>
      <c r="Q21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3" s="102"/>
      <c r="S213" s="102"/>
      <c r="T213" s="102"/>
      <c r="U213" s="102"/>
      <c r="V213" s="59"/>
      <c r="W213" s="118" t="e">
        <f>AVERAGE(Table12151658921[[#This Row],[Column19]],Table12151658921[[#This Row],[Column20]],Table12151658921[[#This Row],[Column22]])</f>
        <v>#DIV/0!</v>
      </c>
      <c r="X213" s="59">
        <v>0</v>
      </c>
      <c r="Y213" s="59">
        <v>0</v>
      </c>
      <c r="Z213" s="59">
        <v>0</v>
      </c>
      <c r="AA213" s="102"/>
      <c r="AB213" s="59"/>
      <c r="AC213" s="118">
        <f>AVERAGE(Table12151658921[[#This Row],[Column25]],Table12151658921[[#This Row],[Column26]],Table12151658921[[#This Row],[Column27]])</f>
        <v>0</v>
      </c>
      <c r="AD213" s="102"/>
      <c r="AE213" s="102"/>
      <c r="AF213" s="102"/>
      <c r="AG213" s="102"/>
      <c r="AH213" s="59"/>
      <c r="AI213" s="118" t="e">
        <f>AVERAGE(Table12151658921[[#This Row],[Column33]],Table12151658921[[#This Row],[Column32]],Table12151658921[[#This Row],[Column31]])</f>
        <v>#DIV/0!</v>
      </c>
      <c r="AJ213" s="58"/>
      <c r="AK213" s="58"/>
      <c r="AL213" s="102"/>
      <c r="AM213" s="58"/>
      <c r="AN213" s="59"/>
      <c r="AO213" s="118">
        <v>0</v>
      </c>
      <c r="AP213" s="59">
        <v>0</v>
      </c>
      <c r="AQ213" s="59">
        <v>0</v>
      </c>
      <c r="AR213" s="59">
        <v>0</v>
      </c>
      <c r="AS213" s="102"/>
      <c r="AT213" s="59"/>
      <c r="AU213" s="118">
        <f>AVERAGE(Table12151658921[[#This Row],[Column45]],Table12151658921[[#This Row],[Column44]],Table12151658921[[#This Row],[Column43]])</f>
        <v>0</v>
      </c>
      <c r="AV213" s="102">
        <v>0</v>
      </c>
      <c r="AW213" s="102">
        <v>0</v>
      </c>
      <c r="AX213" s="102">
        <v>0</v>
      </c>
      <c r="AY213" s="102">
        <v>0</v>
      </c>
      <c r="AZ213" s="102">
        <v>0</v>
      </c>
      <c r="BA21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4" spans="1:53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54"/>
      <c r="M214" s="54"/>
      <c r="N214" s="54"/>
      <c r="O214" s="54"/>
      <c r="P214" s="65"/>
      <c r="Q21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4" s="101"/>
      <c r="S214" s="101"/>
      <c r="T214" s="101"/>
      <c r="U214" s="101"/>
      <c r="V214" s="65"/>
      <c r="W214" s="118" t="e">
        <f>AVERAGE(Table12151658921[[#This Row],[Column19]],Table12151658921[[#This Row],[Column20]],Table12151658921[[#This Row],[Column22]])</f>
        <v>#DIV/0!</v>
      </c>
      <c r="X214" s="59">
        <v>0</v>
      </c>
      <c r="Y214" s="59">
        <v>0</v>
      </c>
      <c r="Z214" s="59">
        <v>0</v>
      </c>
      <c r="AA214" s="101"/>
      <c r="AB214" s="65"/>
      <c r="AC214" s="118">
        <f>AVERAGE(Table12151658921[[#This Row],[Column25]],Table12151658921[[#This Row],[Column26]],Table12151658921[[#This Row],[Column27]])</f>
        <v>0</v>
      </c>
      <c r="AD214" s="101"/>
      <c r="AE214" s="101"/>
      <c r="AF214" s="101"/>
      <c r="AG214" s="101"/>
      <c r="AH214" s="65"/>
      <c r="AI214" s="118" t="e">
        <f>AVERAGE(Table12151658921[[#This Row],[Column33]],Table12151658921[[#This Row],[Column32]],Table12151658921[[#This Row],[Column31]])</f>
        <v>#DIV/0!</v>
      </c>
      <c r="AJ214" s="54"/>
      <c r="AK214" s="54"/>
      <c r="AL214" s="101"/>
      <c r="AM214" s="54"/>
      <c r="AN214" s="65"/>
      <c r="AO214" s="118">
        <v>0</v>
      </c>
      <c r="AP214" s="59">
        <v>0</v>
      </c>
      <c r="AQ214" s="59">
        <v>0</v>
      </c>
      <c r="AR214" s="59">
        <v>0</v>
      </c>
      <c r="AS214" s="101"/>
      <c r="AT214" s="65"/>
      <c r="AU214" s="118">
        <f>AVERAGE(Table12151658921[[#This Row],[Column45]],Table12151658921[[#This Row],[Column44]],Table12151658921[[#This Row],[Column43]])</f>
        <v>0</v>
      </c>
      <c r="AV214" s="102">
        <v>0</v>
      </c>
      <c r="AW214" s="102">
        <v>0</v>
      </c>
      <c r="AX214" s="102">
        <v>0</v>
      </c>
      <c r="AY214" s="102">
        <v>0</v>
      </c>
      <c r="AZ214" s="102">
        <v>0</v>
      </c>
      <c r="BA21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5" spans="1:53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58"/>
      <c r="M215" s="58"/>
      <c r="N215" s="58"/>
      <c r="O215" s="58"/>
      <c r="P215" s="59"/>
      <c r="Q21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5" s="102"/>
      <c r="S215" s="102"/>
      <c r="T215" s="102"/>
      <c r="U215" s="102"/>
      <c r="V215" s="59"/>
      <c r="W215" s="118" t="e">
        <f>AVERAGE(Table12151658921[[#This Row],[Column19]],Table12151658921[[#This Row],[Column20]],Table12151658921[[#This Row],[Column22]])</f>
        <v>#DIV/0!</v>
      </c>
      <c r="X215" s="59">
        <v>0</v>
      </c>
      <c r="Y215" s="59">
        <v>0</v>
      </c>
      <c r="Z215" s="59">
        <v>0</v>
      </c>
      <c r="AA215" s="102"/>
      <c r="AB215" s="59"/>
      <c r="AC215" s="118">
        <f>AVERAGE(Table12151658921[[#This Row],[Column25]],Table12151658921[[#This Row],[Column26]],Table12151658921[[#This Row],[Column27]])</f>
        <v>0</v>
      </c>
      <c r="AD215" s="102"/>
      <c r="AE215" s="102"/>
      <c r="AF215" s="102"/>
      <c r="AG215" s="102"/>
      <c r="AH215" s="59"/>
      <c r="AI215" s="118" t="e">
        <f>AVERAGE(Table12151658921[[#This Row],[Column33]],Table12151658921[[#This Row],[Column32]],Table12151658921[[#This Row],[Column31]])</f>
        <v>#DIV/0!</v>
      </c>
      <c r="AJ215" s="58"/>
      <c r="AK215" s="58"/>
      <c r="AL215" s="102"/>
      <c r="AM215" s="58"/>
      <c r="AN215" s="59"/>
      <c r="AO215" s="118">
        <v>0</v>
      </c>
      <c r="AP215" s="59">
        <v>0</v>
      </c>
      <c r="AQ215" s="59">
        <v>0</v>
      </c>
      <c r="AR215" s="59">
        <v>0</v>
      </c>
      <c r="AS215" s="102"/>
      <c r="AT215" s="59"/>
      <c r="AU215" s="118">
        <f>AVERAGE(Table12151658921[[#This Row],[Column45]],Table12151658921[[#This Row],[Column44]],Table12151658921[[#This Row],[Column43]])</f>
        <v>0</v>
      </c>
      <c r="AV215" s="102">
        <v>0</v>
      </c>
      <c r="AW215" s="102">
        <v>0</v>
      </c>
      <c r="AX215" s="102">
        <v>0</v>
      </c>
      <c r="AY215" s="102">
        <v>0</v>
      </c>
      <c r="AZ215" s="102">
        <v>0</v>
      </c>
      <c r="BA21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6" spans="1:53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54"/>
      <c r="M216" s="54"/>
      <c r="N216" s="54"/>
      <c r="O216" s="54"/>
      <c r="P216" s="65"/>
      <c r="Q21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6" s="101"/>
      <c r="S216" s="101"/>
      <c r="T216" s="101"/>
      <c r="U216" s="101"/>
      <c r="V216" s="65"/>
      <c r="W216" s="118" t="e">
        <f>AVERAGE(Table12151658921[[#This Row],[Column19]],Table12151658921[[#This Row],[Column20]],Table12151658921[[#This Row],[Column22]])</f>
        <v>#DIV/0!</v>
      </c>
      <c r="X216" s="59">
        <v>0</v>
      </c>
      <c r="Y216" s="59">
        <v>0</v>
      </c>
      <c r="Z216" s="59">
        <v>0</v>
      </c>
      <c r="AA216" s="101"/>
      <c r="AB216" s="65"/>
      <c r="AC216" s="118">
        <f>AVERAGE(Table12151658921[[#This Row],[Column25]],Table12151658921[[#This Row],[Column26]],Table12151658921[[#This Row],[Column27]])</f>
        <v>0</v>
      </c>
      <c r="AD216" s="101"/>
      <c r="AE216" s="101"/>
      <c r="AF216" s="101"/>
      <c r="AG216" s="101"/>
      <c r="AH216" s="65"/>
      <c r="AI216" s="118" t="e">
        <f>AVERAGE(Table12151658921[[#This Row],[Column33]],Table12151658921[[#This Row],[Column32]],Table12151658921[[#This Row],[Column31]])</f>
        <v>#DIV/0!</v>
      </c>
      <c r="AJ216" s="54"/>
      <c r="AK216" s="54"/>
      <c r="AL216" s="101"/>
      <c r="AM216" s="54"/>
      <c r="AN216" s="65"/>
      <c r="AO216" s="118">
        <v>0</v>
      </c>
      <c r="AP216" s="59">
        <v>0</v>
      </c>
      <c r="AQ216" s="59">
        <v>0</v>
      </c>
      <c r="AR216" s="59">
        <v>0</v>
      </c>
      <c r="AS216" s="101"/>
      <c r="AT216" s="65"/>
      <c r="AU216" s="118">
        <f>AVERAGE(Table12151658921[[#This Row],[Column45]],Table12151658921[[#This Row],[Column44]],Table12151658921[[#This Row],[Column43]])</f>
        <v>0</v>
      </c>
      <c r="AV216" s="102">
        <v>0</v>
      </c>
      <c r="AW216" s="102">
        <v>0</v>
      </c>
      <c r="AX216" s="102">
        <v>0</v>
      </c>
      <c r="AY216" s="102">
        <v>0</v>
      </c>
      <c r="AZ216" s="102">
        <v>0</v>
      </c>
      <c r="BA21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7" spans="1:53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58"/>
      <c r="M217" s="58"/>
      <c r="N217" s="58"/>
      <c r="O217" s="58"/>
      <c r="P217" s="59"/>
      <c r="Q21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7" s="102"/>
      <c r="S217" s="102"/>
      <c r="T217" s="102"/>
      <c r="U217" s="102"/>
      <c r="V217" s="59"/>
      <c r="W217" s="118" t="e">
        <f>AVERAGE(Table12151658921[[#This Row],[Column19]],Table12151658921[[#This Row],[Column20]],Table12151658921[[#This Row],[Column22]])</f>
        <v>#DIV/0!</v>
      </c>
      <c r="X217" s="59">
        <v>0</v>
      </c>
      <c r="Y217" s="59">
        <v>0</v>
      </c>
      <c r="Z217" s="59">
        <v>0</v>
      </c>
      <c r="AA217" s="102"/>
      <c r="AB217" s="59"/>
      <c r="AC217" s="118">
        <f>AVERAGE(Table12151658921[[#This Row],[Column25]],Table12151658921[[#This Row],[Column26]],Table12151658921[[#This Row],[Column27]])</f>
        <v>0</v>
      </c>
      <c r="AD217" s="102"/>
      <c r="AE217" s="102"/>
      <c r="AF217" s="102"/>
      <c r="AG217" s="102"/>
      <c r="AH217" s="59"/>
      <c r="AI217" s="118" t="e">
        <f>AVERAGE(Table12151658921[[#This Row],[Column33]],Table12151658921[[#This Row],[Column32]],Table12151658921[[#This Row],[Column31]])</f>
        <v>#DIV/0!</v>
      </c>
      <c r="AJ217" s="58"/>
      <c r="AK217" s="58"/>
      <c r="AL217" s="102"/>
      <c r="AM217" s="58"/>
      <c r="AN217" s="59"/>
      <c r="AO217" s="118">
        <v>0</v>
      </c>
      <c r="AP217" s="59">
        <v>0</v>
      </c>
      <c r="AQ217" s="59">
        <v>0</v>
      </c>
      <c r="AR217" s="59">
        <v>0</v>
      </c>
      <c r="AS217" s="102"/>
      <c r="AT217" s="59"/>
      <c r="AU217" s="118">
        <f>AVERAGE(Table12151658921[[#This Row],[Column45]],Table12151658921[[#This Row],[Column44]],Table12151658921[[#This Row],[Column43]])</f>
        <v>0</v>
      </c>
      <c r="AV217" s="102">
        <v>0</v>
      </c>
      <c r="AW217" s="102">
        <v>0</v>
      </c>
      <c r="AX217" s="102">
        <v>0</v>
      </c>
      <c r="AY217" s="102">
        <v>0</v>
      </c>
      <c r="AZ217" s="102">
        <v>0</v>
      </c>
      <c r="BA21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8" spans="1:53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54"/>
      <c r="M218" s="54"/>
      <c r="N218" s="54"/>
      <c r="O218" s="54"/>
      <c r="P218" s="65"/>
      <c r="Q21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8" s="101"/>
      <c r="S218" s="101"/>
      <c r="T218" s="101"/>
      <c r="U218" s="101"/>
      <c r="V218" s="65"/>
      <c r="W218" s="118" t="e">
        <f>AVERAGE(Table12151658921[[#This Row],[Column19]],Table12151658921[[#This Row],[Column20]],Table12151658921[[#This Row],[Column22]])</f>
        <v>#DIV/0!</v>
      </c>
      <c r="X218" s="59">
        <v>0</v>
      </c>
      <c r="Y218" s="59">
        <v>0</v>
      </c>
      <c r="Z218" s="59">
        <v>0</v>
      </c>
      <c r="AA218" s="101"/>
      <c r="AB218" s="65"/>
      <c r="AC218" s="118">
        <f>AVERAGE(Table12151658921[[#This Row],[Column25]],Table12151658921[[#This Row],[Column26]],Table12151658921[[#This Row],[Column27]])</f>
        <v>0</v>
      </c>
      <c r="AD218" s="101"/>
      <c r="AE218" s="101"/>
      <c r="AF218" s="101"/>
      <c r="AG218" s="101"/>
      <c r="AH218" s="65"/>
      <c r="AI218" s="118" t="e">
        <f>AVERAGE(Table12151658921[[#This Row],[Column33]],Table12151658921[[#This Row],[Column32]],Table12151658921[[#This Row],[Column31]])</f>
        <v>#DIV/0!</v>
      </c>
      <c r="AJ218" s="54"/>
      <c r="AK218" s="54"/>
      <c r="AL218" s="101"/>
      <c r="AM218" s="54"/>
      <c r="AN218" s="65"/>
      <c r="AO218" s="118">
        <v>0</v>
      </c>
      <c r="AP218" s="59">
        <v>0</v>
      </c>
      <c r="AQ218" s="59">
        <v>0</v>
      </c>
      <c r="AR218" s="59">
        <v>0</v>
      </c>
      <c r="AS218" s="101"/>
      <c r="AT218" s="65"/>
      <c r="AU218" s="118">
        <f>AVERAGE(Table12151658921[[#This Row],[Column45]],Table12151658921[[#This Row],[Column44]],Table12151658921[[#This Row],[Column43]])</f>
        <v>0</v>
      </c>
      <c r="AV218" s="102">
        <v>0</v>
      </c>
      <c r="AW218" s="102">
        <v>0</v>
      </c>
      <c r="AX218" s="102">
        <v>0</v>
      </c>
      <c r="AY218" s="102">
        <v>0</v>
      </c>
      <c r="AZ218" s="102">
        <v>0</v>
      </c>
      <c r="BA21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19" spans="1:53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58"/>
      <c r="M219" s="58"/>
      <c r="N219" s="58"/>
      <c r="O219" s="58"/>
      <c r="P219" s="59"/>
      <c r="Q21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19" s="102"/>
      <c r="S219" s="102"/>
      <c r="T219" s="102"/>
      <c r="U219" s="102"/>
      <c r="V219" s="59"/>
      <c r="W219" s="118" t="e">
        <f>AVERAGE(Table12151658921[[#This Row],[Column19]],Table12151658921[[#This Row],[Column20]],Table12151658921[[#This Row],[Column22]])</f>
        <v>#DIV/0!</v>
      </c>
      <c r="X219" s="59">
        <v>0</v>
      </c>
      <c r="Y219" s="59">
        <v>0</v>
      </c>
      <c r="Z219" s="59">
        <v>0</v>
      </c>
      <c r="AA219" s="102"/>
      <c r="AB219" s="59"/>
      <c r="AC219" s="118">
        <f>AVERAGE(Table12151658921[[#This Row],[Column25]],Table12151658921[[#This Row],[Column26]],Table12151658921[[#This Row],[Column27]])</f>
        <v>0</v>
      </c>
      <c r="AD219" s="102"/>
      <c r="AE219" s="102"/>
      <c r="AF219" s="102"/>
      <c r="AG219" s="102"/>
      <c r="AH219" s="59"/>
      <c r="AI219" s="118" t="e">
        <f>AVERAGE(Table12151658921[[#This Row],[Column33]],Table12151658921[[#This Row],[Column32]],Table12151658921[[#This Row],[Column31]])</f>
        <v>#DIV/0!</v>
      </c>
      <c r="AJ219" s="58"/>
      <c r="AK219" s="58"/>
      <c r="AL219" s="102"/>
      <c r="AM219" s="58"/>
      <c r="AN219" s="59"/>
      <c r="AO219" s="118">
        <v>0</v>
      </c>
      <c r="AP219" s="59">
        <v>0</v>
      </c>
      <c r="AQ219" s="59">
        <v>0</v>
      </c>
      <c r="AR219" s="59">
        <v>0</v>
      </c>
      <c r="AS219" s="102"/>
      <c r="AT219" s="59"/>
      <c r="AU219" s="118">
        <f>AVERAGE(Table12151658921[[#This Row],[Column45]],Table12151658921[[#This Row],[Column44]],Table12151658921[[#This Row],[Column43]])</f>
        <v>0</v>
      </c>
      <c r="AV219" s="102">
        <v>0</v>
      </c>
      <c r="AW219" s="102">
        <v>0</v>
      </c>
      <c r="AX219" s="102">
        <v>0</v>
      </c>
      <c r="AY219" s="102">
        <v>0</v>
      </c>
      <c r="AZ219" s="102">
        <v>0</v>
      </c>
      <c r="BA21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0" spans="1:53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54"/>
      <c r="M220" s="54"/>
      <c r="N220" s="54"/>
      <c r="O220" s="54"/>
      <c r="P220" s="65"/>
      <c r="Q22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0" s="101"/>
      <c r="S220" s="101"/>
      <c r="T220" s="101"/>
      <c r="U220" s="101"/>
      <c r="V220" s="65"/>
      <c r="W220" s="118" t="e">
        <f>AVERAGE(Table12151658921[[#This Row],[Column19]],Table12151658921[[#This Row],[Column20]],Table12151658921[[#This Row],[Column22]])</f>
        <v>#DIV/0!</v>
      </c>
      <c r="X220" s="59">
        <v>0</v>
      </c>
      <c r="Y220" s="59">
        <v>0</v>
      </c>
      <c r="Z220" s="59">
        <v>0</v>
      </c>
      <c r="AA220" s="101"/>
      <c r="AB220" s="65"/>
      <c r="AC220" s="118">
        <f>AVERAGE(Table12151658921[[#This Row],[Column25]],Table12151658921[[#This Row],[Column26]],Table12151658921[[#This Row],[Column27]])</f>
        <v>0</v>
      </c>
      <c r="AD220" s="101"/>
      <c r="AE220" s="101"/>
      <c r="AF220" s="101"/>
      <c r="AG220" s="101"/>
      <c r="AH220" s="65"/>
      <c r="AI220" s="118" t="e">
        <f>AVERAGE(Table12151658921[[#This Row],[Column33]],Table12151658921[[#This Row],[Column32]],Table12151658921[[#This Row],[Column31]])</f>
        <v>#DIV/0!</v>
      </c>
      <c r="AJ220" s="54"/>
      <c r="AK220" s="54"/>
      <c r="AL220" s="101"/>
      <c r="AM220" s="54"/>
      <c r="AN220" s="65"/>
      <c r="AO220" s="118">
        <v>0</v>
      </c>
      <c r="AP220" s="59">
        <v>0</v>
      </c>
      <c r="AQ220" s="59">
        <v>0</v>
      </c>
      <c r="AR220" s="59">
        <v>0</v>
      </c>
      <c r="AS220" s="101"/>
      <c r="AT220" s="65"/>
      <c r="AU220" s="118">
        <f>AVERAGE(Table12151658921[[#This Row],[Column45]],Table12151658921[[#This Row],[Column44]],Table12151658921[[#This Row],[Column43]])</f>
        <v>0</v>
      </c>
      <c r="AV220" s="102">
        <v>0</v>
      </c>
      <c r="AW220" s="102">
        <v>0</v>
      </c>
      <c r="AX220" s="102">
        <v>0</v>
      </c>
      <c r="AY220" s="102">
        <v>0</v>
      </c>
      <c r="AZ220" s="102">
        <v>0</v>
      </c>
      <c r="BA22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1" spans="1:53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58"/>
      <c r="M221" s="58"/>
      <c r="N221" s="58"/>
      <c r="O221" s="58"/>
      <c r="P221" s="59"/>
      <c r="Q221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1" s="102"/>
      <c r="S221" s="102"/>
      <c r="T221" s="102"/>
      <c r="U221" s="102"/>
      <c r="V221" s="59"/>
      <c r="W221" s="118" t="e">
        <f>AVERAGE(Table12151658921[[#This Row],[Column19]],Table12151658921[[#This Row],[Column20]],Table12151658921[[#This Row],[Column22]])</f>
        <v>#DIV/0!</v>
      </c>
      <c r="X221" s="59">
        <v>0</v>
      </c>
      <c r="Y221" s="59">
        <v>0</v>
      </c>
      <c r="Z221" s="59">
        <v>0</v>
      </c>
      <c r="AA221" s="102"/>
      <c r="AB221" s="59"/>
      <c r="AC221" s="118">
        <f>AVERAGE(Table12151658921[[#This Row],[Column25]],Table12151658921[[#This Row],[Column26]],Table12151658921[[#This Row],[Column27]])</f>
        <v>0</v>
      </c>
      <c r="AD221" s="102"/>
      <c r="AE221" s="102"/>
      <c r="AF221" s="102"/>
      <c r="AG221" s="102"/>
      <c r="AH221" s="59"/>
      <c r="AI221" s="118" t="e">
        <f>AVERAGE(Table12151658921[[#This Row],[Column33]],Table12151658921[[#This Row],[Column32]],Table12151658921[[#This Row],[Column31]])</f>
        <v>#DIV/0!</v>
      </c>
      <c r="AJ221" s="58"/>
      <c r="AK221" s="58"/>
      <c r="AL221" s="102"/>
      <c r="AM221" s="58"/>
      <c r="AN221" s="59"/>
      <c r="AO221" s="118">
        <v>0</v>
      </c>
      <c r="AP221" s="59">
        <v>0</v>
      </c>
      <c r="AQ221" s="59">
        <v>0</v>
      </c>
      <c r="AR221" s="59">
        <v>0</v>
      </c>
      <c r="AS221" s="102"/>
      <c r="AT221" s="59"/>
      <c r="AU221" s="118">
        <f>AVERAGE(Table12151658921[[#This Row],[Column45]],Table12151658921[[#This Row],[Column44]],Table12151658921[[#This Row],[Column43]])</f>
        <v>0</v>
      </c>
      <c r="AV221" s="102">
        <v>0</v>
      </c>
      <c r="AW221" s="102">
        <v>0</v>
      </c>
      <c r="AX221" s="102">
        <v>0</v>
      </c>
      <c r="AY221" s="102">
        <v>0</v>
      </c>
      <c r="AZ221" s="102">
        <v>0</v>
      </c>
      <c r="BA221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2" spans="1:53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54"/>
      <c r="M222" s="54"/>
      <c r="N222" s="54"/>
      <c r="O222" s="54"/>
      <c r="P222" s="65"/>
      <c r="Q222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2" s="101"/>
      <c r="S222" s="101"/>
      <c r="T222" s="101"/>
      <c r="U222" s="101"/>
      <c r="V222" s="65"/>
      <c r="W222" s="118" t="e">
        <f>AVERAGE(Table12151658921[[#This Row],[Column19]],Table12151658921[[#This Row],[Column20]],Table12151658921[[#This Row],[Column22]])</f>
        <v>#DIV/0!</v>
      </c>
      <c r="X222" s="59">
        <v>0</v>
      </c>
      <c r="Y222" s="59">
        <v>0</v>
      </c>
      <c r="Z222" s="59">
        <v>0</v>
      </c>
      <c r="AA222" s="101"/>
      <c r="AB222" s="65"/>
      <c r="AC222" s="118">
        <f>AVERAGE(Table12151658921[[#This Row],[Column25]],Table12151658921[[#This Row],[Column26]],Table12151658921[[#This Row],[Column27]])</f>
        <v>0</v>
      </c>
      <c r="AD222" s="101"/>
      <c r="AE222" s="101"/>
      <c r="AF222" s="101"/>
      <c r="AG222" s="101"/>
      <c r="AH222" s="65"/>
      <c r="AI222" s="118" t="e">
        <f>AVERAGE(Table12151658921[[#This Row],[Column33]],Table12151658921[[#This Row],[Column32]],Table12151658921[[#This Row],[Column31]])</f>
        <v>#DIV/0!</v>
      </c>
      <c r="AJ222" s="54"/>
      <c r="AK222" s="54"/>
      <c r="AL222" s="101"/>
      <c r="AM222" s="54"/>
      <c r="AN222" s="65"/>
      <c r="AO222" s="118">
        <v>0</v>
      </c>
      <c r="AP222" s="59">
        <v>0</v>
      </c>
      <c r="AQ222" s="59">
        <v>0</v>
      </c>
      <c r="AR222" s="59">
        <v>0</v>
      </c>
      <c r="AS222" s="101"/>
      <c r="AT222" s="65"/>
      <c r="AU222" s="118">
        <f>AVERAGE(Table12151658921[[#This Row],[Column45]],Table12151658921[[#This Row],[Column44]],Table12151658921[[#This Row],[Column43]])</f>
        <v>0</v>
      </c>
      <c r="AV222" s="102">
        <v>0</v>
      </c>
      <c r="AW222" s="102">
        <v>0</v>
      </c>
      <c r="AX222" s="102">
        <v>0</v>
      </c>
      <c r="AY222" s="102">
        <v>0</v>
      </c>
      <c r="AZ222" s="102">
        <v>0</v>
      </c>
      <c r="BA222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3" spans="1:53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58"/>
      <c r="M223" s="58"/>
      <c r="N223" s="58"/>
      <c r="O223" s="58"/>
      <c r="P223" s="59"/>
      <c r="Q223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3" s="102"/>
      <c r="S223" s="102"/>
      <c r="T223" s="102"/>
      <c r="U223" s="102"/>
      <c r="V223" s="59"/>
      <c r="W223" s="118" t="e">
        <f>AVERAGE(Table12151658921[[#This Row],[Column19]],Table12151658921[[#This Row],[Column20]],Table12151658921[[#This Row],[Column22]])</f>
        <v>#DIV/0!</v>
      </c>
      <c r="X223" s="59">
        <v>0</v>
      </c>
      <c r="Y223" s="59">
        <v>0</v>
      </c>
      <c r="Z223" s="59">
        <v>0</v>
      </c>
      <c r="AA223" s="102"/>
      <c r="AB223" s="59"/>
      <c r="AC223" s="118">
        <f>AVERAGE(Table12151658921[[#This Row],[Column25]],Table12151658921[[#This Row],[Column26]],Table12151658921[[#This Row],[Column27]])</f>
        <v>0</v>
      </c>
      <c r="AD223" s="102"/>
      <c r="AE223" s="102"/>
      <c r="AF223" s="102"/>
      <c r="AG223" s="102"/>
      <c r="AH223" s="59"/>
      <c r="AI223" s="118" t="e">
        <f>AVERAGE(Table12151658921[[#This Row],[Column33]],Table12151658921[[#This Row],[Column32]],Table12151658921[[#This Row],[Column31]])</f>
        <v>#DIV/0!</v>
      </c>
      <c r="AJ223" s="58"/>
      <c r="AK223" s="58"/>
      <c r="AL223" s="102"/>
      <c r="AM223" s="58"/>
      <c r="AN223" s="59"/>
      <c r="AO223" s="118">
        <v>0</v>
      </c>
      <c r="AP223" s="59">
        <v>0</v>
      </c>
      <c r="AQ223" s="59">
        <v>0</v>
      </c>
      <c r="AR223" s="59">
        <v>0</v>
      </c>
      <c r="AS223" s="102"/>
      <c r="AT223" s="59"/>
      <c r="AU223" s="118">
        <f>AVERAGE(Table12151658921[[#This Row],[Column45]],Table12151658921[[#This Row],[Column44]],Table12151658921[[#This Row],[Column43]])</f>
        <v>0</v>
      </c>
      <c r="AV223" s="102">
        <v>0</v>
      </c>
      <c r="AW223" s="102">
        <v>0</v>
      </c>
      <c r="AX223" s="102">
        <v>0</v>
      </c>
      <c r="AY223" s="102">
        <v>0</v>
      </c>
      <c r="AZ223" s="102">
        <v>0</v>
      </c>
      <c r="BA223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4" spans="1:53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54"/>
      <c r="M224" s="54"/>
      <c r="N224" s="54"/>
      <c r="O224" s="54"/>
      <c r="P224" s="65"/>
      <c r="Q224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4" s="101"/>
      <c r="S224" s="101"/>
      <c r="T224" s="101"/>
      <c r="U224" s="101"/>
      <c r="V224" s="65"/>
      <c r="W224" s="118" t="e">
        <f>AVERAGE(Table12151658921[[#This Row],[Column19]],Table12151658921[[#This Row],[Column20]],Table12151658921[[#This Row],[Column22]])</f>
        <v>#DIV/0!</v>
      </c>
      <c r="X224" s="59">
        <v>0</v>
      </c>
      <c r="Y224" s="59">
        <v>0</v>
      </c>
      <c r="Z224" s="59">
        <v>0</v>
      </c>
      <c r="AA224" s="101"/>
      <c r="AB224" s="65"/>
      <c r="AC224" s="118">
        <f>AVERAGE(Table12151658921[[#This Row],[Column25]],Table12151658921[[#This Row],[Column26]],Table12151658921[[#This Row],[Column27]])</f>
        <v>0</v>
      </c>
      <c r="AD224" s="101"/>
      <c r="AE224" s="101"/>
      <c r="AF224" s="101"/>
      <c r="AG224" s="101"/>
      <c r="AH224" s="65"/>
      <c r="AI224" s="118" t="e">
        <f>AVERAGE(Table12151658921[[#This Row],[Column33]],Table12151658921[[#This Row],[Column32]],Table12151658921[[#This Row],[Column31]])</f>
        <v>#DIV/0!</v>
      </c>
      <c r="AJ224" s="54"/>
      <c r="AK224" s="54"/>
      <c r="AL224" s="101"/>
      <c r="AM224" s="54"/>
      <c r="AN224" s="65"/>
      <c r="AO224" s="118">
        <v>0</v>
      </c>
      <c r="AP224" s="59">
        <v>0</v>
      </c>
      <c r="AQ224" s="59">
        <v>0</v>
      </c>
      <c r="AR224" s="59">
        <v>0</v>
      </c>
      <c r="AS224" s="101"/>
      <c r="AT224" s="65"/>
      <c r="AU224" s="118">
        <f>AVERAGE(Table12151658921[[#This Row],[Column45]],Table12151658921[[#This Row],[Column44]],Table12151658921[[#This Row],[Column43]])</f>
        <v>0</v>
      </c>
      <c r="AV224" s="102">
        <v>0</v>
      </c>
      <c r="AW224" s="102">
        <v>0</v>
      </c>
      <c r="AX224" s="102">
        <v>0</v>
      </c>
      <c r="AY224" s="102">
        <v>0</v>
      </c>
      <c r="AZ224" s="102">
        <v>0</v>
      </c>
      <c r="BA224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5" spans="1:53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58"/>
      <c r="M225" s="58"/>
      <c r="N225" s="58"/>
      <c r="O225" s="58"/>
      <c r="P225" s="59"/>
      <c r="Q225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5" s="102"/>
      <c r="S225" s="102"/>
      <c r="T225" s="102"/>
      <c r="U225" s="102"/>
      <c r="V225" s="59"/>
      <c r="W225" s="118" t="e">
        <f>AVERAGE(Table12151658921[[#This Row],[Column19]],Table12151658921[[#This Row],[Column20]],Table12151658921[[#This Row],[Column22]])</f>
        <v>#DIV/0!</v>
      </c>
      <c r="X225" s="59">
        <v>0</v>
      </c>
      <c r="Y225" s="59">
        <v>0</v>
      </c>
      <c r="Z225" s="59">
        <v>0</v>
      </c>
      <c r="AA225" s="102"/>
      <c r="AB225" s="59"/>
      <c r="AC225" s="118">
        <f>AVERAGE(Table12151658921[[#This Row],[Column25]],Table12151658921[[#This Row],[Column26]],Table12151658921[[#This Row],[Column27]])</f>
        <v>0</v>
      </c>
      <c r="AD225" s="102"/>
      <c r="AE225" s="102"/>
      <c r="AF225" s="102"/>
      <c r="AG225" s="102"/>
      <c r="AH225" s="59"/>
      <c r="AI225" s="118" t="e">
        <f>AVERAGE(Table12151658921[[#This Row],[Column33]],Table12151658921[[#This Row],[Column32]],Table12151658921[[#This Row],[Column31]])</f>
        <v>#DIV/0!</v>
      </c>
      <c r="AJ225" s="58"/>
      <c r="AK225" s="58"/>
      <c r="AL225" s="102"/>
      <c r="AM225" s="58"/>
      <c r="AN225" s="59"/>
      <c r="AO225" s="118">
        <v>0</v>
      </c>
      <c r="AP225" s="59">
        <v>0</v>
      </c>
      <c r="AQ225" s="59">
        <v>0</v>
      </c>
      <c r="AR225" s="59">
        <v>0</v>
      </c>
      <c r="AS225" s="102"/>
      <c r="AT225" s="59"/>
      <c r="AU225" s="118">
        <f>AVERAGE(Table12151658921[[#This Row],[Column45]],Table12151658921[[#This Row],[Column44]],Table12151658921[[#This Row],[Column43]])</f>
        <v>0</v>
      </c>
      <c r="AV225" s="102">
        <v>0</v>
      </c>
      <c r="AW225" s="102">
        <v>0</v>
      </c>
      <c r="AX225" s="102">
        <v>0</v>
      </c>
      <c r="AY225" s="102">
        <v>0</v>
      </c>
      <c r="AZ225" s="102">
        <v>0</v>
      </c>
      <c r="BA225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6" spans="1:53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54"/>
      <c r="M226" s="54"/>
      <c r="N226" s="54"/>
      <c r="O226" s="54"/>
      <c r="P226" s="65"/>
      <c r="Q226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6" s="101"/>
      <c r="S226" s="101"/>
      <c r="T226" s="101"/>
      <c r="U226" s="101"/>
      <c r="V226" s="65"/>
      <c r="W226" s="118" t="e">
        <f>AVERAGE(Table12151658921[[#This Row],[Column19]],Table12151658921[[#This Row],[Column20]],Table12151658921[[#This Row],[Column22]])</f>
        <v>#DIV/0!</v>
      </c>
      <c r="X226" s="59">
        <v>0</v>
      </c>
      <c r="Y226" s="59">
        <v>0</v>
      </c>
      <c r="Z226" s="59">
        <v>0</v>
      </c>
      <c r="AA226" s="101"/>
      <c r="AB226" s="65"/>
      <c r="AC226" s="118">
        <f>AVERAGE(Table12151658921[[#This Row],[Column25]],Table12151658921[[#This Row],[Column26]],Table12151658921[[#This Row],[Column27]])</f>
        <v>0</v>
      </c>
      <c r="AD226" s="101"/>
      <c r="AE226" s="101"/>
      <c r="AF226" s="101"/>
      <c r="AG226" s="101"/>
      <c r="AH226" s="65"/>
      <c r="AI226" s="118" t="e">
        <f>AVERAGE(Table12151658921[[#This Row],[Column33]],Table12151658921[[#This Row],[Column32]],Table12151658921[[#This Row],[Column31]])</f>
        <v>#DIV/0!</v>
      </c>
      <c r="AJ226" s="54"/>
      <c r="AK226" s="54"/>
      <c r="AL226" s="101"/>
      <c r="AM226" s="54"/>
      <c r="AN226" s="65"/>
      <c r="AO226" s="118">
        <v>0</v>
      </c>
      <c r="AP226" s="59">
        <v>0</v>
      </c>
      <c r="AQ226" s="59">
        <v>0</v>
      </c>
      <c r="AR226" s="59">
        <v>0</v>
      </c>
      <c r="AS226" s="101"/>
      <c r="AT226" s="65"/>
      <c r="AU226" s="118">
        <f>AVERAGE(Table12151658921[[#This Row],[Column45]],Table12151658921[[#This Row],[Column44]],Table12151658921[[#This Row],[Column43]])</f>
        <v>0</v>
      </c>
      <c r="AV226" s="102">
        <v>0</v>
      </c>
      <c r="AW226" s="102">
        <v>0</v>
      </c>
      <c r="AX226" s="102">
        <v>0</v>
      </c>
      <c r="AY226" s="102">
        <v>0</v>
      </c>
      <c r="AZ226" s="102">
        <v>0</v>
      </c>
      <c r="BA226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7" spans="1:53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58"/>
      <c r="M227" s="58"/>
      <c r="N227" s="58"/>
      <c r="O227" s="58"/>
      <c r="P227" s="59"/>
      <c r="Q227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7" s="102"/>
      <c r="S227" s="102"/>
      <c r="T227" s="102"/>
      <c r="U227" s="102"/>
      <c r="V227" s="59"/>
      <c r="W227" s="118" t="e">
        <f>AVERAGE(Table12151658921[[#This Row],[Column19]],Table12151658921[[#This Row],[Column20]],Table12151658921[[#This Row],[Column22]])</f>
        <v>#DIV/0!</v>
      </c>
      <c r="X227" s="59">
        <v>0</v>
      </c>
      <c r="Y227" s="59">
        <v>0</v>
      </c>
      <c r="Z227" s="59">
        <v>0</v>
      </c>
      <c r="AA227" s="102"/>
      <c r="AB227" s="59"/>
      <c r="AC227" s="118">
        <f>AVERAGE(Table12151658921[[#This Row],[Column25]],Table12151658921[[#This Row],[Column26]],Table12151658921[[#This Row],[Column27]])</f>
        <v>0</v>
      </c>
      <c r="AD227" s="102"/>
      <c r="AE227" s="102"/>
      <c r="AF227" s="102"/>
      <c r="AG227" s="102"/>
      <c r="AH227" s="59"/>
      <c r="AI227" s="118" t="e">
        <f>AVERAGE(Table12151658921[[#This Row],[Column33]],Table12151658921[[#This Row],[Column32]],Table12151658921[[#This Row],[Column31]])</f>
        <v>#DIV/0!</v>
      </c>
      <c r="AJ227" s="58"/>
      <c r="AK227" s="58"/>
      <c r="AL227" s="102"/>
      <c r="AM227" s="58"/>
      <c r="AN227" s="59"/>
      <c r="AO227" s="118">
        <v>0</v>
      </c>
      <c r="AP227" s="59">
        <v>0</v>
      </c>
      <c r="AQ227" s="59">
        <v>0</v>
      </c>
      <c r="AR227" s="59">
        <v>0</v>
      </c>
      <c r="AS227" s="102"/>
      <c r="AT227" s="59"/>
      <c r="AU227" s="118">
        <f>AVERAGE(Table12151658921[[#This Row],[Column45]],Table12151658921[[#This Row],[Column44]],Table12151658921[[#This Row],[Column43]])</f>
        <v>0</v>
      </c>
      <c r="AV227" s="102">
        <v>0</v>
      </c>
      <c r="AW227" s="102">
        <v>0</v>
      </c>
      <c r="AX227" s="102">
        <v>0</v>
      </c>
      <c r="AY227" s="102">
        <v>0</v>
      </c>
      <c r="AZ227" s="102">
        <v>0</v>
      </c>
      <c r="BA227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8" spans="1:53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54"/>
      <c r="M228" s="54"/>
      <c r="N228" s="54"/>
      <c r="O228" s="54"/>
      <c r="P228" s="65"/>
      <c r="Q228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8" s="101"/>
      <c r="S228" s="101"/>
      <c r="T228" s="101"/>
      <c r="U228" s="101"/>
      <c r="V228" s="65"/>
      <c r="W228" s="118" t="e">
        <f>AVERAGE(Table12151658921[[#This Row],[Column19]],Table12151658921[[#This Row],[Column20]],Table12151658921[[#This Row],[Column22]])</f>
        <v>#DIV/0!</v>
      </c>
      <c r="X228" s="59">
        <v>0</v>
      </c>
      <c r="Y228" s="59">
        <v>0</v>
      </c>
      <c r="Z228" s="59">
        <v>0</v>
      </c>
      <c r="AA228" s="101"/>
      <c r="AB228" s="65"/>
      <c r="AC228" s="118">
        <f>AVERAGE(Table12151658921[[#This Row],[Column25]],Table12151658921[[#This Row],[Column26]],Table12151658921[[#This Row],[Column27]])</f>
        <v>0</v>
      </c>
      <c r="AD228" s="101"/>
      <c r="AE228" s="101"/>
      <c r="AF228" s="101"/>
      <c r="AG228" s="101"/>
      <c r="AH228" s="65"/>
      <c r="AI228" s="118" t="e">
        <f>AVERAGE(Table12151658921[[#This Row],[Column33]],Table12151658921[[#This Row],[Column32]],Table12151658921[[#This Row],[Column31]])</f>
        <v>#DIV/0!</v>
      </c>
      <c r="AJ228" s="54"/>
      <c r="AK228" s="54"/>
      <c r="AL228" s="101"/>
      <c r="AM228" s="54"/>
      <c r="AN228" s="65"/>
      <c r="AO228" s="118">
        <v>0</v>
      </c>
      <c r="AP228" s="59">
        <v>0</v>
      </c>
      <c r="AQ228" s="59">
        <v>0</v>
      </c>
      <c r="AR228" s="59">
        <v>0</v>
      </c>
      <c r="AS228" s="101"/>
      <c r="AT228" s="65"/>
      <c r="AU228" s="118">
        <f>AVERAGE(Table12151658921[[#This Row],[Column45]],Table12151658921[[#This Row],[Column44]],Table12151658921[[#This Row],[Column43]])</f>
        <v>0</v>
      </c>
      <c r="AV228" s="102">
        <v>0</v>
      </c>
      <c r="AW228" s="102">
        <v>0</v>
      </c>
      <c r="AX228" s="102">
        <v>0</v>
      </c>
      <c r="AY228" s="102">
        <v>0</v>
      </c>
      <c r="AZ228" s="102">
        <v>0</v>
      </c>
      <c r="BA228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29" spans="1:53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58"/>
      <c r="M229" s="58"/>
      <c r="N229" s="58"/>
      <c r="O229" s="58"/>
      <c r="P229" s="59"/>
      <c r="Q229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29" s="102"/>
      <c r="S229" s="102"/>
      <c r="T229" s="102"/>
      <c r="U229" s="102"/>
      <c r="V229" s="59"/>
      <c r="W229" s="118" t="e">
        <f>AVERAGE(Table12151658921[[#This Row],[Column19]],Table12151658921[[#This Row],[Column20]],Table12151658921[[#This Row],[Column22]])</f>
        <v>#DIV/0!</v>
      </c>
      <c r="X229" s="59">
        <v>0</v>
      </c>
      <c r="Y229" s="59">
        <v>0</v>
      </c>
      <c r="Z229" s="59">
        <v>0</v>
      </c>
      <c r="AA229" s="102"/>
      <c r="AB229" s="59"/>
      <c r="AC229" s="118">
        <f>AVERAGE(Table12151658921[[#This Row],[Column25]],Table12151658921[[#This Row],[Column26]],Table12151658921[[#This Row],[Column27]])</f>
        <v>0</v>
      </c>
      <c r="AD229" s="102"/>
      <c r="AE229" s="102"/>
      <c r="AF229" s="102"/>
      <c r="AG229" s="102"/>
      <c r="AH229" s="59"/>
      <c r="AI229" s="118" t="e">
        <f>AVERAGE(Table12151658921[[#This Row],[Column33]],Table12151658921[[#This Row],[Column32]],Table12151658921[[#This Row],[Column31]])</f>
        <v>#DIV/0!</v>
      </c>
      <c r="AJ229" s="58"/>
      <c r="AK229" s="58"/>
      <c r="AL229" s="102"/>
      <c r="AM229" s="58"/>
      <c r="AN229" s="59"/>
      <c r="AO229" s="118">
        <v>0</v>
      </c>
      <c r="AP229" s="59">
        <v>0</v>
      </c>
      <c r="AQ229" s="59">
        <v>0</v>
      </c>
      <c r="AR229" s="59">
        <v>0</v>
      </c>
      <c r="AS229" s="102"/>
      <c r="AT229" s="59"/>
      <c r="AU229" s="118">
        <f>AVERAGE(Table12151658921[[#This Row],[Column45]],Table12151658921[[#This Row],[Column44]],Table12151658921[[#This Row],[Column43]])</f>
        <v>0</v>
      </c>
      <c r="AV229" s="102">
        <v>0</v>
      </c>
      <c r="AW229" s="102">
        <v>0</v>
      </c>
      <c r="AX229" s="102">
        <v>0</v>
      </c>
      <c r="AY229" s="102">
        <v>0</v>
      </c>
      <c r="AZ229" s="102">
        <v>0</v>
      </c>
      <c r="BA229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  <row r="230" spans="1:53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54"/>
      <c r="M230" s="54"/>
      <c r="N230" s="54"/>
      <c r="O230" s="54"/>
      <c r="P230" s="65"/>
      <c r="Q230" s="118" t="e">
        <f>AVERAGE(Table12151658921[[#This Row],[Column13]],Table12151658921[[#This Row],[Column14]],Table12151658921[[#This Row],[Column15]],Table12151658921[[#This Row],[Column16]],Table12151658921[[#This Row],[Column17]])</f>
        <v>#DIV/0!</v>
      </c>
      <c r="R230" s="101"/>
      <c r="S230" s="101"/>
      <c r="T230" s="101"/>
      <c r="U230" s="101"/>
      <c r="V230" s="65"/>
      <c r="W230" s="118" t="e">
        <f>AVERAGE(Table12151658921[[#This Row],[Column19]],Table12151658921[[#This Row],[Column20]],Table12151658921[[#This Row],[Column22]])</f>
        <v>#DIV/0!</v>
      </c>
      <c r="X230" s="59">
        <v>0</v>
      </c>
      <c r="Y230" s="59">
        <v>0</v>
      </c>
      <c r="Z230" s="59">
        <v>0</v>
      </c>
      <c r="AA230" s="101"/>
      <c r="AB230" s="65"/>
      <c r="AC230" s="118">
        <f>AVERAGE(Table12151658921[[#This Row],[Column25]],Table12151658921[[#This Row],[Column26]],Table12151658921[[#This Row],[Column27]])</f>
        <v>0</v>
      </c>
      <c r="AD230" s="101"/>
      <c r="AE230" s="101"/>
      <c r="AF230" s="101"/>
      <c r="AG230" s="101"/>
      <c r="AH230" s="65"/>
      <c r="AI230" s="118" t="e">
        <f>AVERAGE(Table12151658921[[#This Row],[Column33]],Table12151658921[[#This Row],[Column32]],Table12151658921[[#This Row],[Column31]])</f>
        <v>#DIV/0!</v>
      </c>
      <c r="AJ230" s="54"/>
      <c r="AK230" s="54"/>
      <c r="AL230" s="101"/>
      <c r="AM230" s="54"/>
      <c r="AN230" s="65"/>
      <c r="AO230" s="118">
        <v>0</v>
      </c>
      <c r="AP230" s="59">
        <v>0</v>
      </c>
      <c r="AQ230" s="59">
        <v>0</v>
      </c>
      <c r="AR230" s="59">
        <v>0</v>
      </c>
      <c r="AS230" s="101"/>
      <c r="AT230" s="65"/>
      <c r="AU230" s="118">
        <f>AVERAGE(Table12151658921[[#This Row],[Column45]],Table12151658921[[#This Row],[Column44]],Table12151658921[[#This Row],[Column43]])</f>
        <v>0</v>
      </c>
      <c r="AV230" s="102">
        <v>0</v>
      </c>
      <c r="AW230" s="102">
        <v>0</v>
      </c>
      <c r="AX230" s="102">
        <v>0</v>
      </c>
      <c r="AY230" s="102">
        <v>0</v>
      </c>
      <c r="AZ230" s="102">
        <v>0</v>
      </c>
      <c r="BA230" s="118">
        <f>AVERAGE(Table12151658921[[#This Row],[Column49]],Table12151658921[[#This Row],[Column50]],Table12151658921[[#This Row],[Column51]],Table12151658921[[#This Row],[Column52]],Table12151658921[[#This Row],[Column53]])</f>
        <v>0</v>
      </c>
    </row>
  </sheetData>
  <mergeCells count="21">
    <mergeCell ref="Q1:Q2"/>
    <mergeCell ref="A1:A2"/>
    <mergeCell ref="B1:B2"/>
    <mergeCell ref="C1:C2"/>
    <mergeCell ref="D1:D2"/>
    <mergeCell ref="E1:E2"/>
    <mergeCell ref="F1:J1"/>
    <mergeCell ref="K1:K2"/>
    <mergeCell ref="L1:P1"/>
    <mergeCell ref="BA1:BA2"/>
    <mergeCell ref="R1:V1"/>
    <mergeCell ref="W1:W2"/>
    <mergeCell ref="X1:AB1"/>
    <mergeCell ref="AC1:AC2"/>
    <mergeCell ref="AD1:AH1"/>
    <mergeCell ref="AI1:AI2"/>
    <mergeCell ref="AJ1:AN1"/>
    <mergeCell ref="AO1:AO2"/>
    <mergeCell ref="AP1:AT1"/>
    <mergeCell ref="AU1:AU2"/>
    <mergeCell ref="AV1:AZ1"/>
  </mergeCells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4411D-9C9D-428A-9A20-259D9316A805}">
  <dimension ref="A1:BA230"/>
  <sheetViews>
    <sheetView workbookViewId="0">
      <selection sqref="A1:XFD1048576"/>
    </sheetView>
  </sheetViews>
  <sheetFormatPr defaultRowHeight="15.6" x14ac:dyDescent="0.3"/>
  <cols>
    <col min="1" max="1" width="11.109375" style="9" customWidth="1"/>
    <col min="2" max="2" width="21.6640625" style="9" customWidth="1"/>
    <col min="3" max="3" width="22.77734375" style="2" customWidth="1"/>
    <col min="4" max="5" width="12.44140625" style="9" customWidth="1"/>
    <col min="6" max="8" width="11.109375" style="9" hidden="1" customWidth="1"/>
    <col min="9" max="10" width="12.21875" hidden="1" customWidth="1"/>
    <col min="11" max="11" width="12.77734375" style="117" hidden="1" customWidth="1"/>
    <col min="12" max="12" width="13" style="106" hidden="1" customWidth="1"/>
    <col min="13" max="23" width="12.21875" style="106" hidden="1" customWidth="1"/>
    <col min="24" max="29" width="12.21875" style="106" customWidth="1"/>
    <col min="30" max="41" width="12.21875" style="106" hidden="1" customWidth="1"/>
    <col min="42" max="53" width="12.21875" style="106" customWidth="1"/>
  </cols>
  <sheetData>
    <row r="1" spans="1:53" s="2" customFormat="1" ht="21.6" customHeight="1" x14ac:dyDescent="0.3">
      <c r="A1" s="151" t="s">
        <v>0</v>
      </c>
      <c r="B1" s="151" t="s">
        <v>25</v>
      </c>
      <c r="C1" s="153" t="s">
        <v>26</v>
      </c>
      <c r="D1" s="151" t="s">
        <v>488</v>
      </c>
      <c r="E1" s="151" t="s">
        <v>24</v>
      </c>
      <c r="F1" s="145" t="s">
        <v>494</v>
      </c>
      <c r="G1" s="145"/>
      <c r="H1" s="145"/>
      <c r="I1" s="160"/>
      <c r="J1" s="160"/>
      <c r="K1" s="158" t="s">
        <v>27</v>
      </c>
      <c r="L1" s="160" t="s">
        <v>495</v>
      </c>
      <c r="M1" s="160"/>
      <c r="N1" s="160"/>
      <c r="O1" s="160"/>
      <c r="P1" s="160"/>
      <c r="Q1" s="159" t="s">
        <v>27</v>
      </c>
      <c r="R1" s="160" t="s">
        <v>496</v>
      </c>
      <c r="S1" s="160"/>
      <c r="T1" s="160"/>
      <c r="U1" s="160"/>
      <c r="V1" s="160"/>
      <c r="W1" s="159" t="s">
        <v>27</v>
      </c>
      <c r="X1" s="160" t="s">
        <v>497</v>
      </c>
      <c r="Y1" s="160"/>
      <c r="Z1" s="145"/>
      <c r="AA1" s="145"/>
      <c r="AB1" s="145"/>
      <c r="AC1" s="143" t="s">
        <v>27</v>
      </c>
      <c r="AD1" s="145" t="s">
        <v>498</v>
      </c>
      <c r="AE1" s="145"/>
      <c r="AF1" s="145"/>
      <c r="AG1" s="145"/>
      <c r="AH1" s="145"/>
      <c r="AI1" s="143" t="s">
        <v>27</v>
      </c>
      <c r="AJ1" s="145" t="s">
        <v>499</v>
      </c>
      <c r="AK1" s="145"/>
      <c r="AL1" s="145"/>
      <c r="AM1" s="145"/>
      <c r="AN1" s="145"/>
      <c r="AO1" s="143" t="s">
        <v>27</v>
      </c>
      <c r="AP1" s="145" t="s">
        <v>500</v>
      </c>
      <c r="AQ1" s="145"/>
      <c r="AR1" s="145"/>
      <c r="AS1" s="145"/>
      <c r="AT1" s="145"/>
      <c r="AU1" s="143" t="s">
        <v>27</v>
      </c>
      <c r="AV1" s="145" t="s">
        <v>28</v>
      </c>
      <c r="AW1" s="145"/>
      <c r="AX1" s="145"/>
      <c r="AY1" s="145"/>
      <c r="AZ1" s="145"/>
      <c r="BA1" s="143" t="s">
        <v>27</v>
      </c>
    </row>
    <row r="2" spans="1:53" s="2" customFormat="1" ht="20.100000000000001" customHeight="1" x14ac:dyDescent="0.3">
      <c r="A2" s="152"/>
      <c r="B2" s="152"/>
      <c r="C2" s="154"/>
      <c r="D2" s="152"/>
      <c r="E2" s="152"/>
      <c r="F2" s="93" t="s">
        <v>501</v>
      </c>
      <c r="G2" s="93" t="s">
        <v>502</v>
      </c>
      <c r="H2" s="93" t="s">
        <v>503</v>
      </c>
      <c r="I2" s="93" t="s">
        <v>504</v>
      </c>
      <c r="J2" s="93" t="s">
        <v>505</v>
      </c>
      <c r="K2" s="147"/>
      <c r="L2" s="93" t="s">
        <v>506</v>
      </c>
      <c r="M2" s="93" t="s">
        <v>507</v>
      </c>
      <c r="N2" s="93" t="s">
        <v>508</v>
      </c>
      <c r="O2" s="93" t="s">
        <v>509</v>
      </c>
      <c r="P2" s="93" t="s">
        <v>510</v>
      </c>
      <c r="Q2" s="144"/>
      <c r="R2" s="93" t="s">
        <v>511</v>
      </c>
      <c r="S2" s="93" t="s">
        <v>512</v>
      </c>
      <c r="T2" s="93" t="s">
        <v>513</v>
      </c>
      <c r="U2" s="93" t="s">
        <v>514</v>
      </c>
      <c r="V2" s="93" t="s">
        <v>515</v>
      </c>
      <c r="W2" s="144"/>
      <c r="X2" s="93" t="s">
        <v>516</v>
      </c>
      <c r="Y2" s="93" t="s">
        <v>517</v>
      </c>
      <c r="Z2" s="93" t="s">
        <v>518</v>
      </c>
      <c r="AA2" s="93" t="s">
        <v>519</v>
      </c>
      <c r="AB2" s="93" t="s">
        <v>520</v>
      </c>
      <c r="AC2" s="144"/>
      <c r="AD2" s="93" t="s">
        <v>521</v>
      </c>
      <c r="AE2" s="93" t="s">
        <v>522</v>
      </c>
      <c r="AF2" s="93" t="s">
        <v>523</v>
      </c>
      <c r="AG2" s="93" t="s">
        <v>524</v>
      </c>
      <c r="AH2" s="93" t="s">
        <v>525</v>
      </c>
      <c r="AI2" s="144"/>
      <c r="AJ2" s="93" t="s">
        <v>526</v>
      </c>
      <c r="AK2" s="93" t="s">
        <v>527</v>
      </c>
      <c r="AL2" s="93" t="s">
        <v>528</v>
      </c>
      <c r="AM2" s="93" t="s">
        <v>529</v>
      </c>
      <c r="AN2" s="93" t="s">
        <v>530</v>
      </c>
      <c r="AO2" s="144"/>
      <c r="AP2" s="93" t="s">
        <v>531</v>
      </c>
      <c r="AQ2" s="93" t="s">
        <v>532</v>
      </c>
      <c r="AR2" s="93" t="s">
        <v>533</v>
      </c>
      <c r="AS2" s="93" t="s">
        <v>534</v>
      </c>
      <c r="AT2" s="93" t="s">
        <v>535</v>
      </c>
      <c r="AU2" s="144"/>
      <c r="AV2" s="93" t="s">
        <v>29</v>
      </c>
      <c r="AW2" s="93" t="s">
        <v>30</v>
      </c>
      <c r="AX2" s="93" t="s">
        <v>31</v>
      </c>
      <c r="AY2" s="93" t="s">
        <v>32</v>
      </c>
      <c r="AZ2" s="93" t="s">
        <v>33</v>
      </c>
      <c r="BA2" s="144"/>
    </row>
    <row r="3" spans="1:53" ht="23.1" customHeight="1" x14ac:dyDescent="0.3">
      <c r="A3" s="79">
        <v>1</v>
      </c>
      <c r="B3" s="56" t="s">
        <v>35</v>
      </c>
      <c r="C3" s="57" t="s">
        <v>36</v>
      </c>
      <c r="D3" s="56" t="s">
        <v>541</v>
      </c>
      <c r="E3" s="56" t="s">
        <v>34</v>
      </c>
      <c r="F3" s="58"/>
      <c r="G3" s="58"/>
      <c r="H3" s="58"/>
      <c r="I3" s="58"/>
      <c r="J3" s="59"/>
      <c r="K3" s="118">
        <v>0</v>
      </c>
      <c r="L3" s="58"/>
      <c r="M3" s="58"/>
      <c r="N3" s="58"/>
      <c r="O3" s="58"/>
      <c r="P3" s="59"/>
      <c r="Q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" s="59"/>
      <c r="S3" s="59"/>
      <c r="T3" s="59"/>
      <c r="U3" s="59"/>
      <c r="V3" s="59"/>
      <c r="W3" s="118" t="e">
        <f>AVERAGE(Table12151658922[[#This Row],[Column19]],Table12151658922[[#This Row],[Column20]],Table12151658922[[#This Row],[Column22]])</f>
        <v>#DIV/0!</v>
      </c>
      <c r="X3" s="59">
        <v>0</v>
      </c>
      <c r="Y3" s="59">
        <v>0</v>
      </c>
      <c r="Z3" s="59">
        <v>0</v>
      </c>
      <c r="AA3" s="59"/>
      <c r="AB3" s="59"/>
      <c r="AC3" s="118">
        <f>AVERAGE(Table12151658922[[#This Row],[Column25]],Table12151658922[[#This Row],[Column26]],Table12151658922[[#This Row],[Column27]])</f>
        <v>0</v>
      </c>
      <c r="AD3" s="59"/>
      <c r="AE3" s="59"/>
      <c r="AF3" s="59"/>
      <c r="AG3" s="59"/>
      <c r="AH3" s="59"/>
      <c r="AI3" s="118" t="e">
        <f>AVERAGE(Table12151658922[[#This Row],[Column33]],Table12151658922[[#This Row],[Column32]],Table12151658922[[#This Row],[Column31]])</f>
        <v>#DIV/0!</v>
      </c>
      <c r="AJ3" s="58"/>
      <c r="AK3" s="58"/>
      <c r="AL3" s="59"/>
      <c r="AM3" s="58"/>
      <c r="AN3" s="59"/>
      <c r="AO3" s="118">
        <v>0</v>
      </c>
      <c r="AP3" s="59">
        <v>0</v>
      </c>
      <c r="AQ3" s="59">
        <v>0</v>
      </c>
      <c r="AR3" s="59">
        <v>0</v>
      </c>
      <c r="AS3" s="59"/>
      <c r="AT3" s="59"/>
      <c r="AU3" s="118">
        <f>AVERAGE(Table12151658922[[#This Row],[Column45]],Table12151658922[[#This Row],[Column44]],Table12151658922[[#This Row],[Column43]])</f>
        <v>0</v>
      </c>
      <c r="AV3" s="102">
        <v>0</v>
      </c>
      <c r="AW3" s="102">
        <v>0</v>
      </c>
      <c r="AX3" s="102">
        <v>0</v>
      </c>
      <c r="AY3" s="102">
        <v>0</v>
      </c>
      <c r="AZ3" s="102">
        <v>0</v>
      </c>
      <c r="BA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" spans="1:53" ht="23.1" customHeight="1" x14ac:dyDescent="0.3">
      <c r="A4" s="80">
        <v>2</v>
      </c>
      <c r="B4" s="63" t="s">
        <v>74</v>
      </c>
      <c r="C4" s="64" t="s">
        <v>75</v>
      </c>
      <c r="D4" s="63" t="s">
        <v>449</v>
      </c>
      <c r="E4" s="63" t="s">
        <v>34</v>
      </c>
      <c r="F4" s="54"/>
      <c r="G4" s="54"/>
      <c r="H4" s="54"/>
      <c r="I4" s="54"/>
      <c r="J4" s="65"/>
      <c r="K4" s="118">
        <v>0</v>
      </c>
      <c r="L4" s="54"/>
      <c r="M4" s="54"/>
      <c r="N4" s="54"/>
      <c r="O4" s="54"/>
      <c r="P4" s="65"/>
      <c r="Q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" s="101"/>
      <c r="S4" s="101"/>
      <c r="T4" s="101"/>
      <c r="U4" s="101"/>
      <c r="V4" s="65"/>
      <c r="W4" s="118" t="e">
        <f>AVERAGE(Table12151658922[[#This Row],[Column19]],Table12151658922[[#This Row],[Column20]],Table12151658922[[#This Row],[Column22]])</f>
        <v>#DIV/0!</v>
      </c>
      <c r="X4" s="59">
        <v>0</v>
      </c>
      <c r="Y4" s="59">
        <v>0</v>
      </c>
      <c r="Z4" s="59">
        <v>0</v>
      </c>
      <c r="AA4" s="101"/>
      <c r="AB4" s="65"/>
      <c r="AC4" s="118">
        <f>AVERAGE(Table12151658922[[#This Row],[Column25]],Table12151658922[[#This Row],[Column26]],Table12151658922[[#This Row],[Column27]])</f>
        <v>0</v>
      </c>
      <c r="AD4" s="101"/>
      <c r="AE4" s="101"/>
      <c r="AF4" s="101"/>
      <c r="AG4" s="101"/>
      <c r="AH4" s="65"/>
      <c r="AI4" s="118" t="e">
        <f>AVERAGE(Table12151658922[[#This Row],[Column33]],Table12151658922[[#This Row],[Column32]],Table12151658922[[#This Row],[Column31]])</f>
        <v>#DIV/0!</v>
      </c>
      <c r="AJ4" s="54"/>
      <c r="AK4" s="54"/>
      <c r="AL4" s="101"/>
      <c r="AM4" s="54"/>
      <c r="AN4" s="65"/>
      <c r="AO4" s="118">
        <v>0</v>
      </c>
      <c r="AP4" s="59">
        <v>0</v>
      </c>
      <c r="AQ4" s="59">
        <v>0</v>
      </c>
      <c r="AR4" s="59">
        <v>0</v>
      </c>
      <c r="AS4" s="101"/>
      <c r="AT4" s="65"/>
      <c r="AU4" s="118">
        <f>AVERAGE(Table12151658922[[#This Row],[Column45]],Table12151658922[[#This Row],[Column44]],Table12151658922[[#This Row],[Column43]])</f>
        <v>0</v>
      </c>
      <c r="AV4" s="102">
        <v>0</v>
      </c>
      <c r="AW4" s="102">
        <v>0</v>
      </c>
      <c r="AX4" s="102">
        <v>0</v>
      </c>
      <c r="AY4" s="102">
        <v>0</v>
      </c>
      <c r="AZ4" s="102">
        <v>0</v>
      </c>
      <c r="BA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" spans="1:53" ht="23.1" customHeight="1" x14ac:dyDescent="0.3">
      <c r="A5" s="79">
        <v>3</v>
      </c>
      <c r="B5" s="56" t="s">
        <v>63</v>
      </c>
      <c r="C5" s="57" t="s">
        <v>64</v>
      </c>
      <c r="D5" s="56" t="s">
        <v>541</v>
      </c>
      <c r="E5" s="56" t="s">
        <v>34</v>
      </c>
      <c r="F5" s="58"/>
      <c r="G5" s="58"/>
      <c r="H5" s="58"/>
      <c r="I5" s="58"/>
      <c r="J5" s="59"/>
      <c r="K5" s="118">
        <v>0</v>
      </c>
      <c r="L5" s="58"/>
      <c r="M5" s="58"/>
      <c r="N5" s="58"/>
      <c r="O5" s="58"/>
      <c r="P5" s="59"/>
      <c r="Q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" s="102"/>
      <c r="S5" s="102"/>
      <c r="T5" s="102"/>
      <c r="U5" s="102"/>
      <c r="V5" s="59"/>
      <c r="W5" s="118" t="e">
        <f>AVERAGE(Table12151658922[[#This Row],[Column19]],Table12151658922[[#This Row],[Column20]],Table12151658922[[#This Row],[Column22]])</f>
        <v>#DIV/0!</v>
      </c>
      <c r="X5" s="59">
        <v>0</v>
      </c>
      <c r="Y5" s="59">
        <v>0</v>
      </c>
      <c r="Z5" s="59">
        <v>0</v>
      </c>
      <c r="AA5" s="102"/>
      <c r="AB5" s="59"/>
      <c r="AC5" s="118">
        <f>AVERAGE(Table12151658922[[#This Row],[Column25]],Table12151658922[[#This Row],[Column26]],Table12151658922[[#This Row],[Column27]])</f>
        <v>0</v>
      </c>
      <c r="AD5" s="102"/>
      <c r="AE5" s="102"/>
      <c r="AF5" s="102"/>
      <c r="AG5" s="102"/>
      <c r="AH5" s="59"/>
      <c r="AI5" s="118" t="e">
        <f>AVERAGE(Table12151658922[[#This Row],[Column33]],Table12151658922[[#This Row],[Column32]],Table12151658922[[#This Row],[Column31]])</f>
        <v>#DIV/0!</v>
      </c>
      <c r="AJ5" s="58"/>
      <c r="AK5" s="58"/>
      <c r="AL5" s="102"/>
      <c r="AM5" s="58"/>
      <c r="AN5" s="59"/>
      <c r="AO5" s="118">
        <v>0</v>
      </c>
      <c r="AP5" s="59">
        <v>0</v>
      </c>
      <c r="AQ5" s="59">
        <v>0</v>
      </c>
      <c r="AR5" s="59">
        <v>0</v>
      </c>
      <c r="AS5" s="102"/>
      <c r="AT5" s="59"/>
      <c r="AU5" s="118">
        <f>AVERAGE(Table12151658922[[#This Row],[Column45]],Table12151658922[[#This Row],[Column44]],Table12151658922[[#This Row],[Column43]])</f>
        <v>0</v>
      </c>
      <c r="AV5" s="102">
        <v>0</v>
      </c>
      <c r="AW5" s="102">
        <v>0</v>
      </c>
      <c r="AX5" s="102">
        <v>0</v>
      </c>
      <c r="AY5" s="102">
        <v>0</v>
      </c>
      <c r="AZ5" s="102">
        <v>0</v>
      </c>
      <c r="BA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" spans="1:53" ht="23.1" customHeight="1" x14ac:dyDescent="0.3">
      <c r="A6" s="80">
        <v>4</v>
      </c>
      <c r="B6" s="63" t="s">
        <v>98</v>
      </c>
      <c r="C6" s="64" t="s">
        <v>99</v>
      </c>
      <c r="D6" s="63" t="s">
        <v>449</v>
      </c>
      <c r="E6" s="63" t="s">
        <v>34</v>
      </c>
      <c r="F6" s="54"/>
      <c r="G6" s="54"/>
      <c r="H6" s="54"/>
      <c r="I6" s="54"/>
      <c r="J6" s="65"/>
      <c r="K6" s="118">
        <v>0</v>
      </c>
      <c r="L6" s="54"/>
      <c r="M6" s="54"/>
      <c r="N6" s="54"/>
      <c r="O6" s="54"/>
      <c r="P6" s="65"/>
      <c r="Q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" s="101"/>
      <c r="S6" s="101"/>
      <c r="T6" s="101"/>
      <c r="U6" s="101"/>
      <c r="V6" s="65"/>
      <c r="W6" s="118" t="e">
        <f>AVERAGE(Table12151658922[[#This Row],[Column19]],Table12151658922[[#This Row],[Column20]],Table12151658922[[#This Row],[Column22]])</f>
        <v>#DIV/0!</v>
      </c>
      <c r="X6" s="59">
        <v>0</v>
      </c>
      <c r="Y6" s="59">
        <v>0</v>
      </c>
      <c r="Z6" s="59">
        <v>0</v>
      </c>
      <c r="AA6" s="101"/>
      <c r="AB6" s="65"/>
      <c r="AC6" s="118">
        <f>AVERAGE(Table12151658922[[#This Row],[Column25]],Table12151658922[[#This Row],[Column26]],Table12151658922[[#This Row],[Column27]])</f>
        <v>0</v>
      </c>
      <c r="AD6" s="101"/>
      <c r="AE6" s="101"/>
      <c r="AF6" s="101"/>
      <c r="AG6" s="101"/>
      <c r="AH6" s="65"/>
      <c r="AI6" s="118" t="e">
        <f>AVERAGE(Table12151658922[[#This Row],[Column33]],Table12151658922[[#This Row],[Column32]],Table12151658922[[#This Row],[Column31]])</f>
        <v>#DIV/0!</v>
      </c>
      <c r="AJ6" s="54"/>
      <c r="AK6" s="54"/>
      <c r="AL6" s="101"/>
      <c r="AM6" s="54"/>
      <c r="AN6" s="65"/>
      <c r="AO6" s="118">
        <v>0</v>
      </c>
      <c r="AP6" s="59">
        <v>0</v>
      </c>
      <c r="AQ6" s="59">
        <v>0</v>
      </c>
      <c r="AR6" s="59">
        <v>0</v>
      </c>
      <c r="AS6" s="101"/>
      <c r="AT6" s="65"/>
      <c r="AU6" s="118">
        <f>AVERAGE(Table12151658922[[#This Row],[Column45]],Table12151658922[[#This Row],[Column44]],Table12151658922[[#This Row],[Column43]])</f>
        <v>0</v>
      </c>
      <c r="AV6" s="102">
        <v>0</v>
      </c>
      <c r="AW6" s="102">
        <v>0</v>
      </c>
      <c r="AX6" s="102">
        <v>0</v>
      </c>
      <c r="AY6" s="102">
        <v>0</v>
      </c>
      <c r="AZ6" s="102">
        <v>0</v>
      </c>
      <c r="BA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" spans="1:53" ht="23.1" customHeight="1" x14ac:dyDescent="0.3">
      <c r="A7" s="79">
        <v>5</v>
      </c>
      <c r="B7" s="56" t="s">
        <v>289</v>
      </c>
      <c r="C7" s="57" t="s">
        <v>537</v>
      </c>
      <c r="D7" s="56" t="s">
        <v>449</v>
      </c>
      <c r="E7" s="56" t="s">
        <v>288</v>
      </c>
      <c r="F7" s="58"/>
      <c r="G7" s="58"/>
      <c r="H7" s="58"/>
      <c r="I7" s="58"/>
      <c r="J7" s="59"/>
      <c r="K7" s="118">
        <v>0</v>
      </c>
      <c r="L7" s="58"/>
      <c r="M7" s="58"/>
      <c r="N7" s="58"/>
      <c r="O7" s="58"/>
      <c r="P7" s="59"/>
      <c r="Q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" s="102"/>
      <c r="S7" s="102"/>
      <c r="T7" s="102"/>
      <c r="U7" s="102"/>
      <c r="V7" s="59"/>
      <c r="W7" s="118" t="e">
        <f>AVERAGE(Table12151658922[[#This Row],[Column19]],Table12151658922[[#This Row],[Column20]],Table12151658922[[#This Row],[Column22]])</f>
        <v>#DIV/0!</v>
      </c>
      <c r="X7" s="59">
        <v>0</v>
      </c>
      <c r="Y7" s="59">
        <v>0</v>
      </c>
      <c r="Z7" s="59">
        <v>0</v>
      </c>
      <c r="AA7" s="102"/>
      <c r="AB7" s="59"/>
      <c r="AC7" s="118">
        <f>AVERAGE(Table12151658922[[#This Row],[Column25]],Table12151658922[[#This Row],[Column26]],Table12151658922[[#This Row],[Column27]])</f>
        <v>0</v>
      </c>
      <c r="AD7" s="102"/>
      <c r="AE7" s="102"/>
      <c r="AF7" s="102"/>
      <c r="AG7" s="102"/>
      <c r="AH7" s="59"/>
      <c r="AI7" s="118" t="e">
        <f>AVERAGE(Table12151658922[[#This Row],[Column33]],Table12151658922[[#This Row],[Column32]],Table12151658922[[#This Row],[Column31]])</f>
        <v>#DIV/0!</v>
      </c>
      <c r="AJ7" s="58"/>
      <c r="AK7" s="58"/>
      <c r="AL7" s="102"/>
      <c r="AM7" s="58"/>
      <c r="AN7" s="59"/>
      <c r="AO7" s="118">
        <v>0</v>
      </c>
      <c r="AP7" s="59">
        <v>0</v>
      </c>
      <c r="AQ7" s="59">
        <v>0</v>
      </c>
      <c r="AR7" s="59">
        <v>0</v>
      </c>
      <c r="AS7" s="102"/>
      <c r="AT7" s="59"/>
      <c r="AU7" s="118">
        <f>AVERAGE(Table12151658922[[#This Row],[Column45]],Table12151658922[[#This Row],[Column44]],Table12151658922[[#This Row],[Column43]])</f>
        <v>0</v>
      </c>
      <c r="AV7" s="102">
        <v>0</v>
      </c>
      <c r="AW7" s="102">
        <v>0</v>
      </c>
      <c r="AX7" s="102">
        <v>0</v>
      </c>
      <c r="AY7" s="102">
        <v>0</v>
      </c>
      <c r="AZ7" s="102">
        <v>0</v>
      </c>
      <c r="BA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" spans="1:53" ht="23.1" customHeight="1" x14ac:dyDescent="0.3">
      <c r="A8" s="80">
        <v>6</v>
      </c>
      <c r="B8" s="63" t="s">
        <v>100</v>
      </c>
      <c r="C8" s="64" t="s">
        <v>101</v>
      </c>
      <c r="D8" s="63" t="s">
        <v>449</v>
      </c>
      <c r="E8" s="63" t="s">
        <v>34</v>
      </c>
      <c r="F8" s="54"/>
      <c r="G8" s="54"/>
      <c r="H8" s="54"/>
      <c r="I8" s="54"/>
      <c r="J8" s="65"/>
      <c r="K8" s="118">
        <v>0</v>
      </c>
      <c r="L8" s="54"/>
      <c r="M8" s="54"/>
      <c r="N8" s="54"/>
      <c r="O8" s="54"/>
      <c r="P8" s="65"/>
      <c r="Q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" s="101"/>
      <c r="S8" s="101"/>
      <c r="T8" s="101"/>
      <c r="U8" s="101"/>
      <c r="V8" s="65"/>
      <c r="W8" s="118" t="e">
        <f>AVERAGE(Table12151658922[[#This Row],[Column19]],Table12151658922[[#This Row],[Column20]],Table12151658922[[#This Row],[Column22]])</f>
        <v>#DIV/0!</v>
      </c>
      <c r="X8" s="59">
        <v>0</v>
      </c>
      <c r="Y8" s="59">
        <v>0</v>
      </c>
      <c r="Z8" s="59">
        <v>0</v>
      </c>
      <c r="AA8" s="101"/>
      <c r="AB8" s="65"/>
      <c r="AC8" s="118">
        <f>AVERAGE(Table12151658922[[#This Row],[Column25]],Table12151658922[[#This Row],[Column26]],Table12151658922[[#This Row],[Column27]])</f>
        <v>0</v>
      </c>
      <c r="AD8" s="101"/>
      <c r="AE8" s="101"/>
      <c r="AF8" s="101"/>
      <c r="AG8" s="101"/>
      <c r="AH8" s="65"/>
      <c r="AI8" s="118" t="e">
        <f>AVERAGE(Table12151658922[[#This Row],[Column33]],Table12151658922[[#This Row],[Column32]],Table12151658922[[#This Row],[Column31]])</f>
        <v>#DIV/0!</v>
      </c>
      <c r="AJ8" s="54"/>
      <c r="AK8" s="54"/>
      <c r="AL8" s="101"/>
      <c r="AM8" s="54"/>
      <c r="AN8" s="65"/>
      <c r="AO8" s="118">
        <v>0</v>
      </c>
      <c r="AP8" s="59">
        <v>0</v>
      </c>
      <c r="AQ8" s="59">
        <v>0</v>
      </c>
      <c r="AR8" s="59">
        <v>0</v>
      </c>
      <c r="AS8" s="101"/>
      <c r="AT8" s="65"/>
      <c r="AU8" s="118">
        <f>AVERAGE(Table12151658922[[#This Row],[Column45]],Table12151658922[[#This Row],[Column44]],Table12151658922[[#This Row],[Column43]])</f>
        <v>0</v>
      </c>
      <c r="AV8" s="102">
        <v>0</v>
      </c>
      <c r="AW8" s="102">
        <v>0</v>
      </c>
      <c r="AX8" s="102">
        <v>0</v>
      </c>
      <c r="AY8" s="102">
        <v>0</v>
      </c>
      <c r="AZ8" s="102">
        <v>0</v>
      </c>
      <c r="BA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" spans="1:53" ht="23.1" customHeight="1" x14ac:dyDescent="0.3">
      <c r="A9" s="79">
        <v>7</v>
      </c>
      <c r="B9" s="56" t="s">
        <v>71</v>
      </c>
      <c r="C9" s="57" t="s">
        <v>72</v>
      </c>
      <c r="D9" s="56" t="s">
        <v>449</v>
      </c>
      <c r="E9" s="56" t="s">
        <v>34</v>
      </c>
      <c r="F9" s="58"/>
      <c r="G9" s="58"/>
      <c r="H9" s="58"/>
      <c r="I9" s="58"/>
      <c r="J9" s="59"/>
      <c r="K9" s="118">
        <v>0</v>
      </c>
      <c r="L9" s="58"/>
      <c r="M9" s="58"/>
      <c r="N9" s="58"/>
      <c r="O9" s="58"/>
      <c r="P9" s="59"/>
      <c r="Q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" s="102"/>
      <c r="S9" s="102"/>
      <c r="T9" s="102"/>
      <c r="U9" s="102"/>
      <c r="V9" s="59"/>
      <c r="W9" s="118" t="e">
        <f>AVERAGE(Table12151658922[[#This Row],[Column19]],Table12151658922[[#This Row],[Column20]],Table12151658922[[#This Row],[Column22]])</f>
        <v>#DIV/0!</v>
      </c>
      <c r="X9" s="59">
        <v>0</v>
      </c>
      <c r="Y9" s="59">
        <v>0</v>
      </c>
      <c r="Z9" s="59">
        <v>0</v>
      </c>
      <c r="AA9" s="102"/>
      <c r="AB9" s="59"/>
      <c r="AC9" s="118">
        <f>AVERAGE(Table12151658922[[#This Row],[Column25]],Table12151658922[[#This Row],[Column26]],Table12151658922[[#This Row],[Column27]])</f>
        <v>0</v>
      </c>
      <c r="AD9" s="102"/>
      <c r="AE9" s="102"/>
      <c r="AF9" s="102"/>
      <c r="AG9" s="102"/>
      <c r="AH9" s="59"/>
      <c r="AI9" s="118" t="e">
        <f>AVERAGE(Table12151658922[[#This Row],[Column33]],Table12151658922[[#This Row],[Column32]],Table12151658922[[#This Row],[Column31]])</f>
        <v>#DIV/0!</v>
      </c>
      <c r="AJ9" s="58"/>
      <c r="AK9" s="58"/>
      <c r="AL9" s="102"/>
      <c r="AM9" s="58"/>
      <c r="AN9" s="59"/>
      <c r="AO9" s="118">
        <v>0</v>
      </c>
      <c r="AP9" s="59">
        <v>0</v>
      </c>
      <c r="AQ9" s="59">
        <v>0</v>
      </c>
      <c r="AR9" s="59">
        <v>0</v>
      </c>
      <c r="AS9" s="102"/>
      <c r="AT9" s="59"/>
      <c r="AU9" s="118">
        <f>AVERAGE(Table12151658922[[#This Row],[Column45]],Table12151658922[[#This Row],[Column44]],Table12151658922[[#This Row],[Column43]])</f>
        <v>0</v>
      </c>
      <c r="AV9" s="102">
        <v>0</v>
      </c>
      <c r="AW9" s="102">
        <v>0</v>
      </c>
      <c r="AX9" s="102">
        <v>0</v>
      </c>
      <c r="AY9" s="102">
        <v>0</v>
      </c>
      <c r="AZ9" s="102">
        <v>0</v>
      </c>
      <c r="BA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" spans="1:53" ht="23.1" customHeight="1" x14ac:dyDescent="0.3">
      <c r="A10" s="80">
        <v>8</v>
      </c>
      <c r="B10" s="63" t="s">
        <v>290</v>
      </c>
      <c r="C10" s="64" t="s">
        <v>291</v>
      </c>
      <c r="D10" s="63" t="s">
        <v>449</v>
      </c>
      <c r="E10" s="63" t="s">
        <v>492</v>
      </c>
      <c r="F10" s="54"/>
      <c r="G10" s="54"/>
      <c r="H10" s="54"/>
      <c r="I10" s="54"/>
      <c r="J10" s="65"/>
      <c r="K10" s="118">
        <v>0</v>
      </c>
      <c r="L10" s="54"/>
      <c r="M10" s="54"/>
      <c r="N10" s="54"/>
      <c r="O10" s="54"/>
      <c r="P10" s="65"/>
      <c r="Q1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" s="101"/>
      <c r="S10" s="101"/>
      <c r="T10" s="101"/>
      <c r="U10" s="101"/>
      <c r="V10" s="65"/>
      <c r="W10" s="118" t="e">
        <f>AVERAGE(Table12151658922[[#This Row],[Column19]],Table12151658922[[#This Row],[Column20]],Table12151658922[[#This Row],[Column22]])</f>
        <v>#DIV/0!</v>
      </c>
      <c r="X10" s="59">
        <v>0</v>
      </c>
      <c r="Y10" s="59">
        <v>0</v>
      </c>
      <c r="Z10" s="59">
        <v>0</v>
      </c>
      <c r="AA10" s="101"/>
      <c r="AB10" s="65"/>
      <c r="AC10" s="118">
        <f>AVERAGE(Table12151658922[[#This Row],[Column25]],Table12151658922[[#This Row],[Column26]],Table12151658922[[#This Row],[Column27]])</f>
        <v>0</v>
      </c>
      <c r="AD10" s="101"/>
      <c r="AE10" s="101"/>
      <c r="AF10" s="101"/>
      <c r="AG10" s="101"/>
      <c r="AH10" s="65"/>
      <c r="AI10" s="118" t="e">
        <f>AVERAGE(Table12151658922[[#This Row],[Column33]],Table12151658922[[#This Row],[Column32]],Table12151658922[[#This Row],[Column31]])</f>
        <v>#DIV/0!</v>
      </c>
      <c r="AJ10" s="54"/>
      <c r="AK10" s="54"/>
      <c r="AL10" s="101"/>
      <c r="AM10" s="54"/>
      <c r="AN10" s="65"/>
      <c r="AO10" s="118">
        <v>0</v>
      </c>
      <c r="AP10" s="59">
        <v>0</v>
      </c>
      <c r="AQ10" s="59">
        <v>0</v>
      </c>
      <c r="AR10" s="59">
        <v>0</v>
      </c>
      <c r="AS10" s="101"/>
      <c r="AT10" s="65"/>
      <c r="AU10" s="118">
        <f>AVERAGE(Table12151658922[[#This Row],[Column45]],Table12151658922[[#This Row],[Column44]],Table12151658922[[#This Row],[Column43]])</f>
        <v>0</v>
      </c>
      <c r="AV10" s="102">
        <v>0</v>
      </c>
      <c r="AW10" s="102">
        <v>0</v>
      </c>
      <c r="AX10" s="102">
        <v>0</v>
      </c>
      <c r="AY10" s="102">
        <v>0</v>
      </c>
      <c r="AZ10" s="102">
        <v>0</v>
      </c>
      <c r="BA1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" spans="1:53" ht="23.1" customHeight="1" x14ac:dyDescent="0.3">
      <c r="A11" s="79">
        <v>9</v>
      </c>
      <c r="B11" s="56" t="s">
        <v>102</v>
      </c>
      <c r="C11" s="57" t="s">
        <v>103</v>
      </c>
      <c r="D11" s="56" t="s">
        <v>541</v>
      </c>
      <c r="E11" s="56" t="s">
        <v>34</v>
      </c>
      <c r="F11" s="58"/>
      <c r="G11" s="58"/>
      <c r="H11" s="58"/>
      <c r="I11" s="58"/>
      <c r="J11" s="59"/>
      <c r="K11" s="118">
        <v>0</v>
      </c>
      <c r="L11" s="58"/>
      <c r="M11" s="58"/>
      <c r="N11" s="58"/>
      <c r="O11" s="58"/>
      <c r="P11" s="59"/>
      <c r="Q1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" s="102"/>
      <c r="S11" s="102"/>
      <c r="T11" s="102"/>
      <c r="U11" s="102"/>
      <c r="V11" s="59"/>
      <c r="W11" s="118" t="e">
        <f>AVERAGE(Table12151658922[[#This Row],[Column19]],Table12151658922[[#This Row],[Column20]],Table12151658922[[#This Row],[Column22]])</f>
        <v>#DIV/0!</v>
      </c>
      <c r="X11" s="59">
        <v>0</v>
      </c>
      <c r="Y11" s="59">
        <v>0</v>
      </c>
      <c r="Z11" s="59">
        <v>0</v>
      </c>
      <c r="AA11" s="102"/>
      <c r="AB11" s="59"/>
      <c r="AC11" s="118">
        <f>AVERAGE(Table12151658922[[#This Row],[Column25]],Table12151658922[[#This Row],[Column26]],Table12151658922[[#This Row],[Column27]])</f>
        <v>0</v>
      </c>
      <c r="AD11" s="102"/>
      <c r="AE11" s="102"/>
      <c r="AF11" s="102"/>
      <c r="AG11" s="102"/>
      <c r="AH11" s="59"/>
      <c r="AI11" s="118" t="e">
        <f>AVERAGE(Table12151658922[[#This Row],[Column33]],Table12151658922[[#This Row],[Column32]],Table12151658922[[#This Row],[Column31]])</f>
        <v>#DIV/0!</v>
      </c>
      <c r="AJ11" s="58"/>
      <c r="AK11" s="58"/>
      <c r="AL11" s="102"/>
      <c r="AM11" s="58"/>
      <c r="AN11" s="59"/>
      <c r="AO11" s="118">
        <v>0</v>
      </c>
      <c r="AP11" s="59">
        <v>0</v>
      </c>
      <c r="AQ11" s="59">
        <v>0</v>
      </c>
      <c r="AR11" s="59">
        <v>0</v>
      </c>
      <c r="AS11" s="102"/>
      <c r="AT11" s="59"/>
      <c r="AU11" s="118">
        <f>AVERAGE(Table12151658922[[#This Row],[Column45]],Table12151658922[[#This Row],[Column44]],Table12151658922[[#This Row],[Column43]])</f>
        <v>0</v>
      </c>
      <c r="AV11" s="102">
        <v>0</v>
      </c>
      <c r="AW11" s="102">
        <v>0</v>
      </c>
      <c r="AX11" s="102">
        <v>0</v>
      </c>
      <c r="AY11" s="102">
        <v>0</v>
      </c>
      <c r="AZ11" s="102">
        <v>0</v>
      </c>
      <c r="BA1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" spans="1:53" ht="23.1" customHeight="1" x14ac:dyDescent="0.3">
      <c r="A12" s="80">
        <v>10</v>
      </c>
      <c r="B12" s="63" t="s">
        <v>67</v>
      </c>
      <c r="C12" s="64" t="s">
        <v>68</v>
      </c>
      <c r="D12" s="63" t="s">
        <v>449</v>
      </c>
      <c r="E12" s="63" t="s">
        <v>34</v>
      </c>
      <c r="F12" s="54"/>
      <c r="G12" s="54"/>
      <c r="H12" s="54"/>
      <c r="I12" s="54"/>
      <c r="J12" s="65"/>
      <c r="K12" s="118">
        <v>0</v>
      </c>
      <c r="L12" s="54"/>
      <c r="M12" s="54"/>
      <c r="N12" s="54"/>
      <c r="O12" s="54"/>
      <c r="P12" s="65"/>
      <c r="Q1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" s="101"/>
      <c r="S12" s="101"/>
      <c r="T12" s="101"/>
      <c r="U12" s="101"/>
      <c r="V12" s="65"/>
      <c r="W12" s="118" t="e">
        <f>AVERAGE(Table12151658922[[#This Row],[Column19]],Table12151658922[[#This Row],[Column20]],Table12151658922[[#This Row],[Column22]])</f>
        <v>#DIV/0!</v>
      </c>
      <c r="X12" s="59">
        <v>0</v>
      </c>
      <c r="Y12" s="59">
        <v>0</v>
      </c>
      <c r="Z12" s="59">
        <v>0</v>
      </c>
      <c r="AA12" s="101"/>
      <c r="AB12" s="65"/>
      <c r="AC12" s="118">
        <f>AVERAGE(Table12151658922[[#This Row],[Column25]],Table12151658922[[#This Row],[Column26]],Table12151658922[[#This Row],[Column27]])</f>
        <v>0</v>
      </c>
      <c r="AD12" s="101"/>
      <c r="AE12" s="101"/>
      <c r="AF12" s="101"/>
      <c r="AG12" s="101"/>
      <c r="AH12" s="65"/>
      <c r="AI12" s="118" t="e">
        <f>AVERAGE(Table12151658922[[#This Row],[Column33]],Table12151658922[[#This Row],[Column32]],Table12151658922[[#This Row],[Column31]])</f>
        <v>#DIV/0!</v>
      </c>
      <c r="AJ12" s="54"/>
      <c r="AK12" s="54"/>
      <c r="AL12" s="101"/>
      <c r="AM12" s="54"/>
      <c r="AN12" s="65"/>
      <c r="AO12" s="118">
        <v>0</v>
      </c>
      <c r="AP12" s="59">
        <v>0</v>
      </c>
      <c r="AQ12" s="59">
        <v>0</v>
      </c>
      <c r="AR12" s="59">
        <v>0</v>
      </c>
      <c r="AS12" s="101"/>
      <c r="AT12" s="65"/>
      <c r="AU12" s="118">
        <f>AVERAGE(Table12151658922[[#This Row],[Column45]],Table12151658922[[#This Row],[Column44]],Table12151658922[[#This Row],[Column43]])</f>
        <v>0</v>
      </c>
      <c r="AV12" s="102">
        <v>0</v>
      </c>
      <c r="AW12" s="102">
        <v>0</v>
      </c>
      <c r="AX12" s="102">
        <v>0</v>
      </c>
      <c r="AY12" s="102">
        <v>0</v>
      </c>
      <c r="AZ12" s="102">
        <v>0</v>
      </c>
      <c r="BA1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" spans="1:53" ht="23.1" customHeight="1" x14ac:dyDescent="0.3">
      <c r="A13" s="79">
        <v>11</v>
      </c>
      <c r="B13" s="56" t="s">
        <v>161</v>
      </c>
      <c r="C13" s="57" t="s">
        <v>162</v>
      </c>
      <c r="D13" s="56" t="s">
        <v>449</v>
      </c>
      <c r="E13" s="56" t="s">
        <v>160</v>
      </c>
      <c r="F13" s="58"/>
      <c r="G13" s="58"/>
      <c r="H13" s="58"/>
      <c r="I13" s="58"/>
      <c r="J13" s="59"/>
      <c r="K13" s="118">
        <v>0</v>
      </c>
      <c r="L13" s="58"/>
      <c r="M13" s="58"/>
      <c r="N13" s="58"/>
      <c r="O13" s="58"/>
      <c r="P13" s="59"/>
      <c r="Q1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" s="102"/>
      <c r="S13" s="102"/>
      <c r="T13" s="102"/>
      <c r="U13" s="102"/>
      <c r="V13" s="59"/>
      <c r="W13" s="118" t="e">
        <f>AVERAGE(Table12151658922[[#This Row],[Column19]],Table12151658922[[#This Row],[Column20]],Table12151658922[[#This Row],[Column22]])</f>
        <v>#DIV/0!</v>
      </c>
      <c r="X13" s="59">
        <v>0</v>
      </c>
      <c r="Y13" s="59">
        <v>0</v>
      </c>
      <c r="Z13" s="59">
        <v>0</v>
      </c>
      <c r="AA13" s="102"/>
      <c r="AB13" s="59"/>
      <c r="AC13" s="118">
        <f>AVERAGE(Table12151658922[[#This Row],[Column25]],Table12151658922[[#This Row],[Column26]],Table12151658922[[#This Row],[Column27]])</f>
        <v>0</v>
      </c>
      <c r="AD13" s="102"/>
      <c r="AE13" s="102"/>
      <c r="AF13" s="102"/>
      <c r="AG13" s="102"/>
      <c r="AH13" s="59"/>
      <c r="AI13" s="118" t="e">
        <f>AVERAGE(Table12151658922[[#This Row],[Column33]],Table12151658922[[#This Row],[Column32]],Table12151658922[[#This Row],[Column31]])</f>
        <v>#DIV/0!</v>
      </c>
      <c r="AJ13" s="58"/>
      <c r="AK13" s="58"/>
      <c r="AL13" s="102"/>
      <c r="AM13" s="58"/>
      <c r="AN13" s="59"/>
      <c r="AO13" s="118">
        <v>0</v>
      </c>
      <c r="AP13" s="59">
        <v>0</v>
      </c>
      <c r="AQ13" s="59">
        <v>0</v>
      </c>
      <c r="AR13" s="59">
        <v>0</v>
      </c>
      <c r="AS13" s="102"/>
      <c r="AT13" s="59"/>
      <c r="AU13" s="118">
        <f>AVERAGE(Table12151658922[[#This Row],[Column45]],Table12151658922[[#This Row],[Column44]],Table12151658922[[#This Row],[Column43]])</f>
        <v>0</v>
      </c>
      <c r="AV13" s="102">
        <v>0</v>
      </c>
      <c r="AW13" s="102">
        <v>0</v>
      </c>
      <c r="AX13" s="102">
        <v>0</v>
      </c>
      <c r="AY13" s="102">
        <v>0</v>
      </c>
      <c r="AZ13" s="102">
        <v>0</v>
      </c>
      <c r="BA1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" spans="1:53" ht="23.1" customHeight="1" x14ac:dyDescent="0.3">
      <c r="A14" s="80">
        <v>12</v>
      </c>
      <c r="B14" s="63" t="s">
        <v>177</v>
      </c>
      <c r="C14" s="64" t="s">
        <v>178</v>
      </c>
      <c r="D14" s="63" t="s">
        <v>449</v>
      </c>
      <c r="E14" s="63" t="s">
        <v>160</v>
      </c>
      <c r="F14" s="54"/>
      <c r="G14" s="54"/>
      <c r="H14" s="54"/>
      <c r="I14" s="54"/>
      <c r="J14" s="65"/>
      <c r="K14" s="118">
        <v>0</v>
      </c>
      <c r="L14" s="54"/>
      <c r="M14" s="54"/>
      <c r="N14" s="54"/>
      <c r="O14" s="54"/>
      <c r="P14" s="65"/>
      <c r="Q1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" s="101"/>
      <c r="S14" s="101"/>
      <c r="T14" s="101"/>
      <c r="U14" s="101"/>
      <c r="V14" s="65"/>
      <c r="W14" s="118" t="e">
        <f>AVERAGE(Table12151658922[[#This Row],[Column19]],Table12151658922[[#This Row],[Column20]],Table12151658922[[#This Row],[Column22]])</f>
        <v>#DIV/0!</v>
      </c>
      <c r="X14" s="59">
        <v>0</v>
      </c>
      <c r="Y14" s="59">
        <v>0</v>
      </c>
      <c r="Z14" s="59">
        <v>0</v>
      </c>
      <c r="AA14" s="101"/>
      <c r="AB14" s="65"/>
      <c r="AC14" s="118">
        <f>AVERAGE(Table12151658922[[#This Row],[Column25]],Table12151658922[[#This Row],[Column26]],Table12151658922[[#This Row],[Column27]])</f>
        <v>0</v>
      </c>
      <c r="AD14" s="101"/>
      <c r="AE14" s="101"/>
      <c r="AF14" s="101"/>
      <c r="AG14" s="101"/>
      <c r="AH14" s="65"/>
      <c r="AI14" s="118" t="e">
        <f>AVERAGE(Table12151658922[[#This Row],[Column33]],Table12151658922[[#This Row],[Column32]],Table12151658922[[#This Row],[Column31]])</f>
        <v>#DIV/0!</v>
      </c>
      <c r="AJ14" s="54"/>
      <c r="AK14" s="54"/>
      <c r="AL14" s="101"/>
      <c r="AM14" s="54"/>
      <c r="AN14" s="65"/>
      <c r="AO14" s="118">
        <v>0</v>
      </c>
      <c r="AP14" s="59">
        <v>0</v>
      </c>
      <c r="AQ14" s="59">
        <v>0</v>
      </c>
      <c r="AR14" s="59">
        <v>0</v>
      </c>
      <c r="AS14" s="101"/>
      <c r="AT14" s="65"/>
      <c r="AU14" s="118">
        <f>AVERAGE(Table12151658922[[#This Row],[Column45]],Table12151658922[[#This Row],[Column44]],Table12151658922[[#This Row],[Column43]])</f>
        <v>0</v>
      </c>
      <c r="AV14" s="102">
        <v>0</v>
      </c>
      <c r="AW14" s="102">
        <v>0</v>
      </c>
      <c r="AX14" s="102">
        <v>0</v>
      </c>
      <c r="AY14" s="102">
        <v>0</v>
      </c>
      <c r="AZ14" s="102">
        <v>0</v>
      </c>
      <c r="BA1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" spans="1:53" ht="23.1" customHeight="1" x14ac:dyDescent="0.3">
      <c r="A15" s="79">
        <v>13</v>
      </c>
      <c r="B15" s="56" t="s">
        <v>86</v>
      </c>
      <c r="C15" s="57" t="s">
        <v>87</v>
      </c>
      <c r="D15" s="56" t="s">
        <v>449</v>
      </c>
      <c r="E15" s="56" t="s">
        <v>34</v>
      </c>
      <c r="F15" s="58"/>
      <c r="G15" s="58"/>
      <c r="H15" s="58"/>
      <c r="I15" s="58"/>
      <c r="J15" s="59"/>
      <c r="K15" s="118">
        <v>0</v>
      </c>
      <c r="L15" s="58"/>
      <c r="M15" s="58"/>
      <c r="N15" s="58"/>
      <c r="O15" s="58"/>
      <c r="P15" s="59"/>
      <c r="Q1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" s="102"/>
      <c r="S15" s="102"/>
      <c r="T15" s="102"/>
      <c r="U15" s="102"/>
      <c r="V15" s="59"/>
      <c r="W15" s="118" t="e">
        <f>AVERAGE(Table12151658922[[#This Row],[Column19]],Table12151658922[[#This Row],[Column20]],Table12151658922[[#This Row],[Column22]])</f>
        <v>#DIV/0!</v>
      </c>
      <c r="X15" s="59">
        <v>0</v>
      </c>
      <c r="Y15" s="59">
        <v>0</v>
      </c>
      <c r="Z15" s="59">
        <v>0</v>
      </c>
      <c r="AA15" s="102"/>
      <c r="AB15" s="59"/>
      <c r="AC15" s="118">
        <f>AVERAGE(Table12151658922[[#This Row],[Column25]],Table12151658922[[#This Row],[Column26]],Table12151658922[[#This Row],[Column27]])</f>
        <v>0</v>
      </c>
      <c r="AD15" s="102"/>
      <c r="AE15" s="102"/>
      <c r="AF15" s="102"/>
      <c r="AG15" s="102"/>
      <c r="AH15" s="59"/>
      <c r="AI15" s="118" t="e">
        <f>AVERAGE(Table12151658922[[#This Row],[Column33]],Table12151658922[[#This Row],[Column32]],Table12151658922[[#This Row],[Column31]])</f>
        <v>#DIV/0!</v>
      </c>
      <c r="AJ15" s="58"/>
      <c r="AK15" s="58"/>
      <c r="AL15" s="102"/>
      <c r="AM15" s="58"/>
      <c r="AN15" s="59"/>
      <c r="AO15" s="118">
        <v>0</v>
      </c>
      <c r="AP15" s="59">
        <v>0</v>
      </c>
      <c r="AQ15" s="59">
        <v>0</v>
      </c>
      <c r="AR15" s="59">
        <v>0</v>
      </c>
      <c r="AS15" s="102"/>
      <c r="AT15" s="59"/>
      <c r="AU15" s="118">
        <f>AVERAGE(Table12151658922[[#This Row],[Column45]],Table12151658922[[#This Row],[Column44]],Table12151658922[[#This Row],[Column43]])</f>
        <v>0</v>
      </c>
      <c r="AV15" s="102">
        <v>0</v>
      </c>
      <c r="AW15" s="102">
        <v>0</v>
      </c>
      <c r="AX15" s="102">
        <v>0</v>
      </c>
      <c r="AY15" s="102">
        <v>0</v>
      </c>
      <c r="AZ15" s="102">
        <v>0</v>
      </c>
      <c r="BA1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" spans="1:53" ht="23.1" customHeight="1" x14ac:dyDescent="0.3">
      <c r="A16" s="80">
        <v>14</v>
      </c>
      <c r="B16" s="63" t="s">
        <v>193</v>
      </c>
      <c r="C16" s="64" t="s">
        <v>194</v>
      </c>
      <c r="D16" s="63" t="s">
        <v>541</v>
      </c>
      <c r="E16" s="63" t="s">
        <v>160</v>
      </c>
      <c r="F16" s="54"/>
      <c r="G16" s="54"/>
      <c r="H16" s="54"/>
      <c r="I16" s="54"/>
      <c r="J16" s="65"/>
      <c r="K16" s="118">
        <v>0</v>
      </c>
      <c r="L16" s="54"/>
      <c r="M16" s="54"/>
      <c r="N16" s="54"/>
      <c r="O16" s="54"/>
      <c r="P16" s="65"/>
      <c r="Q1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" s="101"/>
      <c r="S16" s="101"/>
      <c r="T16" s="101"/>
      <c r="U16" s="101"/>
      <c r="V16" s="65"/>
      <c r="W16" s="118" t="e">
        <f>AVERAGE(Table12151658922[[#This Row],[Column19]],Table12151658922[[#This Row],[Column20]],Table12151658922[[#This Row],[Column22]])</f>
        <v>#DIV/0!</v>
      </c>
      <c r="X16" s="59">
        <v>0</v>
      </c>
      <c r="Y16" s="59">
        <v>0</v>
      </c>
      <c r="Z16" s="59">
        <v>0</v>
      </c>
      <c r="AA16" s="101"/>
      <c r="AB16" s="65"/>
      <c r="AC16" s="118">
        <f>AVERAGE(Table12151658922[[#This Row],[Column25]],Table12151658922[[#This Row],[Column26]],Table12151658922[[#This Row],[Column27]])</f>
        <v>0</v>
      </c>
      <c r="AD16" s="101"/>
      <c r="AE16" s="101"/>
      <c r="AF16" s="101"/>
      <c r="AG16" s="101"/>
      <c r="AH16" s="65"/>
      <c r="AI16" s="118" t="e">
        <f>AVERAGE(Table12151658922[[#This Row],[Column33]],Table12151658922[[#This Row],[Column32]],Table12151658922[[#This Row],[Column31]])</f>
        <v>#DIV/0!</v>
      </c>
      <c r="AJ16" s="54"/>
      <c r="AK16" s="54"/>
      <c r="AL16" s="101"/>
      <c r="AM16" s="54"/>
      <c r="AN16" s="65"/>
      <c r="AO16" s="118">
        <v>0</v>
      </c>
      <c r="AP16" s="59">
        <v>0</v>
      </c>
      <c r="AQ16" s="59">
        <v>0</v>
      </c>
      <c r="AR16" s="59">
        <v>0</v>
      </c>
      <c r="AS16" s="101"/>
      <c r="AT16" s="65"/>
      <c r="AU16" s="118">
        <f>AVERAGE(Table12151658922[[#This Row],[Column45]],Table12151658922[[#This Row],[Column44]],Table12151658922[[#This Row],[Column43]])</f>
        <v>0</v>
      </c>
      <c r="AV16" s="102">
        <v>0</v>
      </c>
      <c r="AW16" s="102">
        <v>0</v>
      </c>
      <c r="AX16" s="102">
        <v>0</v>
      </c>
      <c r="AY16" s="102">
        <v>0</v>
      </c>
      <c r="AZ16" s="102">
        <v>0</v>
      </c>
      <c r="BA1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" spans="1:53" ht="23.1" customHeight="1" x14ac:dyDescent="0.3">
      <c r="A17" s="79">
        <v>15</v>
      </c>
      <c r="B17" s="56" t="s">
        <v>292</v>
      </c>
      <c r="C17" s="57" t="s">
        <v>293</v>
      </c>
      <c r="D17" s="56" t="s">
        <v>541</v>
      </c>
      <c r="E17" s="56" t="s">
        <v>492</v>
      </c>
      <c r="F17" s="58"/>
      <c r="G17" s="58"/>
      <c r="H17" s="58"/>
      <c r="I17" s="58"/>
      <c r="J17" s="59"/>
      <c r="K17" s="118">
        <v>0</v>
      </c>
      <c r="L17" s="58"/>
      <c r="M17" s="58"/>
      <c r="N17" s="58"/>
      <c r="O17" s="58"/>
      <c r="P17" s="59"/>
      <c r="Q1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" s="102"/>
      <c r="S17" s="102"/>
      <c r="T17" s="102"/>
      <c r="U17" s="102"/>
      <c r="V17" s="59"/>
      <c r="W17" s="118" t="e">
        <f>AVERAGE(Table12151658922[[#This Row],[Column19]],Table12151658922[[#This Row],[Column20]],Table12151658922[[#This Row],[Column22]])</f>
        <v>#DIV/0!</v>
      </c>
      <c r="X17" s="59">
        <v>0</v>
      </c>
      <c r="Y17" s="59">
        <v>0</v>
      </c>
      <c r="Z17" s="59">
        <v>0</v>
      </c>
      <c r="AA17" s="102"/>
      <c r="AB17" s="59"/>
      <c r="AC17" s="118">
        <f>AVERAGE(Table12151658922[[#This Row],[Column25]],Table12151658922[[#This Row],[Column26]],Table12151658922[[#This Row],[Column27]])</f>
        <v>0</v>
      </c>
      <c r="AD17" s="102"/>
      <c r="AE17" s="102"/>
      <c r="AF17" s="102"/>
      <c r="AG17" s="102"/>
      <c r="AH17" s="59"/>
      <c r="AI17" s="118" t="e">
        <f>AVERAGE(Table12151658922[[#This Row],[Column33]],Table12151658922[[#This Row],[Column32]],Table12151658922[[#This Row],[Column31]])</f>
        <v>#DIV/0!</v>
      </c>
      <c r="AJ17" s="58"/>
      <c r="AK17" s="58"/>
      <c r="AL17" s="102"/>
      <c r="AM17" s="58"/>
      <c r="AN17" s="59"/>
      <c r="AO17" s="118">
        <v>0</v>
      </c>
      <c r="AP17" s="59">
        <v>0</v>
      </c>
      <c r="AQ17" s="59">
        <v>0</v>
      </c>
      <c r="AR17" s="59">
        <v>0</v>
      </c>
      <c r="AS17" s="102"/>
      <c r="AT17" s="59"/>
      <c r="AU17" s="118">
        <f>AVERAGE(Table12151658922[[#This Row],[Column45]],Table12151658922[[#This Row],[Column44]],Table12151658922[[#This Row],[Column43]])</f>
        <v>0</v>
      </c>
      <c r="AV17" s="102">
        <v>0</v>
      </c>
      <c r="AW17" s="102">
        <v>0</v>
      </c>
      <c r="AX17" s="102">
        <v>0</v>
      </c>
      <c r="AY17" s="102">
        <v>0</v>
      </c>
      <c r="AZ17" s="102">
        <v>0</v>
      </c>
      <c r="BA1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" spans="1:53" ht="23.1" customHeight="1" x14ac:dyDescent="0.3">
      <c r="A18" s="80">
        <v>16</v>
      </c>
      <c r="B18" s="63" t="s">
        <v>104</v>
      </c>
      <c r="C18" s="64" t="s">
        <v>105</v>
      </c>
      <c r="D18" s="63" t="s">
        <v>449</v>
      </c>
      <c r="E18" s="63" t="s">
        <v>34</v>
      </c>
      <c r="F18" s="54"/>
      <c r="G18" s="54"/>
      <c r="H18" s="54"/>
      <c r="I18" s="54"/>
      <c r="J18" s="65"/>
      <c r="K18" s="118">
        <v>0</v>
      </c>
      <c r="L18" s="54"/>
      <c r="M18" s="54"/>
      <c r="N18" s="54"/>
      <c r="O18" s="54"/>
      <c r="P18" s="65"/>
      <c r="Q1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" s="101"/>
      <c r="S18" s="101"/>
      <c r="T18" s="101"/>
      <c r="U18" s="101"/>
      <c r="V18" s="65"/>
      <c r="W18" s="118" t="e">
        <f>AVERAGE(Table12151658922[[#This Row],[Column19]],Table12151658922[[#This Row],[Column20]],Table12151658922[[#This Row],[Column22]])</f>
        <v>#DIV/0!</v>
      </c>
      <c r="X18" s="59">
        <v>0</v>
      </c>
      <c r="Y18" s="59">
        <v>0</v>
      </c>
      <c r="Z18" s="59">
        <v>0</v>
      </c>
      <c r="AA18" s="101"/>
      <c r="AB18" s="65"/>
      <c r="AC18" s="118">
        <f>AVERAGE(Table12151658922[[#This Row],[Column25]],Table12151658922[[#This Row],[Column26]],Table12151658922[[#This Row],[Column27]])</f>
        <v>0</v>
      </c>
      <c r="AD18" s="101"/>
      <c r="AE18" s="101"/>
      <c r="AF18" s="101"/>
      <c r="AG18" s="101"/>
      <c r="AH18" s="65"/>
      <c r="AI18" s="118" t="e">
        <f>AVERAGE(Table12151658922[[#This Row],[Column33]],Table12151658922[[#This Row],[Column32]],Table12151658922[[#This Row],[Column31]])</f>
        <v>#DIV/0!</v>
      </c>
      <c r="AJ18" s="54"/>
      <c r="AK18" s="54"/>
      <c r="AL18" s="101"/>
      <c r="AM18" s="54"/>
      <c r="AN18" s="65"/>
      <c r="AO18" s="118">
        <v>0</v>
      </c>
      <c r="AP18" s="59">
        <v>0</v>
      </c>
      <c r="AQ18" s="59">
        <v>0</v>
      </c>
      <c r="AR18" s="59">
        <v>0</v>
      </c>
      <c r="AS18" s="101"/>
      <c r="AT18" s="65"/>
      <c r="AU18" s="118">
        <f>AVERAGE(Table12151658922[[#This Row],[Column45]],Table12151658922[[#This Row],[Column44]],Table12151658922[[#This Row],[Column43]])</f>
        <v>0</v>
      </c>
      <c r="AV18" s="102">
        <v>0</v>
      </c>
      <c r="AW18" s="102">
        <v>0</v>
      </c>
      <c r="AX18" s="102">
        <v>0</v>
      </c>
      <c r="AY18" s="102">
        <v>0</v>
      </c>
      <c r="AZ18" s="102">
        <v>0</v>
      </c>
      <c r="BA1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" spans="1:53" ht="23.1" customHeight="1" x14ac:dyDescent="0.3">
      <c r="A19" s="79">
        <v>17</v>
      </c>
      <c r="B19" s="56" t="s">
        <v>294</v>
      </c>
      <c r="C19" s="57" t="s">
        <v>295</v>
      </c>
      <c r="D19" s="56" t="s">
        <v>541</v>
      </c>
      <c r="E19" s="56" t="s">
        <v>492</v>
      </c>
      <c r="F19" s="58"/>
      <c r="G19" s="58"/>
      <c r="H19" s="58"/>
      <c r="I19" s="58"/>
      <c r="J19" s="59"/>
      <c r="K19" s="118">
        <v>0</v>
      </c>
      <c r="L19" s="58"/>
      <c r="M19" s="58"/>
      <c r="N19" s="58"/>
      <c r="O19" s="58"/>
      <c r="P19" s="59"/>
      <c r="Q1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" s="102"/>
      <c r="S19" s="102"/>
      <c r="T19" s="102"/>
      <c r="U19" s="102"/>
      <c r="V19" s="59"/>
      <c r="W19" s="118" t="e">
        <f>AVERAGE(Table12151658922[[#This Row],[Column19]],Table12151658922[[#This Row],[Column20]],Table12151658922[[#This Row],[Column22]])</f>
        <v>#DIV/0!</v>
      </c>
      <c r="X19" s="59">
        <v>0</v>
      </c>
      <c r="Y19" s="59">
        <v>0</v>
      </c>
      <c r="Z19" s="59">
        <v>0</v>
      </c>
      <c r="AA19" s="102"/>
      <c r="AB19" s="59"/>
      <c r="AC19" s="118">
        <f>AVERAGE(Table12151658922[[#This Row],[Column25]],Table12151658922[[#This Row],[Column26]],Table12151658922[[#This Row],[Column27]])</f>
        <v>0</v>
      </c>
      <c r="AD19" s="102"/>
      <c r="AE19" s="102"/>
      <c r="AF19" s="102"/>
      <c r="AG19" s="102"/>
      <c r="AH19" s="59"/>
      <c r="AI19" s="118" t="e">
        <f>AVERAGE(Table12151658922[[#This Row],[Column33]],Table12151658922[[#This Row],[Column32]],Table12151658922[[#This Row],[Column31]])</f>
        <v>#DIV/0!</v>
      </c>
      <c r="AJ19" s="58"/>
      <c r="AK19" s="58"/>
      <c r="AL19" s="102"/>
      <c r="AM19" s="58"/>
      <c r="AN19" s="59"/>
      <c r="AO19" s="118">
        <v>0</v>
      </c>
      <c r="AP19" s="59">
        <v>0</v>
      </c>
      <c r="AQ19" s="59">
        <v>0</v>
      </c>
      <c r="AR19" s="59">
        <v>0</v>
      </c>
      <c r="AS19" s="102"/>
      <c r="AT19" s="59"/>
      <c r="AU19" s="118">
        <f>AVERAGE(Table12151658922[[#This Row],[Column45]],Table12151658922[[#This Row],[Column44]],Table12151658922[[#This Row],[Column43]])</f>
        <v>0</v>
      </c>
      <c r="AV19" s="102">
        <v>0</v>
      </c>
      <c r="AW19" s="102">
        <v>0</v>
      </c>
      <c r="AX19" s="102">
        <v>0</v>
      </c>
      <c r="AY19" s="102">
        <v>0</v>
      </c>
      <c r="AZ19" s="102">
        <v>0</v>
      </c>
      <c r="BA1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" spans="1:53" ht="23.1" customHeight="1" x14ac:dyDescent="0.3">
      <c r="A20" s="80">
        <v>18</v>
      </c>
      <c r="B20" s="63" t="s">
        <v>106</v>
      </c>
      <c r="C20" s="64" t="s">
        <v>107</v>
      </c>
      <c r="D20" s="63" t="s">
        <v>542</v>
      </c>
      <c r="E20" s="63" t="s">
        <v>34</v>
      </c>
      <c r="F20" s="54"/>
      <c r="G20" s="54"/>
      <c r="H20" s="54"/>
      <c r="I20" s="54"/>
      <c r="J20" s="65"/>
      <c r="K20" s="118">
        <v>0</v>
      </c>
      <c r="L20" s="54"/>
      <c r="M20" s="54"/>
      <c r="N20" s="54"/>
      <c r="O20" s="54"/>
      <c r="P20" s="65"/>
      <c r="Q2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" s="101"/>
      <c r="S20" s="101"/>
      <c r="T20" s="101"/>
      <c r="U20" s="101"/>
      <c r="V20" s="65"/>
      <c r="W20" s="118" t="e">
        <f>AVERAGE(Table12151658922[[#This Row],[Column19]],Table12151658922[[#This Row],[Column20]],Table12151658922[[#This Row],[Column22]])</f>
        <v>#DIV/0!</v>
      </c>
      <c r="X20" s="59">
        <v>0</v>
      </c>
      <c r="Y20" s="59">
        <v>0</v>
      </c>
      <c r="Z20" s="59">
        <v>0</v>
      </c>
      <c r="AA20" s="101"/>
      <c r="AB20" s="65"/>
      <c r="AC20" s="118">
        <f>AVERAGE(Table12151658922[[#This Row],[Column25]],Table12151658922[[#This Row],[Column26]],Table12151658922[[#This Row],[Column27]])</f>
        <v>0</v>
      </c>
      <c r="AD20" s="101"/>
      <c r="AE20" s="101"/>
      <c r="AF20" s="101"/>
      <c r="AG20" s="101"/>
      <c r="AH20" s="65"/>
      <c r="AI20" s="118" t="e">
        <f>AVERAGE(Table12151658922[[#This Row],[Column33]],Table12151658922[[#This Row],[Column32]],Table12151658922[[#This Row],[Column31]])</f>
        <v>#DIV/0!</v>
      </c>
      <c r="AJ20" s="54"/>
      <c r="AK20" s="54"/>
      <c r="AL20" s="101"/>
      <c r="AM20" s="54"/>
      <c r="AN20" s="65"/>
      <c r="AO20" s="118">
        <v>0</v>
      </c>
      <c r="AP20" s="59">
        <v>0</v>
      </c>
      <c r="AQ20" s="59">
        <v>0</v>
      </c>
      <c r="AR20" s="59">
        <v>0</v>
      </c>
      <c r="AS20" s="101"/>
      <c r="AT20" s="65"/>
      <c r="AU20" s="118">
        <f>AVERAGE(Table12151658922[[#This Row],[Column45]],Table12151658922[[#This Row],[Column44]],Table12151658922[[#This Row],[Column43]])</f>
        <v>0</v>
      </c>
      <c r="AV20" s="102">
        <v>0</v>
      </c>
      <c r="AW20" s="102">
        <v>0</v>
      </c>
      <c r="AX20" s="102">
        <v>0</v>
      </c>
      <c r="AY20" s="102">
        <v>0</v>
      </c>
      <c r="AZ20" s="102">
        <v>0</v>
      </c>
      <c r="BA2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" spans="1:53" ht="23.1" customHeight="1" x14ac:dyDescent="0.3">
      <c r="A21" s="79">
        <v>19</v>
      </c>
      <c r="B21" s="56" t="s">
        <v>49</v>
      </c>
      <c r="C21" s="57" t="s">
        <v>50</v>
      </c>
      <c r="D21" s="56" t="s">
        <v>541</v>
      </c>
      <c r="E21" s="56" t="s">
        <v>34</v>
      </c>
      <c r="F21" s="58"/>
      <c r="G21" s="58"/>
      <c r="H21" s="58"/>
      <c r="I21" s="58"/>
      <c r="J21" s="59"/>
      <c r="K21" s="118">
        <v>0</v>
      </c>
      <c r="L21" s="58"/>
      <c r="M21" s="58"/>
      <c r="N21" s="58"/>
      <c r="O21" s="58"/>
      <c r="P21" s="59"/>
      <c r="Q2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" s="102"/>
      <c r="S21" s="102"/>
      <c r="T21" s="102"/>
      <c r="U21" s="102"/>
      <c r="V21" s="59"/>
      <c r="W21" s="118" t="e">
        <f>AVERAGE(Table12151658922[[#This Row],[Column19]],Table12151658922[[#This Row],[Column20]],Table12151658922[[#This Row],[Column22]])</f>
        <v>#DIV/0!</v>
      </c>
      <c r="X21" s="59">
        <v>0</v>
      </c>
      <c r="Y21" s="59">
        <v>0</v>
      </c>
      <c r="Z21" s="59">
        <v>0</v>
      </c>
      <c r="AA21" s="102"/>
      <c r="AB21" s="59"/>
      <c r="AC21" s="118">
        <f>AVERAGE(Table12151658922[[#This Row],[Column25]],Table12151658922[[#This Row],[Column26]],Table12151658922[[#This Row],[Column27]])</f>
        <v>0</v>
      </c>
      <c r="AD21" s="102"/>
      <c r="AE21" s="102"/>
      <c r="AF21" s="102"/>
      <c r="AG21" s="102"/>
      <c r="AH21" s="59"/>
      <c r="AI21" s="118" t="e">
        <f>AVERAGE(Table12151658922[[#This Row],[Column33]],Table12151658922[[#This Row],[Column32]],Table12151658922[[#This Row],[Column31]])</f>
        <v>#DIV/0!</v>
      </c>
      <c r="AJ21" s="58"/>
      <c r="AK21" s="58"/>
      <c r="AL21" s="102"/>
      <c r="AM21" s="58"/>
      <c r="AN21" s="59"/>
      <c r="AO21" s="118">
        <v>0</v>
      </c>
      <c r="AP21" s="59">
        <v>0</v>
      </c>
      <c r="AQ21" s="59">
        <v>0</v>
      </c>
      <c r="AR21" s="59">
        <v>0</v>
      </c>
      <c r="AS21" s="102"/>
      <c r="AT21" s="59"/>
      <c r="AU21" s="118">
        <f>AVERAGE(Table12151658922[[#This Row],[Column45]],Table12151658922[[#This Row],[Column44]],Table12151658922[[#This Row],[Column43]])</f>
        <v>0</v>
      </c>
      <c r="AV21" s="102">
        <v>0</v>
      </c>
      <c r="AW21" s="102">
        <v>0</v>
      </c>
      <c r="AX21" s="102">
        <v>0</v>
      </c>
      <c r="AY21" s="102">
        <v>0</v>
      </c>
      <c r="AZ21" s="102">
        <v>0</v>
      </c>
      <c r="BA2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" spans="1:53" ht="23.1" customHeight="1" x14ac:dyDescent="0.3">
      <c r="A22" s="80">
        <v>20</v>
      </c>
      <c r="B22" s="63" t="s">
        <v>195</v>
      </c>
      <c r="C22" s="64" t="s">
        <v>536</v>
      </c>
      <c r="D22" s="63" t="s">
        <v>449</v>
      </c>
      <c r="E22" s="63" t="s">
        <v>160</v>
      </c>
      <c r="F22" s="54"/>
      <c r="G22" s="54"/>
      <c r="H22" s="54"/>
      <c r="I22" s="54"/>
      <c r="J22" s="65"/>
      <c r="K22" s="118">
        <v>0</v>
      </c>
      <c r="L22" s="54"/>
      <c r="M22" s="54"/>
      <c r="N22" s="54"/>
      <c r="O22" s="54"/>
      <c r="P22" s="65"/>
      <c r="Q2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" s="101"/>
      <c r="S22" s="101"/>
      <c r="T22" s="101"/>
      <c r="U22" s="101"/>
      <c r="V22" s="65"/>
      <c r="W22" s="118" t="e">
        <f>AVERAGE(Table12151658922[[#This Row],[Column19]],Table12151658922[[#This Row],[Column20]],Table12151658922[[#This Row],[Column22]])</f>
        <v>#DIV/0!</v>
      </c>
      <c r="X22" s="59">
        <v>0</v>
      </c>
      <c r="Y22" s="59">
        <v>0</v>
      </c>
      <c r="Z22" s="59">
        <v>0</v>
      </c>
      <c r="AA22" s="101"/>
      <c r="AB22" s="65"/>
      <c r="AC22" s="118">
        <f>AVERAGE(Table12151658922[[#This Row],[Column25]],Table12151658922[[#This Row],[Column26]],Table12151658922[[#This Row],[Column27]])</f>
        <v>0</v>
      </c>
      <c r="AD22" s="101"/>
      <c r="AE22" s="101"/>
      <c r="AF22" s="101"/>
      <c r="AG22" s="101"/>
      <c r="AH22" s="65"/>
      <c r="AI22" s="118" t="e">
        <f>AVERAGE(Table12151658922[[#This Row],[Column33]],Table12151658922[[#This Row],[Column32]],Table12151658922[[#This Row],[Column31]])</f>
        <v>#DIV/0!</v>
      </c>
      <c r="AJ22" s="54"/>
      <c r="AK22" s="54"/>
      <c r="AL22" s="101"/>
      <c r="AM22" s="54"/>
      <c r="AN22" s="65"/>
      <c r="AO22" s="118">
        <v>0</v>
      </c>
      <c r="AP22" s="59">
        <v>0</v>
      </c>
      <c r="AQ22" s="59">
        <v>0</v>
      </c>
      <c r="AR22" s="59">
        <v>0</v>
      </c>
      <c r="AS22" s="101"/>
      <c r="AT22" s="65"/>
      <c r="AU22" s="118">
        <f>AVERAGE(Table12151658922[[#This Row],[Column45]],Table12151658922[[#This Row],[Column44]],Table12151658922[[#This Row],[Column43]])</f>
        <v>0</v>
      </c>
      <c r="AV22" s="102">
        <v>0</v>
      </c>
      <c r="AW22" s="102">
        <v>0</v>
      </c>
      <c r="AX22" s="102">
        <v>0</v>
      </c>
      <c r="AY22" s="102">
        <v>0</v>
      </c>
      <c r="AZ22" s="102">
        <v>0</v>
      </c>
      <c r="BA2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3" spans="1:53" ht="23.1" customHeight="1" x14ac:dyDescent="0.3">
      <c r="A23" s="79">
        <v>21</v>
      </c>
      <c r="B23" s="56" t="s">
        <v>208</v>
      </c>
      <c r="C23" s="57" t="s">
        <v>209</v>
      </c>
      <c r="D23" s="56" t="s">
        <v>449</v>
      </c>
      <c r="E23" s="56" t="s">
        <v>160</v>
      </c>
      <c r="F23" s="58"/>
      <c r="G23" s="58"/>
      <c r="H23" s="58"/>
      <c r="I23" s="58"/>
      <c r="J23" s="59"/>
      <c r="K23" s="118">
        <v>0</v>
      </c>
      <c r="L23" s="58"/>
      <c r="M23" s="58"/>
      <c r="N23" s="58"/>
      <c r="O23" s="58"/>
      <c r="P23" s="59"/>
      <c r="Q2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3" s="102"/>
      <c r="S23" s="102"/>
      <c r="T23" s="102"/>
      <c r="U23" s="102"/>
      <c r="V23" s="59"/>
      <c r="W23" s="118" t="e">
        <f>AVERAGE(Table12151658922[[#This Row],[Column19]],Table12151658922[[#This Row],[Column20]],Table12151658922[[#This Row],[Column22]])</f>
        <v>#DIV/0!</v>
      </c>
      <c r="X23" s="59">
        <v>0</v>
      </c>
      <c r="Y23" s="59">
        <v>0</v>
      </c>
      <c r="Z23" s="59">
        <v>0</v>
      </c>
      <c r="AA23" s="102"/>
      <c r="AB23" s="59"/>
      <c r="AC23" s="118">
        <f>AVERAGE(Table12151658922[[#This Row],[Column25]],Table12151658922[[#This Row],[Column26]],Table12151658922[[#This Row],[Column27]])</f>
        <v>0</v>
      </c>
      <c r="AD23" s="102"/>
      <c r="AE23" s="102"/>
      <c r="AF23" s="102"/>
      <c r="AG23" s="102"/>
      <c r="AH23" s="59"/>
      <c r="AI23" s="118" t="e">
        <f>AVERAGE(Table12151658922[[#This Row],[Column33]],Table12151658922[[#This Row],[Column32]],Table12151658922[[#This Row],[Column31]])</f>
        <v>#DIV/0!</v>
      </c>
      <c r="AJ23" s="58"/>
      <c r="AK23" s="58"/>
      <c r="AL23" s="102"/>
      <c r="AM23" s="58"/>
      <c r="AN23" s="59"/>
      <c r="AO23" s="118">
        <v>0</v>
      </c>
      <c r="AP23" s="59">
        <v>0</v>
      </c>
      <c r="AQ23" s="59">
        <v>0</v>
      </c>
      <c r="AR23" s="59">
        <v>0</v>
      </c>
      <c r="AS23" s="102"/>
      <c r="AT23" s="59"/>
      <c r="AU23" s="118">
        <f>AVERAGE(Table12151658922[[#This Row],[Column45]],Table12151658922[[#This Row],[Column44]],Table12151658922[[#This Row],[Column43]])</f>
        <v>0</v>
      </c>
      <c r="AV23" s="102">
        <v>0</v>
      </c>
      <c r="AW23" s="102">
        <v>0</v>
      </c>
      <c r="AX23" s="102">
        <v>0</v>
      </c>
      <c r="AY23" s="102">
        <v>0</v>
      </c>
      <c r="AZ23" s="102">
        <v>0</v>
      </c>
      <c r="BA2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4" spans="1:53" ht="23.1" customHeight="1" x14ac:dyDescent="0.3">
      <c r="A24" s="80">
        <v>22</v>
      </c>
      <c r="B24" s="63" t="s">
        <v>57</v>
      </c>
      <c r="C24" s="64" t="s">
        <v>58</v>
      </c>
      <c r="D24" s="63" t="s">
        <v>449</v>
      </c>
      <c r="E24" s="63" t="s">
        <v>34</v>
      </c>
      <c r="F24" s="54"/>
      <c r="G24" s="54"/>
      <c r="H24" s="54"/>
      <c r="I24" s="54"/>
      <c r="J24" s="65"/>
      <c r="K24" s="118">
        <v>0</v>
      </c>
      <c r="L24" s="54"/>
      <c r="M24" s="54"/>
      <c r="N24" s="54"/>
      <c r="O24" s="54"/>
      <c r="P24" s="65"/>
      <c r="Q2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4" s="101"/>
      <c r="S24" s="101"/>
      <c r="T24" s="101"/>
      <c r="U24" s="101"/>
      <c r="V24" s="65"/>
      <c r="W24" s="118" t="e">
        <f>AVERAGE(Table12151658922[[#This Row],[Column19]],Table12151658922[[#This Row],[Column20]],Table12151658922[[#This Row],[Column22]])</f>
        <v>#DIV/0!</v>
      </c>
      <c r="X24" s="59">
        <v>0</v>
      </c>
      <c r="Y24" s="59">
        <v>0</v>
      </c>
      <c r="Z24" s="59">
        <v>0</v>
      </c>
      <c r="AA24" s="101"/>
      <c r="AB24" s="65"/>
      <c r="AC24" s="118">
        <f>AVERAGE(Table12151658922[[#This Row],[Column25]],Table12151658922[[#This Row],[Column26]],Table12151658922[[#This Row],[Column27]])</f>
        <v>0</v>
      </c>
      <c r="AD24" s="101"/>
      <c r="AE24" s="101"/>
      <c r="AF24" s="101"/>
      <c r="AG24" s="101"/>
      <c r="AH24" s="65"/>
      <c r="AI24" s="118" t="e">
        <f>AVERAGE(Table12151658922[[#This Row],[Column33]],Table12151658922[[#This Row],[Column32]],Table12151658922[[#This Row],[Column31]])</f>
        <v>#DIV/0!</v>
      </c>
      <c r="AJ24" s="54"/>
      <c r="AK24" s="54"/>
      <c r="AL24" s="101"/>
      <c r="AM24" s="54"/>
      <c r="AN24" s="65"/>
      <c r="AO24" s="118">
        <v>0</v>
      </c>
      <c r="AP24" s="59">
        <v>0</v>
      </c>
      <c r="AQ24" s="59">
        <v>0</v>
      </c>
      <c r="AR24" s="59">
        <v>0</v>
      </c>
      <c r="AS24" s="101"/>
      <c r="AT24" s="65"/>
      <c r="AU24" s="118">
        <f>AVERAGE(Table12151658922[[#This Row],[Column45]],Table12151658922[[#This Row],[Column44]],Table12151658922[[#This Row],[Column43]])</f>
        <v>0</v>
      </c>
      <c r="AV24" s="102">
        <v>0</v>
      </c>
      <c r="AW24" s="102">
        <v>0</v>
      </c>
      <c r="AX24" s="102">
        <v>0</v>
      </c>
      <c r="AY24" s="102">
        <v>0</v>
      </c>
      <c r="AZ24" s="102">
        <v>0</v>
      </c>
      <c r="BA2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5" spans="1:53" ht="23.1" customHeight="1" x14ac:dyDescent="0.3">
      <c r="A25" s="79">
        <v>23</v>
      </c>
      <c r="B25" s="56" t="s">
        <v>224</v>
      </c>
      <c r="C25" s="57" t="s">
        <v>225</v>
      </c>
      <c r="D25" s="56" t="s">
        <v>449</v>
      </c>
      <c r="E25" s="56" t="s">
        <v>160</v>
      </c>
      <c r="F25" s="58"/>
      <c r="G25" s="58"/>
      <c r="H25" s="58"/>
      <c r="I25" s="58"/>
      <c r="J25" s="59"/>
      <c r="K25" s="118">
        <v>0</v>
      </c>
      <c r="L25" s="58"/>
      <c r="M25" s="58"/>
      <c r="N25" s="58"/>
      <c r="O25" s="58"/>
      <c r="P25" s="59"/>
      <c r="Q2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5" s="102"/>
      <c r="S25" s="102"/>
      <c r="T25" s="102"/>
      <c r="U25" s="102"/>
      <c r="V25" s="59"/>
      <c r="W25" s="118" t="e">
        <f>AVERAGE(Table12151658922[[#This Row],[Column19]],Table12151658922[[#This Row],[Column20]],Table12151658922[[#This Row],[Column22]])</f>
        <v>#DIV/0!</v>
      </c>
      <c r="X25" s="59">
        <v>0</v>
      </c>
      <c r="Y25" s="59">
        <v>0</v>
      </c>
      <c r="Z25" s="59">
        <v>0</v>
      </c>
      <c r="AA25" s="102"/>
      <c r="AB25" s="59"/>
      <c r="AC25" s="118">
        <f>AVERAGE(Table12151658922[[#This Row],[Column25]],Table12151658922[[#This Row],[Column26]],Table12151658922[[#This Row],[Column27]])</f>
        <v>0</v>
      </c>
      <c r="AD25" s="102"/>
      <c r="AE25" s="102"/>
      <c r="AF25" s="102"/>
      <c r="AG25" s="102"/>
      <c r="AH25" s="59"/>
      <c r="AI25" s="118" t="e">
        <f>AVERAGE(Table12151658922[[#This Row],[Column33]],Table12151658922[[#This Row],[Column32]],Table12151658922[[#This Row],[Column31]])</f>
        <v>#DIV/0!</v>
      </c>
      <c r="AJ25" s="58"/>
      <c r="AK25" s="58"/>
      <c r="AL25" s="102"/>
      <c r="AM25" s="58"/>
      <c r="AN25" s="59"/>
      <c r="AO25" s="118">
        <v>0</v>
      </c>
      <c r="AP25" s="59">
        <v>0</v>
      </c>
      <c r="AQ25" s="59">
        <v>0</v>
      </c>
      <c r="AR25" s="59">
        <v>0</v>
      </c>
      <c r="AS25" s="102"/>
      <c r="AT25" s="59"/>
      <c r="AU25" s="118">
        <f>AVERAGE(Table12151658922[[#This Row],[Column45]],Table12151658922[[#This Row],[Column44]],Table12151658922[[#This Row],[Column43]])</f>
        <v>0</v>
      </c>
      <c r="AV25" s="102">
        <v>0</v>
      </c>
      <c r="AW25" s="102">
        <v>0</v>
      </c>
      <c r="AX25" s="102">
        <v>0</v>
      </c>
      <c r="AY25" s="102">
        <v>0</v>
      </c>
      <c r="AZ25" s="102">
        <v>0</v>
      </c>
      <c r="BA2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6" spans="1:53" ht="23.1" customHeight="1" x14ac:dyDescent="0.3">
      <c r="A26" s="80">
        <v>24</v>
      </c>
      <c r="B26" s="63" t="s">
        <v>296</v>
      </c>
      <c r="C26" s="64" t="s">
        <v>108</v>
      </c>
      <c r="D26" s="63" t="s">
        <v>449</v>
      </c>
      <c r="E26" s="63" t="s">
        <v>34</v>
      </c>
      <c r="F26" s="54"/>
      <c r="G26" s="54"/>
      <c r="H26" s="54"/>
      <c r="I26" s="54"/>
      <c r="J26" s="65"/>
      <c r="K26" s="118">
        <v>0</v>
      </c>
      <c r="L26" s="54"/>
      <c r="M26" s="54"/>
      <c r="N26" s="54"/>
      <c r="O26" s="54"/>
      <c r="P26" s="65"/>
      <c r="Q2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6" s="101"/>
      <c r="S26" s="101"/>
      <c r="T26" s="101"/>
      <c r="U26" s="101"/>
      <c r="V26" s="65"/>
      <c r="W26" s="118" t="e">
        <f>AVERAGE(Table12151658922[[#This Row],[Column19]],Table12151658922[[#This Row],[Column20]],Table12151658922[[#This Row],[Column22]])</f>
        <v>#DIV/0!</v>
      </c>
      <c r="X26" s="59">
        <v>0</v>
      </c>
      <c r="Y26" s="59">
        <v>0</v>
      </c>
      <c r="Z26" s="59">
        <v>0</v>
      </c>
      <c r="AA26" s="101"/>
      <c r="AB26" s="65"/>
      <c r="AC26" s="118">
        <f>AVERAGE(Table12151658922[[#This Row],[Column25]],Table12151658922[[#This Row],[Column26]],Table12151658922[[#This Row],[Column27]])</f>
        <v>0</v>
      </c>
      <c r="AD26" s="101"/>
      <c r="AE26" s="101"/>
      <c r="AF26" s="101"/>
      <c r="AG26" s="101"/>
      <c r="AH26" s="65"/>
      <c r="AI26" s="118" t="e">
        <f>AVERAGE(Table12151658922[[#This Row],[Column33]],Table12151658922[[#This Row],[Column32]],Table12151658922[[#This Row],[Column31]])</f>
        <v>#DIV/0!</v>
      </c>
      <c r="AJ26" s="54"/>
      <c r="AK26" s="54"/>
      <c r="AL26" s="101"/>
      <c r="AM26" s="54"/>
      <c r="AN26" s="65"/>
      <c r="AO26" s="118">
        <v>0</v>
      </c>
      <c r="AP26" s="59">
        <v>0</v>
      </c>
      <c r="AQ26" s="59">
        <v>0</v>
      </c>
      <c r="AR26" s="59">
        <v>0</v>
      </c>
      <c r="AS26" s="101"/>
      <c r="AT26" s="65"/>
      <c r="AU26" s="118">
        <f>AVERAGE(Table12151658922[[#This Row],[Column45]],Table12151658922[[#This Row],[Column44]],Table12151658922[[#This Row],[Column43]])</f>
        <v>0</v>
      </c>
      <c r="AV26" s="102">
        <v>0</v>
      </c>
      <c r="AW26" s="102">
        <v>0</v>
      </c>
      <c r="AX26" s="102">
        <v>0</v>
      </c>
      <c r="AY26" s="102">
        <v>0</v>
      </c>
      <c r="AZ26" s="102">
        <v>0</v>
      </c>
      <c r="BA2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7" spans="1:53" ht="23.1" customHeight="1" x14ac:dyDescent="0.3">
      <c r="A27" s="79">
        <v>25</v>
      </c>
      <c r="B27" s="56" t="s">
        <v>240</v>
      </c>
      <c r="C27" s="57" t="s">
        <v>241</v>
      </c>
      <c r="D27" s="56" t="s">
        <v>449</v>
      </c>
      <c r="E27" s="56" t="s">
        <v>160</v>
      </c>
      <c r="F27" s="58"/>
      <c r="G27" s="58"/>
      <c r="H27" s="58"/>
      <c r="I27" s="58"/>
      <c r="J27" s="59"/>
      <c r="K27" s="118">
        <v>0</v>
      </c>
      <c r="L27" s="58"/>
      <c r="M27" s="58"/>
      <c r="N27" s="58"/>
      <c r="O27" s="58"/>
      <c r="P27" s="59"/>
      <c r="Q2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7" s="102"/>
      <c r="S27" s="102"/>
      <c r="T27" s="102"/>
      <c r="U27" s="102"/>
      <c r="V27" s="59"/>
      <c r="W27" s="118" t="e">
        <f>AVERAGE(Table12151658922[[#This Row],[Column19]],Table12151658922[[#This Row],[Column20]],Table12151658922[[#This Row],[Column22]])</f>
        <v>#DIV/0!</v>
      </c>
      <c r="X27" s="59">
        <v>0</v>
      </c>
      <c r="Y27" s="59">
        <v>0</v>
      </c>
      <c r="Z27" s="59">
        <v>0</v>
      </c>
      <c r="AA27" s="102"/>
      <c r="AB27" s="59"/>
      <c r="AC27" s="118">
        <f>AVERAGE(Table12151658922[[#This Row],[Column25]],Table12151658922[[#This Row],[Column26]],Table12151658922[[#This Row],[Column27]])</f>
        <v>0</v>
      </c>
      <c r="AD27" s="102"/>
      <c r="AE27" s="102"/>
      <c r="AF27" s="102"/>
      <c r="AG27" s="102"/>
      <c r="AH27" s="59"/>
      <c r="AI27" s="118" t="e">
        <f>AVERAGE(Table12151658922[[#This Row],[Column33]],Table12151658922[[#This Row],[Column32]],Table12151658922[[#This Row],[Column31]])</f>
        <v>#DIV/0!</v>
      </c>
      <c r="AJ27" s="58"/>
      <c r="AK27" s="58"/>
      <c r="AL27" s="102"/>
      <c r="AM27" s="58"/>
      <c r="AN27" s="59"/>
      <c r="AO27" s="118">
        <v>0</v>
      </c>
      <c r="AP27" s="59">
        <v>0</v>
      </c>
      <c r="AQ27" s="59">
        <v>0</v>
      </c>
      <c r="AR27" s="59">
        <v>0</v>
      </c>
      <c r="AS27" s="102"/>
      <c r="AT27" s="59"/>
      <c r="AU27" s="118">
        <f>AVERAGE(Table12151658922[[#This Row],[Column45]],Table12151658922[[#This Row],[Column44]],Table12151658922[[#This Row],[Column43]])</f>
        <v>0</v>
      </c>
      <c r="AV27" s="102">
        <v>0</v>
      </c>
      <c r="AW27" s="102">
        <v>0</v>
      </c>
      <c r="AX27" s="102">
        <v>0</v>
      </c>
      <c r="AY27" s="102">
        <v>0</v>
      </c>
      <c r="AZ27" s="102">
        <v>0</v>
      </c>
      <c r="BA2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8" spans="1:53" ht="23.1" customHeight="1" x14ac:dyDescent="0.3">
      <c r="A28" s="80">
        <v>26</v>
      </c>
      <c r="B28" s="63" t="s">
        <v>297</v>
      </c>
      <c r="C28" s="64" t="s">
        <v>298</v>
      </c>
      <c r="D28" s="63" t="s">
        <v>541</v>
      </c>
      <c r="E28" s="63" t="s">
        <v>492</v>
      </c>
      <c r="F28" s="54"/>
      <c r="G28" s="54"/>
      <c r="H28" s="54"/>
      <c r="I28" s="54"/>
      <c r="J28" s="65"/>
      <c r="K28" s="118">
        <v>0</v>
      </c>
      <c r="L28" s="54"/>
      <c r="M28" s="54"/>
      <c r="N28" s="54"/>
      <c r="O28" s="54"/>
      <c r="P28" s="65"/>
      <c r="Q2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8" s="101"/>
      <c r="S28" s="101"/>
      <c r="T28" s="101"/>
      <c r="U28" s="101"/>
      <c r="V28" s="65"/>
      <c r="W28" s="118" t="e">
        <f>AVERAGE(Table12151658922[[#This Row],[Column19]],Table12151658922[[#This Row],[Column20]],Table12151658922[[#This Row],[Column22]])</f>
        <v>#DIV/0!</v>
      </c>
      <c r="X28" s="59">
        <v>0</v>
      </c>
      <c r="Y28" s="59">
        <v>0</v>
      </c>
      <c r="Z28" s="59">
        <v>0</v>
      </c>
      <c r="AA28" s="101"/>
      <c r="AB28" s="65"/>
      <c r="AC28" s="118">
        <f>AVERAGE(Table12151658922[[#This Row],[Column25]],Table12151658922[[#This Row],[Column26]],Table12151658922[[#This Row],[Column27]])</f>
        <v>0</v>
      </c>
      <c r="AD28" s="101"/>
      <c r="AE28" s="101"/>
      <c r="AF28" s="101"/>
      <c r="AG28" s="101"/>
      <c r="AH28" s="65"/>
      <c r="AI28" s="118" t="e">
        <f>AVERAGE(Table12151658922[[#This Row],[Column33]],Table12151658922[[#This Row],[Column32]],Table12151658922[[#This Row],[Column31]])</f>
        <v>#DIV/0!</v>
      </c>
      <c r="AJ28" s="54"/>
      <c r="AK28" s="54"/>
      <c r="AL28" s="101"/>
      <c r="AM28" s="54"/>
      <c r="AN28" s="65"/>
      <c r="AO28" s="118">
        <v>0</v>
      </c>
      <c r="AP28" s="59">
        <v>0</v>
      </c>
      <c r="AQ28" s="59">
        <v>0</v>
      </c>
      <c r="AR28" s="59">
        <v>0</v>
      </c>
      <c r="AS28" s="101"/>
      <c r="AT28" s="65"/>
      <c r="AU28" s="118">
        <f>AVERAGE(Table12151658922[[#This Row],[Column45]],Table12151658922[[#This Row],[Column44]],Table12151658922[[#This Row],[Column43]])</f>
        <v>0</v>
      </c>
      <c r="AV28" s="102">
        <v>0</v>
      </c>
      <c r="AW28" s="102">
        <v>0</v>
      </c>
      <c r="AX28" s="102">
        <v>0</v>
      </c>
      <c r="AY28" s="102">
        <v>0</v>
      </c>
      <c r="AZ28" s="102">
        <v>0</v>
      </c>
      <c r="BA2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9" spans="1:53" ht="23.1" customHeight="1" x14ac:dyDescent="0.3">
      <c r="A29" s="79">
        <v>27</v>
      </c>
      <c r="B29" s="56" t="s">
        <v>256</v>
      </c>
      <c r="C29" s="57" t="s">
        <v>257</v>
      </c>
      <c r="D29" s="56" t="s">
        <v>449</v>
      </c>
      <c r="E29" s="56" t="s">
        <v>160</v>
      </c>
      <c r="F29" s="58"/>
      <c r="G29" s="58"/>
      <c r="H29" s="58"/>
      <c r="I29" s="58"/>
      <c r="J29" s="59"/>
      <c r="K29" s="118">
        <v>0</v>
      </c>
      <c r="L29" s="58"/>
      <c r="M29" s="58"/>
      <c r="N29" s="58"/>
      <c r="O29" s="58"/>
      <c r="P29" s="59"/>
      <c r="Q2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9" s="102"/>
      <c r="S29" s="102"/>
      <c r="T29" s="102"/>
      <c r="U29" s="102"/>
      <c r="V29" s="59"/>
      <c r="W29" s="118" t="e">
        <f>AVERAGE(Table12151658922[[#This Row],[Column19]],Table12151658922[[#This Row],[Column20]],Table12151658922[[#This Row],[Column22]])</f>
        <v>#DIV/0!</v>
      </c>
      <c r="X29" s="59">
        <v>0</v>
      </c>
      <c r="Y29" s="59">
        <v>0</v>
      </c>
      <c r="Z29" s="59">
        <v>0</v>
      </c>
      <c r="AA29" s="102"/>
      <c r="AB29" s="59"/>
      <c r="AC29" s="118">
        <f>AVERAGE(Table12151658922[[#This Row],[Column25]],Table12151658922[[#This Row],[Column26]],Table12151658922[[#This Row],[Column27]])</f>
        <v>0</v>
      </c>
      <c r="AD29" s="102"/>
      <c r="AE29" s="102"/>
      <c r="AF29" s="102"/>
      <c r="AG29" s="102"/>
      <c r="AH29" s="59"/>
      <c r="AI29" s="118" t="e">
        <f>AVERAGE(Table12151658922[[#This Row],[Column33]],Table12151658922[[#This Row],[Column32]],Table12151658922[[#This Row],[Column31]])</f>
        <v>#DIV/0!</v>
      </c>
      <c r="AJ29" s="58"/>
      <c r="AK29" s="58"/>
      <c r="AL29" s="102"/>
      <c r="AM29" s="58"/>
      <c r="AN29" s="59"/>
      <c r="AO29" s="118">
        <v>0</v>
      </c>
      <c r="AP29" s="59">
        <v>0</v>
      </c>
      <c r="AQ29" s="59">
        <v>0</v>
      </c>
      <c r="AR29" s="59">
        <v>0</v>
      </c>
      <c r="AS29" s="102"/>
      <c r="AT29" s="59"/>
      <c r="AU29" s="118">
        <f>AVERAGE(Table12151658922[[#This Row],[Column45]],Table12151658922[[#This Row],[Column44]],Table12151658922[[#This Row],[Column43]])</f>
        <v>0</v>
      </c>
      <c r="AV29" s="102">
        <v>0</v>
      </c>
      <c r="AW29" s="102">
        <v>0</v>
      </c>
      <c r="AX29" s="102">
        <v>0</v>
      </c>
      <c r="AY29" s="102">
        <v>0</v>
      </c>
      <c r="AZ29" s="102">
        <v>0</v>
      </c>
      <c r="BA2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0" spans="1:53" ht="23.1" customHeight="1" x14ac:dyDescent="0.3">
      <c r="A30" s="80">
        <v>28</v>
      </c>
      <c r="B30" s="63" t="s">
        <v>65</v>
      </c>
      <c r="C30" s="64" t="s">
        <v>66</v>
      </c>
      <c r="D30" s="63" t="s">
        <v>449</v>
      </c>
      <c r="E30" s="63" t="s">
        <v>34</v>
      </c>
      <c r="F30" s="54"/>
      <c r="G30" s="54"/>
      <c r="H30" s="54"/>
      <c r="I30" s="54"/>
      <c r="J30" s="65"/>
      <c r="K30" s="118">
        <v>0</v>
      </c>
      <c r="L30" s="54"/>
      <c r="M30" s="54"/>
      <c r="N30" s="54"/>
      <c r="O30" s="54"/>
      <c r="P30" s="65"/>
      <c r="Q3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0" s="101"/>
      <c r="S30" s="101"/>
      <c r="T30" s="101"/>
      <c r="U30" s="101"/>
      <c r="V30" s="65"/>
      <c r="W30" s="118" t="e">
        <f>AVERAGE(Table12151658922[[#This Row],[Column19]],Table12151658922[[#This Row],[Column20]],Table12151658922[[#This Row],[Column22]])</f>
        <v>#DIV/0!</v>
      </c>
      <c r="X30" s="59">
        <v>0</v>
      </c>
      <c r="Y30" s="59">
        <v>0</v>
      </c>
      <c r="Z30" s="59">
        <v>0</v>
      </c>
      <c r="AA30" s="101"/>
      <c r="AB30" s="65"/>
      <c r="AC30" s="118">
        <f>AVERAGE(Table12151658922[[#This Row],[Column25]],Table12151658922[[#This Row],[Column26]],Table12151658922[[#This Row],[Column27]])</f>
        <v>0</v>
      </c>
      <c r="AD30" s="101"/>
      <c r="AE30" s="101"/>
      <c r="AF30" s="101"/>
      <c r="AG30" s="101"/>
      <c r="AH30" s="65"/>
      <c r="AI30" s="118" t="e">
        <f>AVERAGE(Table12151658922[[#This Row],[Column33]],Table12151658922[[#This Row],[Column32]],Table12151658922[[#This Row],[Column31]])</f>
        <v>#DIV/0!</v>
      </c>
      <c r="AJ30" s="54"/>
      <c r="AK30" s="54"/>
      <c r="AL30" s="101"/>
      <c r="AM30" s="54"/>
      <c r="AN30" s="65"/>
      <c r="AO30" s="118">
        <v>0</v>
      </c>
      <c r="AP30" s="59">
        <v>0</v>
      </c>
      <c r="AQ30" s="59">
        <v>0</v>
      </c>
      <c r="AR30" s="59">
        <v>0</v>
      </c>
      <c r="AS30" s="101"/>
      <c r="AT30" s="65"/>
      <c r="AU30" s="118">
        <f>AVERAGE(Table12151658922[[#This Row],[Column45]],Table12151658922[[#This Row],[Column44]],Table12151658922[[#This Row],[Column43]])</f>
        <v>0</v>
      </c>
      <c r="AV30" s="102">
        <v>0</v>
      </c>
      <c r="AW30" s="102">
        <v>0</v>
      </c>
      <c r="AX30" s="102">
        <v>0</v>
      </c>
      <c r="AY30" s="102">
        <v>0</v>
      </c>
      <c r="AZ30" s="102">
        <v>0</v>
      </c>
      <c r="BA3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1" spans="1:53" ht="23.1" customHeight="1" x14ac:dyDescent="0.3">
      <c r="A31" s="79">
        <v>29</v>
      </c>
      <c r="B31" s="56" t="s">
        <v>299</v>
      </c>
      <c r="C31" s="57" t="s">
        <v>300</v>
      </c>
      <c r="D31" s="56" t="s">
        <v>449</v>
      </c>
      <c r="E31" s="56" t="s">
        <v>492</v>
      </c>
      <c r="F31" s="58"/>
      <c r="G31" s="58"/>
      <c r="H31" s="58"/>
      <c r="I31" s="58"/>
      <c r="J31" s="59"/>
      <c r="K31" s="118">
        <v>0</v>
      </c>
      <c r="L31" s="58"/>
      <c r="M31" s="58"/>
      <c r="N31" s="58"/>
      <c r="O31" s="58"/>
      <c r="P31" s="59"/>
      <c r="Q3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1" s="102"/>
      <c r="S31" s="102"/>
      <c r="T31" s="102"/>
      <c r="U31" s="102"/>
      <c r="V31" s="59"/>
      <c r="W31" s="118" t="e">
        <f>AVERAGE(Table12151658922[[#This Row],[Column19]],Table12151658922[[#This Row],[Column20]],Table12151658922[[#This Row],[Column22]])</f>
        <v>#DIV/0!</v>
      </c>
      <c r="X31" s="59">
        <v>0</v>
      </c>
      <c r="Y31" s="59">
        <v>0</v>
      </c>
      <c r="Z31" s="59">
        <v>0</v>
      </c>
      <c r="AA31" s="102"/>
      <c r="AB31" s="59"/>
      <c r="AC31" s="118">
        <f>AVERAGE(Table12151658922[[#This Row],[Column25]],Table12151658922[[#This Row],[Column26]],Table12151658922[[#This Row],[Column27]])</f>
        <v>0</v>
      </c>
      <c r="AD31" s="102"/>
      <c r="AE31" s="102"/>
      <c r="AF31" s="102"/>
      <c r="AG31" s="102"/>
      <c r="AH31" s="59"/>
      <c r="AI31" s="118" t="e">
        <f>AVERAGE(Table12151658922[[#This Row],[Column33]],Table12151658922[[#This Row],[Column32]],Table12151658922[[#This Row],[Column31]])</f>
        <v>#DIV/0!</v>
      </c>
      <c r="AJ31" s="58"/>
      <c r="AK31" s="58"/>
      <c r="AL31" s="102"/>
      <c r="AM31" s="58"/>
      <c r="AN31" s="59"/>
      <c r="AO31" s="118">
        <v>0</v>
      </c>
      <c r="AP31" s="59">
        <v>0</v>
      </c>
      <c r="AQ31" s="59">
        <v>0</v>
      </c>
      <c r="AR31" s="59">
        <v>0</v>
      </c>
      <c r="AS31" s="102"/>
      <c r="AT31" s="59"/>
      <c r="AU31" s="118">
        <f>AVERAGE(Table12151658922[[#This Row],[Column45]],Table12151658922[[#This Row],[Column44]],Table12151658922[[#This Row],[Column43]])</f>
        <v>0</v>
      </c>
      <c r="AV31" s="102">
        <v>0</v>
      </c>
      <c r="AW31" s="102">
        <v>0</v>
      </c>
      <c r="AX31" s="102">
        <v>0</v>
      </c>
      <c r="AY31" s="102">
        <v>0</v>
      </c>
      <c r="AZ31" s="102">
        <v>0</v>
      </c>
      <c r="BA3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2" spans="1:53" ht="23.1" customHeight="1" x14ac:dyDescent="0.3">
      <c r="A32" s="80">
        <v>30</v>
      </c>
      <c r="B32" s="63" t="s">
        <v>39</v>
      </c>
      <c r="C32" s="64" t="s">
        <v>40</v>
      </c>
      <c r="D32" s="63" t="s">
        <v>449</v>
      </c>
      <c r="E32" s="63" t="s">
        <v>34</v>
      </c>
      <c r="F32" s="54"/>
      <c r="G32" s="54"/>
      <c r="H32" s="54"/>
      <c r="I32" s="54"/>
      <c r="J32" s="65"/>
      <c r="K32" s="118">
        <v>0</v>
      </c>
      <c r="L32" s="54"/>
      <c r="M32" s="54"/>
      <c r="N32" s="54"/>
      <c r="O32" s="54"/>
      <c r="P32" s="65"/>
      <c r="Q3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2" s="101"/>
      <c r="S32" s="101"/>
      <c r="T32" s="101"/>
      <c r="U32" s="101"/>
      <c r="V32" s="65"/>
      <c r="W32" s="118" t="e">
        <f>AVERAGE(Table12151658922[[#This Row],[Column19]],Table12151658922[[#This Row],[Column20]],Table12151658922[[#This Row],[Column22]])</f>
        <v>#DIV/0!</v>
      </c>
      <c r="X32" s="59">
        <v>0</v>
      </c>
      <c r="Y32" s="59">
        <v>0</v>
      </c>
      <c r="Z32" s="59">
        <v>0</v>
      </c>
      <c r="AA32" s="101"/>
      <c r="AB32" s="65"/>
      <c r="AC32" s="118">
        <f>AVERAGE(Table12151658922[[#This Row],[Column25]],Table12151658922[[#This Row],[Column26]],Table12151658922[[#This Row],[Column27]])</f>
        <v>0</v>
      </c>
      <c r="AD32" s="101"/>
      <c r="AE32" s="101"/>
      <c r="AF32" s="101"/>
      <c r="AG32" s="101"/>
      <c r="AH32" s="65"/>
      <c r="AI32" s="118" t="e">
        <f>AVERAGE(Table12151658922[[#This Row],[Column33]],Table12151658922[[#This Row],[Column32]],Table12151658922[[#This Row],[Column31]])</f>
        <v>#DIV/0!</v>
      </c>
      <c r="AJ32" s="54"/>
      <c r="AK32" s="54"/>
      <c r="AL32" s="101"/>
      <c r="AM32" s="54"/>
      <c r="AN32" s="65"/>
      <c r="AO32" s="118">
        <v>0</v>
      </c>
      <c r="AP32" s="59">
        <v>0</v>
      </c>
      <c r="AQ32" s="59">
        <v>0</v>
      </c>
      <c r="AR32" s="59">
        <v>0</v>
      </c>
      <c r="AS32" s="101"/>
      <c r="AT32" s="65"/>
      <c r="AU32" s="118">
        <f>AVERAGE(Table12151658922[[#This Row],[Column45]],Table12151658922[[#This Row],[Column44]],Table12151658922[[#This Row],[Column43]])</f>
        <v>0</v>
      </c>
      <c r="AV32" s="102">
        <v>0</v>
      </c>
      <c r="AW32" s="102">
        <v>0</v>
      </c>
      <c r="AX32" s="102">
        <v>0</v>
      </c>
      <c r="AY32" s="102">
        <v>0</v>
      </c>
      <c r="AZ32" s="102">
        <v>0</v>
      </c>
      <c r="BA3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3" spans="1:53" ht="23.1" customHeight="1" x14ac:dyDescent="0.3">
      <c r="A33" s="79">
        <v>31</v>
      </c>
      <c r="B33" s="56" t="s">
        <v>109</v>
      </c>
      <c r="C33" s="57" t="s">
        <v>110</v>
      </c>
      <c r="D33" s="56" t="s">
        <v>449</v>
      </c>
      <c r="E33" s="56" t="s">
        <v>34</v>
      </c>
      <c r="F33" s="58"/>
      <c r="G33" s="58"/>
      <c r="H33" s="58"/>
      <c r="I33" s="58"/>
      <c r="J33" s="59"/>
      <c r="K33" s="118">
        <v>0</v>
      </c>
      <c r="L33" s="58"/>
      <c r="M33" s="58"/>
      <c r="N33" s="58"/>
      <c r="O33" s="58"/>
      <c r="P33" s="59"/>
      <c r="Q3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3" s="102"/>
      <c r="S33" s="102"/>
      <c r="T33" s="102"/>
      <c r="U33" s="102"/>
      <c r="V33" s="59"/>
      <c r="W33" s="118" t="e">
        <f>AVERAGE(Table12151658922[[#This Row],[Column19]],Table12151658922[[#This Row],[Column20]],Table12151658922[[#This Row],[Column22]])</f>
        <v>#DIV/0!</v>
      </c>
      <c r="X33" s="59">
        <v>0</v>
      </c>
      <c r="Y33" s="59">
        <v>0</v>
      </c>
      <c r="Z33" s="59">
        <v>0</v>
      </c>
      <c r="AA33" s="102"/>
      <c r="AB33" s="59"/>
      <c r="AC33" s="118">
        <f>AVERAGE(Table12151658922[[#This Row],[Column25]],Table12151658922[[#This Row],[Column26]],Table12151658922[[#This Row],[Column27]])</f>
        <v>0</v>
      </c>
      <c r="AD33" s="102"/>
      <c r="AE33" s="102"/>
      <c r="AF33" s="102"/>
      <c r="AG33" s="102"/>
      <c r="AH33" s="59"/>
      <c r="AI33" s="118" t="e">
        <f>AVERAGE(Table12151658922[[#This Row],[Column33]],Table12151658922[[#This Row],[Column32]],Table12151658922[[#This Row],[Column31]])</f>
        <v>#DIV/0!</v>
      </c>
      <c r="AJ33" s="58"/>
      <c r="AK33" s="58"/>
      <c r="AL33" s="102"/>
      <c r="AM33" s="58"/>
      <c r="AN33" s="59"/>
      <c r="AO33" s="118">
        <v>0</v>
      </c>
      <c r="AP33" s="59">
        <v>0</v>
      </c>
      <c r="AQ33" s="59">
        <v>0</v>
      </c>
      <c r="AR33" s="59">
        <v>0</v>
      </c>
      <c r="AS33" s="102"/>
      <c r="AT33" s="59"/>
      <c r="AU33" s="118">
        <f>AVERAGE(Table12151658922[[#This Row],[Column45]],Table12151658922[[#This Row],[Column44]],Table12151658922[[#This Row],[Column43]])</f>
        <v>0</v>
      </c>
      <c r="AV33" s="102">
        <v>0</v>
      </c>
      <c r="AW33" s="102">
        <v>0</v>
      </c>
      <c r="AX33" s="102">
        <v>0</v>
      </c>
      <c r="AY33" s="102">
        <v>0</v>
      </c>
      <c r="AZ33" s="102">
        <v>0</v>
      </c>
      <c r="BA3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4" spans="1:53" ht="23.1" customHeight="1" x14ac:dyDescent="0.3">
      <c r="A34" s="80">
        <v>32</v>
      </c>
      <c r="B34" s="63" t="s">
        <v>242</v>
      </c>
      <c r="C34" s="64" t="s">
        <v>243</v>
      </c>
      <c r="D34" s="63" t="s">
        <v>541</v>
      </c>
      <c r="E34" s="63" t="s">
        <v>160</v>
      </c>
      <c r="F34" s="54"/>
      <c r="G34" s="54"/>
      <c r="H34" s="54"/>
      <c r="I34" s="54"/>
      <c r="J34" s="65"/>
      <c r="K34" s="118">
        <v>0</v>
      </c>
      <c r="L34" s="54"/>
      <c r="M34" s="54"/>
      <c r="N34" s="54"/>
      <c r="O34" s="54"/>
      <c r="P34" s="65"/>
      <c r="Q3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4" s="101"/>
      <c r="S34" s="101"/>
      <c r="T34" s="101"/>
      <c r="U34" s="101"/>
      <c r="V34" s="65"/>
      <c r="W34" s="118" t="e">
        <f>AVERAGE(Table12151658922[[#This Row],[Column19]],Table12151658922[[#This Row],[Column20]],Table12151658922[[#This Row],[Column22]])</f>
        <v>#DIV/0!</v>
      </c>
      <c r="X34" s="59">
        <v>0</v>
      </c>
      <c r="Y34" s="59">
        <v>0</v>
      </c>
      <c r="Z34" s="59">
        <v>0</v>
      </c>
      <c r="AA34" s="101"/>
      <c r="AB34" s="65"/>
      <c r="AC34" s="118">
        <f>AVERAGE(Table12151658922[[#This Row],[Column25]],Table12151658922[[#This Row],[Column26]],Table12151658922[[#This Row],[Column27]])</f>
        <v>0</v>
      </c>
      <c r="AD34" s="101"/>
      <c r="AE34" s="101"/>
      <c r="AF34" s="101"/>
      <c r="AG34" s="101"/>
      <c r="AH34" s="65"/>
      <c r="AI34" s="118" t="e">
        <f>AVERAGE(Table12151658922[[#This Row],[Column33]],Table12151658922[[#This Row],[Column32]],Table12151658922[[#This Row],[Column31]])</f>
        <v>#DIV/0!</v>
      </c>
      <c r="AJ34" s="54"/>
      <c r="AK34" s="54"/>
      <c r="AL34" s="101"/>
      <c r="AM34" s="54"/>
      <c r="AN34" s="65"/>
      <c r="AO34" s="118">
        <v>0</v>
      </c>
      <c r="AP34" s="59">
        <v>0</v>
      </c>
      <c r="AQ34" s="59">
        <v>0</v>
      </c>
      <c r="AR34" s="59">
        <v>0</v>
      </c>
      <c r="AS34" s="101"/>
      <c r="AT34" s="65"/>
      <c r="AU34" s="118">
        <f>AVERAGE(Table12151658922[[#This Row],[Column45]],Table12151658922[[#This Row],[Column44]],Table12151658922[[#This Row],[Column43]])</f>
        <v>0</v>
      </c>
      <c r="AV34" s="102">
        <v>0</v>
      </c>
      <c r="AW34" s="102">
        <v>0</v>
      </c>
      <c r="AX34" s="102">
        <v>0</v>
      </c>
      <c r="AY34" s="102">
        <v>0</v>
      </c>
      <c r="AZ34" s="102">
        <v>0</v>
      </c>
      <c r="BA3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5" spans="1:53" ht="23.1" customHeight="1" x14ac:dyDescent="0.3">
      <c r="A35" s="79">
        <v>33</v>
      </c>
      <c r="B35" s="56" t="s">
        <v>210</v>
      </c>
      <c r="C35" s="57" t="s">
        <v>211</v>
      </c>
      <c r="D35" s="56" t="s">
        <v>541</v>
      </c>
      <c r="E35" s="56" t="s">
        <v>160</v>
      </c>
      <c r="F35" s="58"/>
      <c r="G35" s="58"/>
      <c r="H35" s="58"/>
      <c r="I35" s="58"/>
      <c r="J35" s="59"/>
      <c r="K35" s="118">
        <v>0</v>
      </c>
      <c r="L35" s="58"/>
      <c r="M35" s="58"/>
      <c r="N35" s="58"/>
      <c r="O35" s="58"/>
      <c r="P35" s="59"/>
      <c r="Q3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5" s="102"/>
      <c r="S35" s="102"/>
      <c r="T35" s="102"/>
      <c r="U35" s="102"/>
      <c r="V35" s="59"/>
      <c r="W35" s="118" t="e">
        <f>AVERAGE(Table12151658922[[#This Row],[Column19]],Table12151658922[[#This Row],[Column20]],Table12151658922[[#This Row],[Column22]])</f>
        <v>#DIV/0!</v>
      </c>
      <c r="X35" s="59">
        <v>0</v>
      </c>
      <c r="Y35" s="59">
        <v>0</v>
      </c>
      <c r="Z35" s="59">
        <v>0</v>
      </c>
      <c r="AA35" s="102"/>
      <c r="AB35" s="59"/>
      <c r="AC35" s="118">
        <f>AVERAGE(Table12151658922[[#This Row],[Column25]],Table12151658922[[#This Row],[Column26]],Table12151658922[[#This Row],[Column27]])</f>
        <v>0</v>
      </c>
      <c r="AD35" s="102"/>
      <c r="AE35" s="102"/>
      <c r="AF35" s="102"/>
      <c r="AG35" s="102"/>
      <c r="AH35" s="59"/>
      <c r="AI35" s="118" t="e">
        <f>AVERAGE(Table12151658922[[#This Row],[Column33]],Table12151658922[[#This Row],[Column32]],Table12151658922[[#This Row],[Column31]])</f>
        <v>#DIV/0!</v>
      </c>
      <c r="AJ35" s="58"/>
      <c r="AK35" s="58"/>
      <c r="AL35" s="102"/>
      <c r="AM35" s="58"/>
      <c r="AN35" s="59"/>
      <c r="AO35" s="118">
        <v>0</v>
      </c>
      <c r="AP35" s="59">
        <v>0</v>
      </c>
      <c r="AQ35" s="59">
        <v>0</v>
      </c>
      <c r="AR35" s="59">
        <v>0</v>
      </c>
      <c r="AS35" s="102"/>
      <c r="AT35" s="59"/>
      <c r="AU35" s="118">
        <f>AVERAGE(Table12151658922[[#This Row],[Column45]],Table12151658922[[#This Row],[Column44]],Table12151658922[[#This Row],[Column43]])</f>
        <v>0</v>
      </c>
      <c r="AV35" s="102">
        <v>0</v>
      </c>
      <c r="AW35" s="102">
        <v>0</v>
      </c>
      <c r="AX35" s="102">
        <v>0</v>
      </c>
      <c r="AY35" s="102">
        <v>0</v>
      </c>
      <c r="AZ35" s="102">
        <v>0</v>
      </c>
      <c r="BA3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6" spans="1:53" ht="23.1" customHeight="1" x14ac:dyDescent="0.3">
      <c r="A36" s="80">
        <v>34</v>
      </c>
      <c r="B36" s="63" t="s">
        <v>94</v>
      </c>
      <c r="C36" s="64" t="s">
        <v>95</v>
      </c>
      <c r="D36" s="63" t="s">
        <v>541</v>
      </c>
      <c r="E36" s="63" t="s">
        <v>34</v>
      </c>
      <c r="F36" s="54"/>
      <c r="G36" s="54"/>
      <c r="H36" s="54"/>
      <c r="I36" s="54"/>
      <c r="J36" s="65"/>
      <c r="K36" s="118">
        <v>0</v>
      </c>
      <c r="L36" s="54"/>
      <c r="M36" s="54"/>
      <c r="N36" s="54"/>
      <c r="O36" s="54"/>
      <c r="P36" s="65"/>
      <c r="Q3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6" s="101"/>
      <c r="S36" s="101"/>
      <c r="T36" s="101"/>
      <c r="U36" s="101"/>
      <c r="V36" s="65"/>
      <c r="W36" s="118" t="e">
        <f>AVERAGE(Table12151658922[[#This Row],[Column19]],Table12151658922[[#This Row],[Column20]],Table12151658922[[#This Row],[Column22]])</f>
        <v>#DIV/0!</v>
      </c>
      <c r="X36" s="59">
        <v>0</v>
      </c>
      <c r="Y36" s="59">
        <v>0</v>
      </c>
      <c r="Z36" s="59">
        <v>0</v>
      </c>
      <c r="AA36" s="101"/>
      <c r="AB36" s="65"/>
      <c r="AC36" s="118">
        <f>AVERAGE(Table12151658922[[#This Row],[Column25]],Table12151658922[[#This Row],[Column26]],Table12151658922[[#This Row],[Column27]])</f>
        <v>0</v>
      </c>
      <c r="AD36" s="101"/>
      <c r="AE36" s="101"/>
      <c r="AF36" s="101"/>
      <c r="AG36" s="101"/>
      <c r="AH36" s="65"/>
      <c r="AI36" s="118" t="e">
        <f>AVERAGE(Table12151658922[[#This Row],[Column33]],Table12151658922[[#This Row],[Column32]],Table12151658922[[#This Row],[Column31]])</f>
        <v>#DIV/0!</v>
      </c>
      <c r="AJ36" s="54"/>
      <c r="AK36" s="54"/>
      <c r="AL36" s="101"/>
      <c r="AM36" s="54"/>
      <c r="AN36" s="65"/>
      <c r="AO36" s="118">
        <v>0</v>
      </c>
      <c r="AP36" s="59">
        <v>0</v>
      </c>
      <c r="AQ36" s="59">
        <v>0</v>
      </c>
      <c r="AR36" s="59">
        <v>0</v>
      </c>
      <c r="AS36" s="101"/>
      <c r="AT36" s="65"/>
      <c r="AU36" s="118">
        <f>AVERAGE(Table12151658922[[#This Row],[Column45]],Table12151658922[[#This Row],[Column44]],Table12151658922[[#This Row],[Column43]])</f>
        <v>0</v>
      </c>
      <c r="AV36" s="102">
        <v>0</v>
      </c>
      <c r="AW36" s="102">
        <v>0</v>
      </c>
      <c r="AX36" s="102">
        <v>0</v>
      </c>
      <c r="AY36" s="102">
        <v>0</v>
      </c>
      <c r="AZ36" s="102">
        <v>0</v>
      </c>
      <c r="BA3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7" spans="1:53" ht="23.1" customHeight="1" x14ac:dyDescent="0.3">
      <c r="A37" s="79">
        <v>35</v>
      </c>
      <c r="B37" s="56" t="s">
        <v>272</v>
      </c>
      <c r="C37" s="57" t="s">
        <v>273</v>
      </c>
      <c r="D37" s="56" t="s">
        <v>449</v>
      </c>
      <c r="E37" s="56" t="s">
        <v>160</v>
      </c>
      <c r="F37" s="58"/>
      <c r="G37" s="58"/>
      <c r="H37" s="58"/>
      <c r="I37" s="58"/>
      <c r="J37" s="59"/>
      <c r="K37" s="118">
        <v>0</v>
      </c>
      <c r="L37" s="58"/>
      <c r="M37" s="58"/>
      <c r="N37" s="58"/>
      <c r="O37" s="58"/>
      <c r="P37" s="59"/>
      <c r="Q3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7" s="102"/>
      <c r="S37" s="102"/>
      <c r="T37" s="102"/>
      <c r="U37" s="102"/>
      <c r="V37" s="59"/>
      <c r="W37" s="118" t="e">
        <f>AVERAGE(Table12151658922[[#This Row],[Column19]],Table12151658922[[#This Row],[Column20]],Table12151658922[[#This Row],[Column22]])</f>
        <v>#DIV/0!</v>
      </c>
      <c r="X37" s="59">
        <v>0</v>
      </c>
      <c r="Y37" s="59">
        <v>0</v>
      </c>
      <c r="Z37" s="59">
        <v>0</v>
      </c>
      <c r="AA37" s="102"/>
      <c r="AB37" s="59"/>
      <c r="AC37" s="118">
        <f>AVERAGE(Table12151658922[[#This Row],[Column25]],Table12151658922[[#This Row],[Column26]],Table12151658922[[#This Row],[Column27]])</f>
        <v>0</v>
      </c>
      <c r="AD37" s="102"/>
      <c r="AE37" s="102"/>
      <c r="AF37" s="102"/>
      <c r="AG37" s="102"/>
      <c r="AH37" s="59"/>
      <c r="AI37" s="118" t="e">
        <f>AVERAGE(Table12151658922[[#This Row],[Column33]],Table12151658922[[#This Row],[Column32]],Table12151658922[[#This Row],[Column31]])</f>
        <v>#DIV/0!</v>
      </c>
      <c r="AJ37" s="58"/>
      <c r="AK37" s="58"/>
      <c r="AL37" s="102"/>
      <c r="AM37" s="58"/>
      <c r="AN37" s="59"/>
      <c r="AO37" s="118">
        <v>0</v>
      </c>
      <c r="AP37" s="59">
        <v>0</v>
      </c>
      <c r="AQ37" s="59">
        <v>0</v>
      </c>
      <c r="AR37" s="59">
        <v>0</v>
      </c>
      <c r="AS37" s="102"/>
      <c r="AT37" s="59"/>
      <c r="AU37" s="118">
        <f>AVERAGE(Table12151658922[[#This Row],[Column45]],Table12151658922[[#This Row],[Column44]],Table12151658922[[#This Row],[Column43]])</f>
        <v>0</v>
      </c>
      <c r="AV37" s="102">
        <v>0</v>
      </c>
      <c r="AW37" s="102">
        <v>0</v>
      </c>
      <c r="AX37" s="102">
        <v>0</v>
      </c>
      <c r="AY37" s="102">
        <v>0</v>
      </c>
      <c r="AZ37" s="102">
        <v>0</v>
      </c>
      <c r="BA3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8" spans="1:53" ht="23.1" customHeight="1" x14ac:dyDescent="0.3">
      <c r="A38" s="80">
        <v>36</v>
      </c>
      <c r="B38" s="63" t="s">
        <v>111</v>
      </c>
      <c r="C38" s="64" t="s">
        <v>112</v>
      </c>
      <c r="D38" s="63" t="s">
        <v>449</v>
      </c>
      <c r="E38" s="63" t="s">
        <v>34</v>
      </c>
      <c r="F38" s="54"/>
      <c r="G38" s="54"/>
      <c r="H38" s="54"/>
      <c r="I38" s="54"/>
      <c r="J38" s="65"/>
      <c r="K38" s="118">
        <v>0</v>
      </c>
      <c r="L38" s="54"/>
      <c r="M38" s="54"/>
      <c r="N38" s="54"/>
      <c r="O38" s="54"/>
      <c r="P38" s="65"/>
      <c r="Q3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8" s="101"/>
      <c r="S38" s="101"/>
      <c r="T38" s="101"/>
      <c r="U38" s="101"/>
      <c r="V38" s="65"/>
      <c r="W38" s="118" t="e">
        <f>AVERAGE(Table12151658922[[#This Row],[Column19]],Table12151658922[[#This Row],[Column20]],Table12151658922[[#This Row],[Column22]])</f>
        <v>#DIV/0!</v>
      </c>
      <c r="X38" s="59">
        <v>0</v>
      </c>
      <c r="Y38" s="59">
        <v>0</v>
      </c>
      <c r="Z38" s="59">
        <v>0</v>
      </c>
      <c r="AA38" s="101"/>
      <c r="AB38" s="65"/>
      <c r="AC38" s="118">
        <f>AVERAGE(Table12151658922[[#This Row],[Column25]],Table12151658922[[#This Row],[Column26]],Table12151658922[[#This Row],[Column27]])</f>
        <v>0</v>
      </c>
      <c r="AD38" s="101"/>
      <c r="AE38" s="101"/>
      <c r="AF38" s="101"/>
      <c r="AG38" s="101"/>
      <c r="AH38" s="65"/>
      <c r="AI38" s="118" t="e">
        <f>AVERAGE(Table12151658922[[#This Row],[Column33]],Table12151658922[[#This Row],[Column32]],Table12151658922[[#This Row],[Column31]])</f>
        <v>#DIV/0!</v>
      </c>
      <c r="AJ38" s="54"/>
      <c r="AK38" s="54"/>
      <c r="AL38" s="101"/>
      <c r="AM38" s="54"/>
      <c r="AN38" s="65"/>
      <c r="AO38" s="118">
        <v>0</v>
      </c>
      <c r="AP38" s="59">
        <v>0</v>
      </c>
      <c r="AQ38" s="59">
        <v>0</v>
      </c>
      <c r="AR38" s="59">
        <v>0</v>
      </c>
      <c r="AS38" s="101"/>
      <c r="AT38" s="65"/>
      <c r="AU38" s="118">
        <f>AVERAGE(Table12151658922[[#This Row],[Column45]],Table12151658922[[#This Row],[Column44]],Table12151658922[[#This Row],[Column43]])</f>
        <v>0</v>
      </c>
      <c r="AV38" s="102">
        <v>0</v>
      </c>
      <c r="AW38" s="102">
        <v>0</v>
      </c>
      <c r="AX38" s="102">
        <v>0</v>
      </c>
      <c r="AY38" s="102">
        <v>0</v>
      </c>
      <c r="AZ38" s="102">
        <v>0</v>
      </c>
      <c r="BA3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39" spans="1:53" ht="23.1" customHeight="1" x14ac:dyDescent="0.3">
      <c r="A39" s="79">
        <v>37</v>
      </c>
      <c r="B39" s="56" t="s">
        <v>301</v>
      </c>
      <c r="C39" s="57" t="s">
        <v>302</v>
      </c>
      <c r="D39" s="56" t="s">
        <v>449</v>
      </c>
      <c r="E39" s="56" t="s">
        <v>492</v>
      </c>
      <c r="F39" s="58"/>
      <c r="G39" s="58"/>
      <c r="H39" s="58"/>
      <c r="I39" s="58"/>
      <c r="J39" s="59"/>
      <c r="K39" s="118">
        <v>0</v>
      </c>
      <c r="L39" s="58"/>
      <c r="M39" s="58"/>
      <c r="N39" s="58"/>
      <c r="O39" s="58"/>
      <c r="P39" s="59"/>
      <c r="Q3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39" s="102"/>
      <c r="S39" s="102"/>
      <c r="T39" s="102"/>
      <c r="U39" s="102"/>
      <c r="V39" s="59"/>
      <c r="W39" s="118" t="e">
        <f>AVERAGE(Table12151658922[[#This Row],[Column19]],Table12151658922[[#This Row],[Column20]],Table12151658922[[#This Row],[Column22]])</f>
        <v>#DIV/0!</v>
      </c>
      <c r="X39" s="59">
        <v>0</v>
      </c>
      <c r="Y39" s="59">
        <v>0</v>
      </c>
      <c r="Z39" s="59">
        <v>0</v>
      </c>
      <c r="AA39" s="102"/>
      <c r="AB39" s="59"/>
      <c r="AC39" s="118">
        <f>AVERAGE(Table12151658922[[#This Row],[Column25]],Table12151658922[[#This Row],[Column26]],Table12151658922[[#This Row],[Column27]])</f>
        <v>0</v>
      </c>
      <c r="AD39" s="102"/>
      <c r="AE39" s="102"/>
      <c r="AF39" s="102"/>
      <c r="AG39" s="102"/>
      <c r="AH39" s="59"/>
      <c r="AI39" s="118" t="e">
        <f>AVERAGE(Table12151658922[[#This Row],[Column33]],Table12151658922[[#This Row],[Column32]],Table12151658922[[#This Row],[Column31]])</f>
        <v>#DIV/0!</v>
      </c>
      <c r="AJ39" s="58"/>
      <c r="AK39" s="58"/>
      <c r="AL39" s="102"/>
      <c r="AM39" s="58"/>
      <c r="AN39" s="59"/>
      <c r="AO39" s="118">
        <v>0</v>
      </c>
      <c r="AP39" s="59">
        <v>0</v>
      </c>
      <c r="AQ39" s="59">
        <v>0</v>
      </c>
      <c r="AR39" s="59">
        <v>0</v>
      </c>
      <c r="AS39" s="102"/>
      <c r="AT39" s="59"/>
      <c r="AU39" s="118">
        <f>AVERAGE(Table12151658922[[#This Row],[Column45]],Table12151658922[[#This Row],[Column44]],Table12151658922[[#This Row],[Column43]])</f>
        <v>0</v>
      </c>
      <c r="AV39" s="102">
        <v>0</v>
      </c>
      <c r="AW39" s="102">
        <v>0</v>
      </c>
      <c r="AX39" s="102">
        <v>0</v>
      </c>
      <c r="AY39" s="102">
        <v>0</v>
      </c>
      <c r="AZ39" s="102">
        <v>0</v>
      </c>
      <c r="BA3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0" spans="1:53" ht="23.1" customHeight="1" x14ac:dyDescent="0.3">
      <c r="A40" s="80">
        <v>38</v>
      </c>
      <c r="B40" s="63" t="s">
        <v>226</v>
      </c>
      <c r="C40" s="64" t="s">
        <v>227</v>
      </c>
      <c r="D40" s="63" t="s">
        <v>541</v>
      </c>
      <c r="E40" s="63" t="s">
        <v>160</v>
      </c>
      <c r="F40" s="54"/>
      <c r="G40" s="54"/>
      <c r="H40" s="54"/>
      <c r="I40" s="54"/>
      <c r="J40" s="65"/>
      <c r="K40" s="118">
        <v>0</v>
      </c>
      <c r="L40" s="54"/>
      <c r="M40" s="54"/>
      <c r="N40" s="54"/>
      <c r="O40" s="54"/>
      <c r="P40" s="65"/>
      <c r="Q4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0" s="101"/>
      <c r="S40" s="101"/>
      <c r="T40" s="101"/>
      <c r="U40" s="101"/>
      <c r="V40" s="65"/>
      <c r="W40" s="118" t="e">
        <f>AVERAGE(Table12151658922[[#This Row],[Column19]],Table12151658922[[#This Row],[Column20]],Table12151658922[[#This Row],[Column22]])</f>
        <v>#DIV/0!</v>
      </c>
      <c r="X40" s="59">
        <v>0</v>
      </c>
      <c r="Y40" s="59">
        <v>0</v>
      </c>
      <c r="Z40" s="59">
        <v>0</v>
      </c>
      <c r="AA40" s="101"/>
      <c r="AB40" s="65"/>
      <c r="AC40" s="118">
        <f>AVERAGE(Table12151658922[[#This Row],[Column25]],Table12151658922[[#This Row],[Column26]],Table12151658922[[#This Row],[Column27]])</f>
        <v>0</v>
      </c>
      <c r="AD40" s="101"/>
      <c r="AE40" s="101"/>
      <c r="AF40" s="101"/>
      <c r="AG40" s="101"/>
      <c r="AH40" s="65"/>
      <c r="AI40" s="118" t="e">
        <f>AVERAGE(Table12151658922[[#This Row],[Column33]],Table12151658922[[#This Row],[Column32]],Table12151658922[[#This Row],[Column31]])</f>
        <v>#DIV/0!</v>
      </c>
      <c r="AJ40" s="54"/>
      <c r="AK40" s="54"/>
      <c r="AL40" s="101"/>
      <c r="AM40" s="54"/>
      <c r="AN40" s="65"/>
      <c r="AO40" s="118">
        <v>0</v>
      </c>
      <c r="AP40" s="59">
        <v>0</v>
      </c>
      <c r="AQ40" s="59">
        <v>0</v>
      </c>
      <c r="AR40" s="59">
        <v>0</v>
      </c>
      <c r="AS40" s="101"/>
      <c r="AT40" s="65"/>
      <c r="AU40" s="118">
        <f>AVERAGE(Table12151658922[[#This Row],[Column45]],Table12151658922[[#This Row],[Column44]],Table12151658922[[#This Row],[Column43]])</f>
        <v>0</v>
      </c>
      <c r="AV40" s="102">
        <v>0</v>
      </c>
      <c r="AW40" s="102">
        <v>0</v>
      </c>
      <c r="AX40" s="102">
        <v>0</v>
      </c>
      <c r="AY40" s="102">
        <v>0</v>
      </c>
      <c r="AZ40" s="102">
        <v>0</v>
      </c>
      <c r="BA4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1" spans="1:53" ht="23.1" customHeight="1" x14ac:dyDescent="0.3">
      <c r="A41" s="79">
        <v>39</v>
      </c>
      <c r="B41" s="56" t="s">
        <v>303</v>
      </c>
      <c r="C41" s="57" t="s">
        <v>304</v>
      </c>
      <c r="D41" s="56" t="s">
        <v>541</v>
      </c>
      <c r="E41" s="56" t="s">
        <v>492</v>
      </c>
      <c r="F41" s="58"/>
      <c r="G41" s="58"/>
      <c r="H41" s="58"/>
      <c r="I41" s="58"/>
      <c r="J41" s="59"/>
      <c r="K41" s="118">
        <v>0</v>
      </c>
      <c r="L41" s="58"/>
      <c r="M41" s="58"/>
      <c r="N41" s="58"/>
      <c r="O41" s="58"/>
      <c r="P41" s="59"/>
      <c r="Q4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1" s="102"/>
      <c r="S41" s="102"/>
      <c r="T41" s="102"/>
      <c r="U41" s="102"/>
      <c r="V41" s="59"/>
      <c r="W41" s="118" t="e">
        <f>AVERAGE(Table12151658922[[#This Row],[Column19]],Table12151658922[[#This Row],[Column20]],Table12151658922[[#This Row],[Column22]])</f>
        <v>#DIV/0!</v>
      </c>
      <c r="X41" s="59">
        <v>0</v>
      </c>
      <c r="Y41" s="59">
        <v>0</v>
      </c>
      <c r="Z41" s="59">
        <v>0</v>
      </c>
      <c r="AA41" s="102"/>
      <c r="AB41" s="59"/>
      <c r="AC41" s="118">
        <f>AVERAGE(Table12151658922[[#This Row],[Column25]],Table12151658922[[#This Row],[Column26]],Table12151658922[[#This Row],[Column27]])</f>
        <v>0</v>
      </c>
      <c r="AD41" s="102"/>
      <c r="AE41" s="102"/>
      <c r="AF41" s="102"/>
      <c r="AG41" s="102"/>
      <c r="AH41" s="59"/>
      <c r="AI41" s="118" t="e">
        <f>AVERAGE(Table12151658922[[#This Row],[Column33]],Table12151658922[[#This Row],[Column32]],Table12151658922[[#This Row],[Column31]])</f>
        <v>#DIV/0!</v>
      </c>
      <c r="AJ41" s="58"/>
      <c r="AK41" s="58"/>
      <c r="AL41" s="102"/>
      <c r="AM41" s="58"/>
      <c r="AN41" s="59"/>
      <c r="AO41" s="118">
        <v>0</v>
      </c>
      <c r="AP41" s="59">
        <v>0</v>
      </c>
      <c r="AQ41" s="59">
        <v>0</v>
      </c>
      <c r="AR41" s="59">
        <v>0</v>
      </c>
      <c r="AS41" s="102"/>
      <c r="AT41" s="59"/>
      <c r="AU41" s="118">
        <f>AVERAGE(Table12151658922[[#This Row],[Column45]],Table12151658922[[#This Row],[Column44]],Table12151658922[[#This Row],[Column43]])</f>
        <v>0</v>
      </c>
      <c r="AV41" s="102">
        <v>0</v>
      </c>
      <c r="AW41" s="102">
        <v>0</v>
      </c>
      <c r="AX41" s="102">
        <v>0</v>
      </c>
      <c r="AY41" s="102">
        <v>0</v>
      </c>
      <c r="AZ41" s="102">
        <v>0</v>
      </c>
      <c r="BA4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2" spans="1:53" ht="23.1" customHeight="1" x14ac:dyDescent="0.3">
      <c r="A42" s="80">
        <v>40</v>
      </c>
      <c r="B42" s="63" t="s">
        <v>88</v>
      </c>
      <c r="C42" s="64" t="s">
        <v>89</v>
      </c>
      <c r="D42" s="63" t="s">
        <v>449</v>
      </c>
      <c r="E42" s="63" t="s">
        <v>34</v>
      </c>
      <c r="F42" s="54"/>
      <c r="G42" s="54"/>
      <c r="H42" s="54"/>
      <c r="I42" s="54"/>
      <c r="J42" s="65"/>
      <c r="K42" s="118">
        <v>0</v>
      </c>
      <c r="L42" s="54"/>
      <c r="M42" s="54"/>
      <c r="N42" s="54"/>
      <c r="O42" s="54"/>
      <c r="P42" s="65"/>
      <c r="Q4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2" s="101"/>
      <c r="S42" s="101"/>
      <c r="T42" s="101"/>
      <c r="U42" s="101"/>
      <c r="V42" s="65"/>
      <c r="W42" s="118" t="e">
        <f>AVERAGE(Table12151658922[[#This Row],[Column19]],Table12151658922[[#This Row],[Column20]],Table12151658922[[#This Row],[Column22]])</f>
        <v>#DIV/0!</v>
      </c>
      <c r="X42" s="59">
        <v>0</v>
      </c>
      <c r="Y42" s="59">
        <v>0</v>
      </c>
      <c r="Z42" s="59">
        <v>0</v>
      </c>
      <c r="AA42" s="101"/>
      <c r="AB42" s="65"/>
      <c r="AC42" s="118">
        <f>AVERAGE(Table12151658922[[#This Row],[Column25]],Table12151658922[[#This Row],[Column26]],Table12151658922[[#This Row],[Column27]])</f>
        <v>0</v>
      </c>
      <c r="AD42" s="101"/>
      <c r="AE42" s="101"/>
      <c r="AF42" s="101"/>
      <c r="AG42" s="101"/>
      <c r="AH42" s="65"/>
      <c r="AI42" s="118" t="e">
        <f>AVERAGE(Table12151658922[[#This Row],[Column33]],Table12151658922[[#This Row],[Column32]],Table12151658922[[#This Row],[Column31]])</f>
        <v>#DIV/0!</v>
      </c>
      <c r="AJ42" s="54"/>
      <c r="AK42" s="54"/>
      <c r="AL42" s="101"/>
      <c r="AM42" s="54"/>
      <c r="AN42" s="65"/>
      <c r="AO42" s="118">
        <v>0</v>
      </c>
      <c r="AP42" s="59">
        <v>0</v>
      </c>
      <c r="AQ42" s="59">
        <v>0</v>
      </c>
      <c r="AR42" s="59">
        <v>0</v>
      </c>
      <c r="AS42" s="101"/>
      <c r="AT42" s="65"/>
      <c r="AU42" s="118">
        <f>AVERAGE(Table12151658922[[#This Row],[Column45]],Table12151658922[[#This Row],[Column44]],Table12151658922[[#This Row],[Column43]])</f>
        <v>0</v>
      </c>
      <c r="AV42" s="102">
        <v>0</v>
      </c>
      <c r="AW42" s="102">
        <v>0</v>
      </c>
      <c r="AX42" s="102">
        <v>0</v>
      </c>
      <c r="AY42" s="102">
        <v>0</v>
      </c>
      <c r="AZ42" s="102">
        <v>0</v>
      </c>
      <c r="BA4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3" spans="1:53" ht="23.1" customHeight="1" x14ac:dyDescent="0.3">
      <c r="A43" s="79">
        <v>41</v>
      </c>
      <c r="B43" s="56" t="s">
        <v>305</v>
      </c>
      <c r="C43" s="57" t="s">
        <v>306</v>
      </c>
      <c r="D43" s="56" t="s">
        <v>541</v>
      </c>
      <c r="E43" s="56" t="s">
        <v>492</v>
      </c>
      <c r="F43" s="58"/>
      <c r="G43" s="58"/>
      <c r="H43" s="58"/>
      <c r="I43" s="58"/>
      <c r="J43" s="59"/>
      <c r="K43" s="118">
        <v>0</v>
      </c>
      <c r="L43" s="58"/>
      <c r="M43" s="58"/>
      <c r="N43" s="58"/>
      <c r="O43" s="58"/>
      <c r="P43" s="59"/>
      <c r="Q4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3" s="102"/>
      <c r="S43" s="102"/>
      <c r="T43" s="102"/>
      <c r="U43" s="102"/>
      <c r="V43" s="59"/>
      <c r="W43" s="118" t="e">
        <f>AVERAGE(Table12151658922[[#This Row],[Column19]],Table12151658922[[#This Row],[Column20]],Table12151658922[[#This Row],[Column22]])</f>
        <v>#DIV/0!</v>
      </c>
      <c r="X43" s="59">
        <v>0</v>
      </c>
      <c r="Y43" s="59">
        <v>0</v>
      </c>
      <c r="Z43" s="59">
        <v>0</v>
      </c>
      <c r="AA43" s="102"/>
      <c r="AB43" s="59"/>
      <c r="AC43" s="118">
        <f>AVERAGE(Table12151658922[[#This Row],[Column25]],Table12151658922[[#This Row],[Column26]],Table12151658922[[#This Row],[Column27]])</f>
        <v>0</v>
      </c>
      <c r="AD43" s="102"/>
      <c r="AE43" s="102"/>
      <c r="AF43" s="102"/>
      <c r="AG43" s="102"/>
      <c r="AH43" s="59"/>
      <c r="AI43" s="118" t="e">
        <f>AVERAGE(Table12151658922[[#This Row],[Column33]],Table12151658922[[#This Row],[Column32]],Table12151658922[[#This Row],[Column31]])</f>
        <v>#DIV/0!</v>
      </c>
      <c r="AJ43" s="58"/>
      <c r="AK43" s="58"/>
      <c r="AL43" s="102"/>
      <c r="AM43" s="58"/>
      <c r="AN43" s="59"/>
      <c r="AO43" s="118">
        <v>0</v>
      </c>
      <c r="AP43" s="59">
        <v>0</v>
      </c>
      <c r="AQ43" s="59">
        <v>0</v>
      </c>
      <c r="AR43" s="59">
        <v>0</v>
      </c>
      <c r="AS43" s="102"/>
      <c r="AT43" s="59"/>
      <c r="AU43" s="118">
        <f>AVERAGE(Table12151658922[[#This Row],[Column45]],Table12151658922[[#This Row],[Column44]],Table12151658922[[#This Row],[Column43]])</f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  <c r="BA4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4" spans="1:53" ht="23.1" customHeight="1" x14ac:dyDescent="0.3">
      <c r="A44" s="80">
        <v>42</v>
      </c>
      <c r="B44" s="63" t="s">
        <v>244</v>
      </c>
      <c r="C44" s="64" t="s">
        <v>245</v>
      </c>
      <c r="D44" s="63" t="s">
        <v>541</v>
      </c>
      <c r="E44" s="63" t="s">
        <v>160</v>
      </c>
      <c r="F44" s="54"/>
      <c r="G44" s="54"/>
      <c r="H44" s="54"/>
      <c r="I44" s="54"/>
      <c r="J44" s="65"/>
      <c r="K44" s="118">
        <v>0</v>
      </c>
      <c r="L44" s="54"/>
      <c r="M44" s="54"/>
      <c r="N44" s="54"/>
      <c r="O44" s="54"/>
      <c r="P44" s="65"/>
      <c r="Q4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4" s="101"/>
      <c r="S44" s="101"/>
      <c r="T44" s="101"/>
      <c r="U44" s="101"/>
      <c r="V44" s="65"/>
      <c r="W44" s="118" t="e">
        <f>AVERAGE(Table12151658922[[#This Row],[Column19]],Table12151658922[[#This Row],[Column20]],Table12151658922[[#This Row],[Column22]])</f>
        <v>#DIV/0!</v>
      </c>
      <c r="X44" s="59">
        <v>0</v>
      </c>
      <c r="Y44" s="59">
        <v>0</v>
      </c>
      <c r="Z44" s="59">
        <v>0</v>
      </c>
      <c r="AA44" s="101"/>
      <c r="AB44" s="65"/>
      <c r="AC44" s="118">
        <f>AVERAGE(Table12151658922[[#This Row],[Column25]],Table12151658922[[#This Row],[Column26]],Table12151658922[[#This Row],[Column27]])</f>
        <v>0</v>
      </c>
      <c r="AD44" s="101"/>
      <c r="AE44" s="101"/>
      <c r="AF44" s="101"/>
      <c r="AG44" s="101"/>
      <c r="AH44" s="65"/>
      <c r="AI44" s="118" t="e">
        <f>AVERAGE(Table12151658922[[#This Row],[Column33]],Table12151658922[[#This Row],[Column32]],Table12151658922[[#This Row],[Column31]])</f>
        <v>#DIV/0!</v>
      </c>
      <c r="AJ44" s="54"/>
      <c r="AK44" s="54"/>
      <c r="AL44" s="101"/>
      <c r="AM44" s="54"/>
      <c r="AN44" s="65"/>
      <c r="AO44" s="118">
        <v>0</v>
      </c>
      <c r="AP44" s="59">
        <v>0</v>
      </c>
      <c r="AQ44" s="59">
        <v>0</v>
      </c>
      <c r="AR44" s="59">
        <v>0</v>
      </c>
      <c r="AS44" s="101"/>
      <c r="AT44" s="65"/>
      <c r="AU44" s="118">
        <f>AVERAGE(Table12151658922[[#This Row],[Column45]],Table12151658922[[#This Row],[Column44]],Table12151658922[[#This Row],[Column43]])</f>
        <v>0</v>
      </c>
      <c r="AV44" s="102">
        <v>0</v>
      </c>
      <c r="AW44" s="102">
        <v>0</v>
      </c>
      <c r="AX44" s="102">
        <v>0</v>
      </c>
      <c r="AY44" s="102">
        <v>0</v>
      </c>
      <c r="AZ44" s="102">
        <v>0</v>
      </c>
      <c r="BA4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5" spans="1:53" ht="23.1" customHeight="1" x14ac:dyDescent="0.3">
      <c r="A45" s="79">
        <v>43</v>
      </c>
      <c r="B45" s="56" t="s">
        <v>113</v>
      </c>
      <c r="C45" s="57" t="s">
        <v>114</v>
      </c>
      <c r="D45" s="56" t="s">
        <v>449</v>
      </c>
      <c r="E45" s="56" t="s">
        <v>34</v>
      </c>
      <c r="F45" s="58"/>
      <c r="G45" s="58"/>
      <c r="H45" s="58"/>
      <c r="I45" s="58"/>
      <c r="J45" s="59"/>
      <c r="K45" s="118">
        <v>0</v>
      </c>
      <c r="L45" s="58"/>
      <c r="M45" s="58"/>
      <c r="N45" s="58"/>
      <c r="O45" s="58"/>
      <c r="P45" s="59"/>
      <c r="Q4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5" s="102"/>
      <c r="S45" s="102"/>
      <c r="T45" s="102"/>
      <c r="U45" s="102"/>
      <c r="V45" s="59"/>
      <c r="W45" s="118" t="e">
        <f>AVERAGE(Table12151658922[[#This Row],[Column19]],Table12151658922[[#This Row],[Column20]],Table12151658922[[#This Row],[Column22]])</f>
        <v>#DIV/0!</v>
      </c>
      <c r="X45" s="59">
        <v>0</v>
      </c>
      <c r="Y45" s="59">
        <v>0</v>
      </c>
      <c r="Z45" s="59">
        <v>0</v>
      </c>
      <c r="AA45" s="102"/>
      <c r="AB45" s="59"/>
      <c r="AC45" s="118">
        <f>AVERAGE(Table12151658922[[#This Row],[Column25]],Table12151658922[[#This Row],[Column26]],Table12151658922[[#This Row],[Column27]])</f>
        <v>0</v>
      </c>
      <c r="AD45" s="102"/>
      <c r="AE45" s="102"/>
      <c r="AF45" s="102"/>
      <c r="AG45" s="102"/>
      <c r="AH45" s="59"/>
      <c r="AI45" s="118" t="e">
        <f>AVERAGE(Table12151658922[[#This Row],[Column33]],Table12151658922[[#This Row],[Column32]],Table12151658922[[#This Row],[Column31]])</f>
        <v>#DIV/0!</v>
      </c>
      <c r="AJ45" s="58"/>
      <c r="AK45" s="58"/>
      <c r="AL45" s="102"/>
      <c r="AM45" s="58"/>
      <c r="AN45" s="59"/>
      <c r="AO45" s="118">
        <v>0</v>
      </c>
      <c r="AP45" s="59">
        <v>0</v>
      </c>
      <c r="AQ45" s="59">
        <v>0</v>
      </c>
      <c r="AR45" s="59">
        <v>0</v>
      </c>
      <c r="AS45" s="102"/>
      <c r="AT45" s="59"/>
      <c r="AU45" s="118">
        <f>AVERAGE(Table12151658922[[#This Row],[Column45]],Table12151658922[[#This Row],[Column44]],Table12151658922[[#This Row],[Column43]])</f>
        <v>0</v>
      </c>
      <c r="AV45" s="102">
        <v>0</v>
      </c>
      <c r="AW45" s="102">
        <v>0</v>
      </c>
      <c r="AX45" s="102">
        <v>0</v>
      </c>
      <c r="AY45" s="102">
        <v>0</v>
      </c>
      <c r="AZ45" s="102">
        <v>0</v>
      </c>
      <c r="BA4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6" spans="1:53" ht="23.1" customHeight="1" x14ac:dyDescent="0.3">
      <c r="A46" s="80">
        <v>44</v>
      </c>
      <c r="B46" s="63" t="s">
        <v>115</v>
      </c>
      <c r="C46" s="64" t="s">
        <v>116</v>
      </c>
      <c r="D46" s="63" t="s">
        <v>541</v>
      </c>
      <c r="E46" s="63" t="s">
        <v>34</v>
      </c>
      <c r="F46" s="54"/>
      <c r="G46" s="54"/>
      <c r="H46" s="54"/>
      <c r="I46" s="54"/>
      <c r="J46" s="65"/>
      <c r="K46" s="118">
        <v>0</v>
      </c>
      <c r="L46" s="54"/>
      <c r="M46" s="54"/>
      <c r="N46" s="54"/>
      <c r="O46" s="54"/>
      <c r="P46" s="65"/>
      <c r="Q4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6" s="101"/>
      <c r="S46" s="101"/>
      <c r="T46" s="101"/>
      <c r="U46" s="101"/>
      <c r="V46" s="65"/>
      <c r="W46" s="118" t="e">
        <f>AVERAGE(Table12151658922[[#This Row],[Column19]],Table12151658922[[#This Row],[Column20]],Table12151658922[[#This Row],[Column22]])</f>
        <v>#DIV/0!</v>
      </c>
      <c r="X46" s="59">
        <v>0</v>
      </c>
      <c r="Y46" s="59">
        <v>0</v>
      </c>
      <c r="Z46" s="59">
        <v>0</v>
      </c>
      <c r="AA46" s="101"/>
      <c r="AB46" s="65"/>
      <c r="AC46" s="118">
        <f>AVERAGE(Table12151658922[[#This Row],[Column25]],Table12151658922[[#This Row],[Column26]],Table12151658922[[#This Row],[Column27]])</f>
        <v>0</v>
      </c>
      <c r="AD46" s="101"/>
      <c r="AE46" s="101"/>
      <c r="AF46" s="101"/>
      <c r="AG46" s="101"/>
      <c r="AH46" s="65"/>
      <c r="AI46" s="118" t="e">
        <f>AVERAGE(Table12151658922[[#This Row],[Column33]],Table12151658922[[#This Row],[Column32]],Table12151658922[[#This Row],[Column31]])</f>
        <v>#DIV/0!</v>
      </c>
      <c r="AJ46" s="54"/>
      <c r="AK46" s="54"/>
      <c r="AL46" s="101"/>
      <c r="AM46" s="54"/>
      <c r="AN46" s="65"/>
      <c r="AO46" s="118">
        <v>0</v>
      </c>
      <c r="AP46" s="59">
        <v>0</v>
      </c>
      <c r="AQ46" s="59">
        <v>0</v>
      </c>
      <c r="AR46" s="59">
        <v>0</v>
      </c>
      <c r="AS46" s="101"/>
      <c r="AT46" s="65"/>
      <c r="AU46" s="118">
        <f>AVERAGE(Table12151658922[[#This Row],[Column45]],Table12151658922[[#This Row],[Column44]],Table12151658922[[#This Row],[Column43]])</f>
        <v>0</v>
      </c>
      <c r="AV46" s="102">
        <v>0</v>
      </c>
      <c r="AW46" s="102">
        <v>0</v>
      </c>
      <c r="AX46" s="102">
        <v>0</v>
      </c>
      <c r="AY46" s="102">
        <v>0</v>
      </c>
      <c r="AZ46" s="102">
        <v>0</v>
      </c>
      <c r="BA4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7" spans="1:53" ht="23.1" customHeight="1" x14ac:dyDescent="0.3">
      <c r="A47" s="79">
        <v>45</v>
      </c>
      <c r="B47" s="56" t="s">
        <v>179</v>
      </c>
      <c r="C47" s="57" t="s">
        <v>180</v>
      </c>
      <c r="D47" s="56" t="s">
        <v>449</v>
      </c>
      <c r="E47" s="56" t="s">
        <v>160</v>
      </c>
      <c r="F47" s="58"/>
      <c r="G47" s="58"/>
      <c r="H47" s="58"/>
      <c r="I47" s="58"/>
      <c r="J47" s="59"/>
      <c r="K47" s="118">
        <v>0</v>
      </c>
      <c r="L47" s="58"/>
      <c r="M47" s="58"/>
      <c r="N47" s="58"/>
      <c r="O47" s="58"/>
      <c r="P47" s="59"/>
      <c r="Q4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7" s="102"/>
      <c r="S47" s="102"/>
      <c r="T47" s="102"/>
      <c r="U47" s="102"/>
      <c r="V47" s="59"/>
      <c r="W47" s="118" t="e">
        <f>AVERAGE(Table12151658922[[#This Row],[Column19]],Table12151658922[[#This Row],[Column20]],Table12151658922[[#This Row],[Column22]])</f>
        <v>#DIV/0!</v>
      </c>
      <c r="X47" s="59">
        <v>0</v>
      </c>
      <c r="Y47" s="59">
        <v>0</v>
      </c>
      <c r="Z47" s="59">
        <v>0</v>
      </c>
      <c r="AA47" s="102"/>
      <c r="AB47" s="59"/>
      <c r="AC47" s="118">
        <f>AVERAGE(Table12151658922[[#This Row],[Column25]],Table12151658922[[#This Row],[Column26]],Table12151658922[[#This Row],[Column27]])</f>
        <v>0</v>
      </c>
      <c r="AD47" s="102"/>
      <c r="AE47" s="102"/>
      <c r="AF47" s="102"/>
      <c r="AG47" s="102"/>
      <c r="AH47" s="59"/>
      <c r="AI47" s="118" t="e">
        <f>AVERAGE(Table12151658922[[#This Row],[Column33]],Table12151658922[[#This Row],[Column32]],Table12151658922[[#This Row],[Column31]])</f>
        <v>#DIV/0!</v>
      </c>
      <c r="AJ47" s="58"/>
      <c r="AK47" s="58"/>
      <c r="AL47" s="102"/>
      <c r="AM47" s="58"/>
      <c r="AN47" s="59"/>
      <c r="AO47" s="118">
        <v>0</v>
      </c>
      <c r="AP47" s="59">
        <v>0</v>
      </c>
      <c r="AQ47" s="59">
        <v>0</v>
      </c>
      <c r="AR47" s="59">
        <v>0</v>
      </c>
      <c r="AS47" s="102"/>
      <c r="AT47" s="59"/>
      <c r="AU47" s="118">
        <f>AVERAGE(Table12151658922[[#This Row],[Column45]],Table12151658922[[#This Row],[Column44]],Table12151658922[[#This Row],[Column43]])</f>
        <v>0</v>
      </c>
      <c r="AV47" s="102">
        <v>0</v>
      </c>
      <c r="AW47" s="102">
        <v>0</v>
      </c>
      <c r="AX47" s="102">
        <v>0</v>
      </c>
      <c r="AY47" s="102">
        <v>0</v>
      </c>
      <c r="AZ47" s="102">
        <v>0</v>
      </c>
      <c r="BA4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8" spans="1:53" ht="23.1" customHeight="1" x14ac:dyDescent="0.3">
      <c r="A48" s="80">
        <v>46</v>
      </c>
      <c r="B48" s="63" t="s">
        <v>307</v>
      </c>
      <c r="C48" s="64" t="s">
        <v>308</v>
      </c>
      <c r="D48" s="63" t="s">
        <v>541</v>
      </c>
      <c r="E48" s="63" t="s">
        <v>492</v>
      </c>
      <c r="F48" s="54"/>
      <c r="G48" s="54"/>
      <c r="H48" s="54"/>
      <c r="I48" s="54"/>
      <c r="J48" s="65"/>
      <c r="K48" s="118">
        <v>0</v>
      </c>
      <c r="L48" s="54"/>
      <c r="M48" s="54"/>
      <c r="N48" s="54"/>
      <c r="O48" s="54"/>
      <c r="P48" s="65"/>
      <c r="Q4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8" s="101"/>
      <c r="S48" s="101"/>
      <c r="T48" s="101"/>
      <c r="U48" s="101"/>
      <c r="V48" s="65"/>
      <c r="W48" s="118" t="e">
        <f>AVERAGE(Table12151658922[[#This Row],[Column19]],Table12151658922[[#This Row],[Column20]],Table12151658922[[#This Row],[Column22]])</f>
        <v>#DIV/0!</v>
      </c>
      <c r="X48" s="59">
        <v>0</v>
      </c>
      <c r="Y48" s="59">
        <v>0</v>
      </c>
      <c r="Z48" s="59">
        <v>0</v>
      </c>
      <c r="AA48" s="101"/>
      <c r="AB48" s="65"/>
      <c r="AC48" s="118">
        <f>AVERAGE(Table12151658922[[#This Row],[Column25]],Table12151658922[[#This Row],[Column26]],Table12151658922[[#This Row],[Column27]])</f>
        <v>0</v>
      </c>
      <c r="AD48" s="101"/>
      <c r="AE48" s="101"/>
      <c r="AF48" s="101"/>
      <c r="AG48" s="101"/>
      <c r="AH48" s="65"/>
      <c r="AI48" s="118" t="e">
        <f>AVERAGE(Table12151658922[[#This Row],[Column33]],Table12151658922[[#This Row],[Column32]],Table12151658922[[#This Row],[Column31]])</f>
        <v>#DIV/0!</v>
      </c>
      <c r="AJ48" s="54"/>
      <c r="AK48" s="54"/>
      <c r="AL48" s="101"/>
      <c r="AM48" s="54"/>
      <c r="AN48" s="65"/>
      <c r="AO48" s="118">
        <v>0</v>
      </c>
      <c r="AP48" s="59">
        <v>0</v>
      </c>
      <c r="AQ48" s="59">
        <v>0</v>
      </c>
      <c r="AR48" s="59">
        <v>0</v>
      </c>
      <c r="AS48" s="101"/>
      <c r="AT48" s="65"/>
      <c r="AU48" s="118">
        <f>AVERAGE(Table12151658922[[#This Row],[Column45]],Table12151658922[[#This Row],[Column44]],Table12151658922[[#This Row],[Column43]])</f>
        <v>0</v>
      </c>
      <c r="AV48" s="102">
        <v>0</v>
      </c>
      <c r="AW48" s="102">
        <v>0</v>
      </c>
      <c r="AX48" s="102">
        <v>0</v>
      </c>
      <c r="AY48" s="102">
        <v>0</v>
      </c>
      <c r="AZ48" s="102">
        <v>0</v>
      </c>
      <c r="BA4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49" spans="1:53" ht="23.1" customHeight="1" x14ac:dyDescent="0.3">
      <c r="A49" s="79">
        <v>47</v>
      </c>
      <c r="B49" s="56" t="s">
        <v>117</v>
      </c>
      <c r="C49" s="57" t="s">
        <v>118</v>
      </c>
      <c r="D49" s="56" t="s">
        <v>449</v>
      </c>
      <c r="E49" s="56" t="s">
        <v>34</v>
      </c>
      <c r="F49" s="58"/>
      <c r="G49" s="58"/>
      <c r="H49" s="58"/>
      <c r="I49" s="58"/>
      <c r="J49" s="59"/>
      <c r="K49" s="118">
        <v>0</v>
      </c>
      <c r="L49" s="58"/>
      <c r="M49" s="58"/>
      <c r="N49" s="58"/>
      <c r="O49" s="58"/>
      <c r="P49" s="59"/>
      <c r="Q4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49" s="102"/>
      <c r="S49" s="102"/>
      <c r="T49" s="102"/>
      <c r="U49" s="102"/>
      <c r="V49" s="59"/>
      <c r="W49" s="118" t="e">
        <f>AVERAGE(Table12151658922[[#This Row],[Column19]],Table12151658922[[#This Row],[Column20]],Table12151658922[[#This Row],[Column22]])</f>
        <v>#DIV/0!</v>
      </c>
      <c r="X49" s="59">
        <v>0</v>
      </c>
      <c r="Y49" s="59">
        <v>0</v>
      </c>
      <c r="Z49" s="59">
        <v>0</v>
      </c>
      <c r="AA49" s="102"/>
      <c r="AB49" s="59"/>
      <c r="AC49" s="118">
        <f>AVERAGE(Table12151658922[[#This Row],[Column25]],Table12151658922[[#This Row],[Column26]],Table12151658922[[#This Row],[Column27]])</f>
        <v>0</v>
      </c>
      <c r="AD49" s="102"/>
      <c r="AE49" s="102"/>
      <c r="AF49" s="102"/>
      <c r="AG49" s="102"/>
      <c r="AH49" s="59"/>
      <c r="AI49" s="118" t="e">
        <f>AVERAGE(Table12151658922[[#This Row],[Column33]],Table12151658922[[#This Row],[Column32]],Table12151658922[[#This Row],[Column31]])</f>
        <v>#DIV/0!</v>
      </c>
      <c r="AJ49" s="58"/>
      <c r="AK49" s="58"/>
      <c r="AL49" s="102"/>
      <c r="AM49" s="58"/>
      <c r="AN49" s="59"/>
      <c r="AO49" s="118">
        <v>0</v>
      </c>
      <c r="AP49" s="59">
        <v>0</v>
      </c>
      <c r="AQ49" s="59">
        <v>0</v>
      </c>
      <c r="AR49" s="59">
        <v>0</v>
      </c>
      <c r="AS49" s="102"/>
      <c r="AT49" s="59"/>
      <c r="AU49" s="118">
        <f>AVERAGE(Table12151658922[[#This Row],[Column45]],Table12151658922[[#This Row],[Column44]],Table12151658922[[#This Row],[Column43]])</f>
        <v>0</v>
      </c>
      <c r="AV49" s="102">
        <v>0</v>
      </c>
      <c r="AW49" s="102">
        <v>0</v>
      </c>
      <c r="AX49" s="102">
        <v>0</v>
      </c>
      <c r="AY49" s="102">
        <v>0</v>
      </c>
      <c r="AZ49" s="102">
        <v>0</v>
      </c>
      <c r="BA4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0" spans="1:53" ht="23.1" customHeight="1" x14ac:dyDescent="0.3">
      <c r="A50" s="80">
        <v>48</v>
      </c>
      <c r="B50" s="63" t="s">
        <v>196</v>
      </c>
      <c r="C50" s="64" t="s">
        <v>197</v>
      </c>
      <c r="D50" s="63" t="s">
        <v>449</v>
      </c>
      <c r="E50" s="63" t="s">
        <v>160</v>
      </c>
      <c r="F50" s="54"/>
      <c r="G50" s="54"/>
      <c r="H50" s="54"/>
      <c r="I50" s="54"/>
      <c r="J50" s="65"/>
      <c r="K50" s="118">
        <v>0</v>
      </c>
      <c r="L50" s="54"/>
      <c r="M50" s="54"/>
      <c r="N50" s="54"/>
      <c r="O50" s="54"/>
      <c r="P50" s="65"/>
      <c r="Q5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0" s="101"/>
      <c r="S50" s="101"/>
      <c r="T50" s="101"/>
      <c r="U50" s="101"/>
      <c r="V50" s="65"/>
      <c r="W50" s="118" t="e">
        <f>AVERAGE(Table12151658922[[#This Row],[Column19]],Table12151658922[[#This Row],[Column20]],Table12151658922[[#This Row],[Column22]])</f>
        <v>#DIV/0!</v>
      </c>
      <c r="X50" s="59">
        <v>0</v>
      </c>
      <c r="Y50" s="59">
        <v>0</v>
      </c>
      <c r="Z50" s="59">
        <v>0</v>
      </c>
      <c r="AA50" s="101"/>
      <c r="AB50" s="65"/>
      <c r="AC50" s="118">
        <f>AVERAGE(Table12151658922[[#This Row],[Column25]],Table12151658922[[#This Row],[Column26]],Table12151658922[[#This Row],[Column27]])</f>
        <v>0</v>
      </c>
      <c r="AD50" s="101"/>
      <c r="AE50" s="101"/>
      <c r="AF50" s="101"/>
      <c r="AG50" s="101"/>
      <c r="AH50" s="65"/>
      <c r="AI50" s="118" t="e">
        <f>AVERAGE(Table12151658922[[#This Row],[Column33]],Table12151658922[[#This Row],[Column32]],Table12151658922[[#This Row],[Column31]])</f>
        <v>#DIV/0!</v>
      </c>
      <c r="AJ50" s="54"/>
      <c r="AK50" s="54"/>
      <c r="AL50" s="101"/>
      <c r="AM50" s="54"/>
      <c r="AN50" s="65"/>
      <c r="AO50" s="118">
        <v>0</v>
      </c>
      <c r="AP50" s="59">
        <v>0</v>
      </c>
      <c r="AQ50" s="59">
        <v>0</v>
      </c>
      <c r="AR50" s="59">
        <v>0</v>
      </c>
      <c r="AS50" s="101"/>
      <c r="AT50" s="65"/>
      <c r="AU50" s="118">
        <f>AVERAGE(Table12151658922[[#This Row],[Column45]],Table12151658922[[#This Row],[Column44]],Table12151658922[[#This Row],[Column43]])</f>
        <v>0</v>
      </c>
      <c r="AV50" s="102">
        <v>0</v>
      </c>
      <c r="AW50" s="102">
        <v>0</v>
      </c>
      <c r="AX50" s="102">
        <v>0</v>
      </c>
      <c r="AY50" s="102">
        <v>0</v>
      </c>
      <c r="AZ50" s="102">
        <v>0</v>
      </c>
      <c r="BA5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1" spans="1:53" ht="23.1" customHeight="1" x14ac:dyDescent="0.3">
      <c r="A51" s="79">
        <v>49</v>
      </c>
      <c r="B51" s="56" t="s">
        <v>309</v>
      </c>
      <c r="C51" s="57" t="s">
        <v>310</v>
      </c>
      <c r="D51" s="56" t="s">
        <v>449</v>
      </c>
      <c r="E51" s="56" t="s">
        <v>492</v>
      </c>
      <c r="F51" s="58"/>
      <c r="G51" s="58"/>
      <c r="H51" s="58"/>
      <c r="I51" s="58"/>
      <c r="J51" s="59"/>
      <c r="K51" s="118">
        <v>0</v>
      </c>
      <c r="L51" s="58"/>
      <c r="M51" s="58"/>
      <c r="N51" s="58"/>
      <c r="O51" s="58"/>
      <c r="P51" s="59"/>
      <c r="Q5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1" s="102"/>
      <c r="S51" s="102"/>
      <c r="T51" s="102"/>
      <c r="U51" s="102"/>
      <c r="V51" s="59"/>
      <c r="W51" s="118" t="e">
        <f>AVERAGE(Table12151658922[[#This Row],[Column19]],Table12151658922[[#This Row],[Column20]],Table12151658922[[#This Row],[Column22]])</f>
        <v>#DIV/0!</v>
      </c>
      <c r="X51" s="59">
        <v>0</v>
      </c>
      <c r="Y51" s="59">
        <v>0</v>
      </c>
      <c r="Z51" s="59">
        <v>0</v>
      </c>
      <c r="AA51" s="102"/>
      <c r="AB51" s="59"/>
      <c r="AC51" s="118">
        <f>AVERAGE(Table12151658922[[#This Row],[Column25]],Table12151658922[[#This Row],[Column26]],Table12151658922[[#This Row],[Column27]])</f>
        <v>0</v>
      </c>
      <c r="AD51" s="102"/>
      <c r="AE51" s="102"/>
      <c r="AF51" s="102"/>
      <c r="AG51" s="102"/>
      <c r="AH51" s="59"/>
      <c r="AI51" s="118" t="e">
        <f>AVERAGE(Table12151658922[[#This Row],[Column33]],Table12151658922[[#This Row],[Column32]],Table12151658922[[#This Row],[Column31]])</f>
        <v>#DIV/0!</v>
      </c>
      <c r="AJ51" s="58"/>
      <c r="AK51" s="58"/>
      <c r="AL51" s="102"/>
      <c r="AM51" s="58"/>
      <c r="AN51" s="59"/>
      <c r="AO51" s="118">
        <v>0</v>
      </c>
      <c r="AP51" s="59">
        <v>0</v>
      </c>
      <c r="AQ51" s="59">
        <v>0</v>
      </c>
      <c r="AR51" s="59">
        <v>0</v>
      </c>
      <c r="AS51" s="102"/>
      <c r="AT51" s="59"/>
      <c r="AU51" s="118">
        <f>AVERAGE(Table12151658922[[#This Row],[Column45]],Table12151658922[[#This Row],[Column44]],Table12151658922[[#This Row],[Column43]])</f>
        <v>0</v>
      </c>
      <c r="AV51" s="102">
        <v>0</v>
      </c>
      <c r="AW51" s="102">
        <v>0</v>
      </c>
      <c r="AX51" s="102">
        <v>0</v>
      </c>
      <c r="AY51" s="102">
        <v>0</v>
      </c>
      <c r="AZ51" s="102">
        <v>0</v>
      </c>
      <c r="BA5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2" spans="1:53" ht="23.1" customHeight="1" x14ac:dyDescent="0.3">
      <c r="A52" s="80">
        <v>50</v>
      </c>
      <c r="B52" s="63" t="s">
        <v>121</v>
      </c>
      <c r="C52" s="64" t="s">
        <v>122</v>
      </c>
      <c r="D52" s="63" t="s">
        <v>449</v>
      </c>
      <c r="E52" s="63" t="s">
        <v>34</v>
      </c>
      <c r="F52" s="54"/>
      <c r="G52" s="54"/>
      <c r="H52" s="54"/>
      <c r="I52" s="54"/>
      <c r="J52" s="65"/>
      <c r="K52" s="118">
        <v>0</v>
      </c>
      <c r="L52" s="54"/>
      <c r="M52" s="54"/>
      <c r="N52" s="54"/>
      <c r="O52" s="54"/>
      <c r="P52" s="65"/>
      <c r="Q5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2" s="101"/>
      <c r="S52" s="101"/>
      <c r="T52" s="101"/>
      <c r="U52" s="101"/>
      <c r="V52" s="65"/>
      <c r="W52" s="118" t="e">
        <f>AVERAGE(Table12151658922[[#This Row],[Column19]],Table12151658922[[#This Row],[Column20]],Table12151658922[[#This Row],[Column22]])</f>
        <v>#DIV/0!</v>
      </c>
      <c r="X52" s="59">
        <v>0</v>
      </c>
      <c r="Y52" s="59">
        <v>0</v>
      </c>
      <c r="Z52" s="59">
        <v>0</v>
      </c>
      <c r="AA52" s="101"/>
      <c r="AB52" s="65"/>
      <c r="AC52" s="118">
        <f>AVERAGE(Table12151658922[[#This Row],[Column25]],Table12151658922[[#This Row],[Column26]],Table12151658922[[#This Row],[Column27]])</f>
        <v>0</v>
      </c>
      <c r="AD52" s="101"/>
      <c r="AE52" s="101"/>
      <c r="AF52" s="101"/>
      <c r="AG52" s="101"/>
      <c r="AH52" s="65"/>
      <c r="AI52" s="118" t="e">
        <f>AVERAGE(Table12151658922[[#This Row],[Column33]],Table12151658922[[#This Row],[Column32]],Table12151658922[[#This Row],[Column31]])</f>
        <v>#DIV/0!</v>
      </c>
      <c r="AJ52" s="54"/>
      <c r="AK52" s="54"/>
      <c r="AL52" s="101"/>
      <c r="AM52" s="54"/>
      <c r="AN52" s="65"/>
      <c r="AO52" s="118">
        <v>0</v>
      </c>
      <c r="AP52" s="59">
        <v>0</v>
      </c>
      <c r="AQ52" s="59">
        <v>0</v>
      </c>
      <c r="AR52" s="59">
        <v>0</v>
      </c>
      <c r="AS52" s="101"/>
      <c r="AT52" s="65"/>
      <c r="AU52" s="118">
        <f>AVERAGE(Table12151658922[[#This Row],[Column45]],Table12151658922[[#This Row],[Column44]],Table12151658922[[#This Row],[Column43]])</f>
        <v>0</v>
      </c>
      <c r="AV52" s="102">
        <v>0</v>
      </c>
      <c r="AW52" s="102">
        <v>0</v>
      </c>
      <c r="AX52" s="102">
        <v>0</v>
      </c>
      <c r="AY52" s="102">
        <v>0</v>
      </c>
      <c r="AZ52" s="102">
        <v>0</v>
      </c>
      <c r="BA5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3" spans="1:53" ht="23.1" customHeight="1" x14ac:dyDescent="0.3">
      <c r="A53" s="79">
        <v>51</v>
      </c>
      <c r="B53" s="56" t="s">
        <v>258</v>
      </c>
      <c r="C53" s="57" t="s">
        <v>259</v>
      </c>
      <c r="D53" s="56" t="s">
        <v>541</v>
      </c>
      <c r="E53" s="56" t="s">
        <v>160</v>
      </c>
      <c r="F53" s="58"/>
      <c r="G53" s="58"/>
      <c r="H53" s="58"/>
      <c r="I53" s="58"/>
      <c r="J53" s="59"/>
      <c r="K53" s="118">
        <v>0</v>
      </c>
      <c r="L53" s="58"/>
      <c r="M53" s="58"/>
      <c r="N53" s="58"/>
      <c r="O53" s="58"/>
      <c r="P53" s="59"/>
      <c r="Q5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3" s="102"/>
      <c r="S53" s="102"/>
      <c r="T53" s="102"/>
      <c r="U53" s="102"/>
      <c r="V53" s="59"/>
      <c r="W53" s="118" t="e">
        <f>AVERAGE(Table12151658922[[#This Row],[Column19]],Table12151658922[[#This Row],[Column20]],Table12151658922[[#This Row],[Column22]])</f>
        <v>#DIV/0!</v>
      </c>
      <c r="X53" s="59">
        <v>0</v>
      </c>
      <c r="Y53" s="59">
        <v>0</v>
      </c>
      <c r="Z53" s="59">
        <v>0</v>
      </c>
      <c r="AA53" s="102"/>
      <c r="AB53" s="59"/>
      <c r="AC53" s="118">
        <f>AVERAGE(Table12151658922[[#This Row],[Column25]],Table12151658922[[#This Row],[Column26]],Table12151658922[[#This Row],[Column27]])</f>
        <v>0</v>
      </c>
      <c r="AD53" s="102"/>
      <c r="AE53" s="102"/>
      <c r="AF53" s="102"/>
      <c r="AG53" s="102"/>
      <c r="AH53" s="59"/>
      <c r="AI53" s="118" t="e">
        <f>AVERAGE(Table12151658922[[#This Row],[Column33]],Table12151658922[[#This Row],[Column32]],Table12151658922[[#This Row],[Column31]])</f>
        <v>#DIV/0!</v>
      </c>
      <c r="AJ53" s="58"/>
      <c r="AK53" s="58"/>
      <c r="AL53" s="102"/>
      <c r="AM53" s="58"/>
      <c r="AN53" s="59"/>
      <c r="AO53" s="118">
        <v>0</v>
      </c>
      <c r="AP53" s="59">
        <v>0</v>
      </c>
      <c r="AQ53" s="59">
        <v>0</v>
      </c>
      <c r="AR53" s="59">
        <v>0</v>
      </c>
      <c r="AS53" s="102"/>
      <c r="AT53" s="59"/>
      <c r="AU53" s="118">
        <f>AVERAGE(Table12151658922[[#This Row],[Column45]],Table12151658922[[#This Row],[Column44]],Table12151658922[[#This Row],[Column43]])</f>
        <v>0</v>
      </c>
      <c r="AV53" s="102">
        <v>0</v>
      </c>
      <c r="AW53" s="102">
        <v>0</v>
      </c>
      <c r="AX53" s="102">
        <v>0</v>
      </c>
      <c r="AY53" s="102">
        <v>0</v>
      </c>
      <c r="AZ53" s="102">
        <v>0</v>
      </c>
      <c r="BA5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4" spans="1:53" ht="23.1" customHeight="1" x14ac:dyDescent="0.3">
      <c r="A54" s="80">
        <v>52</v>
      </c>
      <c r="B54" s="63" t="s">
        <v>212</v>
      </c>
      <c r="C54" s="64" t="s">
        <v>213</v>
      </c>
      <c r="D54" s="63" t="s">
        <v>449</v>
      </c>
      <c r="E54" s="63" t="s">
        <v>160</v>
      </c>
      <c r="F54" s="54"/>
      <c r="G54" s="54"/>
      <c r="H54" s="54"/>
      <c r="I54" s="54"/>
      <c r="J54" s="65"/>
      <c r="K54" s="118">
        <v>0</v>
      </c>
      <c r="L54" s="54"/>
      <c r="M54" s="54"/>
      <c r="N54" s="54"/>
      <c r="O54" s="54"/>
      <c r="P54" s="65"/>
      <c r="Q5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4" s="101"/>
      <c r="S54" s="101"/>
      <c r="T54" s="101"/>
      <c r="U54" s="101"/>
      <c r="V54" s="65"/>
      <c r="W54" s="118" t="e">
        <f>AVERAGE(Table12151658922[[#This Row],[Column19]],Table12151658922[[#This Row],[Column20]],Table12151658922[[#This Row],[Column22]])</f>
        <v>#DIV/0!</v>
      </c>
      <c r="X54" s="59">
        <v>0</v>
      </c>
      <c r="Y54" s="59">
        <v>0</v>
      </c>
      <c r="Z54" s="59">
        <v>0</v>
      </c>
      <c r="AA54" s="101"/>
      <c r="AB54" s="65"/>
      <c r="AC54" s="118">
        <f>AVERAGE(Table12151658922[[#This Row],[Column25]],Table12151658922[[#This Row],[Column26]],Table12151658922[[#This Row],[Column27]])</f>
        <v>0</v>
      </c>
      <c r="AD54" s="101"/>
      <c r="AE54" s="101"/>
      <c r="AF54" s="101"/>
      <c r="AG54" s="101"/>
      <c r="AH54" s="65"/>
      <c r="AI54" s="118" t="e">
        <f>AVERAGE(Table12151658922[[#This Row],[Column33]],Table12151658922[[#This Row],[Column32]],Table12151658922[[#This Row],[Column31]])</f>
        <v>#DIV/0!</v>
      </c>
      <c r="AJ54" s="54"/>
      <c r="AK54" s="54"/>
      <c r="AL54" s="101"/>
      <c r="AM54" s="54"/>
      <c r="AN54" s="65"/>
      <c r="AO54" s="118">
        <v>0</v>
      </c>
      <c r="AP54" s="59">
        <v>0</v>
      </c>
      <c r="AQ54" s="59">
        <v>0</v>
      </c>
      <c r="AR54" s="59">
        <v>0</v>
      </c>
      <c r="AS54" s="101"/>
      <c r="AT54" s="65"/>
      <c r="AU54" s="118">
        <f>AVERAGE(Table12151658922[[#This Row],[Column45]],Table12151658922[[#This Row],[Column44]],Table12151658922[[#This Row],[Column43]])</f>
        <v>0</v>
      </c>
      <c r="AV54" s="102">
        <v>0</v>
      </c>
      <c r="AW54" s="102">
        <v>0</v>
      </c>
      <c r="AX54" s="102">
        <v>0</v>
      </c>
      <c r="AY54" s="102">
        <v>0</v>
      </c>
      <c r="AZ54" s="102">
        <v>0</v>
      </c>
      <c r="BA5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5" spans="1:53" ht="23.1" customHeight="1" x14ac:dyDescent="0.3">
      <c r="A55" s="79">
        <v>53</v>
      </c>
      <c r="B55" s="56" t="s">
        <v>228</v>
      </c>
      <c r="C55" s="57" t="s">
        <v>229</v>
      </c>
      <c r="D55" s="56" t="s">
        <v>449</v>
      </c>
      <c r="E55" s="56" t="s">
        <v>160</v>
      </c>
      <c r="F55" s="58"/>
      <c r="G55" s="58"/>
      <c r="H55" s="58"/>
      <c r="I55" s="58"/>
      <c r="J55" s="59"/>
      <c r="K55" s="118">
        <v>0</v>
      </c>
      <c r="L55" s="58"/>
      <c r="M55" s="58"/>
      <c r="N55" s="58"/>
      <c r="O55" s="58"/>
      <c r="P55" s="59"/>
      <c r="Q5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5" s="102"/>
      <c r="S55" s="102"/>
      <c r="T55" s="102"/>
      <c r="U55" s="102"/>
      <c r="V55" s="59"/>
      <c r="W55" s="118" t="e">
        <f>AVERAGE(Table12151658922[[#This Row],[Column19]],Table12151658922[[#This Row],[Column20]],Table12151658922[[#This Row],[Column22]])</f>
        <v>#DIV/0!</v>
      </c>
      <c r="X55" s="59">
        <v>0</v>
      </c>
      <c r="Y55" s="59">
        <v>0</v>
      </c>
      <c r="Z55" s="59">
        <v>0</v>
      </c>
      <c r="AA55" s="102"/>
      <c r="AB55" s="59"/>
      <c r="AC55" s="118">
        <f>AVERAGE(Table12151658922[[#This Row],[Column25]],Table12151658922[[#This Row],[Column26]],Table12151658922[[#This Row],[Column27]])</f>
        <v>0</v>
      </c>
      <c r="AD55" s="102"/>
      <c r="AE55" s="102"/>
      <c r="AF55" s="102"/>
      <c r="AG55" s="102"/>
      <c r="AH55" s="59"/>
      <c r="AI55" s="118" t="e">
        <f>AVERAGE(Table12151658922[[#This Row],[Column33]],Table12151658922[[#This Row],[Column32]],Table12151658922[[#This Row],[Column31]])</f>
        <v>#DIV/0!</v>
      </c>
      <c r="AJ55" s="58"/>
      <c r="AK55" s="58"/>
      <c r="AL55" s="102"/>
      <c r="AM55" s="58"/>
      <c r="AN55" s="59"/>
      <c r="AO55" s="118">
        <v>0</v>
      </c>
      <c r="AP55" s="59">
        <v>0</v>
      </c>
      <c r="AQ55" s="59">
        <v>0</v>
      </c>
      <c r="AR55" s="59">
        <v>0</v>
      </c>
      <c r="AS55" s="102"/>
      <c r="AT55" s="59"/>
      <c r="AU55" s="118">
        <f>AVERAGE(Table12151658922[[#This Row],[Column45]],Table12151658922[[#This Row],[Column44]],Table12151658922[[#This Row],[Column43]])</f>
        <v>0</v>
      </c>
      <c r="AV55" s="102">
        <v>0</v>
      </c>
      <c r="AW55" s="102">
        <v>0</v>
      </c>
      <c r="AX55" s="102">
        <v>0</v>
      </c>
      <c r="AY55" s="102">
        <v>0</v>
      </c>
      <c r="AZ55" s="102">
        <v>0</v>
      </c>
      <c r="BA5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6" spans="1:53" ht="23.1" customHeight="1" x14ac:dyDescent="0.3">
      <c r="A56" s="80">
        <v>54</v>
      </c>
      <c r="B56" s="63" t="s">
        <v>311</v>
      </c>
      <c r="C56" s="64" t="s">
        <v>312</v>
      </c>
      <c r="D56" s="63" t="s">
        <v>449</v>
      </c>
      <c r="E56" s="63" t="s">
        <v>492</v>
      </c>
      <c r="F56" s="54"/>
      <c r="G56" s="54"/>
      <c r="H56" s="54"/>
      <c r="I56" s="54"/>
      <c r="J56" s="65"/>
      <c r="K56" s="118">
        <v>0</v>
      </c>
      <c r="L56" s="54"/>
      <c r="M56" s="54"/>
      <c r="N56" s="54"/>
      <c r="O56" s="54"/>
      <c r="P56" s="65"/>
      <c r="Q5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6" s="101"/>
      <c r="S56" s="101"/>
      <c r="T56" s="101"/>
      <c r="U56" s="101"/>
      <c r="V56" s="65"/>
      <c r="W56" s="118" t="e">
        <f>AVERAGE(Table12151658922[[#This Row],[Column19]],Table12151658922[[#This Row],[Column20]],Table12151658922[[#This Row],[Column22]])</f>
        <v>#DIV/0!</v>
      </c>
      <c r="X56" s="59">
        <v>0</v>
      </c>
      <c r="Y56" s="59">
        <v>0</v>
      </c>
      <c r="Z56" s="59">
        <v>0</v>
      </c>
      <c r="AA56" s="101"/>
      <c r="AB56" s="65"/>
      <c r="AC56" s="118">
        <f>AVERAGE(Table12151658922[[#This Row],[Column25]],Table12151658922[[#This Row],[Column26]],Table12151658922[[#This Row],[Column27]])</f>
        <v>0</v>
      </c>
      <c r="AD56" s="101"/>
      <c r="AE56" s="101"/>
      <c r="AF56" s="101"/>
      <c r="AG56" s="101"/>
      <c r="AH56" s="65"/>
      <c r="AI56" s="118" t="e">
        <f>AVERAGE(Table12151658922[[#This Row],[Column33]],Table12151658922[[#This Row],[Column32]],Table12151658922[[#This Row],[Column31]])</f>
        <v>#DIV/0!</v>
      </c>
      <c r="AJ56" s="54"/>
      <c r="AK56" s="54"/>
      <c r="AL56" s="101"/>
      <c r="AM56" s="54"/>
      <c r="AN56" s="65"/>
      <c r="AO56" s="118">
        <v>0</v>
      </c>
      <c r="AP56" s="59">
        <v>0</v>
      </c>
      <c r="AQ56" s="59">
        <v>0</v>
      </c>
      <c r="AR56" s="59">
        <v>0</v>
      </c>
      <c r="AS56" s="101"/>
      <c r="AT56" s="65"/>
      <c r="AU56" s="118">
        <f>AVERAGE(Table12151658922[[#This Row],[Column45]],Table12151658922[[#This Row],[Column44]],Table12151658922[[#This Row],[Column43]])</f>
        <v>0</v>
      </c>
      <c r="AV56" s="102">
        <v>0</v>
      </c>
      <c r="AW56" s="102">
        <v>0</v>
      </c>
      <c r="AX56" s="102">
        <v>0</v>
      </c>
      <c r="AY56" s="102">
        <v>0</v>
      </c>
      <c r="AZ56" s="102">
        <v>0</v>
      </c>
      <c r="BA5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7" spans="1:53" ht="23.1" customHeight="1" x14ac:dyDescent="0.3">
      <c r="A57" s="79">
        <v>55</v>
      </c>
      <c r="B57" s="56" t="s">
        <v>246</v>
      </c>
      <c r="C57" s="57" t="s">
        <v>247</v>
      </c>
      <c r="D57" s="56" t="s">
        <v>449</v>
      </c>
      <c r="E57" s="56" t="s">
        <v>160</v>
      </c>
      <c r="F57" s="58"/>
      <c r="G57" s="58"/>
      <c r="H57" s="58"/>
      <c r="I57" s="58"/>
      <c r="J57" s="59"/>
      <c r="K57" s="118">
        <v>0</v>
      </c>
      <c r="L57" s="58"/>
      <c r="M57" s="58"/>
      <c r="N57" s="58"/>
      <c r="O57" s="58"/>
      <c r="P57" s="59"/>
      <c r="Q5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7" s="102"/>
      <c r="S57" s="102"/>
      <c r="T57" s="102"/>
      <c r="U57" s="102"/>
      <c r="V57" s="59"/>
      <c r="W57" s="118" t="e">
        <f>AVERAGE(Table12151658922[[#This Row],[Column19]],Table12151658922[[#This Row],[Column20]],Table12151658922[[#This Row],[Column22]])</f>
        <v>#DIV/0!</v>
      </c>
      <c r="X57" s="59">
        <v>0</v>
      </c>
      <c r="Y57" s="59">
        <v>0</v>
      </c>
      <c r="Z57" s="59">
        <v>0</v>
      </c>
      <c r="AA57" s="102"/>
      <c r="AB57" s="59"/>
      <c r="AC57" s="118">
        <f>AVERAGE(Table12151658922[[#This Row],[Column25]],Table12151658922[[#This Row],[Column26]],Table12151658922[[#This Row],[Column27]])</f>
        <v>0</v>
      </c>
      <c r="AD57" s="102"/>
      <c r="AE57" s="102"/>
      <c r="AF57" s="102"/>
      <c r="AG57" s="102"/>
      <c r="AH57" s="59"/>
      <c r="AI57" s="118" t="e">
        <f>AVERAGE(Table12151658922[[#This Row],[Column33]],Table12151658922[[#This Row],[Column32]],Table12151658922[[#This Row],[Column31]])</f>
        <v>#DIV/0!</v>
      </c>
      <c r="AJ57" s="58"/>
      <c r="AK57" s="58"/>
      <c r="AL57" s="102"/>
      <c r="AM57" s="58"/>
      <c r="AN57" s="59"/>
      <c r="AO57" s="118">
        <v>0</v>
      </c>
      <c r="AP57" s="59">
        <v>0</v>
      </c>
      <c r="AQ57" s="59">
        <v>0</v>
      </c>
      <c r="AR57" s="59">
        <v>0</v>
      </c>
      <c r="AS57" s="102"/>
      <c r="AT57" s="59"/>
      <c r="AU57" s="118">
        <f>AVERAGE(Table12151658922[[#This Row],[Column45]],Table12151658922[[#This Row],[Column44]],Table12151658922[[#This Row],[Column43]])</f>
        <v>0</v>
      </c>
      <c r="AV57" s="102">
        <v>0</v>
      </c>
      <c r="AW57" s="102">
        <v>0</v>
      </c>
      <c r="AX57" s="102">
        <v>0</v>
      </c>
      <c r="AY57" s="102">
        <v>0</v>
      </c>
      <c r="AZ57" s="102">
        <v>0</v>
      </c>
      <c r="BA5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8" spans="1:53" ht="23.1" customHeight="1" x14ac:dyDescent="0.3">
      <c r="A58" s="80">
        <v>56</v>
      </c>
      <c r="B58" s="63" t="s">
        <v>123</v>
      </c>
      <c r="C58" s="64" t="s">
        <v>124</v>
      </c>
      <c r="D58" s="63" t="s">
        <v>541</v>
      </c>
      <c r="E58" s="63" t="s">
        <v>34</v>
      </c>
      <c r="F58" s="54"/>
      <c r="G58" s="54"/>
      <c r="H58" s="54"/>
      <c r="I58" s="54"/>
      <c r="J58" s="65"/>
      <c r="K58" s="118">
        <v>0</v>
      </c>
      <c r="L58" s="54"/>
      <c r="M58" s="54"/>
      <c r="N58" s="54"/>
      <c r="O58" s="54"/>
      <c r="P58" s="65"/>
      <c r="Q5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8" s="101"/>
      <c r="S58" s="101"/>
      <c r="T58" s="101"/>
      <c r="U58" s="101"/>
      <c r="V58" s="65"/>
      <c r="W58" s="118" t="e">
        <f>AVERAGE(Table12151658922[[#This Row],[Column19]],Table12151658922[[#This Row],[Column20]],Table12151658922[[#This Row],[Column22]])</f>
        <v>#DIV/0!</v>
      </c>
      <c r="X58" s="59">
        <v>0</v>
      </c>
      <c r="Y58" s="59">
        <v>0</v>
      </c>
      <c r="Z58" s="59">
        <v>0</v>
      </c>
      <c r="AA58" s="101"/>
      <c r="AB58" s="65"/>
      <c r="AC58" s="118">
        <f>AVERAGE(Table12151658922[[#This Row],[Column25]],Table12151658922[[#This Row],[Column26]],Table12151658922[[#This Row],[Column27]])</f>
        <v>0</v>
      </c>
      <c r="AD58" s="101"/>
      <c r="AE58" s="101"/>
      <c r="AF58" s="101"/>
      <c r="AG58" s="101"/>
      <c r="AH58" s="65"/>
      <c r="AI58" s="118" t="e">
        <f>AVERAGE(Table12151658922[[#This Row],[Column33]],Table12151658922[[#This Row],[Column32]],Table12151658922[[#This Row],[Column31]])</f>
        <v>#DIV/0!</v>
      </c>
      <c r="AJ58" s="54"/>
      <c r="AK58" s="54"/>
      <c r="AL58" s="101"/>
      <c r="AM58" s="54"/>
      <c r="AN58" s="65"/>
      <c r="AO58" s="118">
        <v>0</v>
      </c>
      <c r="AP58" s="59">
        <v>0</v>
      </c>
      <c r="AQ58" s="59">
        <v>0</v>
      </c>
      <c r="AR58" s="59">
        <v>0</v>
      </c>
      <c r="AS58" s="101"/>
      <c r="AT58" s="65"/>
      <c r="AU58" s="118">
        <f>AVERAGE(Table12151658922[[#This Row],[Column45]],Table12151658922[[#This Row],[Column44]],Table12151658922[[#This Row],[Column43]])</f>
        <v>0</v>
      </c>
      <c r="AV58" s="102">
        <v>0</v>
      </c>
      <c r="AW58" s="102">
        <v>0</v>
      </c>
      <c r="AX58" s="102">
        <v>0</v>
      </c>
      <c r="AY58" s="102">
        <v>0</v>
      </c>
      <c r="AZ58" s="102">
        <v>0</v>
      </c>
      <c r="BA5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59" spans="1:53" ht="23.1" customHeight="1" x14ac:dyDescent="0.3">
      <c r="A59" s="79">
        <v>57</v>
      </c>
      <c r="B59" s="56" t="s">
        <v>313</v>
      </c>
      <c r="C59" s="57" t="s">
        <v>314</v>
      </c>
      <c r="D59" s="56" t="s">
        <v>541</v>
      </c>
      <c r="E59" s="56" t="s">
        <v>492</v>
      </c>
      <c r="F59" s="58"/>
      <c r="G59" s="58"/>
      <c r="H59" s="58"/>
      <c r="I59" s="58"/>
      <c r="J59" s="59"/>
      <c r="K59" s="118">
        <v>0</v>
      </c>
      <c r="L59" s="58"/>
      <c r="M59" s="58"/>
      <c r="N59" s="58"/>
      <c r="O59" s="58"/>
      <c r="P59" s="59"/>
      <c r="Q5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59" s="102"/>
      <c r="S59" s="102"/>
      <c r="T59" s="102"/>
      <c r="U59" s="102"/>
      <c r="V59" s="59"/>
      <c r="W59" s="118" t="e">
        <f>AVERAGE(Table12151658922[[#This Row],[Column19]],Table12151658922[[#This Row],[Column20]],Table12151658922[[#This Row],[Column22]])</f>
        <v>#DIV/0!</v>
      </c>
      <c r="X59" s="59">
        <v>0</v>
      </c>
      <c r="Y59" s="59">
        <v>0</v>
      </c>
      <c r="Z59" s="59">
        <v>0</v>
      </c>
      <c r="AA59" s="102"/>
      <c r="AB59" s="59"/>
      <c r="AC59" s="118">
        <f>AVERAGE(Table12151658922[[#This Row],[Column25]],Table12151658922[[#This Row],[Column26]],Table12151658922[[#This Row],[Column27]])</f>
        <v>0</v>
      </c>
      <c r="AD59" s="102"/>
      <c r="AE59" s="102"/>
      <c r="AF59" s="102"/>
      <c r="AG59" s="102"/>
      <c r="AH59" s="59"/>
      <c r="AI59" s="118" t="e">
        <f>AVERAGE(Table12151658922[[#This Row],[Column33]],Table12151658922[[#This Row],[Column32]],Table12151658922[[#This Row],[Column31]])</f>
        <v>#DIV/0!</v>
      </c>
      <c r="AJ59" s="58"/>
      <c r="AK59" s="58"/>
      <c r="AL59" s="102"/>
      <c r="AM59" s="58"/>
      <c r="AN59" s="59"/>
      <c r="AO59" s="118">
        <v>0</v>
      </c>
      <c r="AP59" s="59">
        <v>0</v>
      </c>
      <c r="AQ59" s="59">
        <v>0</v>
      </c>
      <c r="AR59" s="59">
        <v>0</v>
      </c>
      <c r="AS59" s="102"/>
      <c r="AT59" s="59"/>
      <c r="AU59" s="118">
        <f>AVERAGE(Table12151658922[[#This Row],[Column45]],Table12151658922[[#This Row],[Column44]],Table12151658922[[#This Row],[Column43]])</f>
        <v>0</v>
      </c>
      <c r="AV59" s="102">
        <v>0</v>
      </c>
      <c r="AW59" s="102">
        <v>0</v>
      </c>
      <c r="AX59" s="102">
        <v>0</v>
      </c>
      <c r="AY59" s="102">
        <v>0</v>
      </c>
      <c r="AZ59" s="102">
        <v>0</v>
      </c>
      <c r="BA5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0" spans="1:53" ht="23.1" customHeight="1" x14ac:dyDescent="0.3">
      <c r="A60" s="80">
        <v>58</v>
      </c>
      <c r="B60" s="63" t="s">
        <v>315</v>
      </c>
      <c r="C60" s="64" t="s">
        <v>316</v>
      </c>
      <c r="D60" s="63" t="s">
        <v>449</v>
      </c>
      <c r="E60" s="63" t="s">
        <v>492</v>
      </c>
      <c r="F60" s="54"/>
      <c r="G60" s="54"/>
      <c r="H60" s="54"/>
      <c r="I60" s="54"/>
      <c r="J60" s="65"/>
      <c r="K60" s="118">
        <v>0</v>
      </c>
      <c r="L60" s="54"/>
      <c r="M60" s="54"/>
      <c r="N60" s="54"/>
      <c r="O60" s="54"/>
      <c r="P60" s="65"/>
      <c r="Q6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0" s="101"/>
      <c r="S60" s="101"/>
      <c r="T60" s="101"/>
      <c r="U60" s="101"/>
      <c r="V60" s="65"/>
      <c r="W60" s="118" t="e">
        <f>AVERAGE(Table12151658922[[#This Row],[Column19]],Table12151658922[[#This Row],[Column20]],Table12151658922[[#This Row],[Column22]])</f>
        <v>#DIV/0!</v>
      </c>
      <c r="X60" s="59">
        <v>0</v>
      </c>
      <c r="Y60" s="59">
        <v>0</v>
      </c>
      <c r="Z60" s="59">
        <v>0</v>
      </c>
      <c r="AA60" s="101"/>
      <c r="AB60" s="65"/>
      <c r="AC60" s="118">
        <f>AVERAGE(Table12151658922[[#This Row],[Column25]],Table12151658922[[#This Row],[Column26]],Table12151658922[[#This Row],[Column27]])</f>
        <v>0</v>
      </c>
      <c r="AD60" s="101"/>
      <c r="AE60" s="101"/>
      <c r="AF60" s="101"/>
      <c r="AG60" s="101"/>
      <c r="AH60" s="65"/>
      <c r="AI60" s="118" t="e">
        <f>AVERAGE(Table12151658922[[#This Row],[Column33]],Table12151658922[[#This Row],[Column32]],Table12151658922[[#This Row],[Column31]])</f>
        <v>#DIV/0!</v>
      </c>
      <c r="AJ60" s="54"/>
      <c r="AK60" s="54"/>
      <c r="AL60" s="101"/>
      <c r="AM60" s="54"/>
      <c r="AN60" s="65"/>
      <c r="AO60" s="118">
        <v>0</v>
      </c>
      <c r="AP60" s="59">
        <v>0</v>
      </c>
      <c r="AQ60" s="59">
        <v>0</v>
      </c>
      <c r="AR60" s="59">
        <v>0</v>
      </c>
      <c r="AS60" s="101"/>
      <c r="AT60" s="65"/>
      <c r="AU60" s="118">
        <f>AVERAGE(Table12151658922[[#This Row],[Column45]],Table12151658922[[#This Row],[Column44]],Table12151658922[[#This Row],[Column43]])</f>
        <v>0</v>
      </c>
      <c r="AV60" s="102">
        <v>0</v>
      </c>
      <c r="AW60" s="102">
        <v>0</v>
      </c>
      <c r="AX60" s="102">
        <v>0</v>
      </c>
      <c r="AY60" s="102">
        <v>0</v>
      </c>
      <c r="AZ60" s="102">
        <v>0</v>
      </c>
      <c r="BA6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1" spans="1:53" ht="23.1" customHeight="1" x14ac:dyDescent="0.3">
      <c r="A61" s="79">
        <v>59</v>
      </c>
      <c r="B61" s="56" t="s">
        <v>125</v>
      </c>
      <c r="C61" s="57" t="s">
        <v>126</v>
      </c>
      <c r="D61" s="56" t="s">
        <v>449</v>
      </c>
      <c r="E61" s="56" t="s">
        <v>34</v>
      </c>
      <c r="F61" s="58"/>
      <c r="G61" s="58"/>
      <c r="H61" s="58"/>
      <c r="I61" s="58"/>
      <c r="J61" s="59"/>
      <c r="K61" s="118">
        <v>0</v>
      </c>
      <c r="L61" s="58"/>
      <c r="M61" s="58"/>
      <c r="N61" s="58"/>
      <c r="O61" s="58"/>
      <c r="P61" s="59"/>
      <c r="Q6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1" s="102"/>
      <c r="S61" s="102"/>
      <c r="T61" s="102"/>
      <c r="U61" s="102"/>
      <c r="V61" s="59"/>
      <c r="W61" s="118" t="e">
        <f>AVERAGE(Table12151658922[[#This Row],[Column19]],Table12151658922[[#This Row],[Column20]],Table12151658922[[#This Row],[Column22]])</f>
        <v>#DIV/0!</v>
      </c>
      <c r="X61" s="59">
        <v>0</v>
      </c>
      <c r="Y61" s="59">
        <v>0</v>
      </c>
      <c r="Z61" s="59">
        <v>0</v>
      </c>
      <c r="AA61" s="102"/>
      <c r="AB61" s="59"/>
      <c r="AC61" s="118">
        <f>AVERAGE(Table12151658922[[#This Row],[Column25]],Table12151658922[[#This Row],[Column26]],Table12151658922[[#This Row],[Column27]])</f>
        <v>0</v>
      </c>
      <c r="AD61" s="102"/>
      <c r="AE61" s="102"/>
      <c r="AF61" s="102"/>
      <c r="AG61" s="102"/>
      <c r="AH61" s="59"/>
      <c r="AI61" s="118" t="e">
        <f>AVERAGE(Table12151658922[[#This Row],[Column33]],Table12151658922[[#This Row],[Column32]],Table12151658922[[#This Row],[Column31]])</f>
        <v>#DIV/0!</v>
      </c>
      <c r="AJ61" s="58"/>
      <c r="AK61" s="58"/>
      <c r="AL61" s="102"/>
      <c r="AM61" s="58"/>
      <c r="AN61" s="59"/>
      <c r="AO61" s="118">
        <v>0</v>
      </c>
      <c r="AP61" s="59">
        <v>0</v>
      </c>
      <c r="AQ61" s="59">
        <v>0</v>
      </c>
      <c r="AR61" s="59">
        <v>0</v>
      </c>
      <c r="AS61" s="102"/>
      <c r="AT61" s="59"/>
      <c r="AU61" s="118">
        <f>AVERAGE(Table12151658922[[#This Row],[Column45]],Table12151658922[[#This Row],[Column44]],Table12151658922[[#This Row],[Column43]])</f>
        <v>0</v>
      </c>
      <c r="AV61" s="102">
        <v>0</v>
      </c>
      <c r="AW61" s="102">
        <v>0</v>
      </c>
      <c r="AX61" s="102">
        <v>0</v>
      </c>
      <c r="AY61" s="102">
        <v>0</v>
      </c>
      <c r="AZ61" s="102">
        <v>0</v>
      </c>
      <c r="BA6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2" spans="1:53" ht="23.1" customHeight="1" x14ac:dyDescent="0.3">
      <c r="A62" s="80">
        <v>60</v>
      </c>
      <c r="B62" s="63" t="s">
        <v>41</v>
      </c>
      <c r="C62" s="64" t="s">
        <v>42</v>
      </c>
      <c r="D62" s="63" t="s">
        <v>449</v>
      </c>
      <c r="E62" s="63" t="s">
        <v>34</v>
      </c>
      <c r="F62" s="54"/>
      <c r="G62" s="54"/>
      <c r="H62" s="54"/>
      <c r="I62" s="54"/>
      <c r="J62" s="65"/>
      <c r="K62" s="118">
        <v>0</v>
      </c>
      <c r="L62" s="54"/>
      <c r="M62" s="54"/>
      <c r="N62" s="54"/>
      <c r="O62" s="54"/>
      <c r="P62" s="65"/>
      <c r="Q6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2" s="101"/>
      <c r="S62" s="101"/>
      <c r="T62" s="101"/>
      <c r="U62" s="101"/>
      <c r="V62" s="65"/>
      <c r="W62" s="118" t="e">
        <f>AVERAGE(Table12151658922[[#This Row],[Column19]],Table12151658922[[#This Row],[Column20]],Table12151658922[[#This Row],[Column22]])</f>
        <v>#DIV/0!</v>
      </c>
      <c r="X62" s="59">
        <v>0</v>
      </c>
      <c r="Y62" s="59">
        <v>0</v>
      </c>
      <c r="Z62" s="59">
        <v>0</v>
      </c>
      <c r="AA62" s="101"/>
      <c r="AB62" s="65"/>
      <c r="AC62" s="118">
        <f>AVERAGE(Table12151658922[[#This Row],[Column25]],Table12151658922[[#This Row],[Column26]],Table12151658922[[#This Row],[Column27]])</f>
        <v>0</v>
      </c>
      <c r="AD62" s="101"/>
      <c r="AE62" s="101"/>
      <c r="AF62" s="101"/>
      <c r="AG62" s="101"/>
      <c r="AH62" s="65"/>
      <c r="AI62" s="118" t="e">
        <f>AVERAGE(Table12151658922[[#This Row],[Column33]],Table12151658922[[#This Row],[Column32]],Table12151658922[[#This Row],[Column31]])</f>
        <v>#DIV/0!</v>
      </c>
      <c r="AJ62" s="54"/>
      <c r="AK62" s="54"/>
      <c r="AL62" s="101"/>
      <c r="AM62" s="54"/>
      <c r="AN62" s="65"/>
      <c r="AO62" s="118">
        <v>0</v>
      </c>
      <c r="AP62" s="59">
        <v>0</v>
      </c>
      <c r="AQ62" s="59">
        <v>0</v>
      </c>
      <c r="AR62" s="59">
        <v>0</v>
      </c>
      <c r="AS62" s="101"/>
      <c r="AT62" s="65"/>
      <c r="AU62" s="118">
        <f>AVERAGE(Table12151658922[[#This Row],[Column45]],Table12151658922[[#This Row],[Column44]],Table12151658922[[#This Row],[Column43]])</f>
        <v>0</v>
      </c>
      <c r="AV62" s="102">
        <v>0</v>
      </c>
      <c r="AW62" s="102">
        <v>0</v>
      </c>
      <c r="AX62" s="102">
        <v>0</v>
      </c>
      <c r="AY62" s="102">
        <v>0</v>
      </c>
      <c r="AZ62" s="102">
        <v>0</v>
      </c>
      <c r="BA6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3" spans="1:53" ht="23.1" customHeight="1" x14ac:dyDescent="0.3">
      <c r="A63" s="79">
        <v>61</v>
      </c>
      <c r="B63" s="56" t="s">
        <v>127</v>
      </c>
      <c r="C63" s="57" t="s">
        <v>128</v>
      </c>
      <c r="D63" s="56" t="s">
        <v>449</v>
      </c>
      <c r="E63" s="56" t="s">
        <v>34</v>
      </c>
      <c r="F63" s="58"/>
      <c r="G63" s="58"/>
      <c r="H63" s="58"/>
      <c r="I63" s="58"/>
      <c r="J63" s="59"/>
      <c r="K63" s="118">
        <v>0</v>
      </c>
      <c r="L63" s="58"/>
      <c r="M63" s="58"/>
      <c r="N63" s="58"/>
      <c r="O63" s="58"/>
      <c r="P63" s="59"/>
      <c r="Q6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3" s="102"/>
      <c r="S63" s="102"/>
      <c r="T63" s="102"/>
      <c r="U63" s="102"/>
      <c r="V63" s="59"/>
      <c r="W63" s="118" t="e">
        <f>AVERAGE(Table12151658922[[#This Row],[Column19]],Table12151658922[[#This Row],[Column20]],Table12151658922[[#This Row],[Column22]])</f>
        <v>#DIV/0!</v>
      </c>
      <c r="X63" s="59">
        <v>0</v>
      </c>
      <c r="Y63" s="59">
        <v>0</v>
      </c>
      <c r="Z63" s="59">
        <v>0</v>
      </c>
      <c r="AA63" s="102"/>
      <c r="AB63" s="59"/>
      <c r="AC63" s="118">
        <f>AVERAGE(Table12151658922[[#This Row],[Column25]],Table12151658922[[#This Row],[Column26]],Table12151658922[[#This Row],[Column27]])</f>
        <v>0</v>
      </c>
      <c r="AD63" s="102"/>
      <c r="AE63" s="102"/>
      <c r="AF63" s="102"/>
      <c r="AG63" s="102"/>
      <c r="AH63" s="59"/>
      <c r="AI63" s="118" t="e">
        <f>AVERAGE(Table12151658922[[#This Row],[Column33]],Table12151658922[[#This Row],[Column32]],Table12151658922[[#This Row],[Column31]])</f>
        <v>#DIV/0!</v>
      </c>
      <c r="AJ63" s="58"/>
      <c r="AK63" s="58"/>
      <c r="AL63" s="102"/>
      <c r="AM63" s="58"/>
      <c r="AN63" s="59"/>
      <c r="AO63" s="118">
        <v>0</v>
      </c>
      <c r="AP63" s="59">
        <v>0</v>
      </c>
      <c r="AQ63" s="59">
        <v>0</v>
      </c>
      <c r="AR63" s="59">
        <v>0</v>
      </c>
      <c r="AS63" s="102"/>
      <c r="AT63" s="59"/>
      <c r="AU63" s="118">
        <f>AVERAGE(Table12151658922[[#This Row],[Column45]],Table12151658922[[#This Row],[Column44]],Table12151658922[[#This Row],[Column43]])</f>
        <v>0</v>
      </c>
      <c r="AV63" s="102">
        <v>0</v>
      </c>
      <c r="AW63" s="102">
        <v>0</v>
      </c>
      <c r="AX63" s="102">
        <v>0</v>
      </c>
      <c r="AY63" s="102">
        <v>0</v>
      </c>
      <c r="AZ63" s="102">
        <v>0</v>
      </c>
      <c r="BA6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4" spans="1:53" ht="23.1" customHeight="1" x14ac:dyDescent="0.3">
      <c r="A64" s="80">
        <v>62</v>
      </c>
      <c r="B64" s="63" t="s">
        <v>274</v>
      </c>
      <c r="C64" s="64" t="s">
        <v>275</v>
      </c>
      <c r="D64" s="63" t="s">
        <v>541</v>
      </c>
      <c r="E64" s="63" t="s">
        <v>160</v>
      </c>
      <c r="F64" s="54"/>
      <c r="G64" s="54"/>
      <c r="H64" s="54"/>
      <c r="I64" s="54"/>
      <c r="J64" s="65"/>
      <c r="K64" s="118">
        <v>0</v>
      </c>
      <c r="L64" s="54"/>
      <c r="M64" s="54"/>
      <c r="N64" s="54"/>
      <c r="O64" s="54"/>
      <c r="P64" s="65"/>
      <c r="Q6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4" s="101"/>
      <c r="S64" s="101"/>
      <c r="T64" s="101"/>
      <c r="U64" s="101"/>
      <c r="V64" s="65"/>
      <c r="W64" s="118" t="e">
        <f>AVERAGE(Table12151658922[[#This Row],[Column19]],Table12151658922[[#This Row],[Column20]],Table12151658922[[#This Row],[Column22]])</f>
        <v>#DIV/0!</v>
      </c>
      <c r="X64" s="59">
        <v>0</v>
      </c>
      <c r="Y64" s="59">
        <v>0</v>
      </c>
      <c r="Z64" s="59">
        <v>0</v>
      </c>
      <c r="AA64" s="101"/>
      <c r="AB64" s="65"/>
      <c r="AC64" s="118">
        <f>AVERAGE(Table12151658922[[#This Row],[Column25]],Table12151658922[[#This Row],[Column26]],Table12151658922[[#This Row],[Column27]])</f>
        <v>0</v>
      </c>
      <c r="AD64" s="101"/>
      <c r="AE64" s="101"/>
      <c r="AF64" s="101"/>
      <c r="AG64" s="101"/>
      <c r="AH64" s="65"/>
      <c r="AI64" s="118" t="e">
        <f>AVERAGE(Table12151658922[[#This Row],[Column33]],Table12151658922[[#This Row],[Column32]],Table12151658922[[#This Row],[Column31]])</f>
        <v>#DIV/0!</v>
      </c>
      <c r="AJ64" s="54"/>
      <c r="AK64" s="54"/>
      <c r="AL64" s="101"/>
      <c r="AM64" s="54"/>
      <c r="AN64" s="65"/>
      <c r="AO64" s="118">
        <v>0</v>
      </c>
      <c r="AP64" s="59">
        <v>0</v>
      </c>
      <c r="AQ64" s="59">
        <v>0</v>
      </c>
      <c r="AR64" s="59">
        <v>0</v>
      </c>
      <c r="AS64" s="101"/>
      <c r="AT64" s="65"/>
      <c r="AU64" s="118">
        <f>AVERAGE(Table12151658922[[#This Row],[Column45]],Table12151658922[[#This Row],[Column44]],Table12151658922[[#This Row],[Column43]])</f>
        <v>0</v>
      </c>
      <c r="AV64" s="102">
        <v>0</v>
      </c>
      <c r="AW64" s="102">
        <v>0</v>
      </c>
      <c r="AX64" s="102">
        <v>0</v>
      </c>
      <c r="AY64" s="102">
        <v>0</v>
      </c>
      <c r="AZ64" s="102">
        <v>0</v>
      </c>
      <c r="BA6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5" spans="1:53" ht="23.1" customHeight="1" x14ac:dyDescent="0.3">
      <c r="A65" s="79">
        <v>63</v>
      </c>
      <c r="B65" s="56" t="s">
        <v>59</v>
      </c>
      <c r="C65" s="57" t="s">
        <v>60</v>
      </c>
      <c r="D65" s="56" t="s">
        <v>449</v>
      </c>
      <c r="E65" s="56" t="s">
        <v>34</v>
      </c>
      <c r="F65" s="58"/>
      <c r="G65" s="58"/>
      <c r="H65" s="58"/>
      <c r="I65" s="58"/>
      <c r="J65" s="59"/>
      <c r="K65" s="118">
        <v>0</v>
      </c>
      <c r="L65" s="58"/>
      <c r="M65" s="58"/>
      <c r="N65" s="58"/>
      <c r="O65" s="58"/>
      <c r="P65" s="59"/>
      <c r="Q6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5" s="102"/>
      <c r="S65" s="102"/>
      <c r="T65" s="102"/>
      <c r="U65" s="102"/>
      <c r="V65" s="59"/>
      <c r="W65" s="118" t="e">
        <f>AVERAGE(Table12151658922[[#This Row],[Column19]],Table12151658922[[#This Row],[Column20]],Table12151658922[[#This Row],[Column22]])</f>
        <v>#DIV/0!</v>
      </c>
      <c r="X65" s="59">
        <v>0</v>
      </c>
      <c r="Y65" s="59">
        <v>0</v>
      </c>
      <c r="Z65" s="59">
        <v>0</v>
      </c>
      <c r="AA65" s="102"/>
      <c r="AB65" s="59"/>
      <c r="AC65" s="118">
        <f>AVERAGE(Table12151658922[[#This Row],[Column25]],Table12151658922[[#This Row],[Column26]],Table12151658922[[#This Row],[Column27]])</f>
        <v>0</v>
      </c>
      <c r="AD65" s="102"/>
      <c r="AE65" s="102"/>
      <c r="AF65" s="102"/>
      <c r="AG65" s="102"/>
      <c r="AH65" s="59"/>
      <c r="AI65" s="118" t="e">
        <f>AVERAGE(Table12151658922[[#This Row],[Column33]],Table12151658922[[#This Row],[Column32]],Table12151658922[[#This Row],[Column31]])</f>
        <v>#DIV/0!</v>
      </c>
      <c r="AJ65" s="58"/>
      <c r="AK65" s="58"/>
      <c r="AL65" s="102"/>
      <c r="AM65" s="58"/>
      <c r="AN65" s="59"/>
      <c r="AO65" s="118">
        <v>0</v>
      </c>
      <c r="AP65" s="59">
        <v>0</v>
      </c>
      <c r="AQ65" s="59">
        <v>0</v>
      </c>
      <c r="AR65" s="59">
        <v>0</v>
      </c>
      <c r="AS65" s="102"/>
      <c r="AT65" s="59"/>
      <c r="AU65" s="118">
        <f>AVERAGE(Table12151658922[[#This Row],[Column45]],Table12151658922[[#This Row],[Column44]],Table12151658922[[#This Row],[Column43]])</f>
        <v>0</v>
      </c>
      <c r="AV65" s="102">
        <v>0</v>
      </c>
      <c r="AW65" s="102">
        <v>0</v>
      </c>
      <c r="AX65" s="102">
        <v>0</v>
      </c>
      <c r="AY65" s="102">
        <v>0</v>
      </c>
      <c r="AZ65" s="102">
        <v>0</v>
      </c>
      <c r="BA6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6" spans="1:53" ht="23.1" customHeight="1" x14ac:dyDescent="0.3">
      <c r="A66" s="80">
        <v>64</v>
      </c>
      <c r="B66" s="63" t="s">
        <v>317</v>
      </c>
      <c r="C66" s="64" t="s">
        <v>318</v>
      </c>
      <c r="D66" s="63" t="s">
        <v>449</v>
      </c>
      <c r="E66" s="63" t="s">
        <v>492</v>
      </c>
      <c r="F66" s="54"/>
      <c r="G66" s="54"/>
      <c r="H66" s="54"/>
      <c r="I66" s="54"/>
      <c r="J66" s="65"/>
      <c r="K66" s="118">
        <v>0</v>
      </c>
      <c r="L66" s="54"/>
      <c r="M66" s="54"/>
      <c r="N66" s="54"/>
      <c r="O66" s="54"/>
      <c r="P66" s="65"/>
      <c r="Q6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6" s="101"/>
      <c r="S66" s="101"/>
      <c r="T66" s="101"/>
      <c r="U66" s="101"/>
      <c r="V66" s="65"/>
      <c r="W66" s="118" t="e">
        <f>AVERAGE(Table12151658922[[#This Row],[Column19]],Table12151658922[[#This Row],[Column20]],Table12151658922[[#This Row],[Column22]])</f>
        <v>#DIV/0!</v>
      </c>
      <c r="X66" s="59">
        <v>0</v>
      </c>
      <c r="Y66" s="59">
        <v>0</v>
      </c>
      <c r="Z66" s="59">
        <v>0</v>
      </c>
      <c r="AA66" s="101"/>
      <c r="AB66" s="65"/>
      <c r="AC66" s="118">
        <f>AVERAGE(Table12151658922[[#This Row],[Column25]],Table12151658922[[#This Row],[Column26]],Table12151658922[[#This Row],[Column27]])</f>
        <v>0</v>
      </c>
      <c r="AD66" s="101"/>
      <c r="AE66" s="101"/>
      <c r="AF66" s="101"/>
      <c r="AG66" s="101"/>
      <c r="AH66" s="65"/>
      <c r="AI66" s="118" t="e">
        <f>AVERAGE(Table12151658922[[#This Row],[Column33]],Table12151658922[[#This Row],[Column32]],Table12151658922[[#This Row],[Column31]])</f>
        <v>#DIV/0!</v>
      </c>
      <c r="AJ66" s="54"/>
      <c r="AK66" s="54"/>
      <c r="AL66" s="101"/>
      <c r="AM66" s="54"/>
      <c r="AN66" s="65"/>
      <c r="AO66" s="118">
        <v>0</v>
      </c>
      <c r="AP66" s="59">
        <v>0</v>
      </c>
      <c r="AQ66" s="59">
        <v>0</v>
      </c>
      <c r="AR66" s="59">
        <v>0</v>
      </c>
      <c r="AS66" s="101"/>
      <c r="AT66" s="65"/>
      <c r="AU66" s="118">
        <f>AVERAGE(Table12151658922[[#This Row],[Column45]],Table12151658922[[#This Row],[Column44]],Table12151658922[[#This Row],[Column43]])</f>
        <v>0</v>
      </c>
      <c r="AV66" s="102">
        <v>0</v>
      </c>
      <c r="AW66" s="102">
        <v>0</v>
      </c>
      <c r="AX66" s="102">
        <v>0</v>
      </c>
      <c r="AY66" s="102">
        <v>0</v>
      </c>
      <c r="AZ66" s="102">
        <v>0</v>
      </c>
      <c r="BA6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7" spans="1:53" ht="23.1" customHeight="1" x14ac:dyDescent="0.3">
      <c r="A67" s="79">
        <v>65</v>
      </c>
      <c r="B67" s="56" t="s">
        <v>90</v>
      </c>
      <c r="C67" s="57" t="s">
        <v>91</v>
      </c>
      <c r="D67" s="56" t="s">
        <v>449</v>
      </c>
      <c r="E67" s="56" t="s">
        <v>34</v>
      </c>
      <c r="F67" s="58"/>
      <c r="G67" s="58"/>
      <c r="H67" s="58"/>
      <c r="I67" s="58"/>
      <c r="J67" s="59"/>
      <c r="K67" s="118">
        <v>0</v>
      </c>
      <c r="L67" s="58"/>
      <c r="M67" s="58"/>
      <c r="N67" s="58"/>
      <c r="O67" s="58"/>
      <c r="P67" s="59"/>
      <c r="Q6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7" s="102"/>
      <c r="S67" s="102"/>
      <c r="T67" s="102"/>
      <c r="U67" s="102"/>
      <c r="V67" s="59"/>
      <c r="W67" s="118" t="e">
        <f>AVERAGE(Table12151658922[[#This Row],[Column19]],Table12151658922[[#This Row],[Column20]],Table12151658922[[#This Row],[Column22]])</f>
        <v>#DIV/0!</v>
      </c>
      <c r="X67" s="59">
        <v>0</v>
      </c>
      <c r="Y67" s="59">
        <v>0</v>
      </c>
      <c r="Z67" s="59">
        <v>0</v>
      </c>
      <c r="AA67" s="102"/>
      <c r="AB67" s="59"/>
      <c r="AC67" s="118">
        <f>AVERAGE(Table12151658922[[#This Row],[Column25]],Table12151658922[[#This Row],[Column26]],Table12151658922[[#This Row],[Column27]])</f>
        <v>0</v>
      </c>
      <c r="AD67" s="102"/>
      <c r="AE67" s="102"/>
      <c r="AF67" s="102"/>
      <c r="AG67" s="102"/>
      <c r="AH67" s="59"/>
      <c r="AI67" s="118" t="e">
        <f>AVERAGE(Table12151658922[[#This Row],[Column33]],Table12151658922[[#This Row],[Column32]],Table12151658922[[#This Row],[Column31]])</f>
        <v>#DIV/0!</v>
      </c>
      <c r="AJ67" s="58"/>
      <c r="AK67" s="58"/>
      <c r="AL67" s="102"/>
      <c r="AM67" s="58"/>
      <c r="AN67" s="59"/>
      <c r="AO67" s="118">
        <v>0</v>
      </c>
      <c r="AP67" s="59">
        <v>0</v>
      </c>
      <c r="AQ67" s="59">
        <v>0</v>
      </c>
      <c r="AR67" s="59">
        <v>0</v>
      </c>
      <c r="AS67" s="102"/>
      <c r="AT67" s="59"/>
      <c r="AU67" s="118">
        <f>AVERAGE(Table12151658922[[#This Row],[Column45]],Table12151658922[[#This Row],[Column44]],Table12151658922[[#This Row],[Column43]])</f>
        <v>0</v>
      </c>
      <c r="AV67" s="102">
        <v>0</v>
      </c>
      <c r="AW67" s="102">
        <v>0</v>
      </c>
      <c r="AX67" s="102">
        <v>0</v>
      </c>
      <c r="AY67" s="102">
        <v>0</v>
      </c>
      <c r="AZ67" s="102">
        <v>0</v>
      </c>
      <c r="BA6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8" spans="1:53" ht="23.1" customHeight="1" x14ac:dyDescent="0.3">
      <c r="A68" s="80">
        <v>66</v>
      </c>
      <c r="B68" s="63" t="s">
        <v>260</v>
      </c>
      <c r="C68" s="64" t="s">
        <v>261</v>
      </c>
      <c r="D68" s="63" t="s">
        <v>449</v>
      </c>
      <c r="E68" s="63" t="s">
        <v>160</v>
      </c>
      <c r="F68" s="54"/>
      <c r="G68" s="54"/>
      <c r="H68" s="54"/>
      <c r="I68" s="54"/>
      <c r="J68" s="65"/>
      <c r="K68" s="118">
        <v>0</v>
      </c>
      <c r="L68" s="54"/>
      <c r="M68" s="54"/>
      <c r="N68" s="54"/>
      <c r="O68" s="54"/>
      <c r="P68" s="65"/>
      <c r="Q6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8" s="101"/>
      <c r="S68" s="101"/>
      <c r="T68" s="101"/>
      <c r="U68" s="101"/>
      <c r="V68" s="65"/>
      <c r="W68" s="118" t="e">
        <f>AVERAGE(Table12151658922[[#This Row],[Column19]],Table12151658922[[#This Row],[Column20]],Table12151658922[[#This Row],[Column22]])</f>
        <v>#DIV/0!</v>
      </c>
      <c r="X68" s="59">
        <v>0</v>
      </c>
      <c r="Y68" s="59">
        <v>0</v>
      </c>
      <c r="Z68" s="59">
        <v>0</v>
      </c>
      <c r="AA68" s="101"/>
      <c r="AB68" s="65"/>
      <c r="AC68" s="118">
        <f>AVERAGE(Table12151658922[[#This Row],[Column25]],Table12151658922[[#This Row],[Column26]],Table12151658922[[#This Row],[Column27]])</f>
        <v>0</v>
      </c>
      <c r="AD68" s="101"/>
      <c r="AE68" s="101"/>
      <c r="AF68" s="101"/>
      <c r="AG68" s="101"/>
      <c r="AH68" s="65"/>
      <c r="AI68" s="118" t="e">
        <f>AVERAGE(Table12151658922[[#This Row],[Column33]],Table12151658922[[#This Row],[Column32]],Table12151658922[[#This Row],[Column31]])</f>
        <v>#DIV/0!</v>
      </c>
      <c r="AJ68" s="54"/>
      <c r="AK68" s="54"/>
      <c r="AL68" s="101"/>
      <c r="AM68" s="54"/>
      <c r="AN68" s="65"/>
      <c r="AO68" s="118">
        <v>0</v>
      </c>
      <c r="AP68" s="59">
        <v>0</v>
      </c>
      <c r="AQ68" s="59">
        <v>0</v>
      </c>
      <c r="AR68" s="59">
        <v>0</v>
      </c>
      <c r="AS68" s="101"/>
      <c r="AT68" s="65"/>
      <c r="AU68" s="118">
        <f>AVERAGE(Table12151658922[[#This Row],[Column45]],Table12151658922[[#This Row],[Column44]],Table12151658922[[#This Row],[Column43]])</f>
        <v>0</v>
      </c>
      <c r="AV68" s="102">
        <v>0</v>
      </c>
      <c r="AW68" s="102">
        <v>0</v>
      </c>
      <c r="AX68" s="102">
        <v>0</v>
      </c>
      <c r="AY68" s="102">
        <v>0</v>
      </c>
      <c r="AZ68" s="102">
        <v>0</v>
      </c>
      <c r="BA6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69" spans="1:53" ht="23.1" customHeight="1" x14ac:dyDescent="0.3">
      <c r="A69" s="79">
        <v>67</v>
      </c>
      <c r="B69" s="56" t="s">
        <v>276</v>
      </c>
      <c r="C69" s="57" t="s">
        <v>277</v>
      </c>
      <c r="D69" s="56" t="s">
        <v>449</v>
      </c>
      <c r="E69" s="56" t="s">
        <v>160</v>
      </c>
      <c r="F69" s="58"/>
      <c r="G69" s="58"/>
      <c r="H69" s="58"/>
      <c r="I69" s="58"/>
      <c r="J69" s="59"/>
      <c r="K69" s="118">
        <v>0</v>
      </c>
      <c r="L69" s="58"/>
      <c r="M69" s="58"/>
      <c r="N69" s="58"/>
      <c r="O69" s="58"/>
      <c r="P69" s="59"/>
      <c r="Q6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69" s="102"/>
      <c r="S69" s="102"/>
      <c r="T69" s="102"/>
      <c r="U69" s="102"/>
      <c r="V69" s="59"/>
      <c r="W69" s="118" t="e">
        <f>AVERAGE(Table12151658922[[#This Row],[Column19]],Table12151658922[[#This Row],[Column20]],Table12151658922[[#This Row],[Column22]])</f>
        <v>#DIV/0!</v>
      </c>
      <c r="X69" s="59">
        <v>0</v>
      </c>
      <c r="Y69" s="59">
        <v>0</v>
      </c>
      <c r="Z69" s="59">
        <v>0</v>
      </c>
      <c r="AA69" s="102"/>
      <c r="AB69" s="59"/>
      <c r="AC69" s="118">
        <f>AVERAGE(Table12151658922[[#This Row],[Column25]],Table12151658922[[#This Row],[Column26]],Table12151658922[[#This Row],[Column27]])</f>
        <v>0</v>
      </c>
      <c r="AD69" s="102"/>
      <c r="AE69" s="102"/>
      <c r="AF69" s="102"/>
      <c r="AG69" s="102"/>
      <c r="AH69" s="59"/>
      <c r="AI69" s="118" t="e">
        <f>AVERAGE(Table12151658922[[#This Row],[Column33]],Table12151658922[[#This Row],[Column32]],Table12151658922[[#This Row],[Column31]])</f>
        <v>#DIV/0!</v>
      </c>
      <c r="AJ69" s="58"/>
      <c r="AK69" s="58"/>
      <c r="AL69" s="102"/>
      <c r="AM69" s="58"/>
      <c r="AN69" s="59"/>
      <c r="AO69" s="118">
        <v>0</v>
      </c>
      <c r="AP69" s="59">
        <v>0</v>
      </c>
      <c r="AQ69" s="59">
        <v>0</v>
      </c>
      <c r="AR69" s="59">
        <v>0</v>
      </c>
      <c r="AS69" s="102"/>
      <c r="AT69" s="59"/>
      <c r="AU69" s="118">
        <f>AVERAGE(Table12151658922[[#This Row],[Column45]],Table12151658922[[#This Row],[Column44]],Table12151658922[[#This Row],[Column43]])</f>
        <v>0</v>
      </c>
      <c r="AV69" s="102">
        <v>0</v>
      </c>
      <c r="AW69" s="102">
        <v>0</v>
      </c>
      <c r="AX69" s="102">
        <v>0</v>
      </c>
      <c r="AY69" s="102">
        <v>0</v>
      </c>
      <c r="AZ69" s="102">
        <v>0</v>
      </c>
      <c r="BA6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0" spans="1:53" ht="23.1" customHeight="1" x14ac:dyDescent="0.3">
      <c r="A70" s="80">
        <v>68</v>
      </c>
      <c r="B70" s="63" t="s">
        <v>163</v>
      </c>
      <c r="C70" s="64" t="s">
        <v>164</v>
      </c>
      <c r="D70" s="63" t="s">
        <v>449</v>
      </c>
      <c r="E70" s="63" t="s">
        <v>160</v>
      </c>
      <c r="F70" s="54"/>
      <c r="G70" s="54"/>
      <c r="H70" s="54"/>
      <c r="I70" s="54"/>
      <c r="J70" s="65"/>
      <c r="K70" s="118">
        <v>0</v>
      </c>
      <c r="L70" s="54"/>
      <c r="M70" s="54"/>
      <c r="N70" s="54"/>
      <c r="O70" s="54"/>
      <c r="P70" s="65"/>
      <c r="Q7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0" s="101"/>
      <c r="S70" s="101"/>
      <c r="T70" s="101"/>
      <c r="U70" s="101"/>
      <c r="V70" s="65"/>
      <c r="W70" s="118" t="e">
        <f>AVERAGE(Table12151658922[[#This Row],[Column19]],Table12151658922[[#This Row],[Column20]],Table12151658922[[#This Row],[Column22]])</f>
        <v>#DIV/0!</v>
      </c>
      <c r="X70" s="59">
        <v>0</v>
      </c>
      <c r="Y70" s="59">
        <v>0</v>
      </c>
      <c r="Z70" s="59">
        <v>0</v>
      </c>
      <c r="AA70" s="101"/>
      <c r="AB70" s="65"/>
      <c r="AC70" s="118">
        <f>AVERAGE(Table12151658922[[#This Row],[Column25]],Table12151658922[[#This Row],[Column26]],Table12151658922[[#This Row],[Column27]])</f>
        <v>0</v>
      </c>
      <c r="AD70" s="101"/>
      <c r="AE70" s="101"/>
      <c r="AF70" s="101"/>
      <c r="AG70" s="101"/>
      <c r="AH70" s="65"/>
      <c r="AI70" s="118" t="e">
        <f>AVERAGE(Table12151658922[[#This Row],[Column33]],Table12151658922[[#This Row],[Column32]],Table12151658922[[#This Row],[Column31]])</f>
        <v>#DIV/0!</v>
      </c>
      <c r="AJ70" s="54"/>
      <c r="AK70" s="54"/>
      <c r="AL70" s="101"/>
      <c r="AM70" s="54"/>
      <c r="AN70" s="65"/>
      <c r="AO70" s="118">
        <v>0</v>
      </c>
      <c r="AP70" s="59">
        <v>0</v>
      </c>
      <c r="AQ70" s="59">
        <v>0</v>
      </c>
      <c r="AR70" s="59">
        <v>0</v>
      </c>
      <c r="AS70" s="101"/>
      <c r="AT70" s="65"/>
      <c r="AU70" s="118">
        <f>AVERAGE(Table12151658922[[#This Row],[Column45]],Table12151658922[[#This Row],[Column44]],Table12151658922[[#This Row],[Column43]])</f>
        <v>0</v>
      </c>
      <c r="AV70" s="102">
        <v>0</v>
      </c>
      <c r="AW70" s="102">
        <v>0</v>
      </c>
      <c r="AX70" s="102">
        <v>0</v>
      </c>
      <c r="AY70" s="102">
        <v>0</v>
      </c>
      <c r="AZ70" s="102">
        <v>0</v>
      </c>
      <c r="BA7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1" spans="1:53" ht="23.1" customHeight="1" x14ac:dyDescent="0.3">
      <c r="A71" s="79">
        <v>69</v>
      </c>
      <c r="B71" s="56" t="s">
        <v>129</v>
      </c>
      <c r="C71" s="57" t="s">
        <v>130</v>
      </c>
      <c r="D71" s="56" t="s">
        <v>541</v>
      </c>
      <c r="E71" s="56" t="s">
        <v>34</v>
      </c>
      <c r="F71" s="58"/>
      <c r="G71" s="58"/>
      <c r="H71" s="58"/>
      <c r="I71" s="58"/>
      <c r="J71" s="59"/>
      <c r="K71" s="118">
        <v>0</v>
      </c>
      <c r="L71" s="58"/>
      <c r="M71" s="58"/>
      <c r="N71" s="58"/>
      <c r="O71" s="58"/>
      <c r="P71" s="59"/>
      <c r="Q7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1" s="102"/>
      <c r="S71" s="102"/>
      <c r="T71" s="102"/>
      <c r="U71" s="102"/>
      <c r="V71" s="59"/>
      <c r="W71" s="118" t="e">
        <f>AVERAGE(Table12151658922[[#This Row],[Column19]],Table12151658922[[#This Row],[Column20]],Table12151658922[[#This Row],[Column22]])</f>
        <v>#DIV/0!</v>
      </c>
      <c r="X71" s="59">
        <v>0</v>
      </c>
      <c r="Y71" s="59">
        <v>0</v>
      </c>
      <c r="Z71" s="59">
        <v>0</v>
      </c>
      <c r="AA71" s="102"/>
      <c r="AB71" s="59"/>
      <c r="AC71" s="118">
        <f>AVERAGE(Table12151658922[[#This Row],[Column25]],Table12151658922[[#This Row],[Column26]],Table12151658922[[#This Row],[Column27]])</f>
        <v>0</v>
      </c>
      <c r="AD71" s="102"/>
      <c r="AE71" s="102"/>
      <c r="AF71" s="102"/>
      <c r="AG71" s="102"/>
      <c r="AH71" s="59"/>
      <c r="AI71" s="118" t="e">
        <f>AVERAGE(Table12151658922[[#This Row],[Column33]],Table12151658922[[#This Row],[Column32]],Table12151658922[[#This Row],[Column31]])</f>
        <v>#DIV/0!</v>
      </c>
      <c r="AJ71" s="58"/>
      <c r="AK71" s="58"/>
      <c r="AL71" s="102"/>
      <c r="AM71" s="58"/>
      <c r="AN71" s="59"/>
      <c r="AO71" s="118">
        <v>0</v>
      </c>
      <c r="AP71" s="59">
        <v>0</v>
      </c>
      <c r="AQ71" s="59">
        <v>0</v>
      </c>
      <c r="AR71" s="59">
        <v>0</v>
      </c>
      <c r="AS71" s="102"/>
      <c r="AT71" s="59"/>
      <c r="AU71" s="118">
        <f>AVERAGE(Table12151658922[[#This Row],[Column45]],Table12151658922[[#This Row],[Column44]],Table12151658922[[#This Row],[Column43]])</f>
        <v>0</v>
      </c>
      <c r="AV71" s="102">
        <v>0</v>
      </c>
      <c r="AW71" s="102">
        <v>0</v>
      </c>
      <c r="AX71" s="102">
        <v>0</v>
      </c>
      <c r="AY71" s="102">
        <v>0</v>
      </c>
      <c r="AZ71" s="102">
        <v>0</v>
      </c>
      <c r="BA7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2" spans="1:53" ht="23.1" customHeight="1" x14ac:dyDescent="0.3">
      <c r="A72" s="80">
        <v>70</v>
      </c>
      <c r="B72" s="63" t="s">
        <v>319</v>
      </c>
      <c r="C72" s="64" t="s">
        <v>320</v>
      </c>
      <c r="D72" s="63" t="s">
        <v>541</v>
      </c>
      <c r="E72" s="63" t="s">
        <v>492</v>
      </c>
      <c r="F72" s="54"/>
      <c r="G72" s="54"/>
      <c r="H72" s="54"/>
      <c r="I72" s="54"/>
      <c r="J72" s="65"/>
      <c r="K72" s="118">
        <v>0</v>
      </c>
      <c r="L72" s="54"/>
      <c r="M72" s="54"/>
      <c r="N72" s="54"/>
      <c r="O72" s="54"/>
      <c r="P72" s="65"/>
      <c r="Q7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2" s="101"/>
      <c r="S72" s="101"/>
      <c r="T72" s="101"/>
      <c r="U72" s="101"/>
      <c r="V72" s="65"/>
      <c r="W72" s="118" t="e">
        <f>AVERAGE(Table12151658922[[#This Row],[Column19]],Table12151658922[[#This Row],[Column20]],Table12151658922[[#This Row],[Column22]])</f>
        <v>#DIV/0!</v>
      </c>
      <c r="X72" s="59">
        <v>0</v>
      </c>
      <c r="Y72" s="59">
        <v>0</v>
      </c>
      <c r="Z72" s="59">
        <v>0</v>
      </c>
      <c r="AA72" s="101"/>
      <c r="AB72" s="65"/>
      <c r="AC72" s="118">
        <f>AVERAGE(Table12151658922[[#This Row],[Column25]],Table12151658922[[#This Row],[Column26]],Table12151658922[[#This Row],[Column27]])</f>
        <v>0</v>
      </c>
      <c r="AD72" s="101"/>
      <c r="AE72" s="101"/>
      <c r="AF72" s="101"/>
      <c r="AG72" s="101"/>
      <c r="AH72" s="65"/>
      <c r="AI72" s="118" t="e">
        <f>AVERAGE(Table12151658922[[#This Row],[Column33]],Table12151658922[[#This Row],[Column32]],Table12151658922[[#This Row],[Column31]])</f>
        <v>#DIV/0!</v>
      </c>
      <c r="AJ72" s="54"/>
      <c r="AK72" s="54"/>
      <c r="AL72" s="101"/>
      <c r="AM72" s="54"/>
      <c r="AN72" s="65"/>
      <c r="AO72" s="118">
        <v>0</v>
      </c>
      <c r="AP72" s="59">
        <v>0</v>
      </c>
      <c r="AQ72" s="59">
        <v>0</v>
      </c>
      <c r="AR72" s="59">
        <v>0</v>
      </c>
      <c r="AS72" s="101"/>
      <c r="AT72" s="65"/>
      <c r="AU72" s="118">
        <f>AVERAGE(Table12151658922[[#This Row],[Column45]],Table12151658922[[#This Row],[Column44]],Table12151658922[[#This Row],[Column43]])</f>
        <v>0</v>
      </c>
      <c r="AV72" s="102">
        <v>0</v>
      </c>
      <c r="AW72" s="102">
        <v>0</v>
      </c>
      <c r="AX72" s="102">
        <v>0</v>
      </c>
      <c r="AY72" s="102">
        <v>0</v>
      </c>
      <c r="AZ72" s="102">
        <v>0</v>
      </c>
      <c r="BA7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3" spans="1:53" ht="23.1" customHeight="1" x14ac:dyDescent="0.3">
      <c r="A73" s="79">
        <v>71</v>
      </c>
      <c r="B73" s="56" t="s">
        <v>131</v>
      </c>
      <c r="C73" s="57" t="s">
        <v>132</v>
      </c>
      <c r="D73" s="56" t="s">
        <v>541</v>
      </c>
      <c r="E73" s="56" t="s">
        <v>34</v>
      </c>
      <c r="F73" s="58"/>
      <c r="G73" s="58"/>
      <c r="H73" s="58"/>
      <c r="I73" s="58"/>
      <c r="J73" s="59"/>
      <c r="K73" s="118">
        <v>0</v>
      </c>
      <c r="L73" s="58"/>
      <c r="M73" s="58"/>
      <c r="N73" s="58"/>
      <c r="O73" s="58"/>
      <c r="P73" s="59"/>
      <c r="Q7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3" s="102"/>
      <c r="S73" s="102"/>
      <c r="T73" s="102"/>
      <c r="U73" s="102"/>
      <c r="V73" s="59"/>
      <c r="W73" s="118" t="e">
        <f>AVERAGE(Table12151658922[[#This Row],[Column19]],Table12151658922[[#This Row],[Column20]],Table12151658922[[#This Row],[Column22]])</f>
        <v>#DIV/0!</v>
      </c>
      <c r="X73" s="59">
        <v>0</v>
      </c>
      <c r="Y73" s="59">
        <v>0</v>
      </c>
      <c r="Z73" s="59">
        <v>0</v>
      </c>
      <c r="AA73" s="102"/>
      <c r="AB73" s="59"/>
      <c r="AC73" s="118">
        <f>AVERAGE(Table12151658922[[#This Row],[Column25]],Table12151658922[[#This Row],[Column26]],Table12151658922[[#This Row],[Column27]])</f>
        <v>0</v>
      </c>
      <c r="AD73" s="102"/>
      <c r="AE73" s="102"/>
      <c r="AF73" s="102"/>
      <c r="AG73" s="102"/>
      <c r="AH73" s="59"/>
      <c r="AI73" s="118" t="e">
        <f>AVERAGE(Table12151658922[[#This Row],[Column33]],Table12151658922[[#This Row],[Column32]],Table12151658922[[#This Row],[Column31]])</f>
        <v>#DIV/0!</v>
      </c>
      <c r="AJ73" s="58"/>
      <c r="AK73" s="58"/>
      <c r="AL73" s="102"/>
      <c r="AM73" s="58"/>
      <c r="AN73" s="59"/>
      <c r="AO73" s="118">
        <v>0</v>
      </c>
      <c r="AP73" s="59">
        <v>0</v>
      </c>
      <c r="AQ73" s="59">
        <v>0</v>
      </c>
      <c r="AR73" s="59">
        <v>0</v>
      </c>
      <c r="AS73" s="102"/>
      <c r="AT73" s="59"/>
      <c r="AU73" s="118">
        <f>AVERAGE(Table12151658922[[#This Row],[Column45]],Table12151658922[[#This Row],[Column44]],Table12151658922[[#This Row],[Column43]])</f>
        <v>0</v>
      </c>
      <c r="AV73" s="102">
        <v>0</v>
      </c>
      <c r="AW73" s="102">
        <v>0</v>
      </c>
      <c r="AX73" s="102">
        <v>0</v>
      </c>
      <c r="AY73" s="102">
        <v>0</v>
      </c>
      <c r="AZ73" s="102">
        <v>0</v>
      </c>
      <c r="BA7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4" spans="1:53" ht="23.1" customHeight="1" x14ac:dyDescent="0.3">
      <c r="A74" s="80">
        <v>72</v>
      </c>
      <c r="B74" s="63" t="s">
        <v>165</v>
      </c>
      <c r="C74" s="64" t="s">
        <v>166</v>
      </c>
      <c r="D74" s="63" t="s">
        <v>541</v>
      </c>
      <c r="E74" s="63" t="s">
        <v>160</v>
      </c>
      <c r="F74" s="54"/>
      <c r="G74" s="54"/>
      <c r="H74" s="54"/>
      <c r="I74" s="54"/>
      <c r="J74" s="65"/>
      <c r="K74" s="118">
        <v>0</v>
      </c>
      <c r="L74" s="54"/>
      <c r="M74" s="54"/>
      <c r="N74" s="54"/>
      <c r="O74" s="54"/>
      <c r="P74" s="65"/>
      <c r="Q7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4" s="101"/>
      <c r="S74" s="101"/>
      <c r="T74" s="101"/>
      <c r="U74" s="101"/>
      <c r="V74" s="65"/>
      <c r="W74" s="118" t="e">
        <f>AVERAGE(Table12151658922[[#This Row],[Column19]],Table12151658922[[#This Row],[Column20]],Table12151658922[[#This Row],[Column22]])</f>
        <v>#DIV/0!</v>
      </c>
      <c r="X74" s="59">
        <v>0</v>
      </c>
      <c r="Y74" s="59">
        <v>0</v>
      </c>
      <c r="Z74" s="59">
        <v>0</v>
      </c>
      <c r="AA74" s="101"/>
      <c r="AB74" s="65"/>
      <c r="AC74" s="118">
        <f>AVERAGE(Table12151658922[[#This Row],[Column25]],Table12151658922[[#This Row],[Column26]],Table12151658922[[#This Row],[Column27]])</f>
        <v>0</v>
      </c>
      <c r="AD74" s="101"/>
      <c r="AE74" s="101"/>
      <c r="AF74" s="101"/>
      <c r="AG74" s="101"/>
      <c r="AH74" s="65"/>
      <c r="AI74" s="118" t="e">
        <f>AVERAGE(Table12151658922[[#This Row],[Column33]],Table12151658922[[#This Row],[Column32]],Table12151658922[[#This Row],[Column31]])</f>
        <v>#DIV/0!</v>
      </c>
      <c r="AJ74" s="54"/>
      <c r="AK74" s="54"/>
      <c r="AL74" s="101"/>
      <c r="AM74" s="54"/>
      <c r="AN74" s="65"/>
      <c r="AO74" s="118">
        <v>0</v>
      </c>
      <c r="AP74" s="59">
        <v>0</v>
      </c>
      <c r="AQ74" s="59">
        <v>0</v>
      </c>
      <c r="AR74" s="59">
        <v>0</v>
      </c>
      <c r="AS74" s="101"/>
      <c r="AT74" s="65"/>
      <c r="AU74" s="118">
        <f>AVERAGE(Table12151658922[[#This Row],[Column45]],Table12151658922[[#This Row],[Column44]],Table12151658922[[#This Row],[Column43]])</f>
        <v>0</v>
      </c>
      <c r="AV74" s="102">
        <v>0</v>
      </c>
      <c r="AW74" s="102">
        <v>0</v>
      </c>
      <c r="AX74" s="102">
        <v>0</v>
      </c>
      <c r="AY74" s="102">
        <v>0</v>
      </c>
      <c r="AZ74" s="102">
        <v>0</v>
      </c>
      <c r="BA7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5" spans="1:53" ht="23.1" customHeight="1" x14ac:dyDescent="0.3">
      <c r="A75" s="79">
        <v>73</v>
      </c>
      <c r="B75" s="56" t="s">
        <v>181</v>
      </c>
      <c r="C75" s="57" t="s">
        <v>182</v>
      </c>
      <c r="D75" s="56" t="s">
        <v>449</v>
      </c>
      <c r="E75" s="56" t="s">
        <v>160</v>
      </c>
      <c r="F75" s="58"/>
      <c r="G75" s="58"/>
      <c r="H75" s="58"/>
      <c r="I75" s="58"/>
      <c r="J75" s="59"/>
      <c r="K75" s="118">
        <v>0</v>
      </c>
      <c r="L75" s="58"/>
      <c r="M75" s="58"/>
      <c r="N75" s="58"/>
      <c r="O75" s="58"/>
      <c r="P75" s="59"/>
      <c r="Q7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5" s="102"/>
      <c r="S75" s="102"/>
      <c r="T75" s="102"/>
      <c r="U75" s="102"/>
      <c r="V75" s="59"/>
      <c r="W75" s="118" t="e">
        <f>AVERAGE(Table12151658922[[#This Row],[Column19]],Table12151658922[[#This Row],[Column20]],Table12151658922[[#This Row],[Column22]])</f>
        <v>#DIV/0!</v>
      </c>
      <c r="X75" s="59">
        <v>0</v>
      </c>
      <c r="Y75" s="59">
        <v>0</v>
      </c>
      <c r="Z75" s="59">
        <v>0</v>
      </c>
      <c r="AA75" s="102"/>
      <c r="AB75" s="59"/>
      <c r="AC75" s="118">
        <f>AVERAGE(Table12151658922[[#This Row],[Column25]],Table12151658922[[#This Row],[Column26]],Table12151658922[[#This Row],[Column27]])</f>
        <v>0</v>
      </c>
      <c r="AD75" s="102"/>
      <c r="AE75" s="102"/>
      <c r="AF75" s="102"/>
      <c r="AG75" s="102"/>
      <c r="AH75" s="59"/>
      <c r="AI75" s="118" t="e">
        <f>AVERAGE(Table12151658922[[#This Row],[Column33]],Table12151658922[[#This Row],[Column32]],Table12151658922[[#This Row],[Column31]])</f>
        <v>#DIV/0!</v>
      </c>
      <c r="AJ75" s="58"/>
      <c r="AK75" s="58"/>
      <c r="AL75" s="102"/>
      <c r="AM75" s="58"/>
      <c r="AN75" s="59"/>
      <c r="AO75" s="118">
        <v>0</v>
      </c>
      <c r="AP75" s="59">
        <v>0</v>
      </c>
      <c r="AQ75" s="59">
        <v>0</v>
      </c>
      <c r="AR75" s="59">
        <v>0</v>
      </c>
      <c r="AS75" s="102"/>
      <c r="AT75" s="59"/>
      <c r="AU75" s="118">
        <f>AVERAGE(Table12151658922[[#This Row],[Column45]],Table12151658922[[#This Row],[Column44]],Table12151658922[[#This Row],[Column43]])</f>
        <v>0</v>
      </c>
      <c r="AV75" s="102">
        <v>0</v>
      </c>
      <c r="AW75" s="102">
        <v>0</v>
      </c>
      <c r="AX75" s="102">
        <v>0</v>
      </c>
      <c r="AY75" s="102">
        <v>0</v>
      </c>
      <c r="AZ75" s="102">
        <v>0</v>
      </c>
      <c r="BA7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6" spans="1:53" ht="23.1" customHeight="1" x14ac:dyDescent="0.3">
      <c r="A76" s="80">
        <v>74</v>
      </c>
      <c r="B76" s="63" t="s">
        <v>321</v>
      </c>
      <c r="C76" s="64" t="s">
        <v>322</v>
      </c>
      <c r="D76" s="63" t="s">
        <v>449</v>
      </c>
      <c r="E76" s="63" t="s">
        <v>492</v>
      </c>
      <c r="F76" s="54"/>
      <c r="G76" s="54"/>
      <c r="H76" s="54"/>
      <c r="I76" s="54"/>
      <c r="J76" s="65"/>
      <c r="K76" s="118">
        <v>0</v>
      </c>
      <c r="L76" s="54"/>
      <c r="M76" s="54"/>
      <c r="N76" s="54"/>
      <c r="O76" s="54"/>
      <c r="P76" s="65"/>
      <c r="Q7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6" s="101"/>
      <c r="S76" s="101"/>
      <c r="T76" s="101"/>
      <c r="U76" s="101"/>
      <c r="V76" s="65"/>
      <c r="W76" s="118" t="e">
        <f>AVERAGE(Table12151658922[[#This Row],[Column19]],Table12151658922[[#This Row],[Column20]],Table12151658922[[#This Row],[Column22]])</f>
        <v>#DIV/0!</v>
      </c>
      <c r="X76" s="59">
        <v>0</v>
      </c>
      <c r="Y76" s="59">
        <v>0</v>
      </c>
      <c r="Z76" s="59">
        <v>0</v>
      </c>
      <c r="AA76" s="101"/>
      <c r="AB76" s="65"/>
      <c r="AC76" s="118">
        <f>AVERAGE(Table12151658922[[#This Row],[Column25]],Table12151658922[[#This Row],[Column26]],Table12151658922[[#This Row],[Column27]])</f>
        <v>0</v>
      </c>
      <c r="AD76" s="101"/>
      <c r="AE76" s="101"/>
      <c r="AF76" s="101"/>
      <c r="AG76" s="101"/>
      <c r="AH76" s="65"/>
      <c r="AI76" s="118" t="e">
        <f>AVERAGE(Table12151658922[[#This Row],[Column33]],Table12151658922[[#This Row],[Column32]],Table12151658922[[#This Row],[Column31]])</f>
        <v>#DIV/0!</v>
      </c>
      <c r="AJ76" s="54"/>
      <c r="AK76" s="54"/>
      <c r="AL76" s="101"/>
      <c r="AM76" s="54"/>
      <c r="AN76" s="65"/>
      <c r="AO76" s="118">
        <v>0</v>
      </c>
      <c r="AP76" s="59">
        <v>0</v>
      </c>
      <c r="AQ76" s="59">
        <v>0</v>
      </c>
      <c r="AR76" s="59">
        <v>0</v>
      </c>
      <c r="AS76" s="101"/>
      <c r="AT76" s="65"/>
      <c r="AU76" s="118">
        <f>AVERAGE(Table12151658922[[#This Row],[Column45]],Table12151658922[[#This Row],[Column44]],Table12151658922[[#This Row],[Column43]])</f>
        <v>0</v>
      </c>
      <c r="AV76" s="102">
        <v>0</v>
      </c>
      <c r="AW76" s="102">
        <v>0</v>
      </c>
      <c r="AX76" s="102">
        <v>0</v>
      </c>
      <c r="AY76" s="102">
        <v>0</v>
      </c>
      <c r="AZ76" s="102">
        <v>0</v>
      </c>
      <c r="BA7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7" spans="1:53" ht="23.1" customHeight="1" x14ac:dyDescent="0.3">
      <c r="A77" s="79">
        <v>75</v>
      </c>
      <c r="B77" s="56" t="s">
        <v>323</v>
      </c>
      <c r="C77" s="57" t="s">
        <v>324</v>
      </c>
      <c r="D77" s="56" t="s">
        <v>449</v>
      </c>
      <c r="E77" s="56" t="s">
        <v>492</v>
      </c>
      <c r="F77" s="58"/>
      <c r="G77" s="58"/>
      <c r="H77" s="58"/>
      <c r="I77" s="58"/>
      <c r="J77" s="59"/>
      <c r="K77" s="118">
        <v>0</v>
      </c>
      <c r="L77" s="58"/>
      <c r="M77" s="58"/>
      <c r="N77" s="58"/>
      <c r="O77" s="58"/>
      <c r="P77" s="59"/>
      <c r="Q7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7" s="102"/>
      <c r="S77" s="102"/>
      <c r="T77" s="102"/>
      <c r="U77" s="102"/>
      <c r="V77" s="59"/>
      <c r="W77" s="118" t="e">
        <f>AVERAGE(Table12151658922[[#This Row],[Column19]],Table12151658922[[#This Row],[Column20]],Table12151658922[[#This Row],[Column22]])</f>
        <v>#DIV/0!</v>
      </c>
      <c r="X77" s="59">
        <v>0</v>
      </c>
      <c r="Y77" s="59">
        <v>0</v>
      </c>
      <c r="Z77" s="59">
        <v>0</v>
      </c>
      <c r="AA77" s="102"/>
      <c r="AB77" s="59"/>
      <c r="AC77" s="118">
        <f>AVERAGE(Table12151658922[[#This Row],[Column25]],Table12151658922[[#This Row],[Column26]],Table12151658922[[#This Row],[Column27]])</f>
        <v>0</v>
      </c>
      <c r="AD77" s="102"/>
      <c r="AE77" s="102"/>
      <c r="AF77" s="102"/>
      <c r="AG77" s="102"/>
      <c r="AH77" s="59"/>
      <c r="AI77" s="118" t="e">
        <f>AVERAGE(Table12151658922[[#This Row],[Column33]],Table12151658922[[#This Row],[Column32]],Table12151658922[[#This Row],[Column31]])</f>
        <v>#DIV/0!</v>
      </c>
      <c r="AJ77" s="58"/>
      <c r="AK77" s="58"/>
      <c r="AL77" s="102"/>
      <c r="AM77" s="58"/>
      <c r="AN77" s="59"/>
      <c r="AO77" s="118">
        <v>0</v>
      </c>
      <c r="AP77" s="59">
        <v>0</v>
      </c>
      <c r="AQ77" s="59">
        <v>0</v>
      </c>
      <c r="AR77" s="59">
        <v>0</v>
      </c>
      <c r="AS77" s="102"/>
      <c r="AT77" s="59"/>
      <c r="AU77" s="118">
        <f>AVERAGE(Table12151658922[[#This Row],[Column45]],Table12151658922[[#This Row],[Column44]],Table12151658922[[#This Row],[Column43]])</f>
        <v>0</v>
      </c>
      <c r="AV77" s="102">
        <v>0</v>
      </c>
      <c r="AW77" s="102">
        <v>0</v>
      </c>
      <c r="AX77" s="102">
        <v>0</v>
      </c>
      <c r="AY77" s="102">
        <v>0</v>
      </c>
      <c r="AZ77" s="102">
        <v>0</v>
      </c>
      <c r="BA7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8" spans="1:53" ht="23.1" customHeight="1" x14ac:dyDescent="0.3">
      <c r="A78" s="80">
        <v>76</v>
      </c>
      <c r="B78" s="63" t="s">
        <v>325</v>
      </c>
      <c r="C78" s="64" t="s">
        <v>326</v>
      </c>
      <c r="D78" s="63" t="s">
        <v>449</v>
      </c>
      <c r="E78" s="63" t="s">
        <v>492</v>
      </c>
      <c r="F78" s="54"/>
      <c r="G78" s="54"/>
      <c r="H78" s="54"/>
      <c r="I78" s="54"/>
      <c r="J78" s="65"/>
      <c r="K78" s="118">
        <v>0</v>
      </c>
      <c r="L78" s="54"/>
      <c r="M78" s="54"/>
      <c r="N78" s="54"/>
      <c r="O78" s="54"/>
      <c r="P78" s="65"/>
      <c r="Q7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8" s="101"/>
      <c r="S78" s="101"/>
      <c r="T78" s="101"/>
      <c r="U78" s="101"/>
      <c r="V78" s="65"/>
      <c r="W78" s="118" t="e">
        <f>AVERAGE(Table12151658922[[#This Row],[Column19]],Table12151658922[[#This Row],[Column20]],Table12151658922[[#This Row],[Column22]])</f>
        <v>#DIV/0!</v>
      </c>
      <c r="X78" s="59">
        <v>0</v>
      </c>
      <c r="Y78" s="59">
        <v>0</v>
      </c>
      <c r="Z78" s="59">
        <v>0</v>
      </c>
      <c r="AA78" s="101"/>
      <c r="AB78" s="65"/>
      <c r="AC78" s="118">
        <f>AVERAGE(Table12151658922[[#This Row],[Column25]],Table12151658922[[#This Row],[Column26]],Table12151658922[[#This Row],[Column27]])</f>
        <v>0</v>
      </c>
      <c r="AD78" s="101"/>
      <c r="AE78" s="101"/>
      <c r="AF78" s="101"/>
      <c r="AG78" s="101"/>
      <c r="AH78" s="65"/>
      <c r="AI78" s="118" t="e">
        <f>AVERAGE(Table12151658922[[#This Row],[Column33]],Table12151658922[[#This Row],[Column32]],Table12151658922[[#This Row],[Column31]])</f>
        <v>#DIV/0!</v>
      </c>
      <c r="AJ78" s="54"/>
      <c r="AK78" s="54"/>
      <c r="AL78" s="101"/>
      <c r="AM78" s="54"/>
      <c r="AN78" s="65"/>
      <c r="AO78" s="118">
        <v>0</v>
      </c>
      <c r="AP78" s="59">
        <v>0</v>
      </c>
      <c r="AQ78" s="59">
        <v>0</v>
      </c>
      <c r="AR78" s="59">
        <v>0</v>
      </c>
      <c r="AS78" s="101"/>
      <c r="AT78" s="65"/>
      <c r="AU78" s="118">
        <f>AVERAGE(Table12151658922[[#This Row],[Column45]],Table12151658922[[#This Row],[Column44]],Table12151658922[[#This Row],[Column43]])</f>
        <v>0</v>
      </c>
      <c r="AV78" s="102">
        <v>0</v>
      </c>
      <c r="AW78" s="102">
        <v>0</v>
      </c>
      <c r="AX78" s="102">
        <v>0</v>
      </c>
      <c r="AY78" s="102">
        <v>0</v>
      </c>
      <c r="AZ78" s="102">
        <v>0</v>
      </c>
      <c r="BA7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79" spans="1:53" ht="23.1" customHeight="1" x14ac:dyDescent="0.3">
      <c r="A79" s="79">
        <v>77</v>
      </c>
      <c r="B79" s="56" t="s">
        <v>327</v>
      </c>
      <c r="C79" s="57" t="s">
        <v>328</v>
      </c>
      <c r="D79" s="56" t="s">
        <v>449</v>
      </c>
      <c r="E79" s="56" t="s">
        <v>492</v>
      </c>
      <c r="F79" s="58"/>
      <c r="G79" s="58"/>
      <c r="H79" s="58"/>
      <c r="I79" s="58"/>
      <c r="J79" s="59"/>
      <c r="K79" s="118">
        <v>0</v>
      </c>
      <c r="L79" s="58"/>
      <c r="M79" s="58"/>
      <c r="N79" s="58"/>
      <c r="O79" s="58"/>
      <c r="P79" s="59"/>
      <c r="Q7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79" s="102"/>
      <c r="S79" s="102"/>
      <c r="T79" s="102"/>
      <c r="U79" s="102"/>
      <c r="V79" s="59"/>
      <c r="W79" s="118" t="e">
        <f>AVERAGE(Table12151658922[[#This Row],[Column19]],Table12151658922[[#This Row],[Column20]],Table12151658922[[#This Row],[Column22]])</f>
        <v>#DIV/0!</v>
      </c>
      <c r="X79" s="59">
        <v>0</v>
      </c>
      <c r="Y79" s="59">
        <v>0</v>
      </c>
      <c r="Z79" s="59">
        <v>0</v>
      </c>
      <c r="AA79" s="102"/>
      <c r="AB79" s="59"/>
      <c r="AC79" s="118">
        <f>AVERAGE(Table12151658922[[#This Row],[Column25]],Table12151658922[[#This Row],[Column26]],Table12151658922[[#This Row],[Column27]])</f>
        <v>0</v>
      </c>
      <c r="AD79" s="102"/>
      <c r="AE79" s="102"/>
      <c r="AF79" s="102"/>
      <c r="AG79" s="102"/>
      <c r="AH79" s="59"/>
      <c r="AI79" s="118" t="e">
        <f>AVERAGE(Table12151658922[[#This Row],[Column33]],Table12151658922[[#This Row],[Column32]],Table12151658922[[#This Row],[Column31]])</f>
        <v>#DIV/0!</v>
      </c>
      <c r="AJ79" s="58"/>
      <c r="AK79" s="58"/>
      <c r="AL79" s="102"/>
      <c r="AM79" s="58"/>
      <c r="AN79" s="59"/>
      <c r="AO79" s="118">
        <v>0</v>
      </c>
      <c r="AP79" s="59">
        <v>0</v>
      </c>
      <c r="AQ79" s="59">
        <v>0</v>
      </c>
      <c r="AR79" s="59">
        <v>0</v>
      </c>
      <c r="AS79" s="102"/>
      <c r="AT79" s="59"/>
      <c r="AU79" s="118">
        <f>AVERAGE(Table12151658922[[#This Row],[Column45]],Table12151658922[[#This Row],[Column44]],Table12151658922[[#This Row],[Column43]])</f>
        <v>0</v>
      </c>
      <c r="AV79" s="102">
        <v>0</v>
      </c>
      <c r="AW79" s="102">
        <v>0</v>
      </c>
      <c r="AX79" s="102">
        <v>0</v>
      </c>
      <c r="AY79" s="102">
        <v>0</v>
      </c>
      <c r="AZ79" s="102">
        <v>0</v>
      </c>
      <c r="BA7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0" spans="1:53" ht="23.1" customHeight="1" x14ac:dyDescent="0.3">
      <c r="A80" s="80">
        <v>78</v>
      </c>
      <c r="B80" s="63" t="s">
        <v>329</v>
      </c>
      <c r="C80" s="64" t="s">
        <v>330</v>
      </c>
      <c r="D80" s="63" t="s">
        <v>449</v>
      </c>
      <c r="E80" s="63" t="s">
        <v>492</v>
      </c>
      <c r="F80" s="54"/>
      <c r="G80" s="54"/>
      <c r="H80" s="54"/>
      <c r="I80" s="54"/>
      <c r="J80" s="65"/>
      <c r="K80" s="118">
        <v>0</v>
      </c>
      <c r="L80" s="54"/>
      <c r="M80" s="54"/>
      <c r="N80" s="54"/>
      <c r="O80" s="54"/>
      <c r="P80" s="65"/>
      <c r="Q8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0" s="101"/>
      <c r="S80" s="101"/>
      <c r="T80" s="101"/>
      <c r="U80" s="101"/>
      <c r="V80" s="65"/>
      <c r="W80" s="118" t="e">
        <f>AVERAGE(Table12151658922[[#This Row],[Column19]],Table12151658922[[#This Row],[Column20]],Table12151658922[[#This Row],[Column22]])</f>
        <v>#DIV/0!</v>
      </c>
      <c r="X80" s="59">
        <v>0</v>
      </c>
      <c r="Y80" s="59">
        <v>0</v>
      </c>
      <c r="Z80" s="59">
        <v>0</v>
      </c>
      <c r="AA80" s="101"/>
      <c r="AB80" s="65"/>
      <c r="AC80" s="118">
        <f>AVERAGE(Table12151658922[[#This Row],[Column25]],Table12151658922[[#This Row],[Column26]],Table12151658922[[#This Row],[Column27]])</f>
        <v>0</v>
      </c>
      <c r="AD80" s="101"/>
      <c r="AE80" s="101"/>
      <c r="AF80" s="101"/>
      <c r="AG80" s="101"/>
      <c r="AH80" s="65"/>
      <c r="AI80" s="118" t="e">
        <f>AVERAGE(Table12151658922[[#This Row],[Column33]],Table12151658922[[#This Row],[Column32]],Table12151658922[[#This Row],[Column31]])</f>
        <v>#DIV/0!</v>
      </c>
      <c r="AJ80" s="54"/>
      <c r="AK80" s="54"/>
      <c r="AL80" s="101"/>
      <c r="AM80" s="54"/>
      <c r="AN80" s="65"/>
      <c r="AO80" s="118">
        <v>0</v>
      </c>
      <c r="AP80" s="59">
        <v>0</v>
      </c>
      <c r="AQ80" s="59">
        <v>0</v>
      </c>
      <c r="AR80" s="59">
        <v>0</v>
      </c>
      <c r="AS80" s="101"/>
      <c r="AT80" s="65"/>
      <c r="AU80" s="118">
        <f>AVERAGE(Table12151658922[[#This Row],[Column45]],Table12151658922[[#This Row],[Column44]],Table12151658922[[#This Row],[Column43]])</f>
        <v>0</v>
      </c>
      <c r="AV80" s="102">
        <v>0</v>
      </c>
      <c r="AW80" s="102">
        <v>0</v>
      </c>
      <c r="AX80" s="102">
        <v>0</v>
      </c>
      <c r="AY80" s="102">
        <v>0</v>
      </c>
      <c r="AZ80" s="102">
        <v>0</v>
      </c>
      <c r="BA8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1" spans="1:53" ht="23.1" customHeight="1" x14ac:dyDescent="0.3">
      <c r="A81" s="79">
        <v>79</v>
      </c>
      <c r="B81" s="56" t="s">
        <v>198</v>
      </c>
      <c r="C81" s="57" t="s">
        <v>199</v>
      </c>
      <c r="D81" s="56" t="s">
        <v>449</v>
      </c>
      <c r="E81" s="56" t="s">
        <v>160</v>
      </c>
      <c r="F81" s="58"/>
      <c r="G81" s="58"/>
      <c r="H81" s="58"/>
      <c r="I81" s="58"/>
      <c r="J81" s="59"/>
      <c r="K81" s="118">
        <v>0</v>
      </c>
      <c r="L81" s="58"/>
      <c r="M81" s="58"/>
      <c r="N81" s="58"/>
      <c r="O81" s="58"/>
      <c r="P81" s="59"/>
      <c r="Q8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1" s="102"/>
      <c r="S81" s="102"/>
      <c r="T81" s="102"/>
      <c r="U81" s="102"/>
      <c r="V81" s="59"/>
      <c r="W81" s="118" t="e">
        <f>AVERAGE(Table12151658922[[#This Row],[Column19]],Table12151658922[[#This Row],[Column20]],Table12151658922[[#This Row],[Column22]])</f>
        <v>#DIV/0!</v>
      </c>
      <c r="X81" s="59">
        <v>0</v>
      </c>
      <c r="Y81" s="59">
        <v>0</v>
      </c>
      <c r="Z81" s="59">
        <v>0</v>
      </c>
      <c r="AA81" s="102"/>
      <c r="AB81" s="59"/>
      <c r="AC81" s="118">
        <f>AVERAGE(Table12151658922[[#This Row],[Column25]],Table12151658922[[#This Row],[Column26]],Table12151658922[[#This Row],[Column27]])</f>
        <v>0</v>
      </c>
      <c r="AD81" s="102"/>
      <c r="AE81" s="102"/>
      <c r="AF81" s="102"/>
      <c r="AG81" s="102"/>
      <c r="AH81" s="59"/>
      <c r="AI81" s="118" t="e">
        <f>AVERAGE(Table12151658922[[#This Row],[Column33]],Table12151658922[[#This Row],[Column32]],Table12151658922[[#This Row],[Column31]])</f>
        <v>#DIV/0!</v>
      </c>
      <c r="AJ81" s="58"/>
      <c r="AK81" s="58"/>
      <c r="AL81" s="102"/>
      <c r="AM81" s="58"/>
      <c r="AN81" s="59"/>
      <c r="AO81" s="118">
        <v>0</v>
      </c>
      <c r="AP81" s="59">
        <v>0</v>
      </c>
      <c r="AQ81" s="59">
        <v>0</v>
      </c>
      <c r="AR81" s="59">
        <v>0</v>
      </c>
      <c r="AS81" s="102"/>
      <c r="AT81" s="59"/>
      <c r="AU81" s="118">
        <f>AVERAGE(Table12151658922[[#This Row],[Column45]],Table12151658922[[#This Row],[Column44]],Table12151658922[[#This Row],[Column43]])</f>
        <v>0</v>
      </c>
      <c r="AV81" s="102">
        <v>0</v>
      </c>
      <c r="AW81" s="102">
        <v>0</v>
      </c>
      <c r="AX81" s="102">
        <v>0</v>
      </c>
      <c r="AY81" s="102">
        <v>0</v>
      </c>
      <c r="AZ81" s="102">
        <v>0</v>
      </c>
      <c r="BA8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2" spans="1:53" ht="23.1" customHeight="1" x14ac:dyDescent="0.3">
      <c r="A82" s="80">
        <v>80</v>
      </c>
      <c r="B82" s="63" t="s">
        <v>331</v>
      </c>
      <c r="C82" s="64" t="s">
        <v>332</v>
      </c>
      <c r="D82" s="63" t="s">
        <v>449</v>
      </c>
      <c r="E82" s="63" t="s">
        <v>492</v>
      </c>
      <c r="F82" s="54"/>
      <c r="G82" s="54"/>
      <c r="H82" s="54"/>
      <c r="I82" s="54"/>
      <c r="J82" s="65"/>
      <c r="K82" s="118">
        <v>0</v>
      </c>
      <c r="L82" s="54"/>
      <c r="M82" s="54"/>
      <c r="N82" s="54"/>
      <c r="O82" s="54"/>
      <c r="P82" s="65"/>
      <c r="Q8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2" s="101"/>
      <c r="S82" s="101"/>
      <c r="T82" s="101"/>
      <c r="U82" s="101"/>
      <c r="V82" s="65"/>
      <c r="W82" s="118" t="e">
        <f>AVERAGE(Table12151658922[[#This Row],[Column19]],Table12151658922[[#This Row],[Column20]],Table12151658922[[#This Row],[Column22]])</f>
        <v>#DIV/0!</v>
      </c>
      <c r="X82" s="59">
        <v>0</v>
      </c>
      <c r="Y82" s="59">
        <v>0</v>
      </c>
      <c r="Z82" s="59">
        <v>0</v>
      </c>
      <c r="AA82" s="101"/>
      <c r="AB82" s="65"/>
      <c r="AC82" s="118">
        <f>AVERAGE(Table12151658922[[#This Row],[Column25]],Table12151658922[[#This Row],[Column26]],Table12151658922[[#This Row],[Column27]])</f>
        <v>0</v>
      </c>
      <c r="AD82" s="101"/>
      <c r="AE82" s="101"/>
      <c r="AF82" s="101"/>
      <c r="AG82" s="101"/>
      <c r="AH82" s="65"/>
      <c r="AI82" s="118" t="e">
        <f>AVERAGE(Table12151658922[[#This Row],[Column33]],Table12151658922[[#This Row],[Column32]],Table12151658922[[#This Row],[Column31]])</f>
        <v>#DIV/0!</v>
      </c>
      <c r="AJ82" s="54"/>
      <c r="AK82" s="54"/>
      <c r="AL82" s="101"/>
      <c r="AM82" s="54"/>
      <c r="AN82" s="65"/>
      <c r="AO82" s="118">
        <v>0</v>
      </c>
      <c r="AP82" s="59">
        <v>0</v>
      </c>
      <c r="AQ82" s="59">
        <v>0</v>
      </c>
      <c r="AR82" s="59">
        <v>0</v>
      </c>
      <c r="AS82" s="101"/>
      <c r="AT82" s="65"/>
      <c r="AU82" s="118">
        <f>AVERAGE(Table12151658922[[#This Row],[Column45]],Table12151658922[[#This Row],[Column44]],Table12151658922[[#This Row],[Column43]])</f>
        <v>0</v>
      </c>
      <c r="AV82" s="102">
        <v>0</v>
      </c>
      <c r="AW82" s="102">
        <v>0</v>
      </c>
      <c r="AX82" s="102">
        <v>0</v>
      </c>
      <c r="AY82" s="102">
        <v>0</v>
      </c>
      <c r="AZ82" s="102">
        <v>0</v>
      </c>
      <c r="BA8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3" spans="1:53" ht="23.1" customHeight="1" x14ac:dyDescent="0.3">
      <c r="A83" s="79">
        <v>81</v>
      </c>
      <c r="B83" s="56" t="s">
        <v>333</v>
      </c>
      <c r="C83" s="57" t="s">
        <v>334</v>
      </c>
      <c r="D83" s="56" t="s">
        <v>541</v>
      </c>
      <c r="E83" s="56" t="s">
        <v>492</v>
      </c>
      <c r="F83" s="58"/>
      <c r="G83" s="58"/>
      <c r="H83" s="58"/>
      <c r="I83" s="58"/>
      <c r="J83" s="59"/>
      <c r="K83" s="118">
        <v>0</v>
      </c>
      <c r="L83" s="58"/>
      <c r="M83" s="58"/>
      <c r="N83" s="58"/>
      <c r="O83" s="58"/>
      <c r="P83" s="59"/>
      <c r="Q8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3" s="102"/>
      <c r="S83" s="102"/>
      <c r="T83" s="102"/>
      <c r="U83" s="102"/>
      <c r="V83" s="59"/>
      <c r="W83" s="118" t="e">
        <f>AVERAGE(Table12151658922[[#This Row],[Column19]],Table12151658922[[#This Row],[Column20]],Table12151658922[[#This Row],[Column22]])</f>
        <v>#DIV/0!</v>
      </c>
      <c r="X83" s="59">
        <v>0</v>
      </c>
      <c r="Y83" s="59">
        <v>0</v>
      </c>
      <c r="Z83" s="59">
        <v>0</v>
      </c>
      <c r="AA83" s="102"/>
      <c r="AB83" s="59"/>
      <c r="AC83" s="118">
        <f>AVERAGE(Table12151658922[[#This Row],[Column25]],Table12151658922[[#This Row],[Column26]],Table12151658922[[#This Row],[Column27]])</f>
        <v>0</v>
      </c>
      <c r="AD83" s="102"/>
      <c r="AE83" s="102"/>
      <c r="AF83" s="102"/>
      <c r="AG83" s="102"/>
      <c r="AH83" s="59"/>
      <c r="AI83" s="118" t="e">
        <f>AVERAGE(Table12151658922[[#This Row],[Column33]],Table12151658922[[#This Row],[Column32]],Table12151658922[[#This Row],[Column31]])</f>
        <v>#DIV/0!</v>
      </c>
      <c r="AJ83" s="58"/>
      <c r="AK83" s="58"/>
      <c r="AL83" s="102"/>
      <c r="AM83" s="58"/>
      <c r="AN83" s="59"/>
      <c r="AO83" s="118">
        <v>0</v>
      </c>
      <c r="AP83" s="59">
        <v>0</v>
      </c>
      <c r="AQ83" s="59">
        <v>0</v>
      </c>
      <c r="AR83" s="59">
        <v>0</v>
      </c>
      <c r="AS83" s="102"/>
      <c r="AT83" s="59"/>
      <c r="AU83" s="118">
        <f>AVERAGE(Table12151658922[[#This Row],[Column45]],Table12151658922[[#This Row],[Column44]],Table12151658922[[#This Row],[Column43]])</f>
        <v>0</v>
      </c>
      <c r="AV83" s="102">
        <v>0</v>
      </c>
      <c r="AW83" s="102">
        <v>0</v>
      </c>
      <c r="AX83" s="102">
        <v>0</v>
      </c>
      <c r="AY83" s="102">
        <v>0</v>
      </c>
      <c r="AZ83" s="102">
        <v>0</v>
      </c>
      <c r="BA8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4" spans="1:53" ht="23.1" customHeight="1" x14ac:dyDescent="0.3">
      <c r="A84" s="80">
        <v>82</v>
      </c>
      <c r="B84" s="63" t="s">
        <v>80</v>
      </c>
      <c r="C84" s="64" t="s">
        <v>81</v>
      </c>
      <c r="D84" s="63" t="s">
        <v>541</v>
      </c>
      <c r="E84" s="63" t="s">
        <v>34</v>
      </c>
      <c r="F84" s="54"/>
      <c r="G84" s="54"/>
      <c r="H84" s="54"/>
      <c r="I84" s="54"/>
      <c r="J84" s="65"/>
      <c r="K84" s="118">
        <v>0</v>
      </c>
      <c r="L84" s="54"/>
      <c r="M84" s="54"/>
      <c r="N84" s="54"/>
      <c r="O84" s="54"/>
      <c r="P84" s="65"/>
      <c r="Q8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4" s="101"/>
      <c r="S84" s="101"/>
      <c r="T84" s="101"/>
      <c r="U84" s="101"/>
      <c r="V84" s="65"/>
      <c r="W84" s="118" t="e">
        <f>AVERAGE(Table12151658922[[#This Row],[Column19]],Table12151658922[[#This Row],[Column20]],Table12151658922[[#This Row],[Column22]])</f>
        <v>#DIV/0!</v>
      </c>
      <c r="X84" s="59">
        <v>0</v>
      </c>
      <c r="Y84" s="59">
        <v>0</v>
      </c>
      <c r="Z84" s="59">
        <v>0</v>
      </c>
      <c r="AA84" s="101"/>
      <c r="AB84" s="65"/>
      <c r="AC84" s="118">
        <f>AVERAGE(Table12151658922[[#This Row],[Column25]],Table12151658922[[#This Row],[Column26]],Table12151658922[[#This Row],[Column27]])</f>
        <v>0</v>
      </c>
      <c r="AD84" s="101"/>
      <c r="AE84" s="101"/>
      <c r="AF84" s="101"/>
      <c r="AG84" s="101"/>
      <c r="AH84" s="65"/>
      <c r="AI84" s="118" t="e">
        <f>AVERAGE(Table12151658922[[#This Row],[Column33]],Table12151658922[[#This Row],[Column32]],Table12151658922[[#This Row],[Column31]])</f>
        <v>#DIV/0!</v>
      </c>
      <c r="AJ84" s="54"/>
      <c r="AK84" s="54"/>
      <c r="AL84" s="101"/>
      <c r="AM84" s="54"/>
      <c r="AN84" s="65"/>
      <c r="AO84" s="118">
        <v>0</v>
      </c>
      <c r="AP84" s="59">
        <v>0</v>
      </c>
      <c r="AQ84" s="59">
        <v>0</v>
      </c>
      <c r="AR84" s="59">
        <v>0</v>
      </c>
      <c r="AS84" s="101"/>
      <c r="AT84" s="65"/>
      <c r="AU84" s="118">
        <f>AVERAGE(Table12151658922[[#This Row],[Column45]],Table12151658922[[#This Row],[Column44]],Table12151658922[[#This Row],[Column43]])</f>
        <v>0</v>
      </c>
      <c r="AV84" s="102">
        <v>0</v>
      </c>
      <c r="AW84" s="102">
        <v>0</v>
      </c>
      <c r="AX84" s="102">
        <v>0</v>
      </c>
      <c r="AY84" s="102">
        <v>0</v>
      </c>
      <c r="AZ84" s="102">
        <v>0</v>
      </c>
      <c r="BA8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5" spans="1:53" ht="23.1" customHeight="1" x14ac:dyDescent="0.3">
      <c r="A85" s="79">
        <v>83</v>
      </c>
      <c r="B85" s="56" t="s">
        <v>69</v>
      </c>
      <c r="C85" s="57" t="s">
        <v>70</v>
      </c>
      <c r="D85" s="56" t="s">
        <v>449</v>
      </c>
      <c r="E85" s="56" t="s">
        <v>34</v>
      </c>
      <c r="F85" s="58"/>
      <c r="G85" s="58"/>
      <c r="H85" s="58"/>
      <c r="I85" s="58"/>
      <c r="J85" s="59"/>
      <c r="K85" s="118">
        <v>0</v>
      </c>
      <c r="L85" s="58"/>
      <c r="M85" s="58"/>
      <c r="N85" s="58"/>
      <c r="O85" s="58"/>
      <c r="P85" s="59"/>
      <c r="Q8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5" s="102"/>
      <c r="S85" s="102"/>
      <c r="T85" s="102"/>
      <c r="U85" s="102"/>
      <c r="V85" s="59"/>
      <c r="W85" s="118" t="e">
        <f>AVERAGE(Table12151658922[[#This Row],[Column19]],Table12151658922[[#This Row],[Column20]],Table12151658922[[#This Row],[Column22]])</f>
        <v>#DIV/0!</v>
      </c>
      <c r="X85" s="59">
        <v>0</v>
      </c>
      <c r="Y85" s="59">
        <v>0</v>
      </c>
      <c r="Z85" s="59">
        <v>0</v>
      </c>
      <c r="AA85" s="102"/>
      <c r="AB85" s="59"/>
      <c r="AC85" s="118">
        <f>AVERAGE(Table12151658922[[#This Row],[Column25]],Table12151658922[[#This Row],[Column26]],Table12151658922[[#This Row],[Column27]])</f>
        <v>0</v>
      </c>
      <c r="AD85" s="102"/>
      <c r="AE85" s="102"/>
      <c r="AF85" s="102"/>
      <c r="AG85" s="102"/>
      <c r="AH85" s="59"/>
      <c r="AI85" s="118" t="e">
        <f>AVERAGE(Table12151658922[[#This Row],[Column33]],Table12151658922[[#This Row],[Column32]],Table12151658922[[#This Row],[Column31]])</f>
        <v>#DIV/0!</v>
      </c>
      <c r="AJ85" s="58"/>
      <c r="AK85" s="58"/>
      <c r="AL85" s="102"/>
      <c r="AM85" s="58"/>
      <c r="AN85" s="59"/>
      <c r="AO85" s="118">
        <v>0</v>
      </c>
      <c r="AP85" s="59">
        <v>0</v>
      </c>
      <c r="AQ85" s="59">
        <v>0</v>
      </c>
      <c r="AR85" s="59">
        <v>0</v>
      </c>
      <c r="AS85" s="102"/>
      <c r="AT85" s="59"/>
      <c r="AU85" s="118">
        <f>AVERAGE(Table12151658922[[#This Row],[Column45]],Table12151658922[[#This Row],[Column44]],Table12151658922[[#This Row],[Column43]])</f>
        <v>0</v>
      </c>
      <c r="AV85" s="102">
        <v>0</v>
      </c>
      <c r="AW85" s="102">
        <v>0</v>
      </c>
      <c r="AX85" s="102">
        <v>0</v>
      </c>
      <c r="AY85" s="102">
        <v>0</v>
      </c>
      <c r="AZ85" s="102">
        <v>0</v>
      </c>
      <c r="BA8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6" spans="1:53" ht="23.1" customHeight="1" x14ac:dyDescent="0.3">
      <c r="A86" s="80">
        <v>84</v>
      </c>
      <c r="B86" s="63" t="s">
        <v>335</v>
      </c>
      <c r="C86" s="64" t="s">
        <v>336</v>
      </c>
      <c r="D86" s="63" t="s">
        <v>449</v>
      </c>
      <c r="E86" s="63" t="s">
        <v>492</v>
      </c>
      <c r="F86" s="54"/>
      <c r="G86" s="54"/>
      <c r="H86" s="54"/>
      <c r="I86" s="54"/>
      <c r="J86" s="65"/>
      <c r="K86" s="118">
        <v>0</v>
      </c>
      <c r="L86" s="54"/>
      <c r="M86" s="54"/>
      <c r="N86" s="54"/>
      <c r="O86" s="54"/>
      <c r="P86" s="65"/>
      <c r="Q8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6" s="101"/>
      <c r="S86" s="101"/>
      <c r="T86" s="101"/>
      <c r="U86" s="101"/>
      <c r="V86" s="65"/>
      <c r="W86" s="118" t="e">
        <f>AVERAGE(Table12151658922[[#This Row],[Column19]],Table12151658922[[#This Row],[Column20]],Table12151658922[[#This Row],[Column22]])</f>
        <v>#DIV/0!</v>
      </c>
      <c r="X86" s="59">
        <v>0</v>
      </c>
      <c r="Y86" s="59">
        <v>0</v>
      </c>
      <c r="Z86" s="59">
        <v>0</v>
      </c>
      <c r="AA86" s="101"/>
      <c r="AB86" s="65"/>
      <c r="AC86" s="118">
        <f>AVERAGE(Table12151658922[[#This Row],[Column25]],Table12151658922[[#This Row],[Column26]],Table12151658922[[#This Row],[Column27]])</f>
        <v>0</v>
      </c>
      <c r="AD86" s="101"/>
      <c r="AE86" s="101"/>
      <c r="AF86" s="101"/>
      <c r="AG86" s="101"/>
      <c r="AH86" s="65"/>
      <c r="AI86" s="118" t="e">
        <f>AVERAGE(Table12151658922[[#This Row],[Column33]],Table12151658922[[#This Row],[Column32]],Table12151658922[[#This Row],[Column31]])</f>
        <v>#DIV/0!</v>
      </c>
      <c r="AJ86" s="54"/>
      <c r="AK86" s="54"/>
      <c r="AL86" s="101"/>
      <c r="AM86" s="54"/>
      <c r="AN86" s="65"/>
      <c r="AO86" s="118">
        <v>0</v>
      </c>
      <c r="AP86" s="59">
        <v>0</v>
      </c>
      <c r="AQ86" s="59">
        <v>0</v>
      </c>
      <c r="AR86" s="59">
        <v>0</v>
      </c>
      <c r="AS86" s="101"/>
      <c r="AT86" s="65"/>
      <c r="AU86" s="118">
        <f>AVERAGE(Table12151658922[[#This Row],[Column45]],Table12151658922[[#This Row],[Column44]],Table12151658922[[#This Row],[Column43]])</f>
        <v>0</v>
      </c>
      <c r="AV86" s="102">
        <v>0</v>
      </c>
      <c r="AW86" s="102">
        <v>0</v>
      </c>
      <c r="AX86" s="102">
        <v>0</v>
      </c>
      <c r="AY86" s="102">
        <v>0</v>
      </c>
      <c r="AZ86" s="102">
        <v>0</v>
      </c>
      <c r="BA8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7" spans="1:53" ht="23.1" customHeight="1" x14ac:dyDescent="0.3">
      <c r="A87" s="79">
        <v>85</v>
      </c>
      <c r="B87" s="56" t="s">
        <v>133</v>
      </c>
      <c r="C87" s="57" t="s">
        <v>134</v>
      </c>
      <c r="D87" s="56" t="s">
        <v>449</v>
      </c>
      <c r="E87" s="56" t="s">
        <v>34</v>
      </c>
      <c r="F87" s="58"/>
      <c r="G87" s="58"/>
      <c r="H87" s="58"/>
      <c r="I87" s="58"/>
      <c r="J87" s="59"/>
      <c r="K87" s="118">
        <v>0</v>
      </c>
      <c r="L87" s="58"/>
      <c r="M87" s="58"/>
      <c r="N87" s="58"/>
      <c r="O87" s="58"/>
      <c r="P87" s="59"/>
      <c r="Q8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7" s="102"/>
      <c r="S87" s="102"/>
      <c r="T87" s="102"/>
      <c r="U87" s="102"/>
      <c r="V87" s="59"/>
      <c r="W87" s="118" t="e">
        <f>AVERAGE(Table12151658922[[#This Row],[Column19]],Table12151658922[[#This Row],[Column20]],Table12151658922[[#This Row],[Column22]])</f>
        <v>#DIV/0!</v>
      </c>
      <c r="X87" s="59">
        <v>0</v>
      </c>
      <c r="Y87" s="59">
        <v>0</v>
      </c>
      <c r="Z87" s="59">
        <v>0</v>
      </c>
      <c r="AA87" s="102"/>
      <c r="AB87" s="59"/>
      <c r="AC87" s="118">
        <f>AVERAGE(Table12151658922[[#This Row],[Column25]],Table12151658922[[#This Row],[Column26]],Table12151658922[[#This Row],[Column27]])</f>
        <v>0</v>
      </c>
      <c r="AD87" s="102"/>
      <c r="AE87" s="102"/>
      <c r="AF87" s="102"/>
      <c r="AG87" s="102"/>
      <c r="AH87" s="59"/>
      <c r="AI87" s="118" t="e">
        <f>AVERAGE(Table12151658922[[#This Row],[Column33]],Table12151658922[[#This Row],[Column32]],Table12151658922[[#This Row],[Column31]])</f>
        <v>#DIV/0!</v>
      </c>
      <c r="AJ87" s="58"/>
      <c r="AK87" s="58"/>
      <c r="AL87" s="102"/>
      <c r="AM87" s="58"/>
      <c r="AN87" s="59"/>
      <c r="AO87" s="118">
        <v>0</v>
      </c>
      <c r="AP87" s="59">
        <v>0</v>
      </c>
      <c r="AQ87" s="59">
        <v>0</v>
      </c>
      <c r="AR87" s="59">
        <v>0</v>
      </c>
      <c r="AS87" s="102"/>
      <c r="AT87" s="59"/>
      <c r="AU87" s="118">
        <f>AVERAGE(Table12151658922[[#This Row],[Column45]],Table12151658922[[#This Row],[Column44]],Table12151658922[[#This Row],[Column43]])</f>
        <v>0</v>
      </c>
      <c r="AV87" s="102">
        <v>0</v>
      </c>
      <c r="AW87" s="102">
        <v>0</v>
      </c>
      <c r="AX87" s="102">
        <v>0</v>
      </c>
      <c r="AY87" s="102">
        <v>0</v>
      </c>
      <c r="AZ87" s="102">
        <v>0</v>
      </c>
      <c r="BA8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8" spans="1:53" ht="23.1" customHeight="1" x14ac:dyDescent="0.3">
      <c r="A88" s="80">
        <v>86</v>
      </c>
      <c r="B88" s="63" t="s">
        <v>214</v>
      </c>
      <c r="C88" s="64" t="s">
        <v>215</v>
      </c>
      <c r="D88" s="63" t="s">
        <v>449</v>
      </c>
      <c r="E88" s="63" t="s">
        <v>160</v>
      </c>
      <c r="F88" s="54"/>
      <c r="G88" s="54"/>
      <c r="H88" s="54"/>
      <c r="I88" s="54"/>
      <c r="J88" s="65"/>
      <c r="K88" s="118">
        <v>0</v>
      </c>
      <c r="L88" s="54"/>
      <c r="M88" s="54"/>
      <c r="N88" s="54"/>
      <c r="O88" s="54"/>
      <c r="P88" s="65"/>
      <c r="Q8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8" s="101"/>
      <c r="S88" s="101"/>
      <c r="T88" s="101"/>
      <c r="U88" s="101"/>
      <c r="V88" s="65"/>
      <c r="W88" s="118" t="e">
        <f>AVERAGE(Table12151658922[[#This Row],[Column19]],Table12151658922[[#This Row],[Column20]],Table12151658922[[#This Row],[Column22]])</f>
        <v>#DIV/0!</v>
      </c>
      <c r="X88" s="59">
        <v>0</v>
      </c>
      <c r="Y88" s="59">
        <v>0</v>
      </c>
      <c r="Z88" s="59">
        <v>0</v>
      </c>
      <c r="AA88" s="101"/>
      <c r="AB88" s="65"/>
      <c r="AC88" s="118">
        <f>AVERAGE(Table12151658922[[#This Row],[Column25]],Table12151658922[[#This Row],[Column26]],Table12151658922[[#This Row],[Column27]])</f>
        <v>0</v>
      </c>
      <c r="AD88" s="101"/>
      <c r="AE88" s="101"/>
      <c r="AF88" s="101"/>
      <c r="AG88" s="101"/>
      <c r="AH88" s="65"/>
      <c r="AI88" s="118" t="e">
        <f>AVERAGE(Table12151658922[[#This Row],[Column33]],Table12151658922[[#This Row],[Column32]],Table12151658922[[#This Row],[Column31]])</f>
        <v>#DIV/0!</v>
      </c>
      <c r="AJ88" s="54"/>
      <c r="AK88" s="54"/>
      <c r="AL88" s="101"/>
      <c r="AM88" s="54"/>
      <c r="AN88" s="65"/>
      <c r="AO88" s="118">
        <v>0</v>
      </c>
      <c r="AP88" s="59">
        <v>0</v>
      </c>
      <c r="AQ88" s="59">
        <v>0</v>
      </c>
      <c r="AR88" s="59">
        <v>0</v>
      </c>
      <c r="AS88" s="101"/>
      <c r="AT88" s="65"/>
      <c r="AU88" s="118">
        <f>AVERAGE(Table12151658922[[#This Row],[Column45]],Table12151658922[[#This Row],[Column44]],Table12151658922[[#This Row],[Column43]])</f>
        <v>0</v>
      </c>
      <c r="AV88" s="102">
        <v>0</v>
      </c>
      <c r="AW88" s="102">
        <v>0</v>
      </c>
      <c r="AX88" s="102">
        <v>0</v>
      </c>
      <c r="AY88" s="102">
        <v>0</v>
      </c>
      <c r="AZ88" s="102">
        <v>0</v>
      </c>
      <c r="BA8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89" spans="1:53" ht="23.1" customHeight="1" x14ac:dyDescent="0.3">
      <c r="A89" s="79">
        <v>87</v>
      </c>
      <c r="B89" s="56" t="s">
        <v>337</v>
      </c>
      <c r="C89" s="57" t="s">
        <v>338</v>
      </c>
      <c r="D89" s="56" t="s">
        <v>541</v>
      </c>
      <c r="E89" s="56" t="s">
        <v>492</v>
      </c>
      <c r="F89" s="58"/>
      <c r="G89" s="58"/>
      <c r="H89" s="58"/>
      <c r="I89" s="58"/>
      <c r="J89" s="59"/>
      <c r="K89" s="118">
        <v>0</v>
      </c>
      <c r="L89" s="58"/>
      <c r="M89" s="58"/>
      <c r="N89" s="58"/>
      <c r="O89" s="58"/>
      <c r="P89" s="59"/>
      <c r="Q8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89" s="102"/>
      <c r="S89" s="102"/>
      <c r="T89" s="102"/>
      <c r="U89" s="102"/>
      <c r="V89" s="59"/>
      <c r="W89" s="118" t="e">
        <f>AVERAGE(Table12151658922[[#This Row],[Column19]],Table12151658922[[#This Row],[Column20]],Table12151658922[[#This Row],[Column22]])</f>
        <v>#DIV/0!</v>
      </c>
      <c r="X89" s="59">
        <v>0</v>
      </c>
      <c r="Y89" s="59">
        <v>0</v>
      </c>
      <c r="Z89" s="59">
        <v>0</v>
      </c>
      <c r="AA89" s="102"/>
      <c r="AB89" s="59"/>
      <c r="AC89" s="118">
        <f>AVERAGE(Table12151658922[[#This Row],[Column25]],Table12151658922[[#This Row],[Column26]],Table12151658922[[#This Row],[Column27]])</f>
        <v>0</v>
      </c>
      <c r="AD89" s="102"/>
      <c r="AE89" s="102"/>
      <c r="AF89" s="102"/>
      <c r="AG89" s="102"/>
      <c r="AH89" s="59"/>
      <c r="AI89" s="118" t="e">
        <f>AVERAGE(Table12151658922[[#This Row],[Column33]],Table12151658922[[#This Row],[Column32]],Table12151658922[[#This Row],[Column31]])</f>
        <v>#DIV/0!</v>
      </c>
      <c r="AJ89" s="58"/>
      <c r="AK89" s="58"/>
      <c r="AL89" s="102"/>
      <c r="AM89" s="58"/>
      <c r="AN89" s="59"/>
      <c r="AO89" s="118">
        <v>0</v>
      </c>
      <c r="AP89" s="59">
        <v>0</v>
      </c>
      <c r="AQ89" s="59">
        <v>0</v>
      </c>
      <c r="AR89" s="59">
        <v>0</v>
      </c>
      <c r="AS89" s="102"/>
      <c r="AT89" s="59"/>
      <c r="AU89" s="118">
        <f>AVERAGE(Table12151658922[[#This Row],[Column45]],Table12151658922[[#This Row],[Column44]],Table12151658922[[#This Row],[Column43]])</f>
        <v>0</v>
      </c>
      <c r="AV89" s="102">
        <v>0</v>
      </c>
      <c r="AW89" s="102">
        <v>0</v>
      </c>
      <c r="AX89" s="102">
        <v>0</v>
      </c>
      <c r="AY89" s="102">
        <v>0</v>
      </c>
      <c r="AZ89" s="102">
        <v>0</v>
      </c>
      <c r="BA8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0" spans="1:53" ht="23.1" customHeight="1" x14ac:dyDescent="0.3">
      <c r="A90" s="80">
        <v>88</v>
      </c>
      <c r="B90" s="63" t="s">
        <v>135</v>
      </c>
      <c r="C90" s="64" t="s">
        <v>136</v>
      </c>
      <c r="D90" s="63" t="s">
        <v>541</v>
      </c>
      <c r="E90" s="63" t="s">
        <v>34</v>
      </c>
      <c r="F90" s="54"/>
      <c r="G90" s="54"/>
      <c r="H90" s="54"/>
      <c r="I90" s="54"/>
      <c r="J90" s="65"/>
      <c r="K90" s="118">
        <v>0</v>
      </c>
      <c r="L90" s="54"/>
      <c r="M90" s="54"/>
      <c r="N90" s="54"/>
      <c r="O90" s="54"/>
      <c r="P90" s="65"/>
      <c r="Q9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0" s="101"/>
      <c r="S90" s="101"/>
      <c r="T90" s="101"/>
      <c r="U90" s="101"/>
      <c r="V90" s="65"/>
      <c r="W90" s="118" t="e">
        <f>AVERAGE(Table12151658922[[#This Row],[Column19]],Table12151658922[[#This Row],[Column20]],Table12151658922[[#This Row],[Column22]])</f>
        <v>#DIV/0!</v>
      </c>
      <c r="X90" s="59">
        <v>0</v>
      </c>
      <c r="Y90" s="59">
        <v>0</v>
      </c>
      <c r="Z90" s="59">
        <v>0</v>
      </c>
      <c r="AA90" s="101"/>
      <c r="AB90" s="65"/>
      <c r="AC90" s="118">
        <f>AVERAGE(Table12151658922[[#This Row],[Column25]],Table12151658922[[#This Row],[Column26]],Table12151658922[[#This Row],[Column27]])</f>
        <v>0</v>
      </c>
      <c r="AD90" s="101"/>
      <c r="AE90" s="101"/>
      <c r="AF90" s="101"/>
      <c r="AG90" s="101"/>
      <c r="AH90" s="65"/>
      <c r="AI90" s="118" t="e">
        <f>AVERAGE(Table12151658922[[#This Row],[Column33]],Table12151658922[[#This Row],[Column32]],Table12151658922[[#This Row],[Column31]])</f>
        <v>#DIV/0!</v>
      </c>
      <c r="AJ90" s="54"/>
      <c r="AK90" s="54"/>
      <c r="AL90" s="101"/>
      <c r="AM90" s="54"/>
      <c r="AN90" s="65"/>
      <c r="AO90" s="118">
        <v>0</v>
      </c>
      <c r="AP90" s="59">
        <v>0</v>
      </c>
      <c r="AQ90" s="59">
        <v>0</v>
      </c>
      <c r="AR90" s="59">
        <v>0</v>
      </c>
      <c r="AS90" s="101"/>
      <c r="AT90" s="65"/>
      <c r="AU90" s="118">
        <f>AVERAGE(Table12151658922[[#This Row],[Column45]],Table12151658922[[#This Row],[Column44]],Table12151658922[[#This Row],[Column43]])</f>
        <v>0</v>
      </c>
      <c r="AV90" s="102">
        <v>0</v>
      </c>
      <c r="AW90" s="102">
        <v>0</v>
      </c>
      <c r="AX90" s="102">
        <v>0</v>
      </c>
      <c r="AY90" s="102">
        <v>0</v>
      </c>
      <c r="AZ90" s="102">
        <v>0</v>
      </c>
      <c r="BA9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1" spans="1:53" ht="23.1" customHeight="1" x14ac:dyDescent="0.3">
      <c r="A91" s="79">
        <v>89</v>
      </c>
      <c r="B91" s="56" t="s">
        <v>61</v>
      </c>
      <c r="C91" s="57" t="s">
        <v>62</v>
      </c>
      <c r="D91" s="56" t="s">
        <v>541</v>
      </c>
      <c r="E91" s="56" t="s">
        <v>34</v>
      </c>
      <c r="F91" s="58"/>
      <c r="G91" s="58"/>
      <c r="H91" s="58"/>
      <c r="I91" s="58"/>
      <c r="J91" s="59"/>
      <c r="K91" s="118">
        <v>0</v>
      </c>
      <c r="L91" s="58"/>
      <c r="M91" s="58"/>
      <c r="N91" s="58"/>
      <c r="O91" s="58"/>
      <c r="P91" s="59"/>
      <c r="Q9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1" s="102"/>
      <c r="S91" s="102"/>
      <c r="T91" s="102"/>
      <c r="U91" s="102"/>
      <c r="V91" s="59"/>
      <c r="W91" s="118" t="e">
        <f>AVERAGE(Table12151658922[[#This Row],[Column19]],Table12151658922[[#This Row],[Column20]],Table12151658922[[#This Row],[Column22]])</f>
        <v>#DIV/0!</v>
      </c>
      <c r="X91" s="59">
        <v>0</v>
      </c>
      <c r="Y91" s="59">
        <v>0</v>
      </c>
      <c r="Z91" s="59">
        <v>0</v>
      </c>
      <c r="AA91" s="102"/>
      <c r="AB91" s="59"/>
      <c r="AC91" s="118">
        <f>AVERAGE(Table12151658922[[#This Row],[Column25]],Table12151658922[[#This Row],[Column26]],Table12151658922[[#This Row],[Column27]])</f>
        <v>0</v>
      </c>
      <c r="AD91" s="102"/>
      <c r="AE91" s="102"/>
      <c r="AF91" s="102"/>
      <c r="AG91" s="102"/>
      <c r="AH91" s="59"/>
      <c r="AI91" s="118" t="e">
        <f>AVERAGE(Table12151658922[[#This Row],[Column33]],Table12151658922[[#This Row],[Column32]],Table12151658922[[#This Row],[Column31]])</f>
        <v>#DIV/0!</v>
      </c>
      <c r="AJ91" s="58"/>
      <c r="AK91" s="58"/>
      <c r="AL91" s="102"/>
      <c r="AM91" s="58"/>
      <c r="AN91" s="59"/>
      <c r="AO91" s="118">
        <v>0</v>
      </c>
      <c r="AP91" s="59">
        <v>0</v>
      </c>
      <c r="AQ91" s="59">
        <v>0</v>
      </c>
      <c r="AR91" s="59">
        <v>0</v>
      </c>
      <c r="AS91" s="102"/>
      <c r="AT91" s="59"/>
      <c r="AU91" s="118">
        <f>AVERAGE(Table12151658922[[#This Row],[Column45]],Table12151658922[[#This Row],[Column44]],Table12151658922[[#This Row],[Column43]])</f>
        <v>0</v>
      </c>
      <c r="AV91" s="102">
        <v>0</v>
      </c>
      <c r="AW91" s="102">
        <v>0</v>
      </c>
      <c r="AX91" s="102">
        <v>0</v>
      </c>
      <c r="AY91" s="102">
        <v>0</v>
      </c>
      <c r="AZ91" s="102">
        <v>0</v>
      </c>
      <c r="BA9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2" spans="1:53" ht="23.1" customHeight="1" x14ac:dyDescent="0.3">
      <c r="A92" s="80">
        <v>90</v>
      </c>
      <c r="B92" s="63" t="s">
        <v>37</v>
      </c>
      <c r="C92" s="64" t="s">
        <v>38</v>
      </c>
      <c r="D92" s="63" t="s">
        <v>543</v>
      </c>
      <c r="E92" s="63" t="s">
        <v>34</v>
      </c>
      <c r="F92" s="54"/>
      <c r="G92" s="54"/>
      <c r="H92" s="54"/>
      <c r="I92" s="54"/>
      <c r="J92" s="65"/>
      <c r="K92" s="118">
        <v>0</v>
      </c>
      <c r="L92" s="54"/>
      <c r="M92" s="54"/>
      <c r="N92" s="54"/>
      <c r="O92" s="54"/>
      <c r="P92" s="65"/>
      <c r="Q9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2" s="101"/>
      <c r="S92" s="101"/>
      <c r="T92" s="101"/>
      <c r="U92" s="101"/>
      <c r="V92" s="65"/>
      <c r="W92" s="118" t="e">
        <f>AVERAGE(Table12151658922[[#This Row],[Column19]],Table12151658922[[#This Row],[Column20]],Table12151658922[[#This Row],[Column22]])</f>
        <v>#DIV/0!</v>
      </c>
      <c r="X92" s="59">
        <v>0</v>
      </c>
      <c r="Y92" s="59">
        <v>0</v>
      </c>
      <c r="Z92" s="59">
        <v>0</v>
      </c>
      <c r="AA92" s="101"/>
      <c r="AB92" s="65"/>
      <c r="AC92" s="118">
        <f>AVERAGE(Table12151658922[[#This Row],[Column25]],Table12151658922[[#This Row],[Column26]],Table12151658922[[#This Row],[Column27]])</f>
        <v>0</v>
      </c>
      <c r="AD92" s="101"/>
      <c r="AE92" s="101"/>
      <c r="AF92" s="101"/>
      <c r="AG92" s="101"/>
      <c r="AH92" s="65"/>
      <c r="AI92" s="118" t="e">
        <f>AVERAGE(Table12151658922[[#This Row],[Column33]],Table12151658922[[#This Row],[Column32]],Table12151658922[[#This Row],[Column31]])</f>
        <v>#DIV/0!</v>
      </c>
      <c r="AJ92" s="54"/>
      <c r="AK92" s="54"/>
      <c r="AL92" s="101"/>
      <c r="AM92" s="54"/>
      <c r="AN92" s="65"/>
      <c r="AO92" s="118">
        <v>0</v>
      </c>
      <c r="AP92" s="59">
        <v>0</v>
      </c>
      <c r="AQ92" s="59">
        <v>0</v>
      </c>
      <c r="AR92" s="59">
        <v>0</v>
      </c>
      <c r="AS92" s="101"/>
      <c r="AT92" s="65"/>
      <c r="AU92" s="118">
        <f>AVERAGE(Table12151658922[[#This Row],[Column45]],Table12151658922[[#This Row],[Column44]],Table12151658922[[#This Row],[Column43]])</f>
        <v>0</v>
      </c>
      <c r="AV92" s="102">
        <v>0</v>
      </c>
      <c r="AW92" s="102">
        <v>0</v>
      </c>
      <c r="AX92" s="102">
        <v>0</v>
      </c>
      <c r="AY92" s="102">
        <v>0</v>
      </c>
      <c r="AZ92" s="102">
        <v>0</v>
      </c>
      <c r="BA9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3" spans="1:53" ht="23.1" customHeight="1" x14ac:dyDescent="0.3">
      <c r="A93" s="79">
        <v>91</v>
      </c>
      <c r="B93" s="56" t="s">
        <v>137</v>
      </c>
      <c r="C93" s="57" t="s">
        <v>138</v>
      </c>
      <c r="D93" s="56" t="s">
        <v>449</v>
      </c>
      <c r="E93" s="56" t="s">
        <v>34</v>
      </c>
      <c r="F93" s="58"/>
      <c r="G93" s="58"/>
      <c r="H93" s="58"/>
      <c r="I93" s="58"/>
      <c r="J93" s="59"/>
      <c r="K93" s="118">
        <v>0</v>
      </c>
      <c r="L93" s="58"/>
      <c r="M93" s="58"/>
      <c r="N93" s="58"/>
      <c r="O93" s="58"/>
      <c r="P93" s="59"/>
      <c r="Q9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3" s="102"/>
      <c r="S93" s="102"/>
      <c r="T93" s="102"/>
      <c r="U93" s="102"/>
      <c r="V93" s="59"/>
      <c r="W93" s="118" t="e">
        <f>AVERAGE(Table12151658922[[#This Row],[Column19]],Table12151658922[[#This Row],[Column20]],Table12151658922[[#This Row],[Column22]])</f>
        <v>#DIV/0!</v>
      </c>
      <c r="X93" s="59">
        <v>0</v>
      </c>
      <c r="Y93" s="59">
        <v>0</v>
      </c>
      <c r="Z93" s="59">
        <v>0</v>
      </c>
      <c r="AA93" s="102"/>
      <c r="AB93" s="59"/>
      <c r="AC93" s="118">
        <f>AVERAGE(Table12151658922[[#This Row],[Column25]],Table12151658922[[#This Row],[Column26]],Table12151658922[[#This Row],[Column27]])</f>
        <v>0</v>
      </c>
      <c r="AD93" s="102"/>
      <c r="AE93" s="102"/>
      <c r="AF93" s="102"/>
      <c r="AG93" s="102"/>
      <c r="AH93" s="59"/>
      <c r="AI93" s="118" t="e">
        <f>AVERAGE(Table12151658922[[#This Row],[Column33]],Table12151658922[[#This Row],[Column32]],Table12151658922[[#This Row],[Column31]])</f>
        <v>#DIV/0!</v>
      </c>
      <c r="AJ93" s="58"/>
      <c r="AK93" s="58"/>
      <c r="AL93" s="102"/>
      <c r="AM93" s="58"/>
      <c r="AN93" s="59"/>
      <c r="AO93" s="118">
        <v>0</v>
      </c>
      <c r="AP93" s="59">
        <v>0</v>
      </c>
      <c r="AQ93" s="59">
        <v>0</v>
      </c>
      <c r="AR93" s="59">
        <v>0</v>
      </c>
      <c r="AS93" s="102"/>
      <c r="AT93" s="59"/>
      <c r="AU93" s="118">
        <f>AVERAGE(Table12151658922[[#This Row],[Column45]],Table12151658922[[#This Row],[Column44]],Table12151658922[[#This Row],[Column43]])</f>
        <v>0</v>
      </c>
      <c r="AV93" s="102">
        <v>0</v>
      </c>
      <c r="AW93" s="102">
        <v>0</v>
      </c>
      <c r="AX93" s="102">
        <v>0</v>
      </c>
      <c r="AY93" s="102">
        <v>0</v>
      </c>
      <c r="AZ93" s="102">
        <v>0</v>
      </c>
      <c r="BA9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4" spans="1:53" ht="23.1" customHeight="1" x14ac:dyDescent="0.3">
      <c r="A94" s="80">
        <v>92</v>
      </c>
      <c r="B94" s="63" t="s">
        <v>230</v>
      </c>
      <c r="C94" s="64" t="s">
        <v>231</v>
      </c>
      <c r="D94" s="63" t="s">
        <v>449</v>
      </c>
      <c r="E94" s="63" t="s">
        <v>160</v>
      </c>
      <c r="F94" s="54"/>
      <c r="G94" s="54"/>
      <c r="H94" s="54"/>
      <c r="I94" s="54"/>
      <c r="J94" s="65"/>
      <c r="K94" s="118">
        <v>0</v>
      </c>
      <c r="L94" s="54"/>
      <c r="M94" s="54"/>
      <c r="N94" s="54"/>
      <c r="O94" s="54"/>
      <c r="P94" s="65"/>
      <c r="Q9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4" s="101"/>
      <c r="S94" s="101"/>
      <c r="T94" s="101"/>
      <c r="U94" s="101"/>
      <c r="V94" s="65"/>
      <c r="W94" s="118" t="e">
        <f>AVERAGE(Table12151658922[[#This Row],[Column19]],Table12151658922[[#This Row],[Column20]],Table12151658922[[#This Row],[Column22]])</f>
        <v>#DIV/0!</v>
      </c>
      <c r="X94" s="59">
        <v>0</v>
      </c>
      <c r="Y94" s="59">
        <v>0</v>
      </c>
      <c r="Z94" s="59">
        <v>0</v>
      </c>
      <c r="AA94" s="101"/>
      <c r="AB94" s="65"/>
      <c r="AC94" s="118">
        <f>AVERAGE(Table12151658922[[#This Row],[Column25]],Table12151658922[[#This Row],[Column26]],Table12151658922[[#This Row],[Column27]])</f>
        <v>0</v>
      </c>
      <c r="AD94" s="101"/>
      <c r="AE94" s="101"/>
      <c r="AF94" s="101"/>
      <c r="AG94" s="101"/>
      <c r="AH94" s="65"/>
      <c r="AI94" s="118" t="e">
        <f>AVERAGE(Table12151658922[[#This Row],[Column33]],Table12151658922[[#This Row],[Column32]],Table12151658922[[#This Row],[Column31]])</f>
        <v>#DIV/0!</v>
      </c>
      <c r="AJ94" s="54"/>
      <c r="AK94" s="54"/>
      <c r="AL94" s="101"/>
      <c r="AM94" s="54"/>
      <c r="AN94" s="65"/>
      <c r="AO94" s="118">
        <v>0</v>
      </c>
      <c r="AP94" s="59">
        <v>0</v>
      </c>
      <c r="AQ94" s="59">
        <v>0</v>
      </c>
      <c r="AR94" s="59">
        <v>0</v>
      </c>
      <c r="AS94" s="101"/>
      <c r="AT94" s="65"/>
      <c r="AU94" s="118">
        <f>AVERAGE(Table12151658922[[#This Row],[Column45]],Table12151658922[[#This Row],[Column44]],Table12151658922[[#This Row],[Column43]])</f>
        <v>0</v>
      </c>
      <c r="AV94" s="102">
        <v>0</v>
      </c>
      <c r="AW94" s="102">
        <v>0</v>
      </c>
      <c r="AX94" s="102">
        <v>0</v>
      </c>
      <c r="AY94" s="102">
        <v>0</v>
      </c>
      <c r="AZ94" s="102">
        <v>0</v>
      </c>
      <c r="BA9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5" spans="1:53" ht="23.1" customHeight="1" x14ac:dyDescent="0.3">
      <c r="A95" s="79">
        <v>93</v>
      </c>
      <c r="B95" s="56" t="s">
        <v>339</v>
      </c>
      <c r="C95" s="57" t="s">
        <v>340</v>
      </c>
      <c r="D95" s="56" t="s">
        <v>541</v>
      </c>
      <c r="E95" s="56" t="s">
        <v>492</v>
      </c>
      <c r="F95" s="58"/>
      <c r="G95" s="58"/>
      <c r="H95" s="58"/>
      <c r="I95" s="58"/>
      <c r="J95" s="59"/>
      <c r="K95" s="118">
        <v>0</v>
      </c>
      <c r="L95" s="58"/>
      <c r="M95" s="58"/>
      <c r="N95" s="58"/>
      <c r="O95" s="58"/>
      <c r="P95" s="59"/>
      <c r="Q9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5" s="102"/>
      <c r="S95" s="102"/>
      <c r="T95" s="102"/>
      <c r="U95" s="102"/>
      <c r="V95" s="59"/>
      <c r="W95" s="118" t="e">
        <f>AVERAGE(Table12151658922[[#This Row],[Column19]],Table12151658922[[#This Row],[Column20]],Table12151658922[[#This Row],[Column22]])</f>
        <v>#DIV/0!</v>
      </c>
      <c r="X95" s="59">
        <v>0</v>
      </c>
      <c r="Y95" s="59">
        <v>0</v>
      </c>
      <c r="Z95" s="59">
        <v>0</v>
      </c>
      <c r="AA95" s="102"/>
      <c r="AB95" s="59"/>
      <c r="AC95" s="118">
        <f>AVERAGE(Table12151658922[[#This Row],[Column25]],Table12151658922[[#This Row],[Column26]],Table12151658922[[#This Row],[Column27]])</f>
        <v>0</v>
      </c>
      <c r="AD95" s="102"/>
      <c r="AE95" s="102"/>
      <c r="AF95" s="102"/>
      <c r="AG95" s="102"/>
      <c r="AH95" s="59"/>
      <c r="AI95" s="118" t="e">
        <f>AVERAGE(Table12151658922[[#This Row],[Column33]],Table12151658922[[#This Row],[Column32]],Table12151658922[[#This Row],[Column31]])</f>
        <v>#DIV/0!</v>
      </c>
      <c r="AJ95" s="58"/>
      <c r="AK95" s="58"/>
      <c r="AL95" s="102"/>
      <c r="AM95" s="58"/>
      <c r="AN95" s="59"/>
      <c r="AO95" s="118">
        <v>0</v>
      </c>
      <c r="AP95" s="59">
        <v>0</v>
      </c>
      <c r="AQ95" s="59">
        <v>0</v>
      </c>
      <c r="AR95" s="59">
        <v>0</v>
      </c>
      <c r="AS95" s="102"/>
      <c r="AT95" s="59"/>
      <c r="AU95" s="118">
        <f>AVERAGE(Table12151658922[[#This Row],[Column45]],Table12151658922[[#This Row],[Column44]],Table12151658922[[#This Row],[Column43]])</f>
        <v>0</v>
      </c>
      <c r="AV95" s="102">
        <v>0</v>
      </c>
      <c r="AW95" s="102">
        <v>0</v>
      </c>
      <c r="AX95" s="102">
        <v>0</v>
      </c>
      <c r="AY95" s="102">
        <v>0</v>
      </c>
      <c r="AZ95" s="102">
        <v>0</v>
      </c>
      <c r="BA9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6" spans="1:53" ht="23.1" customHeight="1" x14ac:dyDescent="0.3">
      <c r="A96" s="80">
        <v>94</v>
      </c>
      <c r="B96" s="63" t="s">
        <v>96</v>
      </c>
      <c r="C96" s="64" t="s">
        <v>97</v>
      </c>
      <c r="D96" s="63" t="s">
        <v>449</v>
      </c>
      <c r="E96" s="63" t="s">
        <v>34</v>
      </c>
      <c r="F96" s="54"/>
      <c r="G96" s="54"/>
      <c r="H96" s="54"/>
      <c r="I96" s="54"/>
      <c r="J96" s="65"/>
      <c r="K96" s="118">
        <v>0</v>
      </c>
      <c r="L96" s="54"/>
      <c r="M96" s="54"/>
      <c r="N96" s="54"/>
      <c r="O96" s="54"/>
      <c r="P96" s="65"/>
      <c r="Q9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6" s="101"/>
      <c r="S96" s="101"/>
      <c r="T96" s="101"/>
      <c r="U96" s="101"/>
      <c r="V96" s="65"/>
      <c r="W96" s="118" t="e">
        <f>AVERAGE(Table12151658922[[#This Row],[Column19]],Table12151658922[[#This Row],[Column20]],Table12151658922[[#This Row],[Column22]])</f>
        <v>#DIV/0!</v>
      </c>
      <c r="X96" s="59">
        <v>0</v>
      </c>
      <c r="Y96" s="59">
        <v>0</v>
      </c>
      <c r="Z96" s="59">
        <v>0</v>
      </c>
      <c r="AA96" s="101"/>
      <c r="AB96" s="65"/>
      <c r="AC96" s="118">
        <f>AVERAGE(Table12151658922[[#This Row],[Column25]],Table12151658922[[#This Row],[Column26]],Table12151658922[[#This Row],[Column27]])</f>
        <v>0</v>
      </c>
      <c r="AD96" s="101"/>
      <c r="AE96" s="101"/>
      <c r="AF96" s="101"/>
      <c r="AG96" s="101"/>
      <c r="AH96" s="65"/>
      <c r="AI96" s="118" t="e">
        <f>AVERAGE(Table12151658922[[#This Row],[Column33]],Table12151658922[[#This Row],[Column32]],Table12151658922[[#This Row],[Column31]])</f>
        <v>#DIV/0!</v>
      </c>
      <c r="AJ96" s="54"/>
      <c r="AK96" s="54"/>
      <c r="AL96" s="101"/>
      <c r="AM96" s="54"/>
      <c r="AN96" s="65"/>
      <c r="AO96" s="118">
        <v>0</v>
      </c>
      <c r="AP96" s="59">
        <v>0</v>
      </c>
      <c r="AQ96" s="59">
        <v>0</v>
      </c>
      <c r="AR96" s="59">
        <v>0</v>
      </c>
      <c r="AS96" s="101"/>
      <c r="AT96" s="65"/>
      <c r="AU96" s="118">
        <f>AVERAGE(Table12151658922[[#This Row],[Column45]],Table12151658922[[#This Row],[Column44]],Table12151658922[[#This Row],[Column43]])</f>
        <v>0</v>
      </c>
      <c r="AV96" s="102">
        <v>0</v>
      </c>
      <c r="AW96" s="102">
        <v>0</v>
      </c>
      <c r="AX96" s="102">
        <v>0</v>
      </c>
      <c r="AY96" s="102">
        <v>0</v>
      </c>
      <c r="AZ96" s="102">
        <v>0</v>
      </c>
      <c r="BA9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7" spans="1:53" ht="23.1" customHeight="1" x14ac:dyDescent="0.3">
      <c r="A97" s="79">
        <v>95</v>
      </c>
      <c r="B97" s="56" t="s">
        <v>248</v>
      </c>
      <c r="C97" s="57" t="s">
        <v>249</v>
      </c>
      <c r="D97" s="56" t="s">
        <v>449</v>
      </c>
      <c r="E97" s="56" t="s">
        <v>160</v>
      </c>
      <c r="F97" s="58"/>
      <c r="G97" s="58"/>
      <c r="H97" s="58"/>
      <c r="I97" s="58"/>
      <c r="J97" s="59"/>
      <c r="K97" s="118">
        <v>0</v>
      </c>
      <c r="L97" s="58"/>
      <c r="M97" s="58"/>
      <c r="N97" s="58"/>
      <c r="O97" s="58"/>
      <c r="P97" s="59"/>
      <c r="Q9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7" s="102"/>
      <c r="S97" s="102"/>
      <c r="T97" s="102"/>
      <c r="U97" s="102"/>
      <c r="V97" s="59"/>
      <c r="W97" s="118" t="e">
        <f>AVERAGE(Table12151658922[[#This Row],[Column19]],Table12151658922[[#This Row],[Column20]],Table12151658922[[#This Row],[Column22]])</f>
        <v>#DIV/0!</v>
      </c>
      <c r="X97" s="59">
        <v>0</v>
      </c>
      <c r="Y97" s="59">
        <v>0</v>
      </c>
      <c r="Z97" s="59">
        <v>0</v>
      </c>
      <c r="AA97" s="102"/>
      <c r="AB97" s="59"/>
      <c r="AC97" s="118">
        <f>AVERAGE(Table12151658922[[#This Row],[Column25]],Table12151658922[[#This Row],[Column26]],Table12151658922[[#This Row],[Column27]])</f>
        <v>0</v>
      </c>
      <c r="AD97" s="102"/>
      <c r="AE97" s="102"/>
      <c r="AF97" s="102"/>
      <c r="AG97" s="102"/>
      <c r="AH97" s="59"/>
      <c r="AI97" s="118" t="e">
        <f>AVERAGE(Table12151658922[[#This Row],[Column33]],Table12151658922[[#This Row],[Column32]],Table12151658922[[#This Row],[Column31]])</f>
        <v>#DIV/0!</v>
      </c>
      <c r="AJ97" s="58"/>
      <c r="AK97" s="58"/>
      <c r="AL97" s="102"/>
      <c r="AM97" s="58"/>
      <c r="AN97" s="59"/>
      <c r="AO97" s="118">
        <v>0</v>
      </c>
      <c r="AP97" s="59">
        <v>0</v>
      </c>
      <c r="AQ97" s="59">
        <v>0</v>
      </c>
      <c r="AR97" s="59">
        <v>0</v>
      </c>
      <c r="AS97" s="102"/>
      <c r="AT97" s="59"/>
      <c r="AU97" s="118">
        <f>AVERAGE(Table12151658922[[#This Row],[Column45]],Table12151658922[[#This Row],[Column44]],Table12151658922[[#This Row],[Column43]])</f>
        <v>0</v>
      </c>
      <c r="AV97" s="102">
        <v>0</v>
      </c>
      <c r="AW97" s="102">
        <v>0</v>
      </c>
      <c r="AX97" s="102">
        <v>0</v>
      </c>
      <c r="AY97" s="102">
        <v>0</v>
      </c>
      <c r="AZ97" s="102">
        <v>0</v>
      </c>
      <c r="BA9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8" spans="1:53" ht="23.1" customHeight="1" x14ac:dyDescent="0.3">
      <c r="A98" s="80">
        <v>96</v>
      </c>
      <c r="B98" s="63" t="s">
        <v>341</v>
      </c>
      <c r="C98" s="64" t="s">
        <v>342</v>
      </c>
      <c r="D98" s="63" t="s">
        <v>449</v>
      </c>
      <c r="E98" s="63" t="s">
        <v>492</v>
      </c>
      <c r="F98" s="54"/>
      <c r="G98" s="54"/>
      <c r="H98" s="54"/>
      <c r="I98" s="54"/>
      <c r="J98" s="65"/>
      <c r="K98" s="118">
        <v>0</v>
      </c>
      <c r="L98" s="54"/>
      <c r="M98" s="54"/>
      <c r="N98" s="54"/>
      <c r="O98" s="54"/>
      <c r="P98" s="65"/>
      <c r="Q9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8" s="101"/>
      <c r="S98" s="101"/>
      <c r="T98" s="101"/>
      <c r="U98" s="101"/>
      <c r="V98" s="65"/>
      <c r="W98" s="118" t="e">
        <f>AVERAGE(Table12151658922[[#This Row],[Column19]],Table12151658922[[#This Row],[Column20]],Table12151658922[[#This Row],[Column22]])</f>
        <v>#DIV/0!</v>
      </c>
      <c r="X98" s="59">
        <v>0</v>
      </c>
      <c r="Y98" s="59">
        <v>0</v>
      </c>
      <c r="Z98" s="59">
        <v>0</v>
      </c>
      <c r="AA98" s="101"/>
      <c r="AB98" s="65"/>
      <c r="AC98" s="118">
        <f>AVERAGE(Table12151658922[[#This Row],[Column25]],Table12151658922[[#This Row],[Column26]],Table12151658922[[#This Row],[Column27]])</f>
        <v>0</v>
      </c>
      <c r="AD98" s="101"/>
      <c r="AE98" s="101"/>
      <c r="AF98" s="101"/>
      <c r="AG98" s="101"/>
      <c r="AH98" s="65"/>
      <c r="AI98" s="118" t="e">
        <f>AVERAGE(Table12151658922[[#This Row],[Column33]],Table12151658922[[#This Row],[Column32]],Table12151658922[[#This Row],[Column31]])</f>
        <v>#DIV/0!</v>
      </c>
      <c r="AJ98" s="54"/>
      <c r="AK98" s="54"/>
      <c r="AL98" s="101"/>
      <c r="AM98" s="54"/>
      <c r="AN98" s="65"/>
      <c r="AO98" s="118">
        <v>0</v>
      </c>
      <c r="AP98" s="59">
        <v>0</v>
      </c>
      <c r="AQ98" s="59">
        <v>0</v>
      </c>
      <c r="AR98" s="59">
        <v>0</v>
      </c>
      <c r="AS98" s="101"/>
      <c r="AT98" s="65"/>
      <c r="AU98" s="118">
        <f>AVERAGE(Table12151658922[[#This Row],[Column45]],Table12151658922[[#This Row],[Column44]],Table12151658922[[#This Row],[Column43]])</f>
        <v>0</v>
      </c>
      <c r="AV98" s="102">
        <v>0</v>
      </c>
      <c r="AW98" s="102">
        <v>0</v>
      </c>
      <c r="AX98" s="102">
        <v>0</v>
      </c>
      <c r="AY98" s="102">
        <v>0</v>
      </c>
      <c r="AZ98" s="102">
        <v>0</v>
      </c>
      <c r="BA9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99" spans="1:53" ht="23.1" customHeight="1" x14ac:dyDescent="0.3">
      <c r="A99" s="79">
        <v>97</v>
      </c>
      <c r="B99" s="56" t="s">
        <v>183</v>
      </c>
      <c r="C99" s="57" t="s">
        <v>184</v>
      </c>
      <c r="D99" s="56" t="s">
        <v>541</v>
      </c>
      <c r="E99" s="56" t="s">
        <v>160</v>
      </c>
      <c r="F99" s="58"/>
      <c r="G99" s="58"/>
      <c r="H99" s="58"/>
      <c r="I99" s="58"/>
      <c r="J99" s="59"/>
      <c r="K99" s="118">
        <v>0</v>
      </c>
      <c r="L99" s="58"/>
      <c r="M99" s="58"/>
      <c r="N99" s="58"/>
      <c r="O99" s="58"/>
      <c r="P99" s="59"/>
      <c r="Q9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99" s="102"/>
      <c r="S99" s="102"/>
      <c r="T99" s="102"/>
      <c r="U99" s="102"/>
      <c r="V99" s="59"/>
      <c r="W99" s="118" t="e">
        <f>AVERAGE(Table12151658922[[#This Row],[Column19]],Table12151658922[[#This Row],[Column20]],Table12151658922[[#This Row],[Column22]])</f>
        <v>#DIV/0!</v>
      </c>
      <c r="X99" s="59">
        <v>0</v>
      </c>
      <c r="Y99" s="59">
        <v>0</v>
      </c>
      <c r="Z99" s="59">
        <v>0</v>
      </c>
      <c r="AA99" s="102"/>
      <c r="AB99" s="59"/>
      <c r="AC99" s="118">
        <f>AVERAGE(Table12151658922[[#This Row],[Column25]],Table12151658922[[#This Row],[Column26]],Table12151658922[[#This Row],[Column27]])</f>
        <v>0</v>
      </c>
      <c r="AD99" s="102"/>
      <c r="AE99" s="102"/>
      <c r="AF99" s="102"/>
      <c r="AG99" s="102"/>
      <c r="AH99" s="59"/>
      <c r="AI99" s="118" t="e">
        <f>AVERAGE(Table12151658922[[#This Row],[Column33]],Table12151658922[[#This Row],[Column32]],Table12151658922[[#This Row],[Column31]])</f>
        <v>#DIV/0!</v>
      </c>
      <c r="AJ99" s="58"/>
      <c r="AK99" s="58"/>
      <c r="AL99" s="102"/>
      <c r="AM99" s="58"/>
      <c r="AN99" s="59"/>
      <c r="AO99" s="118">
        <v>0</v>
      </c>
      <c r="AP99" s="59">
        <v>0</v>
      </c>
      <c r="AQ99" s="59">
        <v>0</v>
      </c>
      <c r="AR99" s="59">
        <v>0</v>
      </c>
      <c r="AS99" s="102"/>
      <c r="AT99" s="59"/>
      <c r="AU99" s="118">
        <f>AVERAGE(Table12151658922[[#This Row],[Column45]],Table12151658922[[#This Row],[Column44]],Table12151658922[[#This Row],[Column43]])</f>
        <v>0</v>
      </c>
      <c r="AV99" s="102">
        <v>0</v>
      </c>
      <c r="AW99" s="102">
        <v>0</v>
      </c>
      <c r="AX99" s="102">
        <v>0</v>
      </c>
      <c r="AY99" s="102">
        <v>0</v>
      </c>
      <c r="AZ99" s="102">
        <v>0</v>
      </c>
      <c r="BA9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0" spans="1:53" ht="23.1" customHeight="1" x14ac:dyDescent="0.3">
      <c r="A100" s="80">
        <v>98</v>
      </c>
      <c r="B100" s="63" t="s">
        <v>343</v>
      </c>
      <c r="C100" s="64" t="s">
        <v>344</v>
      </c>
      <c r="D100" s="63" t="s">
        <v>541</v>
      </c>
      <c r="E100" s="63" t="s">
        <v>492</v>
      </c>
      <c r="F100" s="54"/>
      <c r="G100" s="54"/>
      <c r="H100" s="54"/>
      <c r="I100" s="54"/>
      <c r="J100" s="65"/>
      <c r="K100" s="118">
        <v>0</v>
      </c>
      <c r="L100" s="54"/>
      <c r="M100" s="54"/>
      <c r="N100" s="54"/>
      <c r="O100" s="54"/>
      <c r="P100" s="65"/>
      <c r="Q10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0" s="101"/>
      <c r="S100" s="101"/>
      <c r="T100" s="101"/>
      <c r="U100" s="101"/>
      <c r="V100" s="65"/>
      <c r="W100" s="118" t="e">
        <f>AVERAGE(Table12151658922[[#This Row],[Column19]],Table12151658922[[#This Row],[Column20]],Table12151658922[[#This Row],[Column22]])</f>
        <v>#DIV/0!</v>
      </c>
      <c r="X100" s="59">
        <v>0</v>
      </c>
      <c r="Y100" s="59">
        <v>0</v>
      </c>
      <c r="Z100" s="59">
        <v>0</v>
      </c>
      <c r="AA100" s="101"/>
      <c r="AB100" s="65"/>
      <c r="AC100" s="118">
        <f>AVERAGE(Table12151658922[[#This Row],[Column25]],Table12151658922[[#This Row],[Column26]],Table12151658922[[#This Row],[Column27]])</f>
        <v>0</v>
      </c>
      <c r="AD100" s="101"/>
      <c r="AE100" s="101"/>
      <c r="AF100" s="101"/>
      <c r="AG100" s="101"/>
      <c r="AH100" s="65"/>
      <c r="AI100" s="118" t="e">
        <f>AVERAGE(Table12151658922[[#This Row],[Column33]],Table12151658922[[#This Row],[Column32]],Table12151658922[[#This Row],[Column31]])</f>
        <v>#DIV/0!</v>
      </c>
      <c r="AJ100" s="54"/>
      <c r="AK100" s="54"/>
      <c r="AL100" s="101"/>
      <c r="AM100" s="54"/>
      <c r="AN100" s="65"/>
      <c r="AO100" s="118">
        <v>0</v>
      </c>
      <c r="AP100" s="59">
        <v>0</v>
      </c>
      <c r="AQ100" s="59">
        <v>0</v>
      </c>
      <c r="AR100" s="59">
        <v>0</v>
      </c>
      <c r="AS100" s="101"/>
      <c r="AT100" s="65"/>
      <c r="AU100" s="118">
        <f>AVERAGE(Table12151658922[[#This Row],[Column45]],Table12151658922[[#This Row],[Column44]],Table12151658922[[#This Row],[Column43]])</f>
        <v>0</v>
      </c>
      <c r="AV100" s="102">
        <v>0</v>
      </c>
      <c r="AW100" s="102">
        <v>0</v>
      </c>
      <c r="AX100" s="102">
        <v>0</v>
      </c>
      <c r="AY100" s="102">
        <v>0</v>
      </c>
      <c r="AZ100" s="102">
        <v>0</v>
      </c>
      <c r="BA10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1" spans="1:53" ht="23.1" customHeight="1" x14ac:dyDescent="0.3">
      <c r="A101" s="79">
        <v>99</v>
      </c>
      <c r="B101" s="56" t="s">
        <v>262</v>
      </c>
      <c r="C101" s="57" t="s">
        <v>263</v>
      </c>
      <c r="D101" s="56" t="s">
        <v>449</v>
      </c>
      <c r="E101" s="56" t="s">
        <v>160</v>
      </c>
      <c r="F101" s="58"/>
      <c r="G101" s="58"/>
      <c r="H101" s="58"/>
      <c r="I101" s="58"/>
      <c r="J101" s="59"/>
      <c r="K101" s="118">
        <v>0</v>
      </c>
      <c r="L101" s="58"/>
      <c r="M101" s="58"/>
      <c r="N101" s="58"/>
      <c r="O101" s="58"/>
      <c r="P101" s="59"/>
      <c r="Q10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1" s="102"/>
      <c r="S101" s="102"/>
      <c r="T101" s="102"/>
      <c r="U101" s="102"/>
      <c r="V101" s="59"/>
      <c r="W101" s="118" t="e">
        <f>AVERAGE(Table12151658922[[#This Row],[Column19]],Table12151658922[[#This Row],[Column20]],Table12151658922[[#This Row],[Column22]])</f>
        <v>#DIV/0!</v>
      </c>
      <c r="X101" s="59">
        <v>0</v>
      </c>
      <c r="Y101" s="59">
        <v>0</v>
      </c>
      <c r="Z101" s="59">
        <v>0</v>
      </c>
      <c r="AA101" s="102"/>
      <c r="AB101" s="59"/>
      <c r="AC101" s="118">
        <f>AVERAGE(Table12151658922[[#This Row],[Column25]],Table12151658922[[#This Row],[Column26]],Table12151658922[[#This Row],[Column27]])</f>
        <v>0</v>
      </c>
      <c r="AD101" s="102"/>
      <c r="AE101" s="102"/>
      <c r="AF101" s="102"/>
      <c r="AG101" s="102"/>
      <c r="AH101" s="59"/>
      <c r="AI101" s="118" t="e">
        <f>AVERAGE(Table12151658922[[#This Row],[Column33]],Table12151658922[[#This Row],[Column32]],Table12151658922[[#This Row],[Column31]])</f>
        <v>#DIV/0!</v>
      </c>
      <c r="AJ101" s="58"/>
      <c r="AK101" s="58"/>
      <c r="AL101" s="102"/>
      <c r="AM101" s="58"/>
      <c r="AN101" s="59"/>
      <c r="AO101" s="118">
        <v>0</v>
      </c>
      <c r="AP101" s="59">
        <v>0</v>
      </c>
      <c r="AQ101" s="59">
        <v>0</v>
      </c>
      <c r="AR101" s="59">
        <v>0</v>
      </c>
      <c r="AS101" s="102"/>
      <c r="AT101" s="59"/>
      <c r="AU101" s="118">
        <f>AVERAGE(Table12151658922[[#This Row],[Column45]],Table12151658922[[#This Row],[Column44]],Table12151658922[[#This Row],[Column43]])</f>
        <v>0</v>
      </c>
      <c r="AV101" s="102">
        <v>0</v>
      </c>
      <c r="AW101" s="102">
        <v>0</v>
      </c>
      <c r="AX101" s="102">
        <v>0</v>
      </c>
      <c r="AY101" s="102">
        <v>0</v>
      </c>
      <c r="AZ101" s="102">
        <v>0</v>
      </c>
      <c r="BA10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2" spans="1:53" ht="23.1" customHeight="1" x14ac:dyDescent="0.3">
      <c r="A102" s="80">
        <v>100</v>
      </c>
      <c r="B102" s="63" t="s">
        <v>139</v>
      </c>
      <c r="C102" s="64" t="s">
        <v>140</v>
      </c>
      <c r="D102" s="63" t="s">
        <v>449</v>
      </c>
      <c r="E102" s="63" t="s">
        <v>34</v>
      </c>
      <c r="F102" s="54"/>
      <c r="G102" s="54"/>
      <c r="H102" s="54"/>
      <c r="I102" s="54"/>
      <c r="J102" s="65"/>
      <c r="K102" s="118">
        <v>0</v>
      </c>
      <c r="L102" s="54"/>
      <c r="M102" s="54"/>
      <c r="N102" s="54"/>
      <c r="O102" s="54"/>
      <c r="P102" s="65"/>
      <c r="Q10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2" s="101"/>
      <c r="S102" s="101"/>
      <c r="T102" s="101"/>
      <c r="U102" s="101"/>
      <c r="V102" s="65"/>
      <c r="W102" s="118" t="e">
        <f>AVERAGE(Table12151658922[[#This Row],[Column19]],Table12151658922[[#This Row],[Column20]],Table12151658922[[#This Row],[Column22]])</f>
        <v>#DIV/0!</v>
      </c>
      <c r="X102" s="59">
        <v>0</v>
      </c>
      <c r="Y102" s="59">
        <v>0</v>
      </c>
      <c r="Z102" s="59">
        <v>0</v>
      </c>
      <c r="AA102" s="101"/>
      <c r="AB102" s="65"/>
      <c r="AC102" s="118">
        <f>AVERAGE(Table12151658922[[#This Row],[Column25]],Table12151658922[[#This Row],[Column26]],Table12151658922[[#This Row],[Column27]])</f>
        <v>0</v>
      </c>
      <c r="AD102" s="101"/>
      <c r="AE102" s="101"/>
      <c r="AF102" s="101"/>
      <c r="AG102" s="101"/>
      <c r="AH102" s="65"/>
      <c r="AI102" s="118" t="e">
        <f>AVERAGE(Table12151658922[[#This Row],[Column33]],Table12151658922[[#This Row],[Column32]],Table12151658922[[#This Row],[Column31]])</f>
        <v>#DIV/0!</v>
      </c>
      <c r="AJ102" s="54"/>
      <c r="AK102" s="54"/>
      <c r="AL102" s="101"/>
      <c r="AM102" s="54"/>
      <c r="AN102" s="65"/>
      <c r="AO102" s="118">
        <v>0</v>
      </c>
      <c r="AP102" s="59">
        <v>0</v>
      </c>
      <c r="AQ102" s="59">
        <v>0</v>
      </c>
      <c r="AR102" s="59">
        <v>0</v>
      </c>
      <c r="AS102" s="101"/>
      <c r="AT102" s="65"/>
      <c r="AU102" s="118">
        <f>AVERAGE(Table12151658922[[#This Row],[Column45]],Table12151658922[[#This Row],[Column44]],Table12151658922[[#This Row],[Column43]])</f>
        <v>0</v>
      </c>
      <c r="AV102" s="102">
        <v>0</v>
      </c>
      <c r="AW102" s="102">
        <v>0</v>
      </c>
      <c r="AX102" s="102">
        <v>0</v>
      </c>
      <c r="AY102" s="102">
        <v>0</v>
      </c>
      <c r="AZ102" s="102">
        <v>0</v>
      </c>
      <c r="BA10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3" spans="1:53" ht="23.1" customHeight="1" x14ac:dyDescent="0.3">
      <c r="A103" s="79">
        <v>101</v>
      </c>
      <c r="B103" s="56" t="s">
        <v>345</v>
      </c>
      <c r="C103" s="57" t="s">
        <v>346</v>
      </c>
      <c r="D103" s="56" t="s">
        <v>449</v>
      </c>
      <c r="E103" s="56" t="s">
        <v>492</v>
      </c>
      <c r="F103" s="58"/>
      <c r="G103" s="58"/>
      <c r="H103" s="58"/>
      <c r="I103" s="58"/>
      <c r="J103" s="59"/>
      <c r="K103" s="118">
        <v>0</v>
      </c>
      <c r="L103" s="58"/>
      <c r="M103" s="58"/>
      <c r="N103" s="58"/>
      <c r="O103" s="58"/>
      <c r="P103" s="59"/>
      <c r="Q10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3" s="102"/>
      <c r="S103" s="102"/>
      <c r="T103" s="102"/>
      <c r="U103" s="102"/>
      <c r="V103" s="59"/>
      <c r="W103" s="118" t="e">
        <f>AVERAGE(Table12151658922[[#This Row],[Column19]],Table12151658922[[#This Row],[Column20]],Table12151658922[[#This Row],[Column22]])</f>
        <v>#DIV/0!</v>
      </c>
      <c r="X103" s="59">
        <v>0</v>
      </c>
      <c r="Y103" s="59">
        <v>0</v>
      </c>
      <c r="Z103" s="59">
        <v>0</v>
      </c>
      <c r="AA103" s="102"/>
      <c r="AB103" s="59"/>
      <c r="AC103" s="118">
        <f>AVERAGE(Table12151658922[[#This Row],[Column25]],Table12151658922[[#This Row],[Column26]],Table12151658922[[#This Row],[Column27]])</f>
        <v>0</v>
      </c>
      <c r="AD103" s="102"/>
      <c r="AE103" s="102"/>
      <c r="AF103" s="102"/>
      <c r="AG103" s="102"/>
      <c r="AH103" s="59"/>
      <c r="AI103" s="118" t="e">
        <f>AVERAGE(Table12151658922[[#This Row],[Column33]],Table12151658922[[#This Row],[Column32]],Table12151658922[[#This Row],[Column31]])</f>
        <v>#DIV/0!</v>
      </c>
      <c r="AJ103" s="58"/>
      <c r="AK103" s="58"/>
      <c r="AL103" s="102"/>
      <c r="AM103" s="58"/>
      <c r="AN103" s="59"/>
      <c r="AO103" s="118">
        <v>0</v>
      </c>
      <c r="AP103" s="59">
        <v>0</v>
      </c>
      <c r="AQ103" s="59">
        <v>0</v>
      </c>
      <c r="AR103" s="59">
        <v>0</v>
      </c>
      <c r="AS103" s="102"/>
      <c r="AT103" s="59"/>
      <c r="AU103" s="118">
        <f>AVERAGE(Table12151658922[[#This Row],[Column45]],Table12151658922[[#This Row],[Column44]],Table12151658922[[#This Row],[Column43]])</f>
        <v>0</v>
      </c>
      <c r="AV103" s="102">
        <v>0</v>
      </c>
      <c r="AW103" s="102">
        <v>0</v>
      </c>
      <c r="AX103" s="102">
        <v>0</v>
      </c>
      <c r="AY103" s="102">
        <v>0</v>
      </c>
      <c r="AZ103" s="102">
        <v>0</v>
      </c>
      <c r="BA10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4" spans="1:53" ht="23.1" customHeight="1" x14ac:dyDescent="0.3">
      <c r="A104" s="80">
        <v>102</v>
      </c>
      <c r="B104" s="63" t="s">
        <v>347</v>
      </c>
      <c r="C104" s="64" t="s">
        <v>348</v>
      </c>
      <c r="D104" s="63" t="s">
        <v>541</v>
      </c>
      <c r="E104" s="63" t="s">
        <v>492</v>
      </c>
      <c r="F104" s="54"/>
      <c r="G104" s="54"/>
      <c r="H104" s="54"/>
      <c r="I104" s="54"/>
      <c r="J104" s="65"/>
      <c r="K104" s="118">
        <v>0</v>
      </c>
      <c r="L104" s="54"/>
      <c r="M104" s="54"/>
      <c r="N104" s="54"/>
      <c r="O104" s="54"/>
      <c r="P104" s="65"/>
      <c r="Q10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4" s="101"/>
      <c r="S104" s="101"/>
      <c r="T104" s="101"/>
      <c r="U104" s="101"/>
      <c r="V104" s="65"/>
      <c r="W104" s="118" t="e">
        <f>AVERAGE(Table12151658922[[#This Row],[Column19]],Table12151658922[[#This Row],[Column20]],Table12151658922[[#This Row],[Column22]])</f>
        <v>#DIV/0!</v>
      </c>
      <c r="X104" s="59">
        <v>0</v>
      </c>
      <c r="Y104" s="59">
        <v>0</v>
      </c>
      <c r="Z104" s="59">
        <v>0</v>
      </c>
      <c r="AA104" s="101"/>
      <c r="AB104" s="65"/>
      <c r="AC104" s="118">
        <f>AVERAGE(Table12151658922[[#This Row],[Column25]],Table12151658922[[#This Row],[Column26]],Table12151658922[[#This Row],[Column27]])</f>
        <v>0</v>
      </c>
      <c r="AD104" s="101"/>
      <c r="AE104" s="101"/>
      <c r="AF104" s="101"/>
      <c r="AG104" s="101"/>
      <c r="AH104" s="65"/>
      <c r="AI104" s="118" t="e">
        <f>AVERAGE(Table12151658922[[#This Row],[Column33]],Table12151658922[[#This Row],[Column32]],Table12151658922[[#This Row],[Column31]])</f>
        <v>#DIV/0!</v>
      </c>
      <c r="AJ104" s="54"/>
      <c r="AK104" s="54"/>
      <c r="AL104" s="101"/>
      <c r="AM104" s="54"/>
      <c r="AN104" s="65"/>
      <c r="AO104" s="118">
        <v>0</v>
      </c>
      <c r="AP104" s="59">
        <v>0</v>
      </c>
      <c r="AQ104" s="59">
        <v>0</v>
      </c>
      <c r="AR104" s="59">
        <v>0</v>
      </c>
      <c r="AS104" s="101"/>
      <c r="AT104" s="65"/>
      <c r="AU104" s="118">
        <f>AVERAGE(Table12151658922[[#This Row],[Column45]],Table12151658922[[#This Row],[Column44]],Table12151658922[[#This Row],[Column43]])</f>
        <v>0</v>
      </c>
      <c r="AV104" s="102">
        <v>0</v>
      </c>
      <c r="AW104" s="102">
        <v>0</v>
      </c>
      <c r="AX104" s="102">
        <v>0</v>
      </c>
      <c r="AY104" s="102">
        <v>0</v>
      </c>
      <c r="AZ104" s="102">
        <v>0</v>
      </c>
      <c r="BA10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5" spans="1:53" ht="23.1" customHeight="1" x14ac:dyDescent="0.3">
      <c r="A105" s="79">
        <v>103</v>
      </c>
      <c r="B105" s="56" t="s">
        <v>141</v>
      </c>
      <c r="C105" s="57" t="s">
        <v>142</v>
      </c>
      <c r="D105" s="56" t="s">
        <v>541</v>
      </c>
      <c r="E105" s="56" t="s">
        <v>34</v>
      </c>
      <c r="F105" s="58"/>
      <c r="G105" s="58"/>
      <c r="H105" s="58"/>
      <c r="I105" s="58"/>
      <c r="J105" s="59"/>
      <c r="K105" s="118">
        <v>0</v>
      </c>
      <c r="L105" s="58"/>
      <c r="M105" s="58"/>
      <c r="N105" s="58"/>
      <c r="O105" s="58"/>
      <c r="P105" s="59"/>
      <c r="Q10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5" s="102"/>
      <c r="S105" s="102"/>
      <c r="T105" s="102"/>
      <c r="U105" s="102"/>
      <c r="V105" s="59"/>
      <c r="W105" s="118" t="e">
        <f>AVERAGE(Table12151658922[[#This Row],[Column19]],Table12151658922[[#This Row],[Column20]],Table12151658922[[#This Row],[Column22]])</f>
        <v>#DIV/0!</v>
      </c>
      <c r="X105" s="59">
        <v>0</v>
      </c>
      <c r="Y105" s="59">
        <v>0</v>
      </c>
      <c r="Z105" s="59">
        <v>0</v>
      </c>
      <c r="AA105" s="102"/>
      <c r="AB105" s="59"/>
      <c r="AC105" s="118">
        <f>AVERAGE(Table12151658922[[#This Row],[Column25]],Table12151658922[[#This Row],[Column26]],Table12151658922[[#This Row],[Column27]])</f>
        <v>0</v>
      </c>
      <c r="AD105" s="102"/>
      <c r="AE105" s="102"/>
      <c r="AF105" s="102"/>
      <c r="AG105" s="102"/>
      <c r="AH105" s="59"/>
      <c r="AI105" s="118" t="e">
        <f>AVERAGE(Table12151658922[[#This Row],[Column33]],Table12151658922[[#This Row],[Column32]],Table12151658922[[#This Row],[Column31]])</f>
        <v>#DIV/0!</v>
      </c>
      <c r="AJ105" s="58"/>
      <c r="AK105" s="58"/>
      <c r="AL105" s="102"/>
      <c r="AM105" s="58"/>
      <c r="AN105" s="59"/>
      <c r="AO105" s="118">
        <v>0</v>
      </c>
      <c r="AP105" s="59">
        <v>0</v>
      </c>
      <c r="AQ105" s="59">
        <v>0</v>
      </c>
      <c r="AR105" s="59">
        <v>0</v>
      </c>
      <c r="AS105" s="102"/>
      <c r="AT105" s="59"/>
      <c r="AU105" s="118">
        <f>AVERAGE(Table12151658922[[#This Row],[Column45]],Table12151658922[[#This Row],[Column44]],Table12151658922[[#This Row],[Column43]])</f>
        <v>0</v>
      </c>
      <c r="AV105" s="102">
        <v>0</v>
      </c>
      <c r="AW105" s="102">
        <v>0</v>
      </c>
      <c r="AX105" s="102">
        <v>0</v>
      </c>
      <c r="AY105" s="102">
        <v>0</v>
      </c>
      <c r="AZ105" s="102">
        <v>0</v>
      </c>
      <c r="BA10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6" spans="1:53" ht="23.1" customHeight="1" x14ac:dyDescent="0.3">
      <c r="A106" s="80">
        <v>104</v>
      </c>
      <c r="B106" s="63" t="s">
        <v>76</v>
      </c>
      <c r="C106" s="64" t="s">
        <v>77</v>
      </c>
      <c r="D106" s="63" t="s">
        <v>449</v>
      </c>
      <c r="E106" s="63" t="s">
        <v>34</v>
      </c>
      <c r="F106" s="54"/>
      <c r="G106" s="54"/>
      <c r="H106" s="54"/>
      <c r="I106" s="54"/>
      <c r="J106" s="65"/>
      <c r="K106" s="118">
        <v>0</v>
      </c>
      <c r="L106" s="54"/>
      <c r="M106" s="54"/>
      <c r="N106" s="54"/>
      <c r="O106" s="54"/>
      <c r="P106" s="65"/>
      <c r="Q10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6" s="101"/>
      <c r="S106" s="101"/>
      <c r="T106" s="101"/>
      <c r="U106" s="101"/>
      <c r="V106" s="65"/>
      <c r="W106" s="118" t="e">
        <f>AVERAGE(Table12151658922[[#This Row],[Column19]],Table12151658922[[#This Row],[Column20]],Table12151658922[[#This Row],[Column22]])</f>
        <v>#DIV/0!</v>
      </c>
      <c r="X106" s="59">
        <v>0</v>
      </c>
      <c r="Y106" s="59">
        <v>0</v>
      </c>
      <c r="Z106" s="59">
        <v>0</v>
      </c>
      <c r="AA106" s="101"/>
      <c r="AB106" s="65"/>
      <c r="AC106" s="118">
        <f>AVERAGE(Table12151658922[[#This Row],[Column25]],Table12151658922[[#This Row],[Column26]],Table12151658922[[#This Row],[Column27]])</f>
        <v>0</v>
      </c>
      <c r="AD106" s="101"/>
      <c r="AE106" s="101"/>
      <c r="AF106" s="101"/>
      <c r="AG106" s="101"/>
      <c r="AH106" s="65"/>
      <c r="AI106" s="118" t="e">
        <f>AVERAGE(Table12151658922[[#This Row],[Column33]],Table12151658922[[#This Row],[Column32]],Table12151658922[[#This Row],[Column31]])</f>
        <v>#DIV/0!</v>
      </c>
      <c r="AJ106" s="54"/>
      <c r="AK106" s="54"/>
      <c r="AL106" s="101"/>
      <c r="AM106" s="54"/>
      <c r="AN106" s="65"/>
      <c r="AO106" s="118">
        <v>0</v>
      </c>
      <c r="AP106" s="59">
        <v>0</v>
      </c>
      <c r="AQ106" s="59">
        <v>0</v>
      </c>
      <c r="AR106" s="59">
        <v>0</v>
      </c>
      <c r="AS106" s="101"/>
      <c r="AT106" s="65"/>
      <c r="AU106" s="118">
        <f>AVERAGE(Table12151658922[[#This Row],[Column45]],Table12151658922[[#This Row],[Column44]],Table12151658922[[#This Row],[Column43]])</f>
        <v>0</v>
      </c>
      <c r="AV106" s="102">
        <v>0</v>
      </c>
      <c r="AW106" s="102">
        <v>0</v>
      </c>
      <c r="AX106" s="102">
        <v>0</v>
      </c>
      <c r="AY106" s="102">
        <v>0</v>
      </c>
      <c r="AZ106" s="102">
        <v>0</v>
      </c>
      <c r="BA10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7" spans="1:53" ht="23.1" customHeight="1" x14ac:dyDescent="0.3">
      <c r="A107" s="79">
        <v>105</v>
      </c>
      <c r="B107" s="56" t="s">
        <v>143</v>
      </c>
      <c r="C107" s="57" t="s">
        <v>144</v>
      </c>
      <c r="D107" s="56" t="s">
        <v>541</v>
      </c>
      <c r="E107" s="56" t="s">
        <v>34</v>
      </c>
      <c r="F107" s="58"/>
      <c r="G107" s="58"/>
      <c r="H107" s="58"/>
      <c r="I107" s="58"/>
      <c r="J107" s="59"/>
      <c r="K107" s="118">
        <v>0</v>
      </c>
      <c r="L107" s="58"/>
      <c r="M107" s="58"/>
      <c r="N107" s="58"/>
      <c r="O107" s="58"/>
      <c r="P107" s="59"/>
      <c r="Q10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7" s="102"/>
      <c r="S107" s="102"/>
      <c r="T107" s="102"/>
      <c r="U107" s="102"/>
      <c r="V107" s="59"/>
      <c r="W107" s="118" t="e">
        <f>AVERAGE(Table12151658922[[#This Row],[Column19]],Table12151658922[[#This Row],[Column20]],Table12151658922[[#This Row],[Column22]])</f>
        <v>#DIV/0!</v>
      </c>
      <c r="X107" s="59">
        <v>0</v>
      </c>
      <c r="Y107" s="59">
        <v>0</v>
      </c>
      <c r="Z107" s="59">
        <v>0</v>
      </c>
      <c r="AA107" s="102"/>
      <c r="AB107" s="59"/>
      <c r="AC107" s="118">
        <f>AVERAGE(Table12151658922[[#This Row],[Column25]],Table12151658922[[#This Row],[Column26]],Table12151658922[[#This Row],[Column27]])</f>
        <v>0</v>
      </c>
      <c r="AD107" s="102"/>
      <c r="AE107" s="102"/>
      <c r="AF107" s="102"/>
      <c r="AG107" s="102"/>
      <c r="AH107" s="59"/>
      <c r="AI107" s="118" t="e">
        <f>AVERAGE(Table12151658922[[#This Row],[Column33]],Table12151658922[[#This Row],[Column32]],Table12151658922[[#This Row],[Column31]])</f>
        <v>#DIV/0!</v>
      </c>
      <c r="AJ107" s="58"/>
      <c r="AK107" s="58"/>
      <c r="AL107" s="102"/>
      <c r="AM107" s="58"/>
      <c r="AN107" s="59"/>
      <c r="AO107" s="118">
        <v>0</v>
      </c>
      <c r="AP107" s="59">
        <v>0</v>
      </c>
      <c r="AQ107" s="59">
        <v>0</v>
      </c>
      <c r="AR107" s="59">
        <v>0</v>
      </c>
      <c r="AS107" s="102"/>
      <c r="AT107" s="59"/>
      <c r="AU107" s="118">
        <f>AVERAGE(Table12151658922[[#This Row],[Column45]],Table12151658922[[#This Row],[Column44]],Table12151658922[[#This Row],[Column43]])</f>
        <v>0</v>
      </c>
      <c r="AV107" s="102">
        <v>0</v>
      </c>
      <c r="AW107" s="102">
        <v>0</v>
      </c>
      <c r="AX107" s="102">
        <v>0</v>
      </c>
      <c r="AY107" s="102">
        <v>0</v>
      </c>
      <c r="AZ107" s="102">
        <v>0</v>
      </c>
      <c r="BA10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8" spans="1:53" ht="23.1" customHeight="1" x14ac:dyDescent="0.3">
      <c r="A108" s="80">
        <v>106</v>
      </c>
      <c r="B108" s="63" t="s">
        <v>349</v>
      </c>
      <c r="C108" s="64" t="s">
        <v>350</v>
      </c>
      <c r="D108" s="63" t="s">
        <v>449</v>
      </c>
      <c r="E108" s="63" t="s">
        <v>492</v>
      </c>
      <c r="F108" s="54"/>
      <c r="G108" s="54"/>
      <c r="H108" s="54"/>
      <c r="I108" s="54"/>
      <c r="J108" s="65"/>
      <c r="K108" s="118">
        <v>0</v>
      </c>
      <c r="L108" s="54"/>
      <c r="M108" s="54"/>
      <c r="N108" s="54"/>
      <c r="O108" s="54"/>
      <c r="P108" s="65"/>
      <c r="Q10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8" s="101"/>
      <c r="S108" s="101"/>
      <c r="T108" s="101"/>
      <c r="U108" s="101"/>
      <c r="V108" s="65"/>
      <c r="W108" s="118" t="e">
        <f>AVERAGE(Table12151658922[[#This Row],[Column19]],Table12151658922[[#This Row],[Column20]],Table12151658922[[#This Row],[Column22]])</f>
        <v>#DIV/0!</v>
      </c>
      <c r="X108" s="59">
        <v>0</v>
      </c>
      <c r="Y108" s="59">
        <v>0</v>
      </c>
      <c r="Z108" s="59">
        <v>0</v>
      </c>
      <c r="AA108" s="101"/>
      <c r="AB108" s="65"/>
      <c r="AC108" s="118">
        <f>AVERAGE(Table12151658922[[#This Row],[Column25]],Table12151658922[[#This Row],[Column26]],Table12151658922[[#This Row],[Column27]])</f>
        <v>0</v>
      </c>
      <c r="AD108" s="101"/>
      <c r="AE108" s="101"/>
      <c r="AF108" s="101"/>
      <c r="AG108" s="101"/>
      <c r="AH108" s="65"/>
      <c r="AI108" s="118" t="e">
        <f>AVERAGE(Table12151658922[[#This Row],[Column33]],Table12151658922[[#This Row],[Column32]],Table12151658922[[#This Row],[Column31]])</f>
        <v>#DIV/0!</v>
      </c>
      <c r="AJ108" s="54"/>
      <c r="AK108" s="54"/>
      <c r="AL108" s="101"/>
      <c r="AM108" s="54"/>
      <c r="AN108" s="65"/>
      <c r="AO108" s="118">
        <v>0</v>
      </c>
      <c r="AP108" s="59">
        <v>0</v>
      </c>
      <c r="AQ108" s="59">
        <v>0</v>
      </c>
      <c r="AR108" s="59">
        <v>0</v>
      </c>
      <c r="AS108" s="101"/>
      <c r="AT108" s="65"/>
      <c r="AU108" s="118">
        <f>AVERAGE(Table12151658922[[#This Row],[Column45]],Table12151658922[[#This Row],[Column44]],Table12151658922[[#This Row],[Column43]])</f>
        <v>0</v>
      </c>
      <c r="AV108" s="102">
        <v>0</v>
      </c>
      <c r="AW108" s="102">
        <v>0</v>
      </c>
      <c r="AX108" s="102">
        <v>0</v>
      </c>
      <c r="AY108" s="102">
        <v>0</v>
      </c>
      <c r="AZ108" s="102">
        <v>0</v>
      </c>
      <c r="BA10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09" spans="1:53" ht="23.1" customHeight="1" x14ac:dyDescent="0.3">
      <c r="A109" s="79">
        <v>107</v>
      </c>
      <c r="B109" s="56" t="s">
        <v>351</v>
      </c>
      <c r="C109" s="57" t="s">
        <v>352</v>
      </c>
      <c r="D109" s="56" t="s">
        <v>541</v>
      </c>
      <c r="E109" s="56" t="s">
        <v>492</v>
      </c>
      <c r="F109" s="58"/>
      <c r="G109" s="58"/>
      <c r="H109" s="58"/>
      <c r="I109" s="58"/>
      <c r="J109" s="59"/>
      <c r="K109" s="118">
        <v>0</v>
      </c>
      <c r="L109" s="58"/>
      <c r="M109" s="58"/>
      <c r="N109" s="58"/>
      <c r="O109" s="58"/>
      <c r="P109" s="59"/>
      <c r="Q10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09" s="102"/>
      <c r="S109" s="102"/>
      <c r="T109" s="102"/>
      <c r="U109" s="102"/>
      <c r="V109" s="59"/>
      <c r="W109" s="118" t="e">
        <f>AVERAGE(Table12151658922[[#This Row],[Column19]],Table12151658922[[#This Row],[Column20]],Table12151658922[[#This Row],[Column22]])</f>
        <v>#DIV/0!</v>
      </c>
      <c r="X109" s="59">
        <v>0</v>
      </c>
      <c r="Y109" s="59">
        <v>0</v>
      </c>
      <c r="Z109" s="59">
        <v>0</v>
      </c>
      <c r="AA109" s="102"/>
      <c r="AB109" s="59"/>
      <c r="AC109" s="118">
        <f>AVERAGE(Table12151658922[[#This Row],[Column25]],Table12151658922[[#This Row],[Column26]],Table12151658922[[#This Row],[Column27]])</f>
        <v>0</v>
      </c>
      <c r="AD109" s="102"/>
      <c r="AE109" s="102"/>
      <c r="AF109" s="102"/>
      <c r="AG109" s="102"/>
      <c r="AH109" s="59"/>
      <c r="AI109" s="118" t="e">
        <f>AVERAGE(Table12151658922[[#This Row],[Column33]],Table12151658922[[#This Row],[Column32]],Table12151658922[[#This Row],[Column31]])</f>
        <v>#DIV/0!</v>
      </c>
      <c r="AJ109" s="58"/>
      <c r="AK109" s="58"/>
      <c r="AL109" s="102"/>
      <c r="AM109" s="58"/>
      <c r="AN109" s="59"/>
      <c r="AO109" s="118">
        <v>0</v>
      </c>
      <c r="AP109" s="59">
        <v>0</v>
      </c>
      <c r="AQ109" s="59">
        <v>0</v>
      </c>
      <c r="AR109" s="59">
        <v>0</v>
      </c>
      <c r="AS109" s="102"/>
      <c r="AT109" s="59"/>
      <c r="AU109" s="118">
        <f>AVERAGE(Table12151658922[[#This Row],[Column45]],Table12151658922[[#This Row],[Column44]],Table12151658922[[#This Row],[Column43]])</f>
        <v>0</v>
      </c>
      <c r="AV109" s="102">
        <v>0</v>
      </c>
      <c r="AW109" s="102">
        <v>0</v>
      </c>
      <c r="AX109" s="102">
        <v>0</v>
      </c>
      <c r="AY109" s="102">
        <v>0</v>
      </c>
      <c r="AZ109" s="102">
        <v>0</v>
      </c>
      <c r="BA10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0" spans="1:53" ht="23.1" customHeight="1" x14ac:dyDescent="0.3">
      <c r="A110" s="80">
        <v>108</v>
      </c>
      <c r="B110" s="63" t="s">
        <v>278</v>
      </c>
      <c r="C110" s="64" t="s">
        <v>279</v>
      </c>
      <c r="D110" s="63" t="s">
        <v>449</v>
      </c>
      <c r="E110" s="63" t="s">
        <v>160</v>
      </c>
      <c r="F110" s="54"/>
      <c r="G110" s="54"/>
      <c r="H110" s="54"/>
      <c r="I110" s="54"/>
      <c r="J110" s="65"/>
      <c r="K110" s="118">
        <v>0</v>
      </c>
      <c r="L110" s="54"/>
      <c r="M110" s="54"/>
      <c r="N110" s="54"/>
      <c r="O110" s="54"/>
      <c r="P110" s="65"/>
      <c r="Q11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0" s="101"/>
      <c r="S110" s="101"/>
      <c r="T110" s="101"/>
      <c r="U110" s="101"/>
      <c r="V110" s="65"/>
      <c r="W110" s="118" t="e">
        <f>AVERAGE(Table12151658922[[#This Row],[Column19]],Table12151658922[[#This Row],[Column20]],Table12151658922[[#This Row],[Column22]])</f>
        <v>#DIV/0!</v>
      </c>
      <c r="X110" s="59">
        <v>0</v>
      </c>
      <c r="Y110" s="59">
        <v>0</v>
      </c>
      <c r="Z110" s="59">
        <v>0</v>
      </c>
      <c r="AA110" s="101"/>
      <c r="AB110" s="65"/>
      <c r="AC110" s="118">
        <f>AVERAGE(Table12151658922[[#This Row],[Column25]],Table12151658922[[#This Row],[Column26]],Table12151658922[[#This Row],[Column27]])</f>
        <v>0</v>
      </c>
      <c r="AD110" s="101"/>
      <c r="AE110" s="101"/>
      <c r="AF110" s="101"/>
      <c r="AG110" s="101"/>
      <c r="AH110" s="65"/>
      <c r="AI110" s="118" t="e">
        <f>AVERAGE(Table12151658922[[#This Row],[Column33]],Table12151658922[[#This Row],[Column32]],Table12151658922[[#This Row],[Column31]])</f>
        <v>#DIV/0!</v>
      </c>
      <c r="AJ110" s="54"/>
      <c r="AK110" s="54"/>
      <c r="AL110" s="101"/>
      <c r="AM110" s="54"/>
      <c r="AN110" s="65"/>
      <c r="AO110" s="118">
        <v>0</v>
      </c>
      <c r="AP110" s="59">
        <v>0</v>
      </c>
      <c r="AQ110" s="59">
        <v>0</v>
      </c>
      <c r="AR110" s="59">
        <v>0</v>
      </c>
      <c r="AS110" s="101"/>
      <c r="AT110" s="65"/>
      <c r="AU110" s="118">
        <f>AVERAGE(Table12151658922[[#This Row],[Column45]],Table12151658922[[#This Row],[Column44]],Table12151658922[[#This Row],[Column43]])</f>
        <v>0</v>
      </c>
      <c r="AV110" s="102">
        <v>0</v>
      </c>
      <c r="AW110" s="102">
        <v>0</v>
      </c>
      <c r="AX110" s="102">
        <v>0</v>
      </c>
      <c r="AY110" s="102">
        <v>0</v>
      </c>
      <c r="AZ110" s="102">
        <v>0</v>
      </c>
      <c r="BA11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1" spans="1:53" ht="23.1" customHeight="1" x14ac:dyDescent="0.3">
      <c r="A111" s="79">
        <v>109</v>
      </c>
      <c r="B111" s="56" t="s">
        <v>167</v>
      </c>
      <c r="C111" s="57" t="s">
        <v>168</v>
      </c>
      <c r="D111" s="56" t="s">
        <v>449</v>
      </c>
      <c r="E111" s="56" t="s">
        <v>160</v>
      </c>
      <c r="F111" s="58"/>
      <c r="G111" s="58"/>
      <c r="H111" s="58"/>
      <c r="I111" s="58"/>
      <c r="J111" s="59"/>
      <c r="K111" s="118">
        <v>0</v>
      </c>
      <c r="L111" s="58"/>
      <c r="M111" s="58"/>
      <c r="N111" s="58"/>
      <c r="O111" s="58"/>
      <c r="P111" s="59"/>
      <c r="Q11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1" s="102"/>
      <c r="S111" s="102"/>
      <c r="T111" s="102"/>
      <c r="U111" s="102"/>
      <c r="V111" s="59"/>
      <c r="W111" s="118" t="e">
        <f>AVERAGE(Table12151658922[[#This Row],[Column19]],Table12151658922[[#This Row],[Column20]],Table12151658922[[#This Row],[Column22]])</f>
        <v>#DIV/0!</v>
      </c>
      <c r="X111" s="59">
        <v>0</v>
      </c>
      <c r="Y111" s="59">
        <v>0</v>
      </c>
      <c r="Z111" s="59">
        <v>0</v>
      </c>
      <c r="AA111" s="102"/>
      <c r="AB111" s="59"/>
      <c r="AC111" s="118">
        <f>AVERAGE(Table12151658922[[#This Row],[Column25]],Table12151658922[[#This Row],[Column26]],Table12151658922[[#This Row],[Column27]])</f>
        <v>0</v>
      </c>
      <c r="AD111" s="102"/>
      <c r="AE111" s="102"/>
      <c r="AF111" s="102"/>
      <c r="AG111" s="102"/>
      <c r="AH111" s="59"/>
      <c r="AI111" s="118" t="e">
        <f>AVERAGE(Table12151658922[[#This Row],[Column33]],Table12151658922[[#This Row],[Column32]],Table12151658922[[#This Row],[Column31]])</f>
        <v>#DIV/0!</v>
      </c>
      <c r="AJ111" s="58"/>
      <c r="AK111" s="58"/>
      <c r="AL111" s="102"/>
      <c r="AM111" s="58"/>
      <c r="AN111" s="59"/>
      <c r="AO111" s="118">
        <v>0</v>
      </c>
      <c r="AP111" s="59">
        <v>0</v>
      </c>
      <c r="AQ111" s="59">
        <v>0</v>
      </c>
      <c r="AR111" s="59">
        <v>0</v>
      </c>
      <c r="AS111" s="102"/>
      <c r="AT111" s="59"/>
      <c r="AU111" s="118">
        <f>AVERAGE(Table12151658922[[#This Row],[Column45]],Table12151658922[[#This Row],[Column44]],Table12151658922[[#This Row],[Column43]])</f>
        <v>0</v>
      </c>
      <c r="AV111" s="102">
        <v>0</v>
      </c>
      <c r="AW111" s="102">
        <v>0</v>
      </c>
      <c r="AX111" s="102">
        <v>0</v>
      </c>
      <c r="AY111" s="102">
        <v>0</v>
      </c>
      <c r="AZ111" s="102">
        <v>0</v>
      </c>
      <c r="BA11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2" spans="1:53" ht="23.1" customHeight="1" x14ac:dyDescent="0.3">
      <c r="A112" s="80">
        <v>110</v>
      </c>
      <c r="B112" s="63" t="s">
        <v>185</v>
      </c>
      <c r="C112" s="64" t="s">
        <v>186</v>
      </c>
      <c r="D112" s="63" t="s">
        <v>449</v>
      </c>
      <c r="E112" s="63" t="s">
        <v>160</v>
      </c>
      <c r="F112" s="54"/>
      <c r="G112" s="54"/>
      <c r="H112" s="54"/>
      <c r="I112" s="54"/>
      <c r="J112" s="65"/>
      <c r="K112" s="118">
        <v>0</v>
      </c>
      <c r="L112" s="54"/>
      <c r="M112" s="54"/>
      <c r="N112" s="54"/>
      <c r="O112" s="54"/>
      <c r="P112" s="65"/>
      <c r="Q11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2" s="101"/>
      <c r="S112" s="101"/>
      <c r="T112" s="101"/>
      <c r="U112" s="101"/>
      <c r="V112" s="65"/>
      <c r="W112" s="118" t="e">
        <f>AVERAGE(Table12151658922[[#This Row],[Column19]],Table12151658922[[#This Row],[Column20]],Table12151658922[[#This Row],[Column22]])</f>
        <v>#DIV/0!</v>
      </c>
      <c r="X112" s="59">
        <v>0</v>
      </c>
      <c r="Y112" s="59">
        <v>0</v>
      </c>
      <c r="Z112" s="59">
        <v>0</v>
      </c>
      <c r="AA112" s="101"/>
      <c r="AB112" s="65"/>
      <c r="AC112" s="118">
        <f>AVERAGE(Table12151658922[[#This Row],[Column25]],Table12151658922[[#This Row],[Column26]],Table12151658922[[#This Row],[Column27]])</f>
        <v>0</v>
      </c>
      <c r="AD112" s="101"/>
      <c r="AE112" s="101"/>
      <c r="AF112" s="101"/>
      <c r="AG112" s="101"/>
      <c r="AH112" s="65"/>
      <c r="AI112" s="118" t="e">
        <f>AVERAGE(Table12151658922[[#This Row],[Column33]],Table12151658922[[#This Row],[Column32]],Table12151658922[[#This Row],[Column31]])</f>
        <v>#DIV/0!</v>
      </c>
      <c r="AJ112" s="54"/>
      <c r="AK112" s="54"/>
      <c r="AL112" s="101"/>
      <c r="AM112" s="54"/>
      <c r="AN112" s="65"/>
      <c r="AO112" s="118">
        <v>0</v>
      </c>
      <c r="AP112" s="59">
        <v>0</v>
      </c>
      <c r="AQ112" s="59">
        <v>0</v>
      </c>
      <c r="AR112" s="59">
        <v>0</v>
      </c>
      <c r="AS112" s="101"/>
      <c r="AT112" s="65"/>
      <c r="AU112" s="118">
        <f>AVERAGE(Table12151658922[[#This Row],[Column45]],Table12151658922[[#This Row],[Column44]],Table12151658922[[#This Row],[Column43]])</f>
        <v>0</v>
      </c>
      <c r="AV112" s="102">
        <v>0</v>
      </c>
      <c r="AW112" s="102">
        <v>0</v>
      </c>
      <c r="AX112" s="102">
        <v>0</v>
      </c>
      <c r="AY112" s="102">
        <v>0</v>
      </c>
      <c r="AZ112" s="102">
        <v>0</v>
      </c>
      <c r="BA11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3" spans="1:53" ht="23.1" customHeight="1" x14ac:dyDescent="0.3">
      <c r="A113" s="79">
        <v>111</v>
      </c>
      <c r="B113" s="56" t="s">
        <v>232</v>
      </c>
      <c r="C113" s="57" t="s">
        <v>233</v>
      </c>
      <c r="D113" s="56" t="s">
        <v>449</v>
      </c>
      <c r="E113" s="56" t="s">
        <v>160</v>
      </c>
      <c r="F113" s="58"/>
      <c r="G113" s="58"/>
      <c r="H113" s="58"/>
      <c r="I113" s="58"/>
      <c r="J113" s="59"/>
      <c r="K113" s="118">
        <v>0</v>
      </c>
      <c r="L113" s="58"/>
      <c r="M113" s="58"/>
      <c r="N113" s="58"/>
      <c r="O113" s="58"/>
      <c r="P113" s="59"/>
      <c r="Q11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3" s="102"/>
      <c r="S113" s="102"/>
      <c r="T113" s="102"/>
      <c r="U113" s="102"/>
      <c r="V113" s="59"/>
      <c r="W113" s="118" t="e">
        <f>AVERAGE(Table12151658922[[#This Row],[Column19]],Table12151658922[[#This Row],[Column20]],Table12151658922[[#This Row],[Column22]])</f>
        <v>#DIV/0!</v>
      </c>
      <c r="X113" s="59">
        <v>0</v>
      </c>
      <c r="Y113" s="59">
        <v>0</v>
      </c>
      <c r="Z113" s="59">
        <v>0</v>
      </c>
      <c r="AA113" s="102"/>
      <c r="AB113" s="59"/>
      <c r="AC113" s="118">
        <f>AVERAGE(Table12151658922[[#This Row],[Column25]],Table12151658922[[#This Row],[Column26]],Table12151658922[[#This Row],[Column27]])</f>
        <v>0</v>
      </c>
      <c r="AD113" s="102"/>
      <c r="AE113" s="102"/>
      <c r="AF113" s="102"/>
      <c r="AG113" s="102"/>
      <c r="AH113" s="59"/>
      <c r="AI113" s="118" t="e">
        <f>AVERAGE(Table12151658922[[#This Row],[Column33]],Table12151658922[[#This Row],[Column32]],Table12151658922[[#This Row],[Column31]])</f>
        <v>#DIV/0!</v>
      </c>
      <c r="AJ113" s="58"/>
      <c r="AK113" s="58"/>
      <c r="AL113" s="102"/>
      <c r="AM113" s="58"/>
      <c r="AN113" s="59"/>
      <c r="AO113" s="118">
        <v>0</v>
      </c>
      <c r="AP113" s="59">
        <v>0</v>
      </c>
      <c r="AQ113" s="59">
        <v>0</v>
      </c>
      <c r="AR113" s="59">
        <v>0</v>
      </c>
      <c r="AS113" s="102"/>
      <c r="AT113" s="59"/>
      <c r="AU113" s="118">
        <f>AVERAGE(Table12151658922[[#This Row],[Column45]],Table12151658922[[#This Row],[Column44]],Table12151658922[[#This Row],[Column43]])</f>
        <v>0</v>
      </c>
      <c r="AV113" s="102">
        <v>0</v>
      </c>
      <c r="AW113" s="102">
        <v>0</v>
      </c>
      <c r="AX113" s="102">
        <v>0</v>
      </c>
      <c r="AY113" s="102">
        <v>0</v>
      </c>
      <c r="AZ113" s="102">
        <v>0</v>
      </c>
      <c r="BA11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4" spans="1:53" ht="23.1" customHeight="1" x14ac:dyDescent="0.3">
      <c r="A114" s="80">
        <v>112</v>
      </c>
      <c r="B114" s="63" t="s">
        <v>145</v>
      </c>
      <c r="C114" s="64" t="s">
        <v>146</v>
      </c>
      <c r="D114" s="63" t="s">
        <v>449</v>
      </c>
      <c r="E114" s="63" t="s">
        <v>34</v>
      </c>
      <c r="F114" s="54"/>
      <c r="G114" s="54"/>
      <c r="H114" s="54"/>
      <c r="I114" s="54"/>
      <c r="J114" s="65"/>
      <c r="K114" s="118">
        <v>0</v>
      </c>
      <c r="L114" s="54"/>
      <c r="M114" s="54"/>
      <c r="N114" s="54"/>
      <c r="O114" s="54"/>
      <c r="P114" s="65"/>
      <c r="Q11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4" s="101"/>
      <c r="S114" s="101"/>
      <c r="T114" s="101"/>
      <c r="U114" s="101"/>
      <c r="V114" s="65"/>
      <c r="W114" s="118" t="e">
        <f>AVERAGE(Table12151658922[[#This Row],[Column19]],Table12151658922[[#This Row],[Column20]],Table12151658922[[#This Row],[Column22]])</f>
        <v>#DIV/0!</v>
      </c>
      <c r="X114" s="59">
        <v>0</v>
      </c>
      <c r="Y114" s="59">
        <v>0</v>
      </c>
      <c r="Z114" s="59">
        <v>0</v>
      </c>
      <c r="AA114" s="101"/>
      <c r="AB114" s="65"/>
      <c r="AC114" s="118">
        <f>AVERAGE(Table12151658922[[#This Row],[Column25]],Table12151658922[[#This Row],[Column26]],Table12151658922[[#This Row],[Column27]])</f>
        <v>0</v>
      </c>
      <c r="AD114" s="101"/>
      <c r="AE114" s="101"/>
      <c r="AF114" s="101"/>
      <c r="AG114" s="101"/>
      <c r="AH114" s="65"/>
      <c r="AI114" s="118" t="e">
        <f>AVERAGE(Table12151658922[[#This Row],[Column33]],Table12151658922[[#This Row],[Column32]],Table12151658922[[#This Row],[Column31]])</f>
        <v>#DIV/0!</v>
      </c>
      <c r="AJ114" s="54"/>
      <c r="AK114" s="54"/>
      <c r="AL114" s="101"/>
      <c r="AM114" s="54"/>
      <c r="AN114" s="65"/>
      <c r="AO114" s="118">
        <v>0</v>
      </c>
      <c r="AP114" s="59">
        <v>0</v>
      </c>
      <c r="AQ114" s="59">
        <v>0</v>
      </c>
      <c r="AR114" s="59">
        <v>0</v>
      </c>
      <c r="AS114" s="101"/>
      <c r="AT114" s="65"/>
      <c r="AU114" s="118">
        <f>AVERAGE(Table12151658922[[#This Row],[Column45]],Table12151658922[[#This Row],[Column44]],Table12151658922[[#This Row],[Column43]])</f>
        <v>0</v>
      </c>
      <c r="AV114" s="102">
        <v>0</v>
      </c>
      <c r="AW114" s="102">
        <v>0</v>
      </c>
      <c r="AX114" s="102">
        <v>0</v>
      </c>
      <c r="AY114" s="102">
        <v>0</v>
      </c>
      <c r="AZ114" s="102">
        <v>0</v>
      </c>
      <c r="BA11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5" spans="1:53" ht="23.1" customHeight="1" x14ac:dyDescent="0.3">
      <c r="A115" s="79">
        <v>113</v>
      </c>
      <c r="B115" s="56" t="s">
        <v>200</v>
      </c>
      <c r="C115" s="57" t="s">
        <v>201</v>
      </c>
      <c r="D115" s="56" t="s">
        <v>449</v>
      </c>
      <c r="E115" s="56" t="s">
        <v>160</v>
      </c>
      <c r="F115" s="58"/>
      <c r="G115" s="58"/>
      <c r="H115" s="58"/>
      <c r="I115" s="58"/>
      <c r="J115" s="59"/>
      <c r="K115" s="118">
        <v>0</v>
      </c>
      <c r="L115" s="58"/>
      <c r="M115" s="58"/>
      <c r="N115" s="58"/>
      <c r="O115" s="58"/>
      <c r="P115" s="59"/>
      <c r="Q11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5" s="102"/>
      <c r="S115" s="102"/>
      <c r="T115" s="102"/>
      <c r="U115" s="102"/>
      <c r="V115" s="59"/>
      <c r="W115" s="118" t="e">
        <f>AVERAGE(Table12151658922[[#This Row],[Column19]],Table12151658922[[#This Row],[Column20]],Table12151658922[[#This Row],[Column22]])</f>
        <v>#DIV/0!</v>
      </c>
      <c r="X115" s="59">
        <v>0</v>
      </c>
      <c r="Y115" s="59">
        <v>0</v>
      </c>
      <c r="Z115" s="59">
        <v>0</v>
      </c>
      <c r="AA115" s="102"/>
      <c r="AB115" s="59"/>
      <c r="AC115" s="118">
        <f>AVERAGE(Table12151658922[[#This Row],[Column25]],Table12151658922[[#This Row],[Column26]],Table12151658922[[#This Row],[Column27]])</f>
        <v>0</v>
      </c>
      <c r="AD115" s="102"/>
      <c r="AE115" s="102"/>
      <c r="AF115" s="102"/>
      <c r="AG115" s="102"/>
      <c r="AH115" s="59"/>
      <c r="AI115" s="118" t="e">
        <f>AVERAGE(Table12151658922[[#This Row],[Column33]],Table12151658922[[#This Row],[Column32]],Table12151658922[[#This Row],[Column31]])</f>
        <v>#DIV/0!</v>
      </c>
      <c r="AJ115" s="58"/>
      <c r="AK115" s="58"/>
      <c r="AL115" s="102"/>
      <c r="AM115" s="58"/>
      <c r="AN115" s="59"/>
      <c r="AO115" s="118">
        <v>0</v>
      </c>
      <c r="AP115" s="59">
        <v>0</v>
      </c>
      <c r="AQ115" s="59">
        <v>0</v>
      </c>
      <c r="AR115" s="59">
        <v>0</v>
      </c>
      <c r="AS115" s="102"/>
      <c r="AT115" s="59"/>
      <c r="AU115" s="118">
        <f>AVERAGE(Table12151658922[[#This Row],[Column45]],Table12151658922[[#This Row],[Column44]],Table12151658922[[#This Row],[Column43]])</f>
        <v>0</v>
      </c>
      <c r="AV115" s="102">
        <v>0</v>
      </c>
      <c r="AW115" s="102">
        <v>0</v>
      </c>
      <c r="AX115" s="102">
        <v>0</v>
      </c>
      <c r="AY115" s="102">
        <v>0</v>
      </c>
      <c r="AZ115" s="102">
        <v>0</v>
      </c>
      <c r="BA11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6" spans="1:53" ht="23.1" customHeight="1" x14ac:dyDescent="0.3">
      <c r="A116" s="80">
        <v>114</v>
      </c>
      <c r="B116" s="63" t="s">
        <v>216</v>
      </c>
      <c r="C116" s="64" t="s">
        <v>217</v>
      </c>
      <c r="D116" s="63" t="s">
        <v>449</v>
      </c>
      <c r="E116" s="63" t="s">
        <v>160</v>
      </c>
      <c r="F116" s="54"/>
      <c r="G116" s="54"/>
      <c r="H116" s="54"/>
      <c r="I116" s="54"/>
      <c r="J116" s="65"/>
      <c r="K116" s="118">
        <v>0</v>
      </c>
      <c r="L116" s="54"/>
      <c r="M116" s="54"/>
      <c r="N116" s="54"/>
      <c r="O116" s="54"/>
      <c r="P116" s="65"/>
      <c r="Q11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6" s="101"/>
      <c r="S116" s="101"/>
      <c r="T116" s="101"/>
      <c r="U116" s="101"/>
      <c r="V116" s="65"/>
      <c r="W116" s="118" t="e">
        <f>AVERAGE(Table12151658922[[#This Row],[Column19]],Table12151658922[[#This Row],[Column20]],Table12151658922[[#This Row],[Column22]])</f>
        <v>#DIV/0!</v>
      </c>
      <c r="X116" s="59">
        <v>0</v>
      </c>
      <c r="Y116" s="59">
        <v>0</v>
      </c>
      <c r="Z116" s="59">
        <v>0</v>
      </c>
      <c r="AA116" s="101"/>
      <c r="AB116" s="65"/>
      <c r="AC116" s="118">
        <f>AVERAGE(Table12151658922[[#This Row],[Column25]],Table12151658922[[#This Row],[Column26]],Table12151658922[[#This Row],[Column27]])</f>
        <v>0</v>
      </c>
      <c r="AD116" s="101"/>
      <c r="AE116" s="101"/>
      <c r="AF116" s="101"/>
      <c r="AG116" s="101"/>
      <c r="AH116" s="65"/>
      <c r="AI116" s="118" t="e">
        <f>AVERAGE(Table12151658922[[#This Row],[Column33]],Table12151658922[[#This Row],[Column32]],Table12151658922[[#This Row],[Column31]])</f>
        <v>#DIV/0!</v>
      </c>
      <c r="AJ116" s="54"/>
      <c r="AK116" s="54"/>
      <c r="AL116" s="101"/>
      <c r="AM116" s="54"/>
      <c r="AN116" s="65"/>
      <c r="AO116" s="118">
        <v>0</v>
      </c>
      <c r="AP116" s="59">
        <v>0</v>
      </c>
      <c r="AQ116" s="59">
        <v>0</v>
      </c>
      <c r="AR116" s="59">
        <v>0</v>
      </c>
      <c r="AS116" s="101"/>
      <c r="AT116" s="65"/>
      <c r="AU116" s="118">
        <f>AVERAGE(Table12151658922[[#This Row],[Column45]],Table12151658922[[#This Row],[Column44]],Table12151658922[[#This Row],[Column43]])</f>
        <v>0</v>
      </c>
      <c r="AV116" s="102">
        <v>0</v>
      </c>
      <c r="AW116" s="102">
        <v>0</v>
      </c>
      <c r="AX116" s="102">
        <v>0</v>
      </c>
      <c r="AY116" s="102">
        <v>0</v>
      </c>
      <c r="AZ116" s="102">
        <v>0</v>
      </c>
      <c r="BA11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7" spans="1:53" ht="23.1" customHeight="1" x14ac:dyDescent="0.3">
      <c r="A117" s="79">
        <v>115</v>
      </c>
      <c r="B117" s="56" t="s">
        <v>234</v>
      </c>
      <c r="C117" s="57" t="s">
        <v>235</v>
      </c>
      <c r="D117" s="56" t="s">
        <v>449</v>
      </c>
      <c r="E117" s="56" t="s">
        <v>160</v>
      </c>
      <c r="F117" s="58"/>
      <c r="G117" s="58"/>
      <c r="H117" s="58"/>
      <c r="I117" s="58"/>
      <c r="J117" s="59"/>
      <c r="K117" s="118">
        <v>0</v>
      </c>
      <c r="L117" s="58"/>
      <c r="M117" s="58"/>
      <c r="N117" s="58"/>
      <c r="O117" s="58"/>
      <c r="P117" s="59"/>
      <c r="Q11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7" s="102"/>
      <c r="S117" s="102"/>
      <c r="T117" s="102"/>
      <c r="U117" s="102"/>
      <c r="V117" s="59"/>
      <c r="W117" s="118" t="e">
        <f>AVERAGE(Table12151658922[[#This Row],[Column19]],Table12151658922[[#This Row],[Column20]],Table12151658922[[#This Row],[Column22]])</f>
        <v>#DIV/0!</v>
      </c>
      <c r="X117" s="59">
        <v>0</v>
      </c>
      <c r="Y117" s="59">
        <v>0</v>
      </c>
      <c r="Z117" s="59">
        <v>0</v>
      </c>
      <c r="AA117" s="102"/>
      <c r="AB117" s="59"/>
      <c r="AC117" s="118">
        <f>AVERAGE(Table12151658922[[#This Row],[Column25]],Table12151658922[[#This Row],[Column26]],Table12151658922[[#This Row],[Column27]])</f>
        <v>0</v>
      </c>
      <c r="AD117" s="102"/>
      <c r="AE117" s="102"/>
      <c r="AF117" s="102"/>
      <c r="AG117" s="102"/>
      <c r="AH117" s="59"/>
      <c r="AI117" s="118" t="e">
        <f>AVERAGE(Table12151658922[[#This Row],[Column33]],Table12151658922[[#This Row],[Column32]],Table12151658922[[#This Row],[Column31]])</f>
        <v>#DIV/0!</v>
      </c>
      <c r="AJ117" s="58"/>
      <c r="AK117" s="58"/>
      <c r="AL117" s="102"/>
      <c r="AM117" s="58"/>
      <c r="AN117" s="59"/>
      <c r="AO117" s="118">
        <v>0</v>
      </c>
      <c r="AP117" s="59">
        <v>0</v>
      </c>
      <c r="AQ117" s="59">
        <v>0</v>
      </c>
      <c r="AR117" s="59">
        <v>0</v>
      </c>
      <c r="AS117" s="102"/>
      <c r="AT117" s="59"/>
      <c r="AU117" s="118">
        <f>AVERAGE(Table12151658922[[#This Row],[Column45]],Table12151658922[[#This Row],[Column44]],Table12151658922[[#This Row],[Column43]])</f>
        <v>0</v>
      </c>
      <c r="AV117" s="102">
        <v>0</v>
      </c>
      <c r="AW117" s="102">
        <v>0</v>
      </c>
      <c r="AX117" s="102">
        <v>0</v>
      </c>
      <c r="AY117" s="102">
        <v>0</v>
      </c>
      <c r="AZ117" s="102">
        <v>0</v>
      </c>
      <c r="BA11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8" spans="1:53" ht="23.1" customHeight="1" x14ac:dyDescent="0.3">
      <c r="A118" s="80">
        <v>116</v>
      </c>
      <c r="B118" s="63" t="s">
        <v>353</v>
      </c>
      <c r="C118" s="64" t="s">
        <v>354</v>
      </c>
      <c r="D118" s="63" t="s">
        <v>543</v>
      </c>
      <c r="E118" s="63" t="s">
        <v>492</v>
      </c>
      <c r="F118" s="54"/>
      <c r="G118" s="54"/>
      <c r="H118" s="54"/>
      <c r="I118" s="54"/>
      <c r="J118" s="65"/>
      <c r="K118" s="118">
        <v>0</v>
      </c>
      <c r="L118" s="54"/>
      <c r="M118" s="54"/>
      <c r="N118" s="54"/>
      <c r="O118" s="54"/>
      <c r="P118" s="65"/>
      <c r="Q11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8" s="101"/>
      <c r="S118" s="101"/>
      <c r="T118" s="101"/>
      <c r="U118" s="101"/>
      <c r="V118" s="65"/>
      <c r="W118" s="118" t="e">
        <f>AVERAGE(Table12151658922[[#This Row],[Column19]],Table12151658922[[#This Row],[Column20]],Table12151658922[[#This Row],[Column22]])</f>
        <v>#DIV/0!</v>
      </c>
      <c r="X118" s="59">
        <v>0</v>
      </c>
      <c r="Y118" s="59">
        <v>0</v>
      </c>
      <c r="Z118" s="59">
        <v>0</v>
      </c>
      <c r="AA118" s="101"/>
      <c r="AB118" s="65"/>
      <c r="AC118" s="118">
        <f>AVERAGE(Table12151658922[[#This Row],[Column25]],Table12151658922[[#This Row],[Column26]],Table12151658922[[#This Row],[Column27]])</f>
        <v>0</v>
      </c>
      <c r="AD118" s="101"/>
      <c r="AE118" s="101"/>
      <c r="AF118" s="101"/>
      <c r="AG118" s="101"/>
      <c r="AH118" s="65"/>
      <c r="AI118" s="118" t="e">
        <f>AVERAGE(Table12151658922[[#This Row],[Column33]],Table12151658922[[#This Row],[Column32]],Table12151658922[[#This Row],[Column31]])</f>
        <v>#DIV/0!</v>
      </c>
      <c r="AJ118" s="54"/>
      <c r="AK118" s="54"/>
      <c r="AL118" s="101"/>
      <c r="AM118" s="54"/>
      <c r="AN118" s="65"/>
      <c r="AO118" s="118">
        <v>0</v>
      </c>
      <c r="AP118" s="59">
        <v>0</v>
      </c>
      <c r="AQ118" s="59">
        <v>0</v>
      </c>
      <c r="AR118" s="59">
        <v>0</v>
      </c>
      <c r="AS118" s="101"/>
      <c r="AT118" s="65"/>
      <c r="AU118" s="118">
        <f>AVERAGE(Table12151658922[[#This Row],[Column45]],Table12151658922[[#This Row],[Column44]],Table12151658922[[#This Row],[Column43]])</f>
        <v>0</v>
      </c>
      <c r="AV118" s="102">
        <v>0</v>
      </c>
      <c r="AW118" s="102">
        <v>0</v>
      </c>
      <c r="AX118" s="102">
        <v>0</v>
      </c>
      <c r="AY118" s="102">
        <v>0</v>
      </c>
      <c r="AZ118" s="102">
        <v>0</v>
      </c>
      <c r="BA11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19" spans="1:53" ht="23.1" customHeight="1" x14ac:dyDescent="0.3">
      <c r="A119" s="79">
        <v>117</v>
      </c>
      <c r="B119" s="56" t="s">
        <v>202</v>
      </c>
      <c r="C119" s="57" t="s">
        <v>203</v>
      </c>
      <c r="D119" s="56" t="s">
        <v>541</v>
      </c>
      <c r="E119" s="56" t="s">
        <v>160</v>
      </c>
      <c r="F119" s="58"/>
      <c r="G119" s="58"/>
      <c r="H119" s="58"/>
      <c r="I119" s="58"/>
      <c r="J119" s="59"/>
      <c r="K119" s="118">
        <v>0</v>
      </c>
      <c r="L119" s="58"/>
      <c r="M119" s="58"/>
      <c r="N119" s="58"/>
      <c r="O119" s="58"/>
      <c r="P119" s="59"/>
      <c r="Q11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19" s="102"/>
      <c r="S119" s="102"/>
      <c r="T119" s="102"/>
      <c r="U119" s="102"/>
      <c r="V119" s="59"/>
      <c r="W119" s="118" t="e">
        <f>AVERAGE(Table12151658922[[#This Row],[Column19]],Table12151658922[[#This Row],[Column20]],Table12151658922[[#This Row],[Column22]])</f>
        <v>#DIV/0!</v>
      </c>
      <c r="X119" s="59">
        <v>0</v>
      </c>
      <c r="Y119" s="59">
        <v>0</v>
      </c>
      <c r="Z119" s="59">
        <v>0</v>
      </c>
      <c r="AA119" s="102"/>
      <c r="AB119" s="59"/>
      <c r="AC119" s="118">
        <f>AVERAGE(Table12151658922[[#This Row],[Column25]],Table12151658922[[#This Row],[Column26]],Table12151658922[[#This Row],[Column27]])</f>
        <v>0</v>
      </c>
      <c r="AD119" s="102"/>
      <c r="AE119" s="102"/>
      <c r="AF119" s="102"/>
      <c r="AG119" s="102"/>
      <c r="AH119" s="59"/>
      <c r="AI119" s="118" t="e">
        <f>AVERAGE(Table12151658922[[#This Row],[Column33]],Table12151658922[[#This Row],[Column32]],Table12151658922[[#This Row],[Column31]])</f>
        <v>#DIV/0!</v>
      </c>
      <c r="AJ119" s="58"/>
      <c r="AK119" s="58"/>
      <c r="AL119" s="102"/>
      <c r="AM119" s="58"/>
      <c r="AN119" s="59"/>
      <c r="AO119" s="118">
        <v>0</v>
      </c>
      <c r="AP119" s="59">
        <v>0</v>
      </c>
      <c r="AQ119" s="59">
        <v>0</v>
      </c>
      <c r="AR119" s="59">
        <v>0</v>
      </c>
      <c r="AS119" s="102"/>
      <c r="AT119" s="59"/>
      <c r="AU119" s="118">
        <f>AVERAGE(Table12151658922[[#This Row],[Column45]],Table12151658922[[#This Row],[Column44]],Table12151658922[[#This Row],[Column43]])</f>
        <v>0</v>
      </c>
      <c r="AV119" s="102">
        <v>0</v>
      </c>
      <c r="AW119" s="102">
        <v>0</v>
      </c>
      <c r="AX119" s="102">
        <v>0</v>
      </c>
      <c r="AY119" s="102">
        <v>0</v>
      </c>
      <c r="AZ119" s="102">
        <v>0</v>
      </c>
      <c r="BA11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0" spans="1:53" ht="23.1" customHeight="1" x14ac:dyDescent="0.3">
      <c r="A120" s="80">
        <v>118</v>
      </c>
      <c r="B120" s="63" t="s">
        <v>355</v>
      </c>
      <c r="C120" s="64" t="s">
        <v>356</v>
      </c>
      <c r="D120" s="63" t="s">
        <v>541</v>
      </c>
      <c r="E120" s="63" t="s">
        <v>492</v>
      </c>
      <c r="F120" s="54"/>
      <c r="G120" s="54"/>
      <c r="H120" s="54"/>
      <c r="I120" s="54"/>
      <c r="J120" s="65"/>
      <c r="K120" s="118">
        <v>0</v>
      </c>
      <c r="L120" s="54"/>
      <c r="M120" s="54"/>
      <c r="N120" s="54"/>
      <c r="O120" s="54"/>
      <c r="P120" s="65"/>
      <c r="Q12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0" s="101"/>
      <c r="S120" s="101"/>
      <c r="T120" s="101"/>
      <c r="U120" s="101"/>
      <c r="V120" s="65"/>
      <c r="W120" s="118" t="e">
        <f>AVERAGE(Table12151658922[[#This Row],[Column19]],Table12151658922[[#This Row],[Column20]],Table12151658922[[#This Row],[Column22]])</f>
        <v>#DIV/0!</v>
      </c>
      <c r="X120" s="59">
        <v>0</v>
      </c>
      <c r="Y120" s="59">
        <v>0</v>
      </c>
      <c r="Z120" s="59">
        <v>0</v>
      </c>
      <c r="AA120" s="101"/>
      <c r="AB120" s="65"/>
      <c r="AC120" s="118">
        <f>AVERAGE(Table12151658922[[#This Row],[Column25]],Table12151658922[[#This Row],[Column26]],Table12151658922[[#This Row],[Column27]])</f>
        <v>0</v>
      </c>
      <c r="AD120" s="101"/>
      <c r="AE120" s="101"/>
      <c r="AF120" s="101"/>
      <c r="AG120" s="101"/>
      <c r="AH120" s="65"/>
      <c r="AI120" s="118" t="e">
        <f>AVERAGE(Table12151658922[[#This Row],[Column33]],Table12151658922[[#This Row],[Column32]],Table12151658922[[#This Row],[Column31]])</f>
        <v>#DIV/0!</v>
      </c>
      <c r="AJ120" s="54"/>
      <c r="AK120" s="54"/>
      <c r="AL120" s="101"/>
      <c r="AM120" s="54"/>
      <c r="AN120" s="65"/>
      <c r="AO120" s="118">
        <v>0</v>
      </c>
      <c r="AP120" s="59">
        <v>0</v>
      </c>
      <c r="AQ120" s="59">
        <v>0</v>
      </c>
      <c r="AR120" s="59">
        <v>0</v>
      </c>
      <c r="AS120" s="101"/>
      <c r="AT120" s="65"/>
      <c r="AU120" s="118">
        <f>AVERAGE(Table12151658922[[#This Row],[Column45]],Table12151658922[[#This Row],[Column44]],Table12151658922[[#This Row],[Column43]])</f>
        <v>0</v>
      </c>
      <c r="AV120" s="102">
        <v>0</v>
      </c>
      <c r="AW120" s="102">
        <v>0</v>
      </c>
      <c r="AX120" s="102">
        <v>0</v>
      </c>
      <c r="AY120" s="102">
        <v>0</v>
      </c>
      <c r="AZ120" s="102">
        <v>0</v>
      </c>
      <c r="BA12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1" spans="1:53" ht="23.1" customHeight="1" x14ac:dyDescent="0.3">
      <c r="A121" s="79">
        <v>119</v>
      </c>
      <c r="B121" s="56" t="s">
        <v>357</v>
      </c>
      <c r="C121" s="57" t="s">
        <v>358</v>
      </c>
      <c r="D121" s="56" t="s">
        <v>541</v>
      </c>
      <c r="E121" s="56" t="s">
        <v>492</v>
      </c>
      <c r="F121" s="58"/>
      <c r="G121" s="58"/>
      <c r="H121" s="58"/>
      <c r="I121" s="58"/>
      <c r="J121" s="59"/>
      <c r="K121" s="118">
        <v>0</v>
      </c>
      <c r="L121" s="58"/>
      <c r="M121" s="58"/>
      <c r="N121" s="58"/>
      <c r="O121" s="58"/>
      <c r="P121" s="59"/>
      <c r="Q12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1" s="102"/>
      <c r="S121" s="102"/>
      <c r="T121" s="102"/>
      <c r="U121" s="102"/>
      <c r="V121" s="59"/>
      <c r="W121" s="118" t="e">
        <f>AVERAGE(Table12151658922[[#This Row],[Column19]],Table12151658922[[#This Row],[Column20]],Table12151658922[[#This Row],[Column22]])</f>
        <v>#DIV/0!</v>
      </c>
      <c r="X121" s="59">
        <v>0</v>
      </c>
      <c r="Y121" s="59">
        <v>0</v>
      </c>
      <c r="Z121" s="59">
        <v>0</v>
      </c>
      <c r="AA121" s="102"/>
      <c r="AB121" s="59"/>
      <c r="AC121" s="118">
        <f>AVERAGE(Table12151658922[[#This Row],[Column25]],Table12151658922[[#This Row],[Column26]],Table12151658922[[#This Row],[Column27]])</f>
        <v>0</v>
      </c>
      <c r="AD121" s="102"/>
      <c r="AE121" s="102"/>
      <c r="AF121" s="102"/>
      <c r="AG121" s="102"/>
      <c r="AH121" s="59"/>
      <c r="AI121" s="118" t="e">
        <f>AVERAGE(Table12151658922[[#This Row],[Column33]],Table12151658922[[#This Row],[Column32]],Table12151658922[[#This Row],[Column31]])</f>
        <v>#DIV/0!</v>
      </c>
      <c r="AJ121" s="58"/>
      <c r="AK121" s="58"/>
      <c r="AL121" s="102"/>
      <c r="AM121" s="58"/>
      <c r="AN121" s="59"/>
      <c r="AO121" s="118">
        <v>0</v>
      </c>
      <c r="AP121" s="59">
        <v>0</v>
      </c>
      <c r="AQ121" s="59">
        <v>0</v>
      </c>
      <c r="AR121" s="59">
        <v>0</v>
      </c>
      <c r="AS121" s="102"/>
      <c r="AT121" s="59"/>
      <c r="AU121" s="118">
        <f>AVERAGE(Table12151658922[[#This Row],[Column45]],Table12151658922[[#This Row],[Column44]],Table12151658922[[#This Row],[Column43]])</f>
        <v>0</v>
      </c>
      <c r="AV121" s="102">
        <v>0</v>
      </c>
      <c r="AW121" s="102">
        <v>0</v>
      </c>
      <c r="AX121" s="102">
        <v>0</v>
      </c>
      <c r="AY121" s="102">
        <v>0</v>
      </c>
      <c r="AZ121" s="102">
        <v>0</v>
      </c>
      <c r="BA12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2" spans="1:53" ht="23.1" customHeight="1" x14ac:dyDescent="0.3">
      <c r="A122" s="80">
        <v>120</v>
      </c>
      <c r="B122" s="63" t="s">
        <v>149</v>
      </c>
      <c r="C122" s="64" t="s">
        <v>150</v>
      </c>
      <c r="D122" s="63" t="s">
        <v>449</v>
      </c>
      <c r="E122" s="63" t="s">
        <v>34</v>
      </c>
      <c r="F122" s="54"/>
      <c r="G122" s="54"/>
      <c r="H122" s="54"/>
      <c r="I122" s="54"/>
      <c r="J122" s="65"/>
      <c r="K122" s="118">
        <v>0</v>
      </c>
      <c r="L122" s="54"/>
      <c r="M122" s="54"/>
      <c r="N122" s="54"/>
      <c r="O122" s="54"/>
      <c r="P122" s="65"/>
      <c r="Q12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2" s="101"/>
      <c r="S122" s="101"/>
      <c r="T122" s="101"/>
      <c r="U122" s="101"/>
      <c r="V122" s="65"/>
      <c r="W122" s="118" t="e">
        <f>AVERAGE(Table12151658922[[#This Row],[Column19]],Table12151658922[[#This Row],[Column20]],Table12151658922[[#This Row],[Column22]])</f>
        <v>#DIV/0!</v>
      </c>
      <c r="X122" s="59">
        <v>0</v>
      </c>
      <c r="Y122" s="59">
        <v>0</v>
      </c>
      <c r="Z122" s="59">
        <v>0</v>
      </c>
      <c r="AA122" s="101"/>
      <c r="AB122" s="65"/>
      <c r="AC122" s="118">
        <f>AVERAGE(Table12151658922[[#This Row],[Column25]],Table12151658922[[#This Row],[Column26]],Table12151658922[[#This Row],[Column27]])</f>
        <v>0</v>
      </c>
      <c r="AD122" s="101"/>
      <c r="AE122" s="101"/>
      <c r="AF122" s="101"/>
      <c r="AG122" s="101"/>
      <c r="AH122" s="65"/>
      <c r="AI122" s="118" t="e">
        <f>AVERAGE(Table12151658922[[#This Row],[Column33]],Table12151658922[[#This Row],[Column32]],Table12151658922[[#This Row],[Column31]])</f>
        <v>#DIV/0!</v>
      </c>
      <c r="AJ122" s="54"/>
      <c r="AK122" s="54"/>
      <c r="AL122" s="101"/>
      <c r="AM122" s="54"/>
      <c r="AN122" s="65"/>
      <c r="AO122" s="118">
        <v>0</v>
      </c>
      <c r="AP122" s="59">
        <v>0</v>
      </c>
      <c r="AQ122" s="59">
        <v>0</v>
      </c>
      <c r="AR122" s="59">
        <v>0</v>
      </c>
      <c r="AS122" s="101"/>
      <c r="AT122" s="65"/>
      <c r="AU122" s="118">
        <f>AVERAGE(Table12151658922[[#This Row],[Column45]],Table12151658922[[#This Row],[Column44]],Table12151658922[[#This Row],[Column43]])</f>
        <v>0</v>
      </c>
      <c r="AV122" s="102">
        <v>0</v>
      </c>
      <c r="AW122" s="102">
        <v>0</v>
      </c>
      <c r="AX122" s="102">
        <v>0</v>
      </c>
      <c r="AY122" s="102">
        <v>0</v>
      </c>
      <c r="AZ122" s="102">
        <v>0</v>
      </c>
      <c r="BA12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3" spans="1:53" ht="23.1" customHeight="1" x14ac:dyDescent="0.3">
      <c r="A123" s="79">
        <v>121</v>
      </c>
      <c r="B123" s="56" t="s">
        <v>359</v>
      </c>
      <c r="C123" s="57" t="s">
        <v>360</v>
      </c>
      <c r="D123" s="56" t="s">
        <v>449</v>
      </c>
      <c r="E123" s="56" t="s">
        <v>492</v>
      </c>
      <c r="F123" s="58"/>
      <c r="G123" s="58"/>
      <c r="H123" s="58"/>
      <c r="I123" s="58"/>
      <c r="J123" s="59"/>
      <c r="K123" s="118">
        <v>0</v>
      </c>
      <c r="L123" s="58"/>
      <c r="M123" s="58"/>
      <c r="N123" s="58"/>
      <c r="O123" s="58"/>
      <c r="P123" s="59"/>
      <c r="Q12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3" s="102"/>
      <c r="S123" s="102"/>
      <c r="T123" s="102"/>
      <c r="U123" s="102"/>
      <c r="V123" s="59"/>
      <c r="W123" s="118" t="e">
        <f>AVERAGE(Table12151658922[[#This Row],[Column19]],Table12151658922[[#This Row],[Column20]],Table12151658922[[#This Row],[Column22]])</f>
        <v>#DIV/0!</v>
      </c>
      <c r="X123" s="59">
        <v>0</v>
      </c>
      <c r="Y123" s="59">
        <v>0</v>
      </c>
      <c r="Z123" s="59">
        <v>0</v>
      </c>
      <c r="AA123" s="102"/>
      <c r="AB123" s="59"/>
      <c r="AC123" s="118">
        <f>AVERAGE(Table12151658922[[#This Row],[Column25]],Table12151658922[[#This Row],[Column26]],Table12151658922[[#This Row],[Column27]])</f>
        <v>0</v>
      </c>
      <c r="AD123" s="102"/>
      <c r="AE123" s="102"/>
      <c r="AF123" s="102"/>
      <c r="AG123" s="102"/>
      <c r="AH123" s="59"/>
      <c r="AI123" s="118" t="e">
        <f>AVERAGE(Table12151658922[[#This Row],[Column33]],Table12151658922[[#This Row],[Column32]],Table12151658922[[#This Row],[Column31]])</f>
        <v>#DIV/0!</v>
      </c>
      <c r="AJ123" s="58"/>
      <c r="AK123" s="58"/>
      <c r="AL123" s="102"/>
      <c r="AM123" s="58"/>
      <c r="AN123" s="59"/>
      <c r="AO123" s="118">
        <v>0</v>
      </c>
      <c r="AP123" s="59">
        <v>0</v>
      </c>
      <c r="AQ123" s="59">
        <v>0</v>
      </c>
      <c r="AR123" s="59">
        <v>0</v>
      </c>
      <c r="AS123" s="102"/>
      <c r="AT123" s="59"/>
      <c r="AU123" s="118">
        <f>AVERAGE(Table12151658922[[#This Row],[Column45]],Table12151658922[[#This Row],[Column44]],Table12151658922[[#This Row],[Column43]])</f>
        <v>0</v>
      </c>
      <c r="AV123" s="102">
        <v>0</v>
      </c>
      <c r="AW123" s="102">
        <v>0</v>
      </c>
      <c r="AX123" s="102">
        <v>0</v>
      </c>
      <c r="AY123" s="102">
        <v>0</v>
      </c>
      <c r="AZ123" s="102">
        <v>0</v>
      </c>
      <c r="BA12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4" spans="1:53" ht="23.1" customHeight="1" x14ac:dyDescent="0.3">
      <c r="A124" s="80">
        <v>122</v>
      </c>
      <c r="B124" s="63" t="s">
        <v>361</v>
      </c>
      <c r="C124" s="64" t="s">
        <v>362</v>
      </c>
      <c r="D124" s="63" t="s">
        <v>449</v>
      </c>
      <c r="E124" s="63" t="s">
        <v>492</v>
      </c>
      <c r="F124" s="54"/>
      <c r="G124" s="54"/>
      <c r="H124" s="54"/>
      <c r="I124" s="54"/>
      <c r="J124" s="65"/>
      <c r="K124" s="118">
        <v>0</v>
      </c>
      <c r="L124" s="54"/>
      <c r="M124" s="54"/>
      <c r="N124" s="54"/>
      <c r="O124" s="54"/>
      <c r="P124" s="65"/>
      <c r="Q12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4" s="101"/>
      <c r="S124" s="101"/>
      <c r="T124" s="101"/>
      <c r="U124" s="101"/>
      <c r="V124" s="65"/>
      <c r="W124" s="118" t="e">
        <f>AVERAGE(Table12151658922[[#This Row],[Column19]],Table12151658922[[#This Row],[Column20]],Table12151658922[[#This Row],[Column22]])</f>
        <v>#DIV/0!</v>
      </c>
      <c r="X124" s="59">
        <v>0</v>
      </c>
      <c r="Y124" s="59">
        <v>0</v>
      </c>
      <c r="Z124" s="59">
        <v>0</v>
      </c>
      <c r="AA124" s="101"/>
      <c r="AB124" s="65"/>
      <c r="AC124" s="118">
        <f>AVERAGE(Table12151658922[[#This Row],[Column25]],Table12151658922[[#This Row],[Column26]],Table12151658922[[#This Row],[Column27]])</f>
        <v>0</v>
      </c>
      <c r="AD124" s="101"/>
      <c r="AE124" s="101"/>
      <c r="AF124" s="101"/>
      <c r="AG124" s="101"/>
      <c r="AH124" s="65"/>
      <c r="AI124" s="118" t="e">
        <f>AVERAGE(Table12151658922[[#This Row],[Column33]],Table12151658922[[#This Row],[Column32]],Table12151658922[[#This Row],[Column31]])</f>
        <v>#DIV/0!</v>
      </c>
      <c r="AJ124" s="54"/>
      <c r="AK124" s="54"/>
      <c r="AL124" s="101"/>
      <c r="AM124" s="54"/>
      <c r="AN124" s="65"/>
      <c r="AO124" s="118">
        <v>0</v>
      </c>
      <c r="AP124" s="59">
        <v>0</v>
      </c>
      <c r="AQ124" s="59">
        <v>0</v>
      </c>
      <c r="AR124" s="59">
        <v>0</v>
      </c>
      <c r="AS124" s="101"/>
      <c r="AT124" s="65"/>
      <c r="AU124" s="118">
        <f>AVERAGE(Table12151658922[[#This Row],[Column45]],Table12151658922[[#This Row],[Column44]],Table12151658922[[#This Row],[Column43]])</f>
        <v>0</v>
      </c>
      <c r="AV124" s="102">
        <v>0</v>
      </c>
      <c r="AW124" s="102">
        <v>0</v>
      </c>
      <c r="AX124" s="102">
        <v>0</v>
      </c>
      <c r="AY124" s="102">
        <v>0</v>
      </c>
      <c r="AZ124" s="102">
        <v>0</v>
      </c>
      <c r="BA12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5" spans="1:53" ht="23.1" customHeight="1" x14ac:dyDescent="0.3">
      <c r="A125" s="79">
        <v>123</v>
      </c>
      <c r="B125" s="56" t="s">
        <v>363</v>
      </c>
      <c r="C125" s="57" t="s">
        <v>364</v>
      </c>
      <c r="D125" s="56" t="s">
        <v>449</v>
      </c>
      <c r="E125" s="56" t="s">
        <v>492</v>
      </c>
      <c r="F125" s="58"/>
      <c r="G125" s="58"/>
      <c r="H125" s="58"/>
      <c r="I125" s="58"/>
      <c r="J125" s="59"/>
      <c r="K125" s="118">
        <v>0</v>
      </c>
      <c r="L125" s="58"/>
      <c r="M125" s="58"/>
      <c r="N125" s="58"/>
      <c r="O125" s="58"/>
      <c r="P125" s="59"/>
      <c r="Q12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5" s="102"/>
      <c r="S125" s="102"/>
      <c r="T125" s="102"/>
      <c r="U125" s="102"/>
      <c r="V125" s="59"/>
      <c r="W125" s="118" t="e">
        <f>AVERAGE(Table12151658922[[#This Row],[Column19]],Table12151658922[[#This Row],[Column20]],Table12151658922[[#This Row],[Column22]])</f>
        <v>#DIV/0!</v>
      </c>
      <c r="X125" s="59">
        <v>0</v>
      </c>
      <c r="Y125" s="59">
        <v>0</v>
      </c>
      <c r="Z125" s="59">
        <v>0</v>
      </c>
      <c r="AA125" s="102"/>
      <c r="AB125" s="59"/>
      <c r="AC125" s="118">
        <f>AVERAGE(Table12151658922[[#This Row],[Column25]],Table12151658922[[#This Row],[Column26]],Table12151658922[[#This Row],[Column27]])</f>
        <v>0</v>
      </c>
      <c r="AD125" s="102"/>
      <c r="AE125" s="102"/>
      <c r="AF125" s="102"/>
      <c r="AG125" s="102"/>
      <c r="AH125" s="59"/>
      <c r="AI125" s="118" t="e">
        <f>AVERAGE(Table12151658922[[#This Row],[Column33]],Table12151658922[[#This Row],[Column32]],Table12151658922[[#This Row],[Column31]])</f>
        <v>#DIV/0!</v>
      </c>
      <c r="AJ125" s="58"/>
      <c r="AK125" s="58"/>
      <c r="AL125" s="102"/>
      <c r="AM125" s="58"/>
      <c r="AN125" s="59"/>
      <c r="AO125" s="118">
        <v>0</v>
      </c>
      <c r="AP125" s="59">
        <v>0</v>
      </c>
      <c r="AQ125" s="59">
        <v>0</v>
      </c>
      <c r="AR125" s="59">
        <v>0</v>
      </c>
      <c r="AS125" s="102"/>
      <c r="AT125" s="59"/>
      <c r="AU125" s="118">
        <f>AVERAGE(Table12151658922[[#This Row],[Column45]],Table12151658922[[#This Row],[Column44]],Table12151658922[[#This Row],[Column43]])</f>
        <v>0</v>
      </c>
      <c r="AV125" s="102">
        <v>0</v>
      </c>
      <c r="AW125" s="102">
        <v>0</v>
      </c>
      <c r="AX125" s="102">
        <v>0</v>
      </c>
      <c r="AY125" s="102">
        <v>0</v>
      </c>
      <c r="AZ125" s="102">
        <v>0</v>
      </c>
      <c r="BA12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6" spans="1:53" ht="23.1" customHeight="1" x14ac:dyDescent="0.3">
      <c r="A126" s="80">
        <v>124</v>
      </c>
      <c r="B126" s="63" t="s">
        <v>53</v>
      </c>
      <c r="C126" s="64" t="s">
        <v>54</v>
      </c>
      <c r="D126" s="63" t="s">
        <v>449</v>
      </c>
      <c r="E126" s="63" t="s">
        <v>34</v>
      </c>
      <c r="F126" s="54"/>
      <c r="G126" s="54"/>
      <c r="H126" s="54"/>
      <c r="I126" s="54"/>
      <c r="J126" s="65"/>
      <c r="K126" s="118">
        <v>0</v>
      </c>
      <c r="L126" s="54"/>
      <c r="M126" s="54"/>
      <c r="N126" s="54"/>
      <c r="O126" s="54"/>
      <c r="P126" s="65"/>
      <c r="Q12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6" s="101"/>
      <c r="S126" s="101"/>
      <c r="T126" s="101"/>
      <c r="U126" s="101"/>
      <c r="V126" s="65"/>
      <c r="W126" s="118" t="e">
        <f>AVERAGE(Table12151658922[[#This Row],[Column19]],Table12151658922[[#This Row],[Column20]],Table12151658922[[#This Row],[Column22]])</f>
        <v>#DIV/0!</v>
      </c>
      <c r="X126" s="59">
        <v>0</v>
      </c>
      <c r="Y126" s="59">
        <v>0</v>
      </c>
      <c r="Z126" s="59">
        <v>0</v>
      </c>
      <c r="AA126" s="101"/>
      <c r="AB126" s="65"/>
      <c r="AC126" s="118">
        <f>AVERAGE(Table12151658922[[#This Row],[Column25]],Table12151658922[[#This Row],[Column26]],Table12151658922[[#This Row],[Column27]])</f>
        <v>0</v>
      </c>
      <c r="AD126" s="101"/>
      <c r="AE126" s="101"/>
      <c r="AF126" s="101"/>
      <c r="AG126" s="101"/>
      <c r="AH126" s="65"/>
      <c r="AI126" s="118" t="e">
        <f>AVERAGE(Table12151658922[[#This Row],[Column33]],Table12151658922[[#This Row],[Column32]],Table12151658922[[#This Row],[Column31]])</f>
        <v>#DIV/0!</v>
      </c>
      <c r="AJ126" s="54"/>
      <c r="AK126" s="54"/>
      <c r="AL126" s="101"/>
      <c r="AM126" s="54"/>
      <c r="AN126" s="65"/>
      <c r="AO126" s="118">
        <v>0</v>
      </c>
      <c r="AP126" s="59">
        <v>0</v>
      </c>
      <c r="AQ126" s="59">
        <v>0</v>
      </c>
      <c r="AR126" s="59">
        <v>0</v>
      </c>
      <c r="AS126" s="101"/>
      <c r="AT126" s="65"/>
      <c r="AU126" s="118">
        <f>AVERAGE(Table12151658922[[#This Row],[Column45]],Table12151658922[[#This Row],[Column44]],Table12151658922[[#This Row],[Column43]])</f>
        <v>0</v>
      </c>
      <c r="AV126" s="102">
        <v>0</v>
      </c>
      <c r="AW126" s="102">
        <v>0</v>
      </c>
      <c r="AX126" s="102">
        <v>0</v>
      </c>
      <c r="AY126" s="102">
        <v>0</v>
      </c>
      <c r="AZ126" s="102">
        <v>0</v>
      </c>
      <c r="BA12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7" spans="1:53" ht="23.1" customHeight="1" x14ac:dyDescent="0.3">
      <c r="A127" s="79">
        <v>125</v>
      </c>
      <c r="B127" s="56" t="s">
        <v>218</v>
      </c>
      <c r="C127" s="57" t="s">
        <v>219</v>
      </c>
      <c r="D127" s="56" t="s">
        <v>541</v>
      </c>
      <c r="E127" s="56" t="s">
        <v>160</v>
      </c>
      <c r="F127" s="58"/>
      <c r="G127" s="58"/>
      <c r="H127" s="58"/>
      <c r="I127" s="58"/>
      <c r="J127" s="59"/>
      <c r="K127" s="118">
        <v>0</v>
      </c>
      <c r="L127" s="58"/>
      <c r="M127" s="58"/>
      <c r="N127" s="58"/>
      <c r="O127" s="58"/>
      <c r="P127" s="59"/>
      <c r="Q12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7" s="102"/>
      <c r="S127" s="102"/>
      <c r="T127" s="102"/>
      <c r="U127" s="102"/>
      <c r="V127" s="59"/>
      <c r="W127" s="118" t="e">
        <f>AVERAGE(Table12151658922[[#This Row],[Column19]],Table12151658922[[#This Row],[Column20]],Table12151658922[[#This Row],[Column22]])</f>
        <v>#DIV/0!</v>
      </c>
      <c r="X127" s="59">
        <v>0</v>
      </c>
      <c r="Y127" s="59">
        <v>0</v>
      </c>
      <c r="Z127" s="59">
        <v>0</v>
      </c>
      <c r="AA127" s="102"/>
      <c r="AB127" s="59"/>
      <c r="AC127" s="118">
        <f>AVERAGE(Table12151658922[[#This Row],[Column25]],Table12151658922[[#This Row],[Column26]],Table12151658922[[#This Row],[Column27]])</f>
        <v>0</v>
      </c>
      <c r="AD127" s="102"/>
      <c r="AE127" s="102"/>
      <c r="AF127" s="102"/>
      <c r="AG127" s="102"/>
      <c r="AH127" s="59"/>
      <c r="AI127" s="118" t="e">
        <f>AVERAGE(Table12151658922[[#This Row],[Column33]],Table12151658922[[#This Row],[Column32]],Table12151658922[[#This Row],[Column31]])</f>
        <v>#DIV/0!</v>
      </c>
      <c r="AJ127" s="58"/>
      <c r="AK127" s="58"/>
      <c r="AL127" s="102"/>
      <c r="AM127" s="58"/>
      <c r="AN127" s="59"/>
      <c r="AO127" s="118">
        <v>0</v>
      </c>
      <c r="AP127" s="59">
        <v>0</v>
      </c>
      <c r="AQ127" s="59">
        <v>0</v>
      </c>
      <c r="AR127" s="59">
        <v>0</v>
      </c>
      <c r="AS127" s="102"/>
      <c r="AT127" s="59"/>
      <c r="AU127" s="118">
        <f>AVERAGE(Table12151658922[[#This Row],[Column45]],Table12151658922[[#This Row],[Column44]],Table12151658922[[#This Row],[Column43]])</f>
        <v>0</v>
      </c>
      <c r="AV127" s="102">
        <v>0</v>
      </c>
      <c r="AW127" s="102">
        <v>0</v>
      </c>
      <c r="AX127" s="102">
        <v>0</v>
      </c>
      <c r="AY127" s="102">
        <v>0</v>
      </c>
      <c r="AZ127" s="102">
        <v>0</v>
      </c>
      <c r="BA12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8" spans="1:53" ht="23.1" customHeight="1" x14ac:dyDescent="0.3">
      <c r="A128" s="80">
        <v>126</v>
      </c>
      <c r="B128" s="63" t="s">
        <v>236</v>
      </c>
      <c r="C128" s="64" t="s">
        <v>237</v>
      </c>
      <c r="D128" s="63" t="s">
        <v>541</v>
      </c>
      <c r="E128" s="63" t="s">
        <v>160</v>
      </c>
      <c r="F128" s="54"/>
      <c r="G128" s="54"/>
      <c r="H128" s="54"/>
      <c r="I128" s="54"/>
      <c r="J128" s="65"/>
      <c r="K128" s="118">
        <v>0</v>
      </c>
      <c r="L128" s="54"/>
      <c r="M128" s="54"/>
      <c r="N128" s="54"/>
      <c r="O128" s="54"/>
      <c r="P128" s="65"/>
      <c r="Q12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8" s="101"/>
      <c r="S128" s="101"/>
      <c r="T128" s="101"/>
      <c r="U128" s="101"/>
      <c r="V128" s="65"/>
      <c r="W128" s="118" t="e">
        <f>AVERAGE(Table12151658922[[#This Row],[Column19]],Table12151658922[[#This Row],[Column20]],Table12151658922[[#This Row],[Column22]])</f>
        <v>#DIV/0!</v>
      </c>
      <c r="X128" s="59">
        <v>0</v>
      </c>
      <c r="Y128" s="59">
        <v>0</v>
      </c>
      <c r="Z128" s="59">
        <v>0</v>
      </c>
      <c r="AA128" s="101"/>
      <c r="AB128" s="65"/>
      <c r="AC128" s="118">
        <f>AVERAGE(Table12151658922[[#This Row],[Column25]],Table12151658922[[#This Row],[Column26]],Table12151658922[[#This Row],[Column27]])</f>
        <v>0</v>
      </c>
      <c r="AD128" s="101"/>
      <c r="AE128" s="101"/>
      <c r="AF128" s="101"/>
      <c r="AG128" s="101"/>
      <c r="AH128" s="65"/>
      <c r="AI128" s="118" t="e">
        <f>AVERAGE(Table12151658922[[#This Row],[Column33]],Table12151658922[[#This Row],[Column32]],Table12151658922[[#This Row],[Column31]])</f>
        <v>#DIV/0!</v>
      </c>
      <c r="AJ128" s="54"/>
      <c r="AK128" s="54"/>
      <c r="AL128" s="101"/>
      <c r="AM128" s="54"/>
      <c r="AN128" s="65"/>
      <c r="AO128" s="118">
        <v>0</v>
      </c>
      <c r="AP128" s="59">
        <v>0</v>
      </c>
      <c r="AQ128" s="59">
        <v>0</v>
      </c>
      <c r="AR128" s="59">
        <v>0</v>
      </c>
      <c r="AS128" s="101"/>
      <c r="AT128" s="65"/>
      <c r="AU128" s="118">
        <f>AVERAGE(Table12151658922[[#This Row],[Column45]],Table12151658922[[#This Row],[Column44]],Table12151658922[[#This Row],[Column43]])</f>
        <v>0</v>
      </c>
      <c r="AV128" s="102">
        <v>0</v>
      </c>
      <c r="AW128" s="102">
        <v>0</v>
      </c>
      <c r="AX128" s="102">
        <v>0</v>
      </c>
      <c r="AY128" s="102">
        <v>0</v>
      </c>
      <c r="AZ128" s="102">
        <v>0</v>
      </c>
      <c r="BA12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29" spans="1:53" ht="23.1" customHeight="1" x14ac:dyDescent="0.3">
      <c r="A129" s="79">
        <v>127</v>
      </c>
      <c r="B129" s="56" t="s">
        <v>365</v>
      </c>
      <c r="C129" s="57" t="s">
        <v>366</v>
      </c>
      <c r="D129" s="56" t="s">
        <v>541</v>
      </c>
      <c r="E129" s="56" t="s">
        <v>492</v>
      </c>
      <c r="F129" s="58"/>
      <c r="G129" s="58"/>
      <c r="H129" s="58"/>
      <c r="I129" s="58"/>
      <c r="J129" s="59"/>
      <c r="K129" s="118">
        <v>0</v>
      </c>
      <c r="L129" s="58"/>
      <c r="M129" s="58"/>
      <c r="N129" s="58"/>
      <c r="O129" s="58"/>
      <c r="P129" s="59"/>
      <c r="Q12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29" s="102"/>
      <c r="S129" s="102"/>
      <c r="T129" s="102"/>
      <c r="U129" s="102"/>
      <c r="V129" s="59"/>
      <c r="W129" s="118" t="e">
        <f>AVERAGE(Table12151658922[[#This Row],[Column19]],Table12151658922[[#This Row],[Column20]],Table12151658922[[#This Row],[Column22]])</f>
        <v>#DIV/0!</v>
      </c>
      <c r="X129" s="59">
        <v>0</v>
      </c>
      <c r="Y129" s="59">
        <v>0</v>
      </c>
      <c r="Z129" s="59">
        <v>0</v>
      </c>
      <c r="AA129" s="102"/>
      <c r="AB129" s="59"/>
      <c r="AC129" s="118">
        <f>AVERAGE(Table12151658922[[#This Row],[Column25]],Table12151658922[[#This Row],[Column26]],Table12151658922[[#This Row],[Column27]])</f>
        <v>0</v>
      </c>
      <c r="AD129" s="102"/>
      <c r="AE129" s="102"/>
      <c r="AF129" s="102"/>
      <c r="AG129" s="102"/>
      <c r="AH129" s="59"/>
      <c r="AI129" s="118" t="e">
        <f>AVERAGE(Table12151658922[[#This Row],[Column33]],Table12151658922[[#This Row],[Column32]],Table12151658922[[#This Row],[Column31]])</f>
        <v>#DIV/0!</v>
      </c>
      <c r="AJ129" s="58"/>
      <c r="AK129" s="58"/>
      <c r="AL129" s="102"/>
      <c r="AM129" s="58"/>
      <c r="AN129" s="59"/>
      <c r="AO129" s="118">
        <v>0</v>
      </c>
      <c r="AP129" s="59">
        <v>0</v>
      </c>
      <c r="AQ129" s="59">
        <v>0</v>
      </c>
      <c r="AR129" s="59">
        <v>0</v>
      </c>
      <c r="AS129" s="102"/>
      <c r="AT129" s="59"/>
      <c r="AU129" s="118">
        <f>AVERAGE(Table12151658922[[#This Row],[Column45]],Table12151658922[[#This Row],[Column44]],Table12151658922[[#This Row],[Column43]])</f>
        <v>0</v>
      </c>
      <c r="AV129" s="102">
        <v>0</v>
      </c>
      <c r="AW129" s="102">
        <v>0</v>
      </c>
      <c r="AX129" s="102">
        <v>0</v>
      </c>
      <c r="AY129" s="102">
        <v>0</v>
      </c>
      <c r="AZ129" s="102">
        <v>0</v>
      </c>
      <c r="BA12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0" spans="1:53" ht="23.1" customHeight="1" x14ac:dyDescent="0.3">
      <c r="A130" s="80">
        <v>128</v>
      </c>
      <c r="B130" s="63" t="s">
        <v>367</v>
      </c>
      <c r="C130" s="64" t="s">
        <v>368</v>
      </c>
      <c r="D130" s="63" t="s">
        <v>449</v>
      </c>
      <c r="E130" s="63" t="s">
        <v>492</v>
      </c>
      <c r="F130" s="54"/>
      <c r="G130" s="54"/>
      <c r="H130" s="54"/>
      <c r="I130" s="54"/>
      <c r="J130" s="65"/>
      <c r="K130" s="118">
        <v>0</v>
      </c>
      <c r="L130" s="54"/>
      <c r="M130" s="54"/>
      <c r="N130" s="54"/>
      <c r="O130" s="54"/>
      <c r="P130" s="65"/>
      <c r="Q13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0" s="101"/>
      <c r="S130" s="101"/>
      <c r="T130" s="101"/>
      <c r="U130" s="101"/>
      <c r="V130" s="65"/>
      <c r="W130" s="118" t="e">
        <f>AVERAGE(Table12151658922[[#This Row],[Column19]],Table12151658922[[#This Row],[Column20]],Table12151658922[[#This Row],[Column22]])</f>
        <v>#DIV/0!</v>
      </c>
      <c r="X130" s="59">
        <v>0</v>
      </c>
      <c r="Y130" s="59">
        <v>0</v>
      </c>
      <c r="Z130" s="59">
        <v>0</v>
      </c>
      <c r="AA130" s="101"/>
      <c r="AB130" s="65"/>
      <c r="AC130" s="118">
        <f>AVERAGE(Table12151658922[[#This Row],[Column25]],Table12151658922[[#This Row],[Column26]],Table12151658922[[#This Row],[Column27]])</f>
        <v>0</v>
      </c>
      <c r="AD130" s="101"/>
      <c r="AE130" s="101"/>
      <c r="AF130" s="101"/>
      <c r="AG130" s="101"/>
      <c r="AH130" s="65"/>
      <c r="AI130" s="118" t="e">
        <f>AVERAGE(Table12151658922[[#This Row],[Column33]],Table12151658922[[#This Row],[Column32]],Table12151658922[[#This Row],[Column31]])</f>
        <v>#DIV/0!</v>
      </c>
      <c r="AJ130" s="54"/>
      <c r="AK130" s="54"/>
      <c r="AL130" s="101"/>
      <c r="AM130" s="54"/>
      <c r="AN130" s="65"/>
      <c r="AO130" s="118">
        <v>0</v>
      </c>
      <c r="AP130" s="59">
        <v>0</v>
      </c>
      <c r="AQ130" s="59">
        <v>0</v>
      </c>
      <c r="AR130" s="59">
        <v>0</v>
      </c>
      <c r="AS130" s="101"/>
      <c r="AT130" s="65"/>
      <c r="AU130" s="118">
        <f>AVERAGE(Table12151658922[[#This Row],[Column45]],Table12151658922[[#This Row],[Column44]],Table12151658922[[#This Row],[Column43]])</f>
        <v>0</v>
      </c>
      <c r="AV130" s="102">
        <v>0</v>
      </c>
      <c r="AW130" s="102">
        <v>0</v>
      </c>
      <c r="AX130" s="102">
        <v>0</v>
      </c>
      <c r="AY130" s="102">
        <v>0</v>
      </c>
      <c r="AZ130" s="102">
        <v>0</v>
      </c>
      <c r="BA13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1" spans="1:53" ht="23.1" customHeight="1" x14ac:dyDescent="0.3">
      <c r="A131" s="79">
        <v>129</v>
      </c>
      <c r="B131" s="56" t="s">
        <v>250</v>
      </c>
      <c r="C131" s="57" t="s">
        <v>251</v>
      </c>
      <c r="D131" s="56" t="s">
        <v>541</v>
      </c>
      <c r="E131" s="56" t="s">
        <v>160</v>
      </c>
      <c r="F131" s="58"/>
      <c r="G131" s="58"/>
      <c r="H131" s="58"/>
      <c r="I131" s="58"/>
      <c r="J131" s="59"/>
      <c r="K131" s="118">
        <v>0</v>
      </c>
      <c r="L131" s="58"/>
      <c r="M131" s="58"/>
      <c r="N131" s="58"/>
      <c r="O131" s="58"/>
      <c r="P131" s="59"/>
      <c r="Q13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1" s="102"/>
      <c r="S131" s="102"/>
      <c r="T131" s="102"/>
      <c r="U131" s="102"/>
      <c r="V131" s="59"/>
      <c r="W131" s="118" t="e">
        <f>AVERAGE(Table12151658922[[#This Row],[Column19]],Table12151658922[[#This Row],[Column20]],Table12151658922[[#This Row],[Column22]])</f>
        <v>#DIV/0!</v>
      </c>
      <c r="X131" s="59">
        <v>0</v>
      </c>
      <c r="Y131" s="59">
        <v>0</v>
      </c>
      <c r="Z131" s="59">
        <v>0</v>
      </c>
      <c r="AA131" s="102"/>
      <c r="AB131" s="59"/>
      <c r="AC131" s="118">
        <f>AVERAGE(Table12151658922[[#This Row],[Column25]],Table12151658922[[#This Row],[Column26]],Table12151658922[[#This Row],[Column27]])</f>
        <v>0</v>
      </c>
      <c r="AD131" s="102"/>
      <c r="AE131" s="102"/>
      <c r="AF131" s="102"/>
      <c r="AG131" s="102"/>
      <c r="AH131" s="59"/>
      <c r="AI131" s="118" t="e">
        <f>AVERAGE(Table12151658922[[#This Row],[Column33]],Table12151658922[[#This Row],[Column32]],Table12151658922[[#This Row],[Column31]])</f>
        <v>#DIV/0!</v>
      </c>
      <c r="AJ131" s="58"/>
      <c r="AK131" s="58"/>
      <c r="AL131" s="102"/>
      <c r="AM131" s="58"/>
      <c r="AN131" s="59"/>
      <c r="AO131" s="118">
        <v>0</v>
      </c>
      <c r="AP131" s="59">
        <v>0</v>
      </c>
      <c r="AQ131" s="59">
        <v>0</v>
      </c>
      <c r="AR131" s="59">
        <v>0</v>
      </c>
      <c r="AS131" s="102"/>
      <c r="AT131" s="59"/>
      <c r="AU131" s="118">
        <f>AVERAGE(Table12151658922[[#This Row],[Column45]],Table12151658922[[#This Row],[Column44]],Table12151658922[[#This Row],[Column43]])</f>
        <v>0</v>
      </c>
      <c r="AV131" s="102">
        <v>0</v>
      </c>
      <c r="AW131" s="102">
        <v>0</v>
      </c>
      <c r="AX131" s="102">
        <v>0</v>
      </c>
      <c r="AY131" s="102">
        <v>0</v>
      </c>
      <c r="AZ131" s="102">
        <v>0</v>
      </c>
      <c r="BA13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2" spans="1:53" ht="23.1" customHeight="1" x14ac:dyDescent="0.3">
      <c r="A132" s="80">
        <v>130</v>
      </c>
      <c r="B132" s="63" t="s">
        <v>55</v>
      </c>
      <c r="C132" s="64" t="s">
        <v>56</v>
      </c>
      <c r="D132" s="63" t="s">
        <v>449</v>
      </c>
      <c r="E132" s="63" t="s">
        <v>34</v>
      </c>
      <c r="F132" s="54"/>
      <c r="G132" s="54"/>
      <c r="H132" s="54"/>
      <c r="I132" s="54"/>
      <c r="J132" s="65"/>
      <c r="K132" s="118">
        <v>0</v>
      </c>
      <c r="L132" s="54"/>
      <c r="M132" s="54"/>
      <c r="N132" s="54"/>
      <c r="O132" s="54"/>
      <c r="P132" s="65"/>
      <c r="Q13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2" s="101"/>
      <c r="S132" s="101"/>
      <c r="T132" s="101"/>
      <c r="U132" s="101"/>
      <c r="V132" s="65"/>
      <c r="W132" s="118" t="e">
        <f>AVERAGE(Table12151658922[[#This Row],[Column19]],Table12151658922[[#This Row],[Column20]],Table12151658922[[#This Row],[Column22]])</f>
        <v>#DIV/0!</v>
      </c>
      <c r="X132" s="59">
        <v>0</v>
      </c>
      <c r="Y132" s="59">
        <v>0</v>
      </c>
      <c r="Z132" s="59">
        <v>0</v>
      </c>
      <c r="AA132" s="101"/>
      <c r="AB132" s="65"/>
      <c r="AC132" s="118">
        <f>AVERAGE(Table12151658922[[#This Row],[Column25]],Table12151658922[[#This Row],[Column26]],Table12151658922[[#This Row],[Column27]])</f>
        <v>0</v>
      </c>
      <c r="AD132" s="101"/>
      <c r="AE132" s="101"/>
      <c r="AF132" s="101"/>
      <c r="AG132" s="101"/>
      <c r="AH132" s="65"/>
      <c r="AI132" s="118" t="e">
        <f>AVERAGE(Table12151658922[[#This Row],[Column33]],Table12151658922[[#This Row],[Column32]],Table12151658922[[#This Row],[Column31]])</f>
        <v>#DIV/0!</v>
      </c>
      <c r="AJ132" s="54"/>
      <c r="AK132" s="54"/>
      <c r="AL132" s="101"/>
      <c r="AM132" s="54"/>
      <c r="AN132" s="65"/>
      <c r="AO132" s="118">
        <v>0</v>
      </c>
      <c r="AP132" s="59">
        <v>0</v>
      </c>
      <c r="AQ132" s="59">
        <v>0</v>
      </c>
      <c r="AR132" s="59">
        <v>0</v>
      </c>
      <c r="AS132" s="101"/>
      <c r="AT132" s="65"/>
      <c r="AU132" s="118">
        <f>AVERAGE(Table12151658922[[#This Row],[Column45]],Table12151658922[[#This Row],[Column44]],Table12151658922[[#This Row],[Column43]])</f>
        <v>0</v>
      </c>
      <c r="AV132" s="102">
        <v>0</v>
      </c>
      <c r="AW132" s="102">
        <v>0</v>
      </c>
      <c r="AX132" s="102">
        <v>0</v>
      </c>
      <c r="AY132" s="102">
        <v>0</v>
      </c>
      <c r="AZ132" s="102">
        <v>0</v>
      </c>
      <c r="BA13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3" spans="1:53" ht="23.1" customHeight="1" x14ac:dyDescent="0.3">
      <c r="A133" s="79">
        <v>131</v>
      </c>
      <c r="B133" s="56" t="s">
        <v>264</v>
      </c>
      <c r="C133" s="57" t="s">
        <v>265</v>
      </c>
      <c r="D133" s="56" t="s">
        <v>541</v>
      </c>
      <c r="E133" s="56" t="s">
        <v>160</v>
      </c>
      <c r="F133" s="58"/>
      <c r="G133" s="58"/>
      <c r="H133" s="58"/>
      <c r="I133" s="58"/>
      <c r="J133" s="59"/>
      <c r="K133" s="118">
        <v>0</v>
      </c>
      <c r="L133" s="58"/>
      <c r="M133" s="58"/>
      <c r="N133" s="58"/>
      <c r="O133" s="58"/>
      <c r="P133" s="59"/>
      <c r="Q13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3" s="102"/>
      <c r="S133" s="102"/>
      <c r="T133" s="102"/>
      <c r="U133" s="102"/>
      <c r="V133" s="59"/>
      <c r="W133" s="118" t="e">
        <f>AVERAGE(Table12151658922[[#This Row],[Column19]],Table12151658922[[#This Row],[Column20]],Table12151658922[[#This Row],[Column22]])</f>
        <v>#DIV/0!</v>
      </c>
      <c r="X133" s="59">
        <v>0</v>
      </c>
      <c r="Y133" s="59">
        <v>0</v>
      </c>
      <c r="Z133" s="59">
        <v>0</v>
      </c>
      <c r="AA133" s="102"/>
      <c r="AB133" s="59"/>
      <c r="AC133" s="118">
        <f>AVERAGE(Table12151658922[[#This Row],[Column25]],Table12151658922[[#This Row],[Column26]],Table12151658922[[#This Row],[Column27]])</f>
        <v>0</v>
      </c>
      <c r="AD133" s="102"/>
      <c r="AE133" s="102"/>
      <c r="AF133" s="102"/>
      <c r="AG133" s="102"/>
      <c r="AH133" s="59"/>
      <c r="AI133" s="118" t="e">
        <f>AVERAGE(Table12151658922[[#This Row],[Column33]],Table12151658922[[#This Row],[Column32]],Table12151658922[[#This Row],[Column31]])</f>
        <v>#DIV/0!</v>
      </c>
      <c r="AJ133" s="58"/>
      <c r="AK133" s="58"/>
      <c r="AL133" s="102"/>
      <c r="AM133" s="58"/>
      <c r="AN133" s="59"/>
      <c r="AO133" s="118">
        <v>0</v>
      </c>
      <c r="AP133" s="59">
        <v>0</v>
      </c>
      <c r="AQ133" s="59">
        <v>0</v>
      </c>
      <c r="AR133" s="59">
        <v>0</v>
      </c>
      <c r="AS133" s="102"/>
      <c r="AT133" s="59"/>
      <c r="AU133" s="118">
        <f>AVERAGE(Table12151658922[[#This Row],[Column45]],Table12151658922[[#This Row],[Column44]],Table12151658922[[#This Row],[Column43]])</f>
        <v>0</v>
      </c>
      <c r="AV133" s="102">
        <v>0</v>
      </c>
      <c r="AW133" s="102">
        <v>0</v>
      </c>
      <c r="AX133" s="102">
        <v>0</v>
      </c>
      <c r="AY133" s="102">
        <v>0</v>
      </c>
      <c r="AZ133" s="102">
        <v>0</v>
      </c>
      <c r="BA13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4" spans="1:53" ht="23.1" customHeight="1" x14ac:dyDescent="0.3">
      <c r="A134" s="80">
        <v>132</v>
      </c>
      <c r="B134" s="63" t="s">
        <v>78</v>
      </c>
      <c r="C134" s="64" t="s">
        <v>79</v>
      </c>
      <c r="D134" s="63" t="s">
        <v>541</v>
      </c>
      <c r="E134" s="63" t="s">
        <v>34</v>
      </c>
      <c r="F134" s="54"/>
      <c r="G134" s="54"/>
      <c r="H134" s="54"/>
      <c r="I134" s="54"/>
      <c r="J134" s="65"/>
      <c r="K134" s="118">
        <v>0</v>
      </c>
      <c r="L134" s="54"/>
      <c r="M134" s="54"/>
      <c r="N134" s="54"/>
      <c r="O134" s="54"/>
      <c r="P134" s="65"/>
      <c r="Q13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4" s="101"/>
      <c r="S134" s="101"/>
      <c r="T134" s="101"/>
      <c r="U134" s="101"/>
      <c r="V134" s="65"/>
      <c r="W134" s="118" t="e">
        <f>AVERAGE(Table12151658922[[#This Row],[Column19]],Table12151658922[[#This Row],[Column20]],Table12151658922[[#This Row],[Column22]])</f>
        <v>#DIV/0!</v>
      </c>
      <c r="X134" s="59">
        <v>0</v>
      </c>
      <c r="Y134" s="59">
        <v>0</v>
      </c>
      <c r="Z134" s="59">
        <v>0</v>
      </c>
      <c r="AA134" s="101"/>
      <c r="AB134" s="65"/>
      <c r="AC134" s="118">
        <f>AVERAGE(Table12151658922[[#This Row],[Column25]],Table12151658922[[#This Row],[Column26]],Table12151658922[[#This Row],[Column27]])</f>
        <v>0</v>
      </c>
      <c r="AD134" s="101"/>
      <c r="AE134" s="101"/>
      <c r="AF134" s="101"/>
      <c r="AG134" s="101"/>
      <c r="AH134" s="65"/>
      <c r="AI134" s="118" t="e">
        <f>AVERAGE(Table12151658922[[#This Row],[Column33]],Table12151658922[[#This Row],[Column32]],Table12151658922[[#This Row],[Column31]])</f>
        <v>#DIV/0!</v>
      </c>
      <c r="AJ134" s="54"/>
      <c r="AK134" s="54"/>
      <c r="AL134" s="101"/>
      <c r="AM134" s="54"/>
      <c r="AN134" s="65"/>
      <c r="AO134" s="118">
        <v>0</v>
      </c>
      <c r="AP134" s="59">
        <v>0</v>
      </c>
      <c r="AQ134" s="59">
        <v>0</v>
      </c>
      <c r="AR134" s="59">
        <v>0</v>
      </c>
      <c r="AS134" s="101"/>
      <c r="AT134" s="65"/>
      <c r="AU134" s="118">
        <f>AVERAGE(Table12151658922[[#This Row],[Column45]],Table12151658922[[#This Row],[Column44]],Table12151658922[[#This Row],[Column43]])</f>
        <v>0</v>
      </c>
      <c r="AV134" s="102">
        <v>0</v>
      </c>
      <c r="AW134" s="102">
        <v>0</v>
      </c>
      <c r="AX134" s="102">
        <v>0</v>
      </c>
      <c r="AY134" s="102">
        <v>0</v>
      </c>
      <c r="AZ134" s="102">
        <v>0</v>
      </c>
      <c r="BA13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5" spans="1:53" ht="23.1" customHeight="1" x14ac:dyDescent="0.3">
      <c r="A135" s="79">
        <v>133</v>
      </c>
      <c r="B135" s="56" t="s">
        <v>84</v>
      </c>
      <c r="C135" s="57" t="s">
        <v>85</v>
      </c>
      <c r="D135" s="56" t="s">
        <v>449</v>
      </c>
      <c r="E135" s="56" t="s">
        <v>34</v>
      </c>
      <c r="F135" s="58"/>
      <c r="G135" s="58"/>
      <c r="H135" s="58"/>
      <c r="I135" s="58"/>
      <c r="J135" s="59"/>
      <c r="K135" s="118">
        <v>0</v>
      </c>
      <c r="L135" s="58"/>
      <c r="M135" s="58"/>
      <c r="N135" s="58"/>
      <c r="O135" s="58"/>
      <c r="P135" s="59"/>
      <c r="Q13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5" s="102"/>
      <c r="S135" s="102"/>
      <c r="T135" s="102"/>
      <c r="U135" s="102"/>
      <c r="V135" s="59"/>
      <c r="W135" s="118" t="e">
        <f>AVERAGE(Table12151658922[[#This Row],[Column19]],Table12151658922[[#This Row],[Column20]],Table12151658922[[#This Row],[Column22]])</f>
        <v>#DIV/0!</v>
      </c>
      <c r="X135" s="59">
        <v>0</v>
      </c>
      <c r="Y135" s="59">
        <v>0</v>
      </c>
      <c r="Z135" s="59">
        <v>0</v>
      </c>
      <c r="AA135" s="102"/>
      <c r="AB135" s="59"/>
      <c r="AC135" s="118">
        <f>AVERAGE(Table12151658922[[#This Row],[Column25]],Table12151658922[[#This Row],[Column26]],Table12151658922[[#This Row],[Column27]])</f>
        <v>0</v>
      </c>
      <c r="AD135" s="102"/>
      <c r="AE135" s="102"/>
      <c r="AF135" s="102"/>
      <c r="AG135" s="102"/>
      <c r="AH135" s="59"/>
      <c r="AI135" s="118" t="e">
        <f>AVERAGE(Table12151658922[[#This Row],[Column33]],Table12151658922[[#This Row],[Column32]],Table12151658922[[#This Row],[Column31]])</f>
        <v>#DIV/0!</v>
      </c>
      <c r="AJ135" s="58"/>
      <c r="AK135" s="58"/>
      <c r="AL135" s="102"/>
      <c r="AM135" s="58"/>
      <c r="AN135" s="59"/>
      <c r="AO135" s="118">
        <v>0</v>
      </c>
      <c r="AP135" s="59">
        <v>0</v>
      </c>
      <c r="AQ135" s="59">
        <v>0</v>
      </c>
      <c r="AR135" s="59">
        <v>0</v>
      </c>
      <c r="AS135" s="102"/>
      <c r="AT135" s="59"/>
      <c r="AU135" s="118">
        <f>AVERAGE(Table12151658922[[#This Row],[Column45]],Table12151658922[[#This Row],[Column44]],Table12151658922[[#This Row],[Column43]])</f>
        <v>0</v>
      </c>
      <c r="AV135" s="102">
        <v>0</v>
      </c>
      <c r="AW135" s="102">
        <v>0</v>
      </c>
      <c r="AX135" s="102">
        <v>0</v>
      </c>
      <c r="AY135" s="102">
        <v>0</v>
      </c>
      <c r="AZ135" s="102">
        <v>0</v>
      </c>
      <c r="BA13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6" spans="1:53" ht="23.1" customHeight="1" x14ac:dyDescent="0.3">
      <c r="A136" s="80">
        <v>134</v>
      </c>
      <c r="B136" s="63" t="s">
        <v>252</v>
      </c>
      <c r="C136" s="64" t="s">
        <v>253</v>
      </c>
      <c r="D136" s="63" t="s">
        <v>449</v>
      </c>
      <c r="E136" s="63" t="s">
        <v>160</v>
      </c>
      <c r="F136" s="54"/>
      <c r="G136" s="54"/>
      <c r="H136" s="54"/>
      <c r="I136" s="54"/>
      <c r="J136" s="65"/>
      <c r="K136" s="118">
        <v>0</v>
      </c>
      <c r="L136" s="54"/>
      <c r="M136" s="54"/>
      <c r="N136" s="54"/>
      <c r="O136" s="54"/>
      <c r="P136" s="65"/>
      <c r="Q13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6" s="101"/>
      <c r="S136" s="101"/>
      <c r="T136" s="101"/>
      <c r="U136" s="101"/>
      <c r="V136" s="65"/>
      <c r="W136" s="118" t="e">
        <f>AVERAGE(Table12151658922[[#This Row],[Column19]],Table12151658922[[#This Row],[Column20]],Table12151658922[[#This Row],[Column22]])</f>
        <v>#DIV/0!</v>
      </c>
      <c r="X136" s="59">
        <v>0</v>
      </c>
      <c r="Y136" s="59">
        <v>0</v>
      </c>
      <c r="Z136" s="59">
        <v>0</v>
      </c>
      <c r="AA136" s="101"/>
      <c r="AB136" s="65"/>
      <c r="AC136" s="118">
        <f>AVERAGE(Table12151658922[[#This Row],[Column25]],Table12151658922[[#This Row],[Column26]],Table12151658922[[#This Row],[Column27]])</f>
        <v>0</v>
      </c>
      <c r="AD136" s="101"/>
      <c r="AE136" s="101"/>
      <c r="AF136" s="101"/>
      <c r="AG136" s="101"/>
      <c r="AH136" s="65"/>
      <c r="AI136" s="118" t="e">
        <f>AVERAGE(Table12151658922[[#This Row],[Column33]],Table12151658922[[#This Row],[Column32]],Table12151658922[[#This Row],[Column31]])</f>
        <v>#DIV/0!</v>
      </c>
      <c r="AJ136" s="54"/>
      <c r="AK136" s="54"/>
      <c r="AL136" s="101"/>
      <c r="AM136" s="54"/>
      <c r="AN136" s="65"/>
      <c r="AO136" s="118">
        <v>0</v>
      </c>
      <c r="AP136" s="59">
        <v>0</v>
      </c>
      <c r="AQ136" s="59">
        <v>0</v>
      </c>
      <c r="AR136" s="59">
        <v>0</v>
      </c>
      <c r="AS136" s="101"/>
      <c r="AT136" s="65"/>
      <c r="AU136" s="118">
        <f>AVERAGE(Table12151658922[[#This Row],[Column45]],Table12151658922[[#This Row],[Column44]],Table12151658922[[#This Row],[Column43]])</f>
        <v>0</v>
      </c>
      <c r="AV136" s="102">
        <v>0</v>
      </c>
      <c r="AW136" s="102">
        <v>0</v>
      </c>
      <c r="AX136" s="102">
        <v>0</v>
      </c>
      <c r="AY136" s="102">
        <v>0</v>
      </c>
      <c r="AZ136" s="102">
        <v>0</v>
      </c>
      <c r="BA13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7" spans="1:53" ht="23.1" customHeight="1" x14ac:dyDescent="0.3">
      <c r="A137" s="79">
        <v>135</v>
      </c>
      <c r="B137" s="56" t="s">
        <v>369</v>
      </c>
      <c r="C137" s="57" t="s">
        <v>370</v>
      </c>
      <c r="D137" s="56" t="s">
        <v>449</v>
      </c>
      <c r="E137" s="56" t="s">
        <v>492</v>
      </c>
      <c r="F137" s="58"/>
      <c r="G137" s="58"/>
      <c r="H137" s="58"/>
      <c r="I137" s="58"/>
      <c r="J137" s="59"/>
      <c r="K137" s="118">
        <v>0</v>
      </c>
      <c r="L137" s="58"/>
      <c r="M137" s="58"/>
      <c r="N137" s="58"/>
      <c r="O137" s="58"/>
      <c r="P137" s="59"/>
      <c r="Q13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7" s="102"/>
      <c r="S137" s="102"/>
      <c r="T137" s="102"/>
      <c r="U137" s="102"/>
      <c r="V137" s="59"/>
      <c r="W137" s="118" t="e">
        <f>AVERAGE(Table12151658922[[#This Row],[Column19]],Table12151658922[[#This Row],[Column20]],Table12151658922[[#This Row],[Column22]])</f>
        <v>#DIV/0!</v>
      </c>
      <c r="X137" s="59">
        <v>0</v>
      </c>
      <c r="Y137" s="59">
        <v>0</v>
      </c>
      <c r="Z137" s="59">
        <v>0</v>
      </c>
      <c r="AA137" s="102"/>
      <c r="AB137" s="59"/>
      <c r="AC137" s="118">
        <f>AVERAGE(Table12151658922[[#This Row],[Column25]],Table12151658922[[#This Row],[Column26]],Table12151658922[[#This Row],[Column27]])</f>
        <v>0</v>
      </c>
      <c r="AD137" s="102"/>
      <c r="AE137" s="102"/>
      <c r="AF137" s="102"/>
      <c r="AG137" s="102"/>
      <c r="AH137" s="59"/>
      <c r="AI137" s="118" t="e">
        <f>AVERAGE(Table12151658922[[#This Row],[Column33]],Table12151658922[[#This Row],[Column32]],Table12151658922[[#This Row],[Column31]])</f>
        <v>#DIV/0!</v>
      </c>
      <c r="AJ137" s="58"/>
      <c r="AK137" s="58"/>
      <c r="AL137" s="102"/>
      <c r="AM137" s="58"/>
      <c r="AN137" s="59"/>
      <c r="AO137" s="118">
        <v>0</v>
      </c>
      <c r="AP137" s="59">
        <v>0</v>
      </c>
      <c r="AQ137" s="59">
        <v>0</v>
      </c>
      <c r="AR137" s="59">
        <v>0</v>
      </c>
      <c r="AS137" s="102"/>
      <c r="AT137" s="59"/>
      <c r="AU137" s="118">
        <f>AVERAGE(Table12151658922[[#This Row],[Column45]],Table12151658922[[#This Row],[Column44]],Table12151658922[[#This Row],[Column43]])</f>
        <v>0</v>
      </c>
      <c r="AV137" s="102">
        <v>0</v>
      </c>
      <c r="AW137" s="102">
        <v>0</v>
      </c>
      <c r="AX137" s="102">
        <v>0</v>
      </c>
      <c r="AY137" s="102">
        <v>0</v>
      </c>
      <c r="AZ137" s="102">
        <v>0</v>
      </c>
      <c r="BA13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8" spans="1:53" ht="23.1" customHeight="1" x14ac:dyDescent="0.3">
      <c r="A138" s="80">
        <v>136</v>
      </c>
      <c r="B138" s="63" t="s">
        <v>371</v>
      </c>
      <c r="C138" s="64" t="s">
        <v>372</v>
      </c>
      <c r="D138" s="63" t="s">
        <v>541</v>
      </c>
      <c r="E138" s="63" t="s">
        <v>492</v>
      </c>
      <c r="F138" s="54"/>
      <c r="G138" s="54"/>
      <c r="H138" s="54"/>
      <c r="I138" s="54"/>
      <c r="J138" s="65"/>
      <c r="K138" s="118">
        <v>0</v>
      </c>
      <c r="L138" s="54"/>
      <c r="M138" s="54"/>
      <c r="N138" s="54"/>
      <c r="O138" s="54"/>
      <c r="P138" s="65"/>
      <c r="Q13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8" s="101"/>
      <c r="S138" s="101"/>
      <c r="T138" s="101"/>
      <c r="U138" s="101"/>
      <c r="V138" s="65"/>
      <c r="W138" s="118" t="e">
        <f>AVERAGE(Table12151658922[[#This Row],[Column19]],Table12151658922[[#This Row],[Column20]],Table12151658922[[#This Row],[Column22]])</f>
        <v>#DIV/0!</v>
      </c>
      <c r="X138" s="59">
        <v>0</v>
      </c>
      <c r="Y138" s="59">
        <v>0</v>
      </c>
      <c r="Z138" s="59">
        <v>0</v>
      </c>
      <c r="AA138" s="101"/>
      <c r="AB138" s="65"/>
      <c r="AC138" s="118">
        <f>AVERAGE(Table12151658922[[#This Row],[Column25]],Table12151658922[[#This Row],[Column26]],Table12151658922[[#This Row],[Column27]])</f>
        <v>0</v>
      </c>
      <c r="AD138" s="101"/>
      <c r="AE138" s="101"/>
      <c r="AF138" s="101"/>
      <c r="AG138" s="101"/>
      <c r="AH138" s="65"/>
      <c r="AI138" s="118" t="e">
        <f>AVERAGE(Table12151658922[[#This Row],[Column33]],Table12151658922[[#This Row],[Column32]],Table12151658922[[#This Row],[Column31]])</f>
        <v>#DIV/0!</v>
      </c>
      <c r="AJ138" s="54"/>
      <c r="AK138" s="54"/>
      <c r="AL138" s="101"/>
      <c r="AM138" s="54"/>
      <c r="AN138" s="65"/>
      <c r="AO138" s="118">
        <v>0</v>
      </c>
      <c r="AP138" s="59">
        <v>0</v>
      </c>
      <c r="AQ138" s="59">
        <v>0</v>
      </c>
      <c r="AR138" s="59">
        <v>0</v>
      </c>
      <c r="AS138" s="101"/>
      <c r="AT138" s="65"/>
      <c r="AU138" s="118">
        <f>AVERAGE(Table12151658922[[#This Row],[Column45]],Table12151658922[[#This Row],[Column44]],Table12151658922[[#This Row],[Column43]])</f>
        <v>0</v>
      </c>
      <c r="AV138" s="102">
        <v>0</v>
      </c>
      <c r="AW138" s="102">
        <v>0</v>
      </c>
      <c r="AX138" s="102">
        <v>0</v>
      </c>
      <c r="AY138" s="102">
        <v>0</v>
      </c>
      <c r="AZ138" s="102">
        <v>0</v>
      </c>
      <c r="BA13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39" spans="1:53" ht="23.1" customHeight="1" x14ac:dyDescent="0.3">
      <c r="A139" s="79">
        <v>137</v>
      </c>
      <c r="B139" s="56" t="s">
        <v>266</v>
      </c>
      <c r="C139" s="57" t="s">
        <v>267</v>
      </c>
      <c r="D139" s="56" t="s">
        <v>541</v>
      </c>
      <c r="E139" s="56" t="s">
        <v>160</v>
      </c>
      <c r="F139" s="58"/>
      <c r="G139" s="58"/>
      <c r="H139" s="58"/>
      <c r="I139" s="58"/>
      <c r="J139" s="59"/>
      <c r="K139" s="118">
        <v>0</v>
      </c>
      <c r="L139" s="58"/>
      <c r="M139" s="58"/>
      <c r="N139" s="58"/>
      <c r="O139" s="58"/>
      <c r="P139" s="59"/>
      <c r="Q13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39" s="102"/>
      <c r="S139" s="102"/>
      <c r="T139" s="102"/>
      <c r="U139" s="102"/>
      <c r="V139" s="59"/>
      <c r="W139" s="118" t="e">
        <f>AVERAGE(Table12151658922[[#This Row],[Column19]],Table12151658922[[#This Row],[Column20]],Table12151658922[[#This Row],[Column22]])</f>
        <v>#DIV/0!</v>
      </c>
      <c r="X139" s="59">
        <v>0</v>
      </c>
      <c r="Y139" s="59">
        <v>0</v>
      </c>
      <c r="Z139" s="59">
        <v>0</v>
      </c>
      <c r="AA139" s="102"/>
      <c r="AB139" s="59"/>
      <c r="AC139" s="118">
        <f>AVERAGE(Table12151658922[[#This Row],[Column25]],Table12151658922[[#This Row],[Column26]],Table12151658922[[#This Row],[Column27]])</f>
        <v>0</v>
      </c>
      <c r="AD139" s="102"/>
      <c r="AE139" s="102"/>
      <c r="AF139" s="102"/>
      <c r="AG139" s="102"/>
      <c r="AH139" s="59"/>
      <c r="AI139" s="118" t="e">
        <f>AVERAGE(Table12151658922[[#This Row],[Column33]],Table12151658922[[#This Row],[Column32]],Table12151658922[[#This Row],[Column31]])</f>
        <v>#DIV/0!</v>
      </c>
      <c r="AJ139" s="58"/>
      <c r="AK139" s="58"/>
      <c r="AL139" s="102"/>
      <c r="AM139" s="58"/>
      <c r="AN139" s="59"/>
      <c r="AO139" s="118">
        <v>0</v>
      </c>
      <c r="AP139" s="59">
        <v>0</v>
      </c>
      <c r="AQ139" s="59">
        <v>0</v>
      </c>
      <c r="AR139" s="59">
        <v>0</v>
      </c>
      <c r="AS139" s="102"/>
      <c r="AT139" s="59"/>
      <c r="AU139" s="118">
        <f>AVERAGE(Table12151658922[[#This Row],[Column45]],Table12151658922[[#This Row],[Column44]],Table12151658922[[#This Row],[Column43]])</f>
        <v>0</v>
      </c>
      <c r="AV139" s="102">
        <v>0</v>
      </c>
      <c r="AW139" s="102">
        <v>0</v>
      </c>
      <c r="AX139" s="102">
        <v>0</v>
      </c>
      <c r="AY139" s="102">
        <v>0</v>
      </c>
      <c r="AZ139" s="102">
        <v>0</v>
      </c>
      <c r="BA13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0" spans="1:53" ht="23.1" customHeight="1" x14ac:dyDescent="0.3">
      <c r="A140" s="80">
        <v>138</v>
      </c>
      <c r="B140" s="63" t="s">
        <v>280</v>
      </c>
      <c r="C140" s="64" t="s">
        <v>281</v>
      </c>
      <c r="D140" s="63" t="s">
        <v>541</v>
      </c>
      <c r="E140" s="63" t="s">
        <v>160</v>
      </c>
      <c r="F140" s="54"/>
      <c r="G140" s="54"/>
      <c r="H140" s="54"/>
      <c r="I140" s="54"/>
      <c r="J140" s="65"/>
      <c r="K140" s="118">
        <v>0</v>
      </c>
      <c r="L140" s="54"/>
      <c r="M140" s="54"/>
      <c r="N140" s="54"/>
      <c r="O140" s="54"/>
      <c r="P140" s="65"/>
      <c r="Q14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0" s="101"/>
      <c r="S140" s="101"/>
      <c r="T140" s="101"/>
      <c r="U140" s="101"/>
      <c r="V140" s="65"/>
      <c r="W140" s="118" t="e">
        <f>AVERAGE(Table12151658922[[#This Row],[Column19]],Table12151658922[[#This Row],[Column20]],Table12151658922[[#This Row],[Column22]])</f>
        <v>#DIV/0!</v>
      </c>
      <c r="X140" s="59">
        <v>0</v>
      </c>
      <c r="Y140" s="59">
        <v>0</v>
      </c>
      <c r="Z140" s="59">
        <v>0</v>
      </c>
      <c r="AA140" s="101"/>
      <c r="AB140" s="65"/>
      <c r="AC140" s="118">
        <f>AVERAGE(Table12151658922[[#This Row],[Column25]],Table12151658922[[#This Row],[Column26]],Table12151658922[[#This Row],[Column27]])</f>
        <v>0</v>
      </c>
      <c r="AD140" s="101"/>
      <c r="AE140" s="101"/>
      <c r="AF140" s="101"/>
      <c r="AG140" s="101"/>
      <c r="AH140" s="65"/>
      <c r="AI140" s="118" t="e">
        <f>AVERAGE(Table12151658922[[#This Row],[Column33]],Table12151658922[[#This Row],[Column32]],Table12151658922[[#This Row],[Column31]])</f>
        <v>#DIV/0!</v>
      </c>
      <c r="AJ140" s="54"/>
      <c r="AK140" s="54"/>
      <c r="AL140" s="101"/>
      <c r="AM140" s="54"/>
      <c r="AN140" s="65"/>
      <c r="AO140" s="118">
        <v>0</v>
      </c>
      <c r="AP140" s="59">
        <v>0</v>
      </c>
      <c r="AQ140" s="59">
        <v>0</v>
      </c>
      <c r="AR140" s="59">
        <v>0</v>
      </c>
      <c r="AS140" s="101"/>
      <c r="AT140" s="65"/>
      <c r="AU140" s="118">
        <f>AVERAGE(Table12151658922[[#This Row],[Column45]],Table12151658922[[#This Row],[Column44]],Table12151658922[[#This Row],[Column43]])</f>
        <v>0</v>
      </c>
      <c r="AV140" s="102">
        <v>0</v>
      </c>
      <c r="AW140" s="102">
        <v>0</v>
      </c>
      <c r="AX140" s="102">
        <v>0</v>
      </c>
      <c r="AY140" s="102">
        <v>0</v>
      </c>
      <c r="AZ140" s="102">
        <v>0</v>
      </c>
      <c r="BA14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1" spans="1:53" ht="23.1" customHeight="1" x14ac:dyDescent="0.3">
      <c r="A141" s="79">
        <v>139</v>
      </c>
      <c r="B141" s="56" t="s">
        <v>151</v>
      </c>
      <c r="C141" s="57" t="s">
        <v>152</v>
      </c>
      <c r="D141" s="56" t="s">
        <v>449</v>
      </c>
      <c r="E141" s="56" t="s">
        <v>34</v>
      </c>
      <c r="F141" s="58"/>
      <c r="G141" s="58"/>
      <c r="H141" s="58"/>
      <c r="I141" s="58"/>
      <c r="J141" s="59"/>
      <c r="K141" s="118">
        <v>0</v>
      </c>
      <c r="L141" s="58"/>
      <c r="M141" s="58"/>
      <c r="N141" s="58"/>
      <c r="O141" s="58"/>
      <c r="P141" s="59"/>
      <c r="Q14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1" s="102"/>
      <c r="S141" s="102"/>
      <c r="T141" s="102"/>
      <c r="U141" s="102"/>
      <c r="V141" s="59"/>
      <c r="W141" s="118" t="e">
        <f>AVERAGE(Table12151658922[[#This Row],[Column19]],Table12151658922[[#This Row],[Column20]],Table12151658922[[#This Row],[Column22]])</f>
        <v>#DIV/0!</v>
      </c>
      <c r="X141" s="59">
        <v>0</v>
      </c>
      <c r="Y141" s="59">
        <v>0</v>
      </c>
      <c r="Z141" s="59">
        <v>0</v>
      </c>
      <c r="AA141" s="102"/>
      <c r="AB141" s="59"/>
      <c r="AC141" s="118">
        <f>AVERAGE(Table12151658922[[#This Row],[Column25]],Table12151658922[[#This Row],[Column26]],Table12151658922[[#This Row],[Column27]])</f>
        <v>0</v>
      </c>
      <c r="AD141" s="102"/>
      <c r="AE141" s="102"/>
      <c r="AF141" s="102"/>
      <c r="AG141" s="102"/>
      <c r="AH141" s="59"/>
      <c r="AI141" s="118" t="e">
        <f>AVERAGE(Table12151658922[[#This Row],[Column33]],Table12151658922[[#This Row],[Column32]],Table12151658922[[#This Row],[Column31]])</f>
        <v>#DIV/0!</v>
      </c>
      <c r="AJ141" s="58"/>
      <c r="AK141" s="58"/>
      <c r="AL141" s="102"/>
      <c r="AM141" s="58"/>
      <c r="AN141" s="59"/>
      <c r="AO141" s="118">
        <v>0</v>
      </c>
      <c r="AP141" s="59">
        <v>0</v>
      </c>
      <c r="AQ141" s="59">
        <v>0</v>
      </c>
      <c r="AR141" s="59">
        <v>0</v>
      </c>
      <c r="AS141" s="102"/>
      <c r="AT141" s="59"/>
      <c r="AU141" s="118">
        <f>AVERAGE(Table12151658922[[#This Row],[Column45]],Table12151658922[[#This Row],[Column44]],Table12151658922[[#This Row],[Column43]])</f>
        <v>0</v>
      </c>
      <c r="AV141" s="102">
        <v>0</v>
      </c>
      <c r="AW141" s="102">
        <v>0</v>
      </c>
      <c r="AX141" s="102">
        <v>0</v>
      </c>
      <c r="AY141" s="102">
        <v>0</v>
      </c>
      <c r="AZ141" s="102">
        <v>0</v>
      </c>
      <c r="BA14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2" spans="1:53" ht="23.1" customHeight="1" x14ac:dyDescent="0.3">
      <c r="A142" s="80">
        <v>140</v>
      </c>
      <c r="B142" s="63" t="s">
        <v>373</v>
      </c>
      <c r="C142" s="64" t="s">
        <v>374</v>
      </c>
      <c r="D142" s="63" t="s">
        <v>449</v>
      </c>
      <c r="E142" s="63" t="s">
        <v>492</v>
      </c>
      <c r="F142" s="54"/>
      <c r="G142" s="54"/>
      <c r="H142" s="54"/>
      <c r="I142" s="54"/>
      <c r="J142" s="65"/>
      <c r="K142" s="118">
        <v>0</v>
      </c>
      <c r="L142" s="54"/>
      <c r="M142" s="54"/>
      <c r="N142" s="54"/>
      <c r="O142" s="54"/>
      <c r="P142" s="65"/>
      <c r="Q14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2" s="101"/>
      <c r="S142" s="101"/>
      <c r="T142" s="101"/>
      <c r="U142" s="101"/>
      <c r="V142" s="65"/>
      <c r="W142" s="118" t="e">
        <f>AVERAGE(Table12151658922[[#This Row],[Column19]],Table12151658922[[#This Row],[Column20]],Table12151658922[[#This Row],[Column22]])</f>
        <v>#DIV/0!</v>
      </c>
      <c r="X142" s="59">
        <v>0</v>
      </c>
      <c r="Y142" s="59">
        <v>0</v>
      </c>
      <c r="Z142" s="59">
        <v>0</v>
      </c>
      <c r="AA142" s="101"/>
      <c r="AB142" s="65"/>
      <c r="AC142" s="118">
        <f>AVERAGE(Table12151658922[[#This Row],[Column25]],Table12151658922[[#This Row],[Column26]],Table12151658922[[#This Row],[Column27]])</f>
        <v>0</v>
      </c>
      <c r="AD142" s="101"/>
      <c r="AE142" s="101"/>
      <c r="AF142" s="101"/>
      <c r="AG142" s="101"/>
      <c r="AH142" s="65"/>
      <c r="AI142" s="118" t="e">
        <f>AVERAGE(Table12151658922[[#This Row],[Column33]],Table12151658922[[#This Row],[Column32]],Table12151658922[[#This Row],[Column31]])</f>
        <v>#DIV/0!</v>
      </c>
      <c r="AJ142" s="54"/>
      <c r="AK142" s="54"/>
      <c r="AL142" s="101"/>
      <c r="AM142" s="54"/>
      <c r="AN142" s="65"/>
      <c r="AO142" s="118">
        <v>0</v>
      </c>
      <c r="AP142" s="59">
        <v>0</v>
      </c>
      <c r="AQ142" s="59">
        <v>0</v>
      </c>
      <c r="AR142" s="59">
        <v>0</v>
      </c>
      <c r="AS142" s="101"/>
      <c r="AT142" s="65"/>
      <c r="AU142" s="118">
        <f>AVERAGE(Table12151658922[[#This Row],[Column45]],Table12151658922[[#This Row],[Column44]],Table12151658922[[#This Row],[Column43]])</f>
        <v>0</v>
      </c>
      <c r="AV142" s="102">
        <v>0</v>
      </c>
      <c r="AW142" s="102">
        <v>0</v>
      </c>
      <c r="AX142" s="102">
        <v>0</v>
      </c>
      <c r="AY142" s="102">
        <v>0</v>
      </c>
      <c r="AZ142" s="102">
        <v>0</v>
      </c>
      <c r="BA14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3" spans="1:53" ht="23.1" customHeight="1" x14ac:dyDescent="0.3">
      <c r="A143" s="79">
        <v>141</v>
      </c>
      <c r="B143" s="56" t="s">
        <v>268</v>
      </c>
      <c r="C143" s="57" t="s">
        <v>269</v>
      </c>
      <c r="D143" s="56" t="s">
        <v>449</v>
      </c>
      <c r="E143" s="56" t="s">
        <v>160</v>
      </c>
      <c r="F143" s="58"/>
      <c r="G143" s="58"/>
      <c r="H143" s="58"/>
      <c r="I143" s="58"/>
      <c r="J143" s="59"/>
      <c r="K143" s="118">
        <v>0</v>
      </c>
      <c r="L143" s="58"/>
      <c r="M143" s="58"/>
      <c r="N143" s="58"/>
      <c r="O143" s="58"/>
      <c r="P143" s="59"/>
      <c r="Q14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3" s="102"/>
      <c r="S143" s="102"/>
      <c r="T143" s="102"/>
      <c r="U143" s="102"/>
      <c r="V143" s="59"/>
      <c r="W143" s="118" t="e">
        <f>AVERAGE(Table12151658922[[#This Row],[Column19]],Table12151658922[[#This Row],[Column20]],Table12151658922[[#This Row],[Column22]])</f>
        <v>#DIV/0!</v>
      </c>
      <c r="X143" s="59">
        <v>0</v>
      </c>
      <c r="Y143" s="59">
        <v>0</v>
      </c>
      <c r="Z143" s="59">
        <v>0</v>
      </c>
      <c r="AA143" s="102"/>
      <c r="AB143" s="59"/>
      <c r="AC143" s="118">
        <f>AVERAGE(Table12151658922[[#This Row],[Column25]],Table12151658922[[#This Row],[Column26]],Table12151658922[[#This Row],[Column27]])</f>
        <v>0</v>
      </c>
      <c r="AD143" s="102"/>
      <c r="AE143" s="102"/>
      <c r="AF143" s="102"/>
      <c r="AG143" s="102"/>
      <c r="AH143" s="59"/>
      <c r="AI143" s="118" t="e">
        <f>AVERAGE(Table12151658922[[#This Row],[Column33]],Table12151658922[[#This Row],[Column32]],Table12151658922[[#This Row],[Column31]])</f>
        <v>#DIV/0!</v>
      </c>
      <c r="AJ143" s="58"/>
      <c r="AK143" s="58"/>
      <c r="AL143" s="102"/>
      <c r="AM143" s="58"/>
      <c r="AN143" s="59"/>
      <c r="AO143" s="118">
        <v>0</v>
      </c>
      <c r="AP143" s="59">
        <v>0</v>
      </c>
      <c r="AQ143" s="59">
        <v>0</v>
      </c>
      <c r="AR143" s="59">
        <v>0</v>
      </c>
      <c r="AS143" s="102"/>
      <c r="AT143" s="59"/>
      <c r="AU143" s="118">
        <f>AVERAGE(Table12151658922[[#This Row],[Column45]],Table12151658922[[#This Row],[Column44]],Table12151658922[[#This Row],[Column43]])</f>
        <v>0</v>
      </c>
      <c r="AV143" s="102">
        <v>0</v>
      </c>
      <c r="AW143" s="102">
        <v>0</v>
      </c>
      <c r="AX143" s="102">
        <v>0</v>
      </c>
      <c r="AY143" s="102">
        <v>0</v>
      </c>
      <c r="AZ143" s="102">
        <v>0</v>
      </c>
      <c r="BA14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4" spans="1:53" ht="23.1" customHeight="1" x14ac:dyDescent="0.3">
      <c r="A144" s="80">
        <v>142</v>
      </c>
      <c r="B144" s="63" t="s">
        <v>169</v>
      </c>
      <c r="C144" s="64" t="s">
        <v>170</v>
      </c>
      <c r="D144" s="63" t="s">
        <v>541</v>
      </c>
      <c r="E144" s="63" t="s">
        <v>160</v>
      </c>
      <c r="F144" s="54"/>
      <c r="G144" s="54"/>
      <c r="H144" s="54"/>
      <c r="I144" s="54"/>
      <c r="J144" s="65"/>
      <c r="K144" s="118">
        <v>0</v>
      </c>
      <c r="L144" s="54"/>
      <c r="M144" s="54"/>
      <c r="N144" s="54"/>
      <c r="O144" s="54"/>
      <c r="P144" s="65"/>
      <c r="Q14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4" s="101"/>
      <c r="S144" s="101"/>
      <c r="T144" s="101"/>
      <c r="U144" s="101"/>
      <c r="V144" s="65"/>
      <c r="W144" s="118" t="e">
        <f>AVERAGE(Table12151658922[[#This Row],[Column19]],Table12151658922[[#This Row],[Column20]],Table12151658922[[#This Row],[Column22]])</f>
        <v>#DIV/0!</v>
      </c>
      <c r="X144" s="59">
        <v>0</v>
      </c>
      <c r="Y144" s="59">
        <v>0</v>
      </c>
      <c r="Z144" s="59">
        <v>0</v>
      </c>
      <c r="AA144" s="101"/>
      <c r="AB144" s="65"/>
      <c r="AC144" s="118">
        <f>AVERAGE(Table12151658922[[#This Row],[Column25]],Table12151658922[[#This Row],[Column26]],Table12151658922[[#This Row],[Column27]])</f>
        <v>0</v>
      </c>
      <c r="AD144" s="101"/>
      <c r="AE144" s="101"/>
      <c r="AF144" s="101"/>
      <c r="AG144" s="101"/>
      <c r="AH144" s="65"/>
      <c r="AI144" s="118" t="e">
        <f>AVERAGE(Table12151658922[[#This Row],[Column33]],Table12151658922[[#This Row],[Column32]],Table12151658922[[#This Row],[Column31]])</f>
        <v>#DIV/0!</v>
      </c>
      <c r="AJ144" s="54"/>
      <c r="AK144" s="54"/>
      <c r="AL144" s="101"/>
      <c r="AM144" s="54"/>
      <c r="AN144" s="65"/>
      <c r="AO144" s="118">
        <v>0</v>
      </c>
      <c r="AP144" s="59">
        <v>0</v>
      </c>
      <c r="AQ144" s="59">
        <v>0</v>
      </c>
      <c r="AR144" s="59">
        <v>0</v>
      </c>
      <c r="AS144" s="101"/>
      <c r="AT144" s="65"/>
      <c r="AU144" s="118">
        <f>AVERAGE(Table12151658922[[#This Row],[Column45]],Table12151658922[[#This Row],[Column44]],Table12151658922[[#This Row],[Column43]])</f>
        <v>0</v>
      </c>
      <c r="AV144" s="102">
        <v>0</v>
      </c>
      <c r="AW144" s="102">
        <v>0</v>
      </c>
      <c r="AX144" s="102">
        <v>0</v>
      </c>
      <c r="AY144" s="102">
        <v>0</v>
      </c>
      <c r="AZ144" s="102">
        <v>0</v>
      </c>
      <c r="BA14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5" spans="1:53" ht="23.1" customHeight="1" x14ac:dyDescent="0.3">
      <c r="A145" s="79">
        <v>143</v>
      </c>
      <c r="B145" s="56" t="s">
        <v>282</v>
      </c>
      <c r="C145" s="57" t="s">
        <v>283</v>
      </c>
      <c r="D145" s="56" t="s">
        <v>449</v>
      </c>
      <c r="E145" s="56" t="s">
        <v>160</v>
      </c>
      <c r="F145" s="58"/>
      <c r="G145" s="58"/>
      <c r="H145" s="58"/>
      <c r="I145" s="58"/>
      <c r="J145" s="59"/>
      <c r="K145" s="118">
        <v>0</v>
      </c>
      <c r="L145" s="58"/>
      <c r="M145" s="58"/>
      <c r="N145" s="58"/>
      <c r="O145" s="58"/>
      <c r="P145" s="59"/>
      <c r="Q14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5" s="102"/>
      <c r="S145" s="102"/>
      <c r="T145" s="102"/>
      <c r="U145" s="102"/>
      <c r="V145" s="59"/>
      <c r="W145" s="118" t="e">
        <f>AVERAGE(Table12151658922[[#This Row],[Column19]],Table12151658922[[#This Row],[Column20]],Table12151658922[[#This Row],[Column22]])</f>
        <v>#DIV/0!</v>
      </c>
      <c r="X145" s="59">
        <v>0</v>
      </c>
      <c r="Y145" s="59">
        <v>0</v>
      </c>
      <c r="Z145" s="59">
        <v>0</v>
      </c>
      <c r="AA145" s="102"/>
      <c r="AB145" s="59"/>
      <c r="AC145" s="118">
        <f>AVERAGE(Table12151658922[[#This Row],[Column25]],Table12151658922[[#This Row],[Column26]],Table12151658922[[#This Row],[Column27]])</f>
        <v>0</v>
      </c>
      <c r="AD145" s="102"/>
      <c r="AE145" s="102"/>
      <c r="AF145" s="102"/>
      <c r="AG145" s="102"/>
      <c r="AH145" s="59"/>
      <c r="AI145" s="118" t="e">
        <f>AVERAGE(Table12151658922[[#This Row],[Column33]],Table12151658922[[#This Row],[Column32]],Table12151658922[[#This Row],[Column31]])</f>
        <v>#DIV/0!</v>
      </c>
      <c r="AJ145" s="58"/>
      <c r="AK145" s="58"/>
      <c r="AL145" s="102"/>
      <c r="AM145" s="58"/>
      <c r="AN145" s="59"/>
      <c r="AO145" s="118">
        <v>0</v>
      </c>
      <c r="AP145" s="59">
        <v>0</v>
      </c>
      <c r="AQ145" s="59">
        <v>0</v>
      </c>
      <c r="AR145" s="59">
        <v>0</v>
      </c>
      <c r="AS145" s="102"/>
      <c r="AT145" s="59"/>
      <c r="AU145" s="118">
        <f>AVERAGE(Table12151658922[[#This Row],[Column45]],Table12151658922[[#This Row],[Column44]],Table12151658922[[#This Row],[Column43]])</f>
        <v>0</v>
      </c>
      <c r="AV145" s="102">
        <v>0</v>
      </c>
      <c r="AW145" s="102">
        <v>0</v>
      </c>
      <c r="AX145" s="102">
        <v>0</v>
      </c>
      <c r="AY145" s="102">
        <v>0</v>
      </c>
      <c r="AZ145" s="102">
        <v>0</v>
      </c>
      <c r="BA14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6" spans="1:53" ht="23.1" customHeight="1" x14ac:dyDescent="0.3">
      <c r="A146" s="80">
        <v>144</v>
      </c>
      <c r="B146" s="63" t="s">
        <v>171</v>
      </c>
      <c r="C146" s="64" t="s">
        <v>172</v>
      </c>
      <c r="D146" s="63" t="s">
        <v>449</v>
      </c>
      <c r="E146" s="63" t="s">
        <v>160</v>
      </c>
      <c r="F146" s="54"/>
      <c r="G146" s="54"/>
      <c r="H146" s="54"/>
      <c r="I146" s="54"/>
      <c r="J146" s="65"/>
      <c r="K146" s="118">
        <v>0</v>
      </c>
      <c r="L146" s="54"/>
      <c r="M146" s="54"/>
      <c r="N146" s="54"/>
      <c r="O146" s="54"/>
      <c r="P146" s="65"/>
      <c r="Q14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6" s="101"/>
      <c r="S146" s="101"/>
      <c r="T146" s="101"/>
      <c r="U146" s="101"/>
      <c r="V146" s="65"/>
      <c r="W146" s="118" t="e">
        <f>AVERAGE(Table12151658922[[#This Row],[Column19]],Table12151658922[[#This Row],[Column20]],Table12151658922[[#This Row],[Column22]])</f>
        <v>#DIV/0!</v>
      </c>
      <c r="X146" s="59">
        <v>0</v>
      </c>
      <c r="Y146" s="59">
        <v>0</v>
      </c>
      <c r="Z146" s="59">
        <v>0</v>
      </c>
      <c r="AA146" s="101"/>
      <c r="AB146" s="65"/>
      <c r="AC146" s="118">
        <f>AVERAGE(Table12151658922[[#This Row],[Column25]],Table12151658922[[#This Row],[Column26]],Table12151658922[[#This Row],[Column27]])</f>
        <v>0</v>
      </c>
      <c r="AD146" s="101"/>
      <c r="AE146" s="101"/>
      <c r="AF146" s="101"/>
      <c r="AG146" s="101"/>
      <c r="AH146" s="65"/>
      <c r="AI146" s="118" t="e">
        <f>AVERAGE(Table12151658922[[#This Row],[Column33]],Table12151658922[[#This Row],[Column32]],Table12151658922[[#This Row],[Column31]])</f>
        <v>#DIV/0!</v>
      </c>
      <c r="AJ146" s="54"/>
      <c r="AK146" s="54"/>
      <c r="AL146" s="101"/>
      <c r="AM146" s="54"/>
      <c r="AN146" s="65"/>
      <c r="AO146" s="118">
        <v>0</v>
      </c>
      <c r="AP146" s="59">
        <v>0</v>
      </c>
      <c r="AQ146" s="59">
        <v>0</v>
      </c>
      <c r="AR146" s="59">
        <v>0</v>
      </c>
      <c r="AS146" s="101"/>
      <c r="AT146" s="65"/>
      <c r="AU146" s="118">
        <f>AVERAGE(Table12151658922[[#This Row],[Column45]],Table12151658922[[#This Row],[Column44]],Table12151658922[[#This Row],[Column43]])</f>
        <v>0</v>
      </c>
      <c r="AV146" s="102">
        <v>0</v>
      </c>
      <c r="AW146" s="102">
        <v>0</v>
      </c>
      <c r="AX146" s="102">
        <v>0</v>
      </c>
      <c r="AY146" s="102">
        <v>0</v>
      </c>
      <c r="AZ146" s="102">
        <v>0</v>
      </c>
      <c r="BA14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7" spans="1:53" ht="23.1" customHeight="1" x14ac:dyDescent="0.3">
      <c r="A147" s="79">
        <v>145</v>
      </c>
      <c r="B147" s="56" t="s">
        <v>375</v>
      </c>
      <c r="C147" s="57" t="s">
        <v>376</v>
      </c>
      <c r="D147" s="56" t="s">
        <v>541</v>
      </c>
      <c r="E147" s="56" t="s">
        <v>492</v>
      </c>
      <c r="F147" s="58"/>
      <c r="G147" s="58"/>
      <c r="H147" s="58"/>
      <c r="I147" s="58"/>
      <c r="J147" s="59"/>
      <c r="K147" s="118">
        <v>0</v>
      </c>
      <c r="L147" s="58"/>
      <c r="M147" s="58"/>
      <c r="N147" s="58"/>
      <c r="O147" s="58"/>
      <c r="P147" s="59"/>
      <c r="Q14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7" s="102"/>
      <c r="S147" s="102"/>
      <c r="T147" s="102"/>
      <c r="U147" s="102"/>
      <c r="V147" s="59"/>
      <c r="W147" s="118" t="e">
        <f>AVERAGE(Table12151658922[[#This Row],[Column19]],Table12151658922[[#This Row],[Column20]],Table12151658922[[#This Row],[Column22]])</f>
        <v>#DIV/0!</v>
      </c>
      <c r="X147" s="59">
        <v>0</v>
      </c>
      <c r="Y147" s="59">
        <v>0</v>
      </c>
      <c r="Z147" s="59">
        <v>0</v>
      </c>
      <c r="AA147" s="102"/>
      <c r="AB147" s="59"/>
      <c r="AC147" s="118">
        <f>AVERAGE(Table12151658922[[#This Row],[Column25]],Table12151658922[[#This Row],[Column26]],Table12151658922[[#This Row],[Column27]])</f>
        <v>0</v>
      </c>
      <c r="AD147" s="102"/>
      <c r="AE147" s="102"/>
      <c r="AF147" s="102"/>
      <c r="AG147" s="102"/>
      <c r="AH147" s="59"/>
      <c r="AI147" s="118" t="e">
        <f>AVERAGE(Table12151658922[[#This Row],[Column33]],Table12151658922[[#This Row],[Column32]],Table12151658922[[#This Row],[Column31]])</f>
        <v>#DIV/0!</v>
      </c>
      <c r="AJ147" s="58"/>
      <c r="AK147" s="58"/>
      <c r="AL147" s="102"/>
      <c r="AM147" s="58"/>
      <c r="AN147" s="59"/>
      <c r="AO147" s="118">
        <v>0</v>
      </c>
      <c r="AP147" s="59">
        <v>0</v>
      </c>
      <c r="AQ147" s="59">
        <v>0</v>
      </c>
      <c r="AR147" s="59">
        <v>0</v>
      </c>
      <c r="AS147" s="102"/>
      <c r="AT147" s="59"/>
      <c r="AU147" s="118">
        <f>AVERAGE(Table12151658922[[#This Row],[Column45]],Table12151658922[[#This Row],[Column44]],Table12151658922[[#This Row],[Column43]])</f>
        <v>0</v>
      </c>
      <c r="AV147" s="102">
        <v>0</v>
      </c>
      <c r="AW147" s="102">
        <v>0</v>
      </c>
      <c r="AX147" s="102">
        <v>0</v>
      </c>
      <c r="AY147" s="102">
        <v>0</v>
      </c>
      <c r="AZ147" s="102">
        <v>0</v>
      </c>
      <c r="BA14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8" spans="1:53" ht="23.1" customHeight="1" x14ac:dyDescent="0.3">
      <c r="A148" s="80">
        <v>146</v>
      </c>
      <c r="B148" s="63" t="s">
        <v>377</v>
      </c>
      <c r="C148" s="64" t="s">
        <v>378</v>
      </c>
      <c r="D148" s="63" t="s">
        <v>541</v>
      </c>
      <c r="E148" s="63" t="s">
        <v>492</v>
      </c>
      <c r="F148" s="54"/>
      <c r="G148" s="54"/>
      <c r="H148" s="54"/>
      <c r="I148" s="54"/>
      <c r="J148" s="65"/>
      <c r="K148" s="118">
        <v>0</v>
      </c>
      <c r="L148" s="54"/>
      <c r="M148" s="54"/>
      <c r="N148" s="54"/>
      <c r="O148" s="54"/>
      <c r="P148" s="65"/>
      <c r="Q14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8" s="101"/>
      <c r="S148" s="101"/>
      <c r="T148" s="101"/>
      <c r="U148" s="101"/>
      <c r="V148" s="65"/>
      <c r="W148" s="118" t="e">
        <f>AVERAGE(Table12151658922[[#This Row],[Column19]],Table12151658922[[#This Row],[Column20]],Table12151658922[[#This Row],[Column22]])</f>
        <v>#DIV/0!</v>
      </c>
      <c r="X148" s="59">
        <v>0</v>
      </c>
      <c r="Y148" s="59">
        <v>0</v>
      </c>
      <c r="Z148" s="59">
        <v>0</v>
      </c>
      <c r="AA148" s="101"/>
      <c r="AB148" s="65"/>
      <c r="AC148" s="118">
        <f>AVERAGE(Table12151658922[[#This Row],[Column25]],Table12151658922[[#This Row],[Column26]],Table12151658922[[#This Row],[Column27]])</f>
        <v>0</v>
      </c>
      <c r="AD148" s="101"/>
      <c r="AE148" s="101"/>
      <c r="AF148" s="101"/>
      <c r="AG148" s="101"/>
      <c r="AH148" s="65"/>
      <c r="AI148" s="118" t="e">
        <f>AVERAGE(Table12151658922[[#This Row],[Column33]],Table12151658922[[#This Row],[Column32]],Table12151658922[[#This Row],[Column31]])</f>
        <v>#DIV/0!</v>
      </c>
      <c r="AJ148" s="54"/>
      <c r="AK148" s="54"/>
      <c r="AL148" s="101"/>
      <c r="AM148" s="54"/>
      <c r="AN148" s="65"/>
      <c r="AO148" s="118">
        <v>0</v>
      </c>
      <c r="AP148" s="59">
        <v>0</v>
      </c>
      <c r="AQ148" s="59">
        <v>0</v>
      </c>
      <c r="AR148" s="59">
        <v>0</v>
      </c>
      <c r="AS148" s="101"/>
      <c r="AT148" s="65"/>
      <c r="AU148" s="118">
        <f>AVERAGE(Table12151658922[[#This Row],[Column45]],Table12151658922[[#This Row],[Column44]],Table12151658922[[#This Row],[Column43]])</f>
        <v>0</v>
      </c>
      <c r="AV148" s="102">
        <v>0</v>
      </c>
      <c r="AW148" s="102">
        <v>0</v>
      </c>
      <c r="AX148" s="102">
        <v>0</v>
      </c>
      <c r="AY148" s="102">
        <v>0</v>
      </c>
      <c r="AZ148" s="102">
        <v>0</v>
      </c>
      <c r="BA14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49" spans="1:53" ht="23.1" customHeight="1" x14ac:dyDescent="0.3">
      <c r="A149" s="79">
        <v>147</v>
      </c>
      <c r="B149" s="56" t="s">
        <v>153</v>
      </c>
      <c r="C149" s="57" t="s">
        <v>154</v>
      </c>
      <c r="D149" s="56" t="s">
        <v>449</v>
      </c>
      <c r="E149" s="56" t="s">
        <v>34</v>
      </c>
      <c r="F149" s="58"/>
      <c r="G149" s="58"/>
      <c r="H149" s="58"/>
      <c r="I149" s="58"/>
      <c r="J149" s="59"/>
      <c r="K149" s="118">
        <v>0</v>
      </c>
      <c r="L149" s="58"/>
      <c r="M149" s="58"/>
      <c r="N149" s="58"/>
      <c r="O149" s="58"/>
      <c r="P149" s="59"/>
      <c r="Q14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49" s="102"/>
      <c r="S149" s="102"/>
      <c r="T149" s="102"/>
      <c r="U149" s="102"/>
      <c r="V149" s="59"/>
      <c r="W149" s="118" t="e">
        <f>AVERAGE(Table12151658922[[#This Row],[Column19]],Table12151658922[[#This Row],[Column20]],Table12151658922[[#This Row],[Column22]])</f>
        <v>#DIV/0!</v>
      </c>
      <c r="X149" s="59">
        <v>0</v>
      </c>
      <c r="Y149" s="59">
        <v>0</v>
      </c>
      <c r="Z149" s="59">
        <v>0</v>
      </c>
      <c r="AA149" s="102"/>
      <c r="AB149" s="59"/>
      <c r="AC149" s="118">
        <f>AVERAGE(Table12151658922[[#This Row],[Column25]],Table12151658922[[#This Row],[Column26]],Table12151658922[[#This Row],[Column27]])</f>
        <v>0</v>
      </c>
      <c r="AD149" s="102"/>
      <c r="AE149" s="102"/>
      <c r="AF149" s="102"/>
      <c r="AG149" s="102"/>
      <c r="AH149" s="59"/>
      <c r="AI149" s="118" t="e">
        <f>AVERAGE(Table12151658922[[#This Row],[Column33]],Table12151658922[[#This Row],[Column32]],Table12151658922[[#This Row],[Column31]])</f>
        <v>#DIV/0!</v>
      </c>
      <c r="AJ149" s="58"/>
      <c r="AK149" s="58"/>
      <c r="AL149" s="102"/>
      <c r="AM149" s="58"/>
      <c r="AN149" s="59"/>
      <c r="AO149" s="118">
        <v>0</v>
      </c>
      <c r="AP149" s="59">
        <v>0</v>
      </c>
      <c r="AQ149" s="59">
        <v>0</v>
      </c>
      <c r="AR149" s="59">
        <v>0</v>
      </c>
      <c r="AS149" s="102"/>
      <c r="AT149" s="59"/>
      <c r="AU149" s="118">
        <f>AVERAGE(Table12151658922[[#This Row],[Column45]],Table12151658922[[#This Row],[Column44]],Table12151658922[[#This Row],[Column43]])</f>
        <v>0</v>
      </c>
      <c r="AV149" s="102">
        <v>0</v>
      </c>
      <c r="AW149" s="102">
        <v>0</v>
      </c>
      <c r="AX149" s="102">
        <v>0</v>
      </c>
      <c r="AY149" s="102">
        <v>0</v>
      </c>
      <c r="AZ149" s="102">
        <v>0</v>
      </c>
      <c r="BA14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0" spans="1:53" ht="23.1" customHeight="1" x14ac:dyDescent="0.3">
      <c r="A150" s="80">
        <v>148</v>
      </c>
      <c r="B150" s="63" t="s">
        <v>379</v>
      </c>
      <c r="C150" s="64" t="s">
        <v>380</v>
      </c>
      <c r="D150" s="63" t="s">
        <v>449</v>
      </c>
      <c r="E150" s="63" t="s">
        <v>492</v>
      </c>
      <c r="F150" s="54"/>
      <c r="G150" s="54"/>
      <c r="H150" s="54"/>
      <c r="I150" s="54"/>
      <c r="J150" s="65"/>
      <c r="K150" s="118">
        <v>0</v>
      </c>
      <c r="L150" s="54"/>
      <c r="M150" s="54"/>
      <c r="N150" s="54"/>
      <c r="O150" s="54"/>
      <c r="P150" s="65"/>
      <c r="Q15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0" s="101"/>
      <c r="S150" s="101"/>
      <c r="T150" s="101"/>
      <c r="U150" s="101"/>
      <c r="V150" s="65"/>
      <c r="W150" s="118" t="e">
        <f>AVERAGE(Table12151658922[[#This Row],[Column19]],Table12151658922[[#This Row],[Column20]],Table12151658922[[#This Row],[Column22]])</f>
        <v>#DIV/0!</v>
      </c>
      <c r="X150" s="59">
        <v>0</v>
      </c>
      <c r="Y150" s="59">
        <v>0</v>
      </c>
      <c r="Z150" s="59">
        <v>0</v>
      </c>
      <c r="AA150" s="101"/>
      <c r="AB150" s="65"/>
      <c r="AC150" s="118">
        <f>AVERAGE(Table12151658922[[#This Row],[Column25]],Table12151658922[[#This Row],[Column26]],Table12151658922[[#This Row],[Column27]])</f>
        <v>0</v>
      </c>
      <c r="AD150" s="101"/>
      <c r="AE150" s="101"/>
      <c r="AF150" s="101"/>
      <c r="AG150" s="101"/>
      <c r="AH150" s="65"/>
      <c r="AI150" s="118" t="e">
        <f>AVERAGE(Table12151658922[[#This Row],[Column33]],Table12151658922[[#This Row],[Column32]],Table12151658922[[#This Row],[Column31]])</f>
        <v>#DIV/0!</v>
      </c>
      <c r="AJ150" s="54"/>
      <c r="AK150" s="54"/>
      <c r="AL150" s="101"/>
      <c r="AM150" s="54"/>
      <c r="AN150" s="65"/>
      <c r="AO150" s="118">
        <v>0</v>
      </c>
      <c r="AP150" s="59">
        <v>0</v>
      </c>
      <c r="AQ150" s="59">
        <v>0</v>
      </c>
      <c r="AR150" s="59">
        <v>0</v>
      </c>
      <c r="AS150" s="101"/>
      <c r="AT150" s="65"/>
      <c r="AU150" s="118">
        <f>AVERAGE(Table12151658922[[#This Row],[Column45]],Table12151658922[[#This Row],[Column44]],Table12151658922[[#This Row],[Column43]])</f>
        <v>0</v>
      </c>
      <c r="AV150" s="102">
        <v>0</v>
      </c>
      <c r="AW150" s="102">
        <v>0</v>
      </c>
      <c r="AX150" s="102">
        <v>0</v>
      </c>
      <c r="AY150" s="102">
        <v>0</v>
      </c>
      <c r="AZ150" s="102">
        <v>0</v>
      </c>
      <c r="BA15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1" spans="1:53" ht="23.1" customHeight="1" x14ac:dyDescent="0.3">
      <c r="A151" s="79">
        <v>149</v>
      </c>
      <c r="B151" s="56" t="s">
        <v>155</v>
      </c>
      <c r="C151" s="57" t="s">
        <v>381</v>
      </c>
      <c r="D151" s="56" t="s">
        <v>449</v>
      </c>
      <c r="E151" s="56" t="s">
        <v>34</v>
      </c>
      <c r="F151" s="58"/>
      <c r="G151" s="58"/>
      <c r="H151" s="58"/>
      <c r="I151" s="58"/>
      <c r="J151" s="59"/>
      <c r="K151" s="118">
        <v>0</v>
      </c>
      <c r="L151" s="58"/>
      <c r="M151" s="58"/>
      <c r="N151" s="58"/>
      <c r="O151" s="58"/>
      <c r="P151" s="59"/>
      <c r="Q15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1" s="102"/>
      <c r="S151" s="102"/>
      <c r="T151" s="102"/>
      <c r="U151" s="102"/>
      <c r="V151" s="59"/>
      <c r="W151" s="118" t="e">
        <f>AVERAGE(Table12151658922[[#This Row],[Column19]],Table12151658922[[#This Row],[Column20]],Table12151658922[[#This Row],[Column22]])</f>
        <v>#DIV/0!</v>
      </c>
      <c r="X151" s="59">
        <v>0</v>
      </c>
      <c r="Y151" s="59">
        <v>0</v>
      </c>
      <c r="Z151" s="59">
        <v>0</v>
      </c>
      <c r="AA151" s="102"/>
      <c r="AB151" s="59"/>
      <c r="AC151" s="118">
        <f>AVERAGE(Table12151658922[[#This Row],[Column25]],Table12151658922[[#This Row],[Column26]],Table12151658922[[#This Row],[Column27]])</f>
        <v>0</v>
      </c>
      <c r="AD151" s="102"/>
      <c r="AE151" s="102"/>
      <c r="AF151" s="102"/>
      <c r="AG151" s="102"/>
      <c r="AH151" s="59"/>
      <c r="AI151" s="118" t="e">
        <f>AVERAGE(Table12151658922[[#This Row],[Column33]],Table12151658922[[#This Row],[Column32]],Table12151658922[[#This Row],[Column31]])</f>
        <v>#DIV/0!</v>
      </c>
      <c r="AJ151" s="58"/>
      <c r="AK151" s="58"/>
      <c r="AL151" s="102"/>
      <c r="AM151" s="58"/>
      <c r="AN151" s="59"/>
      <c r="AO151" s="118">
        <v>0</v>
      </c>
      <c r="AP151" s="59">
        <v>0</v>
      </c>
      <c r="AQ151" s="59">
        <v>0</v>
      </c>
      <c r="AR151" s="59">
        <v>0</v>
      </c>
      <c r="AS151" s="102"/>
      <c r="AT151" s="59"/>
      <c r="AU151" s="118">
        <f>AVERAGE(Table12151658922[[#This Row],[Column45]],Table12151658922[[#This Row],[Column44]],Table12151658922[[#This Row],[Column43]])</f>
        <v>0</v>
      </c>
      <c r="AV151" s="102">
        <v>0</v>
      </c>
      <c r="AW151" s="102">
        <v>0</v>
      </c>
      <c r="AX151" s="102">
        <v>0</v>
      </c>
      <c r="AY151" s="102">
        <v>0</v>
      </c>
      <c r="AZ151" s="102">
        <v>0</v>
      </c>
      <c r="BA15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2" spans="1:53" ht="23.1" customHeight="1" x14ac:dyDescent="0.3">
      <c r="A152" s="80">
        <v>150</v>
      </c>
      <c r="B152" s="63" t="s">
        <v>382</v>
      </c>
      <c r="C152" s="64" t="s">
        <v>383</v>
      </c>
      <c r="D152" s="63" t="s">
        <v>541</v>
      </c>
      <c r="E152" s="63" t="s">
        <v>492</v>
      </c>
      <c r="F152" s="54"/>
      <c r="G152" s="54"/>
      <c r="H152" s="54"/>
      <c r="I152" s="54"/>
      <c r="J152" s="65"/>
      <c r="K152" s="118">
        <v>0</v>
      </c>
      <c r="L152" s="54"/>
      <c r="M152" s="54"/>
      <c r="N152" s="54"/>
      <c r="O152" s="54"/>
      <c r="P152" s="65"/>
      <c r="Q15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2" s="101"/>
      <c r="S152" s="101"/>
      <c r="T152" s="101"/>
      <c r="U152" s="101"/>
      <c r="V152" s="65"/>
      <c r="W152" s="118" t="e">
        <f>AVERAGE(Table12151658922[[#This Row],[Column19]],Table12151658922[[#This Row],[Column20]],Table12151658922[[#This Row],[Column22]])</f>
        <v>#DIV/0!</v>
      </c>
      <c r="X152" s="59">
        <v>0</v>
      </c>
      <c r="Y152" s="59">
        <v>0</v>
      </c>
      <c r="Z152" s="59">
        <v>0</v>
      </c>
      <c r="AA152" s="101"/>
      <c r="AB152" s="65"/>
      <c r="AC152" s="118">
        <f>AVERAGE(Table12151658922[[#This Row],[Column25]],Table12151658922[[#This Row],[Column26]],Table12151658922[[#This Row],[Column27]])</f>
        <v>0</v>
      </c>
      <c r="AD152" s="101"/>
      <c r="AE152" s="101"/>
      <c r="AF152" s="101"/>
      <c r="AG152" s="101"/>
      <c r="AH152" s="65"/>
      <c r="AI152" s="118" t="e">
        <f>AVERAGE(Table12151658922[[#This Row],[Column33]],Table12151658922[[#This Row],[Column32]],Table12151658922[[#This Row],[Column31]])</f>
        <v>#DIV/0!</v>
      </c>
      <c r="AJ152" s="54"/>
      <c r="AK152" s="54"/>
      <c r="AL152" s="101"/>
      <c r="AM152" s="54"/>
      <c r="AN152" s="65"/>
      <c r="AO152" s="118">
        <v>0</v>
      </c>
      <c r="AP152" s="59">
        <v>0</v>
      </c>
      <c r="AQ152" s="59">
        <v>0</v>
      </c>
      <c r="AR152" s="59">
        <v>0</v>
      </c>
      <c r="AS152" s="101"/>
      <c r="AT152" s="65"/>
      <c r="AU152" s="118">
        <f>AVERAGE(Table12151658922[[#This Row],[Column45]],Table12151658922[[#This Row],[Column44]],Table12151658922[[#This Row],[Column43]])</f>
        <v>0</v>
      </c>
      <c r="AV152" s="102">
        <v>0</v>
      </c>
      <c r="AW152" s="102">
        <v>0</v>
      </c>
      <c r="AX152" s="102">
        <v>0</v>
      </c>
      <c r="AY152" s="102">
        <v>0</v>
      </c>
      <c r="AZ152" s="102">
        <v>0</v>
      </c>
      <c r="BA15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3" spans="1:53" ht="23.1" customHeight="1" x14ac:dyDescent="0.3">
      <c r="A153" s="79">
        <v>151</v>
      </c>
      <c r="B153" s="56" t="s">
        <v>45</v>
      </c>
      <c r="C153" s="57" t="s">
        <v>46</v>
      </c>
      <c r="D153" s="56" t="s">
        <v>449</v>
      </c>
      <c r="E153" s="56" t="s">
        <v>34</v>
      </c>
      <c r="F153" s="58"/>
      <c r="G153" s="58"/>
      <c r="H153" s="58"/>
      <c r="I153" s="58"/>
      <c r="J153" s="59"/>
      <c r="K153" s="118">
        <v>0</v>
      </c>
      <c r="L153" s="58"/>
      <c r="M153" s="58"/>
      <c r="N153" s="58"/>
      <c r="O153" s="58"/>
      <c r="P153" s="59"/>
      <c r="Q15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3" s="102"/>
      <c r="S153" s="102"/>
      <c r="T153" s="102"/>
      <c r="U153" s="102"/>
      <c r="V153" s="59"/>
      <c r="W153" s="118" t="e">
        <f>AVERAGE(Table12151658922[[#This Row],[Column19]],Table12151658922[[#This Row],[Column20]],Table12151658922[[#This Row],[Column22]])</f>
        <v>#DIV/0!</v>
      </c>
      <c r="X153" s="59">
        <v>0</v>
      </c>
      <c r="Y153" s="59">
        <v>0</v>
      </c>
      <c r="Z153" s="59">
        <v>0</v>
      </c>
      <c r="AA153" s="102"/>
      <c r="AB153" s="59"/>
      <c r="AC153" s="118">
        <f>AVERAGE(Table12151658922[[#This Row],[Column25]],Table12151658922[[#This Row],[Column26]],Table12151658922[[#This Row],[Column27]])</f>
        <v>0</v>
      </c>
      <c r="AD153" s="102"/>
      <c r="AE153" s="102"/>
      <c r="AF153" s="102"/>
      <c r="AG153" s="102"/>
      <c r="AH153" s="59"/>
      <c r="AI153" s="118" t="e">
        <f>AVERAGE(Table12151658922[[#This Row],[Column33]],Table12151658922[[#This Row],[Column32]],Table12151658922[[#This Row],[Column31]])</f>
        <v>#DIV/0!</v>
      </c>
      <c r="AJ153" s="58"/>
      <c r="AK153" s="58"/>
      <c r="AL153" s="102"/>
      <c r="AM153" s="58"/>
      <c r="AN153" s="59"/>
      <c r="AO153" s="118">
        <v>0</v>
      </c>
      <c r="AP153" s="59">
        <v>0</v>
      </c>
      <c r="AQ153" s="59">
        <v>0</v>
      </c>
      <c r="AR153" s="59">
        <v>0</v>
      </c>
      <c r="AS153" s="102"/>
      <c r="AT153" s="59"/>
      <c r="AU153" s="118">
        <f>AVERAGE(Table12151658922[[#This Row],[Column45]],Table12151658922[[#This Row],[Column44]],Table12151658922[[#This Row],[Column43]])</f>
        <v>0</v>
      </c>
      <c r="AV153" s="102">
        <v>0</v>
      </c>
      <c r="AW153" s="102">
        <v>0</v>
      </c>
      <c r="AX153" s="102">
        <v>0</v>
      </c>
      <c r="AY153" s="102">
        <v>0</v>
      </c>
      <c r="AZ153" s="102">
        <v>0</v>
      </c>
      <c r="BA15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4" spans="1:53" ht="23.1" customHeight="1" x14ac:dyDescent="0.3">
      <c r="A154" s="80">
        <v>152</v>
      </c>
      <c r="B154" s="63" t="s">
        <v>82</v>
      </c>
      <c r="C154" s="64" t="s">
        <v>83</v>
      </c>
      <c r="D154" s="63" t="s">
        <v>449</v>
      </c>
      <c r="E154" s="63" t="s">
        <v>34</v>
      </c>
      <c r="F154" s="54"/>
      <c r="G154" s="54"/>
      <c r="H154" s="54"/>
      <c r="I154" s="54"/>
      <c r="J154" s="65"/>
      <c r="K154" s="118">
        <v>0</v>
      </c>
      <c r="L154" s="54"/>
      <c r="M154" s="54"/>
      <c r="N154" s="54"/>
      <c r="O154" s="54"/>
      <c r="P154" s="65"/>
      <c r="Q15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4" s="101"/>
      <c r="S154" s="101"/>
      <c r="T154" s="101"/>
      <c r="U154" s="101"/>
      <c r="V154" s="65"/>
      <c r="W154" s="118" t="e">
        <f>AVERAGE(Table12151658922[[#This Row],[Column19]],Table12151658922[[#This Row],[Column20]],Table12151658922[[#This Row],[Column22]])</f>
        <v>#DIV/0!</v>
      </c>
      <c r="X154" s="59">
        <v>0</v>
      </c>
      <c r="Y154" s="59">
        <v>0</v>
      </c>
      <c r="Z154" s="59">
        <v>0</v>
      </c>
      <c r="AA154" s="101"/>
      <c r="AB154" s="65"/>
      <c r="AC154" s="118">
        <f>AVERAGE(Table12151658922[[#This Row],[Column25]],Table12151658922[[#This Row],[Column26]],Table12151658922[[#This Row],[Column27]])</f>
        <v>0</v>
      </c>
      <c r="AD154" s="101"/>
      <c r="AE154" s="101"/>
      <c r="AF154" s="101"/>
      <c r="AG154" s="101"/>
      <c r="AH154" s="65"/>
      <c r="AI154" s="118" t="e">
        <f>AVERAGE(Table12151658922[[#This Row],[Column33]],Table12151658922[[#This Row],[Column32]],Table12151658922[[#This Row],[Column31]])</f>
        <v>#DIV/0!</v>
      </c>
      <c r="AJ154" s="54"/>
      <c r="AK154" s="54"/>
      <c r="AL154" s="101"/>
      <c r="AM154" s="54"/>
      <c r="AN154" s="65"/>
      <c r="AO154" s="118">
        <v>0</v>
      </c>
      <c r="AP154" s="59">
        <v>0</v>
      </c>
      <c r="AQ154" s="59">
        <v>0</v>
      </c>
      <c r="AR154" s="59">
        <v>0</v>
      </c>
      <c r="AS154" s="101"/>
      <c r="AT154" s="65"/>
      <c r="AU154" s="118">
        <f>AVERAGE(Table12151658922[[#This Row],[Column45]],Table12151658922[[#This Row],[Column44]],Table12151658922[[#This Row],[Column43]])</f>
        <v>0</v>
      </c>
      <c r="AV154" s="102">
        <v>0</v>
      </c>
      <c r="AW154" s="102">
        <v>0</v>
      </c>
      <c r="AX154" s="102">
        <v>0</v>
      </c>
      <c r="AY154" s="102">
        <v>0</v>
      </c>
      <c r="AZ154" s="102">
        <v>0</v>
      </c>
      <c r="BA15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5" spans="1:53" ht="23.1" customHeight="1" x14ac:dyDescent="0.3">
      <c r="A155" s="79">
        <v>153</v>
      </c>
      <c r="B155" s="56" t="s">
        <v>384</v>
      </c>
      <c r="C155" s="57" t="s">
        <v>385</v>
      </c>
      <c r="D155" s="56" t="s">
        <v>449</v>
      </c>
      <c r="E155" s="56" t="s">
        <v>492</v>
      </c>
      <c r="F155" s="58"/>
      <c r="G155" s="58"/>
      <c r="H155" s="58"/>
      <c r="I155" s="58"/>
      <c r="J155" s="59"/>
      <c r="K155" s="118">
        <v>0</v>
      </c>
      <c r="L155" s="58"/>
      <c r="M155" s="58"/>
      <c r="N155" s="58"/>
      <c r="O155" s="58"/>
      <c r="P155" s="59"/>
      <c r="Q15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5" s="102"/>
      <c r="S155" s="102"/>
      <c r="T155" s="102"/>
      <c r="U155" s="102"/>
      <c r="V155" s="59"/>
      <c r="W155" s="118" t="e">
        <f>AVERAGE(Table12151658922[[#This Row],[Column19]],Table12151658922[[#This Row],[Column20]],Table12151658922[[#This Row],[Column22]])</f>
        <v>#DIV/0!</v>
      </c>
      <c r="X155" s="59">
        <v>0</v>
      </c>
      <c r="Y155" s="59">
        <v>0</v>
      </c>
      <c r="Z155" s="59">
        <v>0</v>
      </c>
      <c r="AA155" s="102"/>
      <c r="AB155" s="59"/>
      <c r="AC155" s="118">
        <f>AVERAGE(Table12151658922[[#This Row],[Column25]],Table12151658922[[#This Row],[Column26]],Table12151658922[[#This Row],[Column27]])</f>
        <v>0</v>
      </c>
      <c r="AD155" s="102"/>
      <c r="AE155" s="102"/>
      <c r="AF155" s="102"/>
      <c r="AG155" s="102"/>
      <c r="AH155" s="59"/>
      <c r="AI155" s="118" t="e">
        <f>AVERAGE(Table12151658922[[#This Row],[Column33]],Table12151658922[[#This Row],[Column32]],Table12151658922[[#This Row],[Column31]])</f>
        <v>#DIV/0!</v>
      </c>
      <c r="AJ155" s="58"/>
      <c r="AK155" s="58"/>
      <c r="AL155" s="102"/>
      <c r="AM155" s="58"/>
      <c r="AN155" s="59"/>
      <c r="AO155" s="118">
        <v>0</v>
      </c>
      <c r="AP155" s="59">
        <v>0</v>
      </c>
      <c r="AQ155" s="59">
        <v>0</v>
      </c>
      <c r="AR155" s="59">
        <v>0</v>
      </c>
      <c r="AS155" s="102"/>
      <c r="AT155" s="59"/>
      <c r="AU155" s="118">
        <f>AVERAGE(Table12151658922[[#This Row],[Column45]],Table12151658922[[#This Row],[Column44]],Table12151658922[[#This Row],[Column43]])</f>
        <v>0</v>
      </c>
      <c r="AV155" s="102">
        <v>0</v>
      </c>
      <c r="AW155" s="102">
        <v>0</v>
      </c>
      <c r="AX155" s="102">
        <v>0</v>
      </c>
      <c r="AY155" s="102">
        <v>0</v>
      </c>
      <c r="AZ155" s="102">
        <v>0</v>
      </c>
      <c r="BA15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6" spans="1:53" ht="23.1" customHeight="1" x14ac:dyDescent="0.3">
      <c r="A156" s="80">
        <v>154</v>
      </c>
      <c r="B156" s="63" t="s">
        <v>92</v>
      </c>
      <c r="C156" s="64" t="s">
        <v>93</v>
      </c>
      <c r="D156" s="63" t="s">
        <v>541</v>
      </c>
      <c r="E156" s="63" t="s">
        <v>34</v>
      </c>
      <c r="F156" s="54"/>
      <c r="G156" s="54"/>
      <c r="H156" s="54"/>
      <c r="I156" s="54"/>
      <c r="J156" s="65"/>
      <c r="K156" s="118">
        <v>0</v>
      </c>
      <c r="L156" s="54"/>
      <c r="M156" s="54"/>
      <c r="N156" s="54"/>
      <c r="O156" s="54"/>
      <c r="P156" s="65"/>
      <c r="Q15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6" s="101"/>
      <c r="S156" s="101"/>
      <c r="T156" s="101"/>
      <c r="U156" s="101"/>
      <c r="V156" s="65"/>
      <c r="W156" s="118" t="e">
        <f>AVERAGE(Table12151658922[[#This Row],[Column19]],Table12151658922[[#This Row],[Column20]],Table12151658922[[#This Row],[Column22]])</f>
        <v>#DIV/0!</v>
      </c>
      <c r="X156" s="59">
        <v>0</v>
      </c>
      <c r="Y156" s="59">
        <v>0</v>
      </c>
      <c r="Z156" s="59">
        <v>0</v>
      </c>
      <c r="AA156" s="101"/>
      <c r="AB156" s="65"/>
      <c r="AC156" s="118">
        <f>AVERAGE(Table12151658922[[#This Row],[Column25]],Table12151658922[[#This Row],[Column26]],Table12151658922[[#This Row],[Column27]])</f>
        <v>0</v>
      </c>
      <c r="AD156" s="101"/>
      <c r="AE156" s="101"/>
      <c r="AF156" s="101"/>
      <c r="AG156" s="101"/>
      <c r="AH156" s="65"/>
      <c r="AI156" s="118" t="e">
        <f>AVERAGE(Table12151658922[[#This Row],[Column33]],Table12151658922[[#This Row],[Column32]],Table12151658922[[#This Row],[Column31]])</f>
        <v>#DIV/0!</v>
      </c>
      <c r="AJ156" s="54"/>
      <c r="AK156" s="54"/>
      <c r="AL156" s="101"/>
      <c r="AM156" s="54"/>
      <c r="AN156" s="65"/>
      <c r="AO156" s="118">
        <v>0</v>
      </c>
      <c r="AP156" s="59">
        <v>0</v>
      </c>
      <c r="AQ156" s="59">
        <v>0</v>
      </c>
      <c r="AR156" s="59">
        <v>0</v>
      </c>
      <c r="AS156" s="101"/>
      <c r="AT156" s="65"/>
      <c r="AU156" s="118">
        <f>AVERAGE(Table12151658922[[#This Row],[Column45]],Table12151658922[[#This Row],[Column44]],Table12151658922[[#This Row],[Column43]])</f>
        <v>0</v>
      </c>
      <c r="AV156" s="102">
        <v>0</v>
      </c>
      <c r="AW156" s="102">
        <v>0</v>
      </c>
      <c r="AX156" s="102">
        <v>0</v>
      </c>
      <c r="AY156" s="102">
        <v>0</v>
      </c>
      <c r="AZ156" s="102">
        <v>0</v>
      </c>
      <c r="BA15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7" spans="1:53" ht="23.1" customHeight="1" x14ac:dyDescent="0.3">
      <c r="A157" s="79">
        <v>155</v>
      </c>
      <c r="B157" s="56" t="s">
        <v>187</v>
      </c>
      <c r="C157" s="57" t="s">
        <v>188</v>
      </c>
      <c r="D157" s="56" t="s">
        <v>541</v>
      </c>
      <c r="E157" s="56" t="s">
        <v>160</v>
      </c>
      <c r="F157" s="58"/>
      <c r="G157" s="58"/>
      <c r="H157" s="58"/>
      <c r="I157" s="58"/>
      <c r="J157" s="59"/>
      <c r="K157" s="118">
        <v>0</v>
      </c>
      <c r="L157" s="58"/>
      <c r="M157" s="58"/>
      <c r="N157" s="58"/>
      <c r="O157" s="58"/>
      <c r="P157" s="59"/>
      <c r="Q15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7" s="102"/>
      <c r="S157" s="102"/>
      <c r="T157" s="102"/>
      <c r="U157" s="102"/>
      <c r="V157" s="59"/>
      <c r="W157" s="118" t="e">
        <f>AVERAGE(Table12151658922[[#This Row],[Column19]],Table12151658922[[#This Row],[Column20]],Table12151658922[[#This Row],[Column22]])</f>
        <v>#DIV/0!</v>
      </c>
      <c r="X157" s="59">
        <v>0</v>
      </c>
      <c r="Y157" s="59">
        <v>0</v>
      </c>
      <c r="Z157" s="59">
        <v>0</v>
      </c>
      <c r="AA157" s="102"/>
      <c r="AB157" s="59"/>
      <c r="AC157" s="118">
        <f>AVERAGE(Table12151658922[[#This Row],[Column25]],Table12151658922[[#This Row],[Column26]],Table12151658922[[#This Row],[Column27]])</f>
        <v>0</v>
      </c>
      <c r="AD157" s="102"/>
      <c r="AE157" s="102"/>
      <c r="AF157" s="102"/>
      <c r="AG157" s="102"/>
      <c r="AH157" s="59"/>
      <c r="AI157" s="118" t="e">
        <f>AVERAGE(Table12151658922[[#This Row],[Column33]],Table12151658922[[#This Row],[Column32]],Table12151658922[[#This Row],[Column31]])</f>
        <v>#DIV/0!</v>
      </c>
      <c r="AJ157" s="58"/>
      <c r="AK157" s="58"/>
      <c r="AL157" s="102"/>
      <c r="AM157" s="58"/>
      <c r="AN157" s="59"/>
      <c r="AO157" s="118">
        <v>0</v>
      </c>
      <c r="AP157" s="59">
        <v>0</v>
      </c>
      <c r="AQ157" s="59">
        <v>0</v>
      </c>
      <c r="AR157" s="59">
        <v>0</v>
      </c>
      <c r="AS157" s="102"/>
      <c r="AT157" s="59"/>
      <c r="AU157" s="118">
        <f>AVERAGE(Table12151658922[[#This Row],[Column45]],Table12151658922[[#This Row],[Column44]],Table12151658922[[#This Row],[Column43]])</f>
        <v>0</v>
      </c>
      <c r="AV157" s="102">
        <v>0</v>
      </c>
      <c r="AW157" s="102">
        <v>0</v>
      </c>
      <c r="AX157" s="102">
        <v>0</v>
      </c>
      <c r="AY157" s="102">
        <v>0</v>
      </c>
      <c r="AZ157" s="102">
        <v>0</v>
      </c>
      <c r="BA15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8" spans="1:53" ht="23.1" customHeight="1" x14ac:dyDescent="0.3">
      <c r="A158" s="80">
        <v>156</v>
      </c>
      <c r="B158" s="63" t="s">
        <v>173</v>
      </c>
      <c r="C158" s="64" t="s">
        <v>174</v>
      </c>
      <c r="D158" s="63" t="s">
        <v>449</v>
      </c>
      <c r="E158" s="63" t="s">
        <v>160</v>
      </c>
      <c r="F158" s="54"/>
      <c r="G158" s="54"/>
      <c r="H158" s="54"/>
      <c r="I158" s="54"/>
      <c r="J158" s="65"/>
      <c r="K158" s="118">
        <v>0</v>
      </c>
      <c r="L158" s="54"/>
      <c r="M158" s="54"/>
      <c r="N158" s="54"/>
      <c r="O158" s="54"/>
      <c r="P158" s="65"/>
      <c r="Q15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8" s="101"/>
      <c r="S158" s="101"/>
      <c r="T158" s="101"/>
      <c r="U158" s="101"/>
      <c r="V158" s="65"/>
      <c r="W158" s="118" t="e">
        <f>AVERAGE(Table12151658922[[#This Row],[Column19]],Table12151658922[[#This Row],[Column20]],Table12151658922[[#This Row],[Column22]])</f>
        <v>#DIV/0!</v>
      </c>
      <c r="X158" s="59">
        <v>0</v>
      </c>
      <c r="Y158" s="59">
        <v>0</v>
      </c>
      <c r="Z158" s="59">
        <v>0</v>
      </c>
      <c r="AA158" s="101"/>
      <c r="AB158" s="65"/>
      <c r="AC158" s="118">
        <f>AVERAGE(Table12151658922[[#This Row],[Column25]],Table12151658922[[#This Row],[Column26]],Table12151658922[[#This Row],[Column27]])</f>
        <v>0</v>
      </c>
      <c r="AD158" s="101"/>
      <c r="AE158" s="101"/>
      <c r="AF158" s="101"/>
      <c r="AG158" s="101"/>
      <c r="AH158" s="65"/>
      <c r="AI158" s="118" t="e">
        <f>AVERAGE(Table12151658922[[#This Row],[Column33]],Table12151658922[[#This Row],[Column32]],Table12151658922[[#This Row],[Column31]])</f>
        <v>#DIV/0!</v>
      </c>
      <c r="AJ158" s="54"/>
      <c r="AK158" s="54"/>
      <c r="AL158" s="101"/>
      <c r="AM158" s="54"/>
      <c r="AN158" s="65"/>
      <c r="AO158" s="118">
        <v>0</v>
      </c>
      <c r="AP158" s="59">
        <v>0</v>
      </c>
      <c r="AQ158" s="59">
        <v>0</v>
      </c>
      <c r="AR158" s="59">
        <v>0</v>
      </c>
      <c r="AS158" s="101"/>
      <c r="AT158" s="65"/>
      <c r="AU158" s="118">
        <f>AVERAGE(Table12151658922[[#This Row],[Column45]],Table12151658922[[#This Row],[Column44]],Table12151658922[[#This Row],[Column43]])</f>
        <v>0</v>
      </c>
      <c r="AV158" s="102">
        <v>0</v>
      </c>
      <c r="AW158" s="102">
        <v>0</v>
      </c>
      <c r="AX158" s="102">
        <v>0</v>
      </c>
      <c r="AY158" s="102">
        <v>0</v>
      </c>
      <c r="AZ158" s="102">
        <v>0</v>
      </c>
      <c r="BA15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59" spans="1:53" ht="23.1" customHeight="1" x14ac:dyDescent="0.3">
      <c r="A159" s="79">
        <v>157</v>
      </c>
      <c r="B159" s="56" t="s">
        <v>204</v>
      </c>
      <c r="C159" s="57" t="s">
        <v>205</v>
      </c>
      <c r="D159" s="56" t="s">
        <v>449</v>
      </c>
      <c r="E159" s="56" t="s">
        <v>160</v>
      </c>
      <c r="F159" s="58"/>
      <c r="G159" s="58"/>
      <c r="H159" s="58"/>
      <c r="I159" s="58"/>
      <c r="J159" s="59"/>
      <c r="K159" s="118">
        <v>0</v>
      </c>
      <c r="L159" s="58"/>
      <c r="M159" s="58"/>
      <c r="N159" s="58"/>
      <c r="O159" s="58"/>
      <c r="P159" s="59"/>
      <c r="Q15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59" s="102"/>
      <c r="S159" s="102"/>
      <c r="T159" s="102"/>
      <c r="U159" s="102"/>
      <c r="V159" s="59"/>
      <c r="W159" s="118" t="e">
        <f>AVERAGE(Table12151658922[[#This Row],[Column19]],Table12151658922[[#This Row],[Column20]],Table12151658922[[#This Row],[Column22]])</f>
        <v>#DIV/0!</v>
      </c>
      <c r="X159" s="59">
        <v>0</v>
      </c>
      <c r="Y159" s="59">
        <v>0</v>
      </c>
      <c r="Z159" s="59">
        <v>0</v>
      </c>
      <c r="AA159" s="102"/>
      <c r="AB159" s="59"/>
      <c r="AC159" s="118">
        <f>AVERAGE(Table12151658922[[#This Row],[Column25]],Table12151658922[[#This Row],[Column26]],Table12151658922[[#This Row],[Column27]])</f>
        <v>0</v>
      </c>
      <c r="AD159" s="102"/>
      <c r="AE159" s="102"/>
      <c r="AF159" s="102"/>
      <c r="AG159" s="102"/>
      <c r="AH159" s="59"/>
      <c r="AI159" s="118" t="e">
        <f>AVERAGE(Table12151658922[[#This Row],[Column33]],Table12151658922[[#This Row],[Column32]],Table12151658922[[#This Row],[Column31]])</f>
        <v>#DIV/0!</v>
      </c>
      <c r="AJ159" s="58"/>
      <c r="AK159" s="58"/>
      <c r="AL159" s="102"/>
      <c r="AM159" s="58"/>
      <c r="AN159" s="59"/>
      <c r="AO159" s="118">
        <v>0</v>
      </c>
      <c r="AP159" s="59">
        <v>0</v>
      </c>
      <c r="AQ159" s="59">
        <v>0</v>
      </c>
      <c r="AR159" s="59">
        <v>0</v>
      </c>
      <c r="AS159" s="102"/>
      <c r="AT159" s="59"/>
      <c r="AU159" s="118">
        <f>AVERAGE(Table12151658922[[#This Row],[Column45]],Table12151658922[[#This Row],[Column44]],Table12151658922[[#This Row],[Column43]])</f>
        <v>0</v>
      </c>
      <c r="AV159" s="102">
        <v>0</v>
      </c>
      <c r="AW159" s="102">
        <v>0</v>
      </c>
      <c r="AX159" s="102">
        <v>0</v>
      </c>
      <c r="AY159" s="102">
        <v>0</v>
      </c>
      <c r="AZ159" s="102">
        <v>0</v>
      </c>
      <c r="BA15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0" spans="1:53" ht="23.1" customHeight="1" x14ac:dyDescent="0.3">
      <c r="A160" s="80">
        <v>158</v>
      </c>
      <c r="B160" s="63" t="s">
        <v>386</v>
      </c>
      <c r="C160" s="64" t="s">
        <v>387</v>
      </c>
      <c r="D160" s="63" t="s">
        <v>449</v>
      </c>
      <c r="E160" s="63" t="s">
        <v>492</v>
      </c>
      <c r="F160" s="54"/>
      <c r="G160" s="54"/>
      <c r="H160" s="54"/>
      <c r="I160" s="54"/>
      <c r="J160" s="65"/>
      <c r="K160" s="118">
        <v>0</v>
      </c>
      <c r="L160" s="54"/>
      <c r="M160" s="54"/>
      <c r="N160" s="54"/>
      <c r="O160" s="54"/>
      <c r="P160" s="65"/>
      <c r="Q16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0" s="101"/>
      <c r="S160" s="101"/>
      <c r="T160" s="101"/>
      <c r="U160" s="101"/>
      <c r="V160" s="65"/>
      <c r="W160" s="118" t="e">
        <f>AVERAGE(Table12151658922[[#This Row],[Column19]],Table12151658922[[#This Row],[Column20]],Table12151658922[[#This Row],[Column22]])</f>
        <v>#DIV/0!</v>
      </c>
      <c r="X160" s="59">
        <v>0</v>
      </c>
      <c r="Y160" s="59">
        <v>0</v>
      </c>
      <c r="Z160" s="59">
        <v>0</v>
      </c>
      <c r="AA160" s="101"/>
      <c r="AB160" s="65"/>
      <c r="AC160" s="118">
        <f>AVERAGE(Table12151658922[[#This Row],[Column25]],Table12151658922[[#This Row],[Column26]],Table12151658922[[#This Row],[Column27]])</f>
        <v>0</v>
      </c>
      <c r="AD160" s="101"/>
      <c r="AE160" s="101"/>
      <c r="AF160" s="101"/>
      <c r="AG160" s="101"/>
      <c r="AH160" s="65"/>
      <c r="AI160" s="118" t="e">
        <f>AVERAGE(Table12151658922[[#This Row],[Column33]],Table12151658922[[#This Row],[Column32]],Table12151658922[[#This Row],[Column31]])</f>
        <v>#DIV/0!</v>
      </c>
      <c r="AJ160" s="54"/>
      <c r="AK160" s="54"/>
      <c r="AL160" s="101"/>
      <c r="AM160" s="54"/>
      <c r="AN160" s="65"/>
      <c r="AO160" s="118">
        <v>0</v>
      </c>
      <c r="AP160" s="59">
        <v>0</v>
      </c>
      <c r="AQ160" s="59">
        <v>0</v>
      </c>
      <c r="AR160" s="59">
        <v>0</v>
      </c>
      <c r="AS160" s="101"/>
      <c r="AT160" s="65"/>
      <c r="AU160" s="118">
        <f>AVERAGE(Table12151658922[[#This Row],[Column45]],Table12151658922[[#This Row],[Column44]],Table12151658922[[#This Row],[Column43]])</f>
        <v>0</v>
      </c>
      <c r="AV160" s="102">
        <v>0</v>
      </c>
      <c r="AW160" s="102">
        <v>0</v>
      </c>
      <c r="AX160" s="102">
        <v>0</v>
      </c>
      <c r="AY160" s="102">
        <v>0</v>
      </c>
      <c r="AZ160" s="102">
        <v>0</v>
      </c>
      <c r="BA16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1" spans="1:53" ht="23.1" customHeight="1" x14ac:dyDescent="0.3">
      <c r="A161" s="79">
        <v>159</v>
      </c>
      <c r="B161" s="56" t="s">
        <v>189</v>
      </c>
      <c r="C161" s="57" t="s">
        <v>190</v>
      </c>
      <c r="D161" s="56" t="s">
        <v>449</v>
      </c>
      <c r="E161" s="56" t="s">
        <v>160</v>
      </c>
      <c r="F161" s="58"/>
      <c r="G161" s="58"/>
      <c r="H161" s="58"/>
      <c r="I161" s="58"/>
      <c r="J161" s="59"/>
      <c r="K161" s="118">
        <v>0</v>
      </c>
      <c r="L161" s="58"/>
      <c r="M161" s="58"/>
      <c r="N161" s="58"/>
      <c r="O161" s="58"/>
      <c r="P161" s="59"/>
      <c r="Q16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1" s="102"/>
      <c r="S161" s="102"/>
      <c r="T161" s="102"/>
      <c r="U161" s="102"/>
      <c r="V161" s="59"/>
      <c r="W161" s="118" t="e">
        <f>AVERAGE(Table12151658922[[#This Row],[Column19]],Table12151658922[[#This Row],[Column20]],Table12151658922[[#This Row],[Column22]])</f>
        <v>#DIV/0!</v>
      </c>
      <c r="X161" s="59">
        <v>0</v>
      </c>
      <c r="Y161" s="59">
        <v>0</v>
      </c>
      <c r="Z161" s="59">
        <v>0</v>
      </c>
      <c r="AA161" s="102"/>
      <c r="AB161" s="59"/>
      <c r="AC161" s="118">
        <f>AVERAGE(Table12151658922[[#This Row],[Column25]],Table12151658922[[#This Row],[Column26]],Table12151658922[[#This Row],[Column27]])</f>
        <v>0</v>
      </c>
      <c r="AD161" s="102"/>
      <c r="AE161" s="102"/>
      <c r="AF161" s="102"/>
      <c r="AG161" s="102"/>
      <c r="AH161" s="59"/>
      <c r="AI161" s="118" t="e">
        <f>AVERAGE(Table12151658922[[#This Row],[Column33]],Table12151658922[[#This Row],[Column32]],Table12151658922[[#This Row],[Column31]])</f>
        <v>#DIV/0!</v>
      </c>
      <c r="AJ161" s="58"/>
      <c r="AK161" s="58"/>
      <c r="AL161" s="102"/>
      <c r="AM161" s="58"/>
      <c r="AN161" s="59"/>
      <c r="AO161" s="118">
        <v>0</v>
      </c>
      <c r="AP161" s="59">
        <v>0</v>
      </c>
      <c r="AQ161" s="59">
        <v>0</v>
      </c>
      <c r="AR161" s="59">
        <v>0</v>
      </c>
      <c r="AS161" s="102"/>
      <c r="AT161" s="59"/>
      <c r="AU161" s="118">
        <f>AVERAGE(Table12151658922[[#This Row],[Column45]],Table12151658922[[#This Row],[Column44]],Table12151658922[[#This Row],[Column43]])</f>
        <v>0</v>
      </c>
      <c r="AV161" s="102">
        <v>0</v>
      </c>
      <c r="AW161" s="102">
        <v>0</v>
      </c>
      <c r="AX161" s="102">
        <v>0</v>
      </c>
      <c r="AY161" s="102">
        <v>0</v>
      </c>
      <c r="AZ161" s="102">
        <v>0</v>
      </c>
      <c r="BA16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2" spans="1:53" ht="23.1" customHeight="1" x14ac:dyDescent="0.3">
      <c r="A162" s="80">
        <v>160</v>
      </c>
      <c r="B162" s="63" t="s">
        <v>156</v>
      </c>
      <c r="C162" s="64" t="s">
        <v>157</v>
      </c>
      <c r="D162" s="63" t="s">
        <v>541</v>
      </c>
      <c r="E162" s="63" t="s">
        <v>34</v>
      </c>
      <c r="F162" s="54"/>
      <c r="G162" s="54"/>
      <c r="H162" s="54"/>
      <c r="I162" s="54"/>
      <c r="J162" s="65"/>
      <c r="K162" s="118">
        <v>0</v>
      </c>
      <c r="L162" s="54"/>
      <c r="M162" s="54"/>
      <c r="N162" s="54"/>
      <c r="O162" s="54"/>
      <c r="P162" s="65"/>
      <c r="Q16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2" s="101"/>
      <c r="S162" s="101"/>
      <c r="T162" s="101"/>
      <c r="U162" s="101"/>
      <c r="V162" s="65"/>
      <c r="W162" s="118" t="e">
        <f>AVERAGE(Table12151658922[[#This Row],[Column19]],Table12151658922[[#This Row],[Column20]],Table12151658922[[#This Row],[Column22]])</f>
        <v>#DIV/0!</v>
      </c>
      <c r="X162" s="59">
        <v>0</v>
      </c>
      <c r="Y162" s="59">
        <v>0</v>
      </c>
      <c r="Z162" s="59">
        <v>0</v>
      </c>
      <c r="AA162" s="101"/>
      <c r="AB162" s="65"/>
      <c r="AC162" s="118">
        <f>AVERAGE(Table12151658922[[#This Row],[Column25]],Table12151658922[[#This Row],[Column26]],Table12151658922[[#This Row],[Column27]])</f>
        <v>0</v>
      </c>
      <c r="AD162" s="101"/>
      <c r="AE162" s="101"/>
      <c r="AF162" s="101"/>
      <c r="AG162" s="101"/>
      <c r="AH162" s="65"/>
      <c r="AI162" s="118" t="e">
        <f>AVERAGE(Table12151658922[[#This Row],[Column33]],Table12151658922[[#This Row],[Column32]],Table12151658922[[#This Row],[Column31]])</f>
        <v>#DIV/0!</v>
      </c>
      <c r="AJ162" s="54"/>
      <c r="AK162" s="54"/>
      <c r="AL162" s="101"/>
      <c r="AM162" s="54"/>
      <c r="AN162" s="65"/>
      <c r="AO162" s="118">
        <v>0</v>
      </c>
      <c r="AP162" s="59">
        <v>0</v>
      </c>
      <c r="AQ162" s="59">
        <v>0</v>
      </c>
      <c r="AR162" s="59">
        <v>0</v>
      </c>
      <c r="AS162" s="101"/>
      <c r="AT162" s="65"/>
      <c r="AU162" s="118">
        <f>AVERAGE(Table12151658922[[#This Row],[Column45]],Table12151658922[[#This Row],[Column44]],Table12151658922[[#This Row],[Column43]])</f>
        <v>0</v>
      </c>
      <c r="AV162" s="102">
        <v>0</v>
      </c>
      <c r="AW162" s="102">
        <v>0</v>
      </c>
      <c r="AX162" s="102">
        <v>0</v>
      </c>
      <c r="AY162" s="102">
        <v>0</v>
      </c>
      <c r="AZ162" s="102">
        <v>0</v>
      </c>
      <c r="BA16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3" spans="1:53" ht="23.1" customHeight="1" x14ac:dyDescent="0.3">
      <c r="A163" s="79">
        <v>161</v>
      </c>
      <c r="B163" s="56" t="s">
        <v>388</v>
      </c>
      <c r="C163" s="57" t="s">
        <v>389</v>
      </c>
      <c r="D163" s="56" t="s">
        <v>449</v>
      </c>
      <c r="E163" s="56" t="s">
        <v>492</v>
      </c>
      <c r="F163" s="58"/>
      <c r="G163" s="58"/>
      <c r="H163" s="58"/>
      <c r="I163" s="58"/>
      <c r="J163" s="59"/>
      <c r="K163" s="118">
        <v>0</v>
      </c>
      <c r="L163" s="58"/>
      <c r="M163" s="58"/>
      <c r="N163" s="58"/>
      <c r="O163" s="58"/>
      <c r="P163" s="59"/>
      <c r="Q16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3" s="102"/>
      <c r="S163" s="102"/>
      <c r="T163" s="102"/>
      <c r="U163" s="102"/>
      <c r="V163" s="59"/>
      <c r="W163" s="118" t="e">
        <f>AVERAGE(Table12151658922[[#This Row],[Column19]],Table12151658922[[#This Row],[Column20]],Table12151658922[[#This Row],[Column22]])</f>
        <v>#DIV/0!</v>
      </c>
      <c r="X163" s="59">
        <v>0</v>
      </c>
      <c r="Y163" s="59">
        <v>0</v>
      </c>
      <c r="Z163" s="59">
        <v>0</v>
      </c>
      <c r="AA163" s="102"/>
      <c r="AB163" s="59"/>
      <c r="AC163" s="118">
        <f>AVERAGE(Table12151658922[[#This Row],[Column25]],Table12151658922[[#This Row],[Column26]],Table12151658922[[#This Row],[Column27]])</f>
        <v>0</v>
      </c>
      <c r="AD163" s="102"/>
      <c r="AE163" s="102"/>
      <c r="AF163" s="102"/>
      <c r="AG163" s="102"/>
      <c r="AH163" s="59"/>
      <c r="AI163" s="118" t="e">
        <f>AVERAGE(Table12151658922[[#This Row],[Column33]],Table12151658922[[#This Row],[Column32]],Table12151658922[[#This Row],[Column31]])</f>
        <v>#DIV/0!</v>
      </c>
      <c r="AJ163" s="58"/>
      <c r="AK163" s="58"/>
      <c r="AL163" s="102"/>
      <c r="AM163" s="58"/>
      <c r="AN163" s="59"/>
      <c r="AO163" s="118">
        <v>0</v>
      </c>
      <c r="AP163" s="59">
        <v>0</v>
      </c>
      <c r="AQ163" s="59">
        <v>0</v>
      </c>
      <c r="AR163" s="59">
        <v>0</v>
      </c>
      <c r="AS163" s="102"/>
      <c r="AT163" s="59"/>
      <c r="AU163" s="118">
        <f>AVERAGE(Table12151658922[[#This Row],[Column45]],Table12151658922[[#This Row],[Column44]],Table12151658922[[#This Row],[Column43]])</f>
        <v>0</v>
      </c>
      <c r="AV163" s="102">
        <v>0</v>
      </c>
      <c r="AW163" s="102">
        <v>0</v>
      </c>
      <c r="AX163" s="102">
        <v>0</v>
      </c>
      <c r="AY163" s="102">
        <v>0</v>
      </c>
      <c r="AZ163" s="102">
        <v>0</v>
      </c>
      <c r="BA16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4" spans="1:53" ht="23.1" customHeight="1" x14ac:dyDescent="0.3">
      <c r="A164" s="80">
        <v>162</v>
      </c>
      <c r="B164" s="63" t="s">
        <v>390</v>
      </c>
      <c r="C164" s="64" t="s">
        <v>391</v>
      </c>
      <c r="D164" s="63" t="s">
        <v>449</v>
      </c>
      <c r="E164" s="63" t="s">
        <v>492</v>
      </c>
      <c r="F164" s="54"/>
      <c r="G164" s="54"/>
      <c r="H164" s="54"/>
      <c r="I164" s="54"/>
      <c r="J164" s="65"/>
      <c r="K164" s="118">
        <v>0</v>
      </c>
      <c r="L164" s="54"/>
      <c r="M164" s="54"/>
      <c r="N164" s="54"/>
      <c r="O164" s="54"/>
      <c r="P164" s="65"/>
      <c r="Q16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4" s="101"/>
      <c r="S164" s="101"/>
      <c r="T164" s="101"/>
      <c r="U164" s="101"/>
      <c r="V164" s="65"/>
      <c r="W164" s="118" t="e">
        <f>AVERAGE(Table12151658922[[#This Row],[Column19]],Table12151658922[[#This Row],[Column20]],Table12151658922[[#This Row],[Column22]])</f>
        <v>#DIV/0!</v>
      </c>
      <c r="X164" s="59">
        <v>0</v>
      </c>
      <c r="Y164" s="59">
        <v>0</v>
      </c>
      <c r="Z164" s="59">
        <v>0</v>
      </c>
      <c r="AA164" s="101"/>
      <c r="AB164" s="65"/>
      <c r="AC164" s="118">
        <f>AVERAGE(Table12151658922[[#This Row],[Column25]],Table12151658922[[#This Row],[Column26]],Table12151658922[[#This Row],[Column27]])</f>
        <v>0</v>
      </c>
      <c r="AD164" s="101"/>
      <c r="AE164" s="101"/>
      <c r="AF164" s="101"/>
      <c r="AG164" s="101"/>
      <c r="AH164" s="65"/>
      <c r="AI164" s="118" t="e">
        <f>AVERAGE(Table12151658922[[#This Row],[Column33]],Table12151658922[[#This Row],[Column32]],Table12151658922[[#This Row],[Column31]])</f>
        <v>#DIV/0!</v>
      </c>
      <c r="AJ164" s="54"/>
      <c r="AK164" s="54"/>
      <c r="AL164" s="101"/>
      <c r="AM164" s="54"/>
      <c r="AN164" s="65"/>
      <c r="AO164" s="118">
        <v>0</v>
      </c>
      <c r="AP164" s="59">
        <v>0</v>
      </c>
      <c r="AQ164" s="59">
        <v>0</v>
      </c>
      <c r="AR164" s="59">
        <v>0</v>
      </c>
      <c r="AS164" s="101"/>
      <c r="AT164" s="65"/>
      <c r="AU164" s="118">
        <f>AVERAGE(Table12151658922[[#This Row],[Column45]],Table12151658922[[#This Row],[Column44]],Table12151658922[[#This Row],[Column43]])</f>
        <v>0</v>
      </c>
      <c r="AV164" s="102">
        <v>0</v>
      </c>
      <c r="AW164" s="102">
        <v>0</v>
      </c>
      <c r="AX164" s="102">
        <v>0</v>
      </c>
      <c r="AY164" s="102">
        <v>0</v>
      </c>
      <c r="AZ164" s="102">
        <v>0</v>
      </c>
      <c r="BA16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5" spans="1:53" ht="23.1" customHeight="1" x14ac:dyDescent="0.3">
      <c r="A165" s="79">
        <v>163</v>
      </c>
      <c r="B165" s="56" t="s">
        <v>220</v>
      </c>
      <c r="C165" s="57" t="s">
        <v>221</v>
      </c>
      <c r="D165" s="56" t="s">
        <v>449</v>
      </c>
      <c r="E165" s="56" t="s">
        <v>160</v>
      </c>
      <c r="F165" s="58"/>
      <c r="G165" s="58"/>
      <c r="H165" s="58"/>
      <c r="I165" s="58"/>
      <c r="J165" s="59"/>
      <c r="K165" s="118">
        <v>0</v>
      </c>
      <c r="L165" s="58"/>
      <c r="M165" s="58"/>
      <c r="N165" s="58"/>
      <c r="O165" s="58"/>
      <c r="P165" s="59"/>
      <c r="Q16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5" s="102"/>
      <c r="S165" s="102"/>
      <c r="T165" s="102"/>
      <c r="U165" s="102"/>
      <c r="V165" s="59"/>
      <c r="W165" s="118" t="e">
        <f>AVERAGE(Table12151658922[[#This Row],[Column19]],Table12151658922[[#This Row],[Column20]],Table12151658922[[#This Row],[Column22]])</f>
        <v>#DIV/0!</v>
      </c>
      <c r="X165" s="59">
        <v>0</v>
      </c>
      <c r="Y165" s="59">
        <v>0</v>
      </c>
      <c r="Z165" s="59">
        <v>0</v>
      </c>
      <c r="AA165" s="102"/>
      <c r="AB165" s="59"/>
      <c r="AC165" s="118">
        <f>AVERAGE(Table12151658922[[#This Row],[Column25]],Table12151658922[[#This Row],[Column26]],Table12151658922[[#This Row],[Column27]])</f>
        <v>0</v>
      </c>
      <c r="AD165" s="102"/>
      <c r="AE165" s="102"/>
      <c r="AF165" s="102"/>
      <c r="AG165" s="102"/>
      <c r="AH165" s="59"/>
      <c r="AI165" s="118" t="e">
        <f>AVERAGE(Table12151658922[[#This Row],[Column33]],Table12151658922[[#This Row],[Column32]],Table12151658922[[#This Row],[Column31]])</f>
        <v>#DIV/0!</v>
      </c>
      <c r="AJ165" s="58"/>
      <c r="AK165" s="58"/>
      <c r="AL165" s="102"/>
      <c r="AM165" s="58"/>
      <c r="AN165" s="59"/>
      <c r="AO165" s="118">
        <v>0</v>
      </c>
      <c r="AP165" s="59">
        <v>0</v>
      </c>
      <c r="AQ165" s="59">
        <v>0</v>
      </c>
      <c r="AR165" s="59">
        <v>0</v>
      </c>
      <c r="AS165" s="102"/>
      <c r="AT165" s="59"/>
      <c r="AU165" s="118">
        <f>AVERAGE(Table12151658922[[#This Row],[Column45]],Table12151658922[[#This Row],[Column44]],Table12151658922[[#This Row],[Column43]])</f>
        <v>0</v>
      </c>
      <c r="AV165" s="102">
        <v>0</v>
      </c>
      <c r="AW165" s="102">
        <v>0</v>
      </c>
      <c r="AX165" s="102">
        <v>0</v>
      </c>
      <c r="AY165" s="102">
        <v>0</v>
      </c>
      <c r="AZ165" s="102">
        <v>0</v>
      </c>
      <c r="BA16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6" spans="1:53" ht="23.1" customHeight="1" x14ac:dyDescent="0.3">
      <c r="A166" s="80">
        <v>164</v>
      </c>
      <c r="B166" s="63" t="s">
        <v>206</v>
      </c>
      <c r="C166" s="64" t="s">
        <v>207</v>
      </c>
      <c r="D166" s="63" t="s">
        <v>541</v>
      </c>
      <c r="E166" s="63" t="s">
        <v>160</v>
      </c>
      <c r="F166" s="54"/>
      <c r="G166" s="54"/>
      <c r="H166" s="54"/>
      <c r="I166" s="54"/>
      <c r="J166" s="65"/>
      <c r="K166" s="118">
        <v>0</v>
      </c>
      <c r="L166" s="54"/>
      <c r="M166" s="54"/>
      <c r="N166" s="54"/>
      <c r="O166" s="54"/>
      <c r="P166" s="65"/>
      <c r="Q16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6" s="101"/>
      <c r="S166" s="101"/>
      <c r="T166" s="101"/>
      <c r="U166" s="101"/>
      <c r="V166" s="65"/>
      <c r="W166" s="118" t="e">
        <f>AVERAGE(Table12151658922[[#This Row],[Column19]],Table12151658922[[#This Row],[Column20]],Table12151658922[[#This Row],[Column22]])</f>
        <v>#DIV/0!</v>
      </c>
      <c r="X166" s="59">
        <v>0</v>
      </c>
      <c r="Y166" s="59">
        <v>0</v>
      </c>
      <c r="Z166" s="59">
        <v>0</v>
      </c>
      <c r="AA166" s="101"/>
      <c r="AB166" s="65"/>
      <c r="AC166" s="118">
        <f>AVERAGE(Table12151658922[[#This Row],[Column25]],Table12151658922[[#This Row],[Column26]],Table12151658922[[#This Row],[Column27]])</f>
        <v>0</v>
      </c>
      <c r="AD166" s="101"/>
      <c r="AE166" s="101"/>
      <c r="AF166" s="101"/>
      <c r="AG166" s="101"/>
      <c r="AH166" s="65"/>
      <c r="AI166" s="118" t="e">
        <f>AVERAGE(Table12151658922[[#This Row],[Column33]],Table12151658922[[#This Row],[Column32]],Table12151658922[[#This Row],[Column31]])</f>
        <v>#DIV/0!</v>
      </c>
      <c r="AJ166" s="54"/>
      <c r="AK166" s="54"/>
      <c r="AL166" s="101"/>
      <c r="AM166" s="54"/>
      <c r="AN166" s="65"/>
      <c r="AO166" s="118">
        <v>0</v>
      </c>
      <c r="AP166" s="59">
        <v>0</v>
      </c>
      <c r="AQ166" s="59">
        <v>0</v>
      </c>
      <c r="AR166" s="59">
        <v>0</v>
      </c>
      <c r="AS166" s="101"/>
      <c r="AT166" s="65"/>
      <c r="AU166" s="118">
        <f>AVERAGE(Table12151658922[[#This Row],[Column45]],Table12151658922[[#This Row],[Column44]],Table12151658922[[#This Row],[Column43]])</f>
        <v>0</v>
      </c>
      <c r="AV166" s="102">
        <v>0</v>
      </c>
      <c r="AW166" s="102">
        <v>0</v>
      </c>
      <c r="AX166" s="102">
        <v>0</v>
      </c>
      <c r="AY166" s="102">
        <v>0</v>
      </c>
      <c r="AZ166" s="102">
        <v>0</v>
      </c>
      <c r="BA16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7" spans="1:53" ht="23.1" customHeight="1" x14ac:dyDescent="0.3">
      <c r="A167" s="79">
        <v>165</v>
      </c>
      <c r="B167" s="56" t="s">
        <v>47</v>
      </c>
      <c r="C167" s="57" t="s">
        <v>48</v>
      </c>
      <c r="D167" s="56" t="s">
        <v>449</v>
      </c>
      <c r="E167" s="56" t="s">
        <v>34</v>
      </c>
      <c r="F167" s="58"/>
      <c r="G167" s="58"/>
      <c r="H167" s="58"/>
      <c r="I167" s="58"/>
      <c r="J167" s="59"/>
      <c r="K167" s="118">
        <v>0</v>
      </c>
      <c r="L167" s="58"/>
      <c r="M167" s="58"/>
      <c r="N167" s="58"/>
      <c r="O167" s="58"/>
      <c r="P167" s="59"/>
      <c r="Q16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7" s="102"/>
      <c r="S167" s="102"/>
      <c r="T167" s="102"/>
      <c r="U167" s="102"/>
      <c r="V167" s="59"/>
      <c r="W167" s="118" t="e">
        <f>AVERAGE(Table12151658922[[#This Row],[Column19]],Table12151658922[[#This Row],[Column20]],Table12151658922[[#This Row],[Column22]])</f>
        <v>#DIV/0!</v>
      </c>
      <c r="X167" s="59">
        <v>0</v>
      </c>
      <c r="Y167" s="59">
        <v>0</v>
      </c>
      <c r="Z167" s="59">
        <v>0</v>
      </c>
      <c r="AA167" s="102"/>
      <c r="AB167" s="59"/>
      <c r="AC167" s="118">
        <f>AVERAGE(Table12151658922[[#This Row],[Column25]],Table12151658922[[#This Row],[Column26]],Table12151658922[[#This Row],[Column27]])</f>
        <v>0</v>
      </c>
      <c r="AD167" s="102"/>
      <c r="AE167" s="102"/>
      <c r="AF167" s="102"/>
      <c r="AG167" s="102"/>
      <c r="AH167" s="59"/>
      <c r="AI167" s="118" t="e">
        <f>AVERAGE(Table12151658922[[#This Row],[Column33]],Table12151658922[[#This Row],[Column32]],Table12151658922[[#This Row],[Column31]])</f>
        <v>#DIV/0!</v>
      </c>
      <c r="AJ167" s="58"/>
      <c r="AK167" s="58"/>
      <c r="AL167" s="102"/>
      <c r="AM167" s="58"/>
      <c r="AN167" s="59"/>
      <c r="AO167" s="118">
        <v>0</v>
      </c>
      <c r="AP167" s="59">
        <v>0</v>
      </c>
      <c r="AQ167" s="59">
        <v>0</v>
      </c>
      <c r="AR167" s="59">
        <v>0</v>
      </c>
      <c r="AS167" s="102"/>
      <c r="AT167" s="59"/>
      <c r="AU167" s="118">
        <f>AVERAGE(Table12151658922[[#This Row],[Column45]],Table12151658922[[#This Row],[Column44]],Table12151658922[[#This Row],[Column43]])</f>
        <v>0</v>
      </c>
      <c r="AV167" s="102">
        <v>0</v>
      </c>
      <c r="AW167" s="102">
        <v>0</v>
      </c>
      <c r="AX167" s="102">
        <v>0</v>
      </c>
      <c r="AY167" s="102">
        <v>0</v>
      </c>
      <c r="AZ167" s="102">
        <v>0</v>
      </c>
      <c r="BA16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8" spans="1:53" ht="23.1" customHeight="1" x14ac:dyDescent="0.3">
      <c r="A168" s="80">
        <v>166</v>
      </c>
      <c r="B168" s="63" t="s">
        <v>158</v>
      </c>
      <c r="C168" s="64" t="s">
        <v>159</v>
      </c>
      <c r="D168" s="63" t="s">
        <v>449</v>
      </c>
      <c r="E168" s="63" t="s">
        <v>34</v>
      </c>
      <c r="F168" s="54"/>
      <c r="G168" s="54"/>
      <c r="H168" s="54"/>
      <c r="I168" s="54"/>
      <c r="J168" s="65"/>
      <c r="K168" s="118">
        <v>0</v>
      </c>
      <c r="L168" s="54"/>
      <c r="M168" s="54"/>
      <c r="N168" s="54"/>
      <c r="O168" s="54"/>
      <c r="P168" s="65"/>
      <c r="Q16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8" s="101"/>
      <c r="S168" s="101"/>
      <c r="T168" s="101"/>
      <c r="U168" s="101"/>
      <c r="V168" s="65"/>
      <c r="W168" s="118" t="e">
        <f>AVERAGE(Table12151658922[[#This Row],[Column19]],Table12151658922[[#This Row],[Column20]],Table12151658922[[#This Row],[Column22]])</f>
        <v>#DIV/0!</v>
      </c>
      <c r="X168" s="59">
        <v>0</v>
      </c>
      <c r="Y168" s="59">
        <v>0</v>
      </c>
      <c r="Z168" s="59">
        <v>0</v>
      </c>
      <c r="AA168" s="101"/>
      <c r="AB168" s="65"/>
      <c r="AC168" s="118">
        <f>AVERAGE(Table12151658922[[#This Row],[Column25]],Table12151658922[[#This Row],[Column26]],Table12151658922[[#This Row],[Column27]])</f>
        <v>0</v>
      </c>
      <c r="AD168" s="101"/>
      <c r="AE168" s="101"/>
      <c r="AF168" s="101"/>
      <c r="AG168" s="101"/>
      <c r="AH168" s="65"/>
      <c r="AI168" s="118" t="e">
        <f>AVERAGE(Table12151658922[[#This Row],[Column33]],Table12151658922[[#This Row],[Column32]],Table12151658922[[#This Row],[Column31]])</f>
        <v>#DIV/0!</v>
      </c>
      <c r="AJ168" s="54"/>
      <c r="AK168" s="54"/>
      <c r="AL168" s="101"/>
      <c r="AM168" s="54"/>
      <c r="AN168" s="65"/>
      <c r="AO168" s="118">
        <v>0</v>
      </c>
      <c r="AP168" s="59">
        <v>0</v>
      </c>
      <c r="AQ168" s="59">
        <v>0</v>
      </c>
      <c r="AR168" s="59">
        <v>0</v>
      </c>
      <c r="AS168" s="101"/>
      <c r="AT168" s="65"/>
      <c r="AU168" s="118">
        <f>AVERAGE(Table12151658922[[#This Row],[Column45]],Table12151658922[[#This Row],[Column44]],Table12151658922[[#This Row],[Column43]])</f>
        <v>0</v>
      </c>
      <c r="AV168" s="102">
        <v>0</v>
      </c>
      <c r="AW168" s="102">
        <v>0</v>
      </c>
      <c r="AX168" s="102">
        <v>0</v>
      </c>
      <c r="AY168" s="102">
        <v>0</v>
      </c>
      <c r="AZ168" s="102">
        <v>0</v>
      </c>
      <c r="BA16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69" spans="1:53" ht="23.1" customHeight="1" x14ac:dyDescent="0.3">
      <c r="A169" s="79">
        <v>167</v>
      </c>
      <c r="B169" s="56" t="s">
        <v>191</v>
      </c>
      <c r="C169" s="57" t="s">
        <v>192</v>
      </c>
      <c r="D169" s="56" t="s">
        <v>449</v>
      </c>
      <c r="E169" s="56" t="s">
        <v>160</v>
      </c>
      <c r="F169" s="58"/>
      <c r="G169" s="58"/>
      <c r="H169" s="58"/>
      <c r="I169" s="58"/>
      <c r="J169" s="59"/>
      <c r="K169" s="118">
        <v>0</v>
      </c>
      <c r="L169" s="58"/>
      <c r="M169" s="58"/>
      <c r="N169" s="58"/>
      <c r="O169" s="58"/>
      <c r="P169" s="59"/>
      <c r="Q16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69" s="102"/>
      <c r="S169" s="102"/>
      <c r="T169" s="102"/>
      <c r="U169" s="102"/>
      <c r="V169" s="59"/>
      <c r="W169" s="118" t="e">
        <f>AVERAGE(Table12151658922[[#This Row],[Column19]],Table12151658922[[#This Row],[Column20]],Table12151658922[[#This Row],[Column22]])</f>
        <v>#DIV/0!</v>
      </c>
      <c r="X169" s="59">
        <v>0</v>
      </c>
      <c r="Y169" s="59">
        <v>0</v>
      </c>
      <c r="Z169" s="59">
        <v>0</v>
      </c>
      <c r="AA169" s="102"/>
      <c r="AB169" s="59"/>
      <c r="AC169" s="118">
        <f>AVERAGE(Table12151658922[[#This Row],[Column25]],Table12151658922[[#This Row],[Column26]],Table12151658922[[#This Row],[Column27]])</f>
        <v>0</v>
      </c>
      <c r="AD169" s="102"/>
      <c r="AE169" s="102"/>
      <c r="AF169" s="102"/>
      <c r="AG169" s="102"/>
      <c r="AH169" s="59"/>
      <c r="AI169" s="118" t="e">
        <f>AVERAGE(Table12151658922[[#This Row],[Column33]],Table12151658922[[#This Row],[Column32]],Table12151658922[[#This Row],[Column31]])</f>
        <v>#DIV/0!</v>
      </c>
      <c r="AJ169" s="58"/>
      <c r="AK169" s="58"/>
      <c r="AL169" s="102"/>
      <c r="AM169" s="58"/>
      <c r="AN169" s="59"/>
      <c r="AO169" s="118">
        <v>0</v>
      </c>
      <c r="AP169" s="59">
        <v>0</v>
      </c>
      <c r="AQ169" s="59">
        <v>0</v>
      </c>
      <c r="AR169" s="59">
        <v>0</v>
      </c>
      <c r="AS169" s="102"/>
      <c r="AT169" s="59"/>
      <c r="AU169" s="118">
        <f>AVERAGE(Table12151658922[[#This Row],[Column45]],Table12151658922[[#This Row],[Column44]],Table12151658922[[#This Row],[Column43]])</f>
        <v>0</v>
      </c>
      <c r="AV169" s="102">
        <v>0</v>
      </c>
      <c r="AW169" s="102">
        <v>0</v>
      </c>
      <c r="AX169" s="102">
        <v>0</v>
      </c>
      <c r="AY169" s="102">
        <v>0</v>
      </c>
      <c r="AZ169" s="102">
        <v>0</v>
      </c>
      <c r="BA16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0" spans="1:53" ht="23.1" customHeight="1" x14ac:dyDescent="0.3">
      <c r="A170" s="80">
        <v>168</v>
      </c>
      <c r="B170" s="63" t="s">
        <v>222</v>
      </c>
      <c r="C170" s="64" t="s">
        <v>223</v>
      </c>
      <c r="D170" s="63" t="s">
        <v>541</v>
      </c>
      <c r="E170" s="63" t="s">
        <v>160</v>
      </c>
      <c r="F170" s="54"/>
      <c r="G170" s="54"/>
      <c r="H170" s="54"/>
      <c r="I170" s="54"/>
      <c r="J170" s="65"/>
      <c r="K170" s="118">
        <v>0</v>
      </c>
      <c r="L170" s="54"/>
      <c r="M170" s="54"/>
      <c r="N170" s="54"/>
      <c r="O170" s="54"/>
      <c r="P170" s="65"/>
      <c r="Q17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0" s="101"/>
      <c r="S170" s="101"/>
      <c r="T170" s="101"/>
      <c r="U170" s="101"/>
      <c r="V170" s="65"/>
      <c r="W170" s="118" t="e">
        <f>AVERAGE(Table12151658922[[#This Row],[Column19]],Table12151658922[[#This Row],[Column20]],Table12151658922[[#This Row],[Column22]])</f>
        <v>#DIV/0!</v>
      </c>
      <c r="X170" s="59">
        <v>0</v>
      </c>
      <c r="Y170" s="59">
        <v>0</v>
      </c>
      <c r="Z170" s="59">
        <v>0</v>
      </c>
      <c r="AA170" s="101"/>
      <c r="AB170" s="65"/>
      <c r="AC170" s="118">
        <f>AVERAGE(Table12151658922[[#This Row],[Column25]],Table12151658922[[#This Row],[Column26]],Table12151658922[[#This Row],[Column27]])</f>
        <v>0</v>
      </c>
      <c r="AD170" s="101"/>
      <c r="AE170" s="101"/>
      <c r="AF170" s="101"/>
      <c r="AG170" s="101"/>
      <c r="AH170" s="65"/>
      <c r="AI170" s="118" t="e">
        <f>AVERAGE(Table12151658922[[#This Row],[Column33]],Table12151658922[[#This Row],[Column32]],Table12151658922[[#This Row],[Column31]])</f>
        <v>#DIV/0!</v>
      </c>
      <c r="AJ170" s="54"/>
      <c r="AK170" s="54"/>
      <c r="AL170" s="101"/>
      <c r="AM170" s="54"/>
      <c r="AN170" s="65"/>
      <c r="AO170" s="118">
        <v>0</v>
      </c>
      <c r="AP170" s="59">
        <v>0</v>
      </c>
      <c r="AQ170" s="59">
        <v>0</v>
      </c>
      <c r="AR170" s="59">
        <v>0</v>
      </c>
      <c r="AS170" s="101"/>
      <c r="AT170" s="65"/>
      <c r="AU170" s="118">
        <f>AVERAGE(Table12151658922[[#This Row],[Column45]],Table12151658922[[#This Row],[Column44]],Table12151658922[[#This Row],[Column43]])</f>
        <v>0</v>
      </c>
      <c r="AV170" s="102">
        <v>0</v>
      </c>
      <c r="AW170" s="102">
        <v>0</v>
      </c>
      <c r="AX170" s="102">
        <v>0</v>
      </c>
      <c r="AY170" s="102">
        <v>0</v>
      </c>
      <c r="AZ170" s="102">
        <v>0</v>
      </c>
      <c r="BA17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1" spans="1:53" ht="23.1" customHeight="1" x14ac:dyDescent="0.3">
      <c r="A171" s="79">
        <v>169</v>
      </c>
      <c r="B171" s="56" t="s">
        <v>392</v>
      </c>
      <c r="C171" s="57" t="s">
        <v>393</v>
      </c>
      <c r="D171" s="56" t="s">
        <v>449</v>
      </c>
      <c r="E171" s="56" t="s">
        <v>492</v>
      </c>
      <c r="F171" s="58"/>
      <c r="G171" s="58"/>
      <c r="H171" s="58"/>
      <c r="I171" s="58"/>
      <c r="J171" s="59"/>
      <c r="K171" s="118">
        <v>0</v>
      </c>
      <c r="L171" s="58"/>
      <c r="M171" s="58"/>
      <c r="N171" s="58"/>
      <c r="O171" s="58"/>
      <c r="P171" s="59"/>
      <c r="Q17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1" s="102"/>
      <c r="S171" s="102"/>
      <c r="T171" s="102"/>
      <c r="U171" s="102"/>
      <c r="V171" s="59"/>
      <c r="W171" s="118" t="e">
        <f>AVERAGE(Table12151658922[[#This Row],[Column19]],Table12151658922[[#This Row],[Column20]],Table12151658922[[#This Row],[Column22]])</f>
        <v>#DIV/0!</v>
      </c>
      <c r="X171" s="59">
        <v>0</v>
      </c>
      <c r="Y171" s="59">
        <v>0</v>
      </c>
      <c r="Z171" s="59">
        <v>0</v>
      </c>
      <c r="AA171" s="102"/>
      <c r="AB171" s="59"/>
      <c r="AC171" s="118">
        <f>AVERAGE(Table12151658922[[#This Row],[Column25]],Table12151658922[[#This Row],[Column26]],Table12151658922[[#This Row],[Column27]])</f>
        <v>0</v>
      </c>
      <c r="AD171" s="102"/>
      <c r="AE171" s="102"/>
      <c r="AF171" s="102"/>
      <c r="AG171" s="102"/>
      <c r="AH171" s="59"/>
      <c r="AI171" s="118" t="e">
        <f>AVERAGE(Table12151658922[[#This Row],[Column33]],Table12151658922[[#This Row],[Column32]],Table12151658922[[#This Row],[Column31]])</f>
        <v>#DIV/0!</v>
      </c>
      <c r="AJ171" s="58"/>
      <c r="AK171" s="58"/>
      <c r="AL171" s="102"/>
      <c r="AM171" s="58"/>
      <c r="AN171" s="59"/>
      <c r="AO171" s="118">
        <v>0</v>
      </c>
      <c r="AP171" s="59">
        <v>0</v>
      </c>
      <c r="AQ171" s="59">
        <v>0</v>
      </c>
      <c r="AR171" s="59">
        <v>0</v>
      </c>
      <c r="AS171" s="102"/>
      <c r="AT171" s="59"/>
      <c r="AU171" s="118">
        <f>AVERAGE(Table12151658922[[#This Row],[Column45]],Table12151658922[[#This Row],[Column44]],Table12151658922[[#This Row],[Column43]])</f>
        <v>0</v>
      </c>
      <c r="AV171" s="102">
        <v>0</v>
      </c>
      <c r="AW171" s="102">
        <v>0</v>
      </c>
      <c r="AX171" s="102">
        <v>0</v>
      </c>
      <c r="AY171" s="102">
        <v>0</v>
      </c>
      <c r="AZ171" s="102">
        <v>0</v>
      </c>
      <c r="BA17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2" spans="1:53" ht="23.1" customHeight="1" x14ac:dyDescent="0.3">
      <c r="A172" s="80">
        <v>170</v>
      </c>
      <c r="B172" s="63" t="s">
        <v>394</v>
      </c>
      <c r="C172" s="64" t="s">
        <v>395</v>
      </c>
      <c r="D172" s="63" t="s">
        <v>541</v>
      </c>
      <c r="E172" s="63" t="s">
        <v>492</v>
      </c>
      <c r="F172" s="54"/>
      <c r="G172" s="54"/>
      <c r="H172" s="54"/>
      <c r="I172" s="54"/>
      <c r="J172" s="65"/>
      <c r="K172" s="118">
        <v>0</v>
      </c>
      <c r="L172" s="54"/>
      <c r="M172" s="54"/>
      <c r="N172" s="54"/>
      <c r="O172" s="54"/>
      <c r="P172" s="65"/>
      <c r="Q17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2" s="101"/>
      <c r="S172" s="101"/>
      <c r="T172" s="101"/>
      <c r="U172" s="101"/>
      <c r="V172" s="65"/>
      <c r="W172" s="118" t="e">
        <f>AVERAGE(Table12151658922[[#This Row],[Column19]],Table12151658922[[#This Row],[Column20]],Table12151658922[[#This Row],[Column22]])</f>
        <v>#DIV/0!</v>
      </c>
      <c r="X172" s="59">
        <v>0</v>
      </c>
      <c r="Y172" s="59">
        <v>0</v>
      </c>
      <c r="Z172" s="59">
        <v>0</v>
      </c>
      <c r="AA172" s="101"/>
      <c r="AB172" s="65"/>
      <c r="AC172" s="118">
        <f>AVERAGE(Table12151658922[[#This Row],[Column25]],Table12151658922[[#This Row],[Column26]],Table12151658922[[#This Row],[Column27]])</f>
        <v>0</v>
      </c>
      <c r="AD172" s="101"/>
      <c r="AE172" s="101"/>
      <c r="AF172" s="101"/>
      <c r="AG172" s="101"/>
      <c r="AH172" s="65"/>
      <c r="AI172" s="118" t="e">
        <f>AVERAGE(Table12151658922[[#This Row],[Column33]],Table12151658922[[#This Row],[Column32]],Table12151658922[[#This Row],[Column31]])</f>
        <v>#DIV/0!</v>
      </c>
      <c r="AJ172" s="54"/>
      <c r="AK172" s="54"/>
      <c r="AL172" s="101"/>
      <c r="AM172" s="54"/>
      <c r="AN172" s="65"/>
      <c r="AO172" s="118">
        <v>0</v>
      </c>
      <c r="AP172" s="59">
        <v>0</v>
      </c>
      <c r="AQ172" s="59">
        <v>0</v>
      </c>
      <c r="AR172" s="59">
        <v>0</v>
      </c>
      <c r="AS172" s="101"/>
      <c r="AT172" s="65"/>
      <c r="AU172" s="118">
        <f>AVERAGE(Table12151658922[[#This Row],[Column45]],Table12151658922[[#This Row],[Column44]],Table12151658922[[#This Row],[Column43]])</f>
        <v>0</v>
      </c>
      <c r="AV172" s="102">
        <v>0</v>
      </c>
      <c r="AW172" s="102">
        <v>0</v>
      </c>
      <c r="AX172" s="102">
        <v>0</v>
      </c>
      <c r="AY172" s="102">
        <v>0</v>
      </c>
      <c r="AZ172" s="102">
        <v>0</v>
      </c>
      <c r="BA17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3" spans="1:53" ht="23.1" customHeight="1" x14ac:dyDescent="0.3">
      <c r="A173" s="79">
        <v>171</v>
      </c>
      <c r="B173" s="56" t="s">
        <v>284</v>
      </c>
      <c r="C173" s="57" t="s">
        <v>285</v>
      </c>
      <c r="D173" s="56" t="s">
        <v>541</v>
      </c>
      <c r="E173" s="56" t="s">
        <v>160</v>
      </c>
      <c r="F173" s="58"/>
      <c r="G173" s="58"/>
      <c r="H173" s="58"/>
      <c r="I173" s="58"/>
      <c r="J173" s="59"/>
      <c r="K173" s="118">
        <v>0</v>
      </c>
      <c r="L173" s="58"/>
      <c r="M173" s="58"/>
      <c r="N173" s="58"/>
      <c r="O173" s="58"/>
      <c r="P173" s="59"/>
      <c r="Q17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3" s="102"/>
      <c r="S173" s="102"/>
      <c r="T173" s="102"/>
      <c r="U173" s="102"/>
      <c r="V173" s="59"/>
      <c r="W173" s="118" t="e">
        <f>AVERAGE(Table12151658922[[#This Row],[Column19]],Table12151658922[[#This Row],[Column20]],Table12151658922[[#This Row],[Column22]])</f>
        <v>#DIV/0!</v>
      </c>
      <c r="X173" s="59">
        <v>0</v>
      </c>
      <c r="Y173" s="59">
        <v>0</v>
      </c>
      <c r="Z173" s="59">
        <v>0</v>
      </c>
      <c r="AA173" s="102"/>
      <c r="AB173" s="59"/>
      <c r="AC173" s="118">
        <f>AVERAGE(Table12151658922[[#This Row],[Column25]],Table12151658922[[#This Row],[Column26]],Table12151658922[[#This Row],[Column27]])</f>
        <v>0</v>
      </c>
      <c r="AD173" s="102"/>
      <c r="AE173" s="102"/>
      <c r="AF173" s="102"/>
      <c r="AG173" s="102"/>
      <c r="AH173" s="59"/>
      <c r="AI173" s="118" t="e">
        <f>AVERAGE(Table12151658922[[#This Row],[Column33]],Table12151658922[[#This Row],[Column32]],Table12151658922[[#This Row],[Column31]])</f>
        <v>#DIV/0!</v>
      </c>
      <c r="AJ173" s="58"/>
      <c r="AK173" s="58"/>
      <c r="AL173" s="102"/>
      <c r="AM173" s="58"/>
      <c r="AN173" s="59"/>
      <c r="AO173" s="118">
        <v>0</v>
      </c>
      <c r="AP173" s="59">
        <v>0</v>
      </c>
      <c r="AQ173" s="59">
        <v>0</v>
      </c>
      <c r="AR173" s="59">
        <v>0</v>
      </c>
      <c r="AS173" s="102"/>
      <c r="AT173" s="59"/>
      <c r="AU173" s="118">
        <f>AVERAGE(Table12151658922[[#This Row],[Column45]],Table12151658922[[#This Row],[Column44]],Table12151658922[[#This Row],[Column43]])</f>
        <v>0</v>
      </c>
      <c r="AV173" s="102">
        <v>0</v>
      </c>
      <c r="AW173" s="102">
        <v>0</v>
      </c>
      <c r="AX173" s="102">
        <v>0</v>
      </c>
      <c r="AY173" s="102">
        <v>0</v>
      </c>
      <c r="AZ173" s="102">
        <v>0</v>
      </c>
      <c r="BA17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4" spans="1:53" ht="23.1" customHeight="1" x14ac:dyDescent="0.3">
      <c r="A174" s="80">
        <v>172</v>
      </c>
      <c r="B174" s="63" t="s">
        <v>396</v>
      </c>
      <c r="C174" s="64" t="s">
        <v>538</v>
      </c>
      <c r="D174" s="63" t="s">
        <v>541</v>
      </c>
      <c r="E174" s="63" t="s">
        <v>288</v>
      </c>
      <c r="F174" s="54"/>
      <c r="G174" s="54"/>
      <c r="H174" s="54"/>
      <c r="I174" s="54"/>
      <c r="J174" s="65"/>
      <c r="K174" s="118">
        <v>0</v>
      </c>
      <c r="L174" s="54"/>
      <c r="M174" s="54"/>
      <c r="N174" s="54"/>
      <c r="O174" s="54"/>
      <c r="P174" s="65"/>
      <c r="Q17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4" s="101"/>
      <c r="S174" s="101"/>
      <c r="T174" s="101"/>
      <c r="U174" s="101"/>
      <c r="V174" s="65"/>
      <c r="W174" s="118" t="e">
        <f>AVERAGE(Table12151658922[[#This Row],[Column19]],Table12151658922[[#This Row],[Column20]],Table12151658922[[#This Row],[Column22]])</f>
        <v>#DIV/0!</v>
      </c>
      <c r="X174" s="59">
        <v>0</v>
      </c>
      <c r="Y174" s="59">
        <v>0</v>
      </c>
      <c r="Z174" s="59">
        <v>0</v>
      </c>
      <c r="AA174" s="101"/>
      <c r="AB174" s="65"/>
      <c r="AC174" s="118">
        <f>AVERAGE(Table12151658922[[#This Row],[Column25]],Table12151658922[[#This Row],[Column26]],Table12151658922[[#This Row],[Column27]])</f>
        <v>0</v>
      </c>
      <c r="AD174" s="101"/>
      <c r="AE174" s="101"/>
      <c r="AF174" s="101"/>
      <c r="AG174" s="101"/>
      <c r="AH174" s="65"/>
      <c r="AI174" s="118" t="e">
        <f>AVERAGE(Table12151658922[[#This Row],[Column33]],Table12151658922[[#This Row],[Column32]],Table12151658922[[#This Row],[Column31]])</f>
        <v>#DIV/0!</v>
      </c>
      <c r="AJ174" s="54"/>
      <c r="AK174" s="54"/>
      <c r="AL174" s="101"/>
      <c r="AM174" s="54"/>
      <c r="AN174" s="65"/>
      <c r="AO174" s="118">
        <v>0</v>
      </c>
      <c r="AP174" s="59">
        <v>0</v>
      </c>
      <c r="AQ174" s="59">
        <v>0</v>
      </c>
      <c r="AR174" s="59">
        <v>0</v>
      </c>
      <c r="AS174" s="101"/>
      <c r="AT174" s="65"/>
      <c r="AU174" s="118">
        <f>AVERAGE(Table12151658922[[#This Row],[Column45]],Table12151658922[[#This Row],[Column44]],Table12151658922[[#This Row],[Column43]])</f>
        <v>0</v>
      </c>
      <c r="AV174" s="102">
        <v>0</v>
      </c>
      <c r="AW174" s="102">
        <v>0</v>
      </c>
      <c r="AX174" s="102">
        <v>0</v>
      </c>
      <c r="AY174" s="102">
        <v>0</v>
      </c>
      <c r="AZ174" s="102">
        <v>0</v>
      </c>
      <c r="BA17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5" spans="1:53" ht="23.1" customHeight="1" x14ac:dyDescent="0.3">
      <c r="A175" s="79">
        <v>173</v>
      </c>
      <c r="B175" s="56" t="s">
        <v>397</v>
      </c>
      <c r="C175" s="57" t="s">
        <v>398</v>
      </c>
      <c r="D175" s="56" t="s">
        <v>541</v>
      </c>
      <c r="E175" s="56" t="s">
        <v>492</v>
      </c>
      <c r="F175" s="58"/>
      <c r="G175" s="58"/>
      <c r="H175" s="58"/>
      <c r="I175" s="58"/>
      <c r="J175" s="59"/>
      <c r="K175" s="118">
        <v>0</v>
      </c>
      <c r="L175" s="58"/>
      <c r="M175" s="58"/>
      <c r="N175" s="58"/>
      <c r="O175" s="58"/>
      <c r="P175" s="59"/>
      <c r="Q17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5" s="102"/>
      <c r="S175" s="102"/>
      <c r="T175" s="102"/>
      <c r="U175" s="102"/>
      <c r="V175" s="59"/>
      <c r="W175" s="118" t="e">
        <f>AVERAGE(Table12151658922[[#This Row],[Column19]],Table12151658922[[#This Row],[Column20]],Table12151658922[[#This Row],[Column22]])</f>
        <v>#DIV/0!</v>
      </c>
      <c r="X175" s="59">
        <v>0</v>
      </c>
      <c r="Y175" s="59">
        <v>0</v>
      </c>
      <c r="Z175" s="59">
        <v>0</v>
      </c>
      <c r="AA175" s="102"/>
      <c r="AB175" s="59"/>
      <c r="AC175" s="118">
        <f>AVERAGE(Table12151658922[[#This Row],[Column25]],Table12151658922[[#This Row],[Column26]],Table12151658922[[#This Row],[Column27]])</f>
        <v>0</v>
      </c>
      <c r="AD175" s="102"/>
      <c r="AE175" s="102"/>
      <c r="AF175" s="102"/>
      <c r="AG175" s="102"/>
      <c r="AH175" s="59"/>
      <c r="AI175" s="118" t="e">
        <f>AVERAGE(Table12151658922[[#This Row],[Column33]],Table12151658922[[#This Row],[Column32]],Table12151658922[[#This Row],[Column31]])</f>
        <v>#DIV/0!</v>
      </c>
      <c r="AJ175" s="58"/>
      <c r="AK175" s="58"/>
      <c r="AL175" s="102"/>
      <c r="AM175" s="58"/>
      <c r="AN175" s="59"/>
      <c r="AO175" s="118">
        <v>0</v>
      </c>
      <c r="AP175" s="59">
        <v>0</v>
      </c>
      <c r="AQ175" s="59">
        <v>0</v>
      </c>
      <c r="AR175" s="59">
        <v>0</v>
      </c>
      <c r="AS175" s="102"/>
      <c r="AT175" s="59"/>
      <c r="AU175" s="118">
        <f>AVERAGE(Table12151658922[[#This Row],[Column45]],Table12151658922[[#This Row],[Column44]],Table12151658922[[#This Row],[Column43]])</f>
        <v>0</v>
      </c>
      <c r="AV175" s="102">
        <v>0</v>
      </c>
      <c r="AW175" s="102">
        <v>0</v>
      </c>
      <c r="AX175" s="102">
        <v>0</v>
      </c>
      <c r="AY175" s="102">
        <v>0</v>
      </c>
      <c r="AZ175" s="102">
        <v>0</v>
      </c>
      <c r="BA17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6" spans="1:53" ht="23.1" customHeight="1" x14ac:dyDescent="0.3">
      <c r="A176" s="80">
        <v>174</v>
      </c>
      <c r="B176" s="63" t="s">
        <v>399</v>
      </c>
      <c r="C176" s="64" t="s">
        <v>400</v>
      </c>
      <c r="D176" s="63" t="s">
        <v>541</v>
      </c>
      <c r="E176" s="63" t="s">
        <v>492</v>
      </c>
      <c r="F176" s="54"/>
      <c r="G176" s="54"/>
      <c r="H176" s="54"/>
      <c r="I176" s="54"/>
      <c r="J176" s="65"/>
      <c r="K176" s="118">
        <v>0</v>
      </c>
      <c r="L176" s="54"/>
      <c r="M176" s="54"/>
      <c r="N176" s="54"/>
      <c r="O176" s="54"/>
      <c r="P176" s="65"/>
      <c r="Q17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6" s="101"/>
      <c r="S176" s="101"/>
      <c r="T176" s="101"/>
      <c r="U176" s="101"/>
      <c r="V176" s="65"/>
      <c r="W176" s="118" t="e">
        <f>AVERAGE(Table12151658922[[#This Row],[Column19]],Table12151658922[[#This Row],[Column20]],Table12151658922[[#This Row],[Column22]])</f>
        <v>#DIV/0!</v>
      </c>
      <c r="X176" s="59">
        <v>0</v>
      </c>
      <c r="Y176" s="59">
        <v>0</v>
      </c>
      <c r="Z176" s="59">
        <v>0</v>
      </c>
      <c r="AA176" s="101"/>
      <c r="AB176" s="65"/>
      <c r="AC176" s="118">
        <f>AVERAGE(Table12151658922[[#This Row],[Column25]],Table12151658922[[#This Row],[Column26]],Table12151658922[[#This Row],[Column27]])</f>
        <v>0</v>
      </c>
      <c r="AD176" s="101"/>
      <c r="AE176" s="101"/>
      <c r="AF176" s="101"/>
      <c r="AG176" s="101"/>
      <c r="AH176" s="65"/>
      <c r="AI176" s="118" t="e">
        <f>AVERAGE(Table12151658922[[#This Row],[Column33]],Table12151658922[[#This Row],[Column32]],Table12151658922[[#This Row],[Column31]])</f>
        <v>#DIV/0!</v>
      </c>
      <c r="AJ176" s="54"/>
      <c r="AK176" s="54"/>
      <c r="AL176" s="101"/>
      <c r="AM176" s="54"/>
      <c r="AN176" s="65"/>
      <c r="AO176" s="118">
        <v>0</v>
      </c>
      <c r="AP176" s="59">
        <v>0</v>
      </c>
      <c r="AQ176" s="59">
        <v>0</v>
      </c>
      <c r="AR176" s="59">
        <v>0</v>
      </c>
      <c r="AS176" s="101"/>
      <c r="AT176" s="65"/>
      <c r="AU176" s="118">
        <f>AVERAGE(Table12151658922[[#This Row],[Column45]],Table12151658922[[#This Row],[Column44]],Table12151658922[[#This Row],[Column43]])</f>
        <v>0</v>
      </c>
      <c r="AV176" s="102">
        <v>0</v>
      </c>
      <c r="AW176" s="102">
        <v>0</v>
      </c>
      <c r="AX176" s="102">
        <v>0</v>
      </c>
      <c r="AY176" s="102">
        <v>0</v>
      </c>
      <c r="AZ176" s="102">
        <v>0</v>
      </c>
      <c r="BA17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7" spans="1:53" ht="23.1" customHeight="1" x14ac:dyDescent="0.3">
      <c r="A177" s="79">
        <v>175</v>
      </c>
      <c r="B177" s="56" t="s">
        <v>119</v>
      </c>
      <c r="C177" s="57" t="s">
        <v>120</v>
      </c>
      <c r="D177" s="56" t="s">
        <v>449</v>
      </c>
      <c r="E177" s="56" t="s">
        <v>34</v>
      </c>
      <c r="F177" s="58"/>
      <c r="G177" s="58"/>
      <c r="H177" s="58"/>
      <c r="I177" s="58"/>
      <c r="J177" s="59"/>
      <c r="K177" s="118">
        <v>0</v>
      </c>
      <c r="L177" s="58"/>
      <c r="M177" s="58"/>
      <c r="N177" s="58"/>
      <c r="O177" s="58"/>
      <c r="P177" s="59"/>
      <c r="Q17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7" s="102"/>
      <c r="S177" s="102"/>
      <c r="T177" s="102"/>
      <c r="U177" s="102"/>
      <c r="V177" s="59"/>
      <c r="W177" s="118" t="e">
        <f>AVERAGE(Table12151658922[[#This Row],[Column19]],Table12151658922[[#This Row],[Column20]],Table12151658922[[#This Row],[Column22]])</f>
        <v>#DIV/0!</v>
      </c>
      <c r="X177" s="59">
        <v>0</v>
      </c>
      <c r="Y177" s="59">
        <v>0</v>
      </c>
      <c r="Z177" s="59">
        <v>0</v>
      </c>
      <c r="AA177" s="102"/>
      <c r="AB177" s="59"/>
      <c r="AC177" s="118">
        <f>AVERAGE(Table12151658922[[#This Row],[Column25]],Table12151658922[[#This Row],[Column26]],Table12151658922[[#This Row],[Column27]])</f>
        <v>0</v>
      </c>
      <c r="AD177" s="102"/>
      <c r="AE177" s="102"/>
      <c r="AF177" s="102"/>
      <c r="AG177" s="102"/>
      <c r="AH177" s="59"/>
      <c r="AI177" s="118" t="e">
        <f>AVERAGE(Table12151658922[[#This Row],[Column33]],Table12151658922[[#This Row],[Column32]],Table12151658922[[#This Row],[Column31]])</f>
        <v>#DIV/0!</v>
      </c>
      <c r="AJ177" s="58"/>
      <c r="AK177" s="58"/>
      <c r="AL177" s="102"/>
      <c r="AM177" s="58"/>
      <c r="AN177" s="59"/>
      <c r="AO177" s="118">
        <v>0</v>
      </c>
      <c r="AP177" s="59">
        <v>0</v>
      </c>
      <c r="AQ177" s="59">
        <v>0</v>
      </c>
      <c r="AR177" s="59">
        <v>0</v>
      </c>
      <c r="AS177" s="102"/>
      <c r="AT177" s="59"/>
      <c r="AU177" s="118">
        <f>AVERAGE(Table12151658922[[#This Row],[Column45]],Table12151658922[[#This Row],[Column44]],Table12151658922[[#This Row],[Column43]])</f>
        <v>0</v>
      </c>
      <c r="AV177" s="102">
        <v>0</v>
      </c>
      <c r="AW177" s="102">
        <v>0</v>
      </c>
      <c r="AX177" s="102">
        <v>0</v>
      </c>
      <c r="AY177" s="102">
        <v>0</v>
      </c>
      <c r="AZ177" s="102">
        <v>0</v>
      </c>
      <c r="BA17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8" spans="1:53" ht="23.1" customHeight="1" x14ac:dyDescent="0.3">
      <c r="A178" s="80">
        <v>176</v>
      </c>
      <c r="B178" s="63" t="s">
        <v>401</v>
      </c>
      <c r="C178" s="64" t="s">
        <v>402</v>
      </c>
      <c r="D178" s="63" t="s">
        <v>449</v>
      </c>
      <c r="E178" s="63" t="s">
        <v>492</v>
      </c>
      <c r="F178" s="54"/>
      <c r="G178" s="54"/>
      <c r="H178" s="54"/>
      <c r="I178" s="54"/>
      <c r="J178" s="65"/>
      <c r="K178" s="118">
        <v>0</v>
      </c>
      <c r="L178" s="54"/>
      <c r="M178" s="54"/>
      <c r="N178" s="54"/>
      <c r="O178" s="54"/>
      <c r="P178" s="65"/>
      <c r="Q17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8" s="101"/>
      <c r="S178" s="101"/>
      <c r="T178" s="101"/>
      <c r="U178" s="101"/>
      <c r="V178" s="65"/>
      <c r="W178" s="118" t="e">
        <f>AVERAGE(Table12151658922[[#This Row],[Column19]],Table12151658922[[#This Row],[Column20]],Table12151658922[[#This Row],[Column22]])</f>
        <v>#DIV/0!</v>
      </c>
      <c r="X178" s="59">
        <v>0</v>
      </c>
      <c r="Y178" s="59">
        <v>0</v>
      </c>
      <c r="Z178" s="59">
        <v>0</v>
      </c>
      <c r="AA178" s="101"/>
      <c r="AB178" s="65"/>
      <c r="AC178" s="118">
        <f>AVERAGE(Table12151658922[[#This Row],[Column25]],Table12151658922[[#This Row],[Column26]],Table12151658922[[#This Row],[Column27]])</f>
        <v>0</v>
      </c>
      <c r="AD178" s="101"/>
      <c r="AE178" s="101"/>
      <c r="AF178" s="101"/>
      <c r="AG178" s="101"/>
      <c r="AH178" s="65"/>
      <c r="AI178" s="118" t="e">
        <f>AVERAGE(Table12151658922[[#This Row],[Column33]],Table12151658922[[#This Row],[Column32]],Table12151658922[[#This Row],[Column31]])</f>
        <v>#DIV/0!</v>
      </c>
      <c r="AJ178" s="54"/>
      <c r="AK178" s="54"/>
      <c r="AL178" s="101"/>
      <c r="AM178" s="54"/>
      <c r="AN178" s="65"/>
      <c r="AO178" s="118">
        <v>0</v>
      </c>
      <c r="AP178" s="59">
        <v>0</v>
      </c>
      <c r="AQ178" s="59">
        <v>0</v>
      </c>
      <c r="AR178" s="59">
        <v>0</v>
      </c>
      <c r="AS178" s="101"/>
      <c r="AT178" s="65"/>
      <c r="AU178" s="118">
        <f>AVERAGE(Table12151658922[[#This Row],[Column45]],Table12151658922[[#This Row],[Column44]],Table12151658922[[#This Row],[Column43]])</f>
        <v>0</v>
      </c>
      <c r="AV178" s="102">
        <v>0</v>
      </c>
      <c r="AW178" s="102">
        <v>0</v>
      </c>
      <c r="AX178" s="102">
        <v>0</v>
      </c>
      <c r="AY178" s="102">
        <v>0</v>
      </c>
      <c r="AZ178" s="102">
        <v>0</v>
      </c>
      <c r="BA17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79" spans="1:53" ht="23.1" customHeight="1" x14ac:dyDescent="0.3">
      <c r="A179" s="79">
        <v>177</v>
      </c>
      <c r="B179" s="56" t="s">
        <v>270</v>
      </c>
      <c r="C179" s="57" t="s">
        <v>271</v>
      </c>
      <c r="D179" s="56" t="s">
        <v>449</v>
      </c>
      <c r="E179" s="56" t="s">
        <v>160</v>
      </c>
      <c r="F179" s="58"/>
      <c r="G179" s="58"/>
      <c r="H179" s="58"/>
      <c r="I179" s="58"/>
      <c r="J179" s="59"/>
      <c r="K179" s="118">
        <v>0</v>
      </c>
      <c r="L179" s="58"/>
      <c r="M179" s="58"/>
      <c r="N179" s="58"/>
      <c r="O179" s="58"/>
      <c r="P179" s="59"/>
      <c r="Q17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79" s="102"/>
      <c r="S179" s="102"/>
      <c r="T179" s="102"/>
      <c r="U179" s="102"/>
      <c r="V179" s="59"/>
      <c r="W179" s="118" t="e">
        <f>AVERAGE(Table12151658922[[#This Row],[Column19]],Table12151658922[[#This Row],[Column20]],Table12151658922[[#This Row],[Column22]])</f>
        <v>#DIV/0!</v>
      </c>
      <c r="X179" s="59">
        <v>0</v>
      </c>
      <c r="Y179" s="59">
        <v>0</v>
      </c>
      <c r="Z179" s="59">
        <v>0</v>
      </c>
      <c r="AA179" s="102"/>
      <c r="AB179" s="59"/>
      <c r="AC179" s="118">
        <f>AVERAGE(Table12151658922[[#This Row],[Column25]],Table12151658922[[#This Row],[Column26]],Table12151658922[[#This Row],[Column27]])</f>
        <v>0</v>
      </c>
      <c r="AD179" s="102"/>
      <c r="AE179" s="102"/>
      <c r="AF179" s="102"/>
      <c r="AG179" s="102"/>
      <c r="AH179" s="59"/>
      <c r="AI179" s="118" t="e">
        <f>AVERAGE(Table12151658922[[#This Row],[Column33]],Table12151658922[[#This Row],[Column32]],Table12151658922[[#This Row],[Column31]])</f>
        <v>#DIV/0!</v>
      </c>
      <c r="AJ179" s="58"/>
      <c r="AK179" s="58"/>
      <c r="AL179" s="102"/>
      <c r="AM179" s="58"/>
      <c r="AN179" s="59"/>
      <c r="AO179" s="118">
        <v>0</v>
      </c>
      <c r="AP179" s="59">
        <v>0</v>
      </c>
      <c r="AQ179" s="59">
        <v>0</v>
      </c>
      <c r="AR179" s="59">
        <v>0</v>
      </c>
      <c r="AS179" s="102"/>
      <c r="AT179" s="59"/>
      <c r="AU179" s="118">
        <f>AVERAGE(Table12151658922[[#This Row],[Column45]],Table12151658922[[#This Row],[Column44]],Table12151658922[[#This Row],[Column43]])</f>
        <v>0</v>
      </c>
      <c r="AV179" s="102">
        <v>0</v>
      </c>
      <c r="AW179" s="102">
        <v>0</v>
      </c>
      <c r="AX179" s="102">
        <v>0</v>
      </c>
      <c r="AY179" s="102">
        <v>0</v>
      </c>
      <c r="AZ179" s="102">
        <v>0</v>
      </c>
      <c r="BA17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0" spans="1:53" ht="23.1" customHeight="1" x14ac:dyDescent="0.3">
      <c r="A180" s="80">
        <v>178</v>
      </c>
      <c r="B180" s="63" t="s">
        <v>51</v>
      </c>
      <c r="C180" s="64" t="s">
        <v>52</v>
      </c>
      <c r="D180" s="63" t="s">
        <v>541</v>
      </c>
      <c r="E180" s="63" t="s">
        <v>34</v>
      </c>
      <c r="F180" s="54"/>
      <c r="G180" s="54"/>
      <c r="H180" s="54"/>
      <c r="I180" s="54"/>
      <c r="J180" s="65"/>
      <c r="K180" s="118">
        <v>0</v>
      </c>
      <c r="L180" s="54"/>
      <c r="M180" s="54"/>
      <c r="N180" s="54"/>
      <c r="O180" s="54"/>
      <c r="P180" s="65"/>
      <c r="Q18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0" s="101"/>
      <c r="S180" s="101"/>
      <c r="T180" s="101"/>
      <c r="U180" s="101"/>
      <c r="V180" s="65"/>
      <c r="W180" s="118" t="e">
        <f>AVERAGE(Table12151658922[[#This Row],[Column19]],Table12151658922[[#This Row],[Column20]],Table12151658922[[#This Row],[Column22]])</f>
        <v>#DIV/0!</v>
      </c>
      <c r="X180" s="59">
        <v>0</v>
      </c>
      <c r="Y180" s="59">
        <v>0</v>
      </c>
      <c r="Z180" s="59">
        <v>0</v>
      </c>
      <c r="AA180" s="101"/>
      <c r="AB180" s="65"/>
      <c r="AC180" s="118">
        <f>AVERAGE(Table12151658922[[#This Row],[Column25]],Table12151658922[[#This Row],[Column26]],Table12151658922[[#This Row],[Column27]])</f>
        <v>0</v>
      </c>
      <c r="AD180" s="101"/>
      <c r="AE180" s="101"/>
      <c r="AF180" s="101"/>
      <c r="AG180" s="101"/>
      <c r="AH180" s="65"/>
      <c r="AI180" s="118" t="e">
        <f>AVERAGE(Table12151658922[[#This Row],[Column33]],Table12151658922[[#This Row],[Column32]],Table12151658922[[#This Row],[Column31]])</f>
        <v>#DIV/0!</v>
      </c>
      <c r="AJ180" s="54"/>
      <c r="AK180" s="54"/>
      <c r="AL180" s="101"/>
      <c r="AM180" s="54"/>
      <c r="AN180" s="65"/>
      <c r="AO180" s="118">
        <v>0</v>
      </c>
      <c r="AP180" s="59">
        <v>0</v>
      </c>
      <c r="AQ180" s="59">
        <v>0</v>
      </c>
      <c r="AR180" s="59">
        <v>0</v>
      </c>
      <c r="AS180" s="101"/>
      <c r="AT180" s="65"/>
      <c r="AU180" s="118">
        <f>AVERAGE(Table12151658922[[#This Row],[Column45]],Table12151658922[[#This Row],[Column44]],Table12151658922[[#This Row],[Column43]])</f>
        <v>0</v>
      </c>
      <c r="AV180" s="102">
        <v>0</v>
      </c>
      <c r="AW180" s="102">
        <v>0</v>
      </c>
      <c r="AX180" s="102">
        <v>0</v>
      </c>
      <c r="AY180" s="102">
        <v>0</v>
      </c>
      <c r="AZ180" s="102">
        <v>0</v>
      </c>
      <c r="BA18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1" spans="1:53" ht="23.1" customHeight="1" x14ac:dyDescent="0.3">
      <c r="A181" s="79">
        <v>179</v>
      </c>
      <c r="B181" s="56" t="s">
        <v>238</v>
      </c>
      <c r="C181" s="57" t="s">
        <v>239</v>
      </c>
      <c r="D181" s="56" t="s">
        <v>541</v>
      </c>
      <c r="E181" s="56" t="s">
        <v>160</v>
      </c>
      <c r="F181" s="58"/>
      <c r="G181" s="58"/>
      <c r="H181" s="58"/>
      <c r="I181" s="58"/>
      <c r="J181" s="59"/>
      <c r="K181" s="118">
        <v>0</v>
      </c>
      <c r="L181" s="58"/>
      <c r="M181" s="58"/>
      <c r="N181" s="58"/>
      <c r="O181" s="58"/>
      <c r="P181" s="59"/>
      <c r="Q18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1" s="102"/>
      <c r="S181" s="102"/>
      <c r="T181" s="102"/>
      <c r="U181" s="102"/>
      <c r="V181" s="59"/>
      <c r="W181" s="118" t="e">
        <f>AVERAGE(Table12151658922[[#This Row],[Column19]],Table12151658922[[#This Row],[Column20]],Table12151658922[[#This Row],[Column22]])</f>
        <v>#DIV/0!</v>
      </c>
      <c r="X181" s="59">
        <v>0</v>
      </c>
      <c r="Y181" s="59">
        <v>0</v>
      </c>
      <c r="Z181" s="59">
        <v>0</v>
      </c>
      <c r="AA181" s="102"/>
      <c r="AB181" s="59"/>
      <c r="AC181" s="118">
        <f>AVERAGE(Table12151658922[[#This Row],[Column25]],Table12151658922[[#This Row],[Column26]],Table12151658922[[#This Row],[Column27]])</f>
        <v>0</v>
      </c>
      <c r="AD181" s="102"/>
      <c r="AE181" s="102"/>
      <c r="AF181" s="102"/>
      <c r="AG181" s="102"/>
      <c r="AH181" s="59"/>
      <c r="AI181" s="118" t="e">
        <f>AVERAGE(Table12151658922[[#This Row],[Column33]],Table12151658922[[#This Row],[Column32]],Table12151658922[[#This Row],[Column31]])</f>
        <v>#DIV/0!</v>
      </c>
      <c r="AJ181" s="58"/>
      <c r="AK181" s="58"/>
      <c r="AL181" s="102"/>
      <c r="AM181" s="58"/>
      <c r="AN181" s="59"/>
      <c r="AO181" s="118">
        <v>0</v>
      </c>
      <c r="AP181" s="59">
        <v>0</v>
      </c>
      <c r="AQ181" s="59">
        <v>0</v>
      </c>
      <c r="AR181" s="59">
        <v>0</v>
      </c>
      <c r="AS181" s="102"/>
      <c r="AT181" s="59"/>
      <c r="AU181" s="118">
        <f>AVERAGE(Table12151658922[[#This Row],[Column45]],Table12151658922[[#This Row],[Column44]],Table12151658922[[#This Row],[Column43]])</f>
        <v>0</v>
      </c>
      <c r="AV181" s="102">
        <v>0</v>
      </c>
      <c r="AW181" s="102">
        <v>0</v>
      </c>
      <c r="AX181" s="102">
        <v>0</v>
      </c>
      <c r="AY181" s="102">
        <v>0</v>
      </c>
      <c r="AZ181" s="102">
        <v>0</v>
      </c>
      <c r="BA18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2" spans="1:53" ht="23.1" customHeight="1" x14ac:dyDescent="0.3">
      <c r="A182" s="80">
        <v>180</v>
      </c>
      <c r="B182" s="63" t="s">
        <v>254</v>
      </c>
      <c r="C182" s="64" t="s">
        <v>255</v>
      </c>
      <c r="D182" s="63" t="s">
        <v>449</v>
      </c>
      <c r="E182" s="63" t="s">
        <v>160</v>
      </c>
      <c r="F182" s="54"/>
      <c r="G182" s="54"/>
      <c r="H182" s="54"/>
      <c r="I182" s="54"/>
      <c r="J182" s="65"/>
      <c r="K182" s="118">
        <v>0</v>
      </c>
      <c r="L182" s="54"/>
      <c r="M182" s="54"/>
      <c r="N182" s="54"/>
      <c r="O182" s="54"/>
      <c r="P182" s="65"/>
      <c r="Q18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2" s="101"/>
      <c r="S182" s="101"/>
      <c r="T182" s="101"/>
      <c r="U182" s="101"/>
      <c r="V182" s="65"/>
      <c r="W182" s="118" t="e">
        <f>AVERAGE(Table12151658922[[#This Row],[Column19]],Table12151658922[[#This Row],[Column20]],Table12151658922[[#This Row],[Column22]])</f>
        <v>#DIV/0!</v>
      </c>
      <c r="X182" s="59">
        <v>0</v>
      </c>
      <c r="Y182" s="59">
        <v>0</v>
      </c>
      <c r="Z182" s="59">
        <v>0</v>
      </c>
      <c r="AA182" s="101"/>
      <c r="AB182" s="65"/>
      <c r="AC182" s="118">
        <f>AVERAGE(Table12151658922[[#This Row],[Column25]],Table12151658922[[#This Row],[Column26]],Table12151658922[[#This Row],[Column27]])</f>
        <v>0</v>
      </c>
      <c r="AD182" s="101"/>
      <c r="AE182" s="101"/>
      <c r="AF182" s="101"/>
      <c r="AG182" s="101"/>
      <c r="AH182" s="65"/>
      <c r="AI182" s="118" t="e">
        <f>AVERAGE(Table12151658922[[#This Row],[Column33]],Table12151658922[[#This Row],[Column32]],Table12151658922[[#This Row],[Column31]])</f>
        <v>#DIV/0!</v>
      </c>
      <c r="AJ182" s="54"/>
      <c r="AK182" s="54"/>
      <c r="AL182" s="101"/>
      <c r="AM182" s="54"/>
      <c r="AN182" s="65"/>
      <c r="AO182" s="118">
        <v>0</v>
      </c>
      <c r="AP182" s="59">
        <v>0</v>
      </c>
      <c r="AQ182" s="59">
        <v>0</v>
      </c>
      <c r="AR182" s="59">
        <v>0</v>
      </c>
      <c r="AS182" s="101"/>
      <c r="AT182" s="65"/>
      <c r="AU182" s="118">
        <f>AVERAGE(Table12151658922[[#This Row],[Column45]],Table12151658922[[#This Row],[Column44]],Table12151658922[[#This Row],[Column43]])</f>
        <v>0</v>
      </c>
      <c r="AV182" s="102">
        <v>0</v>
      </c>
      <c r="AW182" s="102">
        <v>0</v>
      </c>
      <c r="AX182" s="102">
        <v>0</v>
      </c>
      <c r="AY182" s="102">
        <v>0</v>
      </c>
      <c r="AZ182" s="102">
        <v>0</v>
      </c>
      <c r="BA18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3" spans="1:53" ht="23.1" customHeight="1" x14ac:dyDescent="0.3">
      <c r="A183" s="79">
        <v>181</v>
      </c>
      <c r="B183" s="56" t="s">
        <v>403</v>
      </c>
      <c r="C183" s="57" t="s">
        <v>404</v>
      </c>
      <c r="D183" s="56" t="s">
        <v>449</v>
      </c>
      <c r="E183" s="56" t="s">
        <v>492</v>
      </c>
      <c r="F183" s="58"/>
      <c r="G183" s="58"/>
      <c r="H183" s="58"/>
      <c r="I183" s="58"/>
      <c r="J183" s="59"/>
      <c r="K183" s="118">
        <v>0</v>
      </c>
      <c r="L183" s="58"/>
      <c r="M183" s="58"/>
      <c r="N183" s="58"/>
      <c r="O183" s="58"/>
      <c r="P183" s="59"/>
      <c r="Q18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3" s="102"/>
      <c r="S183" s="102"/>
      <c r="T183" s="102"/>
      <c r="U183" s="102"/>
      <c r="V183" s="59"/>
      <c r="W183" s="118" t="e">
        <f>AVERAGE(Table12151658922[[#This Row],[Column19]],Table12151658922[[#This Row],[Column20]],Table12151658922[[#This Row],[Column22]])</f>
        <v>#DIV/0!</v>
      </c>
      <c r="X183" s="59">
        <v>0</v>
      </c>
      <c r="Y183" s="59">
        <v>0</v>
      </c>
      <c r="Z183" s="59">
        <v>0</v>
      </c>
      <c r="AA183" s="102"/>
      <c r="AB183" s="59"/>
      <c r="AC183" s="118">
        <f>AVERAGE(Table12151658922[[#This Row],[Column25]],Table12151658922[[#This Row],[Column26]],Table12151658922[[#This Row],[Column27]])</f>
        <v>0</v>
      </c>
      <c r="AD183" s="102"/>
      <c r="AE183" s="102"/>
      <c r="AF183" s="102"/>
      <c r="AG183" s="102"/>
      <c r="AH183" s="59"/>
      <c r="AI183" s="118" t="e">
        <f>AVERAGE(Table12151658922[[#This Row],[Column33]],Table12151658922[[#This Row],[Column32]],Table12151658922[[#This Row],[Column31]])</f>
        <v>#DIV/0!</v>
      </c>
      <c r="AJ183" s="58"/>
      <c r="AK183" s="58"/>
      <c r="AL183" s="102"/>
      <c r="AM183" s="58"/>
      <c r="AN183" s="59"/>
      <c r="AO183" s="118">
        <v>0</v>
      </c>
      <c r="AP183" s="59">
        <v>0</v>
      </c>
      <c r="AQ183" s="59">
        <v>0</v>
      </c>
      <c r="AR183" s="59">
        <v>0</v>
      </c>
      <c r="AS183" s="102"/>
      <c r="AT183" s="59"/>
      <c r="AU183" s="118">
        <f>AVERAGE(Table12151658922[[#This Row],[Column45]],Table12151658922[[#This Row],[Column44]],Table12151658922[[#This Row],[Column43]])</f>
        <v>0</v>
      </c>
      <c r="AV183" s="102">
        <v>0</v>
      </c>
      <c r="AW183" s="102">
        <v>0</v>
      </c>
      <c r="AX183" s="102">
        <v>0</v>
      </c>
      <c r="AY183" s="102">
        <v>0</v>
      </c>
      <c r="AZ183" s="102">
        <v>0</v>
      </c>
      <c r="BA18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4" spans="1:53" ht="23.1" customHeight="1" x14ac:dyDescent="0.3">
      <c r="A184" s="80">
        <v>182</v>
      </c>
      <c r="B184" s="63" t="s">
        <v>43</v>
      </c>
      <c r="C184" s="64" t="s">
        <v>44</v>
      </c>
      <c r="D184" s="63" t="s">
        <v>449</v>
      </c>
      <c r="E184" s="63" t="s">
        <v>34</v>
      </c>
      <c r="F184" s="54"/>
      <c r="G184" s="54"/>
      <c r="H184" s="54"/>
      <c r="I184" s="54"/>
      <c r="J184" s="65"/>
      <c r="K184" s="118">
        <v>0</v>
      </c>
      <c r="L184" s="54"/>
      <c r="M184" s="54"/>
      <c r="N184" s="54"/>
      <c r="O184" s="54"/>
      <c r="P184" s="65"/>
      <c r="Q18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4" s="101"/>
      <c r="S184" s="101"/>
      <c r="T184" s="101"/>
      <c r="U184" s="101"/>
      <c r="V184" s="65"/>
      <c r="W184" s="118" t="e">
        <f>AVERAGE(Table12151658922[[#This Row],[Column19]],Table12151658922[[#This Row],[Column20]],Table12151658922[[#This Row],[Column22]])</f>
        <v>#DIV/0!</v>
      </c>
      <c r="X184" s="59">
        <v>0</v>
      </c>
      <c r="Y184" s="59">
        <v>0</v>
      </c>
      <c r="Z184" s="59">
        <v>0</v>
      </c>
      <c r="AA184" s="101"/>
      <c r="AB184" s="65"/>
      <c r="AC184" s="118">
        <f>AVERAGE(Table12151658922[[#This Row],[Column25]],Table12151658922[[#This Row],[Column26]],Table12151658922[[#This Row],[Column27]])</f>
        <v>0</v>
      </c>
      <c r="AD184" s="101"/>
      <c r="AE184" s="101"/>
      <c r="AF184" s="101"/>
      <c r="AG184" s="101"/>
      <c r="AH184" s="65"/>
      <c r="AI184" s="118" t="e">
        <f>AVERAGE(Table12151658922[[#This Row],[Column33]],Table12151658922[[#This Row],[Column32]],Table12151658922[[#This Row],[Column31]])</f>
        <v>#DIV/0!</v>
      </c>
      <c r="AJ184" s="54"/>
      <c r="AK184" s="54"/>
      <c r="AL184" s="101"/>
      <c r="AM184" s="54"/>
      <c r="AN184" s="65"/>
      <c r="AO184" s="118">
        <v>0</v>
      </c>
      <c r="AP184" s="59">
        <v>0</v>
      </c>
      <c r="AQ184" s="59">
        <v>0</v>
      </c>
      <c r="AR184" s="59">
        <v>0</v>
      </c>
      <c r="AS184" s="101"/>
      <c r="AT184" s="65"/>
      <c r="AU184" s="118">
        <f>AVERAGE(Table12151658922[[#This Row],[Column45]],Table12151658922[[#This Row],[Column44]],Table12151658922[[#This Row],[Column43]])</f>
        <v>0</v>
      </c>
      <c r="AV184" s="102">
        <v>0</v>
      </c>
      <c r="AW184" s="102">
        <v>0</v>
      </c>
      <c r="AX184" s="102">
        <v>0</v>
      </c>
      <c r="AY184" s="102">
        <v>0</v>
      </c>
      <c r="AZ184" s="102">
        <v>0</v>
      </c>
      <c r="BA18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5" spans="1:53" ht="23.1" customHeight="1" x14ac:dyDescent="0.3">
      <c r="A185" s="79">
        <v>183</v>
      </c>
      <c r="B185" s="56" t="s">
        <v>405</v>
      </c>
      <c r="C185" s="57" t="s">
        <v>406</v>
      </c>
      <c r="D185" s="56" t="s">
        <v>449</v>
      </c>
      <c r="E185" s="56" t="s">
        <v>492</v>
      </c>
      <c r="F185" s="58"/>
      <c r="G185" s="58"/>
      <c r="H185" s="58"/>
      <c r="I185" s="58"/>
      <c r="J185" s="59"/>
      <c r="K185" s="118">
        <v>0</v>
      </c>
      <c r="L185" s="58"/>
      <c r="M185" s="58"/>
      <c r="N185" s="58"/>
      <c r="O185" s="58"/>
      <c r="P185" s="59"/>
      <c r="Q18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5" s="102"/>
      <c r="S185" s="102"/>
      <c r="T185" s="102"/>
      <c r="U185" s="102"/>
      <c r="V185" s="59"/>
      <c r="W185" s="118" t="e">
        <f>AVERAGE(Table12151658922[[#This Row],[Column19]],Table12151658922[[#This Row],[Column20]],Table12151658922[[#This Row],[Column22]])</f>
        <v>#DIV/0!</v>
      </c>
      <c r="X185" s="59">
        <v>0</v>
      </c>
      <c r="Y185" s="59">
        <v>0</v>
      </c>
      <c r="Z185" s="59">
        <v>0</v>
      </c>
      <c r="AA185" s="102"/>
      <c r="AB185" s="59"/>
      <c r="AC185" s="118">
        <f>AVERAGE(Table12151658922[[#This Row],[Column25]],Table12151658922[[#This Row],[Column26]],Table12151658922[[#This Row],[Column27]])</f>
        <v>0</v>
      </c>
      <c r="AD185" s="102"/>
      <c r="AE185" s="102"/>
      <c r="AF185" s="102"/>
      <c r="AG185" s="102"/>
      <c r="AH185" s="59"/>
      <c r="AI185" s="118" t="e">
        <f>AVERAGE(Table12151658922[[#This Row],[Column33]],Table12151658922[[#This Row],[Column32]],Table12151658922[[#This Row],[Column31]])</f>
        <v>#DIV/0!</v>
      </c>
      <c r="AJ185" s="58"/>
      <c r="AK185" s="58"/>
      <c r="AL185" s="102"/>
      <c r="AM185" s="58"/>
      <c r="AN185" s="59"/>
      <c r="AO185" s="118">
        <v>0</v>
      </c>
      <c r="AP185" s="59">
        <v>0</v>
      </c>
      <c r="AQ185" s="59">
        <v>0</v>
      </c>
      <c r="AR185" s="59">
        <v>0</v>
      </c>
      <c r="AS185" s="102"/>
      <c r="AT185" s="59"/>
      <c r="AU185" s="118">
        <f>AVERAGE(Table12151658922[[#This Row],[Column45]],Table12151658922[[#This Row],[Column44]],Table12151658922[[#This Row],[Column43]])</f>
        <v>0</v>
      </c>
      <c r="AV185" s="102">
        <v>0</v>
      </c>
      <c r="AW185" s="102">
        <v>0</v>
      </c>
      <c r="AX185" s="102">
        <v>0</v>
      </c>
      <c r="AY185" s="102">
        <v>0</v>
      </c>
      <c r="AZ185" s="102">
        <v>0</v>
      </c>
      <c r="BA18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6" spans="1:53" ht="23.1" customHeight="1" x14ac:dyDescent="0.3">
      <c r="A186" s="80">
        <v>184</v>
      </c>
      <c r="B186" s="63" t="s">
        <v>286</v>
      </c>
      <c r="C186" s="64" t="s">
        <v>287</v>
      </c>
      <c r="D186" s="63" t="s">
        <v>449</v>
      </c>
      <c r="E186" s="63" t="s">
        <v>160</v>
      </c>
      <c r="F186" s="54"/>
      <c r="G186" s="54"/>
      <c r="H186" s="54"/>
      <c r="I186" s="54"/>
      <c r="J186" s="65"/>
      <c r="K186" s="118">
        <v>0</v>
      </c>
      <c r="L186" s="54"/>
      <c r="M186" s="54"/>
      <c r="N186" s="54"/>
      <c r="O186" s="54"/>
      <c r="P186" s="65"/>
      <c r="Q18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6" s="101"/>
      <c r="S186" s="101"/>
      <c r="T186" s="101"/>
      <c r="U186" s="101"/>
      <c r="V186" s="65"/>
      <c r="W186" s="118" t="e">
        <f>AVERAGE(Table12151658922[[#This Row],[Column19]],Table12151658922[[#This Row],[Column20]],Table12151658922[[#This Row],[Column22]])</f>
        <v>#DIV/0!</v>
      </c>
      <c r="X186" s="59">
        <v>0</v>
      </c>
      <c r="Y186" s="59">
        <v>0</v>
      </c>
      <c r="Z186" s="59">
        <v>0</v>
      </c>
      <c r="AA186" s="101"/>
      <c r="AB186" s="65"/>
      <c r="AC186" s="118">
        <f>AVERAGE(Table12151658922[[#This Row],[Column25]],Table12151658922[[#This Row],[Column26]],Table12151658922[[#This Row],[Column27]])</f>
        <v>0</v>
      </c>
      <c r="AD186" s="101"/>
      <c r="AE186" s="101"/>
      <c r="AF186" s="101"/>
      <c r="AG186" s="101"/>
      <c r="AH186" s="65"/>
      <c r="AI186" s="118" t="e">
        <f>AVERAGE(Table12151658922[[#This Row],[Column33]],Table12151658922[[#This Row],[Column32]],Table12151658922[[#This Row],[Column31]])</f>
        <v>#DIV/0!</v>
      </c>
      <c r="AJ186" s="54"/>
      <c r="AK186" s="54"/>
      <c r="AL186" s="101"/>
      <c r="AM186" s="54"/>
      <c r="AN186" s="65"/>
      <c r="AO186" s="118">
        <v>0</v>
      </c>
      <c r="AP186" s="59">
        <v>0</v>
      </c>
      <c r="AQ186" s="59">
        <v>0</v>
      </c>
      <c r="AR186" s="59">
        <v>0</v>
      </c>
      <c r="AS186" s="101"/>
      <c r="AT186" s="65"/>
      <c r="AU186" s="118">
        <f>AVERAGE(Table12151658922[[#This Row],[Column45]],Table12151658922[[#This Row],[Column44]],Table12151658922[[#This Row],[Column43]])</f>
        <v>0</v>
      </c>
      <c r="AV186" s="102">
        <v>0</v>
      </c>
      <c r="AW186" s="102">
        <v>0</v>
      </c>
      <c r="AX186" s="102">
        <v>0</v>
      </c>
      <c r="AY186" s="102">
        <v>0</v>
      </c>
      <c r="AZ186" s="102">
        <v>0</v>
      </c>
      <c r="BA18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7" spans="1:53" ht="23.1" customHeight="1" x14ac:dyDescent="0.3">
      <c r="A187" s="79">
        <v>185</v>
      </c>
      <c r="B187" s="56" t="s">
        <v>407</v>
      </c>
      <c r="C187" s="57" t="s">
        <v>408</v>
      </c>
      <c r="D187" s="56" t="s">
        <v>449</v>
      </c>
      <c r="E187" s="56" t="s">
        <v>492</v>
      </c>
      <c r="F187" s="58"/>
      <c r="G187" s="58"/>
      <c r="H187" s="58"/>
      <c r="I187" s="58"/>
      <c r="J187" s="59"/>
      <c r="K187" s="118">
        <v>0</v>
      </c>
      <c r="L187" s="58"/>
      <c r="M187" s="58"/>
      <c r="N187" s="58"/>
      <c r="O187" s="58"/>
      <c r="P187" s="59"/>
      <c r="Q18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7" s="102"/>
      <c r="S187" s="102"/>
      <c r="T187" s="102"/>
      <c r="U187" s="102"/>
      <c r="V187" s="59"/>
      <c r="W187" s="118" t="e">
        <f>AVERAGE(Table12151658922[[#This Row],[Column19]],Table12151658922[[#This Row],[Column20]],Table12151658922[[#This Row],[Column22]])</f>
        <v>#DIV/0!</v>
      </c>
      <c r="X187" s="59">
        <v>0</v>
      </c>
      <c r="Y187" s="59">
        <v>0</v>
      </c>
      <c r="Z187" s="59">
        <v>0</v>
      </c>
      <c r="AA187" s="102"/>
      <c r="AB187" s="59"/>
      <c r="AC187" s="118">
        <f>AVERAGE(Table12151658922[[#This Row],[Column25]],Table12151658922[[#This Row],[Column26]],Table12151658922[[#This Row],[Column27]])</f>
        <v>0</v>
      </c>
      <c r="AD187" s="102"/>
      <c r="AE187" s="102"/>
      <c r="AF187" s="102"/>
      <c r="AG187" s="102"/>
      <c r="AH187" s="59"/>
      <c r="AI187" s="118" t="e">
        <f>AVERAGE(Table12151658922[[#This Row],[Column33]],Table12151658922[[#This Row],[Column32]],Table12151658922[[#This Row],[Column31]])</f>
        <v>#DIV/0!</v>
      </c>
      <c r="AJ187" s="58"/>
      <c r="AK187" s="58"/>
      <c r="AL187" s="102"/>
      <c r="AM187" s="58"/>
      <c r="AN187" s="59"/>
      <c r="AO187" s="118">
        <v>0</v>
      </c>
      <c r="AP187" s="59">
        <v>0</v>
      </c>
      <c r="AQ187" s="59">
        <v>0</v>
      </c>
      <c r="AR187" s="59">
        <v>0</v>
      </c>
      <c r="AS187" s="102"/>
      <c r="AT187" s="59"/>
      <c r="AU187" s="118">
        <f>AVERAGE(Table12151658922[[#This Row],[Column45]],Table12151658922[[#This Row],[Column44]],Table12151658922[[#This Row],[Column43]])</f>
        <v>0</v>
      </c>
      <c r="AV187" s="102">
        <v>0</v>
      </c>
      <c r="AW187" s="102">
        <v>0</v>
      </c>
      <c r="AX187" s="102">
        <v>0</v>
      </c>
      <c r="AY187" s="102">
        <v>0</v>
      </c>
      <c r="AZ187" s="102">
        <v>0</v>
      </c>
      <c r="BA18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8" spans="1:53" ht="23.1" customHeight="1" x14ac:dyDescent="0.3">
      <c r="A188" s="80">
        <v>186</v>
      </c>
      <c r="B188" s="63" t="s">
        <v>409</v>
      </c>
      <c r="C188" s="64" t="s">
        <v>410</v>
      </c>
      <c r="D188" s="63" t="s">
        <v>449</v>
      </c>
      <c r="E188" s="63" t="s">
        <v>492</v>
      </c>
      <c r="F188" s="54"/>
      <c r="G188" s="54"/>
      <c r="H188" s="54"/>
      <c r="I188" s="54"/>
      <c r="J188" s="65"/>
      <c r="K188" s="118">
        <v>0</v>
      </c>
      <c r="L188" s="54"/>
      <c r="M188" s="54"/>
      <c r="N188" s="54"/>
      <c r="O188" s="54"/>
      <c r="P188" s="65"/>
      <c r="Q18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8" s="101"/>
      <c r="S188" s="101"/>
      <c r="T188" s="101"/>
      <c r="U188" s="101"/>
      <c r="V188" s="65"/>
      <c r="W188" s="118" t="e">
        <f>AVERAGE(Table12151658922[[#This Row],[Column19]],Table12151658922[[#This Row],[Column20]],Table12151658922[[#This Row],[Column22]])</f>
        <v>#DIV/0!</v>
      </c>
      <c r="X188" s="59">
        <v>0</v>
      </c>
      <c r="Y188" s="59">
        <v>0</v>
      </c>
      <c r="Z188" s="59">
        <v>0</v>
      </c>
      <c r="AA188" s="101"/>
      <c r="AB188" s="65"/>
      <c r="AC188" s="118">
        <f>AVERAGE(Table12151658922[[#This Row],[Column25]],Table12151658922[[#This Row],[Column26]],Table12151658922[[#This Row],[Column27]])</f>
        <v>0</v>
      </c>
      <c r="AD188" s="101"/>
      <c r="AE188" s="101"/>
      <c r="AF188" s="101"/>
      <c r="AG188" s="101"/>
      <c r="AH188" s="65"/>
      <c r="AI188" s="118" t="e">
        <f>AVERAGE(Table12151658922[[#This Row],[Column33]],Table12151658922[[#This Row],[Column32]],Table12151658922[[#This Row],[Column31]])</f>
        <v>#DIV/0!</v>
      </c>
      <c r="AJ188" s="54"/>
      <c r="AK188" s="54"/>
      <c r="AL188" s="101"/>
      <c r="AM188" s="54"/>
      <c r="AN188" s="65"/>
      <c r="AO188" s="118">
        <v>0</v>
      </c>
      <c r="AP188" s="59">
        <v>0</v>
      </c>
      <c r="AQ188" s="59">
        <v>0</v>
      </c>
      <c r="AR188" s="59">
        <v>0</v>
      </c>
      <c r="AS188" s="101"/>
      <c r="AT188" s="65"/>
      <c r="AU188" s="118">
        <f>AVERAGE(Table12151658922[[#This Row],[Column45]],Table12151658922[[#This Row],[Column44]],Table12151658922[[#This Row],[Column43]])</f>
        <v>0</v>
      </c>
      <c r="AV188" s="102">
        <v>0</v>
      </c>
      <c r="AW188" s="102">
        <v>0</v>
      </c>
      <c r="AX188" s="102">
        <v>0</v>
      </c>
      <c r="AY188" s="102">
        <v>0</v>
      </c>
      <c r="AZ188" s="102">
        <v>0</v>
      </c>
      <c r="BA18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89" spans="1:53" ht="23.1" customHeight="1" x14ac:dyDescent="0.3">
      <c r="A189" s="79">
        <v>187</v>
      </c>
      <c r="B189" s="56" t="s">
        <v>411</v>
      </c>
      <c r="C189" s="57" t="s">
        <v>412</v>
      </c>
      <c r="D189" s="56" t="s">
        <v>541</v>
      </c>
      <c r="E189" s="56" t="s">
        <v>492</v>
      </c>
      <c r="F189" s="58"/>
      <c r="G189" s="58"/>
      <c r="H189" s="58"/>
      <c r="I189" s="58"/>
      <c r="J189" s="59"/>
      <c r="K189" s="118">
        <v>0</v>
      </c>
      <c r="L189" s="58"/>
      <c r="M189" s="58"/>
      <c r="N189" s="58"/>
      <c r="O189" s="58"/>
      <c r="P189" s="59"/>
      <c r="Q18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89" s="102"/>
      <c r="S189" s="102"/>
      <c r="T189" s="102"/>
      <c r="U189" s="102"/>
      <c r="V189" s="59"/>
      <c r="W189" s="118" t="e">
        <f>AVERAGE(Table12151658922[[#This Row],[Column19]],Table12151658922[[#This Row],[Column20]],Table12151658922[[#This Row],[Column22]])</f>
        <v>#DIV/0!</v>
      </c>
      <c r="X189" s="59">
        <v>0</v>
      </c>
      <c r="Y189" s="59">
        <v>0</v>
      </c>
      <c r="Z189" s="59">
        <v>0</v>
      </c>
      <c r="AA189" s="102"/>
      <c r="AB189" s="59"/>
      <c r="AC189" s="118">
        <f>AVERAGE(Table12151658922[[#This Row],[Column25]],Table12151658922[[#This Row],[Column26]],Table12151658922[[#This Row],[Column27]])</f>
        <v>0</v>
      </c>
      <c r="AD189" s="102"/>
      <c r="AE189" s="102"/>
      <c r="AF189" s="102"/>
      <c r="AG189" s="102"/>
      <c r="AH189" s="59"/>
      <c r="AI189" s="118" t="e">
        <f>AVERAGE(Table12151658922[[#This Row],[Column33]],Table12151658922[[#This Row],[Column32]],Table12151658922[[#This Row],[Column31]])</f>
        <v>#DIV/0!</v>
      </c>
      <c r="AJ189" s="58"/>
      <c r="AK189" s="58"/>
      <c r="AL189" s="102"/>
      <c r="AM189" s="58"/>
      <c r="AN189" s="59"/>
      <c r="AO189" s="118">
        <v>0</v>
      </c>
      <c r="AP189" s="59">
        <v>0</v>
      </c>
      <c r="AQ189" s="59">
        <v>0</v>
      </c>
      <c r="AR189" s="59">
        <v>0</v>
      </c>
      <c r="AS189" s="102"/>
      <c r="AT189" s="59"/>
      <c r="AU189" s="118">
        <f>AVERAGE(Table12151658922[[#This Row],[Column45]],Table12151658922[[#This Row],[Column44]],Table12151658922[[#This Row],[Column43]])</f>
        <v>0</v>
      </c>
      <c r="AV189" s="102">
        <v>0</v>
      </c>
      <c r="AW189" s="102">
        <v>0</v>
      </c>
      <c r="AX189" s="102">
        <v>0</v>
      </c>
      <c r="AY189" s="102">
        <v>0</v>
      </c>
      <c r="AZ189" s="102">
        <v>0</v>
      </c>
      <c r="BA18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0" spans="1:53" ht="23.1" customHeight="1" x14ac:dyDescent="0.3">
      <c r="A190" s="80">
        <v>188</v>
      </c>
      <c r="B190" s="63" t="s">
        <v>147</v>
      </c>
      <c r="C190" s="64" t="s">
        <v>148</v>
      </c>
      <c r="D190" s="63" t="s">
        <v>541</v>
      </c>
      <c r="E190" s="63" t="s">
        <v>34</v>
      </c>
      <c r="F190" s="54"/>
      <c r="G190" s="54"/>
      <c r="H190" s="54"/>
      <c r="I190" s="54"/>
      <c r="J190" s="65"/>
      <c r="K190" s="118">
        <v>0</v>
      </c>
      <c r="L190" s="54"/>
      <c r="M190" s="54"/>
      <c r="N190" s="54"/>
      <c r="O190" s="54"/>
      <c r="P190" s="65"/>
      <c r="Q19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0" s="101"/>
      <c r="S190" s="101"/>
      <c r="T190" s="101"/>
      <c r="U190" s="101"/>
      <c r="V190" s="65"/>
      <c r="W190" s="118" t="e">
        <f>AVERAGE(Table12151658922[[#This Row],[Column19]],Table12151658922[[#This Row],[Column20]],Table12151658922[[#This Row],[Column22]])</f>
        <v>#DIV/0!</v>
      </c>
      <c r="X190" s="59">
        <v>0</v>
      </c>
      <c r="Y190" s="59">
        <v>0</v>
      </c>
      <c r="Z190" s="59">
        <v>0</v>
      </c>
      <c r="AA190" s="101"/>
      <c r="AB190" s="65"/>
      <c r="AC190" s="118">
        <f>AVERAGE(Table12151658922[[#This Row],[Column25]],Table12151658922[[#This Row],[Column26]],Table12151658922[[#This Row],[Column27]])</f>
        <v>0</v>
      </c>
      <c r="AD190" s="101"/>
      <c r="AE190" s="101"/>
      <c r="AF190" s="101"/>
      <c r="AG190" s="101"/>
      <c r="AH190" s="65"/>
      <c r="AI190" s="118" t="e">
        <f>AVERAGE(Table12151658922[[#This Row],[Column33]],Table12151658922[[#This Row],[Column32]],Table12151658922[[#This Row],[Column31]])</f>
        <v>#DIV/0!</v>
      </c>
      <c r="AJ190" s="54"/>
      <c r="AK190" s="54"/>
      <c r="AL190" s="101"/>
      <c r="AM190" s="54"/>
      <c r="AN190" s="65"/>
      <c r="AO190" s="118">
        <v>0</v>
      </c>
      <c r="AP190" s="59">
        <v>0</v>
      </c>
      <c r="AQ190" s="59">
        <v>0</v>
      </c>
      <c r="AR190" s="59">
        <v>0</v>
      </c>
      <c r="AS190" s="101"/>
      <c r="AT190" s="65"/>
      <c r="AU190" s="118">
        <f>AVERAGE(Table12151658922[[#This Row],[Column45]],Table12151658922[[#This Row],[Column44]],Table12151658922[[#This Row],[Column43]])</f>
        <v>0</v>
      </c>
      <c r="AV190" s="102">
        <v>0</v>
      </c>
      <c r="AW190" s="102">
        <v>0</v>
      </c>
      <c r="AX190" s="102">
        <v>0</v>
      </c>
      <c r="AY190" s="102">
        <v>0</v>
      </c>
      <c r="AZ190" s="102">
        <v>0</v>
      </c>
      <c r="BA19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1" spans="1:53" ht="23.1" customHeight="1" x14ac:dyDescent="0.3">
      <c r="A191" s="79">
        <v>189</v>
      </c>
      <c r="B191" s="56" t="s">
        <v>413</v>
      </c>
      <c r="C191" s="57" t="s">
        <v>414</v>
      </c>
      <c r="D191" s="56" t="s">
        <v>449</v>
      </c>
      <c r="E191" s="56" t="s">
        <v>492</v>
      </c>
      <c r="F191" s="58"/>
      <c r="G191" s="58"/>
      <c r="H191" s="58"/>
      <c r="I191" s="58"/>
      <c r="J191" s="59"/>
      <c r="K191" s="118">
        <v>0</v>
      </c>
      <c r="L191" s="58"/>
      <c r="M191" s="58"/>
      <c r="N191" s="58"/>
      <c r="O191" s="58"/>
      <c r="P191" s="59"/>
      <c r="Q19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1" s="102"/>
      <c r="S191" s="102"/>
      <c r="T191" s="102"/>
      <c r="U191" s="102"/>
      <c r="V191" s="59"/>
      <c r="W191" s="118" t="e">
        <f>AVERAGE(Table12151658922[[#This Row],[Column19]],Table12151658922[[#This Row],[Column20]],Table12151658922[[#This Row],[Column22]])</f>
        <v>#DIV/0!</v>
      </c>
      <c r="X191" s="59">
        <v>0</v>
      </c>
      <c r="Y191" s="59">
        <v>0</v>
      </c>
      <c r="Z191" s="59">
        <v>0</v>
      </c>
      <c r="AA191" s="102"/>
      <c r="AB191" s="59"/>
      <c r="AC191" s="118">
        <f>AVERAGE(Table12151658922[[#This Row],[Column25]],Table12151658922[[#This Row],[Column26]],Table12151658922[[#This Row],[Column27]])</f>
        <v>0</v>
      </c>
      <c r="AD191" s="102"/>
      <c r="AE191" s="102"/>
      <c r="AF191" s="102"/>
      <c r="AG191" s="102"/>
      <c r="AH191" s="59"/>
      <c r="AI191" s="118" t="e">
        <f>AVERAGE(Table12151658922[[#This Row],[Column33]],Table12151658922[[#This Row],[Column32]],Table12151658922[[#This Row],[Column31]])</f>
        <v>#DIV/0!</v>
      </c>
      <c r="AJ191" s="58"/>
      <c r="AK191" s="58"/>
      <c r="AL191" s="102"/>
      <c r="AM191" s="58"/>
      <c r="AN191" s="59"/>
      <c r="AO191" s="118">
        <v>0</v>
      </c>
      <c r="AP191" s="59">
        <v>0</v>
      </c>
      <c r="AQ191" s="59">
        <v>0</v>
      </c>
      <c r="AR191" s="59">
        <v>0</v>
      </c>
      <c r="AS191" s="102"/>
      <c r="AT191" s="59"/>
      <c r="AU191" s="118">
        <f>AVERAGE(Table12151658922[[#This Row],[Column45]],Table12151658922[[#This Row],[Column44]],Table12151658922[[#This Row],[Column43]])</f>
        <v>0</v>
      </c>
      <c r="AV191" s="102">
        <v>0</v>
      </c>
      <c r="AW191" s="102">
        <v>0</v>
      </c>
      <c r="AX191" s="102">
        <v>0</v>
      </c>
      <c r="AY191" s="102">
        <v>0</v>
      </c>
      <c r="AZ191" s="102">
        <v>0</v>
      </c>
      <c r="BA19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2" spans="1:53" ht="23.1" customHeight="1" x14ac:dyDescent="0.3">
      <c r="A192" s="80">
        <v>190</v>
      </c>
      <c r="B192" s="63" t="s">
        <v>415</v>
      </c>
      <c r="C192" s="64" t="s">
        <v>416</v>
      </c>
      <c r="D192" s="63" t="s">
        <v>541</v>
      </c>
      <c r="E192" s="63" t="s">
        <v>288</v>
      </c>
      <c r="F192" s="54"/>
      <c r="G192" s="54"/>
      <c r="H192" s="54"/>
      <c r="I192" s="54"/>
      <c r="J192" s="65"/>
      <c r="K192" s="118">
        <v>0</v>
      </c>
      <c r="L192" s="54"/>
      <c r="M192" s="54"/>
      <c r="N192" s="54"/>
      <c r="O192" s="54"/>
      <c r="P192" s="65"/>
      <c r="Q19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2" s="101"/>
      <c r="S192" s="101"/>
      <c r="T192" s="101"/>
      <c r="U192" s="101"/>
      <c r="V192" s="65"/>
      <c r="W192" s="118" t="e">
        <f>AVERAGE(Table12151658922[[#This Row],[Column19]],Table12151658922[[#This Row],[Column20]],Table12151658922[[#This Row],[Column22]])</f>
        <v>#DIV/0!</v>
      </c>
      <c r="X192" s="59">
        <v>0</v>
      </c>
      <c r="Y192" s="59">
        <v>0</v>
      </c>
      <c r="Z192" s="59">
        <v>0</v>
      </c>
      <c r="AA192" s="101"/>
      <c r="AB192" s="65"/>
      <c r="AC192" s="118">
        <f>AVERAGE(Table12151658922[[#This Row],[Column25]],Table12151658922[[#This Row],[Column26]],Table12151658922[[#This Row],[Column27]])</f>
        <v>0</v>
      </c>
      <c r="AD192" s="101"/>
      <c r="AE192" s="101"/>
      <c r="AF192" s="101"/>
      <c r="AG192" s="101"/>
      <c r="AH192" s="65"/>
      <c r="AI192" s="118" t="e">
        <f>AVERAGE(Table12151658922[[#This Row],[Column33]],Table12151658922[[#This Row],[Column32]],Table12151658922[[#This Row],[Column31]])</f>
        <v>#DIV/0!</v>
      </c>
      <c r="AJ192" s="54"/>
      <c r="AK192" s="54"/>
      <c r="AL192" s="101"/>
      <c r="AM192" s="54"/>
      <c r="AN192" s="65"/>
      <c r="AO192" s="118">
        <v>0</v>
      </c>
      <c r="AP192" s="59">
        <v>0</v>
      </c>
      <c r="AQ192" s="59">
        <v>0</v>
      </c>
      <c r="AR192" s="59">
        <v>0</v>
      </c>
      <c r="AS192" s="101"/>
      <c r="AT192" s="65"/>
      <c r="AU192" s="118">
        <f>AVERAGE(Table12151658922[[#This Row],[Column45]],Table12151658922[[#This Row],[Column44]],Table12151658922[[#This Row],[Column43]])</f>
        <v>0</v>
      </c>
      <c r="AV192" s="102">
        <v>0</v>
      </c>
      <c r="AW192" s="102">
        <v>0</v>
      </c>
      <c r="AX192" s="102">
        <v>0</v>
      </c>
      <c r="AY192" s="102">
        <v>0</v>
      </c>
      <c r="AZ192" s="102">
        <v>0</v>
      </c>
      <c r="BA19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3" spans="1:53" ht="23.1" customHeight="1" x14ac:dyDescent="0.3">
      <c r="A193" s="79">
        <v>191</v>
      </c>
      <c r="B193" s="56" t="s">
        <v>417</v>
      </c>
      <c r="C193" s="57" t="s">
        <v>418</v>
      </c>
      <c r="D193" s="56" t="s">
        <v>449</v>
      </c>
      <c r="E193" s="56" t="s">
        <v>492</v>
      </c>
      <c r="F193" s="58"/>
      <c r="G193" s="58"/>
      <c r="H193" s="58"/>
      <c r="I193" s="58"/>
      <c r="J193" s="59"/>
      <c r="K193" s="118">
        <v>0</v>
      </c>
      <c r="L193" s="58"/>
      <c r="M193" s="58"/>
      <c r="N193" s="58"/>
      <c r="O193" s="58"/>
      <c r="P193" s="59"/>
      <c r="Q19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3" s="102"/>
      <c r="S193" s="102"/>
      <c r="T193" s="102"/>
      <c r="U193" s="102"/>
      <c r="V193" s="59"/>
      <c r="W193" s="118" t="e">
        <f>AVERAGE(Table12151658922[[#This Row],[Column19]],Table12151658922[[#This Row],[Column20]],Table12151658922[[#This Row],[Column22]])</f>
        <v>#DIV/0!</v>
      </c>
      <c r="X193" s="59">
        <v>0</v>
      </c>
      <c r="Y193" s="59">
        <v>0</v>
      </c>
      <c r="Z193" s="59">
        <v>0</v>
      </c>
      <c r="AA193" s="102"/>
      <c r="AB193" s="59"/>
      <c r="AC193" s="118">
        <f>AVERAGE(Table12151658922[[#This Row],[Column25]],Table12151658922[[#This Row],[Column26]],Table12151658922[[#This Row],[Column27]])</f>
        <v>0</v>
      </c>
      <c r="AD193" s="102"/>
      <c r="AE193" s="102"/>
      <c r="AF193" s="102"/>
      <c r="AG193" s="102"/>
      <c r="AH193" s="59"/>
      <c r="AI193" s="118" t="e">
        <f>AVERAGE(Table12151658922[[#This Row],[Column33]],Table12151658922[[#This Row],[Column32]],Table12151658922[[#This Row],[Column31]])</f>
        <v>#DIV/0!</v>
      </c>
      <c r="AJ193" s="58"/>
      <c r="AK193" s="58"/>
      <c r="AL193" s="102"/>
      <c r="AM193" s="58"/>
      <c r="AN193" s="59"/>
      <c r="AO193" s="118">
        <v>0</v>
      </c>
      <c r="AP193" s="59">
        <v>0</v>
      </c>
      <c r="AQ193" s="59">
        <v>0</v>
      </c>
      <c r="AR193" s="59">
        <v>0</v>
      </c>
      <c r="AS193" s="102"/>
      <c r="AT193" s="59"/>
      <c r="AU193" s="118">
        <f>AVERAGE(Table12151658922[[#This Row],[Column45]],Table12151658922[[#This Row],[Column44]],Table12151658922[[#This Row],[Column43]])</f>
        <v>0</v>
      </c>
      <c r="AV193" s="102">
        <v>0</v>
      </c>
      <c r="AW193" s="102">
        <v>0</v>
      </c>
      <c r="AX193" s="102">
        <v>0</v>
      </c>
      <c r="AY193" s="102">
        <v>0</v>
      </c>
      <c r="AZ193" s="102">
        <v>0</v>
      </c>
      <c r="BA19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4" spans="1:53" ht="23.1" customHeight="1" x14ac:dyDescent="0.3">
      <c r="A194" s="80">
        <v>192</v>
      </c>
      <c r="B194" s="63" t="s">
        <v>419</v>
      </c>
      <c r="C194" s="64" t="s">
        <v>420</v>
      </c>
      <c r="D194" s="63" t="s">
        <v>449</v>
      </c>
      <c r="E194" s="63" t="s">
        <v>492</v>
      </c>
      <c r="F194" s="54"/>
      <c r="G194" s="54"/>
      <c r="H194" s="54"/>
      <c r="I194" s="54"/>
      <c r="J194" s="65"/>
      <c r="K194" s="118">
        <v>0</v>
      </c>
      <c r="L194" s="54"/>
      <c r="M194" s="54"/>
      <c r="N194" s="54"/>
      <c r="O194" s="54"/>
      <c r="P194" s="65"/>
      <c r="Q19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4" s="101"/>
      <c r="S194" s="101"/>
      <c r="T194" s="101"/>
      <c r="U194" s="101"/>
      <c r="V194" s="65"/>
      <c r="W194" s="118" t="e">
        <f>AVERAGE(Table12151658922[[#This Row],[Column19]],Table12151658922[[#This Row],[Column20]],Table12151658922[[#This Row],[Column22]])</f>
        <v>#DIV/0!</v>
      </c>
      <c r="X194" s="59">
        <v>0</v>
      </c>
      <c r="Y194" s="59">
        <v>0</v>
      </c>
      <c r="Z194" s="59">
        <v>0</v>
      </c>
      <c r="AA194" s="101"/>
      <c r="AB194" s="65"/>
      <c r="AC194" s="118">
        <f>AVERAGE(Table12151658922[[#This Row],[Column25]],Table12151658922[[#This Row],[Column26]],Table12151658922[[#This Row],[Column27]])</f>
        <v>0</v>
      </c>
      <c r="AD194" s="101"/>
      <c r="AE194" s="101"/>
      <c r="AF194" s="101"/>
      <c r="AG194" s="101"/>
      <c r="AH194" s="65"/>
      <c r="AI194" s="118" t="e">
        <f>AVERAGE(Table12151658922[[#This Row],[Column33]],Table12151658922[[#This Row],[Column32]],Table12151658922[[#This Row],[Column31]])</f>
        <v>#DIV/0!</v>
      </c>
      <c r="AJ194" s="54"/>
      <c r="AK194" s="54"/>
      <c r="AL194" s="101"/>
      <c r="AM194" s="54"/>
      <c r="AN194" s="65"/>
      <c r="AO194" s="118">
        <v>0</v>
      </c>
      <c r="AP194" s="59">
        <v>0</v>
      </c>
      <c r="AQ194" s="59">
        <v>0</v>
      </c>
      <c r="AR194" s="59">
        <v>0</v>
      </c>
      <c r="AS194" s="101"/>
      <c r="AT194" s="65"/>
      <c r="AU194" s="118">
        <f>AVERAGE(Table12151658922[[#This Row],[Column45]],Table12151658922[[#This Row],[Column44]],Table12151658922[[#This Row],[Column43]])</f>
        <v>0</v>
      </c>
      <c r="AV194" s="102">
        <v>0</v>
      </c>
      <c r="AW194" s="102">
        <v>0</v>
      </c>
      <c r="AX194" s="102">
        <v>0</v>
      </c>
      <c r="AY194" s="102">
        <v>0</v>
      </c>
      <c r="AZ194" s="102">
        <v>0</v>
      </c>
      <c r="BA19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5" spans="1:53" ht="23.1" customHeight="1" x14ac:dyDescent="0.3">
      <c r="A195" s="79">
        <v>193</v>
      </c>
      <c r="B195" s="56" t="s">
        <v>421</v>
      </c>
      <c r="C195" s="57" t="s">
        <v>422</v>
      </c>
      <c r="D195" s="56" t="s">
        <v>449</v>
      </c>
      <c r="E195" s="56" t="s">
        <v>492</v>
      </c>
      <c r="F195" s="58"/>
      <c r="G195" s="58"/>
      <c r="H195" s="58"/>
      <c r="I195" s="58"/>
      <c r="J195" s="59"/>
      <c r="K195" s="118">
        <v>0</v>
      </c>
      <c r="L195" s="58"/>
      <c r="M195" s="58"/>
      <c r="N195" s="58"/>
      <c r="O195" s="58"/>
      <c r="P195" s="59"/>
      <c r="Q19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5" s="102"/>
      <c r="S195" s="102"/>
      <c r="T195" s="102"/>
      <c r="U195" s="102"/>
      <c r="V195" s="59"/>
      <c r="W195" s="118" t="e">
        <f>AVERAGE(Table12151658922[[#This Row],[Column19]],Table12151658922[[#This Row],[Column20]],Table12151658922[[#This Row],[Column22]])</f>
        <v>#DIV/0!</v>
      </c>
      <c r="X195" s="59">
        <v>0</v>
      </c>
      <c r="Y195" s="59">
        <v>0</v>
      </c>
      <c r="Z195" s="59">
        <v>0</v>
      </c>
      <c r="AA195" s="102"/>
      <c r="AB195" s="59"/>
      <c r="AC195" s="118">
        <f>AVERAGE(Table12151658922[[#This Row],[Column25]],Table12151658922[[#This Row],[Column26]],Table12151658922[[#This Row],[Column27]])</f>
        <v>0</v>
      </c>
      <c r="AD195" s="102"/>
      <c r="AE195" s="102"/>
      <c r="AF195" s="102"/>
      <c r="AG195" s="102"/>
      <c r="AH195" s="59"/>
      <c r="AI195" s="118" t="e">
        <f>AVERAGE(Table12151658922[[#This Row],[Column33]],Table12151658922[[#This Row],[Column32]],Table12151658922[[#This Row],[Column31]])</f>
        <v>#DIV/0!</v>
      </c>
      <c r="AJ195" s="58"/>
      <c r="AK195" s="58"/>
      <c r="AL195" s="102"/>
      <c r="AM195" s="58"/>
      <c r="AN195" s="59"/>
      <c r="AO195" s="118">
        <v>0</v>
      </c>
      <c r="AP195" s="59">
        <v>0</v>
      </c>
      <c r="AQ195" s="59">
        <v>0</v>
      </c>
      <c r="AR195" s="59">
        <v>0</v>
      </c>
      <c r="AS195" s="102"/>
      <c r="AT195" s="59"/>
      <c r="AU195" s="118">
        <f>AVERAGE(Table12151658922[[#This Row],[Column45]],Table12151658922[[#This Row],[Column44]],Table12151658922[[#This Row],[Column43]])</f>
        <v>0</v>
      </c>
      <c r="AV195" s="102">
        <v>0</v>
      </c>
      <c r="AW195" s="102">
        <v>0</v>
      </c>
      <c r="AX195" s="102">
        <v>0</v>
      </c>
      <c r="AY195" s="102">
        <v>0</v>
      </c>
      <c r="AZ195" s="102">
        <v>0</v>
      </c>
      <c r="BA19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6" spans="1:53" ht="23.1" customHeight="1" x14ac:dyDescent="0.3">
      <c r="A196" s="80">
        <v>194</v>
      </c>
      <c r="B196" s="63" t="s">
        <v>423</v>
      </c>
      <c r="C196" s="64" t="s">
        <v>424</v>
      </c>
      <c r="D196" s="63" t="s">
        <v>449</v>
      </c>
      <c r="E196" s="63" t="s">
        <v>492</v>
      </c>
      <c r="F196" s="54"/>
      <c r="G196" s="54"/>
      <c r="H196" s="54"/>
      <c r="I196" s="54"/>
      <c r="J196" s="65"/>
      <c r="K196" s="118">
        <v>0</v>
      </c>
      <c r="L196" s="54"/>
      <c r="M196" s="54"/>
      <c r="N196" s="54"/>
      <c r="O196" s="54"/>
      <c r="P196" s="65"/>
      <c r="Q19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6" s="101"/>
      <c r="S196" s="101"/>
      <c r="T196" s="101"/>
      <c r="U196" s="101"/>
      <c r="V196" s="65"/>
      <c r="W196" s="118" t="e">
        <f>AVERAGE(Table12151658922[[#This Row],[Column19]],Table12151658922[[#This Row],[Column20]],Table12151658922[[#This Row],[Column22]])</f>
        <v>#DIV/0!</v>
      </c>
      <c r="X196" s="59">
        <v>0</v>
      </c>
      <c r="Y196" s="59">
        <v>0</v>
      </c>
      <c r="Z196" s="59">
        <v>0</v>
      </c>
      <c r="AA196" s="101"/>
      <c r="AB196" s="65"/>
      <c r="AC196" s="118">
        <f>AVERAGE(Table12151658922[[#This Row],[Column25]],Table12151658922[[#This Row],[Column26]],Table12151658922[[#This Row],[Column27]])</f>
        <v>0</v>
      </c>
      <c r="AD196" s="101"/>
      <c r="AE196" s="101"/>
      <c r="AF196" s="101"/>
      <c r="AG196" s="101"/>
      <c r="AH196" s="65"/>
      <c r="AI196" s="118" t="e">
        <f>AVERAGE(Table12151658922[[#This Row],[Column33]],Table12151658922[[#This Row],[Column32]],Table12151658922[[#This Row],[Column31]])</f>
        <v>#DIV/0!</v>
      </c>
      <c r="AJ196" s="54"/>
      <c r="AK196" s="54"/>
      <c r="AL196" s="101"/>
      <c r="AM196" s="54"/>
      <c r="AN196" s="65"/>
      <c r="AO196" s="118">
        <v>0</v>
      </c>
      <c r="AP196" s="59">
        <v>0</v>
      </c>
      <c r="AQ196" s="59">
        <v>0</v>
      </c>
      <c r="AR196" s="59">
        <v>0</v>
      </c>
      <c r="AS196" s="101"/>
      <c r="AT196" s="65"/>
      <c r="AU196" s="118">
        <f>AVERAGE(Table12151658922[[#This Row],[Column45]],Table12151658922[[#This Row],[Column44]],Table12151658922[[#This Row],[Column43]])</f>
        <v>0</v>
      </c>
      <c r="AV196" s="102">
        <v>0</v>
      </c>
      <c r="AW196" s="102">
        <v>0</v>
      </c>
      <c r="AX196" s="102">
        <v>0</v>
      </c>
      <c r="AY196" s="102">
        <v>0</v>
      </c>
      <c r="AZ196" s="102">
        <v>0</v>
      </c>
      <c r="BA19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7" spans="1:53" ht="23.1" customHeight="1" x14ac:dyDescent="0.3">
      <c r="A197" s="79">
        <v>195</v>
      </c>
      <c r="B197" s="56" t="s">
        <v>425</v>
      </c>
      <c r="C197" s="57" t="s">
        <v>426</v>
      </c>
      <c r="D197" s="56" t="s">
        <v>449</v>
      </c>
      <c r="E197" s="56" t="s">
        <v>288</v>
      </c>
      <c r="F197" s="58"/>
      <c r="G197" s="58"/>
      <c r="H197" s="58"/>
      <c r="I197" s="58"/>
      <c r="J197" s="59"/>
      <c r="K197" s="118">
        <v>0</v>
      </c>
      <c r="L197" s="58"/>
      <c r="M197" s="58"/>
      <c r="N197" s="58"/>
      <c r="O197" s="58"/>
      <c r="P197" s="59"/>
      <c r="Q19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7" s="102"/>
      <c r="S197" s="102"/>
      <c r="T197" s="102"/>
      <c r="U197" s="102"/>
      <c r="V197" s="59"/>
      <c r="W197" s="118" t="e">
        <f>AVERAGE(Table12151658922[[#This Row],[Column19]],Table12151658922[[#This Row],[Column20]],Table12151658922[[#This Row],[Column22]])</f>
        <v>#DIV/0!</v>
      </c>
      <c r="X197" s="59">
        <v>0</v>
      </c>
      <c r="Y197" s="59">
        <v>0</v>
      </c>
      <c r="Z197" s="59">
        <v>0</v>
      </c>
      <c r="AA197" s="102"/>
      <c r="AB197" s="59"/>
      <c r="AC197" s="118">
        <f>AVERAGE(Table12151658922[[#This Row],[Column25]],Table12151658922[[#This Row],[Column26]],Table12151658922[[#This Row],[Column27]])</f>
        <v>0</v>
      </c>
      <c r="AD197" s="102"/>
      <c r="AE197" s="102"/>
      <c r="AF197" s="102"/>
      <c r="AG197" s="102"/>
      <c r="AH197" s="59"/>
      <c r="AI197" s="118" t="e">
        <f>AVERAGE(Table12151658922[[#This Row],[Column33]],Table12151658922[[#This Row],[Column32]],Table12151658922[[#This Row],[Column31]])</f>
        <v>#DIV/0!</v>
      </c>
      <c r="AJ197" s="58"/>
      <c r="AK197" s="58"/>
      <c r="AL197" s="102"/>
      <c r="AM197" s="58"/>
      <c r="AN197" s="59"/>
      <c r="AO197" s="118">
        <v>0</v>
      </c>
      <c r="AP197" s="59">
        <v>0</v>
      </c>
      <c r="AQ197" s="59">
        <v>0</v>
      </c>
      <c r="AR197" s="59">
        <v>0</v>
      </c>
      <c r="AS197" s="102"/>
      <c r="AT197" s="59"/>
      <c r="AU197" s="118">
        <f>AVERAGE(Table12151658922[[#This Row],[Column45]],Table12151658922[[#This Row],[Column44]],Table12151658922[[#This Row],[Column43]])</f>
        <v>0</v>
      </c>
      <c r="AV197" s="102">
        <v>0</v>
      </c>
      <c r="AW197" s="102">
        <v>0</v>
      </c>
      <c r="AX197" s="102">
        <v>0</v>
      </c>
      <c r="AY197" s="102">
        <v>0</v>
      </c>
      <c r="AZ197" s="102">
        <v>0</v>
      </c>
      <c r="BA19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8" spans="1:53" ht="23.1" customHeight="1" x14ac:dyDescent="0.3">
      <c r="A198" s="80">
        <v>196</v>
      </c>
      <c r="B198" s="63" t="s">
        <v>427</v>
      </c>
      <c r="C198" s="64" t="s">
        <v>428</v>
      </c>
      <c r="D198" s="63" t="s">
        <v>449</v>
      </c>
      <c r="E198" s="63" t="s">
        <v>492</v>
      </c>
      <c r="F198" s="54"/>
      <c r="G198" s="54"/>
      <c r="H198" s="54"/>
      <c r="I198" s="54"/>
      <c r="J198" s="65"/>
      <c r="K198" s="118">
        <v>0</v>
      </c>
      <c r="L198" s="54"/>
      <c r="M198" s="54"/>
      <c r="N198" s="54"/>
      <c r="O198" s="54"/>
      <c r="P198" s="65"/>
      <c r="Q19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8" s="101"/>
      <c r="S198" s="101"/>
      <c r="T198" s="101"/>
      <c r="U198" s="101"/>
      <c r="V198" s="65"/>
      <c r="W198" s="118" t="e">
        <f>AVERAGE(Table12151658922[[#This Row],[Column19]],Table12151658922[[#This Row],[Column20]],Table12151658922[[#This Row],[Column22]])</f>
        <v>#DIV/0!</v>
      </c>
      <c r="X198" s="59">
        <v>0</v>
      </c>
      <c r="Y198" s="59">
        <v>0</v>
      </c>
      <c r="Z198" s="59">
        <v>0</v>
      </c>
      <c r="AA198" s="101"/>
      <c r="AB198" s="65"/>
      <c r="AC198" s="118">
        <f>AVERAGE(Table12151658922[[#This Row],[Column25]],Table12151658922[[#This Row],[Column26]],Table12151658922[[#This Row],[Column27]])</f>
        <v>0</v>
      </c>
      <c r="AD198" s="101"/>
      <c r="AE198" s="101"/>
      <c r="AF198" s="101"/>
      <c r="AG198" s="101"/>
      <c r="AH198" s="65"/>
      <c r="AI198" s="118" t="e">
        <f>AVERAGE(Table12151658922[[#This Row],[Column33]],Table12151658922[[#This Row],[Column32]],Table12151658922[[#This Row],[Column31]])</f>
        <v>#DIV/0!</v>
      </c>
      <c r="AJ198" s="54"/>
      <c r="AK198" s="54"/>
      <c r="AL198" s="101"/>
      <c r="AM198" s="54"/>
      <c r="AN198" s="65"/>
      <c r="AO198" s="118">
        <v>0</v>
      </c>
      <c r="AP198" s="59">
        <v>0</v>
      </c>
      <c r="AQ198" s="59">
        <v>0</v>
      </c>
      <c r="AR198" s="59">
        <v>0</v>
      </c>
      <c r="AS198" s="101"/>
      <c r="AT198" s="65"/>
      <c r="AU198" s="118">
        <f>AVERAGE(Table12151658922[[#This Row],[Column45]],Table12151658922[[#This Row],[Column44]],Table12151658922[[#This Row],[Column43]])</f>
        <v>0</v>
      </c>
      <c r="AV198" s="102">
        <v>0</v>
      </c>
      <c r="AW198" s="102">
        <v>0</v>
      </c>
      <c r="AX198" s="102">
        <v>0</v>
      </c>
      <c r="AY198" s="102">
        <v>0</v>
      </c>
      <c r="AZ198" s="102">
        <v>0</v>
      </c>
      <c r="BA19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199" spans="1:53" ht="23.1" customHeight="1" x14ac:dyDescent="0.3">
      <c r="A199" s="79">
        <v>197</v>
      </c>
      <c r="B199" s="56" t="s">
        <v>429</v>
      </c>
      <c r="C199" s="57" t="s">
        <v>430</v>
      </c>
      <c r="D199" s="56" t="s">
        <v>541</v>
      </c>
      <c r="E199" s="56" t="s">
        <v>492</v>
      </c>
      <c r="F199" s="58"/>
      <c r="G199" s="58"/>
      <c r="H199" s="58"/>
      <c r="I199" s="58"/>
      <c r="J199" s="59"/>
      <c r="K199" s="118">
        <v>0</v>
      </c>
      <c r="L199" s="58"/>
      <c r="M199" s="58"/>
      <c r="N199" s="58"/>
      <c r="O199" s="58"/>
      <c r="P199" s="59"/>
      <c r="Q19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199" s="102"/>
      <c r="S199" s="102"/>
      <c r="T199" s="102"/>
      <c r="U199" s="102"/>
      <c r="V199" s="59"/>
      <c r="W199" s="118" t="e">
        <f>AVERAGE(Table12151658922[[#This Row],[Column19]],Table12151658922[[#This Row],[Column20]],Table12151658922[[#This Row],[Column22]])</f>
        <v>#DIV/0!</v>
      </c>
      <c r="X199" s="59">
        <v>0</v>
      </c>
      <c r="Y199" s="59">
        <v>0</v>
      </c>
      <c r="Z199" s="59">
        <v>0</v>
      </c>
      <c r="AA199" s="102"/>
      <c r="AB199" s="59"/>
      <c r="AC199" s="118">
        <f>AVERAGE(Table12151658922[[#This Row],[Column25]],Table12151658922[[#This Row],[Column26]],Table12151658922[[#This Row],[Column27]])</f>
        <v>0</v>
      </c>
      <c r="AD199" s="102"/>
      <c r="AE199" s="102"/>
      <c r="AF199" s="102"/>
      <c r="AG199" s="102"/>
      <c r="AH199" s="59"/>
      <c r="AI199" s="118" t="e">
        <f>AVERAGE(Table12151658922[[#This Row],[Column33]],Table12151658922[[#This Row],[Column32]],Table12151658922[[#This Row],[Column31]])</f>
        <v>#DIV/0!</v>
      </c>
      <c r="AJ199" s="58"/>
      <c r="AK199" s="58"/>
      <c r="AL199" s="102"/>
      <c r="AM199" s="58"/>
      <c r="AN199" s="59"/>
      <c r="AO199" s="118">
        <v>0</v>
      </c>
      <c r="AP199" s="59">
        <v>0</v>
      </c>
      <c r="AQ199" s="59">
        <v>0</v>
      </c>
      <c r="AR199" s="59">
        <v>0</v>
      </c>
      <c r="AS199" s="102"/>
      <c r="AT199" s="59"/>
      <c r="AU199" s="118">
        <f>AVERAGE(Table12151658922[[#This Row],[Column45]],Table12151658922[[#This Row],[Column44]],Table12151658922[[#This Row],[Column43]])</f>
        <v>0</v>
      </c>
      <c r="AV199" s="102">
        <v>0</v>
      </c>
      <c r="AW199" s="102">
        <v>0</v>
      </c>
      <c r="AX199" s="102">
        <v>0</v>
      </c>
      <c r="AY199" s="102">
        <v>0</v>
      </c>
      <c r="AZ199" s="102">
        <v>0</v>
      </c>
      <c r="BA19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0" spans="1:53" ht="23.1" customHeight="1" x14ac:dyDescent="0.3">
      <c r="A200" s="80">
        <v>198</v>
      </c>
      <c r="B200" s="63" t="s">
        <v>175</v>
      </c>
      <c r="C200" s="64" t="s">
        <v>176</v>
      </c>
      <c r="D200" s="63" t="s">
        <v>541</v>
      </c>
      <c r="E200" s="63" t="s">
        <v>160</v>
      </c>
      <c r="F200" s="54"/>
      <c r="G200" s="54"/>
      <c r="H200" s="54"/>
      <c r="I200" s="54"/>
      <c r="J200" s="65"/>
      <c r="K200" s="118">
        <v>0</v>
      </c>
      <c r="L200" s="54"/>
      <c r="M200" s="54"/>
      <c r="N200" s="54"/>
      <c r="O200" s="54"/>
      <c r="P200" s="65"/>
      <c r="Q20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0" s="101"/>
      <c r="S200" s="101"/>
      <c r="T200" s="101"/>
      <c r="U200" s="101"/>
      <c r="V200" s="65"/>
      <c r="W200" s="118" t="e">
        <f>AVERAGE(Table12151658922[[#This Row],[Column19]],Table12151658922[[#This Row],[Column20]],Table12151658922[[#This Row],[Column22]])</f>
        <v>#DIV/0!</v>
      </c>
      <c r="X200" s="59">
        <v>0</v>
      </c>
      <c r="Y200" s="59">
        <v>0</v>
      </c>
      <c r="Z200" s="59">
        <v>0</v>
      </c>
      <c r="AA200" s="101"/>
      <c r="AB200" s="65"/>
      <c r="AC200" s="118">
        <f>AVERAGE(Table12151658922[[#This Row],[Column25]],Table12151658922[[#This Row],[Column26]],Table12151658922[[#This Row],[Column27]])</f>
        <v>0</v>
      </c>
      <c r="AD200" s="101"/>
      <c r="AE200" s="101"/>
      <c r="AF200" s="101"/>
      <c r="AG200" s="101"/>
      <c r="AH200" s="65"/>
      <c r="AI200" s="118" t="e">
        <f>AVERAGE(Table12151658922[[#This Row],[Column33]],Table12151658922[[#This Row],[Column32]],Table12151658922[[#This Row],[Column31]])</f>
        <v>#DIV/0!</v>
      </c>
      <c r="AJ200" s="54"/>
      <c r="AK200" s="54"/>
      <c r="AL200" s="101"/>
      <c r="AM200" s="54"/>
      <c r="AN200" s="65"/>
      <c r="AO200" s="118">
        <v>0</v>
      </c>
      <c r="AP200" s="59">
        <v>0</v>
      </c>
      <c r="AQ200" s="59">
        <v>0</v>
      </c>
      <c r="AR200" s="59">
        <v>0</v>
      </c>
      <c r="AS200" s="101"/>
      <c r="AT200" s="65"/>
      <c r="AU200" s="118">
        <f>AVERAGE(Table12151658922[[#This Row],[Column45]],Table12151658922[[#This Row],[Column44]],Table12151658922[[#This Row],[Column43]])</f>
        <v>0</v>
      </c>
      <c r="AV200" s="102">
        <v>0</v>
      </c>
      <c r="AW200" s="102">
        <v>0</v>
      </c>
      <c r="AX200" s="102">
        <v>0</v>
      </c>
      <c r="AY200" s="102">
        <v>0</v>
      </c>
      <c r="AZ200" s="102">
        <v>0</v>
      </c>
      <c r="BA20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1" spans="1:53" ht="23.1" customHeight="1" x14ac:dyDescent="0.3">
      <c r="A201" s="79">
        <v>199</v>
      </c>
      <c r="B201" s="56" t="s">
        <v>431</v>
      </c>
      <c r="C201" s="57" t="s">
        <v>432</v>
      </c>
      <c r="D201" s="56" t="s">
        <v>541</v>
      </c>
      <c r="E201" s="56" t="s">
        <v>288</v>
      </c>
      <c r="F201" s="58"/>
      <c r="G201" s="58"/>
      <c r="H201" s="58"/>
      <c r="I201" s="58"/>
      <c r="J201" s="59"/>
      <c r="K201" s="118">
        <v>0</v>
      </c>
      <c r="L201" s="58"/>
      <c r="M201" s="58"/>
      <c r="N201" s="58"/>
      <c r="O201" s="58"/>
      <c r="P201" s="59"/>
      <c r="Q20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1" s="102"/>
      <c r="S201" s="102"/>
      <c r="T201" s="102"/>
      <c r="U201" s="102"/>
      <c r="V201" s="59"/>
      <c r="W201" s="118" t="e">
        <f>AVERAGE(Table12151658922[[#This Row],[Column19]],Table12151658922[[#This Row],[Column20]],Table12151658922[[#This Row],[Column22]])</f>
        <v>#DIV/0!</v>
      </c>
      <c r="X201" s="59">
        <v>0</v>
      </c>
      <c r="Y201" s="59">
        <v>0</v>
      </c>
      <c r="Z201" s="59">
        <v>0</v>
      </c>
      <c r="AA201" s="102"/>
      <c r="AB201" s="59"/>
      <c r="AC201" s="118">
        <f>AVERAGE(Table12151658922[[#This Row],[Column25]],Table12151658922[[#This Row],[Column26]],Table12151658922[[#This Row],[Column27]])</f>
        <v>0</v>
      </c>
      <c r="AD201" s="102"/>
      <c r="AE201" s="102"/>
      <c r="AF201" s="102"/>
      <c r="AG201" s="102"/>
      <c r="AH201" s="59"/>
      <c r="AI201" s="118" t="e">
        <f>AVERAGE(Table12151658922[[#This Row],[Column33]],Table12151658922[[#This Row],[Column32]],Table12151658922[[#This Row],[Column31]])</f>
        <v>#DIV/0!</v>
      </c>
      <c r="AJ201" s="58"/>
      <c r="AK201" s="58"/>
      <c r="AL201" s="102"/>
      <c r="AM201" s="58"/>
      <c r="AN201" s="59"/>
      <c r="AO201" s="118">
        <v>0</v>
      </c>
      <c r="AP201" s="59">
        <v>0</v>
      </c>
      <c r="AQ201" s="59">
        <v>0</v>
      </c>
      <c r="AR201" s="59">
        <v>0</v>
      </c>
      <c r="AS201" s="102"/>
      <c r="AT201" s="59"/>
      <c r="AU201" s="118">
        <f>AVERAGE(Table12151658922[[#This Row],[Column45]],Table12151658922[[#This Row],[Column44]],Table12151658922[[#This Row],[Column43]])</f>
        <v>0</v>
      </c>
      <c r="AV201" s="102">
        <v>0</v>
      </c>
      <c r="AW201" s="102">
        <v>0</v>
      </c>
      <c r="AX201" s="102">
        <v>0</v>
      </c>
      <c r="AY201" s="102">
        <v>0</v>
      </c>
      <c r="AZ201" s="102">
        <v>0</v>
      </c>
      <c r="BA20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2" spans="1:53" ht="23.1" customHeight="1" x14ac:dyDescent="0.3">
      <c r="A202" s="80">
        <v>200</v>
      </c>
      <c r="B202" s="63" t="s">
        <v>433</v>
      </c>
      <c r="C202" s="64" t="s">
        <v>434</v>
      </c>
      <c r="D202" s="63" t="s">
        <v>449</v>
      </c>
      <c r="E202" s="63" t="s">
        <v>492</v>
      </c>
      <c r="F202" s="54"/>
      <c r="G202" s="54"/>
      <c r="H202" s="54"/>
      <c r="I202" s="54"/>
      <c r="J202" s="65"/>
      <c r="K202" s="118">
        <v>0</v>
      </c>
      <c r="L202" s="54"/>
      <c r="M202" s="54"/>
      <c r="N202" s="54"/>
      <c r="O202" s="54"/>
      <c r="P202" s="65"/>
      <c r="Q20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2" s="101"/>
      <c r="S202" s="101"/>
      <c r="T202" s="101"/>
      <c r="U202" s="101"/>
      <c r="V202" s="65"/>
      <c r="W202" s="118" t="e">
        <f>AVERAGE(Table12151658922[[#This Row],[Column19]],Table12151658922[[#This Row],[Column20]],Table12151658922[[#This Row],[Column22]])</f>
        <v>#DIV/0!</v>
      </c>
      <c r="X202" s="59">
        <v>0</v>
      </c>
      <c r="Y202" s="59">
        <v>0</v>
      </c>
      <c r="Z202" s="59">
        <v>0</v>
      </c>
      <c r="AA202" s="101"/>
      <c r="AB202" s="65"/>
      <c r="AC202" s="118">
        <f>AVERAGE(Table12151658922[[#This Row],[Column25]],Table12151658922[[#This Row],[Column26]],Table12151658922[[#This Row],[Column27]])</f>
        <v>0</v>
      </c>
      <c r="AD202" s="101"/>
      <c r="AE202" s="101"/>
      <c r="AF202" s="101"/>
      <c r="AG202" s="101"/>
      <c r="AH202" s="65"/>
      <c r="AI202" s="118" t="e">
        <f>AVERAGE(Table12151658922[[#This Row],[Column33]],Table12151658922[[#This Row],[Column32]],Table12151658922[[#This Row],[Column31]])</f>
        <v>#DIV/0!</v>
      </c>
      <c r="AJ202" s="54"/>
      <c r="AK202" s="54"/>
      <c r="AL202" s="101"/>
      <c r="AM202" s="54"/>
      <c r="AN202" s="65"/>
      <c r="AO202" s="118">
        <v>0</v>
      </c>
      <c r="AP202" s="59">
        <v>0</v>
      </c>
      <c r="AQ202" s="59">
        <v>0</v>
      </c>
      <c r="AR202" s="59">
        <v>0</v>
      </c>
      <c r="AS202" s="101"/>
      <c r="AT202" s="65"/>
      <c r="AU202" s="118">
        <f>AVERAGE(Table12151658922[[#This Row],[Column45]],Table12151658922[[#This Row],[Column44]],Table12151658922[[#This Row],[Column43]])</f>
        <v>0</v>
      </c>
      <c r="AV202" s="102">
        <v>0</v>
      </c>
      <c r="AW202" s="102">
        <v>0</v>
      </c>
      <c r="AX202" s="102">
        <v>0</v>
      </c>
      <c r="AY202" s="102">
        <v>0</v>
      </c>
      <c r="AZ202" s="102">
        <v>0</v>
      </c>
      <c r="BA20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3" spans="1:53" ht="23.1" customHeight="1" x14ac:dyDescent="0.3">
      <c r="A203" s="79">
        <v>201</v>
      </c>
      <c r="B203" s="56" t="s">
        <v>435</v>
      </c>
      <c r="C203" s="57" t="s">
        <v>436</v>
      </c>
      <c r="D203" s="56" t="s">
        <v>449</v>
      </c>
      <c r="E203" s="56" t="s">
        <v>492</v>
      </c>
      <c r="F203" s="58"/>
      <c r="G203" s="58"/>
      <c r="H203" s="58"/>
      <c r="I203" s="58"/>
      <c r="J203" s="59"/>
      <c r="K203" s="118">
        <v>0</v>
      </c>
      <c r="L203" s="58"/>
      <c r="M203" s="58"/>
      <c r="N203" s="58"/>
      <c r="O203" s="58"/>
      <c r="P203" s="59"/>
      <c r="Q20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3" s="102"/>
      <c r="S203" s="102"/>
      <c r="T203" s="102"/>
      <c r="U203" s="102"/>
      <c r="V203" s="59"/>
      <c r="W203" s="118" t="e">
        <f>AVERAGE(Table12151658922[[#This Row],[Column19]],Table12151658922[[#This Row],[Column20]],Table12151658922[[#This Row],[Column22]])</f>
        <v>#DIV/0!</v>
      </c>
      <c r="X203" s="59">
        <v>0</v>
      </c>
      <c r="Y203" s="59">
        <v>0</v>
      </c>
      <c r="Z203" s="59">
        <v>0</v>
      </c>
      <c r="AA203" s="102"/>
      <c r="AB203" s="59"/>
      <c r="AC203" s="118">
        <f>AVERAGE(Table12151658922[[#This Row],[Column25]],Table12151658922[[#This Row],[Column26]],Table12151658922[[#This Row],[Column27]])</f>
        <v>0</v>
      </c>
      <c r="AD203" s="102"/>
      <c r="AE203" s="102"/>
      <c r="AF203" s="102"/>
      <c r="AG203" s="102"/>
      <c r="AH203" s="59"/>
      <c r="AI203" s="118" t="e">
        <f>AVERAGE(Table12151658922[[#This Row],[Column33]],Table12151658922[[#This Row],[Column32]],Table12151658922[[#This Row],[Column31]])</f>
        <v>#DIV/0!</v>
      </c>
      <c r="AJ203" s="58"/>
      <c r="AK203" s="58"/>
      <c r="AL203" s="102"/>
      <c r="AM203" s="58"/>
      <c r="AN203" s="59"/>
      <c r="AO203" s="118">
        <v>0</v>
      </c>
      <c r="AP203" s="59">
        <v>0</v>
      </c>
      <c r="AQ203" s="59">
        <v>0</v>
      </c>
      <c r="AR203" s="59">
        <v>0</v>
      </c>
      <c r="AS203" s="102"/>
      <c r="AT203" s="59"/>
      <c r="AU203" s="118">
        <f>AVERAGE(Table12151658922[[#This Row],[Column45]],Table12151658922[[#This Row],[Column44]],Table12151658922[[#This Row],[Column43]])</f>
        <v>0</v>
      </c>
      <c r="AV203" s="102">
        <v>0</v>
      </c>
      <c r="AW203" s="102">
        <v>0</v>
      </c>
      <c r="AX203" s="102">
        <v>0</v>
      </c>
      <c r="AY203" s="102">
        <v>0</v>
      </c>
      <c r="AZ203" s="102">
        <v>0</v>
      </c>
      <c r="BA20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4" spans="1:53" ht="23.1" customHeight="1" x14ac:dyDescent="0.3">
      <c r="A204" s="80">
        <v>202</v>
      </c>
      <c r="B204" s="63" t="s">
        <v>437</v>
      </c>
      <c r="C204" s="64" t="s">
        <v>438</v>
      </c>
      <c r="D204" s="63" t="s">
        <v>449</v>
      </c>
      <c r="E204" s="63" t="s">
        <v>288</v>
      </c>
      <c r="F204" s="54"/>
      <c r="G204" s="54"/>
      <c r="H204" s="54"/>
      <c r="I204" s="54"/>
      <c r="J204" s="65"/>
      <c r="K204" s="118">
        <v>0</v>
      </c>
      <c r="L204" s="54"/>
      <c r="M204" s="54"/>
      <c r="N204" s="54"/>
      <c r="O204" s="54"/>
      <c r="P204" s="65"/>
      <c r="Q20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4" s="101"/>
      <c r="S204" s="101"/>
      <c r="T204" s="101"/>
      <c r="U204" s="101"/>
      <c r="V204" s="65"/>
      <c r="W204" s="118" t="e">
        <f>AVERAGE(Table12151658922[[#This Row],[Column19]],Table12151658922[[#This Row],[Column20]],Table12151658922[[#This Row],[Column22]])</f>
        <v>#DIV/0!</v>
      </c>
      <c r="X204" s="59">
        <v>0</v>
      </c>
      <c r="Y204" s="59">
        <v>0</v>
      </c>
      <c r="Z204" s="59">
        <v>0</v>
      </c>
      <c r="AA204" s="101"/>
      <c r="AB204" s="65"/>
      <c r="AC204" s="118">
        <f>AVERAGE(Table12151658922[[#This Row],[Column25]],Table12151658922[[#This Row],[Column26]],Table12151658922[[#This Row],[Column27]])</f>
        <v>0</v>
      </c>
      <c r="AD204" s="101"/>
      <c r="AE204" s="101"/>
      <c r="AF204" s="101"/>
      <c r="AG204" s="101"/>
      <c r="AH204" s="65"/>
      <c r="AI204" s="118" t="e">
        <f>AVERAGE(Table12151658922[[#This Row],[Column33]],Table12151658922[[#This Row],[Column32]],Table12151658922[[#This Row],[Column31]])</f>
        <v>#DIV/0!</v>
      </c>
      <c r="AJ204" s="54"/>
      <c r="AK204" s="54"/>
      <c r="AL204" s="101"/>
      <c r="AM204" s="54"/>
      <c r="AN204" s="65"/>
      <c r="AO204" s="118">
        <v>0</v>
      </c>
      <c r="AP204" s="59">
        <v>0</v>
      </c>
      <c r="AQ204" s="59">
        <v>0</v>
      </c>
      <c r="AR204" s="59">
        <v>0</v>
      </c>
      <c r="AS204" s="101"/>
      <c r="AT204" s="65"/>
      <c r="AU204" s="118">
        <f>AVERAGE(Table12151658922[[#This Row],[Column45]],Table12151658922[[#This Row],[Column44]],Table12151658922[[#This Row],[Column43]])</f>
        <v>0</v>
      </c>
      <c r="AV204" s="102">
        <v>0</v>
      </c>
      <c r="AW204" s="102">
        <v>0</v>
      </c>
      <c r="AX204" s="102">
        <v>0</v>
      </c>
      <c r="AY204" s="102">
        <v>0</v>
      </c>
      <c r="AZ204" s="102">
        <v>0</v>
      </c>
      <c r="BA20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5" spans="1:53" ht="23.1" customHeight="1" x14ac:dyDescent="0.3">
      <c r="A205" s="79">
        <v>203</v>
      </c>
      <c r="B205" s="56" t="s">
        <v>439</v>
      </c>
      <c r="C205" s="57" t="s">
        <v>440</v>
      </c>
      <c r="D205" s="56" t="s">
        <v>449</v>
      </c>
      <c r="E205" s="56" t="s">
        <v>288</v>
      </c>
      <c r="F205" s="58"/>
      <c r="G205" s="58"/>
      <c r="H205" s="58"/>
      <c r="I205" s="58"/>
      <c r="J205" s="59"/>
      <c r="K205" s="118">
        <v>0</v>
      </c>
      <c r="L205" s="58"/>
      <c r="M205" s="58"/>
      <c r="N205" s="58"/>
      <c r="O205" s="58"/>
      <c r="P205" s="59"/>
      <c r="Q20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5" s="102"/>
      <c r="S205" s="102"/>
      <c r="T205" s="102"/>
      <c r="U205" s="102"/>
      <c r="V205" s="59"/>
      <c r="W205" s="118" t="e">
        <f>AVERAGE(Table12151658922[[#This Row],[Column19]],Table12151658922[[#This Row],[Column20]],Table12151658922[[#This Row],[Column22]])</f>
        <v>#DIV/0!</v>
      </c>
      <c r="X205" s="59">
        <v>0</v>
      </c>
      <c r="Y205" s="59">
        <v>0</v>
      </c>
      <c r="Z205" s="59">
        <v>0</v>
      </c>
      <c r="AA205" s="102"/>
      <c r="AB205" s="59"/>
      <c r="AC205" s="118">
        <f>AVERAGE(Table12151658922[[#This Row],[Column25]],Table12151658922[[#This Row],[Column26]],Table12151658922[[#This Row],[Column27]])</f>
        <v>0</v>
      </c>
      <c r="AD205" s="102"/>
      <c r="AE205" s="102"/>
      <c r="AF205" s="102"/>
      <c r="AG205" s="102"/>
      <c r="AH205" s="59"/>
      <c r="AI205" s="118" t="e">
        <f>AVERAGE(Table12151658922[[#This Row],[Column33]],Table12151658922[[#This Row],[Column32]],Table12151658922[[#This Row],[Column31]])</f>
        <v>#DIV/0!</v>
      </c>
      <c r="AJ205" s="58"/>
      <c r="AK205" s="58"/>
      <c r="AL205" s="102"/>
      <c r="AM205" s="58"/>
      <c r="AN205" s="59"/>
      <c r="AO205" s="118">
        <v>0</v>
      </c>
      <c r="AP205" s="59">
        <v>0</v>
      </c>
      <c r="AQ205" s="59">
        <v>0</v>
      </c>
      <c r="AR205" s="59">
        <v>0</v>
      </c>
      <c r="AS205" s="102"/>
      <c r="AT205" s="59"/>
      <c r="AU205" s="118">
        <f>AVERAGE(Table12151658922[[#This Row],[Column45]],Table12151658922[[#This Row],[Column44]],Table12151658922[[#This Row],[Column43]])</f>
        <v>0</v>
      </c>
      <c r="AV205" s="102">
        <v>0</v>
      </c>
      <c r="AW205" s="102">
        <v>0</v>
      </c>
      <c r="AX205" s="102">
        <v>0</v>
      </c>
      <c r="AY205" s="102">
        <v>0</v>
      </c>
      <c r="AZ205" s="102">
        <v>0</v>
      </c>
      <c r="BA20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6" spans="1:53" ht="23.1" customHeight="1" x14ac:dyDescent="0.3">
      <c r="A206" s="80">
        <v>204</v>
      </c>
      <c r="B206" s="63" t="s">
        <v>441</v>
      </c>
      <c r="C206" s="64" t="s">
        <v>442</v>
      </c>
      <c r="D206" s="63" t="s">
        <v>449</v>
      </c>
      <c r="E206" s="63" t="s">
        <v>288</v>
      </c>
      <c r="F206" s="54"/>
      <c r="G206" s="54"/>
      <c r="H206" s="54"/>
      <c r="I206" s="54"/>
      <c r="J206" s="65"/>
      <c r="K206" s="118">
        <v>0</v>
      </c>
      <c r="L206" s="54"/>
      <c r="M206" s="54"/>
      <c r="N206" s="54"/>
      <c r="O206" s="54"/>
      <c r="P206" s="65"/>
      <c r="Q20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6" s="101"/>
      <c r="S206" s="101"/>
      <c r="T206" s="101"/>
      <c r="U206" s="101"/>
      <c r="V206" s="65"/>
      <c r="W206" s="118" t="e">
        <f>AVERAGE(Table12151658922[[#This Row],[Column19]],Table12151658922[[#This Row],[Column20]],Table12151658922[[#This Row],[Column22]])</f>
        <v>#DIV/0!</v>
      </c>
      <c r="X206" s="59">
        <v>0</v>
      </c>
      <c r="Y206" s="59">
        <v>0</v>
      </c>
      <c r="Z206" s="59">
        <v>0</v>
      </c>
      <c r="AA206" s="101"/>
      <c r="AB206" s="65"/>
      <c r="AC206" s="118">
        <f>AVERAGE(Table12151658922[[#This Row],[Column25]],Table12151658922[[#This Row],[Column26]],Table12151658922[[#This Row],[Column27]])</f>
        <v>0</v>
      </c>
      <c r="AD206" s="101"/>
      <c r="AE206" s="101"/>
      <c r="AF206" s="101"/>
      <c r="AG206" s="101"/>
      <c r="AH206" s="65"/>
      <c r="AI206" s="118" t="e">
        <f>AVERAGE(Table12151658922[[#This Row],[Column33]],Table12151658922[[#This Row],[Column32]],Table12151658922[[#This Row],[Column31]])</f>
        <v>#DIV/0!</v>
      </c>
      <c r="AJ206" s="54"/>
      <c r="AK206" s="54"/>
      <c r="AL206" s="101"/>
      <c r="AM206" s="54"/>
      <c r="AN206" s="65"/>
      <c r="AO206" s="118">
        <v>0</v>
      </c>
      <c r="AP206" s="59">
        <v>0</v>
      </c>
      <c r="AQ206" s="59">
        <v>0</v>
      </c>
      <c r="AR206" s="59">
        <v>0</v>
      </c>
      <c r="AS206" s="101"/>
      <c r="AT206" s="65"/>
      <c r="AU206" s="118">
        <f>AVERAGE(Table12151658922[[#This Row],[Column45]],Table12151658922[[#This Row],[Column44]],Table12151658922[[#This Row],[Column43]])</f>
        <v>0</v>
      </c>
      <c r="AV206" s="102">
        <v>0</v>
      </c>
      <c r="AW206" s="102">
        <v>0</v>
      </c>
      <c r="AX206" s="102">
        <v>0</v>
      </c>
      <c r="AY206" s="102">
        <v>0</v>
      </c>
      <c r="AZ206" s="102">
        <v>0</v>
      </c>
      <c r="BA20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7" spans="1:53" ht="23.1" customHeight="1" x14ac:dyDescent="0.3">
      <c r="A207" s="79">
        <v>205</v>
      </c>
      <c r="B207" s="56" t="s">
        <v>443</v>
      </c>
      <c r="C207" s="57" t="s">
        <v>444</v>
      </c>
      <c r="D207" s="56" t="s">
        <v>449</v>
      </c>
      <c r="E207" s="56" t="s">
        <v>288</v>
      </c>
      <c r="F207" s="58"/>
      <c r="G207" s="58"/>
      <c r="H207" s="58"/>
      <c r="I207" s="58"/>
      <c r="J207" s="59"/>
      <c r="K207" s="118">
        <v>0</v>
      </c>
      <c r="L207" s="58"/>
      <c r="M207" s="58"/>
      <c r="N207" s="58"/>
      <c r="O207" s="58"/>
      <c r="P207" s="59"/>
      <c r="Q20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7" s="102"/>
      <c r="S207" s="102"/>
      <c r="T207" s="102"/>
      <c r="U207" s="102"/>
      <c r="V207" s="59"/>
      <c r="W207" s="118" t="e">
        <f>AVERAGE(Table12151658922[[#This Row],[Column19]],Table12151658922[[#This Row],[Column20]],Table12151658922[[#This Row],[Column22]])</f>
        <v>#DIV/0!</v>
      </c>
      <c r="X207" s="59">
        <v>0</v>
      </c>
      <c r="Y207" s="59">
        <v>0</v>
      </c>
      <c r="Z207" s="59">
        <v>0</v>
      </c>
      <c r="AA207" s="102"/>
      <c r="AB207" s="59"/>
      <c r="AC207" s="118">
        <f>AVERAGE(Table12151658922[[#This Row],[Column25]],Table12151658922[[#This Row],[Column26]],Table12151658922[[#This Row],[Column27]])</f>
        <v>0</v>
      </c>
      <c r="AD207" s="102"/>
      <c r="AE207" s="102"/>
      <c r="AF207" s="102"/>
      <c r="AG207" s="102"/>
      <c r="AH207" s="59"/>
      <c r="AI207" s="118" t="e">
        <f>AVERAGE(Table12151658922[[#This Row],[Column33]],Table12151658922[[#This Row],[Column32]],Table12151658922[[#This Row],[Column31]])</f>
        <v>#DIV/0!</v>
      </c>
      <c r="AJ207" s="58"/>
      <c r="AK207" s="58"/>
      <c r="AL207" s="102"/>
      <c r="AM207" s="58"/>
      <c r="AN207" s="59"/>
      <c r="AO207" s="118">
        <v>0</v>
      </c>
      <c r="AP207" s="59">
        <v>0</v>
      </c>
      <c r="AQ207" s="59">
        <v>0</v>
      </c>
      <c r="AR207" s="59">
        <v>0</v>
      </c>
      <c r="AS207" s="102"/>
      <c r="AT207" s="59"/>
      <c r="AU207" s="118">
        <f>AVERAGE(Table12151658922[[#This Row],[Column45]],Table12151658922[[#This Row],[Column44]],Table12151658922[[#This Row],[Column43]])</f>
        <v>0</v>
      </c>
      <c r="AV207" s="102">
        <v>0</v>
      </c>
      <c r="AW207" s="102">
        <v>0</v>
      </c>
      <c r="AX207" s="102">
        <v>0</v>
      </c>
      <c r="AY207" s="102">
        <v>0</v>
      </c>
      <c r="AZ207" s="102">
        <v>0</v>
      </c>
      <c r="BA20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8" spans="1:53" ht="23.1" customHeight="1" x14ac:dyDescent="0.3">
      <c r="A208" s="80">
        <v>206</v>
      </c>
      <c r="B208" s="63" t="s">
        <v>445</v>
      </c>
      <c r="C208" s="64" t="s">
        <v>446</v>
      </c>
      <c r="D208" s="63" t="s">
        <v>449</v>
      </c>
      <c r="E208" s="63" t="s">
        <v>288</v>
      </c>
      <c r="F208" s="54"/>
      <c r="G208" s="54"/>
      <c r="H208" s="54"/>
      <c r="I208" s="54"/>
      <c r="J208" s="65"/>
      <c r="K208" s="118">
        <v>0</v>
      </c>
      <c r="L208" s="54"/>
      <c r="M208" s="54"/>
      <c r="N208" s="54"/>
      <c r="O208" s="54"/>
      <c r="P208" s="65"/>
      <c r="Q20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8" s="101"/>
      <c r="S208" s="101"/>
      <c r="T208" s="101"/>
      <c r="U208" s="101"/>
      <c r="V208" s="65"/>
      <c r="W208" s="118" t="e">
        <f>AVERAGE(Table12151658922[[#This Row],[Column19]],Table12151658922[[#This Row],[Column20]],Table12151658922[[#This Row],[Column22]])</f>
        <v>#DIV/0!</v>
      </c>
      <c r="X208" s="59">
        <v>0</v>
      </c>
      <c r="Y208" s="59">
        <v>0</v>
      </c>
      <c r="Z208" s="59">
        <v>0</v>
      </c>
      <c r="AA208" s="101"/>
      <c r="AB208" s="65"/>
      <c r="AC208" s="118">
        <f>AVERAGE(Table12151658922[[#This Row],[Column25]],Table12151658922[[#This Row],[Column26]],Table12151658922[[#This Row],[Column27]])</f>
        <v>0</v>
      </c>
      <c r="AD208" s="101"/>
      <c r="AE208" s="101"/>
      <c r="AF208" s="101"/>
      <c r="AG208" s="101"/>
      <c r="AH208" s="65"/>
      <c r="AI208" s="118" t="e">
        <f>AVERAGE(Table12151658922[[#This Row],[Column33]],Table12151658922[[#This Row],[Column32]],Table12151658922[[#This Row],[Column31]])</f>
        <v>#DIV/0!</v>
      </c>
      <c r="AJ208" s="54"/>
      <c r="AK208" s="54"/>
      <c r="AL208" s="101"/>
      <c r="AM208" s="54"/>
      <c r="AN208" s="65"/>
      <c r="AO208" s="118">
        <v>0</v>
      </c>
      <c r="AP208" s="59">
        <v>0</v>
      </c>
      <c r="AQ208" s="59">
        <v>0</v>
      </c>
      <c r="AR208" s="59">
        <v>0</v>
      </c>
      <c r="AS208" s="101"/>
      <c r="AT208" s="65"/>
      <c r="AU208" s="118">
        <f>AVERAGE(Table12151658922[[#This Row],[Column45]],Table12151658922[[#This Row],[Column44]],Table12151658922[[#This Row],[Column43]])</f>
        <v>0</v>
      </c>
      <c r="AV208" s="102">
        <v>0</v>
      </c>
      <c r="AW208" s="102">
        <v>0</v>
      </c>
      <c r="AX208" s="102">
        <v>0</v>
      </c>
      <c r="AY208" s="102">
        <v>0</v>
      </c>
      <c r="AZ208" s="102">
        <v>0</v>
      </c>
      <c r="BA20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09" spans="1:53" ht="23.1" customHeight="1" x14ac:dyDescent="0.3">
      <c r="A209" s="79">
        <v>207</v>
      </c>
      <c r="B209" s="56" t="s">
        <v>447</v>
      </c>
      <c r="C209" s="57" t="s">
        <v>448</v>
      </c>
      <c r="D209" s="56" t="s">
        <v>449</v>
      </c>
      <c r="E209" s="56" t="s">
        <v>288</v>
      </c>
      <c r="F209" s="58"/>
      <c r="G209" s="58"/>
      <c r="H209" s="58"/>
      <c r="I209" s="58"/>
      <c r="J209" s="59"/>
      <c r="K209" s="118">
        <v>0</v>
      </c>
      <c r="L209" s="58"/>
      <c r="M209" s="58"/>
      <c r="N209" s="58"/>
      <c r="O209" s="58"/>
      <c r="P209" s="59"/>
      <c r="Q20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09" s="102"/>
      <c r="S209" s="102"/>
      <c r="T209" s="102"/>
      <c r="U209" s="102"/>
      <c r="V209" s="59"/>
      <c r="W209" s="118" t="e">
        <f>AVERAGE(Table12151658922[[#This Row],[Column19]],Table12151658922[[#This Row],[Column20]],Table12151658922[[#This Row],[Column22]])</f>
        <v>#DIV/0!</v>
      </c>
      <c r="X209" s="59">
        <v>0</v>
      </c>
      <c r="Y209" s="59">
        <v>0</v>
      </c>
      <c r="Z209" s="59">
        <v>0</v>
      </c>
      <c r="AA209" s="102"/>
      <c r="AB209" s="59"/>
      <c r="AC209" s="118">
        <f>AVERAGE(Table12151658922[[#This Row],[Column25]],Table12151658922[[#This Row],[Column26]],Table12151658922[[#This Row],[Column27]])</f>
        <v>0</v>
      </c>
      <c r="AD209" s="102"/>
      <c r="AE209" s="102"/>
      <c r="AF209" s="102"/>
      <c r="AG209" s="102"/>
      <c r="AH209" s="59"/>
      <c r="AI209" s="118" t="e">
        <f>AVERAGE(Table12151658922[[#This Row],[Column33]],Table12151658922[[#This Row],[Column32]],Table12151658922[[#This Row],[Column31]])</f>
        <v>#DIV/0!</v>
      </c>
      <c r="AJ209" s="58"/>
      <c r="AK209" s="58"/>
      <c r="AL209" s="102"/>
      <c r="AM209" s="58"/>
      <c r="AN209" s="59"/>
      <c r="AO209" s="118">
        <v>0</v>
      </c>
      <c r="AP209" s="59">
        <v>0</v>
      </c>
      <c r="AQ209" s="59">
        <v>0</v>
      </c>
      <c r="AR209" s="59">
        <v>0</v>
      </c>
      <c r="AS209" s="102"/>
      <c r="AT209" s="59"/>
      <c r="AU209" s="118">
        <f>AVERAGE(Table12151658922[[#This Row],[Column45]],Table12151658922[[#This Row],[Column44]],Table12151658922[[#This Row],[Column43]])</f>
        <v>0</v>
      </c>
      <c r="AV209" s="102">
        <v>0</v>
      </c>
      <c r="AW209" s="102">
        <v>0</v>
      </c>
      <c r="AX209" s="102">
        <v>0</v>
      </c>
      <c r="AY209" s="102">
        <v>0</v>
      </c>
      <c r="AZ209" s="102">
        <v>0</v>
      </c>
      <c r="BA20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0" spans="1:53" ht="23.1" customHeight="1" x14ac:dyDescent="0.3">
      <c r="A210" s="80">
        <v>208</v>
      </c>
      <c r="B210" s="63" t="s">
        <v>73</v>
      </c>
      <c r="C210" s="64" t="s">
        <v>493</v>
      </c>
      <c r="D210" s="63" t="s">
        <v>449</v>
      </c>
      <c r="E210" s="63" t="s">
        <v>288</v>
      </c>
      <c r="F210" s="54"/>
      <c r="G210" s="54"/>
      <c r="H210" s="54"/>
      <c r="I210" s="54"/>
      <c r="J210" s="65"/>
      <c r="K210" s="118">
        <v>0</v>
      </c>
      <c r="L210" s="54"/>
      <c r="M210" s="54"/>
      <c r="N210" s="54"/>
      <c r="O210" s="54"/>
      <c r="P210" s="65"/>
      <c r="Q21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0" s="101"/>
      <c r="S210" s="101"/>
      <c r="T210" s="101"/>
      <c r="U210" s="101"/>
      <c r="V210" s="65"/>
      <c r="W210" s="118" t="e">
        <f>AVERAGE(Table12151658922[[#This Row],[Column19]],Table12151658922[[#This Row],[Column20]],Table12151658922[[#This Row],[Column22]])</f>
        <v>#DIV/0!</v>
      </c>
      <c r="X210" s="59">
        <v>0</v>
      </c>
      <c r="Y210" s="59">
        <v>0</v>
      </c>
      <c r="Z210" s="59">
        <v>0</v>
      </c>
      <c r="AA210" s="101"/>
      <c r="AB210" s="65"/>
      <c r="AC210" s="118">
        <f>AVERAGE(Table12151658922[[#This Row],[Column25]],Table12151658922[[#This Row],[Column26]],Table12151658922[[#This Row],[Column27]])</f>
        <v>0</v>
      </c>
      <c r="AD210" s="101"/>
      <c r="AE210" s="101"/>
      <c r="AF210" s="101"/>
      <c r="AG210" s="101"/>
      <c r="AH210" s="65"/>
      <c r="AI210" s="118" t="e">
        <f>AVERAGE(Table12151658922[[#This Row],[Column33]],Table12151658922[[#This Row],[Column32]],Table12151658922[[#This Row],[Column31]])</f>
        <v>#DIV/0!</v>
      </c>
      <c r="AJ210" s="54"/>
      <c r="AK210" s="54"/>
      <c r="AL210" s="101"/>
      <c r="AM210" s="54"/>
      <c r="AN210" s="65"/>
      <c r="AO210" s="118">
        <v>0</v>
      </c>
      <c r="AP210" s="59">
        <v>0</v>
      </c>
      <c r="AQ210" s="59">
        <v>0</v>
      </c>
      <c r="AR210" s="59">
        <v>0</v>
      </c>
      <c r="AS210" s="101"/>
      <c r="AT210" s="65"/>
      <c r="AU210" s="118">
        <f>AVERAGE(Table12151658922[[#This Row],[Column45]],Table12151658922[[#This Row],[Column44]],Table12151658922[[#This Row],[Column43]])</f>
        <v>0</v>
      </c>
      <c r="AV210" s="102">
        <v>0</v>
      </c>
      <c r="AW210" s="102">
        <v>0</v>
      </c>
      <c r="AX210" s="102">
        <v>0</v>
      </c>
      <c r="AY210" s="102">
        <v>0</v>
      </c>
      <c r="AZ210" s="102">
        <v>0</v>
      </c>
      <c r="BA21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1" spans="1:53" ht="23.1" customHeight="1" x14ac:dyDescent="0.3">
      <c r="A211" s="79">
        <v>209</v>
      </c>
      <c r="B211" s="56" t="s">
        <v>450</v>
      </c>
      <c r="C211" s="57" t="s">
        <v>451</v>
      </c>
      <c r="D211" s="56" t="s">
        <v>449</v>
      </c>
      <c r="E211" s="56" t="s">
        <v>288</v>
      </c>
      <c r="F211" s="58"/>
      <c r="G211" s="58"/>
      <c r="H211" s="58"/>
      <c r="I211" s="58"/>
      <c r="J211" s="59"/>
      <c r="K211" s="118">
        <v>0</v>
      </c>
      <c r="L211" s="58"/>
      <c r="M211" s="58"/>
      <c r="N211" s="58"/>
      <c r="O211" s="58"/>
      <c r="P211" s="59"/>
      <c r="Q21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1" s="102"/>
      <c r="S211" s="102"/>
      <c r="T211" s="102"/>
      <c r="U211" s="102"/>
      <c r="V211" s="59"/>
      <c r="W211" s="118" t="e">
        <f>AVERAGE(Table12151658922[[#This Row],[Column19]],Table12151658922[[#This Row],[Column20]],Table12151658922[[#This Row],[Column22]])</f>
        <v>#DIV/0!</v>
      </c>
      <c r="X211" s="59">
        <v>0</v>
      </c>
      <c r="Y211" s="59">
        <v>0</v>
      </c>
      <c r="Z211" s="59">
        <v>0</v>
      </c>
      <c r="AA211" s="102"/>
      <c r="AB211" s="59"/>
      <c r="AC211" s="118">
        <f>AVERAGE(Table12151658922[[#This Row],[Column25]],Table12151658922[[#This Row],[Column26]],Table12151658922[[#This Row],[Column27]])</f>
        <v>0</v>
      </c>
      <c r="AD211" s="102"/>
      <c r="AE211" s="102"/>
      <c r="AF211" s="102"/>
      <c r="AG211" s="102"/>
      <c r="AH211" s="59"/>
      <c r="AI211" s="118" t="e">
        <f>AVERAGE(Table12151658922[[#This Row],[Column33]],Table12151658922[[#This Row],[Column32]],Table12151658922[[#This Row],[Column31]])</f>
        <v>#DIV/0!</v>
      </c>
      <c r="AJ211" s="58"/>
      <c r="AK211" s="58"/>
      <c r="AL211" s="102"/>
      <c r="AM211" s="58"/>
      <c r="AN211" s="59"/>
      <c r="AO211" s="118">
        <v>0</v>
      </c>
      <c r="AP211" s="59">
        <v>0</v>
      </c>
      <c r="AQ211" s="59">
        <v>0</v>
      </c>
      <c r="AR211" s="59">
        <v>0</v>
      </c>
      <c r="AS211" s="102"/>
      <c r="AT211" s="59"/>
      <c r="AU211" s="118">
        <f>AVERAGE(Table12151658922[[#This Row],[Column45]],Table12151658922[[#This Row],[Column44]],Table12151658922[[#This Row],[Column43]])</f>
        <v>0</v>
      </c>
      <c r="AV211" s="102">
        <v>0</v>
      </c>
      <c r="AW211" s="102">
        <v>0</v>
      </c>
      <c r="AX211" s="102">
        <v>0</v>
      </c>
      <c r="AY211" s="102">
        <v>0</v>
      </c>
      <c r="AZ211" s="102">
        <v>0</v>
      </c>
      <c r="BA21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2" spans="1:53" ht="23.1" customHeight="1" x14ac:dyDescent="0.3">
      <c r="A212" s="80">
        <v>210</v>
      </c>
      <c r="B212" s="63" t="s">
        <v>452</v>
      </c>
      <c r="C212" s="64" t="s">
        <v>453</v>
      </c>
      <c r="D212" s="63" t="s">
        <v>449</v>
      </c>
      <c r="E212" s="63" t="s">
        <v>288</v>
      </c>
      <c r="F212" s="54"/>
      <c r="G212" s="54"/>
      <c r="H212" s="54"/>
      <c r="I212" s="54"/>
      <c r="J212" s="65"/>
      <c r="K212" s="118">
        <v>0</v>
      </c>
      <c r="L212" s="54"/>
      <c r="M212" s="54"/>
      <c r="N212" s="54"/>
      <c r="O212" s="54"/>
      <c r="P212" s="65"/>
      <c r="Q21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2" s="101"/>
      <c r="S212" s="101"/>
      <c r="T212" s="101"/>
      <c r="U212" s="101"/>
      <c r="V212" s="65"/>
      <c r="W212" s="118" t="e">
        <f>AVERAGE(Table12151658922[[#This Row],[Column19]],Table12151658922[[#This Row],[Column20]],Table12151658922[[#This Row],[Column22]])</f>
        <v>#DIV/0!</v>
      </c>
      <c r="X212" s="59">
        <v>0</v>
      </c>
      <c r="Y212" s="59">
        <v>0</v>
      </c>
      <c r="Z212" s="59">
        <v>0</v>
      </c>
      <c r="AA212" s="101"/>
      <c r="AB212" s="65"/>
      <c r="AC212" s="118">
        <f>AVERAGE(Table12151658922[[#This Row],[Column25]],Table12151658922[[#This Row],[Column26]],Table12151658922[[#This Row],[Column27]])</f>
        <v>0</v>
      </c>
      <c r="AD212" s="101"/>
      <c r="AE212" s="101"/>
      <c r="AF212" s="101"/>
      <c r="AG212" s="101"/>
      <c r="AH212" s="65"/>
      <c r="AI212" s="118" t="e">
        <f>AVERAGE(Table12151658922[[#This Row],[Column33]],Table12151658922[[#This Row],[Column32]],Table12151658922[[#This Row],[Column31]])</f>
        <v>#DIV/0!</v>
      </c>
      <c r="AJ212" s="54"/>
      <c r="AK212" s="54"/>
      <c r="AL212" s="101"/>
      <c r="AM212" s="54"/>
      <c r="AN212" s="65"/>
      <c r="AO212" s="118">
        <v>0</v>
      </c>
      <c r="AP212" s="59">
        <v>0</v>
      </c>
      <c r="AQ212" s="59">
        <v>0</v>
      </c>
      <c r="AR212" s="59">
        <v>0</v>
      </c>
      <c r="AS212" s="101"/>
      <c r="AT212" s="65"/>
      <c r="AU212" s="118">
        <f>AVERAGE(Table12151658922[[#This Row],[Column45]],Table12151658922[[#This Row],[Column44]],Table12151658922[[#This Row],[Column43]])</f>
        <v>0</v>
      </c>
      <c r="AV212" s="102">
        <v>0</v>
      </c>
      <c r="AW212" s="102">
        <v>0</v>
      </c>
      <c r="AX212" s="102">
        <v>0</v>
      </c>
      <c r="AY212" s="102">
        <v>0</v>
      </c>
      <c r="AZ212" s="102">
        <v>0</v>
      </c>
      <c r="BA21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3" spans="1:53" ht="23.1" customHeight="1" x14ac:dyDescent="0.3">
      <c r="A213" s="79">
        <v>211</v>
      </c>
      <c r="B213" s="56" t="s">
        <v>454</v>
      </c>
      <c r="C213" s="57" t="s">
        <v>455</v>
      </c>
      <c r="D213" s="56" t="s">
        <v>541</v>
      </c>
      <c r="E213" s="56" t="s">
        <v>288</v>
      </c>
      <c r="F213" s="58"/>
      <c r="G213" s="58"/>
      <c r="H213" s="58"/>
      <c r="I213" s="58"/>
      <c r="J213" s="59"/>
      <c r="K213" s="118">
        <v>0</v>
      </c>
      <c r="L213" s="58"/>
      <c r="M213" s="58"/>
      <c r="N213" s="58"/>
      <c r="O213" s="58"/>
      <c r="P213" s="59"/>
      <c r="Q21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3" s="102"/>
      <c r="S213" s="102"/>
      <c r="T213" s="102"/>
      <c r="U213" s="102"/>
      <c r="V213" s="59"/>
      <c r="W213" s="118" t="e">
        <f>AVERAGE(Table12151658922[[#This Row],[Column19]],Table12151658922[[#This Row],[Column20]],Table12151658922[[#This Row],[Column22]])</f>
        <v>#DIV/0!</v>
      </c>
      <c r="X213" s="59">
        <v>0</v>
      </c>
      <c r="Y213" s="59">
        <v>0</v>
      </c>
      <c r="Z213" s="59">
        <v>0</v>
      </c>
      <c r="AA213" s="102"/>
      <c r="AB213" s="59"/>
      <c r="AC213" s="118">
        <f>AVERAGE(Table12151658922[[#This Row],[Column25]],Table12151658922[[#This Row],[Column26]],Table12151658922[[#This Row],[Column27]])</f>
        <v>0</v>
      </c>
      <c r="AD213" s="102"/>
      <c r="AE213" s="102"/>
      <c r="AF213" s="102"/>
      <c r="AG213" s="102"/>
      <c r="AH213" s="59"/>
      <c r="AI213" s="118" t="e">
        <f>AVERAGE(Table12151658922[[#This Row],[Column33]],Table12151658922[[#This Row],[Column32]],Table12151658922[[#This Row],[Column31]])</f>
        <v>#DIV/0!</v>
      </c>
      <c r="AJ213" s="58"/>
      <c r="AK213" s="58"/>
      <c r="AL213" s="102"/>
      <c r="AM213" s="58"/>
      <c r="AN213" s="59"/>
      <c r="AO213" s="118">
        <v>0</v>
      </c>
      <c r="AP213" s="59">
        <v>0</v>
      </c>
      <c r="AQ213" s="59">
        <v>0</v>
      </c>
      <c r="AR213" s="59">
        <v>0</v>
      </c>
      <c r="AS213" s="102"/>
      <c r="AT213" s="59"/>
      <c r="AU213" s="118">
        <f>AVERAGE(Table12151658922[[#This Row],[Column45]],Table12151658922[[#This Row],[Column44]],Table12151658922[[#This Row],[Column43]])</f>
        <v>0</v>
      </c>
      <c r="AV213" s="102">
        <v>0</v>
      </c>
      <c r="AW213" s="102">
        <v>0</v>
      </c>
      <c r="AX213" s="102">
        <v>0</v>
      </c>
      <c r="AY213" s="102">
        <v>0</v>
      </c>
      <c r="AZ213" s="102">
        <v>0</v>
      </c>
      <c r="BA21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4" spans="1:53" ht="23.1" customHeight="1" x14ac:dyDescent="0.3">
      <c r="A214" s="80">
        <v>212</v>
      </c>
      <c r="B214" s="63" t="s">
        <v>456</v>
      </c>
      <c r="C214" s="64" t="s">
        <v>457</v>
      </c>
      <c r="D214" s="63" t="s">
        <v>541</v>
      </c>
      <c r="E214" s="63" t="s">
        <v>288</v>
      </c>
      <c r="F214" s="54"/>
      <c r="G214" s="54"/>
      <c r="H214" s="54"/>
      <c r="I214" s="54"/>
      <c r="J214" s="65"/>
      <c r="K214" s="118">
        <v>0</v>
      </c>
      <c r="L214" s="54"/>
      <c r="M214" s="54"/>
      <c r="N214" s="54"/>
      <c r="O214" s="54"/>
      <c r="P214" s="65"/>
      <c r="Q21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4" s="101"/>
      <c r="S214" s="101"/>
      <c r="T214" s="101"/>
      <c r="U214" s="101"/>
      <c r="V214" s="65"/>
      <c r="W214" s="118" t="e">
        <f>AVERAGE(Table12151658922[[#This Row],[Column19]],Table12151658922[[#This Row],[Column20]],Table12151658922[[#This Row],[Column22]])</f>
        <v>#DIV/0!</v>
      </c>
      <c r="X214" s="59">
        <v>0</v>
      </c>
      <c r="Y214" s="59">
        <v>0</v>
      </c>
      <c r="Z214" s="59">
        <v>0</v>
      </c>
      <c r="AA214" s="101"/>
      <c r="AB214" s="65"/>
      <c r="AC214" s="118">
        <f>AVERAGE(Table12151658922[[#This Row],[Column25]],Table12151658922[[#This Row],[Column26]],Table12151658922[[#This Row],[Column27]])</f>
        <v>0</v>
      </c>
      <c r="AD214" s="101"/>
      <c r="AE214" s="101"/>
      <c r="AF214" s="101"/>
      <c r="AG214" s="101"/>
      <c r="AH214" s="65"/>
      <c r="AI214" s="118" t="e">
        <f>AVERAGE(Table12151658922[[#This Row],[Column33]],Table12151658922[[#This Row],[Column32]],Table12151658922[[#This Row],[Column31]])</f>
        <v>#DIV/0!</v>
      </c>
      <c r="AJ214" s="54"/>
      <c r="AK214" s="54"/>
      <c r="AL214" s="101"/>
      <c r="AM214" s="54"/>
      <c r="AN214" s="65"/>
      <c r="AO214" s="118">
        <v>0</v>
      </c>
      <c r="AP214" s="59">
        <v>0</v>
      </c>
      <c r="AQ214" s="59">
        <v>0</v>
      </c>
      <c r="AR214" s="59">
        <v>0</v>
      </c>
      <c r="AS214" s="101"/>
      <c r="AT214" s="65"/>
      <c r="AU214" s="118">
        <f>AVERAGE(Table12151658922[[#This Row],[Column45]],Table12151658922[[#This Row],[Column44]],Table12151658922[[#This Row],[Column43]])</f>
        <v>0</v>
      </c>
      <c r="AV214" s="102">
        <v>0</v>
      </c>
      <c r="AW214" s="102">
        <v>0</v>
      </c>
      <c r="AX214" s="102">
        <v>0</v>
      </c>
      <c r="AY214" s="102">
        <v>0</v>
      </c>
      <c r="AZ214" s="102">
        <v>0</v>
      </c>
      <c r="BA21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5" spans="1:53" ht="23.1" customHeight="1" x14ac:dyDescent="0.3">
      <c r="A215" s="79">
        <v>213</v>
      </c>
      <c r="B215" s="56" t="s">
        <v>458</v>
      </c>
      <c r="C215" s="57" t="s">
        <v>459</v>
      </c>
      <c r="D215" s="56" t="s">
        <v>541</v>
      </c>
      <c r="E215" s="56" t="s">
        <v>288</v>
      </c>
      <c r="F215" s="58"/>
      <c r="G215" s="58"/>
      <c r="H215" s="58"/>
      <c r="I215" s="58"/>
      <c r="J215" s="59"/>
      <c r="K215" s="118">
        <v>0</v>
      </c>
      <c r="L215" s="58"/>
      <c r="M215" s="58"/>
      <c r="N215" s="58"/>
      <c r="O215" s="58"/>
      <c r="P215" s="59"/>
      <c r="Q21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5" s="102"/>
      <c r="S215" s="102"/>
      <c r="T215" s="102"/>
      <c r="U215" s="102"/>
      <c r="V215" s="59"/>
      <c r="W215" s="118" t="e">
        <f>AVERAGE(Table12151658922[[#This Row],[Column19]],Table12151658922[[#This Row],[Column20]],Table12151658922[[#This Row],[Column22]])</f>
        <v>#DIV/0!</v>
      </c>
      <c r="X215" s="59">
        <v>0</v>
      </c>
      <c r="Y215" s="59">
        <v>0</v>
      </c>
      <c r="Z215" s="59">
        <v>0</v>
      </c>
      <c r="AA215" s="102"/>
      <c r="AB215" s="59"/>
      <c r="AC215" s="118">
        <f>AVERAGE(Table12151658922[[#This Row],[Column25]],Table12151658922[[#This Row],[Column26]],Table12151658922[[#This Row],[Column27]])</f>
        <v>0</v>
      </c>
      <c r="AD215" s="102"/>
      <c r="AE215" s="102"/>
      <c r="AF215" s="102"/>
      <c r="AG215" s="102"/>
      <c r="AH215" s="59"/>
      <c r="AI215" s="118" t="e">
        <f>AVERAGE(Table12151658922[[#This Row],[Column33]],Table12151658922[[#This Row],[Column32]],Table12151658922[[#This Row],[Column31]])</f>
        <v>#DIV/0!</v>
      </c>
      <c r="AJ215" s="58"/>
      <c r="AK215" s="58"/>
      <c r="AL215" s="102"/>
      <c r="AM215" s="58"/>
      <c r="AN215" s="59"/>
      <c r="AO215" s="118">
        <v>0</v>
      </c>
      <c r="AP215" s="59">
        <v>0</v>
      </c>
      <c r="AQ215" s="59">
        <v>0</v>
      </c>
      <c r="AR215" s="59">
        <v>0</v>
      </c>
      <c r="AS215" s="102"/>
      <c r="AT215" s="59"/>
      <c r="AU215" s="118">
        <f>AVERAGE(Table12151658922[[#This Row],[Column45]],Table12151658922[[#This Row],[Column44]],Table12151658922[[#This Row],[Column43]])</f>
        <v>0</v>
      </c>
      <c r="AV215" s="102">
        <v>0</v>
      </c>
      <c r="AW215" s="102">
        <v>0</v>
      </c>
      <c r="AX215" s="102">
        <v>0</v>
      </c>
      <c r="AY215" s="102">
        <v>0</v>
      </c>
      <c r="AZ215" s="102">
        <v>0</v>
      </c>
      <c r="BA21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6" spans="1:53" ht="23.1" customHeight="1" x14ac:dyDescent="0.3">
      <c r="A216" s="80">
        <v>214</v>
      </c>
      <c r="B216" s="63" t="s">
        <v>460</v>
      </c>
      <c r="C216" s="64" t="s">
        <v>461</v>
      </c>
      <c r="D216" s="63" t="s">
        <v>449</v>
      </c>
      <c r="E216" s="63" t="s">
        <v>288</v>
      </c>
      <c r="F216" s="54"/>
      <c r="G216" s="54"/>
      <c r="H216" s="54"/>
      <c r="I216" s="54"/>
      <c r="J216" s="65"/>
      <c r="K216" s="118">
        <v>0</v>
      </c>
      <c r="L216" s="54"/>
      <c r="M216" s="54"/>
      <c r="N216" s="54"/>
      <c r="O216" s="54"/>
      <c r="P216" s="65"/>
      <c r="Q21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6" s="101"/>
      <c r="S216" s="101"/>
      <c r="T216" s="101"/>
      <c r="U216" s="101"/>
      <c r="V216" s="65"/>
      <c r="W216" s="118" t="e">
        <f>AVERAGE(Table12151658922[[#This Row],[Column19]],Table12151658922[[#This Row],[Column20]],Table12151658922[[#This Row],[Column22]])</f>
        <v>#DIV/0!</v>
      </c>
      <c r="X216" s="59">
        <v>0</v>
      </c>
      <c r="Y216" s="59">
        <v>0</v>
      </c>
      <c r="Z216" s="59">
        <v>0</v>
      </c>
      <c r="AA216" s="101"/>
      <c r="AB216" s="65"/>
      <c r="AC216" s="118">
        <f>AVERAGE(Table12151658922[[#This Row],[Column25]],Table12151658922[[#This Row],[Column26]],Table12151658922[[#This Row],[Column27]])</f>
        <v>0</v>
      </c>
      <c r="AD216" s="101"/>
      <c r="AE216" s="101"/>
      <c r="AF216" s="101"/>
      <c r="AG216" s="101"/>
      <c r="AH216" s="65"/>
      <c r="AI216" s="118" t="e">
        <f>AVERAGE(Table12151658922[[#This Row],[Column33]],Table12151658922[[#This Row],[Column32]],Table12151658922[[#This Row],[Column31]])</f>
        <v>#DIV/0!</v>
      </c>
      <c r="AJ216" s="54"/>
      <c r="AK216" s="54"/>
      <c r="AL216" s="101"/>
      <c r="AM216" s="54"/>
      <c r="AN216" s="65"/>
      <c r="AO216" s="118">
        <v>0</v>
      </c>
      <c r="AP216" s="59">
        <v>0</v>
      </c>
      <c r="AQ216" s="59">
        <v>0</v>
      </c>
      <c r="AR216" s="59">
        <v>0</v>
      </c>
      <c r="AS216" s="101"/>
      <c r="AT216" s="65"/>
      <c r="AU216" s="118">
        <f>AVERAGE(Table12151658922[[#This Row],[Column45]],Table12151658922[[#This Row],[Column44]],Table12151658922[[#This Row],[Column43]])</f>
        <v>0</v>
      </c>
      <c r="AV216" s="102">
        <v>0</v>
      </c>
      <c r="AW216" s="102">
        <v>0</v>
      </c>
      <c r="AX216" s="102">
        <v>0</v>
      </c>
      <c r="AY216" s="102">
        <v>0</v>
      </c>
      <c r="AZ216" s="102">
        <v>0</v>
      </c>
      <c r="BA21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7" spans="1:53" ht="23.1" customHeight="1" x14ac:dyDescent="0.3">
      <c r="A217" s="79">
        <v>215</v>
      </c>
      <c r="B217" s="56" t="s">
        <v>462</v>
      </c>
      <c r="C217" s="57" t="s">
        <v>463</v>
      </c>
      <c r="D217" s="56" t="s">
        <v>449</v>
      </c>
      <c r="E217" s="56" t="s">
        <v>288</v>
      </c>
      <c r="F217" s="58"/>
      <c r="G217" s="58"/>
      <c r="H217" s="58"/>
      <c r="I217" s="58"/>
      <c r="J217" s="59"/>
      <c r="K217" s="118">
        <v>0</v>
      </c>
      <c r="L217" s="58"/>
      <c r="M217" s="58"/>
      <c r="N217" s="58"/>
      <c r="O217" s="58"/>
      <c r="P217" s="59"/>
      <c r="Q21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7" s="102"/>
      <c r="S217" s="102"/>
      <c r="T217" s="102"/>
      <c r="U217" s="102"/>
      <c r="V217" s="59"/>
      <c r="W217" s="118" t="e">
        <f>AVERAGE(Table12151658922[[#This Row],[Column19]],Table12151658922[[#This Row],[Column20]],Table12151658922[[#This Row],[Column22]])</f>
        <v>#DIV/0!</v>
      </c>
      <c r="X217" s="59">
        <v>0</v>
      </c>
      <c r="Y217" s="59">
        <v>0</v>
      </c>
      <c r="Z217" s="59">
        <v>0</v>
      </c>
      <c r="AA217" s="102"/>
      <c r="AB217" s="59"/>
      <c r="AC217" s="118">
        <f>AVERAGE(Table12151658922[[#This Row],[Column25]],Table12151658922[[#This Row],[Column26]],Table12151658922[[#This Row],[Column27]])</f>
        <v>0</v>
      </c>
      <c r="AD217" s="102"/>
      <c r="AE217" s="102"/>
      <c r="AF217" s="102"/>
      <c r="AG217" s="102"/>
      <c r="AH217" s="59"/>
      <c r="AI217" s="118" t="e">
        <f>AVERAGE(Table12151658922[[#This Row],[Column33]],Table12151658922[[#This Row],[Column32]],Table12151658922[[#This Row],[Column31]])</f>
        <v>#DIV/0!</v>
      </c>
      <c r="AJ217" s="58"/>
      <c r="AK217" s="58"/>
      <c r="AL217" s="102"/>
      <c r="AM217" s="58"/>
      <c r="AN217" s="59"/>
      <c r="AO217" s="118">
        <v>0</v>
      </c>
      <c r="AP217" s="59">
        <v>0</v>
      </c>
      <c r="AQ217" s="59">
        <v>0</v>
      </c>
      <c r="AR217" s="59">
        <v>0</v>
      </c>
      <c r="AS217" s="102"/>
      <c r="AT217" s="59"/>
      <c r="AU217" s="118">
        <f>AVERAGE(Table12151658922[[#This Row],[Column45]],Table12151658922[[#This Row],[Column44]],Table12151658922[[#This Row],[Column43]])</f>
        <v>0</v>
      </c>
      <c r="AV217" s="102">
        <v>0</v>
      </c>
      <c r="AW217" s="102">
        <v>0</v>
      </c>
      <c r="AX217" s="102">
        <v>0</v>
      </c>
      <c r="AY217" s="102">
        <v>0</v>
      </c>
      <c r="AZ217" s="102">
        <v>0</v>
      </c>
      <c r="BA21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8" spans="1:53" ht="23.1" customHeight="1" x14ac:dyDescent="0.3">
      <c r="A218" s="80">
        <v>216</v>
      </c>
      <c r="B218" s="63" t="s">
        <v>464</v>
      </c>
      <c r="C218" s="64" t="s">
        <v>465</v>
      </c>
      <c r="D218" s="63" t="s">
        <v>449</v>
      </c>
      <c r="E218" s="63" t="s">
        <v>288</v>
      </c>
      <c r="F218" s="54"/>
      <c r="G218" s="54"/>
      <c r="H218" s="54"/>
      <c r="I218" s="54"/>
      <c r="J218" s="65"/>
      <c r="K218" s="118">
        <v>0</v>
      </c>
      <c r="L218" s="54"/>
      <c r="M218" s="54"/>
      <c r="N218" s="54"/>
      <c r="O218" s="54"/>
      <c r="P218" s="65"/>
      <c r="Q21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8" s="101"/>
      <c r="S218" s="101"/>
      <c r="T218" s="101"/>
      <c r="U218" s="101"/>
      <c r="V218" s="65"/>
      <c r="W218" s="118" t="e">
        <f>AVERAGE(Table12151658922[[#This Row],[Column19]],Table12151658922[[#This Row],[Column20]],Table12151658922[[#This Row],[Column22]])</f>
        <v>#DIV/0!</v>
      </c>
      <c r="X218" s="59">
        <v>0</v>
      </c>
      <c r="Y218" s="59">
        <v>0</v>
      </c>
      <c r="Z218" s="59">
        <v>0</v>
      </c>
      <c r="AA218" s="101"/>
      <c r="AB218" s="65"/>
      <c r="AC218" s="118">
        <f>AVERAGE(Table12151658922[[#This Row],[Column25]],Table12151658922[[#This Row],[Column26]],Table12151658922[[#This Row],[Column27]])</f>
        <v>0</v>
      </c>
      <c r="AD218" s="101"/>
      <c r="AE218" s="101"/>
      <c r="AF218" s="101"/>
      <c r="AG218" s="101"/>
      <c r="AH218" s="65"/>
      <c r="AI218" s="118" t="e">
        <f>AVERAGE(Table12151658922[[#This Row],[Column33]],Table12151658922[[#This Row],[Column32]],Table12151658922[[#This Row],[Column31]])</f>
        <v>#DIV/0!</v>
      </c>
      <c r="AJ218" s="54"/>
      <c r="AK218" s="54"/>
      <c r="AL218" s="101"/>
      <c r="AM218" s="54"/>
      <c r="AN218" s="65"/>
      <c r="AO218" s="118">
        <v>0</v>
      </c>
      <c r="AP218" s="59">
        <v>0</v>
      </c>
      <c r="AQ218" s="59">
        <v>0</v>
      </c>
      <c r="AR218" s="59">
        <v>0</v>
      </c>
      <c r="AS218" s="101"/>
      <c r="AT218" s="65"/>
      <c r="AU218" s="118">
        <f>AVERAGE(Table12151658922[[#This Row],[Column45]],Table12151658922[[#This Row],[Column44]],Table12151658922[[#This Row],[Column43]])</f>
        <v>0</v>
      </c>
      <c r="AV218" s="102">
        <v>0</v>
      </c>
      <c r="AW218" s="102">
        <v>0</v>
      </c>
      <c r="AX218" s="102">
        <v>0</v>
      </c>
      <c r="AY218" s="102">
        <v>0</v>
      </c>
      <c r="AZ218" s="102">
        <v>0</v>
      </c>
      <c r="BA21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19" spans="1:53" ht="23.1" customHeight="1" x14ac:dyDescent="0.3">
      <c r="A219" s="79">
        <v>217</v>
      </c>
      <c r="B219" s="56" t="s">
        <v>466</v>
      </c>
      <c r="C219" s="57" t="s">
        <v>467</v>
      </c>
      <c r="D219" s="56" t="s">
        <v>541</v>
      </c>
      <c r="E219" s="56" t="s">
        <v>288</v>
      </c>
      <c r="F219" s="58"/>
      <c r="G219" s="58"/>
      <c r="H219" s="58"/>
      <c r="I219" s="58"/>
      <c r="J219" s="59"/>
      <c r="K219" s="118">
        <v>0</v>
      </c>
      <c r="L219" s="58"/>
      <c r="M219" s="58"/>
      <c r="N219" s="58"/>
      <c r="O219" s="58"/>
      <c r="P219" s="59"/>
      <c r="Q21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19" s="102"/>
      <c r="S219" s="102"/>
      <c r="T219" s="102"/>
      <c r="U219" s="102"/>
      <c r="V219" s="59"/>
      <c r="W219" s="118" t="e">
        <f>AVERAGE(Table12151658922[[#This Row],[Column19]],Table12151658922[[#This Row],[Column20]],Table12151658922[[#This Row],[Column22]])</f>
        <v>#DIV/0!</v>
      </c>
      <c r="X219" s="59">
        <v>0</v>
      </c>
      <c r="Y219" s="59">
        <v>0</v>
      </c>
      <c r="Z219" s="59">
        <v>0</v>
      </c>
      <c r="AA219" s="102"/>
      <c r="AB219" s="59"/>
      <c r="AC219" s="118">
        <f>AVERAGE(Table12151658922[[#This Row],[Column25]],Table12151658922[[#This Row],[Column26]],Table12151658922[[#This Row],[Column27]])</f>
        <v>0</v>
      </c>
      <c r="AD219" s="102"/>
      <c r="AE219" s="102"/>
      <c r="AF219" s="102"/>
      <c r="AG219" s="102"/>
      <c r="AH219" s="59"/>
      <c r="AI219" s="118" t="e">
        <f>AVERAGE(Table12151658922[[#This Row],[Column33]],Table12151658922[[#This Row],[Column32]],Table12151658922[[#This Row],[Column31]])</f>
        <v>#DIV/0!</v>
      </c>
      <c r="AJ219" s="58"/>
      <c r="AK219" s="58"/>
      <c r="AL219" s="102"/>
      <c r="AM219" s="58"/>
      <c r="AN219" s="59"/>
      <c r="AO219" s="118">
        <v>0</v>
      </c>
      <c r="AP219" s="59">
        <v>0</v>
      </c>
      <c r="AQ219" s="59">
        <v>0</v>
      </c>
      <c r="AR219" s="59">
        <v>0</v>
      </c>
      <c r="AS219" s="102"/>
      <c r="AT219" s="59"/>
      <c r="AU219" s="118">
        <f>AVERAGE(Table12151658922[[#This Row],[Column45]],Table12151658922[[#This Row],[Column44]],Table12151658922[[#This Row],[Column43]])</f>
        <v>0</v>
      </c>
      <c r="AV219" s="102">
        <v>0</v>
      </c>
      <c r="AW219" s="102">
        <v>0</v>
      </c>
      <c r="AX219" s="102">
        <v>0</v>
      </c>
      <c r="AY219" s="102">
        <v>0</v>
      </c>
      <c r="AZ219" s="102">
        <v>0</v>
      </c>
      <c r="BA21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0" spans="1:53" ht="23.1" customHeight="1" x14ac:dyDescent="0.3">
      <c r="A220" s="80">
        <v>218</v>
      </c>
      <c r="B220" s="63" t="s">
        <v>468</v>
      </c>
      <c r="C220" s="64" t="s">
        <v>469</v>
      </c>
      <c r="D220" s="63" t="s">
        <v>449</v>
      </c>
      <c r="E220" s="63" t="s">
        <v>288</v>
      </c>
      <c r="F220" s="54"/>
      <c r="G220" s="54"/>
      <c r="H220" s="54"/>
      <c r="I220" s="54"/>
      <c r="J220" s="65"/>
      <c r="K220" s="118">
        <v>0</v>
      </c>
      <c r="L220" s="54"/>
      <c r="M220" s="54"/>
      <c r="N220" s="54"/>
      <c r="O220" s="54"/>
      <c r="P220" s="65"/>
      <c r="Q22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0" s="101"/>
      <c r="S220" s="101"/>
      <c r="T220" s="101"/>
      <c r="U220" s="101"/>
      <c r="V220" s="65"/>
      <c r="W220" s="118" t="e">
        <f>AVERAGE(Table12151658922[[#This Row],[Column19]],Table12151658922[[#This Row],[Column20]],Table12151658922[[#This Row],[Column22]])</f>
        <v>#DIV/0!</v>
      </c>
      <c r="X220" s="59">
        <v>0</v>
      </c>
      <c r="Y220" s="59">
        <v>0</v>
      </c>
      <c r="Z220" s="59">
        <v>0</v>
      </c>
      <c r="AA220" s="101"/>
      <c r="AB220" s="65"/>
      <c r="AC220" s="118">
        <f>AVERAGE(Table12151658922[[#This Row],[Column25]],Table12151658922[[#This Row],[Column26]],Table12151658922[[#This Row],[Column27]])</f>
        <v>0</v>
      </c>
      <c r="AD220" s="101"/>
      <c r="AE220" s="101"/>
      <c r="AF220" s="101"/>
      <c r="AG220" s="101"/>
      <c r="AH220" s="65"/>
      <c r="AI220" s="118" t="e">
        <f>AVERAGE(Table12151658922[[#This Row],[Column33]],Table12151658922[[#This Row],[Column32]],Table12151658922[[#This Row],[Column31]])</f>
        <v>#DIV/0!</v>
      </c>
      <c r="AJ220" s="54"/>
      <c r="AK220" s="54"/>
      <c r="AL220" s="101"/>
      <c r="AM220" s="54"/>
      <c r="AN220" s="65"/>
      <c r="AO220" s="118">
        <v>0</v>
      </c>
      <c r="AP220" s="59">
        <v>0</v>
      </c>
      <c r="AQ220" s="59">
        <v>0</v>
      </c>
      <c r="AR220" s="59">
        <v>0</v>
      </c>
      <c r="AS220" s="101"/>
      <c r="AT220" s="65"/>
      <c r="AU220" s="118">
        <f>AVERAGE(Table12151658922[[#This Row],[Column45]],Table12151658922[[#This Row],[Column44]],Table12151658922[[#This Row],[Column43]])</f>
        <v>0</v>
      </c>
      <c r="AV220" s="102">
        <v>0</v>
      </c>
      <c r="AW220" s="102">
        <v>0</v>
      </c>
      <c r="AX220" s="102">
        <v>0</v>
      </c>
      <c r="AY220" s="102">
        <v>0</v>
      </c>
      <c r="AZ220" s="102">
        <v>0</v>
      </c>
      <c r="BA22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1" spans="1:53" ht="23.1" customHeight="1" x14ac:dyDescent="0.3">
      <c r="A221" s="79">
        <v>219</v>
      </c>
      <c r="B221" s="56" t="s">
        <v>470</v>
      </c>
      <c r="C221" s="57" t="s">
        <v>471</v>
      </c>
      <c r="D221" s="56" t="s">
        <v>449</v>
      </c>
      <c r="E221" s="56" t="s">
        <v>288</v>
      </c>
      <c r="F221" s="58"/>
      <c r="G221" s="58"/>
      <c r="H221" s="58"/>
      <c r="I221" s="58"/>
      <c r="J221" s="59"/>
      <c r="K221" s="118">
        <v>0</v>
      </c>
      <c r="L221" s="58"/>
      <c r="M221" s="58"/>
      <c r="N221" s="58"/>
      <c r="O221" s="58"/>
      <c r="P221" s="59"/>
      <c r="Q221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1" s="102"/>
      <c r="S221" s="102"/>
      <c r="T221" s="102"/>
      <c r="U221" s="102"/>
      <c r="V221" s="59"/>
      <c r="W221" s="118" t="e">
        <f>AVERAGE(Table12151658922[[#This Row],[Column19]],Table12151658922[[#This Row],[Column20]],Table12151658922[[#This Row],[Column22]])</f>
        <v>#DIV/0!</v>
      </c>
      <c r="X221" s="59">
        <v>0</v>
      </c>
      <c r="Y221" s="59">
        <v>0</v>
      </c>
      <c r="Z221" s="59">
        <v>0</v>
      </c>
      <c r="AA221" s="102"/>
      <c r="AB221" s="59"/>
      <c r="AC221" s="118">
        <f>AVERAGE(Table12151658922[[#This Row],[Column25]],Table12151658922[[#This Row],[Column26]],Table12151658922[[#This Row],[Column27]])</f>
        <v>0</v>
      </c>
      <c r="AD221" s="102"/>
      <c r="AE221" s="102"/>
      <c r="AF221" s="102"/>
      <c r="AG221" s="102"/>
      <c r="AH221" s="59"/>
      <c r="AI221" s="118" t="e">
        <f>AVERAGE(Table12151658922[[#This Row],[Column33]],Table12151658922[[#This Row],[Column32]],Table12151658922[[#This Row],[Column31]])</f>
        <v>#DIV/0!</v>
      </c>
      <c r="AJ221" s="58"/>
      <c r="AK221" s="58"/>
      <c r="AL221" s="102"/>
      <c r="AM221" s="58"/>
      <c r="AN221" s="59"/>
      <c r="AO221" s="118">
        <v>0</v>
      </c>
      <c r="AP221" s="59">
        <v>0</v>
      </c>
      <c r="AQ221" s="59">
        <v>0</v>
      </c>
      <c r="AR221" s="59">
        <v>0</v>
      </c>
      <c r="AS221" s="102"/>
      <c r="AT221" s="59"/>
      <c r="AU221" s="118">
        <f>AVERAGE(Table12151658922[[#This Row],[Column45]],Table12151658922[[#This Row],[Column44]],Table12151658922[[#This Row],[Column43]])</f>
        <v>0</v>
      </c>
      <c r="AV221" s="102">
        <v>0</v>
      </c>
      <c r="AW221" s="102">
        <v>0</v>
      </c>
      <c r="AX221" s="102">
        <v>0</v>
      </c>
      <c r="AY221" s="102">
        <v>0</v>
      </c>
      <c r="AZ221" s="102">
        <v>0</v>
      </c>
      <c r="BA221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2" spans="1:53" ht="23.1" customHeight="1" x14ac:dyDescent="0.3">
      <c r="A222" s="80">
        <v>220</v>
      </c>
      <c r="B222" s="63" t="s">
        <v>472</v>
      </c>
      <c r="C222" s="64" t="s">
        <v>473</v>
      </c>
      <c r="D222" s="63" t="s">
        <v>541</v>
      </c>
      <c r="E222" s="63" t="s">
        <v>288</v>
      </c>
      <c r="F222" s="54"/>
      <c r="G222" s="54"/>
      <c r="H222" s="54"/>
      <c r="I222" s="54"/>
      <c r="J222" s="65"/>
      <c r="K222" s="118">
        <v>0</v>
      </c>
      <c r="L222" s="54"/>
      <c r="M222" s="54"/>
      <c r="N222" s="54"/>
      <c r="O222" s="54"/>
      <c r="P222" s="65"/>
      <c r="Q222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2" s="101"/>
      <c r="S222" s="101"/>
      <c r="T222" s="101"/>
      <c r="U222" s="101"/>
      <c r="V222" s="65"/>
      <c r="W222" s="118" t="e">
        <f>AVERAGE(Table12151658922[[#This Row],[Column19]],Table12151658922[[#This Row],[Column20]],Table12151658922[[#This Row],[Column22]])</f>
        <v>#DIV/0!</v>
      </c>
      <c r="X222" s="59">
        <v>0</v>
      </c>
      <c r="Y222" s="59">
        <v>0</v>
      </c>
      <c r="Z222" s="59">
        <v>0</v>
      </c>
      <c r="AA222" s="101"/>
      <c r="AB222" s="65"/>
      <c r="AC222" s="118">
        <f>AVERAGE(Table12151658922[[#This Row],[Column25]],Table12151658922[[#This Row],[Column26]],Table12151658922[[#This Row],[Column27]])</f>
        <v>0</v>
      </c>
      <c r="AD222" s="101"/>
      <c r="AE222" s="101"/>
      <c r="AF222" s="101"/>
      <c r="AG222" s="101"/>
      <c r="AH222" s="65"/>
      <c r="AI222" s="118" t="e">
        <f>AVERAGE(Table12151658922[[#This Row],[Column33]],Table12151658922[[#This Row],[Column32]],Table12151658922[[#This Row],[Column31]])</f>
        <v>#DIV/0!</v>
      </c>
      <c r="AJ222" s="54"/>
      <c r="AK222" s="54"/>
      <c r="AL222" s="101"/>
      <c r="AM222" s="54"/>
      <c r="AN222" s="65"/>
      <c r="AO222" s="118">
        <v>0</v>
      </c>
      <c r="AP222" s="59">
        <v>0</v>
      </c>
      <c r="AQ222" s="59">
        <v>0</v>
      </c>
      <c r="AR222" s="59">
        <v>0</v>
      </c>
      <c r="AS222" s="101"/>
      <c r="AT222" s="65"/>
      <c r="AU222" s="118">
        <f>AVERAGE(Table12151658922[[#This Row],[Column45]],Table12151658922[[#This Row],[Column44]],Table12151658922[[#This Row],[Column43]])</f>
        <v>0</v>
      </c>
      <c r="AV222" s="102">
        <v>0</v>
      </c>
      <c r="AW222" s="102">
        <v>0</v>
      </c>
      <c r="AX222" s="102">
        <v>0</v>
      </c>
      <c r="AY222" s="102">
        <v>0</v>
      </c>
      <c r="AZ222" s="102">
        <v>0</v>
      </c>
      <c r="BA222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3" spans="1:53" ht="23.1" customHeight="1" x14ac:dyDescent="0.3">
      <c r="A223" s="79">
        <v>221</v>
      </c>
      <c r="B223" s="56" t="s">
        <v>474</v>
      </c>
      <c r="C223" s="57" t="s">
        <v>475</v>
      </c>
      <c r="D223" s="56" t="s">
        <v>449</v>
      </c>
      <c r="E223" s="56" t="s">
        <v>288</v>
      </c>
      <c r="F223" s="58"/>
      <c r="G223" s="58"/>
      <c r="H223" s="58"/>
      <c r="I223" s="58"/>
      <c r="J223" s="59"/>
      <c r="K223" s="118">
        <v>0</v>
      </c>
      <c r="L223" s="58"/>
      <c r="M223" s="58"/>
      <c r="N223" s="58"/>
      <c r="O223" s="58"/>
      <c r="P223" s="59"/>
      <c r="Q223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3" s="102"/>
      <c r="S223" s="102"/>
      <c r="T223" s="102"/>
      <c r="U223" s="102"/>
      <c r="V223" s="59"/>
      <c r="W223" s="118" t="e">
        <f>AVERAGE(Table12151658922[[#This Row],[Column19]],Table12151658922[[#This Row],[Column20]],Table12151658922[[#This Row],[Column22]])</f>
        <v>#DIV/0!</v>
      </c>
      <c r="X223" s="59">
        <v>0</v>
      </c>
      <c r="Y223" s="59">
        <v>0</v>
      </c>
      <c r="Z223" s="59">
        <v>0</v>
      </c>
      <c r="AA223" s="102"/>
      <c r="AB223" s="59"/>
      <c r="AC223" s="118">
        <f>AVERAGE(Table12151658922[[#This Row],[Column25]],Table12151658922[[#This Row],[Column26]],Table12151658922[[#This Row],[Column27]])</f>
        <v>0</v>
      </c>
      <c r="AD223" s="102"/>
      <c r="AE223" s="102"/>
      <c r="AF223" s="102"/>
      <c r="AG223" s="102"/>
      <c r="AH223" s="59"/>
      <c r="AI223" s="118" t="e">
        <f>AVERAGE(Table12151658922[[#This Row],[Column33]],Table12151658922[[#This Row],[Column32]],Table12151658922[[#This Row],[Column31]])</f>
        <v>#DIV/0!</v>
      </c>
      <c r="AJ223" s="58"/>
      <c r="AK223" s="58"/>
      <c r="AL223" s="102"/>
      <c r="AM223" s="58"/>
      <c r="AN223" s="59"/>
      <c r="AO223" s="118">
        <v>0</v>
      </c>
      <c r="AP223" s="59">
        <v>0</v>
      </c>
      <c r="AQ223" s="59">
        <v>0</v>
      </c>
      <c r="AR223" s="59">
        <v>0</v>
      </c>
      <c r="AS223" s="102"/>
      <c r="AT223" s="59"/>
      <c r="AU223" s="118">
        <f>AVERAGE(Table12151658922[[#This Row],[Column45]],Table12151658922[[#This Row],[Column44]],Table12151658922[[#This Row],[Column43]])</f>
        <v>0</v>
      </c>
      <c r="AV223" s="102">
        <v>0</v>
      </c>
      <c r="AW223" s="102">
        <v>0</v>
      </c>
      <c r="AX223" s="102">
        <v>0</v>
      </c>
      <c r="AY223" s="102">
        <v>0</v>
      </c>
      <c r="AZ223" s="102">
        <v>0</v>
      </c>
      <c r="BA223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4" spans="1:53" ht="23.1" customHeight="1" x14ac:dyDescent="0.3">
      <c r="A224" s="80">
        <v>222</v>
      </c>
      <c r="B224" s="63" t="s">
        <v>476</v>
      </c>
      <c r="C224" s="64" t="s">
        <v>477</v>
      </c>
      <c r="D224" s="63" t="s">
        <v>449</v>
      </c>
      <c r="E224" s="63" t="s">
        <v>288</v>
      </c>
      <c r="F224" s="54"/>
      <c r="G224" s="54"/>
      <c r="H224" s="54"/>
      <c r="I224" s="54"/>
      <c r="J224" s="65"/>
      <c r="K224" s="118">
        <v>0</v>
      </c>
      <c r="L224" s="54"/>
      <c r="M224" s="54"/>
      <c r="N224" s="54"/>
      <c r="O224" s="54"/>
      <c r="P224" s="65"/>
      <c r="Q224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4" s="101"/>
      <c r="S224" s="101"/>
      <c r="T224" s="101"/>
      <c r="U224" s="101"/>
      <c r="V224" s="65"/>
      <c r="W224" s="118" t="e">
        <f>AVERAGE(Table12151658922[[#This Row],[Column19]],Table12151658922[[#This Row],[Column20]],Table12151658922[[#This Row],[Column22]])</f>
        <v>#DIV/0!</v>
      </c>
      <c r="X224" s="59">
        <v>0</v>
      </c>
      <c r="Y224" s="59">
        <v>0</v>
      </c>
      <c r="Z224" s="59">
        <v>0</v>
      </c>
      <c r="AA224" s="101"/>
      <c r="AB224" s="65"/>
      <c r="AC224" s="118">
        <f>AVERAGE(Table12151658922[[#This Row],[Column25]],Table12151658922[[#This Row],[Column26]],Table12151658922[[#This Row],[Column27]])</f>
        <v>0</v>
      </c>
      <c r="AD224" s="101"/>
      <c r="AE224" s="101"/>
      <c r="AF224" s="101"/>
      <c r="AG224" s="101"/>
      <c r="AH224" s="65"/>
      <c r="AI224" s="118" t="e">
        <f>AVERAGE(Table12151658922[[#This Row],[Column33]],Table12151658922[[#This Row],[Column32]],Table12151658922[[#This Row],[Column31]])</f>
        <v>#DIV/0!</v>
      </c>
      <c r="AJ224" s="54"/>
      <c r="AK224" s="54"/>
      <c r="AL224" s="101"/>
      <c r="AM224" s="54"/>
      <c r="AN224" s="65"/>
      <c r="AO224" s="118">
        <v>0</v>
      </c>
      <c r="AP224" s="59">
        <v>0</v>
      </c>
      <c r="AQ224" s="59">
        <v>0</v>
      </c>
      <c r="AR224" s="59">
        <v>0</v>
      </c>
      <c r="AS224" s="101"/>
      <c r="AT224" s="65"/>
      <c r="AU224" s="118">
        <f>AVERAGE(Table12151658922[[#This Row],[Column45]],Table12151658922[[#This Row],[Column44]],Table12151658922[[#This Row],[Column43]])</f>
        <v>0</v>
      </c>
      <c r="AV224" s="102">
        <v>0</v>
      </c>
      <c r="AW224" s="102">
        <v>0</v>
      </c>
      <c r="AX224" s="102">
        <v>0</v>
      </c>
      <c r="AY224" s="102">
        <v>0</v>
      </c>
      <c r="AZ224" s="102">
        <v>0</v>
      </c>
      <c r="BA224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5" spans="1:53" ht="23.1" customHeight="1" x14ac:dyDescent="0.3">
      <c r="A225" s="79">
        <v>223</v>
      </c>
      <c r="B225" s="56" t="s">
        <v>478</v>
      </c>
      <c r="C225" s="57" t="s">
        <v>479</v>
      </c>
      <c r="D225" s="56" t="s">
        <v>449</v>
      </c>
      <c r="E225" s="56" t="s">
        <v>288</v>
      </c>
      <c r="F225" s="58"/>
      <c r="G225" s="58"/>
      <c r="H225" s="58"/>
      <c r="I225" s="58"/>
      <c r="J225" s="59"/>
      <c r="K225" s="118">
        <v>0</v>
      </c>
      <c r="L225" s="58"/>
      <c r="M225" s="58"/>
      <c r="N225" s="58"/>
      <c r="O225" s="58"/>
      <c r="P225" s="59"/>
      <c r="Q225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5" s="102"/>
      <c r="S225" s="102"/>
      <c r="T225" s="102"/>
      <c r="U225" s="102"/>
      <c r="V225" s="59"/>
      <c r="W225" s="118" t="e">
        <f>AVERAGE(Table12151658922[[#This Row],[Column19]],Table12151658922[[#This Row],[Column20]],Table12151658922[[#This Row],[Column22]])</f>
        <v>#DIV/0!</v>
      </c>
      <c r="X225" s="59">
        <v>0</v>
      </c>
      <c r="Y225" s="59">
        <v>0</v>
      </c>
      <c r="Z225" s="59">
        <v>0</v>
      </c>
      <c r="AA225" s="102"/>
      <c r="AB225" s="59"/>
      <c r="AC225" s="118">
        <f>AVERAGE(Table12151658922[[#This Row],[Column25]],Table12151658922[[#This Row],[Column26]],Table12151658922[[#This Row],[Column27]])</f>
        <v>0</v>
      </c>
      <c r="AD225" s="102"/>
      <c r="AE225" s="102"/>
      <c r="AF225" s="102"/>
      <c r="AG225" s="102"/>
      <c r="AH225" s="59"/>
      <c r="AI225" s="118" t="e">
        <f>AVERAGE(Table12151658922[[#This Row],[Column33]],Table12151658922[[#This Row],[Column32]],Table12151658922[[#This Row],[Column31]])</f>
        <v>#DIV/0!</v>
      </c>
      <c r="AJ225" s="58"/>
      <c r="AK225" s="58"/>
      <c r="AL225" s="102"/>
      <c r="AM225" s="58"/>
      <c r="AN225" s="59"/>
      <c r="AO225" s="118">
        <v>0</v>
      </c>
      <c r="AP225" s="59">
        <v>0</v>
      </c>
      <c r="AQ225" s="59">
        <v>0</v>
      </c>
      <c r="AR225" s="59">
        <v>0</v>
      </c>
      <c r="AS225" s="102"/>
      <c r="AT225" s="59"/>
      <c r="AU225" s="118">
        <f>AVERAGE(Table12151658922[[#This Row],[Column45]],Table12151658922[[#This Row],[Column44]],Table12151658922[[#This Row],[Column43]])</f>
        <v>0</v>
      </c>
      <c r="AV225" s="102">
        <v>0</v>
      </c>
      <c r="AW225" s="102">
        <v>0</v>
      </c>
      <c r="AX225" s="102">
        <v>0</v>
      </c>
      <c r="AY225" s="102">
        <v>0</v>
      </c>
      <c r="AZ225" s="102">
        <v>0</v>
      </c>
      <c r="BA225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6" spans="1:53" ht="23.1" customHeight="1" x14ac:dyDescent="0.3">
      <c r="A226" s="80">
        <v>224</v>
      </c>
      <c r="B226" s="63" t="s">
        <v>480</v>
      </c>
      <c r="C226" s="64" t="s">
        <v>481</v>
      </c>
      <c r="D226" s="63" t="s">
        <v>449</v>
      </c>
      <c r="E226" s="63" t="s">
        <v>288</v>
      </c>
      <c r="F226" s="54"/>
      <c r="G226" s="54"/>
      <c r="H226" s="54"/>
      <c r="I226" s="54"/>
      <c r="J226" s="65"/>
      <c r="K226" s="118">
        <v>0</v>
      </c>
      <c r="L226" s="54"/>
      <c r="M226" s="54"/>
      <c r="N226" s="54"/>
      <c r="O226" s="54"/>
      <c r="P226" s="65"/>
      <c r="Q226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6" s="101"/>
      <c r="S226" s="101"/>
      <c r="T226" s="101"/>
      <c r="U226" s="101"/>
      <c r="V226" s="65"/>
      <c r="W226" s="118" t="e">
        <f>AVERAGE(Table12151658922[[#This Row],[Column19]],Table12151658922[[#This Row],[Column20]],Table12151658922[[#This Row],[Column22]])</f>
        <v>#DIV/0!</v>
      </c>
      <c r="X226" s="59">
        <v>0</v>
      </c>
      <c r="Y226" s="59">
        <v>0</v>
      </c>
      <c r="Z226" s="59">
        <v>0</v>
      </c>
      <c r="AA226" s="101"/>
      <c r="AB226" s="65"/>
      <c r="AC226" s="118">
        <f>AVERAGE(Table12151658922[[#This Row],[Column25]],Table12151658922[[#This Row],[Column26]],Table12151658922[[#This Row],[Column27]])</f>
        <v>0</v>
      </c>
      <c r="AD226" s="101"/>
      <c r="AE226" s="101"/>
      <c r="AF226" s="101"/>
      <c r="AG226" s="101"/>
      <c r="AH226" s="65"/>
      <c r="AI226" s="118" t="e">
        <f>AVERAGE(Table12151658922[[#This Row],[Column33]],Table12151658922[[#This Row],[Column32]],Table12151658922[[#This Row],[Column31]])</f>
        <v>#DIV/0!</v>
      </c>
      <c r="AJ226" s="54"/>
      <c r="AK226" s="54"/>
      <c r="AL226" s="101"/>
      <c r="AM226" s="54"/>
      <c r="AN226" s="65"/>
      <c r="AO226" s="118">
        <v>0</v>
      </c>
      <c r="AP226" s="59">
        <v>0</v>
      </c>
      <c r="AQ226" s="59">
        <v>0</v>
      </c>
      <c r="AR226" s="59">
        <v>0</v>
      </c>
      <c r="AS226" s="101"/>
      <c r="AT226" s="65"/>
      <c r="AU226" s="118">
        <f>AVERAGE(Table12151658922[[#This Row],[Column45]],Table12151658922[[#This Row],[Column44]],Table12151658922[[#This Row],[Column43]])</f>
        <v>0</v>
      </c>
      <c r="AV226" s="102">
        <v>0</v>
      </c>
      <c r="AW226" s="102">
        <v>0</v>
      </c>
      <c r="AX226" s="102">
        <v>0</v>
      </c>
      <c r="AY226" s="102">
        <v>0</v>
      </c>
      <c r="AZ226" s="102">
        <v>0</v>
      </c>
      <c r="BA226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7" spans="1:53" ht="23.1" customHeight="1" x14ac:dyDescent="0.3">
      <c r="A227" s="79">
        <v>225</v>
      </c>
      <c r="B227" s="56" t="s">
        <v>482</v>
      </c>
      <c r="C227" s="57" t="s">
        <v>539</v>
      </c>
      <c r="D227" s="56" t="s">
        <v>449</v>
      </c>
      <c r="E227" s="56" t="s">
        <v>288</v>
      </c>
      <c r="F227" s="58"/>
      <c r="G227" s="58"/>
      <c r="H227" s="58"/>
      <c r="I227" s="58"/>
      <c r="J227" s="59"/>
      <c r="K227" s="118">
        <v>0</v>
      </c>
      <c r="L227" s="58"/>
      <c r="M227" s="58"/>
      <c r="N227" s="58"/>
      <c r="O227" s="58"/>
      <c r="P227" s="59"/>
      <c r="Q227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7" s="102"/>
      <c r="S227" s="102"/>
      <c r="T227" s="102"/>
      <c r="U227" s="102"/>
      <c r="V227" s="59"/>
      <c r="W227" s="118" t="e">
        <f>AVERAGE(Table12151658922[[#This Row],[Column19]],Table12151658922[[#This Row],[Column20]],Table12151658922[[#This Row],[Column22]])</f>
        <v>#DIV/0!</v>
      </c>
      <c r="X227" s="59">
        <v>0</v>
      </c>
      <c r="Y227" s="59">
        <v>0</v>
      </c>
      <c r="Z227" s="59">
        <v>0</v>
      </c>
      <c r="AA227" s="102"/>
      <c r="AB227" s="59"/>
      <c r="AC227" s="118">
        <f>AVERAGE(Table12151658922[[#This Row],[Column25]],Table12151658922[[#This Row],[Column26]],Table12151658922[[#This Row],[Column27]])</f>
        <v>0</v>
      </c>
      <c r="AD227" s="102"/>
      <c r="AE227" s="102"/>
      <c r="AF227" s="102"/>
      <c r="AG227" s="102"/>
      <c r="AH227" s="59"/>
      <c r="AI227" s="118" t="e">
        <f>AVERAGE(Table12151658922[[#This Row],[Column33]],Table12151658922[[#This Row],[Column32]],Table12151658922[[#This Row],[Column31]])</f>
        <v>#DIV/0!</v>
      </c>
      <c r="AJ227" s="58"/>
      <c r="AK227" s="58"/>
      <c r="AL227" s="102"/>
      <c r="AM227" s="58"/>
      <c r="AN227" s="59"/>
      <c r="AO227" s="118">
        <v>0</v>
      </c>
      <c r="AP227" s="59">
        <v>0</v>
      </c>
      <c r="AQ227" s="59">
        <v>0</v>
      </c>
      <c r="AR227" s="59">
        <v>0</v>
      </c>
      <c r="AS227" s="102"/>
      <c r="AT227" s="59"/>
      <c r="AU227" s="118">
        <f>AVERAGE(Table12151658922[[#This Row],[Column45]],Table12151658922[[#This Row],[Column44]],Table12151658922[[#This Row],[Column43]])</f>
        <v>0</v>
      </c>
      <c r="AV227" s="102">
        <v>0</v>
      </c>
      <c r="AW227" s="102">
        <v>0</v>
      </c>
      <c r="AX227" s="102">
        <v>0</v>
      </c>
      <c r="AY227" s="102">
        <v>0</v>
      </c>
      <c r="AZ227" s="102">
        <v>0</v>
      </c>
      <c r="BA227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8" spans="1:53" ht="23.1" customHeight="1" x14ac:dyDescent="0.3">
      <c r="A228" s="80">
        <v>226</v>
      </c>
      <c r="B228" s="63" t="s">
        <v>483</v>
      </c>
      <c r="C228" s="64" t="s">
        <v>484</v>
      </c>
      <c r="D228" s="63" t="s">
        <v>449</v>
      </c>
      <c r="E228" s="63" t="s">
        <v>288</v>
      </c>
      <c r="F228" s="54"/>
      <c r="G228" s="54"/>
      <c r="H228" s="54"/>
      <c r="I228" s="54"/>
      <c r="J228" s="65"/>
      <c r="K228" s="118">
        <v>0</v>
      </c>
      <c r="L228" s="54"/>
      <c r="M228" s="54"/>
      <c r="N228" s="54"/>
      <c r="O228" s="54"/>
      <c r="P228" s="65"/>
      <c r="Q228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8" s="101"/>
      <c r="S228" s="101"/>
      <c r="T228" s="101"/>
      <c r="U228" s="101"/>
      <c r="V228" s="65"/>
      <c r="W228" s="118" t="e">
        <f>AVERAGE(Table12151658922[[#This Row],[Column19]],Table12151658922[[#This Row],[Column20]],Table12151658922[[#This Row],[Column22]])</f>
        <v>#DIV/0!</v>
      </c>
      <c r="X228" s="59">
        <v>0</v>
      </c>
      <c r="Y228" s="59">
        <v>0</v>
      </c>
      <c r="Z228" s="59">
        <v>0</v>
      </c>
      <c r="AA228" s="101"/>
      <c r="AB228" s="65"/>
      <c r="AC228" s="118">
        <f>AVERAGE(Table12151658922[[#This Row],[Column25]],Table12151658922[[#This Row],[Column26]],Table12151658922[[#This Row],[Column27]])</f>
        <v>0</v>
      </c>
      <c r="AD228" s="101"/>
      <c r="AE228" s="101"/>
      <c r="AF228" s="101"/>
      <c r="AG228" s="101"/>
      <c r="AH228" s="65"/>
      <c r="AI228" s="118" t="e">
        <f>AVERAGE(Table12151658922[[#This Row],[Column33]],Table12151658922[[#This Row],[Column32]],Table12151658922[[#This Row],[Column31]])</f>
        <v>#DIV/0!</v>
      </c>
      <c r="AJ228" s="54"/>
      <c r="AK228" s="54"/>
      <c r="AL228" s="101"/>
      <c r="AM228" s="54"/>
      <c r="AN228" s="65"/>
      <c r="AO228" s="118">
        <v>0</v>
      </c>
      <c r="AP228" s="59">
        <v>0</v>
      </c>
      <c r="AQ228" s="59">
        <v>0</v>
      </c>
      <c r="AR228" s="59">
        <v>0</v>
      </c>
      <c r="AS228" s="101"/>
      <c r="AT228" s="65"/>
      <c r="AU228" s="118">
        <f>AVERAGE(Table12151658922[[#This Row],[Column45]],Table12151658922[[#This Row],[Column44]],Table12151658922[[#This Row],[Column43]])</f>
        <v>0</v>
      </c>
      <c r="AV228" s="102">
        <v>0</v>
      </c>
      <c r="AW228" s="102">
        <v>0</v>
      </c>
      <c r="AX228" s="102">
        <v>0</v>
      </c>
      <c r="AY228" s="102">
        <v>0</v>
      </c>
      <c r="AZ228" s="102">
        <v>0</v>
      </c>
      <c r="BA228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29" spans="1:53" ht="23.1" customHeight="1" x14ac:dyDescent="0.3">
      <c r="A229" s="79">
        <v>227</v>
      </c>
      <c r="B229" s="56" t="s">
        <v>485</v>
      </c>
      <c r="C229" s="57" t="s">
        <v>486</v>
      </c>
      <c r="D229" s="56" t="s">
        <v>449</v>
      </c>
      <c r="E229" s="56" t="s">
        <v>288</v>
      </c>
      <c r="F229" s="58"/>
      <c r="G229" s="58"/>
      <c r="H229" s="58"/>
      <c r="I229" s="58"/>
      <c r="J229" s="59"/>
      <c r="K229" s="118">
        <v>0</v>
      </c>
      <c r="L229" s="58"/>
      <c r="M229" s="58"/>
      <c r="N229" s="58"/>
      <c r="O229" s="58"/>
      <c r="P229" s="59"/>
      <c r="Q229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29" s="102"/>
      <c r="S229" s="102"/>
      <c r="T229" s="102"/>
      <c r="U229" s="102"/>
      <c r="V229" s="59"/>
      <c r="W229" s="118" t="e">
        <f>AVERAGE(Table12151658922[[#This Row],[Column19]],Table12151658922[[#This Row],[Column20]],Table12151658922[[#This Row],[Column22]])</f>
        <v>#DIV/0!</v>
      </c>
      <c r="X229" s="59">
        <v>0</v>
      </c>
      <c r="Y229" s="59">
        <v>0</v>
      </c>
      <c r="Z229" s="59">
        <v>0</v>
      </c>
      <c r="AA229" s="102"/>
      <c r="AB229" s="59"/>
      <c r="AC229" s="118">
        <f>AVERAGE(Table12151658922[[#This Row],[Column25]],Table12151658922[[#This Row],[Column26]],Table12151658922[[#This Row],[Column27]])</f>
        <v>0</v>
      </c>
      <c r="AD229" s="102"/>
      <c r="AE229" s="102"/>
      <c r="AF229" s="102"/>
      <c r="AG229" s="102"/>
      <c r="AH229" s="59"/>
      <c r="AI229" s="118" t="e">
        <f>AVERAGE(Table12151658922[[#This Row],[Column33]],Table12151658922[[#This Row],[Column32]],Table12151658922[[#This Row],[Column31]])</f>
        <v>#DIV/0!</v>
      </c>
      <c r="AJ229" s="58"/>
      <c r="AK229" s="58"/>
      <c r="AL229" s="102"/>
      <c r="AM229" s="58"/>
      <c r="AN229" s="59"/>
      <c r="AO229" s="118">
        <v>0</v>
      </c>
      <c r="AP229" s="59">
        <v>0</v>
      </c>
      <c r="AQ229" s="59">
        <v>0</v>
      </c>
      <c r="AR229" s="59">
        <v>0</v>
      </c>
      <c r="AS229" s="102"/>
      <c r="AT229" s="59"/>
      <c r="AU229" s="118">
        <f>AVERAGE(Table12151658922[[#This Row],[Column45]],Table12151658922[[#This Row],[Column44]],Table12151658922[[#This Row],[Column43]])</f>
        <v>0</v>
      </c>
      <c r="AV229" s="102">
        <v>0</v>
      </c>
      <c r="AW229" s="102">
        <v>0</v>
      </c>
      <c r="AX229" s="102">
        <v>0</v>
      </c>
      <c r="AY229" s="102">
        <v>0</v>
      </c>
      <c r="AZ229" s="102">
        <v>0</v>
      </c>
      <c r="BA229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  <row r="230" spans="1:53" ht="23.1" customHeight="1" x14ac:dyDescent="0.3">
      <c r="A230" s="80">
        <v>228</v>
      </c>
      <c r="B230" s="63" t="s">
        <v>540</v>
      </c>
      <c r="C230" s="64" t="s">
        <v>487</v>
      </c>
      <c r="D230" s="63" t="s">
        <v>544</v>
      </c>
      <c r="E230" s="63" t="s">
        <v>288</v>
      </c>
      <c r="F230" s="54"/>
      <c r="G230" s="54"/>
      <c r="H230" s="54"/>
      <c r="I230" s="54"/>
      <c r="J230" s="65"/>
      <c r="K230" s="118">
        <v>0</v>
      </c>
      <c r="L230" s="54"/>
      <c r="M230" s="54"/>
      <c r="N230" s="54"/>
      <c r="O230" s="54"/>
      <c r="P230" s="65"/>
      <c r="Q230" s="118" t="e">
        <f>AVERAGE(Table12151658922[[#This Row],[Column13]],Table12151658922[[#This Row],[Column14]],Table12151658922[[#This Row],[Column15]],Table12151658922[[#This Row],[Column16]],Table12151658922[[#This Row],[Column17]])</f>
        <v>#DIV/0!</v>
      </c>
      <c r="R230" s="101"/>
      <c r="S230" s="101"/>
      <c r="T230" s="101"/>
      <c r="U230" s="101"/>
      <c r="V230" s="65"/>
      <c r="W230" s="118" t="e">
        <f>AVERAGE(Table12151658922[[#This Row],[Column19]],Table12151658922[[#This Row],[Column20]],Table12151658922[[#This Row],[Column22]])</f>
        <v>#DIV/0!</v>
      </c>
      <c r="X230" s="59">
        <v>0</v>
      </c>
      <c r="Y230" s="59">
        <v>0</v>
      </c>
      <c r="Z230" s="59">
        <v>0</v>
      </c>
      <c r="AA230" s="101"/>
      <c r="AB230" s="65"/>
      <c r="AC230" s="118">
        <f>AVERAGE(Table12151658922[[#This Row],[Column25]],Table12151658922[[#This Row],[Column26]],Table12151658922[[#This Row],[Column27]])</f>
        <v>0</v>
      </c>
      <c r="AD230" s="101"/>
      <c r="AE230" s="101"/>
      <c r="AF230" s="101"/>
      <c r="AG230" s="101"/>
      <c r="AH230" s="65"/>
      <c r="AI230" s="118" t="e">
        <f>AVERAGE(Table12151658922[[#This Row],[Column33]],Table12151658922[[#This Row],[Column32]],Table12151658922[[#This Row],[Column31]])</f>
        <v>#DIV/0!</v>
      </c>
      <c r="AJ230" s="54"/>
      <c r="AK230" s="54"/>
      <c r="AL230" s="101"/>
      <c r="AM230" s="54"/>
      <c r="AN230" s="65"/>
      <c r="AO230" s="118">
        <v>0</v>
      </c>
      <c r="AP230" s="59">
        <v>0</v>
      </c>
      <c r="AQ230" s="59">
        <v>0</v>
      </c>
      <c r="AR230" s="59">
        <v>0</v>
      </c>
      <c r="AS230" s="101"/>
      <c r="AT230" s="65"/>
      <c r="AU230" s="118">
        <f>AVERAGE(Table12151658922[[#This Row],[Column45]],Table12151658922[[#This Row],[Column44]],Table12151658922[[#This Row],[Column43]])</f>
        <v>0</v>
      </c>
      <c r="AV230" s="102">
        <v>0</v>
      </c>
      <c r="AW230" s="102">
        <v>0</v>
      </c>
      <c r="AX230" s="102">
        <v>0</v>
      </c>
      <c r="AY230" s="102">
        <v>0</v>
      </c>
      <c r="AZ230" s="102">
        <v>0</v>
      </c>
      <c r="BA230" s="118">
        <f>AVERAGE(Table12151658922[[#This Row],[Column49]],Table12151658922[[#This Row],[Column50]],Table12151658922[[#This Row],[Column51]],Table12151658922[[#This Row],[Column52]],Table12151658922[[#This Row],[Column53]])</f>
        <v>0</v>
      </c>
    </row>
  </sheetData>
  <mergeCells count="21">
    <mergeCell ref="L1:P1"/>
    <mergeCell ref="Q1:Q2"/>
    <mergeCell ref="R1:V1"/>
    <mergeCell ref="W1:W2"/>
    <mergeCell ref="A1:A2"/>
    <mergeCell ref="B1:B2"/>
    <mergeCell ref="C1:C2"/>
    <mergeCell ref="D1:D2"/>
    <mergeCell ref="E1:E2"/>
    <mergeCell ref="F1:J1"/>
    <mergeCell ref="K1:K2"/>
    <mergeCell ref="X1:AB1"/>
    <mergeCell ref="AC1:AC2"/>
    <mergeCell ref="AD1:AH1"/>
    <mergeCell ref="AI1:AI2"/>
    <mergeCell ref="AJ1:AN1"/>
    <mergeCell ref="AO1:AO2"/>
    <mergeCell ref="AP1:AT1"/>
    <mergeCell ref="AU1:AU2"/>
    <mergeCell ref="AV1:AZ1"/>
    <mergeCell ref="BA1:BA2"/>
  </mergeCell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1DC0-AE18-4DCA-95E3-436FA118579B}">
  <dimension ref="A1:CM231"/>
  <sheetViews>
    <sheetView topLeftCell="AH1" workbookViewId="0">
      <selection activeCell="CN7" sqref="CN7"/>
    </sheetView>
  </sheetViews>
  <sheetFormatPr defaultRowHeight="14.4" x14ac:dyDescent="0.3"/>
  <cols>
    <col min="1" max="1" width="10.33203125" style="9" customWidth="1"/>
    <col min="2" max="2" width="21.6640625" style="9" customWidth="1"/>
    <col min="3" max="3" width="22.77734375" style="2" customWidth="1"/>
    <col min="13" max="13" width="1.33203125" style="106" customWidth="1"/>
    <col min="23" max="23" width="1.33203125" style="106" customWidth="1"/>
    <col min="33" max="33" width="1.33203125" style="106" customWidth="1"/>
    <col min="43" max="43" width="1.33203125" style="106" customWidth="1"/>
    <col min="52" max="52" width="1.33203125" style="106" customWidth="1"/>
    <col min="61" max="61" width="1.33203125" style="106" customWidth="1"/>
    <col min="70" max="70" width="1.33203125" style="106" customWidth="1"/>
    <col min="79" max="79" width="1.33203125" style="106" customWidth="1"/>
    <col min="91" max="91" width="1.88671875" customWidth="1"/>
  </cols>
  <sheetData>
    <row r="1" spans="1:91" ht="36.6" customHeight="1" x14ac:dyDescent="0.3">
      <c r="A1" s="148" t="s">
        <v>23</v>
      </c>
      <c r="B1" s="148"/>
      <c r="C1" s="124" t="s">
        <v>491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</row>
    <row r="2" spans="1:91" s="2" customFormat="1" ht="21.6" customHeight="1" x14ac:dyDescent="0.3">
      <c r="A2" s="151" t="s">
        <v>0</v>
      </c>
      <c r="B2" s="151" t="s">
        <v>25</v>
      </c>
      <c r="C2" s="153" t="s">
        <v>26</v>
      </c>
      <c r="D2" s="155" t="s">
        <v>616</v>
      </c>
      <c r="E2" s="156"/>
      <c r="F2" s="156"/>
      <c r="G2" s="156"/>
      <c r="H2" s="156"/>
      <c r="I2" s="156"/>
      <c r="J2" s="157"/>
      <c r="K2" s="103"/>
      <c r="L2" s="103"/>
      <c r="M2" s="104"/>
      <c r="N2" s="155" t="s">
        <v>635</v>
      </c>
      <c r="O2" s="156"/>
      <c r="P2" s="156"/>
      <c r="Q2" s="156"/>
      <c r="R2" s="156"/>
      <c r="S2" s="156"/>
      <c r="T2" s="157"/>
      <c r="U2" s="125"/>
      <c r="V2" s="103"/>
      <c r="W2" s="104"/>
      <c r="X2" s="155" t="s">
        <v>636</v>
      </c>
      <c r="Y2" s="156"/>
      <c r="Z2" s="156"/>
      <c r="AA2" s="156"/>
      <c r="AB2" s="156"/>
      <c r="AC2" s="156"/>
      <c r="AD2" s="157"/>
      <c r="AE2" s="125"/>
      <c r="AF2" s="103"/>
      <c r="AG2" s="104"/>
      <c r="AH2" s="155" t="s">
        <v>637</v>
      </c>
      <c r="AI2" s="156"/>
      <c r="AJ2" s="156"/>
      <c r="AK2" s="156"/>
      <c r="AL2" s="156"/>
      <c r="AM2" s="156"/>
      <c r="AN2" s="157"/>
      <c r="AO2" s="125"/>
      <c r="AP2" s="103"/>
      <c r="AQ2" s="104"/>
      <c r="AR2" s="155" t="s">
        <v>640</v>
      </c>
      <c r="AS2" s="156"/>
      <c r="AT2" s="156"/>
      <c r="AU2" s="156"/>
      <c r="AV2" s="156"/>
      <c r="AW2" s="156"/>
      <c r="AX2" s="157"/>
      <c r="AY2" s="103"/>
      <c r="AZ2" s="104"/>
      <c r="BA2" s="155" t="s">
        <v>641</v>
      </c>
      <c r="BB2" s="156"/>
      <c r="BC2" s="156"/>
      <c r="BD2" s="156"/>
      <c r="BE2" s="156"/>
      <c r="BF2" s="156"/>
      <c r="BG2" s="157"/>
      <c r="BH2" s="103"/>
      <c r="BI2" s="104"/>
      <c r="BJ2" s="155" t="s">
        <v>642</v>
      </c>
      <c r="BK2" s="156"/>
      <c r="BL2" s="156"/>
      <c r="BM2" s="156"/>
      <c r="BN2" s="156"/>
      <c r="BO2" s="156"/>
      <c r="BP2" s="157"/>
      <c r="BQ2" s="103"/>
      <c r="BR2" s="104"/>
      <c r="BS2" s="155" t="s">
        <v>643</v>
      </c>
      <c r="BT2" s="156"/>
      <c r="BU2" s="156"/>
      <c r="BV2" s="156"/>
      <c r="BW2" s="156"/>
      <c r="BX2" s="156"/>
      <c r="BY2" s="157"/>
      <c r="BZ2" s="103"/>
      <c r="CA2" s="104"/>
      <c r="CB2" s="155" t="s">
        <v>614</v>
      </c>
      <c r="CC2" s="156"/>
      <c r="CD2" s="156"/>
      <c r="CE2" s="156"/>
      <c r="CF2" s="156"/>
      <c r="CG2" s="156"/>
      <c r="CH2" s="157"/>
      <c r="CI2" s="163" t="s">
        <v>27</v>
      </c>
      <c r="CJ2" s="165">
        <v>100</v>
      </c>
      <c r="CK2" s="103" t="s">
        <v>28</v>
      </c>
      <c r="CL2" s="103" t="s">
        <v>630</v>
      </c>
    </row>
    <row r="3" spans="1:91" s="2" customFormat="1" ht="20.100000000000001" customHeight="1" x14ac:dyDescent="0.3">
      <c r="A3" s="161"/>
      <c r="B3" s="161"/>
      <c r="C3" s="162"/>
      <c r="D3" s="17" t="s">
        <v>34</v>
      </c>
      <c r="E3" s="17" t="s">
        <v>492</v>
      </c>
      <c r="F3" s="17" t="s">
        <v>609</v>
      </c>
      <c r="G3" s="17" t="s">
        <v>610</v>
      </c>
      <c r="H3" s="17" t="s">
        <v>611</v>
      </c>
      <c r="I3" s="17" t="s">
        <v>612</v>
      </c>
      <c r="J3" s="17" t="s">
        <v>613</v>
      </c>
      <c r="K3" s="17" t="s">
        <v>288</v>
      </c>
      <c r="L3" s="17" t="s">
        <v>160</v>
      </c>
      <c r="M3" s="105"/>
      <c r="N3" s="17" t="s">
        <v>34</v>
      </c>
      <c r="O3" s="17" t="s">
        <v>492</v>
      </c>
      <c r="P3" s="17" t="s">
        <v>609</v>
      </c>
      <c r="Q3" s="17" t="s">
        <v>610</v>
      </c>
      <c r="R3" s="17" t="s">
        <v>611</v>
      </c>
      <c r="S3" s="17" t="s">
        <v>612</v>
      </c>
      <c r="T3" s="17" t="s">
        <v>613</v>
      </c>
      <c r="U3" s="17" t="s">
        <v>288</v>
      </c>
      <c r="V3" s="17" t="s">
        <v>160</v>
      </c>
      <c r="W3" s="105"/>
      <c r="X3" s="17" t="s">
        <v>34</v>
      </c>
      <c r="Y3" s="17" t="s">
        <v>492</v>
      </c>
      <c r="Z3" s="17" t="s">
        <v>609</v>
      </c>
      <c r="AA3" s="17" t="s">
        <v>610</v>
      </c>
      <c r="AB3" s="17" t="s">
        <v>611</v>
      </c>
      <c r="AC3" s="17" t="s">
        <v>612</v>
      </c>
      <c r="AD3" s="17" t="s">
        <v>613</v>
      </c>
      <c r="AE3" s="17"/>
      <c r="AF3" s="17" t="s">
        <v>288</v>
      </c>
      <c r="AG3" s="105"/>
      <c r="AH3" s="17" t="s">
        <v>34</v>
      </c>
      <c r="AI3" s="17" t="s">
        <v>492</v>
      </c>
      <c r="AJ3" s="17" t="s">
        <v>609</v>
      </c>
      <c r="AK3" s="17" t="s">
        <v>610</v>
      </c>
      <c r="AL3" s="17" t="s">
        <v>611</v>
      </c>
      <c r="AM3" s="17" t="s">
        <v>612</v>
      </c>
      <c r="AN3" s="17" t="s">
        <v>613</v>
      </c>
      <c r="AO3" s="17" t="s">
        <v>288</v>
      </c>
      <c r="AP3" s="17" t="s">
        <v>160</v>
      </c>
      <c r="AQ3" s="105"/>
      <c r="AR3" s="17" t="s">
        <v>34</v>
      </c>
      <c r="AS3" s="17" t="s">
        <v>492</v>
      </c>
      <c r="AT3" s="17" t="s">
        <v>609</v>
      </c>
      <c r="AU3" s="17" t="s">
        <v>610</v>
      </c>
      <c r="AV3" s="17" t="s">
        <v>611</v>
      </c>
      <c r="AW3" s="17" t="s">
        <v>612</v>
      </c>
      <c r="AX3" s="17" t="s">
        <v>613</v>
      </c>
      <c r="AY3" s="17" t="s">
        <v>288</v>
      </c>
      <c r="AZ3" s="105"/>
      <c r="BA3" s="17" t="s">
        <v>34</v>
      </c>
      <c r="BB3" s="17" t="s">
        <v>492</v>
      </c>
      <c r="BC3" s="17" t="s">
        <v>609</v>
      </c>
      <c r="BD3" s="17" t="s">
        <v>610</v>
      </c>
      <c r="BE3" s="17" t="s">
        <v>611</v>
      </c>
      <c r="BF3" s="17" t="s">
        <v>612</v>
      </c>
      <c r="BG3" s="17" t="s">
        <v>613</v>
      </c>
      <c r="BH3" s="17" t="s">
        <v>288</v>
      </c>
      <c r="BI3" s="105"/>
      <c r="BJ3" s="17" t="s">
        <v>34</v>
      </c>
      <c r="BK3" s="17" t="s">
        <v>492</v>
      </c>
      <c r="BL3" s="17" t="s">
        <v>609</v>
      </c>
      <c r="BM3" s="17" t="s">
        <v>610</v>
      </c>
      <c r="BN3" s="17" t="s">
        <v>611</v>
      </c>
      <c r="BO3" s="17" t="s">
        <v>612</v>
      </c>
      <c r="BP3" s="17" t="s">
        <v>613</v>
      </c>
      <c r="BQ3" s="17" t="s">
        <v>288</v>
      </c>
      <c r="BR3" s="105"/>
      <c r="BS3" s="17" t="s">
        <v>34</v>
      </c>
      <c r="BT3" s="17" t="s">
        <v>492</v>
      </c>
      <c r="BU3" s="17" t="s">
        <v>609</v>
      </c>
      <c r="BV3" s="17" t="s">
        <v>610</v>
      </c>
      <c r="BW3" s="17" t="s">
        <v>611</v>
      </c>
      <c r="BX3" s="17" t="s">
        <v>612</v>
      </c>
      <c r="BY3" s="17" t="s">
        <v>613</v>
      </c>
      <c r="BZ3" s="17" t="s">
        <v>288</v>
      </c>
      <c r="CA3" s="105"/>
      <c r="CB3" s="17" t="s">
        <v>34</v>
      </c>
      <c r="CC3" s="17" t="s">
        <v>492</v>
      </c>
      <c r="CD3" s="17" t="s">
        <v>609</v>
      </c>
      <c r="CE3" s="17" t="s">
        <v>610</v>
      </c>
      <c r="CF3" s="17" t="s">
        <v>611</v>
      </c>
      <c r="CG3" s="17" t="s">
        <v>612</v>
      </c>
      <c r="CH3" s="17" t="s">
        <v>613</v>
      </c>
      <c r="CI3" s="164"/>
      <c r="CJ3" s="166"/>
      <c r="CK3" s="17" t="s">
        <v>288</v>
      </c>
      <c r="CL3" s="126" t="s">
        <v>160</v>
      </c>
    </row>
    <row r="4" spans="1:91" s="106" customFormat="1" ht="23.1" customHeight="1" x14ac:dyDescent="0.3">
      <c r="A4" s="131">
        <v>1</v>
      </c>
      <c r="B4" s="131" t="s">
        <v>35</v>
      </c>
      <c r="C4" s="132" t="s">
        <v>36</v>
      </c>
      <c r="D4" s="127"/>
      <c r="E4" s="127" t="str">
        <f>'RP 1'!Q3</f>
        <v>0</v>
      </c>
      <c r="F4" s="127" t="str">
        <f>'RP 1'!W3</f>
        <v>0</v>
      </c>
      <c r="G4" s="127">
        <f>'RP 1'!AC3</f>
        <v>2.5</v>
      </c>
      <c r="H4" s="127">
        <f>'RP 1'!AI3</f>
        <v>2</v>
      </c>
      <c r="I4" s="127"/>
      <c r="J4" s="127" t="str">
        <f>'RP 1'!AU3</f>
        <v>0</v>
      </c>
      <c r="K4" s="127" t="str">
        <f>'RP 1'!AZ3</f>
        <v>0</v>
      </c>
      <c r="L4" s="127" t="str">
        <f>'RP 1'!BG3</f>
        <v>0</v>
      </c>
      <c r="M4" s="127"/>
      <c r="N4" s="127"/>
      <c r="O4" s="127">
        <f>'R P- 2'!Q3</f>
        <v>3</v>
      </c>
      <c r="P4" s="127">
        <f>'R P- 2'!W3</f>
        <v>2</v>
      </c>
      <c r="Q4" s="127">
        <f>'R P- 2'!AC3</f>
        <v>2.5</v>
      </c>
      <c r="R4" s="127">
        <f>'R P- 2'!AI3</f>
        <v>2</v>
      </c>
      <c r="S4" s="127"/>
      <c r="T4" s="127">
        <f>'R P- 2'!AU3</f>
        <v>2</v>
      </c>
      <c r="U4" s="127">
        <f>'R P- 2'!BA3</f>
        <v>3</v>
      </c>
      <c r="V4" s="127">
        <f>'R P- 2'!BG3</f>
        <v>3</v>
      </c>
      <c r="W4" s="127"/>
      <c r="X4" s="127"/>
      <c r="Y4" s="127">
        <f>'R P - 3'!Q3</f>
        <v>3.6</v>
      </c>
      <c r="Z4" s="127">
        <f>'R P - 3'!W3</f>
        <v>0</v>
      </c>
      <c r="AA4" s="127">
        <f>'R P - 3'!AC3</f>
        <v>0</v>
      </c>
      <c r="AB4" s="127">
        <f>'R P - 3'!AI3</f>
        <v>0</v>
      </c>
      <c r="AC4" s="127"/>
      <c r="AD4" s="127">
        <f>'R P - 3'!AU3</f>
        <v>0</v>
      </c>
      <c r="AE4" s="127">
        <f>'R P - 3'!BA3</f>
        <v>0</v>
      </c>
      <c r="AF4" s="127">
        <f>'R P - 3'!BG3</f>
        <v>0</v>
      </c>
      <c r="AG4" s="127"/>
      <c r="AH4" s="127"/>
      <c r="AI4" s="127">
        <f>'R P -4'!Q3</f>
        <v>3.4</v>
      </c>
      <c r="AJ4" s="127">
        <f>'R P -4'!W3</f>
        <v>3</v>
      </c>
      <c r="AK4" s="127">
        <f>'R P -4'!AC3</f>
        <v>4</v>
      </c>
      <c r="AL4" s="127">
        <f>'R P -4'!AI3</f>
        <v>5</v>
      </c>
      <c r="AM4" s="127"/>
      <c r="AN4" s="127">
        <f>'R P -4'!AU3</f>
        <v>4.666666666666667</v>
      </c>
      <c r="AO4" s="127">
        <f>'R P -4'!BA3</f>
        <v>5</v>
      </c>
      <c r="AP4" s="127">
        <f>'R P -4'!BG3</f>
        <v>3.5</v>
      </c>
      <c r="AQ4" s="127"/>
      <c r="AR4" s="127"/>
      <c r="AS4" s="127">
        <f>'Reflection -1 '!R3</f>
        <v>2.6666666666666665</v>
      </c>
      <c r="AT4" s="127"/>
      <c r="AU4" s="127"/>
      <c r="AV4" s="127"/>
      <c r="AW4" s="127"/>
      <c r="AX4" s="127"/>
      <c r="AY4" s="127">
        <f>'Reflection -1 '!BB3</f>
        <v>3.5</v>
      </c>
      <c r="AZ4" s="127"/>
      <c r="BA4" s="127"/>
      <c r="BB4" s="127">
        <f>'Reflection -2'!Q3</f>
        <v>4</v>
      </c>
      <c r="BC4" s="127"/>
      <c r="BD4" s="127"/>
      <c r="BE4" s="127"/>
      <c r="BF4" s="127"/>
      <c r="BG4" s="127"/>
      <c r="BH4" s="127">
        <f>'Reflection -2'!BA3</f>
        <v>2.5</v>
      </c>
      <c r="BI4" s="127"/>
      <c r="BJ4" s="127"/>
      <c r="BK4" s="127">
        <f>'Reflection -3'!Q3</f>
        <v>0</v>
      </c>
      <c r="BL4" s="127"/>
      <c r="BM4" s="127"/>
      <c r="BN4" s="127"/>
      <c r="BO4" s="127"/>
      <c r="BP4" s="127"/>
      <c r="BQ4" s="127">
        <f>'Reflection -3'!BA3</f>
        <v>0</v>
      </c>
      <c r="BR4" s="127"/>
      <c r="BS4" s="127"/>
      <c r="BT4" s="127">
        <f>'Reflection -3'!Q3</f>
        <v>0</v>
      </c>
      <c r="BU4" s="127"/>
      <c r="BV4" s="127"/>
      <c r="BW4" s="127"/>
      <c r="BX4" s="127"/>
      <c r="BY4" s="127"/>
      <c r="BZ4" s="127">
        <f>'Reflection -4'!BA3</f>
        <v>2.5</v>
      </c>
      <c r="CA4" s="127"/>
      <c r="CB4" s="127"/>
      <c r="CC4" s="127">
        <f>AVERAGE(Internal!$E4,Internal!$O4,Internal!$Y4,Internal!$AI4,Internal!$AS4,Internal!$BB4,Internal!$BK4,Internal!$BT4)</f>
        <v>2.3809523809523805</v>
      </c>
      <c r="CD4" s="127">
        <f>AVERAGE(Internal!$F4,Internal!$P4,Internal!$Z4,Internal!$AJ4)</f>
        <v>1.6666666666666667</v>
      </c>
      <c r="CE4" s="127">
        <f>AVERAGE(Internal!$AK4,Internal!$AA4,Internal!$Q4,Internal!$G4)</f>
        <v>2.25</v>
      </c>
      <c r="CF4" s="127">
        <f>AVERAGE(Internal!$H4,Internal!$R4,Internal!$AB4,Internal!$AL4)</f>
        <v>2.25</v>
      </c>
      <c r="CG4" s="127"/>
      <c r="CH4" s="127">
        <f>AVERAGE(Internal!$AN4,Internal!$AD4,Internal!$T4,Internal!$J4)</f>
        <v>2.2222222222222223</v>
      </c>
      <c r="CI4" s="127">
        <f>Internal!$CC4+Internal!$CD4+Internal!$CE4+Internal!$CF4+Internal!$CH4</f>
        <v>10.769841269841269</v>
      </c>
      <c r="CJ4" s="127">
        <f>Internal!$CI4/25*100</f>
        <v>43.079365079365076</v>
      </c>
      <c r="CK4" s="127">
        <f>AVERAGE(Internal!$BZ4,Internal!$BQ4,Internal!$BH4,Internal!$AY4,Internal!$AP4,Internal!$AF4,Internal!$V4,Internal!$L4)</f>
        <v>2.1428571428571428</v>
      </c>
      <c r="CL4" s="127">
        <f>AVERAGE(Internal!$L4,Internal!$V4,Internal!$AF4,Internal!$AP4)</f>
        <v>2.1666666666666665</v>
      </c>
      <c r="CM4" s="133"/>
    </row>
    <row r="5" spans="1:91" s="106" customFormat="1" ht="23.1" customHeight="1" x14ac:dyDescent="0.3">
      <c r="A5" s="134">
        <v>2</v>
      </c>
      <c r="B5" s="134" t="s">
        <v>74</v>
      </c>
      <c r="C5" s="135" t="s">
        <v>75</v>
      </c>
      <c r="D5" s="128"/>
      <c r="E5" s="128" t="str">
        <f>'RP 1'!Q4</f>
        <v>0</v>
      </c>
      <c r="F5" s="128" t="str">
        <f>'RP 1'!W4</f>
        <v>0</v>
      </c>
      <c r="G5" s="127">
        <f>'RP 1'!AC4</f>
        <v>1.5</v>
      </c>
      <c r="H5" s="127">
        <f>'RP 1'!AI4</f>
        <v>2.5</v>
      </c>
      <c r="I5" s="128"/>
      <c r="J5" s="128" t="str">
        <f>'RP 1'!AU4</f>
        <v>0</v>
      </c>
      <c r="K5" s="128" t="str">
        <f>'RP 1'!AZ4</f>
        <v>0</v>
      </c>
      <c r="L5" s="128" t="str">
        <f>'RP 1'!BG4</f>
        <v>0</v>
      </c>
      <c r="M5" s="128"/>
      <c r="N5" s="128"/>
      <c r="O5" s="128">
        <f>'R P- 2'!Q4</f>
        <v>3</v>
      </c>
      <c r="P5" s="128">
        <f>'R P- 2'!W4</f>
        <v>2.6666666666666665</v>
      </c>
      <c r="Q5" s="128">
        <f>'R P- 2'!AC4</f>
        <v>1.5</v>
      </c>
      <c r="R5" s="128">
        <f>'R P- 2'!AI4</f>
        <v>2.5</v>
      </c>
      <c r="S5" s="128"/>
      <c r="T5" s="128">
        <f>'R P- 2'!AU4</f>
        <v>2</v>
      </c>
      <c r="U5" s="128">
        <f>'R P- 2'!BA4</f>
        <v>3.5</v>
      </c>
      <c r="V5" s="128">
        <f>'R P- 2'!BG4</f>
        <v>2</v>
      </c>
      <c r="W5" s="128"/>
      <c r="X5" s="128"/>
      <c r="Y5" s="128">
        <f>'R P - 3'!Q4</f>
        <v>3.6</v>
      </c>
      <c r="Z5" s="128">
        <f>'R P - 3'!W4</f>
        <v>0</v>
      </c>
      <c r="AA5" s="128">
        <f>'R P - 3'!AC4</f>
        <v>0</v>
      </c>
      <c r="AB5" s="128">
        <f>'R P - 3'!AI4</f>
        <v>0</v>
      </c>
      <c r="AC5" s="128"/>
      <c r="AD5" s="128">
        <f>'R P - 3'!AU4</f>
        <v>0</v>
      </c>
      <c r="AE5" s="128">
        <f>'R P - 3'!BA4</f>
        <v>0</v>
      </c>
      <c r="AF5" s="128">
        <f>'R P - 3'!BG4</f>
        <v>0</v>
      </c>
      <c r="AG5" s="128"/>
      <c r="AH5" s="128"/>
      <c r="AI5" s="128">
        <f>'R P -4'!Q4</f>
        <v>3.2</v>
      </c>
      <c r="AJ5" s="128">
        <f>'R P -4'!W4</f>
        <v>2.3333333333333335</v>
      </c>
      <c r="AK5" s="128">
        <f>'R P -4'!AC4</f>
        <v>2.5</v>
      </c>
      <c r="AL5" s="128">
        <f>'R P -4'!AI4</f>
        <v>1</v>
      </c>
      <c r="AM5" s="128"/>
      <c r="AN5" s="128">
        <f>'R P -4'!AU4</f>
        <v>3</v>
      </c>
      <c r="AO5" s="128">
        <f>'R P -4'!BA4</f>
        <v>2.6666666666666665</v>
      </c>
      <c r="AP5" s="128">
        <f>'R P -4'!BG4</f>
        <v>1.5</v>
      </c>
      <c r="AQ5" s="128"/>
      <c r="AR5" s="128"/>
      <c r="AS5" s="128">
        <f>'Reflection -1 '!R4</f>
        <v>4</v>
      </c>
      <c r="AT5" s="128"/>
      <c r="AU5" s="128"/>
      <c r="AV5" s="128"/>
      <c r="AW5" s="128"/>
      <c r="AX5" s="128"/>
      <c r="AY5" s="128">
        <f>'Reflection -1 '!BB4</f>
        <v>4.5</v>
      </c>
      <c r="AZ5" s="128"/>
      <c r="BA5" s="128"/>
      <c r="BB5" s="128">
        <f>'Reflection -2'!Q4</f>
        <v>2.6666666666666665</v>
      </c>
      <c r="BC5" s="128"/>
      <c r="BD5" s="128"/>
      <c r="BE5" s="128"/>
      <c r="BF5" s="128"/>
      <c r="BG5" s="128"/>
      <c r="BH5" s="128">
        <f>'Reflection -2'!BA4</f>
        <v>2.5</v>
      </c>
      <c r="BI5" s="128"/>
      <c r="BJ5" s="128"/>
      <c r="BK5" s="128">
        <f>'Reflection -3'!Q4</f>
        <v>3.3333333333333335</v>
      </c>
      <c r="BL5" s="128"/>
      <c r="BM5" s="128"/>
      <c r="BN5" s="128"/>
      <c r="BO5" s="128"/>
      <c r="BP5" s="128"/>
      <c r="BQ5" s="128">
        <f>'Reflection -3'!BA4</f>
        <v>1.6666666666666667</v>
      </c>
      <c r="BR5" s="128"/>
      <c r="BS5" s="128"/>
      <c r="BT5" s="128">
        <f>'Reflection -3'!Q4</f>
        <v>3.3333333333333335</v>
      </c>
      <c r="BU5" s="128"/>
      <c r="BV5" s="128"/>
      <c r="BW5" s="128"/>
      <c r="BX5" s="128"/>
      <c r="BY5" s="128"/>
      <c r="BZ5" s="128">
        <f>'Reflection -4'!BA4</f>
        <v>2.5</v>
      </c>
      <c r="CA5" s="128"/>
      <c r="CB5" s="127"/>
      <c r="CC5" s="128">
        <f>AVERAGE(Internal!$E5,Internal!$O5,Internal!$Y5,Internal!$AI5,Internal!$AS5,Internal!$BB5,Internal!$BK5,Internal!$BT5)</f>
        <v>3.3047619047619046</v>
      </c>
      <c r="CD5" s="128">
        <f>AVERAGE(Internal!$F5,Internal!$P5,Internal!$Z5,Internal!$AJ5)</f>
        <v>1.6666666666666667</v>
      </c>
      <c r="CE5" s="127">
        <f>AVERAGE(Internal!$AK5,Internal!$AA5,Internal!$Q5,Internal!$G5)</f>
        <v>1.375</v>
      </c>
      <c r="CF5" s="128">
        <f>AVERAGE(Internal!$H5,Internal!$R5,Internal!$AB5,Internal!$AL5)</f>
        <v>1.5</v>
      </c>
      <c r="CG5" s="127"/>
      <c r="CH5" s="128">
        <f>AVERAGE(Internal!$AN5,Internal!$AD5,Internal!$T5,Internal!$J5)</f>
        <v>1.6666666666666667</v>
      </c>
      <c r="CI5" s="128">
        <f>Internal!$CC5+Internal!$CD5+Internal!$CE5+Internal!$CF5+Internal!$CH5</f>
        <v>9.5130952380952376</v>
      </c>
      <c r="CJ5" s="128">
        <f>Internal!$CI5/25*100</f>
        <v>38.05238095238095</v>
      </c>
      <c r="CK5" s="128">
        <f>AVERAGE(Internal!$BZ5,Internal!$BQ5,Internal!$BH5,Internal!$AY5,Internal!$AP5,Internal!$AF5,Internal!$V5,Internal!$L5)</f>
        <v>2.0952380952380953</v>
      </c>
      <c r="CL5" s="128">
        <f>AVERAGE(Internal!$L5,Internal!$V5,Internal!$AF5,Internal!$AP5)</f>
        <v>1.1666666666666667</v>
      </c>
      <c r="CM5" s="136"/>
    </row>
    <row r="6" spans="1:91" s="106" customFormat="1" ht="23.1" customHeight="1" x14ac:dyDescent="0.3">
      <c r="A6" s="131">
        <v>3</v>
      </c>
      <c r="B6" s="131" t="s">
        <v>63</v>
      </c>
      <c r="C6" s="132" t="s">
        <v>64</v>
      </c>
      <c r="D6" s="127"/>
      <c r="E6" s="127" t="str">
        <f>'RP 1'!Q5</f>
        <v>0</v>
      </c>
      <c r="F6" s="127" t="str">
        <f>'RP 1'!W5</f>
        <v>0</v>
      </c>
      <c r="G6" s="127">
        <f>'RP 1'!AC5</f>
        <v>1.5</v>
      </c>
      <c r="H6" s="127">
        <f>'RP 1'!AI5</f>
        <v>1.5</v>
      </c>
      <c r="I6" s="127"/>
      <c r="J6" s="127" t="str">
        <f>'RP 1'!AU5</f>
        <v>0</v>
      </c>
      <c r="K6" s="127" t="str">
        <f>'RP 1'!AZ5</f>
        <v>0</v>
      </c>
      <c r="L6" s="127" t="str">
        <f>'RP 1'!BG5</f>
        <v>0</v>
      </c>
      <c r="M6" s="127"/>
      <c r="N6" s="127"/>
      <c r="O6" s="127">
        <f>'R P- 2'!Q5</f>
        <v>3.4</v>
      </c>
      <c r="P6" s="127">
        <f>'R P- 2'!W5</f>
        <v>3.3333333333333335</v>
      </c>
      <c r="Q6" s="127">
        <f>'R P- 2'!AC5</f>
        <v>1.5</v>
      </c>
      <c r="R6" s="127">
        <f>'R P- 2'!AI5</f>
        <v>1.5</v>
      </c>
      <c r="S6" s="127"/>
      <c r="T6" s="127">
        <f>'R P- 2'!AU5</f>
        <v>2</v>
      </c>
      <c r="U6" s="127">
        <f>'R P- 2'!BA5</f>
        <v>3</v>
      </c>
      <c r="V6" s="127">
        <f>'R P- 2'!BG5</f>
        <v>2</v>
      </c>
      <c r="W6" s="127"/>
      <c r="X6" s="127"/>
      <c r="Y6" s="127">
        <f>'R P - 3'!Q5</f>
        <v>0.6</v>
      </c>
      <c r="Z6" s="127">
        <f>'R P - 3'!W5</f>
        <v>0</v>
      </c>
      <c r="AA6" s="127">
        <f>'R P - 3'!AC5</f>
        <v>0</v>
      </c>
      <c r="AB6" s="127">
        <f>'R P - 3'!AI5</f>
        <v>0</v>
      </c>
      <c r="AC6" s="127"/>
      <c r="AD6" s="127">
        <f>'R P - 3'!AU5</f>
        <v>0</v>
      </c>
      <c r="AE6" s="127">
        <f>'R P - 3'!BA5</f>
        <v>0</v>
      </c>
      <c r="AF6" s="127">
        <f>'R P - 3'!BG5</f>
        <v>0</v>
      </c>
      <c r="AG6" s="127"/>
      <c r="AH6" s="127"/>
      <c r="AI6" s="127">
        <f>'R P -4'!Q5</f>
        <v>3.6</v>
      </c>
      <c r="AJ6" s="127">
        <f>'R P -4'!W5</f>
        <v>3</v>
      </c>
      <c r="AK6" s="127">
        <f>'R P -4'!AC5</f>
        <v>1.5</v>
      </c>
      <c r="AL6" s="127">
        <f>'R P -4'!AI5</f>
        <v>1</v>
      </c>
      <c r="AM6" s="127"/>
      <c r="AN6" s="127">
        <f>'R P -4'!AU5</f>
        <v>2.3333333333333335</v>
      </c>
      <c r="AO6" s="127">
        <f>'R P -4'!BA5</f>
        <v>1</v>
      </c>
      <c r="AP6" s="127">
        <f>'R P -4'!BG5</f>
        <v>2.5</v>
      </c>
      <c r="AQ6" s="127"/>
      <c r="AR6" s="127"/>
      <c r="AS6" s="127">
        <f>'Reflection -1 '!R5</f>
        <v>3.6666666666666665</v>
      </c>
      <c r="AT6" s="127"/>
      <c r="AU6" s="127"/>
      <c r="AV6" s="127"/>
      <c r="AW6" s="127"/>
      <c r="AX6" s="127"/>
      <c r="AY6" s="127">
        <f>'Reflection -1 '!BB5</f>
        <v>4</v>
      </c>
      <c r="AZ6" s="127"/>
      <c r="BA6" s="127"/>
      <c r="BB6" s="127">
        <f>'Reflection -2'!Q5</f>
        <v>0</v>
      </c>
      <c r="BC6" s="127"/>
      <c r="BD6" s="127"/>
      <c r="BE6" s="127"/>
      <c r="BF6" s="127"/>
      <c r="BG6" s="127"/>
      <c r="BH6" s="127">
        <f>'Reflection -2'!BA5</f>
        <v>0</v>
      </c>
      <c r="BI6" s="127"/>
      <c r="BJ6" s="127"/>
      <c r="BK6" s="127">
        <f>'Reflection -3'!Q5</f>
        <v>2.3333333333333335</v>
      </c>
      <c r="BL6" s="127"/>
      <c r="BM6" s="127"/>
      <c r="BN6" s="127"/>
      <c r="BO6" s="127"/>
      <c r="BP6" s="127"/>
      <c r="BQ6" s="127">
        <f>'Reflection -3'!BA5</f>
        <v>1.6666666666666667</v>
      </c>
      <c r="BR6" s="127"/>
      <c r="BS6" s="127"/>
      <c r="BT6" s="127">
        <f>'Reflection -3'!Q5</f>
        <v>2.3333333333333335</v>
      </c>
      <c r="BU6" s="127"/>
      <c r="BV6" s="127"/>
      <c r="BW6" s="127"/>
      <c r="BX6" s="127"/>
      <c r="BY6" s="127"/>
      <c r="BZ6" s="127">
        <f>'Reflection -4'!BA5</f>
        <v>0</v>
      </c>
      <c r="CA6" s="127"/>
      <c r="CB6" s="127"/>
      <c r="CC6" s="127">
        <f>AVERAGE(Internal!$E6,Internal!$O6,Internal!$Y6,Internal!$AI6,Internal!$AS6,Internal!$BB6,Internal!$BK6,Internal!$BT6)</f>
        <v>2.2761904761904761</v>
      </c>
      <c r="CD6" s="127">
        <f>AVERAGE(Internal!$F6,Internal!$P6,Internal!$Z6,Internal!$AJ6)</f>
        <v>2.1111111111111112</v>
      </c>
      <c r="CE6" s="127">
        <f>AVERAGE(Internal!$AK6,Internal!$AA6,Internal!$Q6,Internal!$G6)</f>
        <v>1.125</v>
      </c>
      <c r="CF6" s="127">
        <f>AVERAGE(Internal!$H6,Internal!$R6,Internal!$AB6,Internal!$AL6)</f>
        <v>1</v>
      </c>
      <c r="CG6" s="127"/>
      <c r="CH6" s="127">
        <f>AVERAGE(Internal!$AN6,Internal!$AD6,Internal!$T6,Internal!$J6)</f>
        <v>1.4444444444444446</v>
      </c>
      <c r="CI6" s="127">
        <f>Internal!$CC6+Internal!$CD6+Internal!$CE6+Internal!$CF6+Internal!$CH6</f>
        <v>7.9567460317460323</v>
      </c>
      <c r="CJ6" s="127">
        <f>Internal!$CI6/25*100</f>
        <v>31.826984126984133</v>
      </c>
      <c r="CK6" s="127">
        <f>AVERAGE(Internal!$BZ6,Internal!$BQ6,Internal!$BH6,Internal!$AY6,Internal!$AP6,Internal!$AF6,Internal!$V6,Internal!$L6)</f>
        <v>1.4523809523809526</v>
      </c>
      <c r="CL6" s="127">
        <f>AVERAGE(Internal!$L6,Internal!$V6,Internal!$AF6,Internal!$AP6)</f>
        <v>1.5</v>
      </c>
      <c r="CM6" s="133"/>
    </row>
    <row r="7" spans="1:91" s="106" customFormat="1" ht="23.1" customHeight="1" x14ac:dyDescent="0.3">
      <c r="A7" s="134">
        <v>4</v>
      </c>
      <c r="B7" s="134" t="s">
        <v>98</v>
      </c>
      <c r="C7" s="135" t="s">
        <v>99</v>
      </c>
      <c r="D7" s="128"/>
      <c r="E7" s="128" t="str">
        <f>'RP 1'!Q6</f>
        <v>0</v>
      </c>
      <c r="F7" s="128" t="str">
        <f>'RP 1'!W6</f>
        <v>0</v>
      </c>
      <c r="G7" s="127">
        <f>'RP 1'!AC6</f>
        <v>2</v>
      </c>
      <c r="H7" s="127">
        <f>'RP 1'!AI6</f>
        <v>1</v>
      </c>
      <c r="I7" s="128"/>
      <c r="J7" s="128" t="str">
        <f>'RP 1'!AU6</f>
        <v>0</v>
      </c>
      <c r="K7" s="128" t="str">
        <f>'RP 1'!AZ6</f>
        <v>0</v>
      </c>
      <c r="L7" s="128" t="str">
        <f>'RP 1'!BG6</f>
        <v>0</v>
      </c>
      <c r="M7" s="129"/>
      <c r="N7" s="128"/>
      <c r="O7" s="128">
        <f>'R P- 2'!Q6</f>
        <v>2</v>
      </c>
      <c r="P7" s="128">
        <f>'R P- 2'!W6</f>
        <v>2</v>
      </c>
      <c r="Q7" s="128">
        <f>'R P- 2'!AC6</f>
        <v>2</v>
      </c>
      <c r="R7" s="128">
        <f>'R P- 2'!AI6</f>
        <v>1</v>
      </c>
      <c r="S7" s="128"/>
      <c r="T7" s="128">
        <f>'R P- 2'!AU6</f>
        <v>3</v>
      </c>
      <c r="U7" s="128">
        <f>'R P- 2'!BA6</f>
        <v>2</v>
      </c>
      <c r="V7" s="128">
        <f>'R P- 2'!BG6</f>
        <v>3</v>
      </c>
      <c r="W7" s="129"/>
      <c r="X7" s="128"/>
      <c r="Y7" s="128">
        <f>'R P - 3'!Q6</f>
        <v>2.6</v>
      </c>
      <c r="Z7" s="128">
        <f>'R P - 3'!W6</f>
        <v>0</v>
      </c>
      <c r="AA7" s="128">
        <f>'R P - 3'!AC6</f>
        <v>0</v>
      </c>
      <c r="AB7" s="128">
        <f>'R P - 3'!AI6</f>
        <v>0</v>
      </c>
      <c r="AC7" s="128"/>
      <c r="AD7" s="129">
        <f>'R P - 3'!AU6</f>
        <v>0</v>
      </c>
      <c r="AE7" s="129">
        <f>'R P - 3'!BA6</f>
        <v>0</v>
      </c>
      <c r="AF7" s="128">
        <f>'R P - 3'!BG6</f>
        <v>0</v>
      </c>
      <c r="AG7" s="129"/>
      <c r="AH7" s="128"/>
      <c r="AI7" s="128">
        <f>'R P -4'!Q6</f>
        <v>2</v>
      </c>
      <c r="AJ7" s="128">
        <f>'R P -4'!W6</f>
        <v>3</v>
      </c>
      <c r="AK7" s="128">
        <f>'R P -4'!AC6</f>
        <v>2.5</v>
      </c>
      <c r="AL7" s="128">
        <f>'R P -4'!AI6</f>
        <v>3</v>
      </c>
      <c r="AM7" s="128"/>
      <c r="AN7" s="128">
        <f>'R P -4'!AU6</f>
        <v>4</v>
      </c>
      <c r="AO7" s="128">
        <f>'R P -4'!BA6</f>
        <v>3.3333333333333335</v>
      </c>
      <c r="AP7" s="128">
        <f>'R P -4'!BG6</f>
        <v>2.5</v>
      </c>
      <c r="AQ7" s="129"/>
      <c r="AR7" s="128"/>
      <c r="AS7" s="128">
        <f>'Reflection -1 '!R6</f>
        <v>3</v>
      </c>
      <c r="AT7" s="128"/>
      <c r="AU7" s="128"/>
      <c r="AV7" s="128"/>
      <c r="AW7" s="128"/>
      <c r="AX7" s="129"/>
      <c r="AY7" s="129">
        <f>'Reflection -1 '!BB6</f>
        <v>4</v>
      </c>
      <c r="AZ7" s="129"/>
      <c r="BA7" s="128"/>
      <c r="BB7" s="128">
        <f>'Reflection -2'!Q6</f>
        <v>3.6666666666666665</v>
      </c>
      <c r="BC7" s="128"/>
      <c r="BD7" s="128"/>
      <c r="BE7" s="128"/>
      <c r="BF7" s="128"/>
      <c r="BG7" s="128"/>
      <c r="BH7" s="128">
        <f>'Reflection -2'!BA6</f>
        <v>2.5</v>
      </c>
      <c r="BI7" s="129"/>
      <c r="BJ7" s="128"/>
      <c r="BK7" s="128">
        <f>'Reflection -3'!Q6</f>
        <v>3</v>
      </c>
      <c r="BL7" s="128"/>
      <c r="BM7" s="128"/>
      <c r="BN7" s="128"/>
      <c r="BO7" s="128"/>
      <c r="BP7" s="128"/>
      <c r="BQ7" s="128">
        <f>'Reflection -3'!BA6</f>
        <v>1.6666666666666667</v>
      </c>
      <c r="BR7" s="129"/>
      <c r="BS7" s="128"/>
      <c r="BT7" s="128">
        <f>'Reflection -3'!Q6</f>
        <v>3</v>
      </c>
      <c r="BU7" s="128"/>
      <c r="BV7" s="128"/>
      <c r="BW7" s="128"/>
      <c r="BX7" s="128"/>
      <c r="BY7" s="128"/>
      <c r="BZ7" s="128">
        <f>'Reflection -4'!BA6</f>
        <v>2.5</v>
      </c>
      <c r="CA7" s="129"/>
      <c r="CB7" s="127"/>
      <c r="CC7" s="128">
        <f>AVERAGE(Internal!$E7,Internal!$O7,Internal!$Y7,Internal!$AI7,Internal!$AS7,Internal!$BB7,Internal!$BK7,Internal!$BT7)</f>
        <v>2.7523809523809524</v>
      </c>
      <c r="CD7" s="128">
        <f>AVERAGE(Internal!$F7,Internal!$P7,Internal!$Z7,Internal!$AJ7)</f>
        <v>1.6666666666666667</v>
      </c>
      <c r="CE7" s="127">
        <f>AVERAGE(Internal!$AK7,Internal!$AA7,Internal!$Q7,Internal!$G7)</f>
        <v>1.625</v>
      </c>
      <c r="CF7" s="128">
        <f>AVERAGE(Internal!$H7,Internal!$R7,Internal!$AB7,Internal!$AL7)</f>
        <v>1.25</v>
      </c>
      <c r="CG7" s="127"/>
      <c r="CH7" s="129">
        <f>AVERAGE(Internal!$AN7,Internal!$AD7,Internal!$T7,Internal!$J7)</f>
        <v>2.3333333333333335</v>
      </c>
      <c r="CI7" s="129">
        <f>Internal!$CC7+Internal!$CD7+Internal!$CE7+Internal!$CF7+Internal!$CH7</f>
        <v>9.6273809523809533</v>
      </c>
      <c r="CJ7" s="129">
        <f>Internal!$CI7/25*100</f>
        <v>38.509523809523813</v>
      </c>
      <c r="CK7" s="129">
        <f>AVERAGE(Internal!$BZ7,Internal!$BQ7,Internal!$BH7,Internal!$AY7,Internal!$AP7,Internal!$AF7,Internal!$V7,Internal!$L7)</f>
        <v>2.3095238095238098</v>
      </c>
      <c r="CL7" s="129">
        <f>AVERAGE(Internal!$L7,Internal!$V7,Internal!$AF7,Internal!$AP7)</f>
        <v>1.8333333333333333</v>
      </c>
      <c r="CM7" s="136"/>
    </row>
    <row r="8" spans="1:91" s="106" customFormat="1" ht="23.1" customHeight="1" x14ac:dyDescent="0.3">
      <c r="A8" s="131">
        <v>5</v>
      </c>
      <c r="B8" s="131" t="s">
        <v>289</v>
      </c>
      <c r="C8" s="132" t="s">
        <v>537</v>
      </c>
      <c r="D8" s="127"/>
      <c r="E8" s="127">
        <f>'RP 1'!Q7</f>
        <v>3</v>
      </c>
      <c r="F8" s="127">
        <f>'RP 1'!W7</f>
        <v>2</v>
      </c>
      <c r="G8" s="127">
        <f>'RP 1'!AC7</f>
        <v>2</v>
      </c>
      <c r="H8" s="127">
        <f>'RP 1'!AI7</f>
        <v>3.5</v>
      </c>
      <c r="I8" s="127"/>
      <c r="J8" s="127">
        <f>'RP 1'!AU7</f>
        <v>3</v>
      </c>
      <c r="K8" s="127">
        <f>'RP 1'!AZ7</f>
        <v>3</v>
      </c>
      <c r="L8" s="127">
        <f>'RP 1'!BG7</f>
        <v>0</v>
      </c>
      <c r="M8" s="127"/>
      <c r="N8" s="127"/>
      <c r="O8" s="127">
        <f>'R P- 2'!Q7</f>
        <v>3</v>
      </c>
      <c r="P8" s="127">
        <f>'R P- 2'!W7</f>
        <v>2.6666666666666665</v>
      </c>
      <c r="Q8" s="127">
        <f>'R P- 2'!AC7</f>
        <v>2</v>
      </c>
      <c r="R8" s="127">
        <f>'R P- 2'!AI7</f>
        <v>3.5</v>
      </c>
      <c r="S8" s="127"/>
      <c r="T8" s="127">
        <f>'R P- 2'!AU7</f>
        <v>2</v>
      </c>
      <c r="U8" s="127">
        <f>'R P- 2'!BA7</f>
        <v>3.75</v>
      </c>
      <c r="V8" s="127">
        <f>'R P- 2'!BG7</f>
        <v>4</v>
      </c>
      <c r="W8" s="127"/>
      <c r="X8" s="127"/>
      <c r="Y8" s="127">
        <f>'R P - 3'!Q7</f>
        <v>2.2000000000000002</v>
      </c>
      <c r="Z8" s="127">
        <f>'R P - 3'!W7</f>
        <v>2</v>
      </c>
      <c r="AA8" s="127">
        <f>'R P - 3'!AC7</f>
        <v>1</v>
      </c>
      <c r="AB8" s="127">
        <f>'R P - 3'!AI7</f>
        <v>1.3333333333333333</v>
      </c>
      <c r="AC8" s="127"/>
      <c r="AD8" s="127">
        <f>'R P - 3'!AU7</f>
        <v>2</v>
      </c>
      <c r="AE8" s="127">
        <f>'R P - 3'!BA7</f>
        <v>2</v>
      </c>
      <c r="AF8" s="127">
        <f>'R P - 3'!BG7</f>
        <v>2</v>
      </c>
      <c r="AG8" s="127"/>
      <c r="AH8" s="127"/>
      <c r="AI8" s="127">
        <f>'R P -4'!Q7</f>
        <v>3.4</v>
      </c>
      <c r="AJ8" s="127">
        <f>'R P -4'!W7</f>
        <v>3</v>
      </c>
      <c r="AK8" s="127">
        <f>'R P -4'!AC7</f>
        <v>4</v>
      </c>
      <c r="AL8" s="127">
        <f>'R P -4'!AI7</f>
        <v>5</v>
      </c>
      <c r="AM8" s="127"/>
      <c r="AN8" s="127">
        <f>'R P -4'!AU7</f>
        <v>4.666666666666667</v>
      </c>
      <c r="AO8" s="127">
        <f>'R P -4'!BA7</f>
        <v>5</v>
      </c>
      <c r="AP8" s="127">
        <f>'R P -4'!BG7</f>
        <v>3.5</v>
      </c>
      <c r="AQ8" s="127"/>
      <c r="AR8" s="127"/>
      <c r="AS8" s="127" t="str">
        <f>'Reflection -1 '!R7</f>
        <v>0</v>
      </c>
      <c r="AT8" s="127"/>
      <c r="AU8" s="127"/>
      <c r="AV8" s="127"/>
      <c r="AW8" s="127"/>
      <c r="AX8" s="127"/>
      <c r="AY8" s="127" t="str">
        <f>'Reflection -1 '!BB7</f>
        <v>0</v>
      </c>
      <c r="AZ8" s="127"/>
      <c r="BA8" s="127"/>
      <c r="BB8" s="127" t="str">
        <f>'Reflection -2'!Q7</f>
        <v>0</v>
      </c>
      <c r="BC8" s="127"/>
      <c r="BD8" s="127"/>
      <c r="BE8" s="127"/>
      <c r="BF8" s="127"/>
      <c r="BG8" s="127"/>
      <c r="BH8" s="127" t="str">
        <f>'Reflection -2'!BA7</f>
        <v>0</v>
      </c>
      <c r="BI8" s="127"/>
      <c r="BJ8" s="127"/>
      <c r="BK8" s="127" t="str">
        <f>'Reflection -3'!Q7</f>
        <v>0</v>
      </c>
      <c r="BL8" s="127"/>
      <c r="BM8" s="127"/>
      <c r="BN8" s="127"/>
      <c r="BO8" s="127"/>
      <c r="BP8" s="127"/>
      <c r="BQ8" s="127" t="str">
        <f>'Reflection -3'!BA7</f>
        <v>0</v>
      </c>
      <c r="BR8" s="127"/>
      <c r="BS8" s="127"/>
      <c r="BT8" s="127" t="str">
        <f>'Reflection -3'!Q7</f>
        <v>0</v>
      </c>
      <c r="BU8" s="127"/>
      <c r="BV8" s="127"/>
      <c r="BW8" s="127"/>
      <c r="BX8" s="127"/>
      <c r="BY8" s="127"/>
      <c r="BZ8" s="127" t="str">
        <f>'Reflection -4'!BA7</f>
        <v>0</v>
      </c>
      <c r="CA8" s="127"/>
      <c r="CB8" s="127"/>
      <c r="CC8" s="127">
        <f>AVERAGE(Internal!$E8,Internal!$O8,Internal!$Y8,Internal!$AI8,Internal!$AS8,Internal!$BB8,Internal!$BK8,Internal!$BT8)</f>
        <v>2.9</v>
      </c>
      <c r="CD8" s="127">
        <f>AVERAGE(Internal!$F8,Internal!$P8,Internal!$Z8,Internal!$AJ8)</f>
        <v>2.4166666666666665</v>
      </c>
      <c r="CE8" s="127">
        <f>AVERAGE(Internal!$AK8,Internal!$AA8,Internal!$Q8,Internal!$G8)</f>
        <v>2.25</v>
      </c>
      <c r="CF8" s="127">
        <f>AVERAGE(Internal!$H8,Internal!$R8,Internal!$AB8,Internal!$AL8)</f>
        <v>3.3333333333333335</v>
      </c>
      <c r="CG8" s="127"/>
      <c r="CH8" s="127">
        <f>AVERAGE(Internal!$AN8,Internal!$AD8,Internal!$T8,Internal!$J8)</f>
        <v>2.916666666666667</v>
      </c>
      <c r="CI8" s="127">
        <f>Internal!$CC8+Internal!$CD8+Internal!$CE8+Internal!$CF8+Internal!$CH8</f>
        <v>13.816666666666666</v>
      </c>
      <c r="CJ8" s="127">
        <f>Internal!$CI8/25*100</f>
        <v>55.266666666666666</v>
      </c>
      <c r="CK8" s="127">
        <f>AVERAGE(Internal!$BZ8,Internal!$BQ8,Internal!$BH8,Internal!$AY8,Internal!$AP8,Internal!$AF8,Internal!$V8,Internal!$L8)</f>
        <v>2.375</v>
      </c>
      <c r="CL8" s="127">
        <f>AVERAGE(Internal!$L8,Internal!$V8,Internal!$AF8,Internal!$AP8)</f>
        <v>2.375</v>
      </c>
      <c r="CM8" s="133"/>
    </row>
    <row r="9" spans="1:91" s="106" customFormat="1" ht="23.1" customHeight="1" x14ac:dyDescent="0.3">
      <c r="A9" s="134">
        <v>6</v>
      </c>
      <c r="B9" s="134" t="s">
        <v>100</v>
      </c>
      <c r="C9" s="135" t="s">
        <v>101</v>
      </c>
      <c r="D9" s="128"/>
      <c r="E9" s="128" t="str">
        <f>'RP 1'!Q8</f>
        <v>0</v>
      </c>
      <c r="F9" s="128" t="str">
        <f>'RP 1'!W8</f>
        <v>0</v>
      </c>
      <c r="G9" s="127">
        <f>'RP 1'!AC8</f>
        <v>2</v>
      </c>
      <c r="H9" s="127">
        <f>'RP 1'!AI8</f>
        <v>2</v>
      </c>
      <c r="I9" s="128"/>
      <c r="J9" s="128" t="str">
        <f>'RP 1'!AU8</f>
        <v>0</v>
      </c>
      <c r="K9" s="128" t="str">
        <f>'RP 1'!AZ8</f>
        <v>0</v>
      </c>
      <c r="L9" s="128" t="str">
        <f>'RP 1'!BG8</f>
        <v>0</v>
      </c>
      <c r="M9" s="128"/>
      <c r="N9" s="128"/>
      <c r="O9" s="128">
        <f>'R P- 2'!Q8</f>
        <v>2.6</v>
      </c>
      <c r="P9" s="128">
        <f>'R P- 2'!W8</f>
        <v>2</v>
      </c>
      <c r="Q9" s="128">
        <f>'R P- 2'!AC8</f>
        <v>2</v>
      </c>
      <c r="R9" s="128">
        <f>'R P- 2'!AI8</f>
        <v>2</v>
      </c>
      <c r="S9" s="128"/>
      <c r="T9" s="128">
        <f>'R P- 2'!AU8</f>
        <v>2</v>
      </c>
      <c r="U9" s="128">
        <f>'R P- 2'!BA8</f>
        <v>2</v>
      </c>
      <c r="V9" s="128">
        <f>'R P- 2'!BG8</f>
        <v>3</v>
      </c>
      <c r="W9" s="128"/>
      <c r="X9" s="128"/>
      <c r="Y9" s="128">
        <f>'R P - 3'!Q8</f>
        <v>0.6</v>
      </c>
      <c r="Z9" s="128">
        <f>'R P - 3'!W8</f>
        <v>0</v>
      </c>
      <c r="AA9" s="128">
        <f>'R P - 3'!AC8</f>
        <v>0</v>
      </c>
      <c r="AB9" s="128">
        <f>'R P - 3'!AI8</f>
        <v>0</v>
      </c>
      <c r="AC9" s="128"/>
      <c r="AD9" s="128">
        <f>'R P - 3'!AU8</f>
        <v>0</v>
      </c>
      <c r="AE9" s="128">
        <f>'R P - 3'!BA8</f>
        <v>0</v>
      </c>
      <c r="AF9" s="128">
        <f>'R P - 3'!BG8</f>
        <v>0</v>
      </c>
      <c r="AG9" s="128"/>
      <c r="AH9" s="128"/>
      <c r="AI9" s="128">
        <f>'R P -4'!Q8</f>
        <v>3</v>
      </c>
      <c r="AJ9" s="128">
        <f>'R P -4'!W8</f>
        <v>2.3333333333333335</v>
      </c>
      <c r="AK9" s="128">
        <f>'R P -4'!AC8</f>
        <v>2.5</v>
      </c>
      <c r="AL9" s="128">
        <f>'R P -4'!AI8</f>
        <v>5</v>
      </c>
      <c r="AM9" s="128"/>
      <c r="AN9" s="128">
        <f>'R P -4'!AU8</f>
        <v>4.333333333333333</v>
      </c>
      <c r="AO9" s="128">
        <f>'R P -4'!BA8</f>
        <v>5</v>
      </c>
      <c r="AP9" s="128">
        <f>'R P -4'!BG8</f>
        <v>3</v>
      </c>
      <c r="AQ9" s="128"/>
      <c r="AR9" s="128"/>
      <c r="AS9" s="128">
        <f>'Reflection -1 '!R8</f>
        <v>2.6666666666666665</v>
      </c>
      <c r="AT9" s="128"/>
      <c r="AU9" s="128"/>
      <c r="AV9" s="128"/>
      <c r="AW9" s="128"/>
      <c r="AX9" s="128"/>
      <c r="AY9" s="128">
        <f>'Reflection -1 '!BB8</f>
        <v>3.5</v>
      </c>
      <c r="AZ9" s="128"/>
      <c r="BA9" s="128"/>
      <c r="BB9" s="128">
        <f>'Reflection -2'!Q8</f>
        <v>3.6666666666666665</v>
      </c>
      <c r="BC9" s="128"/>
      <c r="BD9" s="128"/>
      <c r="BE9" s="128"/>
      <c r="BF9" s="128"/>
      <c r="BG9" s="128"/>
      <c r="BH9" s="128">
        <f>'Reflection -2'!BA8</f>
        <v>2.5</v>
      </c>
      <c r="BI9" s="128"/>
      <c r="BJ9" s="128"/>
      <c r="BK9" s="128">
        <f>'Reflection -3'!Q8</f>
        <v>2</v>
      </c>
      <c r="BL9" s="128"/>
      <c r="BM9" s="128"/>
      <c r="BN9" s="128"/>
      <c r="BO9" s="128"/>
      <c r="BP9" s="128"/>
      <c r="BQ9" s="128">
        <f>'Reflection -3'!BA8</f>
        <v>1.6666666666666667</v>
      </c>
      <c r="BR9" s="128"/>
      <c r="BS9" s="128"/>
      <c r="BT9" s="128">
        <f>'Reflection -3'!Q8</f>
        <v>2</v>
      </c>
      <c r="BU9" s="128"/>
      <c r="BV9" s="128"/>
      <c r="BW9" s="128"/>
      <c r="BX9" s="128"/>
      <c r="BY9" s="128"/>
      <c r="BZ9" s="128">
        <f>'Reflection -4'!BA8</f>
        <v>2.5</v>
      </c>
      <c r="CA9" s="128"/>
      <c r="CB9" s="127"/>
      <c r="CC9" s="128">
        <f>AVERAGE(Internal!$E9,Internal!$O9,Internal!$Y9,Internal!$AI9,Internal!$AS9,Internal!$BB9,Internal!$BK9,Internal!$BT9)</f>
        <v>2.3619047619047615</v>
      </c>
      <c r="CD9" s="128">
        <f>AVERAGE(Internal!$F9,Internal!$P9,Internal!$Z9,Internal!$AJ9)</f>
        <v>1.4444444444444446</v>
      </c>
      <c r="CE9" s="127">
        <f>AVERAGE(Internal!$AK9,Internal!$AA9,Internal!$Q9,Internal!$G9)</f>
        <v>1.625</v>
      </c>
      <c r="CF9" s="128">
        <f>AVERAGE(Internal!$H9,Internal!$R9,Internal!$AB9,Internal!$AL9)</f>
        <v>2.25</v>
      </c>
      <c r="CG9" s="127"/>
      <c r="CH9" s="128">
        <f>AVERAGE(Internal!$AN9,Internal!$AD9,Internal!$T9,Internal!$J9)</f>
        <v>2.1111111111111112</v>
      </c>
      <c r="CI9" s="128">
        <f>Internal!$CC9+Internal!$CD9+Internal!$CE9+Internal!$CF9+Internal!$CH9</f>
        <v>9.7924603174603178</v>
      </c>
      <c r="CJ9" s="128">
        <f>Internal!$CI9/25*100</f>
        <v>39.169841269841271</v>
      </c>
      <c r="CK9" s="128">
        <f>AVERAGE(Internal!$BZ9,Internal!$BQ9,Internal!$BH9,Internal!$AY9,Internal!$AP9,Internal!$AF9,Internal!$V9,Internal!$L9)</f>
        <v>2.3095238095238098</v>
      </c>
      <c r="CL9" s="128">
        <f>AVERAGE(Internal!$L9,Internal!$V9,Internal!$AF9,Internal!$AP9)</f>
        <v>2</v>
      </c>
      <c r="CM9" s="136"/>
    </row>
    <row r="10" spans="1:91" s="106" customFormat="1" ht="23.1" customHeight="1" x14ac:dyDescent="0.3">
      <c r="A10" s="131">
        <v>7</v>
      </c>
      <c r="B10" s="131" t="s">
        <v>71</v>
      </c>
      <c r="C10" s="132" t="s">
        <v>72</v>
      </c>
      <c r="D10" s="127"/>
      <c r="E10" s="127" t="str">
        <f>'RP 1'!Q9</f>
        <v>0</v>
      </c>
      <c r="F10" s="127" t="str">
        <f>'RP 1'!W9</f>
        <v>0</v>
      </c>
      <c r="G10" s="127">
        <f>'RP 1'!AC9</f>
        <v>3</v>
      </c>
      <c r="H10" s="127">
        <f>'RP 1'!AI9</f>
        <v>3</v>
      </c>
      <c r="I10" s="127"/>
      <c r="J10" s="127" t="str">
        <f>'RP 1'!AU9</f>
        <v>0</v>
      </c>
      <c r="K10" s="127" t="str">
        <f>'RP 1'!AZ9</f>
        <v>0</v>
      </c>
      <c r="L10" s="127" t="str">
        <f>'RP 1'!BG9</f>
        <v>0</v>
      </c>
      <c r="M10" s="127"/>
      <c r="N10" s="127"/>
      <c r="O10" s="127">
        <f>'R P- 2'!Q9</f>
        <v>2.6</v>
      </c>
      <c r="P10" s="127">
        <f>'R P- 2'!W9</f>
        <v>2.6666666666666665</v>
      </c>
      <c r="Q10" s="127">
        <f>'R P- 2'!AC9</f>
        <v>3</v>
      </c>
      <c r="R10" s="127">
        <f>'R P- 2'!AI9</f>
        <v>3</v>
      </c>
      <c r="S10" s="127"/>
      <c r="T10" s="127">
        <f>'R P- 2'!AU9</f>
        <v>1</v>
      </c>
      <c r="U10" s="127">
        <f>'R P- 2'!BA9</f>
        <v>3</v>
      </c>
      <c r="V10" s="127">
        <f>'R P- 2'!BG9</f>
        <v>3</v>
      </c>
      <c r="W10" s="127"/>
      <c r="X10" s="127"/>
      <c r="Y10" s="127">
        <f>'R P - 3'!Q9</f>
        <v>2.2000000000000002</v>
      </c>
      <c r="Z10" s="127">
        <f>'R P - 3'!W9</f>
        <v>0</v>
      </c>
      <c r="AA10" s="127">
        <f>'R P - 3'!AC9</f>
        <v>0</v>
      </c>
      <c r="AB10" s="127">
        <f>'R P - 3'!AI9</f>
        <v>0</v>
      </c>
      <c r="AC10" s="127"/>
      <c r="AD10" s="127">
        <f>'R P - 3'!AU9</f>
        <v>0</v>
      </c>
      <c r="AE10" s="127">
        <f>'R P - 3'!BA9</f>
        <v>0</v>
      </c>
      <c r="AF10" s="127">
        <f>'R P - 3'!BG9</f>
        <v>0</v>
      </c>
      <c r="AG10" s="127"/>
      <c r="AH10" s="127"/>
      <c r="AI10" s="127">
        <f>'R P -4'!Q9</f>
        <v>3.8</v>
      </c>
      <c r="AJ10" s="127">
        <f>'R P -4'!W9</f>
        <v>3</v>
      </c>
      <c r="AK10" s="127">
        <f>'R P -4'!AC9</f>
        <v>3</v>
      </c>
      <c r="AL10" s="127">
        <f>'R P -4'!AI9</f>
        <v>5</v>
      </c>
      <c r="AM10" s="127"/>
      <c r="AN10" s="127">
        <f>'R P -4'!AU9</f>
        <v>3.6666666666666665</v>
      </c>
      <c r="AO10" s="127">
        <f>'R P -4'!BA9</f>
        <v>5</v>
      </c>
      <c r="AP10" s="127">
        <f>'R P -4'!BG9</f>
        <v>3.5</v>
      </c>
      <c r="AQ10" s="127"/>
      <c r="AR10" s="127"/>
      <c r="AS10" s="127">
        <f>'Reflection -1 '!R9</f>
        <v>0</v>
      </c>
      <c r="AT10" s="127"/>
      <c r="AU10" s="127"/>
      <c r="AV10" s="127"/>
      <c r="AW10" s="127"/>
      <c r="AX10" s="127"/>
      <c r="AY10" s="127">
        <f>'Reflection -1 '!BB9</f>
        <v>0</v>
      </c>
      <c r="AZ10" s="127"/>
      <c r="BA10" s="127"/>
      <c r="BB10" s="127">
        <f>'Reflection -2'!Q9</f>
        <v>0</v>
      </c>
      <c r="BC10" s="127"/>
      <c r="BD10" s="127"/>
      <c r="BE10" s="127"/>
      <c r="BF10" s="127"/>
      <c r="BG10" s="127"/>
      <c r="BH10" s="127">
        <f>'Reflection -2'!BA9</f>
        <v>0</v>
      </c>
      <c r="BI10" s="127"/>
      <c r="BJ10" s="127"/>
      <c r="BK10" s="127">
        <f>'Reflection -3'!Q9</f>
        <v>0</v>
      </c>
      <c r="BL10" s="127"/>
      <c r="BM10" s="127"/>
      <c r="BN10" s="127"/>
      <c r="BO10" s="127"/>
      <c r="BP10" s="127"/>
      <c r="BQ10" s="127">
        <f>'Reflection -3'!BA9</f>
        <v>0</v>
      </c>
      <c r="BR10" s="127"/>
      <c r="BS10" s="127"/>
      <c r="BT10" s="127">
        <f>'Reflection -3'!Q9</f>
        <v>0</v>
      </c>
      <c r="BU10" s="127"/>
      <c r="BV10" s="127"/>
      <c r="BW10" s="127"/>
      <c r="BX10" s="127"/>
      <c r="BY10" s="127"/>
      <c r="BZ10" s="127">
        <f>'Reflection -4'!BA9</f>
        <v>0</v>
      </c>
      <c r="CA10" s="127"/>
      <c r="CB10" s="127"/>
      <c r="CC10" s="127">
        <f>AVERAGE(Internal!$E10,Internal!$O10,Internal!$Y10,Internal!$AI10,Internal!$AS10,Internal!$BB10,Internal!$BK10,Internal!$BT10)</f>
        <v>1.2285714285714289</v>
      </c>
      <c r="CD10" s="127">
        <f>AVERAGE(Internal!$F10,Internal!$P10,Internal!$Z10,Internal!$AJ10)</f>
        <v>1.8888888888888886</v>
      </c>
      <c r="CE10" s="127">
        <f>AVERAGE(Internal!$AK10,Internal!$AA10,Internal!$Q10,Internal!$G10)</f>
        <v>2.25</v>
      </c>
      <c r="CF10" s="127">
        <f>AVERAGE(Internal!$H10,Internal!$R10,Internal!$AB10,Internal!$AL10)</f>
        <v>2.75</v>
      </c>
      <c r="CG10" s="127"/>
      <c r="CH10" s="127">
        <f>AVERAGE(Internal!$AN10,Internal!$AD10,Internal!$T10,Internal!$J10)</f>
        <v>1.5555555555555554</v>
      </c>
      <c r="CI10" s="127">
        <f>Internal!$CC10+Internal!$CD10+Internal!$CE10+Internal!$CF10+Internal!$CH10</f>
        <v>9.6730158730158724</v>
      </c>
      <c r="CJ10" s="127">
        <f>Internal!$CI10/25*100</f>
        <v>38.69206349206349</v>
      </c>
      <c r="CK10" s="127">
        <f>AVERAGE(Internal!$BZ10,Internal!$BQ10,Internal!$BH10,Internal!$AY10,Internal!$AP10,Internal!$AF10,Internal!$V10,Internal!$L10)</f>
        <v>0.9285714285714286</v>
      </c>
      <c r="CL10" s="127">
        <f>AVERAGE(Internal!$L10,Internal!$V10,Internal!$AF10,Internal!$AP10)</f>
        <v>2.1666666666666665</v>
      </c>
      <c r="CM10" s="133"/>
    </row>
    <row r="11" spans="1:91" s="106" customFormat="1" ht="23.1" customHeight="1" x14ac:dyDescent="0.3">
      <c r="A11" s="134">
        <v>8</v>
      </c>
      <c r="B11" s="134" t="s">
        <v>290</v>
      </c>
      <c r="C11" s="135" t="s">
        <v>291</v>
      </c>
      <c r="D11" s="128"/>
      <c r="E11" s="128">
        <f>'RP 1'!Q10</f>
        <v>3</v>
      </c>
      <c r="F11" s="128">
        <f>'RP 1'!W10</f>
        <v>2</v>
      </c>
      <c r="G11" s="127">
        <f>'RP 1'!AC10</f>
        <v>2</v>
      </c>
      <c r="H11" s="127">
        <f>'RP 1'!AI10</f>
        <v>3.5</v>
      </c>
      <c r="I11" s="128"/>
      <c r="J11" s="128">
        <f>'RP 1'!AU10</f>
        <v>3</v>
      </c>
      <c r="K11" s="128">
        <f>'RP 1'!AZ10</f>
        <v>3</v>
      </c>
      <c r="L11" s="128">
        <f>'RP 1'!BG10</f>
        <v>0</v>
      </c>
      <c r="M11" s="128"/>
      <c r="N11" s="128"/>
      <c r="O11" s="128">
        <f>'R P- 2'!Q10</f>
        <v>3</v>
      </c>
      <c r="P11" s="128">
        <f>'R P- 2'!W10</f>
        <v>2.6666666666666665</v>
      </c>
      <c r="Q11" s="128">
        <f>'R P- 2'!AC10</f>
        <v>2</v>
      </c>
      <c r="R11" s="128">
        <f>'R P- 2'!AI10</f>
        <v>3.5</v>
      </c>
      <c r="S11" s="128"/>
      <c r="T11" s="128">
        <f>'R P- 2'!AU10</f>
        <v>2</v>
      </c>
      <c r="U11" s="128">
        <f>'R P- 2'!BA10</f>
        <v>3.75</v>
      </c>
      <c r="V11" s="128">
        <f>'R P- 2'!BG10</f>
        <v>4</v>
      </c>
      <c r="W11" s="128"/>
      <c r="X11" s="128"/>
      <c r="Y11" s="128">
        <f>'R P - 3'!Q10</f>
        <v>2.2000000000000002</v>
      </c>
      <c r="Z11" s="128">
        <f>'R P - 3'!W10</f>
        <v>2</v>
      </c>
      <c r="AA11" s="128">
        <f>'R P - 3'!AC10</f>
        <v>1</v>
      </c>
      <c r="AB11" s="128">
        <f>'R P - 3'!AI10</f>
        <v>1.3333333333333333</v>
      </c>
      <c r="AC11" s="128"/>
      <c r="AD11" s="128">
        <f>'R P - 3'!AU10</f>
        <v>2</v>
      </c>
      <c r="AE11" s="128">
        <f>'R P - 3'!BA10</f>
        <v>2</v>
      </c>
      <c r="AF11" s="128">
        <f>'R P - 3'!BG10</f>
        <v>2</v>
      </c>
      <c r="AG11" s="128"/>
      <c r="AH11" s="128"/>
      <c r="AI11" s="128" t="str">
        <f>'R P -4'!Q10</f>
        <v>0</v>
      </c>
      <c r="AJ11" s="128" t="str">
        <f>'R P -4'!W10</f>
        <v>0</v>
      </c>
      <c r="AK11" s="128" t="str">
        <f>'R P -4'!AC10</f>
        <v>0</v>
      </c>
      <c r="AL11" s="128" t="str">
        <f>'R P -4'!AI10</f>
        <v>0</v>
      </c>
      <c r="AM11" s="128"/>
      <c r="AN11" s="128" t="str">
        <f>'R P -4'!AU10</f>
        <v>0</v>
      </c>
      <c r="AO11" s="128" t="str">
        <f>'R P -4'!BA10</f>
        <v>0</v>
      </c>
      <c r="AP11" s="128" t="str">
        <f>'R P -4'!BG10</f>
        <v>0</v>
      </c>
      <c r="AQ11" s="128"/>
      <c r="AR11" s="128"/>
      <c r="AS11" s="128" t="str">
        <f>'Reflection -1 '!R10</f>
        <v>0</v>
      </c>
      <c r="AT11" s="128"/>
      <c r="AU11" s="128"/>
      <c r="AV11" s="128"/>
      <c r="AW11" s="128"/>
      <c r="AX11" s="128"/>
      <c r="AY11" s="128" t="str">
        <f>'Reflection -1 '!BB10</f>
        <v>0</v>
      </c>
      <c r="AZ11" s="128"/>
      <c r="BA11" s="128"/>
      <c r="BB11" s="128" t="str">
        <f>'Reflection -2'!Q10</f>
        <v>0</v>
      </c>
      <c r="BC11" s="128"/>
      <c r="BD11" s="128"/>
      <c r="BE11" s="128"/>
      <c r="BF11" s="128"/>
      <c r="BG11" s="128"/>
      <c r="BH11" s="128" t="str">
        <f>'Reflection -2'!BA10</f>
        <v>0</v>
      </c>
      <c r="BI11" s="128"/>
      <c r="BJ11" s="128"/>
      <c r="BK11" s="128" t="str">
        <f>'Reflection -3'!Q10</f>
        <v>0</v>
      </c>
      <c r="BL11" s="128"/>
      <c r="BM11" s="128"/>
      <c r="BN11" s="128"/>
      <c r="BO11" s="128"/>
      <c r="BP11" s="128"/>
      <c r="BQ11" s="128" t="str">
        <f>'Reflection -3'!BA10</f>
        <v>0</v>
      </c>
      <c r="BR11" s="128"/>
      <c r="BS11" s="128"/>
      <c r="BT11" s="128" t="str">
        <f>'Reflection -3'!Q10</f>
        <v>0</v>
      </c>
      <c r="BU11" s="128"/>
      <c r="BV11" s="128"/>
      <c r="BW11" s="128"/>
      <c r="BX11" s="128"/>
      <c r="BY11" s="128"/>
      <c r="BZ11" s="128" t="str">
        <f>'Reflection -4'!BA10</f>
        <v>0</v>
      </c>
      <c r="CA11" s="128"/>
      <c r="CB11" s="127"/>
      <c r="CC11" s="128">
        <f>AVERAGE(Internal!$E11,Internal!$O11,Internal!$Y11,Internal!$AI11,Internal!$AS11,Internal!$BB11,Internal!$BK11,Internal!$BT11)</f>
        <v>2.7333333333333329</v>
      </c>
      <c r="CD11" s="128">
        <f>AVERAGE(Internal!$F11,Internal!$P11,Internal!$Z11,Internal!$AJ11)</f>
        <v>2.2222222222222219</v>
      </c>
      <c r="CE11" s="127">
        <f>AVERAGE(Internal!$AK11,Internal!$AA11,Internal!$Q11,Internal!$G11)</f>
        <v>1.6666666666666667</v>
      </c>
      <c r="CF11" s="128">
        <f>AVERAGE(Internal!$H11,Internal!$R11,Internal!$AB11,Internal!$AL11)</f>
        <v>2.7777777777777781</v>
      </c>
      <c r="CG11" s="127"/>
      <c r="CH11" s="128">
        <f>AVERAGE(Internal!$AN11,Internal!$AD11,Internal!$T11,Internal!$J11)</f>
        <v>2.3333333333333335</v>
      </c>
      <c r="CI11" s="128">
        <f>Internal!$CC11+Internal!$CD11+Internal!$CE11+Internal!$CF11+Internal!$CH11</f>
        <v>11.733333333333334</v>
      </c>
      <c r="CJ11" s="128">
        <f>Internal!$CI11/25*100</f>
        <v>46.933333333333337</v>
      </c>
      <c r="CK11" s="128">
        <f>AVERAGE(Internal!$BZ11,Internal!$BQ11,Internal!$BH11,Internal!$AY11,Internal!$AP11,Internal!$AF11,Internal!$V11,Internal!$L11)</f>
        <v>2</v>
      </c>
      <c r="CL11" s="128">
        <f>AVERAGE(Internal!$L11,Internal!$V11,Internal!$AF11,Internal!$AP11)</f>
        <v>2</v>
      </c>
      <c r="CM11" s="136"/>
    </row>
    <row r="12" spans="1:91" s="106" customFormat="1" ht="23.1" customHeight="1" x14ac:dyDescent="0.3">
      <c r="A12" s="131">
        <v>9</v>
      </c>
      <c r="B12" s="131" t="s">
        <v>102</v>
      </c>
      <c r="C12" s="132" t="s">
        <v>103</v>
      </c>
      <c r="D12" s="127"/>
      <c r="E12" s="127" t="str">
        <f>'RP 1'!Q11</f>
        <v>0</v>
      </c>
      <c r="F12" s="127" t="str">
        <f>'RP 1'!W11</f>
        <v>0</v>
      </c>
      <c r="G12" s="127">
        <f>'RP 1'!AC11</f>
        <v>4</v>
      </c>
      <c r="H12" s="127">
        <f>'RP 1'!AI11</f>
        <v>2.5</v>
      </c>
      <c r="I12" s="127"/>
      <c r="J12" s="127" t="str">
        <f>'RP 1'!AU11</f>
        <v>0</v>
      </c>
      <c r="K12" s="127" t="str">
        <f>'RP 1'!AZ11</f>
        <v>0</v>
      </c>
      <c r="L12" s="127" t="str">
        <f>'RP 1'!BG11</f>
        <v>0</v>
      </c>
      <c r="M12" s="127"/>
      <c r="N12" s="127"/>
      <c r="O12" s="127">
        <f>'R P- 2'!Q11</f>
        <v>2.8</v>
      </c>
      <c r="P12" s="127">
        <f>'R P- 2'!W11</f>
        <v>2.3333333333333335</v>
      </c>
      <c r="Q12" s="127">
        <f>'R P- 2'!AC11</f>
        <v>4</v>
      </c>
      <c r="R12" s="127">
        <f>'R P- 2'!AI11</f>
        <v>2.5</v>
      </c>
      <c r="S12" s="127"/>
      <c r="T12" s="127">
        <f>'R P- 2'!AU11</f>
        <v>3.5</v>
      </c>
      <c r="U12" s="127">
        <f>'R P- 2'!BA11</f>
        <v>3</v>
      </c>
      <c r="V12" s="127">
        <f>'R P- 2'!BG11</f>
        <v>3</v>
      </c>
      <c r="W12" s="127"/>
      <c r="X12" s="127"/>
      <c r="Y12" s="127">
        <f>'R P - 3'!Q11</f>
        <v>2.6</v>
      </c>
      <c r="Z12" s="127">
        <f>'R P - 3'!W11</f>
        <v>0</v>
      </c>
      <c r="AA12" s="127">
        <f>'R P - 3'!AC11</f>
        <v>0</v>
      </c>
      <c r="AB12" s="127">
        <f>'R P - 3'!AI11</f>
        <v>0</v>
      </c>
      <c r="AC12" s="127"/>
      <c r="AD12" s="127">
        <f>'R P - 3'!AU11</f>
        <v>0</v>
      </c>
      <c r="AE12" s="127">
        <f>'R P - 3'!BA11</f>
        <v>0</v>
      </c>
      <c r="AF12" s="127">
        <f>'R P - 3'!BG11</f>
        <v>0</v>
      </c>
      <c r="AG12" s="127"/>
      <c r="AH12" s="127"/>
      <c r="AI12" s="127">
        <f>'R P -4'!Q11</f>
        <v>3.4</v>
      </c>
      <c r="AJ12" s="127">
        <f>'R P -4'!W11</f>
        <v>4.333333333333333</v>
      </c>
      <c r="AK12" s="127">
        <f>'R P -4'!AC11</f>
        <v>4</v>
      </c>
      <c r="AL12" s="127">
        <f>'R P -4'!AI11</f>
        <v>5</v>
      </c>
      <c r="AM12" s="127"/>
      <c r="AN12" s="127">
        <f>'R P -4'!AU11</f>
        <v>5</v>
      </c>
      <c r="AO12" s="127">
        <f>'R P -4'!BA11</f>
        <v>5</v>
      </c>
      <c r="AP12" s="127">
        <f>'R P -4'!BG11</f>
        <v>3</v>
      </c>
      <c r="AQ12" s="127"/>
      <c r="AR12" s="127"/>
      <c r="AS12" s="127">
        <f>'Reflection -1 '!R11</f>
        <v>2.6666666666666665</v>
      </c>
      <c r="AT12" s="127"/>
      <c r="AU12" s="127"/>
      <c r="AV12" s="127"/>
      <c r="AW12" s="127"/>
      <c r="AX12" s="127"/>
      <c r="AY12" s="127">
        <f>'Reflection -1 '!BB11</f>
        <v>3.5</v>
      </c>
      <c r="AZ12" s="127"/>
      <c r="BA12" s="127"/>
      <c r="BB12" s="127">
        <f>'Reflection -2'!Q11</f>
        <v>3.3333333333333335</v>
      </c>
      <c r="BC12" s="127"/>
      <c r="BD12" s="127"/>
      <c r="BE12" s="127"/>
      <c r="BF12" s="127"/>
      <c r="BG12" s="127"/>
      <c r="BH12" s="127">
        <f>'Reflection -2'!BA11</f>
        <v>2.5</v>
      </c>
      <c r="BI12" s="127"/>
      <c r="BJ12" s="127"/>
      <c r="BK12" s="127">
        <f>'Reflection -3'!Q11</f>
        <v>2.6666666666666665</v>
      </c>
      <c r="BL12" s="127"/>
      <c r="BM12" s="127"/>
      <c r="BN12" s="127"/>
      <c r="BO12" s="127"/>
      <c r="BP12" s="127"/>
      <c r="BQ12" s="127">
        <f>'Reflection -3'!BA11</f>
        <v>1.6666666666666667</v>
      </c>
      <c r="BR12" s="127"/>
      <c r="BS12" s="127"/>
      <c r="BT12" s="127">
        <f>'Reflection -3'!Q11</f>
        <v>2.6666666666666665</v>
      </c>
      <c r="BU12" s="127"/>
      <c r="BV12" s="127"/>
      <c r="BW12" s="127"/>
      <c r="BX12" s="127"/>
      <c r="BY12" s="127"/>
      <c r="BZ12" s="127">
        <f>'Reflection -4'!BA11</f>
        <v>2.5</v>
      </c>
      <c r="CA12" s="127"/>
      <c r="CB12" s="127"/>
      <c r="CC12" s="127">
        <f>AVERAGE(Internal!$E12,Internal!$O12,Internal!$Y12,Internal!$AI12,Internal!$AS12,Internal!$BB12,Internal!$BK12,Internal!$BT12)</f>
        <v>2.8761904761904766</v>
      </c>
      <c r="CD12" s="127">
        <f>AVERAGE(Internal!$F12,Internal!$P12,Internal!$Z12,Internal!$AJ12)</f>
        <v>2.2222222222222219</v>
      </c>
      <c r="CE12" s="127">
        <f>AVERAGE(Internal!$AK12,Internal!$AA12,Internal!$Q12,Internal!$G12)</f>
        <v>3</v>
      </c>
      <c r="CF12" s="127">
        <f>AVERAGE(Internal!$H12,Internal!$R12,Internal!$AB12,Internal!$AL12)</f>
        <v>2.5</v>
      </c>
      <c r="CG12" s="127"/>
      <c r="CH12" s="127">
        <f>AVERAGE(Internal!$AN12,Internal!$AD12,Internal!$T12,Internal!$J12)</f>
        <v>2.8333333333333335</v>
      </c>
      <c r="CI12" s="127">
        <f>Internal!$CC12+Internal!$CD12+Internal!$CE12+Internal!$CF12+Internal!$CH12</f>
        <v>13.431746031746032</v>
      </c>
      <c r="CJ12" s="127">
        <f>Internal!$CI12/25*100</f>
        <v>53.726984126984121</v>
      </c>
      <c r="CK12" s="127">
        <f>AVERAGE(Internal!$BZ12,Internal!$BQ12,Internal!$BH12,Internal!$AY12,Internal!$AP12,Internal!$AF12,Internal!$V12,Internal!$L12)</f>
        <v>2.3095238095238098</v>
      </c>
      <c r="CL12" s="127">
        <f>AVERAGE(Internal!$L12,Internal!$V12,Internal!$AF12,Internal!$AP12)</f>
        <v>2</v>
      </c>
      <c r="CM12" s="133"/>
    </row>
    <row r="13" spans="1:91" s="106" customFormat="1" ht="23.1" customHeight="1" x14ac:dyDescent="0.3">
      <c r="A13" s="134">
        <v>10</v>
      </c>
      <c r="B13" s="134" t="s">
        <v>67</v>
      </c>
      <c r="C13" s="135" t="s">
        <v>68</v>
      </c>
      <c r="D13" s="128"/>
      <c r="E13" s="128" t="str">
        <f>'RP 1'!Q12</f>
        <v>0</v>
      </c>
      <c r="F13" s="128" t="str">
        <f>'RP 1'!W12</f>
        <v>0</v>
      </c>
      <c r="G13" s="127">
        <f>'RP 1'!AC12</f>
        <v>2</v>
      </c>
      <c r="H13" s="127">
        <f>'RP 1'!AI12</f>
        <v>2.5</v>
      </c>
      <c r="I13" s="128"/>
      <c r="J13" s="128" t="str">
        <f>'RP 1'!AU12</f>
        <v>0</v>
      </c>
      <c r="K13" s="128" t="str">
        <f>'RP 1'!AZ12</f>
        <v>0</v>
      </c>
      <c r="L13" s="128" t="str">
        <f>'RP 1'!BG12</f>
        <v>0</v>
      </c>
      <c r="M13" s="128"/>
      <c r="N13" s="128"/>
      <c r="O13" s="128">
        <f>'R P- 2'!Q12</f>
        <v>3.6</v>
      </c>
      <c r="P13" s="128">
        <f>'R P- 2'!W12</f>
        <v>3</v>
      </c>
      <c r="Q13" s="128">
        <f>'R P- 2'!AC12</f>
        <v>2</v>
      </c>
      <c r="R13" s="128">
        <f>'R P- 2'!AI12</f>
        <v>2.5</v>
      </c>
      <c r="S13" s="128"/>
      <c r="T13" s="128">
        <f>'R P- 2'!AU12</f>
        <v>1.5</v>
      </c>
      <c r="U13" s="128">
        <f>'R P- 2'!BA12</f>
        <v>2</v>
      </c>
      <c r="V13" s="128">
        <f>'R P- 2'!BG12</f>
        <v>3</v>
      </c>
      <c r="W13" s="128"/>
      <c r="X13" s="128"/>
      <c r="Y13" s="128">
        <f>'R P - 3'!Q12</f>
        <v>0.6</v>
      </c>
      <c r="Z13" s="128">
        <f>'R P - 3'!W12</f>
        <v>0</v>
      </c>
      <c r="AA13" s="128">
        <f>'R P - 3'!AC12</f>
        <v>0</v>
      </c>
      <c r="AB13" s="128">
        <f>'R P - 3'!AI12</f>
        <v>0</v>
      </c>
      <c r="AC13" s="128"/>
      <c r="AD13" s="128">
        <f>'R P - 3'!AU12</f>
        <v>0</v>
      </c>
      <c r="AE13" s="128">
        <f>'R P - 3'!BA12</f>
        <v>0</v>
      </c>
      <c r="AF13" s="128">
        <f>'R P - 3'!BG12</f>
        <v>0</v>
      </c>
      <c r="AG13" s="128"/>
      <c r="AH13" s="128"/>
      <c r="AI13" s="128">
        <f>'R P -4'!Q12</f>
        <v>3.8</v>
      </c>
      <c r="AJ13" s="128">
        <f>'R P -4'!W12</f>
        <v>2</v>
      </c>
      <c r="AK13" s="128">
        <f>'R P -4'!AC12</f>
        <v>2</v>
      </c>
      <c r="AL13" s="128">
        <f>'R P -4'!AI12</f>
        <v>1</v>
      </c>
      <c r="AM13" s="128"/>
      <c r="AN13" s="128">
        <f>'R P -4'!AU12</f>
        <v>1.6666666666666667</v>
      </c>
      <c r="AO13" s="128">
        <f>'R P -4'!BA12</f>
        <v>2</v>
      </c>
      <c r="AP13" s="128">
        <f>'R P -4'!BG12</f>
        <v>3.5</v>
      </c>
      <c r="AQ13" s="128"/>
      <c r="AR13" s="128"/>
      <c r="AS13" s="128">
        <f>'Reflection -1 '!R12</f>
        <v>2.3333333333333335</v>
      </c>
      <c r="AT13" s="128"/>
      <c r="AU13" s="128"/>
      <c r="AV13" s="128"/>
      <c r="AW13" s="128"/>
      <c r="AX13" s="128"/>
      <c r="AY13" s="128">
        <f>'Reflection -1 '!BB12</f>
        <v>3.5</v>
      </c>
      <c r="AZ13" s="128"/>
      <c r="BA13" s="128"/>
      <c r="BB13" s="128">
        <f>'Reflection -2'!Q12</f>
        <v>2.6666666666666665</v>
      </c>
      <c r="BC13" s="128"/>
      <c r="BD13" s="128"/>
      <c r="BE13" s="128"/>
      <c r="BF13" s="128"/>
      <c r="BG13" s="128"/>
      <c r="BH13" s="128">
        <f>'Reflection -2'!BA12</f>
        <v>2.5</v>
      </c>
      <c r="BI13" s="128"/>
      <c r="BJ13" s="128"/>
      <c r="BK13" s="128">
        <f>'Reflection -3'!Q12</f>
        <v>0</v>
      </c>
      <c r="BL13" s="128"/>
      <c r="BM13" s="128"/>
      <c r="BN13" s="128"/>
      <c r="BO13" s="128"/>
      <c r="BP13" s="128"/>
      <c r="BQ13" s="128">
        <f>'Reflection -3'!BA12</f>
        <v>0</v>
      </c>
      <c r="BR13" s="128"/>
      <c r="BS13" s="128"/>
      <c r="BT13" s="128">
        <f>'Reflection -3'!Q12</f>
        <v>0</v>
      </c>
      <c r="BU13" s="128"/>
      <c r="BV13" s="128"/>
      <c r="BW13" s="128"/>
      <c r="BX13" s="128"/>
      <c r="BY13" s="128"/>
      <c r="BZ13" s="128">
        <f>'Reflection -4'!BA12</f>
        <v>2.5</v>
      </c>
      <c r="CA13" s="128"/>
      <c r="CB13" s="127"/>
      <c r="CC13" s="128">
        <f>AVERAGE(Internal!$E13,Internal!$O13,Internal!$Y13,Internal!$AI13,Internal!$AS13,Internal!$BB13,Internal!$BK13,Internal!$BT13)</f>
        <v>1.8571428571428572</v>
      </c>
      <c r="CD13" s="128">
        <f>AVERAGE(Internal!$F13,Internal!$P13,Internal!$Z13,Internal!$AJ13)</f>
        <v>1.6666666666666667</v>
      </c>
      <c r="CE13" s="127">
        <f>AVERAGE(Internal!$AK13,Internal!$AA13,Internal!$Q13,Internal!$G13)</f>
        <v>1.5</v>
      </c>
      <c r="CF13" s="128">
        <f>AVERAGE(Internal!$H13,Internal!$R13,Internal!$AB13,Internal!$AL13)</f>
        <v>1.5</v>
      </c>
      <c r="CG13" s="127"/>
      <c r="CH13" s="128">
        <f>AVERAGE(Internal!$AN13,Internal!$AD13,Internal!$T13,Internal!$J13)</f>
        <v>1.0555555555555556</v>
      </c>
      <c r="CI13" s="128">
        <f>Internal!$CC13+Internal!$CD13+Internal!$CE13+Internal!$CF13+Internal!$CH13</f>
        <v>7.5793650793650791</v>
      </c>
      <c r="CJ13" s="128">
        <f>Internal!$CI13/25*100</f>
        <v>30.317460317460316</v>
      </c>
      <c r="CK13" s="128">
        <f>AVERAGE(Internal!$BZ13,Internal!$BQ13,Internal!$BH13,Internal!$AY13,Internal!$AP13,Internal!$AF13,Internal!$V13,Internal!$L13)</f>
        <v>2.1428571428571428</v>
      </c>
      <c r="CL13" s="128">
        <f>AVERAGE(Internal!$L13,Internal!$V13,Internal!$AF13,Internal!$AP13)</f>
        <v>2.1666666666666665</v>
      </c>
      <c r="CM13" s="136"/>
    </row>
    <row r="14" spans="1:91" s="106" customFormat="1" ht="23.1" customHeight="1" x14ac:dyDescent="0.3">
      <c r="A14" s="131">
        <v>11</v>
      </c>
      <c r="B14" s="131" t="s">
        <v>161</v>
      </c>
      <c r="C14" s="132" t="s">
        <v>162</v>
      </c>
      <c r="D14" s="127"/>
      <c r="E14" s="127">
        <f>'RP 1'!Q13</f>
        <v>2</v>
      </c>
      <c r="F14" s="127">
        <f>'RP 1'!W13</f>
        <v>2</v>
      </c>
      <c r="G14" s="127">
        <f>'RP 1'!AC13</f>
        <v>2</v>
      </c>
      <c r="H14" s="127">
        <f>'RP 1'!AI13</f>
        <v>2</v>
      </c>
      <c r="I14" s="127"/>
      <c r="J14" s="127">
        <f>'RP 1'!AU13</f>
        <v>2</v>
      </c>
      <c r="K14" s="127">
        <f>'RP 1'!AZ13</f>
        <v>1</v>
      </c>
      <c r="L14" s="127">
        <f>'RP 1'!BG13</f>
        <v>0</v>
      </c>
      <c r="M14" s="127"/>
      <c r="N14" s="127"/>
      <c r="O14" s="127">
        <f>'R P- 2'!Q13</f>
        <v>2</v>
      </c>
      <c r="P14" s="127">
        <f>'R P- 2'!W13</f>
        <v>2</v>
      </c>
      <c r="Q14" s="127">
        <f>'R P- 2'!AC13</f>
        <v>2</v>
      </c>
      <c r="R14" s="127">
        <f>'R P- 2'!AI13</f>
        <v>2</v>
      </c>
      <c r="S14" s="127"/>
      <c r="T14" s="127">
        <f>'R P- 2'!AU13</f>
        <v>2</v>
      </c>
      <c r="U14" s="127">
        <f>'R P- 2'!BA13</f>
        <v>1.8333333333333333</v>
      </c>
      <c r="V14" s="127">
        <f>'R P- 2'!BG13</f>
        <v>2</v>
      </c>
      <c r="W14" s="127"/>
      <c r="X14" s="127"/>
      <c r="Y14" s="127">
        <f>'R P - 3'!Q13</f>
        <v>2</v>
      </c>
      <c r="Z14" s="127">
        <f>'R P - 3'!W13</f>
        <v>2</v>
      </c>
      <c r="AA14" s="127">
        <f>'R P - 3'!AC13</f>
        <v>1</v>
      </c>
      <c r="AB14" s="127">
        <f>'R P - 3'!AI13</f>
        <v>2</v>
      </c>
      <c r="AC14" s="127"/>
      <c r="AD14" s="127">
        <f>'R P - 3'!AU13</f>
        <v>2</v>
      </c>
      <c r="AE14" s="127">
        <f>'R P - 3'!BA13</f>
        <v>0</v>
      </c>
      <c r="AF14" s="127">
        <f>'R P - 3'!BG13</f>
        <v>0</v>
      </c>
      <c r="AG14" s="127"/>
      <c r="AH14" s="127"/>
      <c r="AI14" s="127">
        <f>'R P -4'!Q13</f>
        <v>3.4</v>
      </c>
      <c r="AJ14" s="127">
        <f>'R P -4'!W13</f>
        <v>3</v>
      </c>
      <c r="AK14" s="127">
        <f>'R P -4'!AC13</f>
        <v>4</v>
      </c>
      <c r="AL14" s="127">
        <f>'R P -4'!AI13</f>
        <v>5</v>
      </c>
      <c r="AM14" s="127"/>
      <c r="AN14" s="127">
        <f>'R P -4'!AU13</f>
        <v>4.666666666666667</v>
      </c>
      <c r="AO14" s="127">
        <f>'R P -4'!BA13</f>
        <v>5</v>
      </c>
      <c r="AP14" s="127">
        <f>'R P -4'!BG13</f>
        <v>3.5</v>
      </c>
      <c r="AQ14" s="127"/>
      <c r="AR14" s="127"/>
      <c r="AS14" s="127">
        <f>'Reflection -1 '!R13</f>
        <v>2.6666666666666665</v>
      </c>
      <c r="AT14" s="127"/>
      <c r="AU14" s="127"/>
      <c r="AV14" s="127"/>
      <c r="AW14" s="127"/>
      <c r="AX14" s="127"/>
      <c r="AY14" s="127">
        <f>'Reflection -1 '!BB13</f>
        <v>3.5</v>
      </c>
      <c r="AZ14" s="127"/>
      <c r="BA14" s="127"/>
      <c r="BB14" s="127">
        <f>'Reflection -2'!Q13</f>
        <v>4</v>
      </c>
      <c r="BC14" s="127"/>
      <c r="BD14" s="127"/>
      <c r="BE14" s="127"/>
      <c r="BF14" s="127"/>
      <c r="BG14" s="127"/>
      <c r="BH14" s="127">
        <f>'Reflection -2'!BA13</f>
        <v>2.5</v>
      </c>
      <c r="BI14" s="127"/>
      <c r="BJ14" s="127"/>
      <c r="BK14" s="127">
        <f>'Reflection -3'!Q13</f>
        <v>0</v>
      </c>
      <c r="BL14" s="127"/>
      <c r="BM14" s="127"/>
      <c r="BN14" s="127"/>
      <c r="BO14" s="127"/>
      <c r="BP14" s="127"/>
      <c r="BQ14" s="127">
        <f>'Reflection -3'!BA13</f>
        <v>0</v>
      </c>
      <c r="BR14" s="127"/>
      <c r="BS14" s="127"/>
      <c r="BT14" s="127">
        <f>'Reflection -3'!Q13</f>
        <v>0</v>
      </c>
      <c r="BU14" s="127"/>
      <c r="BV14" s="127"/>
      <c r="BW14" s="127"/>
      <c r="BX14" s="127"/>
      <c r="BY14" s="127"/>
      <c r="BZ14" s="127">
        <f>'Reflection -4'!BA13</f>
        <v>2.5</v>
      </c>
      <c r="CA14" s="127"/>
      <c r="CB14" s="127"/>
      <c r="CC14" s="127">
        <f>AVERAGE(Internal!$E14,Internal!$O14,Internal!$Y14,Internal!$AI14,Internal!$AS14,Internal!$BB14,Internal!$BK14,Internal!$BT14)</f>
        <v>2.0083333333333333</v>
      </c>
      <c r="CD14" s="127">
        <f>AVERAGE(Internal!$F14,Internal!$P14,Internal!$Z14,Internal!$AJ14)</f>
        <v>2.25</v>
      </c>
      <c r="CE14" s="127">
        <f>AVERAGE(Internal!$AK14,Internal!$AA14,Internal!$Q14,Internal!$G14)</f>
        <v>2.25</v>
      </c>
      <c r="CF14" s="127">
        <f>AVERAGE(Internal!$H14,Internal!$R14,Internal!$AB14,Internal!$AL14)</f>
        <v>2.75</v>
      </c>
      <c r="CG14" s="127"/>
      <c r="CH14" s="127">
        <f>AVERAGE(Internal!$AN14,Internal!$AD14,Internal!$T14,Internal!$J14)</f>
        <v>2.666666666666667</v>
      </c>
      <c r="CI14" s="127">
        <f>Internal!$CC14+Internal!$CD14+Internal!$CE14+Internal!$CF14+Internal!$CH14</f>
        <v>11.925000000000001</v>
      </c>
      <c r="CJ14" s="127">
        <f>Internal!$CI14/25*100</f>
        <v>47.7</v>
      </c>
      <c r="CK14" s="127">
        <f>AVERAGE(Internal!$BZ14,Internal!$BQ14,Internal!$BH14,Internal!$AY14,Internal!$AP14,Internal!$AF14,Internal!$V14,Internal!$L14)</f>
        <v>1.75</v>
      </c>
      <c r="CL14" s="127">
        <f>AVERAGE(Internal!$L14,Internal!$V14,Internal!$AF14,Internal!$AP14)</f>
        <v>1.375</v>
      </c>
      <c r="CM14" s="133"/>
    </row>
    <row r="15" spans="1:91" s="106" customFormat="1" ht="23.1" customHeight="1" x14ac:dyDescent="0.3">
      <c r="A15" s="134">
        <v>12</v>
      </c>
      <c r="B15" s="134" t="s">
        <v>177</v>
      </c>
      <c r="C15" s="135" t="s">
        <v>178</v>
      </c>
      <c r="D15" s="128"/>
      <c r="E15" s="128">
        <f>'RP 1'!Q14</f>
        <v>3</v>
      </c>
      <c r="F15" s="128">
        <f>'RP 1'!W14</f>
        <v>3</v>
      </c>
      <c r="G15" s="127">
        <f>'RP 1'!AC14</f>
        <v>3</v>
      </c>
      <c r="H15" s="127">
        <f>'RP 1'!AI14</f>
        <v>3</v>
      </c>
      <c r="I15" s="128"/>
      <c r="J15" s="128">
        <f>'RP 1'!AU14</f>
        <v>3</v>
      </c>
      <c r="K15" s="128">
        <f>'RP 1'!AZ14</f>
        <v>4</v>
      </c>
      <c r="L15" s="128">
        <f>'RP 1'!BG14</f>
        <v>0</v>
      </c>
      <c r="M15" s="128"/>
      <c r="N15" s="128"/>
      <c r="O15" s="128">
        <f>'R P- 2'!Q14</f>
        <v>3</v>
      </c>
      <c r="P15" s="128">
        <f>'R P- 2'!W14</f>
        <v>3</v>
      </c>
      <c r="Q15" s="128">
        <f>'R P- 2'!AC14</f>
        <v>3</v>
      </c>
      <c r="R15" s="128">
        <f>'R P- 2'!AI14</f>
        <v>3</v>
      </c>
      <c r="S15" s="128"/>
      <c r="T15" s="128">
        <f>'R P- 2'!AU14</f>
        <v>3</v>
      </c>
      <c r="U15" s="128">
        <f>'R P- 2'!BA14</f>
        <v>2.75</v>
      </c>
      <c r="V15" s="128">
        <f>'R P- 2'!BG14</f>
        <v>3</v>
      </c>
      <c r="W15" s="128"/>
      <c r="X15" s="128"/>
      <c r="Y15" s="128">
        <f>'R P - 3'!Q14</f>
        <v>0</v>
      </c>
      <c r="Z15" s="128">
        <f>'R P - 3'!W14</f>
        <v>0</v>
      </c>
      <c r="AA15" s="128">
        <f>'R P - 3'!AC14</f>
        <v>1.5</v>
      </c>
      <c r="AB15" s="128">
        <f>'R P - 3'!AI14</f>
        <v>0</v>
      </c>
      <c r="AC15" s="128"/>
      <c r="AD15" s="128">
        <f>'R P - 3'!AU14</f>
        <v>0</v>
      </c>
      <c r="AE15" s="128">
        <f>'R P - 3'!BA14</f>
        <v>0</v>
      </c>
      <c r="AF15" s="128">
        <f>'R P - 3'!BG14</f>
        <v>0</v>
      </c>
      <c r="AG15" s="128"/>
      <c r="AH15" s="128"/>
      <c r="AI15" s="128">
        <f>'R P -4'!Q14</f>
        <v>3.2</v>
      </c>
      <c r="AJ15" s="128">
        <f>'R P -4'!W14</f>
        <v>2.3333333333333335</v>
      </c>
      <c r="AK15" s="128">
        <f>'R P -4'!AC14</f>
        <v>2.5</v>
      </c>
      <c r="AL15" s="128">
        <f>'R P -4'!AI14</f>
        <v>1</v>
      </c>
      <c r="AM15" s="128"/>
      <c r="AN15" s="128">
        <f>'R P -4'!AU14</f>
        <v>3</v>
      </c>
      <c r="AO15" s="128">
        <f>'R P -4'!BA14</f>
        <v>2.6666666666666665</v>
      </c>
      <c r="AP15" s="128">
        <f>'R P -4'!BG14</f>
        <v>1.5</v>
      </c>
      <c r="AQ15" s="128"/>
      <c r="AR15" s="128"/>
      <c r="AS15" s="128">
        <f>'Reflection -1 '!R14</f>
        <v>4</v>
      </c>
      <c r="AT15" s="128"/>
      <c r="AU15" s="128"/>
      <c r="AV15" s="128"/>
      <c r="AW15" s="128"/>
      <c r="AX15" s="128"/>
      <c r="AY15" s="128">
        <f>'Reflection -1 '!BB14</f>
        <v>4.5</v>
      </c>
      <c r="AZ15" s="128"/>
      <c r="BA15" s="128"/>
      <c r="BB15" s="128">
        <f>'Reflection -2'!Q14</f>
        <v>2.6666666666666665</v>
      </c>
      <c r="BC15" s="128"/>
      <c r="BD15" s="128"/>
      <c r="BE15" s="128"/>
      <c r="BF15" s="128"/>
      <c r="BG15" s="128"/>
      <c r="BH15" s="128">
        <f>'Reflection -2'!BA14</f>
        <v>2.5</v>
      </c>
      <c r="BI15" s="128"/>
      <c r="BJ15" s="128"/>
      <c r="BK15" s="128">
        <f>'Reflection -3'!Q14</f>
        <v>3.3333333333333335</v>
      </c>
      <c r="BL15" s="128"/>
      <c r="BM15" s="128"/>
      <c r="BN15" s="128"/>
      <c r="BO15" s="128"/>
      <c r="BP15" s="128"/>
      <c r="BQ15" s="128">
        <f>'Reflection -3'!BA14</f>
        <v>1.6666666666666667</v>
      </c>
      <c r="BR15" s="128"/>
      <c r="BS15" s="128"/>
      <c r="BT15" s="128">
        <f>'Reflection -3'!Q14</f>
        <v>3.3333333333333335</v>
      </c>
      <c r="BU15" s="128"/>
      <c r="BV15" s="128"/>
      <c r="BW15" s="128"/>
      <c r="BX15" s="128"/>
      <c r="BY15" s="128"/>
      <c r="BZ15" s="128">
        <f>'Reflection -4'!BA14</f>
        <v>2.5</v>
      </c>
      <c r="CA15" s="128"/>
      <c r="CB15" s="127"/>
      <c r="CC15" s="128">
        <f>AVERAGE(Internal!$E15,Internal!$O15,Internal!$Y15,Internal!$AI15,Internal!$AS15,Internal!$BB15,Internal!$BK15,Internal!$BT15)</f>
        <v>2.8166666666666664</v>
      </c>
      <c r="CD15" s="128">
        <f>AVERAGE(Internal!$F15,Internal!$P15,Internal!$Z15,Internal!$AJ15)</f>
        <v>2.0833333333333335</v>
      </c>
      <c r="CE15" s="127">
        <f>AVERAGE(Internal!$AK15,Internal!$AA15,Internal!$Q15,Internal!$G15)</f>
        <v>2.5</v>
      </c>
      <c r="CF15" s="128">
        <f>AVERAGE(Internal!$H15,Internal!$R15,Internal!$AB15,Internal!$AL15)</f>
        <v>1.75</v>
      </c>
      <c r="CG15" s="127"/>
      <c r="CH15" s="128">
        <f>AVERAGE(Internal!$AN15,Internal!$AD15,Internal!$T15,Internal!$J15)</f>
        <v>2.25</v>
      </c>
      <c r="CI15" s="128">
        <f>Internal!$CC15+Internal!$CD15+Internal!$CE15+Internal!$CF15+Internal!$CH15</f>
        <v>11.4</v>
      </c>
      <c r="CJ15" s="128">
        <f>Internal!$CI15/25*100</f>
        <v>45.6</v>
      </c>
      <c r="CK15" s="128">
        <f>AVERAGE(Internal!$BZ15,Internal!$BQ15,Internal!$BH15,Internal!$AY15,Internal!$AP15,Internal!$AF15,Internal!$V15,Internal!$L15)</f>
        <v>1.9583333333333335</v>
      </c>
      <c r="CL15" s="128">
        <f>AVERAGE(Internal!$L15,Internal!$V15,Internal!$AF15,Internal!$AP15)</f>
        <v>1.125</v>
      </c>
      <c r="CM15" s="136"/>
    </row>
    <row r="16" spans="1:91" s="106" customFormat="1" ht="23.1" customHeight="1" x14ac:dyDescent="0.3">
      <c r="A16" s="131">
        <v>13</v>
      </c>
      <c r="B16" s="131" t="s">
        <v>86</v>
      </c>
      <c r="C16" s="132" t="s">
        <v>87</v>
      </c>
      <c r="D16" s="127"/>
      <c r="E16" s="127">
        <f>'RP 1'!Q15</f>
        <v>2</v>
      </c>
      <c r="F16" s="127">
        <f>'RP 1'!W15</f>
        <v>3</v>
      </c>
      <c r="G16" s="127">
        <f>'RP 1'!AC15</f>
        <v>2.5</v>
      </c>
      <c r="H16" s="127">
        <f>'RP 1'!AI15</f>
        <v>3</v>
      </c>
      <c r="I16" s="127"/>
      <c r="J16" s="127">
        <f>'RP 1'!AU15</f>
        <v>1</v>
      </c>
      <c r="K16" s="127">
        <f>'RP 1'!AZ15</f>
        <v>4</v>
      </c>
      <c r="L16" s="127">
        <f>'RP 1'!BG15</f>
        <v>0</v>
      </c>
      <c r="M16" s="127"/>
      <c r="N16" s="127"/>
      <c r="O16" s="127">
        <f>'R P- 2'!Q15</f>
        <v>2</v>
      </c>
      <c r="P16" s="127">
        <f>'R P- 2'!W15</f>
        <v>3</v>
      </c>
      <c r="Q16" s="127">
        <f>'R P- 2'!AC15</f>
        <v>2.5</v>
      </c>
      <c r="R16" s="127">
        <f>'R P- 2'!AI15</f>
        <v>3</v>
      </c>
      <c r="S16" s="127"/>
      <c r="T16" s="127">
        <f>'R P- 2'!AU15</f>
        <v>1</v>
      </c>
      <c r="U16" s="127">
        <f>'R P- 2'!BA15</f>
        <v>4</v>
      </c>
      <c r="V16" s="127">
        <f>'R P- 2'!BG15</f>
        <v>3</v>
      </c>
      <c r="W16" s="127"/>
      <c r="X16" s="127"/>
      <c r="Y16" s="127">
        <f>'R P - 3'!Q15</f>
        <v>2</v>
      </c>
      <c r="Z16" s="127">
        <f>'R P - 3'!W15</f>
        <v>0</v>
      </c>
      <c r="AA16" s="127">
        <f>'R P - 3'!AC15</f>
        <v>0</v>
      </c>
      <c r="AB16" s="127">
        <f>'R P - 3'!AI15</f>
        <v>0</v>
      </c>
      <c r="AC16" s="127"/>
      <c r="AD16" s="127">
        <f>'R P - 3'!AU15</f>
        <v>0</v>
      </c>
      <c r="AE16" s="127">
        <f>'R P - 3'!BA15</f>
        <v>0</v>
      </c>
      <c r="AF16" s="127">
        <f>'R P - 3'!BG15</f>
        <v>0</v>
      </c>
      <c r="AG16" s="127"/>
      <c r="AH16" s="127"/>
      <c r="AI16" s="127">
        <f>'R P -4'!Q15</f>
        <v>2.4</v>
      </c>
      <c r="AJ16" s="127">
        <f>'R P -4'!W15</f>
        <v>3</v>
      </c>
      <c r="AK16" s="127">
        <f>'R P -4'!AC15</f>
        <v>2</v>
      </c>
      <c r="AL16" s="127">
        <f>'R P -4'!AI15</f>
        <v>5</v>
      </c>
      <c r="AM16" s="127"/>
      <c r="AN16" s="127">
        <f>'R P -4'!AU15</f>
        <v>1.6666666666666667</v>
      </c>
      <c r="AO16" s="127">
        <f>'R P -4'!BA15</f>
        <v>5</v>
      </c>
      <c r="AP16" s="127">
        <f>'R P -4'!BG15</f>
        <v>2.5</v>
      </c>
      <c r="AQ16" s="127"/>
      <c r="AR16" s="127"/>
      <c r="AS16" s="127">
        <f>'Reflection -1 '!R15</f>
        <v>3.6666666666666665</v>
      </c>
      <c r="AT16" s="127"/>
      <c r="AU16" s="127"/>
      <c r="AV16" s="127"/>
      <c r="AW16" s="127"/>
      <c r="AX16" s="127"/>
      <c r="AY16" s="127">
        <f>'Reflection -1 '!BB15</f>
        <v>4.5</v>
      </c>
      <c r="AZ16" s="127"/>
      <c r="BA16" s="127"/>
      <c r="BB16" s="127">
        <f>'Reflection -2'!Q15</f>
        <v>3</v>
      </c>
      <c r="BC16" s="127"/>
      <c r="BD16" s="127"/>
      <c r="BE16" s="127"/>
      <c r="BF16" s="127"/>
      <c r="BG16" s="127"/>
      <c r="BH16" s="127">
        <f>'Reflection -2'!BA15</f>
        <v>2.5</v>
      </c>
      <c r="BI16" s="127"/>
      <c r="BJ16" s="127"/>
      <c r="BK16" s="127">
        <f>'Reflection -3'!Q15</f>
        <v>3</v>
      </c>
      <c r="BL16" s="127"/>
      <c r="BM16" s="127"/>
      <c r="BN16" s="127"/>
      <c r="BO16" s="127"/>
      <c r="BP16" s="127"/>
      <c r="BQ16" s="127">
        <f>'Reflection -3'!BA15</f>
        <v>1.6666666666666667</v>
      </c>
      <c r="BR16" s="127"/>
      <c r="BS16" s="127"/>
      <c r="BT16" s="127">
        <f>'Reflection -3'!Q15</f>
        <v>3</v>
      </c>
      <c r="BU16" s="127"/>
      <c r="BV16" s="127"/>
      <c r="BW16" s="127"/>
      <c r="BX16" s="127"/>
      <c r="BY16" s="127"/>
      <c r="BZ16" s="127">
        <f>'Reflection -4'!BA15</f>
        <v>2.5</v>
      </c>
      <c r="CA16" s="127"/>
      <c r="CB16" s="127"/>
      <c r="CC16" s="127">
        <f>AVERAGE(Internal!$E16,Internal!$O16,Internal!$Y16,Internal!$AI16,Internal!$AS16,Internal!$BB16,Internal!$BK16,Internal!$BT16)</f>
        <v>2.6333333333333333</v>
      </c>
      <c r="CD16" s="127">
        <f>AVERAGE(Internal!$F16,Internal!$P16,Internal!$Z16,Internal!$AJ16)</f>
        <v>2.25</v>
      </c>
      <c r="CE16" s="127">
        <f>AVERAGE(Internal!$AK16,Internal!$AA16,Internal!$Q16,Internal!$G16)</f>
        <v>1.75</v>
      </c>
      <c r="CF16" s="127">
        <f>AVERAGE(Internal!$H16,Internal!$R16,Internal!$AB16,Internal!$AL16)</f>
        <v>2.75</v>
      </c>
      <c r="CG16" s="127"/>
      <c r="CH16" s="127">
        <f>AVERAGE(Internal!$AN16,Internal!$AD16,Internal!$T16,Internal!$J16)</f>
        <v>0.91666666666666674</v>
      </c>
      <c r="CI16" s="127">
        <f>Internal!$CC16+Internal!$CD16+Internal!$CE16+Internal!$CF16+Internal!$CH16</f>
        <v>10.299999999999999</v>
      </c>
      <c r="CJ16" s="127">
        <f>Internal!$CI16/25*100</f>
        <v>41.199999999999996</v>
      </c>
      <c r="CK16" s="127">
        <f>AVERAGE(Internal!$BZ16,Internal!$BQ16,Internal!$BH16,Internal!$AY16,Internal!$AP16,Internal!$AF16,Internal!$V16,Internal!$L16)</f>
        <v>2.0833333333333335</v>
      </c>
      <c r="CL16" s="127">
        <f>AVERAGE(Internal!$L16,Internal!$V16,Internal!$AF16,Internal!$AP16)</f>
        <v>1.375</v>
      </c>
      <c r="CM16" s="133"/>
    </row>
    <row r="17" spans="1:91" s="106" customFormat="1" ht="23.1" customHeight="1" x14ac:dyDescent="0.3">
      <c r="A17" s="134">
        <v>14</v>
      </c>
      <c r="B17" s="134" t="s">
        <v>193</v>
      </c>
      <c r="C17" s="135" t="s">
        <v>194</v>
      </c>
      <c r="D17" s="128"/>
      <c r="E17" s="128">
        <f>'RP 1'!Q16</f>
        <v>2.4</v>
      </c>
      <c r="F17" s="128">
        <f>'RP 1'!W16</f>
        <v>2</v>
      </c>
      <c r="G17" s="127">
        <f>'RP 1'!AC16</f>
        <v>2.5</v>
      </c>
      <c r="H17" s="127">
        <f>'RP 1'!AI16</f>
        <v>2.5</v>
      </c>
      <c r="I17" s="128"/>
      <c r="J17" s="128">
        <f>'RP 1'!AU16</f>
        <v>2</v>
      </c>
      <c r="K17" s="128">
        <f>'RP 1'!AZ16</f>
        <v>3</v>
      </c>
      <c r="L17" s="128">
        <f>'RP 1'!BG16</f>
        <v>0</v>
      </c>
      <c r="M17" s="128"/>
      <c r="N17" s="128"/>
      <c r="O17" s="128">
        <f>'R P- 2'!Q16</f>
        <v>2</v>
      </c>
      <c r="P17" s="128">
        <f>'R P- 2'!W16</f>
        <v>2.6666666666666665</v>
      </c>
      <c r="Q17" s="128">
        <f>'R P- 2'!AC16</f>
        <v>2.5</v>
      </c>
      <c r="R17" s="128">
        <f>'R P- 2'!AI16</f>
        <v>2.5</v>
      </c>
      <c r="S17" s="128"/>
      <c r="T17" s="128">
        <f>'R P- 2'!AU16</f>
        <v>2</v>
      </c>
      <c r="U17" s="128">
        <f>'R P- 2'!BA16</f>
        <v>1.8333333333333333</v>
      </c>
      <c r="V17" s="128">
        <f>'R P- 2'!BG16</f>
        <v>2</v>
      </c>
      <c r="W17" s="128"/>
      <c r="X17" s="128"/>
      <c r="Y17" s="128">
        <f>'R P - 3'!Q16</f>
        <v>3</v>
      </c>
      <c r="Z17" s="128">
        <f>'R P - 3'!W16</f>
        <v>3</v>
      </c>
      <c r="AA17" s="128">
        <f>'R P - 3'!AC16</f>
        <v>1</v>
      </c>
      <c r="AB17" s="128">
        <f>'R P - 3'!AI16</f>
        <v>3</v>
      </c>
      <c r="AC17" s="128"/>
      <c r="AD17" s="128">
        <f>'R P - 3'!AU16</f>
        <v>3</v>
      </c>
      <c r="AE17" s="128">
        <f>'R P - 3'!BA16</f>
        <v>0</v>
      </c>
      <c r="AF17" s="128">
        <f>'R P - 3'!BG16</f>
        <v>0</v>
      </c>
      <c r="AG17" s="128"/>
      <c r="AH17" s="128"/>
      <c r="AI17" s="128">
        <f>'R P -4'!Q16</f>
        <v>3.6</v>
      </c>
      <c r="AJ17" s="128">
        <f>'R P -4'!W16</f>
        <v>3</v>
      </c>
      <c r="AK17" s="128">
        <f>'R P -4'!AC16</f>
        <v>1.5</v>
      </c>
      <c r="AL17" s="128">
        <f>'R P -4'!AI16</f>
        <v>1</v>
      </c>
      <c r="AM17" s="128"/>
      <c r="AN17" s="128">
        <f>'R P -4'!AU16</f>
        <v>2.3333333333333335</v>
      </c>
      <c r="AO17" s="128">
        <f>'R P -4'!BA16</f>
        <v>1</v>
      </c>
      <c r="AP17" s="128">
        <f>'R P -4'!BG16</f>
        <v>2.5</v>
      </c>
      <c r="AQ17" s="128"/>
      <c r="AR17" s="128"/>
      <c r="AS17" s="128">
        <f>'Reflection -1 '!R16</f>
        <v>3.6666666666666665</v>
      </c>
      <c r="AT17" s="128"/>
      <c r="AU17" s="128"/>
      <c r="AV17" s="128"/>
      <c r="AW17" s="128"/>
      <c r="AX17" s="128"/>
      <c r="AY17" s="128">
        <f>'Reflection -1 '!BB16</f>
        <v>4</v>
      </c>
      <c r="AZ17" s="128"/>
      <c r="BA17" s="128"/>
      <c r="BB17" s="128">
        <f>'Reflection -2'!Q16</f>
        <v>0</v>
      </c>
      <c r="BC17" s="128"/>
      <c r="BD17" s="128"/>
      <c r="BE17" s="128"/>
      <c r="BF17" s="128"/>
      <c r="BG17" s="128"/>
      <c r="BH17" s="128">
        <f>'Reflection -2'!BA16</f>
        <v>0</v>
      </c>
      <c r="BI17" s="128"/>
      <c r="BJ17" s="128"/>
      <c r="BK17" s="128">
        <f>'Reflection -3'!Q16</f>
        <v>2.3333333333333335</v>
      </c>
      <c r="BL17" s="128"/>
      <c r="BM17" s="128"/>
      <c r="BN17" s="128"/>
      <c r="BO17" s="128"/>
      <c r="BP17" s="128"/>
      <c r="BQ17" s="128">
        <f>'Reflection -3'!BA16</f>
        <v>1.6666666666666667</v>
      </c>
      <c r="BR17" s="128"/>
      <c r="BS17" s="128"/>
      <c r="BT17" s="128">
        <f>'Reflection -3'!Q16</f>
        <v>2.3333333333333335</v>
      </c>
      <c r="BU17" s="128"/>
      <c r="BV17" s="128"/>
      <c r="BW17" s="128"/>
      <c r="BX17" s="128"/>
      <c r="BY17" s="128"/>
      <c r="BZ17" s="128">
        <f>'Reflection -4'!BA16</f>
        <v>0</v>
      </c>
      <c r="CA17" s="128"/>
      <c r="CB17" s="127"/>
      <c r="CC17" s="128">
        <f>AVERAGE(Internal!$E17,Internal!$O17,Internal!$Y17,Internal!$AI17,Internal!$AS17,Internal!$BB17,Internal!$BK17,Internal!$BT17)</f>
        <v>2.4166666666666665</v>
      </c>
      <c r="CD17" s="128">
        <f>AVERAGE(Internal!$F17,Internal!$P17,Internal!$Z17,Internal!$AJ17)</f>
        <v>2.6666666666666665</v>
      </c>
      <c r="CE17" s="127">
        <f>AVERAGE(Internal!$AK17,Internal!$AA17,Internal!$Q17,Internal!$G17)</f>
        <v>1.875</v>
      </c>
      <c r="CF17" s="128">
        <f>AVERAGE(Internal!$H17,Internal!$R17,Internal!$AB17,Internal!$AL17)</f>
        <v>2.25</v>
      </c>
      <c r="CG17" s="127"/>
      <c r="CH17" s="128">
        <f>AVERAGE(Internal!$AN17,Internal!$AD17,Internal!$T17,Internal!$J17)</f>
        <v>2.3333333333333335</v>
      </c>
      <c r="CI17" s="128">
        <f>Internal!$CC17+Internal!$CD17+Internal!$CE17+Internal!$CF17+Internal!$CH17</f>
        <v>11.541666666666666</v>
      </c>
      <c r="CJ17" s="128">
        <f>Internal!$CI17/25*100</f>
        <v>46.166666666666664</v>
      </c>
      <c r="CK17" s="128">
        <f>AVERAGE(Internal!$BZ17,Internal!$BQ17,Internal!$BH17,Internal!$AY17,Internal!$AP17,Internal!$AF17,Internal!$V17,Internal!$L17)</f>
        <v>1.2708333333333335</v>
      </c>
      <c r="CL17" s="128">
        <f>AVERAGE(Internal!$L17,Internal!$V17,Internal!$AF17,Internal!$AP17)</f>
        <v>1.125</v>
      </c>
      <c r="CM17" s="136"/>
    </row>
    <row r="18" spans="1:91" s="106" customFormat="1" ht="23.1" customHeight="1" x14ac:dyDescent="0.3">
      <c r="A18" s="131">
        <v>15</v>
      </c>
      <c r="B18" s="131" t="s">
        <v>292</v>
      </c>
      <c r="C18" s="132" t="s">
        <v>293</v>
      </c>
      <c r="D18" s="127"/>
      <c r="E18" s="127">
        <f>'RP 1'!Q17</f>
        <v>3.2</v>
      </c>
      <c r="F18" s="127">
        <f>'RP 1'!W17</f>
        <v>3</v>
      </c>
      <c r="G18" s="127">
        <f>'RP 1'!AC17</f>
        <v>2</v>
      </c>
      <c r="H18" s="127">
        <f>'RP 1'!AI17</f>
        <v>2.5</v>
      </c>
      <c r="I18" s="127"/>
      <c r="J18" s="127">
        <f>'RP 1'!AU17</f>
        <v>3</v>
      </c>
      <c r="K18" s="127">
        <f>'RP 1'!AZ17</f>
        <v>4</v>
      </c>
      <c r="L18" s="127">
        <f>'RP 1'!BG17</f>
        <v>0</v>
      </c>
      <c r="M18" s="127"/>
      <c r="N18" s="127"/>
      <c r="O18" s="127">
        <f>'R P- 2'!Q17</f>
        <v>3</v>
      </c>
      <c r="P18" s="127">
        <f>'R P- 2'!W17</f>
        <v>2.6666666666666665</v>
      </c>
      <c r="Q18" s="127">
        <f>'R P- 2'!AC17</f>
        <v>2</v>
      </c>
      <c r="R18" s="127">
        <f>'R P- 2'!AI17</f>
        <v>2.5</v>
      </c>
      <c r="S18" s="127"/>
      <c r="T18" s="127">
        <f>'R P- 2'!AU17</f>
        <v>2</v>
      </c>
      <c r="U18" s="127">
        <f>'R P- 2'!BA17</f>
        <v>3.0833333333333335</v>
      </c>
      <c r="V18" s="127">
        <f>'R P- 2'!BG17</f>
        <v>2</v>
      </c>
      <c r="W18" s="127"/>
      <c r="X18" s="127"/>
      <c r="Y18" s="127">
        <f>'R P - 3'!Q17</f>
        <v>2.6</v>
      </c>
      <c r="Z18" s="127">
        <f>'R P - 3'!W17</f>
        <v>2</v>
      </c>
      <c r="AA18" s="127">
        <f>'R P - 3'!AC17</f>
        <v>1</v>
      </c>
      <c r="AB18" s="127">
        <f>'R P - 3'!AI17</f>
        <v>1.3333333333333333</v>
      </c>
      <c r="AC18" s="127"/>
      <c r="AD18" s="127">
        <f>'R P - 3'!AU17</f>
        <v>2</v>
      </c>
      <c r="AE18" s="127">
        <f>'R P - 3'!BA17</f>
        <v>2</v>
      </c>
      <c r="AF18" s="127">
        <f>'R P - 3'!BG17</f>
        <v>2</v>
      </c>
      <c r="AG18" s="127"/>
      <c r="AH18" s="127"/>
      <c r="AI18" s="127" t="str">
        <f>'R P -4'!Q17</f>
        <v>0</v>
      </c>
      <c r="AJ18" s="127" t="str">
        <f>'R P -4'!W17</f>
        <v>0</v>
      </c>
      <c r="AK18" s="127" t="str">
        <f>'R P -4'!AC17</f>
        <v>0</v>
      </c>
      <c r="AL18" s="127" t="str">
        <f>'R P -4'!AI17</f>
        <v>0</v>
      </c>
      <c r="AM18" s="127"/>
      <c r="AN18" s="127" t="str">
        <f>'R P -4'!AU17</f>
        <v>0</v>
      </c>
      <c r="AO18" s="127" t="str">
        <f>'R P -4'!BA17</f>
        <v>0</v>
      </c>
      <c r="AP18" s="127" t="str">
        <f>'R P -4'!BG17</f>
        <v>0</v>
      </c>
      <c r="AQ18" s="127"/>
      <c r="AR18" s="127"/>
      <c r="AS18" s="127" t="str">
        <f>'Reflection -1 '!R17</f>
        <v>0</v>
      </c>
      <c r="AT18" s="127"/>
      <c r="AU18" s="127"/>
      <c r="AV18" s="127"/>
      <c r="AW18" s="127"/>
      <c r="AX18" s="127"/>
      <c r="AY18" s="127" t="str">
        <f>'Reflection -1 '!BB17</f>
        <v>0</v>
      </c>
      <c r="AZ18" s="127"/>
      <c r="BA18" s="127"/>
      <c r="BB18" s="127" t="str">
        <f>'Reflection -2'!Q17</f>
        <v>0</v>
      </c>
      <c r="BC18" s="127"/>
      <c r="BD18" s="127"/>
      <c r="BE18" s="127"/>
      <c r="BF18" s="127"/>
      <c r="BG18" s="127"/>
      <c r="BH18" s="127" t="str">
        <f>'Reflection -2'!BA17</f>
        <v>0</v>
      </c>
      <c r="BI18" s="127"/>
      <c r="BJ18" s="127"/>
      <c r="BK18" s="127" t="str">
        <f>'Reflection -3'!Q17</f>
        <v>0</v>
      </c>
      <c r="BL18" s="127"/>
      <c r="BM18" s="127"/>
      <c r="BN18" s="127"/>
      <c r="BO18" s="127"/>
      <c r="BP18" s="127"/>
      <c r="BQ18" s="127" t="str">
        <f>'Reflection -3'!BA17</f>
        <v>0</v>
      </c>
      <c r="BR18" s="127"/>
      <c r="BS18" s="127"/>
      <c r="BT18" s="127" t="str">
        <f>'Reflection -3'!Q17</f>
        <v>0</v>
      </c>
      <c r="BU18" s="127"/>
      <c r="BV18" s="127"/>
      <c r="BW18" s="127"/>
      <c r="BX18" s="127"/>
      <c r="BY18" s="127"/>
      <c r="BZ18" s="127" t="str">
        <f>'Reflection -4'!BA17</f>
        <v>0</v>
      </c>
      <c r="CA18" s="127"/>
      <c r="CB18" s="127"/>
      <c r="CC18" s="127">
        <f>AVERAGE(Internal!$E18,Internal!$O18,Internal!$Y18,Internal!$AI18,Internal!$AS18,Internal!$BB18,Internal!$BK18,Internal!$BT18)</f>
        <v>2.9333333333333336</v>
      </c>
      <c r="CD18" s="127">
        <f>AVERAGE(Internal!$F18,Internal!$P18,Internal!$Z18,Internal!$AJ18)</f>
        <v>2.5555555555555554</v>
      </c>
      <c r="CE18" s="127">
        <f>AVERAGE(Internal!$AK18,Internal!$AA18,Internal!$Q18,Internal!$G18)</f>
        <v>1.6666666666666667</v>
      </c>
      <c r="CF18" s="127">
        <f>AVERAGE(Internal!$H18,Internal!$R18,Internal!$AB18,Internal!$AL18)</f>
        <v>2.1111111111111112</v>
      </c>
      <c r="CG18" s="127"/>
      <c r="CH18" s="127">
        <f>AVERAGE(Internal!$AN18,Internal!$AD18,Internal!$T18,Internal!$J18)</f>
        <v>2.3333333333333335</v>
      </c>
      <c r="CI18" s="127">
        <f>Internal!$CC18+Internal!$CD18+Internal!$CE18+Internal!$CF18+Internal!$CH18</f>
        <v>11.600000000000001</v>
      </c>
      <c r="CJ18" s="127">
        <f>Internal!$CI18/25*100</f>
        <v>46.400000000000006</v>
      </c>
      <c r="CK18" s="127">
        <f>AVERAGE(Internal!$BZ18,Internal!$BQ18,Internal!$BH18,Internal!$AY18,Internal!$AP18,Internal!$AF18,Internal!$V18,Internal!$L18)</f>
        <v>1.3333333333333333</v>
      </c>
      <c r="CL18" s="127">
        <f>AVERAGE(Internal!$L18,Internal!$V18,Internal!$AF18,Internal!$AP18)</f>
        <v>1.3333333333333333</v>
      </c>
      <c r="CM18" s="133"/>
    </row>
    <row r="19" spans="1:91" s="106" customFormat="1" ht="23.1" customHeight="1" x14ac:dyDescent="0.3">
      <c r="A19" s="134">
        <v>16</v>
      </c>
      <c r="B19" s="134" t="s">
        <v>104</v>
      </c>
      <c r="C19" s="135" t="s">
        <v>105</v>
      </c>
      <c r="D19" s="128"/>
      <c r="E19" s="128">
        <f>'RP 1'!Q18</f>
        <v>1</v>
      </c>
      <c r="F19" s="128">
        <f>'RP 1'!W18</f>
        <v>1</v>
      </c>
      <c r="G19" s="127">
        <f>'RP 1'!AC18</f>
        <v>1</v>
      </c>
      <c r="H19" s="127">
        <f>'RP 1'!AI18</f>
        <v>1</v>
      </c>
      <c r="I19" s="128"/>
      <c r="J19" s="128">
        <f>'RP 1'!AU18</f>
        <v>1</v>
      </c>
      <c r="K19" s="128">
        <f>'RP 1'!AZ18</f>
        <v>1</v>
      </c>
      <c r="L19" s="128">
        <f>'RP 1'!BG18</f>
        <v>0</v>
      </c>
      <c r="M19" s="128"/>
      <c r="N19" s="128"/>
      <c r="O19" s="128">
        <f>'R P- 2'!Q18</f>
        <v>1.4</v>
      </c>
      <c r="P19" s="128">
        <f>'R P- 2'!W18</f>
        <v>1</v>
      </c>
      <c r="Q19" s="128">
        <f>'R P- 2'!AC18</f>
        <v>1</v>
      </c>
      <c r="R19" s="128">
        <f>'R P- 2'!AI18</f>
        <v>1</v>
      </c>
      <c r="S19" s="128"/>
      <c r="T19" s="128">
        <f>'R P- 2'!AU18</f>
        <v>1</v>
      </c>
      <c r="U19" s="128">
        <f>'R P- 2'!BA18</f>
        <v>1</v>
      </c>
      <c r="V19" s="128">
        <f>'R P- 2'!BG18</f>
        <v>3</v>
      </c>
      <c r="W19" s="128"/>
      <c r="X19" s="128"/>
      <c r="Y19" s="128">
        <f>'R P - 3'!Q18</f>
        <v>2</v>
      </c>
      <c r="Z19" s="128">
        <f>'R P - 3'!W18</f>
        <v>0</v>
      </c>
      <c r="AA19" s="128">
        <f>'R P - 3'!AC18</f>
        <v>0</v>
      </c>
      <c r="AB19" s="128">
        <f>'R P - 3'!AI18</f>
        <v>0</v>
      </c>
      <c r="AC19" s="128"/>
      <c r="AD19" s="128">
        <f>'R P - 3'!AU18</f>
        <v>0</v>
      </c>
      <c r="AE19" s="128">
        <f>'R P - 3'!BA18</f>
        <v>0</v>
      </c>
      <c r="AF19" s="128">
        <f>'R P - 3'!BG18</f>
        <v>0</v>
      </c>
      <c r="AG19" s="128"/>
      <c r="AH19" s="128"/>
      <c r="AI19" s="128">
        <f>'R P -4'!Q18</f>
        <v>2.4</v>
      </c>
      <c r="AJ19" s="128">
        <f>'R P -4'!W18</f>
        <v>3</v>
      </c>
      <c r="AK19" s="128">
        <f>'R P -4'!AC18</f>
        <v>2</v>
      </c>
      <c r="AL19" s="128">
        <f>'R P -4'!AI18</f>
        <v>2</v>
      </c>
      <c r="AM19" s="128"/>
      <c r="AN19" s="128">
        <f>'R P -4'!AU18</f>
        <v>3</v>
      </c>
      <c r="AO19" s="128">
        <f>'R P -4'!BA18</f>
        <v>1</v>
      </c>
      <c r="AP19" s="128">
        <f>'R P -4'!BG18</f>
        <v>3.5</v>
      </c>
      <c r="AQ19" s="128"/>
      <c r="AR19" s="128"/>
      <c r="AS19" s="128">
        <f>'Reflection -1 '!R18</f>
        <v>3</v>
      </c>
      <c r="AT19" s="128"/>
      <c r="AU19" s="128"/>
      <c r="AV19" s="128"/>
      <c r="AW19" s="128"/>
      <c r="AX19" s="128"/>
      <c r="AY19" s="128">
        <f>'Reflection -1 '!BB18</f>
        <v>4</v>
      </c>
      <c r="AZ19" s="128"/>
      <c r="BA19" s="128"/>
      <c r="BB19" s="128">
        <f>'Reflection -2'!Q18</f>
        <v>2</v>
      </c>
      <c r="BC19" s="128"/>
      <c r="BD19" s="128"/>
      <c r="BE19" s="128"/>
      <c r="BF19" s="128"/>
      <c r="BG19" s="128"/>
      <c r="BH19" s="128">
        <f>'Reflection -2'!BA18</f>
        <v>2.5</v>
      </c>
      <c r="BI19" s="128"/>
      <c r="BJ19" s="128"/>
      <c r="BK19" s="128">
        <f>'Reflection -3'!Q18</f>
        <v>3.3333333333333335</v>
      </c>
      <c r="BL19" s="128"/>
      <c r="BM19" s="128"/>
      <c r="BN19" s="128"/>
      <c r="BO19" s="128"/>
      <c r="BP19" s="128"/>
      <c r="BQ19" s="128">
        <f>'Reflection -3'!BA18</f>
        <v>1.6666666666666667</v>
      </c>
      <c r="BR19" s="128"/>
      <c r="BS19" s="128"/>
      <c r="BT19" s="128">
        <f>'Reflection -3'!Q18</f>
        <v>3.3333333333333335</v>
      </c>
      <c r="BU19" s="128"/>
      <c r="BV19" s="128"/>
      <c r="BW19" s="128"/>
      <c r="BX19" s="128"/>
      <c r="BY19" s="128"/>
      <c r="BZ19" s="128">
        <f>'Reflection -4'!BA18</f>
        <v>2.5</v>
      </c>
      <c r="CA19" s="128"/>
      <c r="CB19" s="127"/>
      <c r="CC19" s="128">
        <f>AVERAGE(Internal!$E19,Internal!$O19,Internal!$Y19,Internal!$AI19,Internal!$AS19,Internal!$BB19,Internal!$BK19,Internal!$BT19)</f>
        <v>2.3083333333333336</v>
      </c>
      <c r="CD19" s="128">
        <f>AVERAGE(Internal!$F19,Internal!$P19,Internal!$Z19,Internal!$AJ19)</f>
        <v>1.25</v>
      </c>
      <c r="CE19" s="127">
        <f>AVERAGE(Internal!$AK19,Internal!$AA19,Internal!$Q19,Internal!$G19)</f>
        <v>1</v>
      </c>
      <c r="CF19" s="128">
        <f>AVERAGE(Internal!$H19,Internal!$R19,Internal!$AB19,Internal!$AL19)</f>
        <v>1</v>
      </c>
      <c r="CG19" s="127"/>
      <c r="CH19" s="128">
        <f>AVERAGE(Internal!$AN19,Internal!$AD19,Internal!$T19,Internal!$J19)</f>
        <v>1.25</v>
      </c>
      <c r="CI19" s="128">
        <f>Internal!$CC19+Internal!$CD19+Internal!$CE19+Internal!$CF19+Internal!$CH19</f>
        <v>6.8083333333333336</v>
      </c>
      <c r="CJ19" s="128">
        <f>Internal!$CI19/25*100</f>
        <v>27.233333333333331</v>
      </c>
      <c r="CK19" s="128">
        <f>AVERAGE(Internal!$BZ19,Internal!$BQ19,Internal!$BH19,Internal!$AY19,Internal!$AP19,Internal!$AF19,Internal!$V19,Internal!$L19)</f>
        <v>2.1458333333333335</v>
      </c>
      <c r="CL19" s="128">
        <f>AVERAGE(Internal!$L19,Internal!$V19,Internal!$AF19,Internal!$AP19)</f>
        <v>1.625</v>
      </c>
      <c r="CM19" s="136"/>
    </row>
    <row r="20" spans="1:91" s="106" customFormat="1" ht="23.1" customHeight="1" x14ac:dyDescent="0.3">
      <c r="A20" s="131">
        <v>17</v>
      </c>
      <c r="B20" s="131" t="s">
        <v>294</v>
      </c>
      <c r="C20" s="132" t="s">
        <v>295</v>
      </c>
      <c r="D20" s="127"/>
      <c r="E20" s="127">
        <f>'RP 1'!Q19</f>
        <v>2.8</v>
      </c>
      <c r="F20" s="127">
        <f>'RP 1'!W19</f>
        <v>3</v>
      </c>
      <c r="G20" s="127">
        <f>'RP 1'!AC19</f>
        <v>2</v>
      </c>
      <c r="H20" s="127">
        <f>'RP 1'!AI19</f>
        <v>3</v>
      </c>
      <c r="I20" s="127"/>
      <c r="J20" s="127">
        <f>'RP 1'!AU19</f>
        <v>3</v>
      </c>
      <c r="K20" s="127">
        <f>'RP 1'!AZ19</f>
        <v>3</v>
      </c>
      <c r="L20" s="127">
        <f>'RP 1'!BG19</f>
        <v>0</v>
      </c>
      <c r="M20" s="127"/>
      <c r="N20" s="127"/>
      <c r="O20" s="127">
        <f>'R P- 2'!Q19</f>
        <v>2.8</v>
      </c>
      <c r="P20" s="127">
        <f>'R P- 2'!W19</f>
        <v>2.6666666666666665</v>
      </c>
      <c r="Q20" s="127">
        <f>'R P- 2'!AC19</f>
        <v>2</v>
      </c>
      <c r="R20" s="127">
        <f>'R P- 2'!AI19</f>
        <v>3</v>
      </c>
      <c r="S20" s="127"/>
      <c r="T20" s="127">
        <f>'R P- 2'!AU19</f>
        <v>2</v>
      </c>
      <c r="U20" s="127">
        <f>'R P- 2'!BA19</f>
        <v>3.3333333333333335</v>
      </c>
      <c r="V20" s="127">
        <f>'R P- 2'!BG19</f>
        <v>4</v>
      </c>
      <c r="W20" s="127"/>
      <c r="X20" s="127"/>
      <c r="Y20" s="127">
        <f>'R P - 3'!Q19</f>
        <v>2.2000000000000002</v>
      </c>
      <c r="Z20" s="127">
        <f>'R P - 3'!W19</f>
        <v>2</v>
      </c>
      <c r="AA20" s="127">
        <f>'R P - 3'!AC19</f>
        <v>1</v>
      </c>
      <c r="AB20" s="127">
        <f>'R P - 3'!AI19</f>
        <v>1.3333333333333333</v>
      </c>
      <c r="AC20" s="127"/>
      <c r="AD20" s="127">
        <f>'R P - 3'!AU19</f>
        <v>2</v>
      </c>
      <c r="AE20" s="127">
        <f>'R P - 3'!BA19</f>
        <v>2</v>
      </c>
      <c r="AF20" s="127">
        <f>'R P - 3'!BG19</f>
        <v>2</v>
      </c>
      <c r="AG20" s="127"/>
      <c r="AH20" s="127"/>
      <c r="AI20" s="127" t="str">
        <f>'R P -4'!Q19</f>
        <v>0</v>
      </c>
      <c r="AJ20" s="127" t="str">
        <f>'R P -4'!W19</f>
        <v>0</v>
      </c>
      <c r="AK20" s="127" t="str">
        <f>'R P -4'!AC19</f>
        <v>0</v>
      </c>
      <c r="AL20" s="127" t="str">
        <f>'R P -4'!AI19</f>
        <v>0</v>
      </c>
      <c r="AM20" s="127"/>
      <c r="AN20" s="127" t="str">
        <f>'R P -4'!AU19</f>
        <v>0</v>
      </c>
      <c r="AO20" s="127" t="str">
        <f>'R P -4'!BA19</f>
        <v>0</v>
      </c>
      <c r="AP20" s="127" t="str">
        <f>'R P -4'!BG19</f>
        <v>0</v>
      </c>
      <c r="AQ20" s="127"/>
      <c r="AR20" s="127"/>
      <c r="AS20" s="127" t="str">
        <f>'Reflection -1 '!R19</f>
        <v>0</v>
      </c>
      <c r="AT20" s="127"/>
      <c r="AU20" s="127"/>
      <c r="AV20" s="127"/>
      <c r="AW20" s="127"/>
      <c r="AX20" s="127"/>
      <c r="AY20" s="127" t="str">
        <f>'Reflection -1 '!BB19</f>
        <v>0</v>
      </c>
      <c r="AZ20" s="127"/>
      <c r="BA20" s="127"/>
      <c r="BB20" s="127" t="str">
        <f>'Reflection -2'!Q19</f>
        <v>0</v>
      </c>
      <c r="BC20" s="127"/>
      <c r="BD20" s="127"/>
      <c r="BE20" s="127"/>
      <c r="BF20" s="127"/>
      <c r="BG20" s="127"/>
      <c r="BH20" s="127" t="str">
        <f>'Reflection -2'!BA19</f>
        <v>0</v>
      </c>
      <c r="BI20" s="127"/>
      <c r="BJ20" s="127"/>
      <c r="BK20" s="127" t="str">
        <f>'Reflection -3'!Q19</f>
        <v>0</v>
      </c>
      <c r="BL20" s="127"/>
      <c r="BM20" s="127"/>
      <c r="BN20" s="127"/>
      <c r="BO20" s="127"/>
      <c r="BP20" s="127"/>
      <c r="BQ20" s="127" t="str">
        <f>'Reflection -3'!BA19</f>
        <v>0</v>
      </c>
      <c r="BR20" s="127"/>
      <c r="BS20" s="127"/>
      <c r="BT20" s="127" t="str">
        <f>'Reflection -3'!Q19</f>
        <v>0</v>
      </c>
      <c r="BU20" s="127"/>
      <c r="BV20" s="127"/>
      <c r="BW20" s="127"/>
      <c r="BX20" s="127"/>
      <c r="BY20" s="127"/>
      <c r="BZ20" s="127" t="str">
        <f>'Reflection -4'!BA19</f>
        <v>0</v>
      </c>
      <c r="CA20" s="127"/>
      <c r="CB20" s="127"/>
      <c r="CC20" s="127">
        <f>AVERAGE(Internal!$E20,Internal!$O20,Internal!$Y20,Internal!$AI20,Internal!$AS20,Internal!$BB20,Internal!$BK20,Internal!$BT20)</f>
        <v>2.6</v>
      </c>
      <c r="CD20" s="127">
        <f>AVERAGE(Internal!$F20,Internal!$P20,Internal!$Z20,Internal!$AJ20)</f>
        <v>2.5555555555555554</v>
      </c>
      <c r="CE20" s="127">
        <f>AVERAGE(Internal!$AK20,Internal!$AA20,Internal!$Q20,Internal!$G20)</f>
        <v>1.6666666666666667</v>
      </c>
      <c r="CF20" s="127">
        <f>AVERAGE(Internal!$H20,Internal!$R20,Internal!$AB20,Internal!$AL20)</f>
        <v>2.4444444444444442</v>
      </c>
      <c r="CG20" s="127"/>
      <c r="CH20" s="127">
        <f>AVERAGE(Internal!$AN20,Internal!$AD20,Internal!$T20,Internal!$J20)</f>
        <v>2.3333333333333335</v>
      </c>
      <c r="CI20" s="127">
        <f>Internal!$CC20+Internal!$CD20+Internal!$CE20+Internal!$CF20+Internal!$CH20</f>
        <v>11.6</v>
      </c>
      <c r="CJ20" s="127">
        <f>Internal!$CI20/25*100</f>
        <v>46.4</v>
      </c>
      <c r="CK20" s="127">
        <f>AVERAGE(Internal!$BZ20,Internal!$BQ20,Internal!$BH20,Internal!$AY20,Internal!$AP20,Internal!$AF20,Internal!$V20,Internal!$L20)</f>
        <v>2</v>
      </c>
      <c r="CL20" s="127">
        <f>AVERAGE(Internal!$L20,Internal!$V20,Internal!$AF20,Internal!$AP20)</f>
        <v>2</v>
      </c>
      <c r="CM20" s="133"/>
    </row>
    <row r="21" spans="1:91" s="106" customFormat="1" ht="23.1" customHeight="1" x14ac:dyDescent="0.3">
      <c r="A21" s="134">
        <v>18</v>
      </c>
      <c r="B21" s="134" t="s">
        <v>106</v>
      </c>
      <c r="C21" s="135" t="s">
        <v>107</v>
      </c>
      <c r="D21" s="128"/>
      <c r="E21" s="128">
        <f>'RP 1'!Q20</f>
        <v>2.4</v>
      </c>
      <c r="F21" s="128">
        <f>'RP 1'!W20</f>
        <v>1</v>
      </c>
      <c r="G21" s="127">
        <f>'RP 1'!AC20</f>
        <v>1.5</v>
      </c>
      <c r="H21" s="127">
        <f>'RP 1'!AI20</f>
        <v>3.5</v>
      </c>
      <c r="I21" s="128"/>
      <c r="J21" s="128">
        <f>'RP 1'!AU20</f>
        <v>1</v>
      </c>
      <c r="K21" s="128">
        <f>'RP 1'!AZ20</f>
        <v>1</v>
      </c>
      <c r="L21" s="128">
        <f>'RP 1'!BG20</f>
        <v>0</v>
      </c>
      <c r="M21" s="128"/>
      <c r="N21" s="128"/>
      <c r="O21" s="128">
        <f>'R P- 2'!Q20</f>
        <v>3</v>
      </c>
      <c r="P21" s="128">
        <f>'R P- 2'!W20</f>
        <v>2.6666666666666665</v>
      </c>
      <c r="Q21" s="128">
        <f>'R P- 2'!AC20</f>
        <v>1.5</v>
      </c>
      <c r="R21" s="128">
        <f>'R P- 2'!AI20</f>
        <v>3.5</v>
      </c>
      <c r="S21" s="128"/>
      <c r="T21" s="128">
        <f>'R P- 2'!AU20</f>
        <v>2</v>
      </c>
      <c r="U21" s="128">
        <f>'R P- 2'!BA20</f>
        <v>4</v>
      </c>
      <c r="V21" s="128">
        <f>'R P- 2'!BG20</f>
        <v>4</v>
      </c>
      <c r="W21" s="128"/>
      <c r="X21" s="128"/>
      <c r="Y21" s="128">
        <f>'R P - 3'!Q20</f>
        <v>3</v>
      </c>
      <c r="Z21" s="128">
        <f>'R P - 3'!W20</f>
        <v>0</v>
      </c>
      <c r="AA21" s="128">
        <f>'R P - 3'!AC20</f>
        <v>0</v>
      </c>
      <c r="AB21" s="128">
        <f>'R P - 3'!AI20</f>
        <v>0</v>
      </c>
      <c r="AC21" s="128"/>
      <c r="AD21" s="128">
        <f>'R P - 3'!AU20</f>
        <v>0</v>
      </c>
      <c r="AE21" s="128">
        <f>'R P - 3'!BA20</f>
        <v>0</v>
      </c>
      <c r="AF21" s="128">
        <f>'R P - 3'!BG20</f>
        <v>0</v>
      </c>
      <c r="AG21" s="128"/>
      <c r="AH21" s="128"/>
      <c r="AI21" s="128">
        <f>'R P -4'!Q20</f>
        <v>3.2</v>
      </c>
      <c r="AJ21" s="128">
        <f>'R P -4'!W20</f>
        <v>4</v>
      </c>
      <c r="AK21" s="128">
        <f>'R P -4'!AC20</f>
        <v>2</v>
      </c>
      <c r="AL21" s="128">
        <f>'R P -4'!AI20</f>
        <v>2</v>
      </c>
      <c r="AM21" s="128"/>
      <c r="AN21" s="128">
        <f>'R P -4'!AU20</f>
        <v>4</v>
      </c>
      <c r="AO21" s="128">
        <f>'R P -4'!BA20</f>
        <v>1</v>
      </c>
      <c r="AP21" s="128">
        <f>'R P -4'!BG20</f>
        <v>4.5</v>
      </c>
      <c r="AQ21" s="128"/>
      <c r="AR21" s="128"/>
      <c r="AS21" s="128">
        <f>'Reflection -1 '!R20</f>
        <v>2.6666666666666665</v>
      </c>
      <c r="AT21" s="128"/>
      <c r="AU21" s="128"/>
      <c r="AV21" s="128"/>
      <c r="AW21" s="128"/>
      <c r="AX21" s="128"/>
      <c r="AY21" s="128">
        <f>'Reflection -1 '!BB20</f>
        <v>3.5</v>
      </c>
      <c r="AZ21" s="128"/>
      <c r="BA21" s="128"/>
      <c r="BB21" s="128">
        <f>'Reflection -2'!Q20</f>
        <v>3</v>
      </c>
      <c r="BC21" s="128"/>
      <c r="BD21" s="128"/>
      <c r="BE21" s="128"/>
      <c r="BF21" s="128"/>
      <c r="BG21" s="128"/>
      <c r="BH21" s="128">
        <f>'Reflection -2'!BA20</f>
        <v>2.5</v>
      </c>
      <c r="BI21" s="128"/>
      <c r="BJ21" s="128"/>
      <c r="BK21" s="128">
        <f>'Reflection -3'!Q20</f>
        <v>3.6666666666666665</v>
      </c>
      <c r="BL21" s="128"/>
      <c r="BM21" s="128"/>
      <c r="BN21" s="128"/>
      <c r="BO21" s="128"/>
      <c r="BP21" s="128"/>
      <c r="BQ21" s="128">
        <f>'Reflection -3'!BA20</f>
        <v>1.6666666666666667</v>
      </c>
      <c r="BR21" s="128"/>
      <c r="BS21" s="128"/>
      <c r="BT21" s="128">
        <f>'Reflection -3'!Q20</f>
        <v>3.6666666666666665</v>
      </c>
      <c r="BU21" s="128"/>
      <c r="BV21" s="128"/>
      <c r="BW21" s="128"/>
      <c r="BX21" s="128"/>
      <c r="BY21" s="128"/>
      <c r="BZ21" s="128">
        <f>'Reflection -4'!BA20</f>
        <v>2.5</v>
      </c>
      <c r="CA21" s="128"/>
      <c r="CB21" s="127"/>
      <c r="CC21" s="128">
        <f>AVERAGE(Internal!$E21,Internal!$O21,Internal!$Y21,Internal!$AI21,Internal!$AS21,Internal!$BB21,Internal!$BK21,Internal!$BT21)</f>
        <v>3.0750000000000002</v>
      </c>
      <c r="CD21" s="128">
        <f>AVERAGE(Internal!$F21,Internal!$P21,Internal!$Z21,Internal!$AJ21)</f>
        <v>1.9166666666666665</v>
      </c>
      <c r="CE21" s="127">
        <f>AVERAGE(Internal!$AK21,Internal!$AA21,Internal!$Q21,Internal!$G21)</f>
        <v>1.25</v>
      </c>
      <c r="CF21" s="128">
        <f>AVERAGE(Internal!$H21,Internal!$R21,Internal!$AB21,Internal!$AL21)</f>
        <v>2.25</v>
      </c>
      <c r="CG21" s="127"/>
      <c r="CH21" s="128">
        <f>AVERAGE(Internal!$AN21,Internal!$AD21,Internal!$T21,Internal!$J21)</f>
        <v>1.75</v>
      </c>
      <c r="CI21" s="128">
        <f>Internal!$CC21+Internal!$CD21+Internal!$CE21+Internal!$CF21+Internal!$CH21</f>
        <v>10.241666666666667</v>
      </c>
      <c r="CJ21" s="128">
        <f>Internal!$CI21/25*100</f>
        <v>40.966666666666669</v>
      </c>
      <c r="CK21" s="128">
        <f>AVERAGE(Internal!$BZ21,Internal!$BQ21,Internal!$BH21,Internal!$AY21,Internal!$AP21,Internal!$AF21,Internal!$V21,Internal!$L21)</f>
        <v>2.3333333333333335</v>
      </c>
      <c r="CL21" s="128">
        <f>AVERAGE(Internal!$L21,Internal!$V21,Internal!$AF21,Internal!$AP21)</f>
        <v>2.125</v>
      </c>
      <c r="CM21" s="136"/>
    </row>
    <row r="22" spans="1:91" s="106" customFormat="1" ht="23.1" customHeight="1" x14ac:dyDescent="0.3">
      <c r="A22" s="131">
        <v>19</v>
      </c>
      <c r="B22" s="131" t="s">
        <v>49</v>
      </c>
      <c r="C22" s="132" t="s">
        <v>50</v>
      </c>
      <c r="D22" s="127"/>
      <c r="E22" s="127">
        <f>'RP 1'!Q21</f>
        <v>0</v>
      </c>
      <c r="F22" s="127">
        <f>'RP 1'!W21</f>
        <v>0</v>
      </c>
      <c r="G22" s="127">
        <f>'RP 1'!AC21</f>
        <v>2</v>
      </c>
      <c r="H22" s="127">
        <f>'RP 1'!AI21</f>
        <v>1</v>
      </c>
      <c r="I22" s="127"/>
      <c r="J22" s="127">
        <f>'RP 1'!AU21</f>
        <v>0</v>
      </c>
      <c r="K22" s="127">
        <f>'RP 1'!AZ21</f>
        <v>0</v>
      </c>
      <c r="L22" s="127">
        <f>'RP 1'!BG21</f>
        <v>0</v>
      </c>
      <c r="M22" s="127"/>
      <c r="N22" s="127"/>
      <c r="O22" s="127">
        <f>'R P- 2'!Q21</f>
        <v>3.6</v>
      </c>
      <c r="P22" s="127">
        <f>'R P- 2'!W21</f>
        <v>1.6666666666666667</v>
      </c>
      <c r="Q22" s="127">
        <f>'R P- 2'!AC21</f>
        <v>2</v>
      </c>
      <c r="R22" s="127">
        <f>'R P- 2'!AI21</f>
        <v>1</v>
      </c>
      <c r="S22" s="127"/>
      <c r="T22" s="127">
        <f>'R P- 2'!AU21</f>
        <v>3</v>
      </c>
      <c r="U22" s="127">
        <f>'R P- 2'!BA21</f>
        <v>1.5</v>
      </c>
      <c r="V22" s="127">
        <f>'R P- 2'!BG21</f>
        <v>5</v>
      </c>
      <c r="W22" s="127"/>
      <c r="X22" s="127"/>
      <c r="Y22" s="127">
        <f>'R P - 3'!Q21</f>
        <v>3</v>
      </c>
      <c r="Z22" s="127">
        <f>'R P - 3'!W21</f>
        <v>0</v>
      </c>
      <c r="AA22" s="127">
        <f>'R P - 3'!AC21</f>
        <v>0</v>
      </c>
      <c r="AB22" s="127">
        <f>'R P - 3'!AI21</f>
        <v>0</v>
      </c>
      <c r="AC22" s="127"/>
      <c r="AD22" s="127">
        <f>'R P - 3'!AU21</f>
        <v>0</v>
      </c>
      <c r="AE22" s="127">
        <f>'R P - 3'!BA21</f>
        <v>0</v>
      </c>
      <c r="AF22" s="127">
        <f>'R P - 3'!BG21</f>
        <v>0</v>
      </c>
      <c r="AG22" s="127"/>
      <c r="AH22" s="127"/>
      <c r="AI22" s="127">
        <f>'R P -4'!Q21</f>
        <v>4</v>
      </c>
      <c r="AJ22" s="127">
        <f>'R P -4'!W21</f>
        <v>4</v>
      </c>
      <c r="AK22" s="127">
        <f>'R P -4'!AC21</f>
        <v>2.5</v>
      </c>
      <c r="AL22" s="127">
        <f>'R P -4'!AI21</f>
        <v>1</v>
      </c>
      <c r="AM22" s="127"/>
      <c r="AN22" s="127">
        <f>'R P -4'!AU21</f>
        <v>3.6666666666666665</v>
      </c>
      <c r="AO22" s="127">
        <f>'R P -4'!BA21</f>
        <v>1</v>
      </c>
      <c r="AP22" s="127">
        <f>'R P -4'!BG21</f>
        <v>4.5</v>
      </c>
      <c r="AQ22" s="127"/>
      <c r="AR22" s="127"/>
      <c r="AS22" s="127">
        <f>'Reflection -1 '!R21</f>
        <v>1</v>
      </c>
      <c r="AT22" s="127"/>
      <c r="AU22" s="127"/>
      <c r="AV22" s="127"/>
      <c r="AW22" s="127"/>
      <c r="AX22" s="127"/>
      <c r="AY22" s="127">
        <f>'Reflection -1 '!BB21</f>
        <v>1</v>
      </c>
      <c r="AZ22" s="127"/>
      <c r="BA22" s="127"/>
      <c r="BB22" s="127">
        <f>'Reflection -2'!Q21</f>
        <v>0</v>
      </c>
      <c r="BC22" s="127"/>
      <c r="BD22" s="127"/>
      <c r="BE22" s="127"/>
      <c r="BF22" s="127"/>
      <c r="BG22" s="127"/>
      <c r="BH22" s="127">
        <f>'Reflection -2'!BA21</f>
        <v>0</v>
      </c>
      <c r="BI22" s="127"/>
      <c r="BJ22" s="127"/>
      <c r="BK22" s="127">
        <f>'Reflection -3'!Q21</f>
        <v>0</v>
      </c>
      <c r="BL22" s="127"/>
      <c r="BM22" s="127"/>
      <c r="BN22" s="127"/>
      <c r="BO22" s="127"/>
      <c r="BP22" s="127"/>
      <c r="BQ22" s="127">
        <f>'Reflection -3'!BA21</f>
        <v>0</v>
      </c>
      <c r="BR22" s="127"/>
      <c r="BS22" s="127"/>
      <c r="BT22" s="127">
        <f>'Reflection -3'!Q21</f>
        <v>0</v>
      </c>
      <c r="BU22" s="127"/>
      <c r="BV22" s="127"/>
      <c r="BW22" s="127"/>
      <c r="BX22" s="127"/>
      <c r="BY22" s="127"/>
      <c r="BZ22" s="127">
        <f>'Reflection -4'!BA21</f>
        <v>0</v>
      </c>
      <c r="CA22" s="127"/>
      <c r="CB22" s="127"/>
      <c r="CC22" s="127">
        <f>AVERAGE(Internal!$E22,Internal!$O22,Internal!$Y22,Internal!$AI22,Internal!$AS22,Internal!$BB22,Internal!$BK22,Internal!$BT22)</f>
        <v>1.45</v>
      </c>
      <c r="CD22" s="127">
        <f>AVERAGE(Internal!$F22,Internal!$P22,Internal!$Z22,Internal!$AJ22)</f>
        <v>1.4166666666666667</v>
      </c>
      <c r="CE22" s="127">
        <f>AVERAGE(Internal!$AK22,Internal!$AA22,Internal!$Q22,Internal!$G22)</f>
        <v>1.625</v>
      </c>
      <c r="CF22" s="127">
        <f>AVERAGE(Internal!$H22,Internal!$R22,Internal!$AB22,Internal!$AL22)</f>
        <v>0.75</v>
      </c>
      <c r="CG22" s="127"/>
      <c r="CH22" s="127">
        <f>AVERAGE(Internal!$AN22,Internal!$AD22,Internal!$T22,Internal!$J22)</f>
        <v>1.6666666666666665</v>
      </c>
      <c r="CI22" s="127">
        <f>Internal!$CC22+Internal!$CD22+Internal!$CE22+Internal!$CF22+Internal!$CH22</f>
        <v>6.9083333333333332</v>
      </c>
      <c r="CJ22" s="127">
        <f>Internal!$CI22/25*100</f>
        <v>27.633333333333333</v>
      </c>
      <c r="CK22" s="127">
        <f>AVERAGE(Internal!$BZ22,Internal!$BQ22,Internal!$BH22,Internal!$AY22,Internal!$AP22,Internal!$AF22,Internal!$V22,Internal!$L22)</f>
        <v>1.3125</v>
      </c>
      <c r="CL22" s="127">
        <f>AVERAGE(Internal!$L22,Internal!$V22,Internal!$AF22,Internal!$AP22)</f>
        <v>2.375</v>
      </c>
      <c r="CM22" s="133"/>
    </row>
    <row r="23" spans="1:91" s="106" customFormat="1" ht="23.1" customHeight="1" x14ac:dyDescent="0.3">
      <c r="A23" s="134">
        <v>20</v>
      </c>
      <c r="B23" s="134" t="s">
        <v>195</v>
      </c>
      <c r="C23" s="135" t="s">
        <v>536</v>
      </c>
      <c r="D23" s="128"/>
      <c r="E23" s="128">
        <f>'RP 1'!Q22</f>
        <v>3</v>
      </c>
      <c r="F23" s="128">
        <f>'RP 1'!W22</f>
        <v>3</v>
      </c>
      <c r="G23" s="127">
        <f>'RP 1'!AC22</f>
        <v>3</v>
      </c>
      <c r="H23" s="127">
        <f>'RP 1'!AI22</f>
        <v>3</v>
      </c>
      <c r="I23" s="128"/>
      <c r="J23" s="128">
        <f>'RP 1'!AU22</f>
        <v>3</v>
      </c>
      <c r="K23" s="128">
        <f>'RP 1'!AZ22</f>
        <v>4</v>
      </c>
      <c r="L23" s="128">
        <f>'RP 1'!BG22</f>
        <v>0</v>
      </c>
      <c r="M23" s="128"/>
      <c r="N23" s="128"/>
      <c r="O23" s="128">
        <f>'R P- 2'!Q22</f>
        <v>3</v>
      </c>
      <c r="P23" s="128">
        <f>'R P- 2'!W22</f>
        <v>3</v>
      </c>
      <c r="Q23" s="128">
        <f>'R P- 2'!AC22</f>
        <v>3</v>
      </c>
      <c r="R23" s="128">
        <f>'R P- 2'!AI22</f>
        <v>3</v>
      </c>
      <c r="S23" s="128"/>
      <c r="T23" s="128">
        <f>'R P- 2'!AU22</f>
        <v>3</v>
      </c>
      <c r="U23" s="128">
        <f>'R P- 2'!BA22</f>
        <v>2.75</v>
      </c>
      <c r="V23" s="128">
        <f>'R P- 2'!BG22</f>
        <v>3</v>
      </c>
      <c r="W23" s="128"/>
      <c r="X23" s="128"/>
      <c r="Y23" s="128">
        <f>'R P - 3'!Q22</f>
        <v>3</v>
      </c>
      <c r="Z23" s="128">
        <f>'R P - 3'!W22</f>
        <v>3</v>
      </c>
      <c r="AA23" s="128">
        <f>'R P - 3'!AC22</f>
        <v>1.5</v>
      </c>
      <c r="AB23" s="128">
        <f>'R P - 3'!AI22</f>
        <v>3</v>
      </c>
      <c r="AC23" s="128"/>
      <c r="AD23" s="128">
        <f>'R P - 3'!AU22</f>
        <v>3</v>
      </c>
      <c r="AE23" s="128">
        <f>'R P - 3'!BA22</f>
        <v>0</v>
      </c>
      <c r="AF23" s="128">
        <f>'R P - 3'!BG22</f>
        <v>0</v>
      </c>
      <c r="AG23" s="128"/>
      <c r="AH23" s="128"/>
      <c r="AI23" s="128">
        <f>'R P -4'!Q22</f>
        <v>2</v>
      </c>
      <c r="AJ23" s="128">
        <f>'R P -4'!W22</f>
        <v>3</v>
      </c>
      <c r="AK23" s="128">
        <f>'R P -4'!AC22</f>
        <v>2.5</v>
      </c>
      <c r="AL23" s="128">
        <f>'R P -4'!AI22</f>
        <v>3</v>
      </c>
      <c r="AM23" s="128"/>
      <c r="AN23" s="128">
        <f>'R P -4'!AU22</f>
        <v>4</v>
      </c>
      <c r="AO23" s="128">
        <f>'R P -4'!BA22</f>
        <v>3.3333333333333335</v>
      </c>
      <c r="AP23" s="128">
        <f>'R P -4'!BG22</f>
        <v>2.5</v>
      </c>
      <c r="AQ23" s="128"/>
      <c r="AR23" s="128"/>
      <c r="AS23" s="128">
        <f>'Reflection -1 '!R22</f>
        <v>3</v>
      </c>
      <c r="AT23" s="128"/>
      <c r="AU23" s="128"/>
      <c r="AV23" s="128"/>
      <c r="AW23" s="128"/>
      <c r="AX23" s="128"/>
      <c r="AY23" s="128">
        <f>'Reflection -1 '!BB22</f>
        <v>4</v>
      </c>
      <c r="AZ23" s="128"/>
      <c r="BA23" s="128"/>
      <c r="BB23" s="128">
        <f>'Reflection -2'!Q22</f>
        <v>3.6666666666666665</v>
      </c>
      <c r="BC23" s="128"/>
      <c r="BD23" s="128"/>
      <c r="BE23" s="128"/>
      <c r="BF23" s="128"/>
      <c r="BG23" s="128"/>
      <c r="BH23" s="128">
        <f>'Reflection -2'!BA22</f>
        <v>2.5</v>
      </c>
      <c r="BI23" s="128"/>
      <c r="BJ23" s="128"/>
      <c r="BK23" s="128">
        <f>'Reflection -3'!Q22</f>
        <v>3</v>
      </c>
      <c r="BL23" s="128"/>
      <c r="BM23" s="128"/>
      <c r="BN23" s="128"/>
      <c r="BO23" s="128"/>
      <c r="BP23" s="128"/>
      <c r="BQ23" s="128">
        <f>'Reflection -3'!BA22</f>
        <v>1.6666666666666667</v>
      </c>
      <c r="BR23" s="128"/>
      <c r="BS23" s="128"/>
      <c r="BT23" s="128">
        <f>'Reflection -3'!Q22</f>
        <v>3</v>
      </c>
      <c r="BU23" s="128"/>
      <c r="BV23" s="128"/>
      <c r="BW23" s="128"/>
      <c r="BX23" s="128"/>
      <c r="BY23" s="128"/>
      <c r="BZ23" s="128">
        <f>'Reflection -4'!BA22</f>
        <v>2.5</v>
      </c>
      <c r="CA23" s="128"/>
      <c r="CB23" s="127"/>
      <c r="CC23" s="128">
        <f>AVERAGE(Internal!$E23,Internal!$O23,Internal!$Y23,Internal!$AI23,Internal!$AS23,Internal!$BB23,Internal!$BK23,Internal!$BT23)</f>
        <v>2.9583333333333335</v>
      </c>
      <c r="CD23" s="128">
        <f>AVERAGE(Internal!$F23,Internal!$P23,Internal!$Z23,Internal!$AJ23)</f>
        <v>3</v>
      </c>
      <c r="CE23" s="127">
        <f>AVERAGE(Internal!$AK23,Internal!$AA23,Internal!$Q23,Internal!$G23)</f>
        <v>2.5</v>
      </c>
      <c r="CF23" s="128">
        <f>AVERAGE(Internal!$H23,Internal!$R23,Internal!$AB23,Internal!$AL23)</f>
        <v>3</v>
      </c>
      <c r="CG23" s="127"/>
      <c r="CH23" s="128">
        <f>AVERAGE(Internal!$AN23,Internal!$AD23,Internal!$T23,Internal!$J23)</f>
        <v>3.25</v>
      </c>
      <c r="CI23" s="128">
        <f>Internal!$CC23+Internal!$CD23+Internal!$CE23+Internal!$CF23+Internal!$CH23</f>
        <v>14.708333333333334</v>
      </c>
      <c r="CJ23" s="128">
        <f>Internal!$CI23/25*100</f>
        <v>58.833333333333336</v>
      </c>
      <c r="CK23" s="128">
        <f>AVERAGE(Internal!$BZ23,Internal!$BQ23,Internal!$BH23,Internal!$AY23,Internal!$AP23,Internal!$AF23,Internal!$V23,Internal!$L23)</f>
        <v>2.0208333333333335</v>
      </c>
      <c r="CL23" s="128">
        <f>AVERAGE(Internal!$L23,Internal!$V23,Internal!$AF23,Internal!$AP23)</f>
        <v>1.375</v>
      </c>
      <c r="CM23" s="136"/>
    </row>
    <row r="24" spans="1:91" s="106" customFormat="1" ht="23.1" customHeight="1" x14ac:dyDescent="0.3">
      <c r="A24" s="131">
        <v>21</v>
      </c>
      <c r="B24" s="131" t="s">
        <v>208</v>
      </c>
      <c r="C24" s="132" t="s">
        <v>209</v>
      </c>
      <c r="D24" s="127"/>
      <c r="E24" s="127">
        <f>'RP 1'!Q23</f>
        <v>2</v>
      </c>
      <c r="F24" s="127">
        <f>'RP 1'!W23</f>
        <v>2</v>
      </c>
      <c r="G24" s="127">
        <f>'RP 1'!AC23</f>
        <v>2</v>
      </c>
      <c r="H24" s="127">
        <f>'RP 1'!AI23</f>
        <v>2</v>
      </c>
      <c r="I24" s="127"/>
      <c r="J24" s="127">
        <f>'RP 1'!AU23</f>
        <v>2</v>
      </c>
      <c r="K24" s="127">
        <f>'RP 1'!AZ23</f>
        <v>2</v>
      </c>
      <c r="L24" s="127">
        <f>'RP 1'!BG23</f>
        <v>0</v>
      </c>
      <c r="M24" s="127"/>
      <c r="N24" s="127"/>
      <c r="O24" s="127">
        <f>'R P- 2'!Q23</f>
        <v>2</v>
      </c>
      <c r="P24" s="127">
        <f>'R P- 2'!W23</f>
        <v>2</v>
      </c>
      <c r="Q24" s="127">
        <f>'R P- 2'!AC23</f>
        <v>2</v>
      </c>
      <c r="R24" s="127">
        <f>'R P- 2'!AI23</f>
        <v>2</v>
      </c>
      <c r="S24" s="127"/>
      <c r="T24" s="127">
        <f>'R P- 2'!AU23</f>
        <v>2</v>
      </c>
      <c r="U24" s="127">
        <f>'R P- 2'!BA23</f>
        <v>1.8333333333333333</v>
      </c>
      <c r="V24" s="127">
        <f>'R P- 2'!BG23</f>
        <v>2</v>
      </c>
      <c r="W24" s="127"/>
      <c r="X24" s="127"/>
      <c r="Y24" s="127" t="str">
        <f>'R P - 3'!Q23</f>
        <v>0</v>
      </c>
      <c r="Z24" s="127" t="str">
        <f>'R P - 3'!W23</f>
        <v>0</v>
      </c>
      <c r="AA24" s="127">
        <f>'R P - 3'!AC23</f>
        <v>0</v>
      </c>
      <c r="AB24" s="127" t="str">
        <f>'R P - 3'!AI23</f>
        <v>0</v>
      </c>
      <c r="AC24" s="127"/>
      <c r="AD24" s="127" t="str">
        <f>'R P - 3'!AU23</f>
        <v>0</v>
      </c>
      <c r="AE24" s="127" t="str">
        <f>'R P - 3'!BA23</f>
        <v>0</v>
      </c>
      <c r="AF24" s="127" t="str">
        <f>'R P - 3'!BG23</f>
        <v>0</v>
      </c>
      <c r="AG24" s="127"/>
      <c r="AH24" s="127"/>
      <c r="AI24" s="127" t="str">
        <f>'R P -4'!Q23</f>
        <v>0</v>
      </c>
      <c r="AJ24" s="127" t="str">
        <f>'R P -4'!W23</f>
        <v>0</v>
      </c>
      <c r="AK24" s="127" t="str">
        <f>'R P -4'!AC23</f>
        <v>0</v>
      </c>
      <c r="AL24" s="127" t="str">
        <f>'R P -4'!AI23</f>
        <v>0</v>
      </c>
      <c r="AM24" s="127"/>
      <c r="AN24" s="127" t="str">
        <f>'R P -4'!AU23</f>
        <v>0</v>
      </c>
      <c r="AO24" s="127" t="str">
        <f>'R P -4'!BA23</f>
        <v>0</v>
      </c>
      <c r="AP24" s="127" t="str">
        <f>'R P -4'!BG23</f>
        <v>0</v>
      </c>
      <c r="AQ24" s="127"/>
      <c r="AR24" s="127"/>
      <c r="AS24" s="127">
        <f>'Reflection -1 '!R23</f>
        <v>2.6666666666666665</v>
      </c>
      <c r="AT24" s="127"/>
      <c r="AU24" s="127"/>
      <c r="AV24" s="127"/>
      <c r="AW24" s="127"/>
      <c r="AX24" s="127"/>
      <c r="AY24" s="127">
        <f>'Reflection -1 '!BB23</f>
        <v>3.5</v>
      </c>
      <c r="AZ24" s="127"/>
      <c r="BA24" s="127"/>
      <c r="BB24" s="127">
        <f>'Reflection -2'!Q23</f>
        <v>3.6666666666666665</v>
      </c>
      <c r="BC24" s="127"/>
      <c r="BD24" s="127"/>
      <c r="BE24" s="127"/>
      <c r="BF24" s="127"/>
      <c r="BG24" s="127"/>
      <c r="BH24" s="127">
        <f>'Reflection -2'!BA23</f>
        <v>2.5</v>
      </c>
      <c r="BI24" s="127"/>
      <c r="BJ24" s="127"/>
      <c r="BK24" s="127">
        <f>'Reflection -3'!Q23</f>
        <v>2</v>
      </c>
      <c r="BL24" s="127"/>
      <c r="BM24" s="127"/>
      <c r="BN24" s="127"/>
      <c r="BO24" s="127"/>
      <c r="BP24" s="127"/>
      <c r="BQ24" s="127">
        <f>'Reflection -3'!BA23</f>
        <v>1.6666666666666667</v>
      </c>
      <c r="BR24" s="127"/>
      <c r="BS24" s="127"/>
      <c r="BT24" s="127">
        <f>'Reflection -3'!Q23</f>
        <v>2</v>
      </c>
      <c r="BU24" s="127"/>
      <c r="BV24" s="127"/>
      <c r="BW24" s="127"/>
      <c r="BX24" s="127"/>
      <c r="BY24" s="127"/>
      <c r="BZ24" s="127">
        <f>'Reflection -4'!BA23</f>
        <v>2.5</v>
      </c>
      <c r="CA24" s="127"/>
      <c r="CB24" s="127"/>
      <c r="CC24" s="127">
        <f>AVERAGE(Internal!$E24,Internal!$O24,Internal!$Y24,Internal!$AI24,Internal!$AS24,Internal!$BB24,Internal!$BK24,Internal!$BT24)</f>
        <v>2.3888888888888888</v>
      </c>
      <c r="CD24" s="127">
        <f>AVERAGE(Internal!$F24,Internal!$P24,Internal!$Z24,Internal!$AJ24)</f>
        <v>2</v>
      </c>
      <c r="CE24" s="127">
        <f>AVERAGE(Internal!$AK24,Internal!$AA24,Internal!$Q24,Internal!$G24)</f>
        <v>1.3333333333333333</v>
      </c>
      <c r="CF24" s="127">
        <f>AVERAGE(Internal!$H24,Internal!$R24,Internal!$AB24,Internal!$AL24)</f>
        <v>2</v>
      </c>
      <c r="CG24" s="127"/>
      <c r="CH24" s="127">
        <f>AVERAGE(Internal!$AN24,Internal!$AD24,Internal!$T24,Internal!$J24)</f>
        <v>2</v>
      </c>
      <c r="CI24" s="127">
        <f>Internal!$CC24+Internal!$CD24+Internal!$CE24+Internal!$CF24+Internal!$CH24</f>
        <v>9.7222222222222214</v>
      </c>
      <c r="CJ24" s="127">
        <f>Internal!$CI24/25*100</f>
        <v>38.888888888888886</v>
      </c>
      <c r="CK24" s="127">
        <f>AVERAGE(Internal!$BZ24,Internal!$BQ24,Internal!$BH24,Internal!$AY24,Internal!$AP24,Internal!$AF24,Internal!$V24,Internal!$L24)</f>
        <v>2.0277777777777781</v>
      </c>
      <c r="CL24" s="127">
        <f>AVERAGE(Internal!$L24,Internal!$V24,Internal!$AF24,Internal!$AP24)</f>
        <v>1</v>
      </c>
      <c r="CM24" s="133"/>
    </row>
    <row r="25" spans="1:91" s="106" customFormat="1" ht="23.1" customHeight="1" x14ac:dyDescent="0.3">
      <c r="A25" s="134">
        <v>22</v>
      </c>
      <c r="B25" s="134" t="s">
        <v>57</v>
      </c>
      <c r="C25" s="135" t="s">
        <v>58</v>
      </c>
      <c r="D25" s="128"/>
      <c r="E25" s="128">
        <f>'RP 1'!Q24</f>
        <v>2.4</v>
      </c>
      <c r="F25" s="128">
        <f>'RP 1'!W24</f>
        <v>2</v>
      </c>
      <c r="G25" s="127">
        <f>'RP 1'!AC24</f>
        <v>2</v>
      </c>
      <c r="H25" s="127">
        <f>'RP 1'!AI24</f>
        <v>1</v>
      </c>
      <c r="I25" s="128"/>
      <c r="J25" s="128">
        <f>'RP 1'!AU24</f>
        <v>1</v>
      </c>
      <c r="K25" s="128">
        <f>'RP 1'!AZ24</f>
        <v>3</v>
      </c>
      <c r="L25" s="128">
        <f>'RP 1'!BG24</f>
        <v>0</v>
      </c>
      <c r="M25" s="128"/>
      <c r="N25" s="128"/>
      <c r="O25" s="128">
        <f>'R P- 2'!Q24</f>
        <v>2.4</v>
      </c>
      <c r="P25" s="128">
        <f>'R P- 2'!W24</f>
        <v>2</v>
      </c>
      <c r="Q25" s="128">
        <f>'R P- 2'!AC24</f>
        <v>2</v>
      </c>
      <c r="R25" s="128">
        <f>'R P- 2'!AI24</f>
        <v>1</v>
      </c>
      <c r="S25" s="128"/>
      <c r="T25" s="128">
        <f>'R P- 2'!AU24</f>
        <v>1</v>
      </c>
      <c r="U25" s="128">
        <f>'R P- 2'!BA24</f>
        <v>3</v>
      </c>
      <c r="V25" s="128">
        <f>'R P- 2'!BG24</f>
        <v>4</v>
      </c>
      <c r="W25" s="128"/>
      <c r="X25" s="128"/>
      <c r="Y25" s="128">
        <f>'R P - 3'!Q24</f>
        <v>0.6</v>
      </c>
      <c r="Z25" s="128">
        <f>'R P - 3'!W24</f>
        <v>0</v>
      </c>
      <c r="AA25" s="128">
        <f>'R P - 3'!AC24</f>
        <v>0</v>
      </c>
      <c r="AB25" s="128">
        <f>'R P - 3'!AI24</f>
        <v>0</v>
      </c>
      <c r="AC25" s="128"/>
      <c r="AD25" s="128">
        <f>'R P - 3'!AU24</f>
        <v>0</v>
      </c>
      <c r="AE25" s="128">
        <f>'R P - 3'!BA24</f>
        <v>0</v>
      </c>
      <c r="AF25" s="128">
        <f>'R P - 3'!BG24</f>
        <v>0</v>
      </c>
      <c r="AG25" s="128"/>
      <c r="AH25" s="128"/>
      <c r="AI25" s="128">
        <f>'R P -4'!Q24</f>
        <v>3.2</v>
      </c>
      <c r="AJ25" s="128">
        <f>'R P -4'!W24</f>
        <v>3</v>
      </c>
      <c r="AK25" s="128">
        <f>'R P -4'!AC24</f>
        <v>1.5</v>
      </c>
      <c r="AL25" s="128">
        <f>'R P -4'!AI24</f>
        <v>2.5</v>
      </c>
      <c r="AM25" s="128"/>
      <c r="AN25" s="128">
        <f>'R P -4'!AU24</f>
        <v>1.3333333333333333</v>
      </c>
      <c r="AO25" s="128">
        <f>'R P -4'!BA24</f>
        <v>2</v>
      </c>
      <c r="AP25" s="128">
        <f>'R P -4'!BG24</f>
        <v>1.5</v>
      </c>
      <c r="AQ25" s="128"/>
      <c r="AR25" s="128"/>
      <c r="AS25" s="128">
        <f>'Reflection -1 '!R24</f>
        <v>1</v>
      </c>
      <c r="AT25" s="128"/>
      <c r="AU25" s="128"/>
      <c r="AV25" s="128"/>
      <c r="AW25" s="128"/>
      <c r="AX25" s="128"/>
      <c r="AY25" s="128">
        <f>'Reflection -1 '!BB24</f>
        <v>1</v>
      </c>
      <c r="AZ25" s="128"/>
      <c r="BA25" s="128"/>
      <c r="BB25" s="128">
        <f>'Reflection -2'!Q24</f>
        <v>2.6666666666666665</v>
      </c>
      <c r="BC25" s="128"/>
      <c r="BD25" s="128"/>
      <c r="BE25" s="128"/>
      <c r="BF25" s="128"/>
      <c r="BG25" s="128"/>
      <c r="BH25" s="128">
        <f>'Reflection -2'!BA24</f>
        <v>2.5</v>
      </c>
      <c r="BI25" s="128"/>
      <c r="BJ25" s="128"/>
      <c r="BK25" s="128">
        <f>'Reflection -3'!Q24</f>
        <v>1.6666666666666667</v>
      </c>
      <c r="BL25" s="128"/>
      <c r="BM25" s="128"/>
      <c r="BN25" s="128"/>
      <c r="BO25" s="128"/>
      <c r="BP25" s="128"/>
      <c r="BQ25" s="128">
        <f>'Reflection -3'!BA24</f>
        <v>1.6666666666666667</v>
      </c>
      <c r="BR25" s="128"/>
      <c r="BS25" s="128"/>
      <c r="BT25" s="128">
        <f>'Reflection -3'!Q24</f>
        <v>1.6666666666666667</v>
      </c>
      <c r="BU25" s="128"/>
      <c r="BV25" s="128"/>
      <c r="BW25" s="128"/>
      <c r="BX25" s="128"/>
      <c r="BY25" s="128"/>
      <c r="BZ25" s="128">
        <f>'Reflection -4'!BA24</f>
        <v>2.5</v>
      </c>
      <c r="CA25" s="128"/>
      <c r="CB25" s="127"/>
      <c r="CC25" s="128">
        <f>AVERAGE(Internal!$E25,Internal!$O25,Internal!$Y25,Internal!$AI25,Internal!$AS25,Internal!$BB25,Internal!$BK25,Internal!$BT25)</f>
        <v>1.9499999999999997</v>
      </c>
      <c r="CD25" s="128">
        <f>AVERAGE(Internal!$F25,Internal!$P25,Internal!$Z25,Internal!$AJ25)</f>
        <v>1.75</v>
      </c>
      <c r="CE25" s="127">
        <f>AVERAGE(Internal!$AK25,Internal!$AA25,Internal!$Q25,Internal!$G25)</f>
        <v>1.375</v>
      </c>
      <c r="CF25" s="128">
        <f>AVERAGE(Internal!$H25,Internal!$R25,Internal!$AB25,Internal!$AL25)</f>
        <v>1.125</v>
      </c>
      <c r="CG25" s="127"/>
      <c r="CH25" s="128">
        <f>AVERAGE(Internal!$AN25,Internal!$AD25,Internal!$T25,Internal!$J25)</f>
        <v>0.83333333333333326</v>
      </c>
      <c r="CI25" s="128">
        <f>Internal!$CC25+Internal!$CD25+Internal!$CE25+Internal!$CF25+Internal!$CH25</f>
        <v>7.0333333333333323</v>
      </c>
      <c r="CJ25" s="128">
        <f>Internal!$CI25/25*100</f>
        <v>28.133333333333326</v>
      </c>
      <c r="CK25" s="128">
        <f>AVERAGE(Internal!$BZ25,Internal!$BQ25,Internal!$BH25,Internal!$AY25,Internal!$AP25,Internal!$AF25,Internal!$V25,Internal!$L25)</f>
        <v>1.6458333333333335</v>
      </c>
      <c r="CL25" s="128">
        <f>AVERAGE(Internal!$L25,Internal!$V25,Internal!$AF25,Internal!$AP25)</f>
        <v>1.375</v>
      </c>
      <c r="CM25" s="136"/>
    </row>
    <row r="26" spans="1:91" s="106" customFormat="1" ht="23.1" customHeight="1" x14ac:dyDescent="0.3">
      <c r="A26" s="131">
        <v>23</v>
      </c>
      <c r="B26" s="131" t="s">
        <v>224</v>
      </c>
      <c r="C26" s="132" t="s">
        <v>225</v>
      </c>
      <c r="D26" s="127"/>
      <c r="E26" s="127">
        <f>'RP 1'!Q25</f>
        <v>2.8</v>
      </c>
      <c r="F26" s="127">
        <f>'RP 1'!W25</f>
        <v>2</v>
      </c>
      <c r="G26" s="127">
        <f>'RP 1'!AC25</f>
        <v>2.5</v>
      </c>
      <c r="H26" s="127">
        <f>'RP 1'!AI25</f>
        <v>2.5</v>
      </c>
      <c r="I26" s="127"/>
      <c r="J26" s="127">
        <f>'RP 1'!AU25</f>
        <v>2</v>
      </c>
      <c r="K26" s="127">
        <f>'RP 1'!AZ25</f>
        <v>1</v>
      </c>
      <c r="L26" s="127">
        <f>'RP 1'!BG25</f>
        <v>0</v>
      </c>
      <c r="M26" s="127"/>
      <c r="N26" s="127"/>
      <c r="O26" s="127">
        <f>'R P- 2'!Q25</f>
        <v>2.6</v>
      </c>
      <c r="P26" s="127">
        <f>'R P- 2'!W25</f>
        <v>2.6666666666666665</v>
      </c>
      <c r="Q26" s="127">
        <f>'R P- 2'!AC25</f>
        <v>2.5</v>
      </c>
      <c r="R26" s="127">
        <f>'R P- 2'!AI25</f>
        <v>2.5</v>
      </c>
      <c r="S26" s="127"/>
      <c r="T26" s="127">
        <f>'R P- 2'!AU25</f>
        <v>3</v>
      </c>
      <c r="U26" s="127">
        <f>'R P- 2'!BA25</f>
        <v>2.6666666666666665</v>
      </c>
      <c r="V26" s="127">
        <f>'R P- 2'!BG25</f>
        <v>2</v>
      </c>
      <c r="W26" s="127"/>
      <c r="X26" s="127"/>
      <c r="Y26" s="127">
        <f>'R P - 3'!Q25</f>
        <v>0</v>
      </c>
      <c r="Z26" s="127">
        <f>'R P - 3'!W25</f>
        <v>2</v>
      </c>
      <c r="AA26" s="127">
        <f>'R P - 3'!AC25</f>
        <v>1</v>
      </c>
      <c r="AB26" s="127">
        <f>'R P - 3'!AI25</f>
        <v>2</v>
      </c>
      <c r="AC26" s="127"/>
      <c r="AD26" s="127">
        <f>'R P - 3'!AU25</f>
        <v>2</v>
      </c>
      <c r="AE26" s="127">
        <f>'R P - 3'!BA25</f>
        <v>0</v>
      </c>
      <c r="AF26" s="127">
        <f>'R P - 3'!BG25</f>
        <v>0</v>
      </c>
      <c r="AG26" s="127"/>
      <c r="AH26" s="127"/>
      <c r="AI26" s="127">
        <f>'R P -4'!Q25</f>
        <v>3.8</v>
      </c>
      <c r="AJ26" s="127">
        <f>'R P -4'!W25</f>
        <v>3</v>
      </c>
      <c r="AK26" s="127">
        <f>'R P -4'!AC25</f>
        <v>3</v>
      </c>
      <c r="AL26" s="127">
        <f>'R P -4'!AI25</f>
        <v>5</v>
      </c>
      <c r="AM26" s="127"/>
      <c r="AN26" s="127">
        <f>'R P -4'!AU25</f>
        <v>3.6666666666666665</v>
      </c>
      <c r="AO26" s="127">
        <f>'R P -4'!BA25</f>
        <v>5</v>
      </c>
      <c r="AP26" s="127">
        <f>'R P -4'!BG25</f>
        <v>3.5</v>
      </c>
      <c r="AQ26" s="127"/>
      <c r="AR26" s="127"/>
      <c r="AS26" s="127">
        <f>'Reflection -1 '!R25</f>
        <v>0</v>
      </c>
      <c r="AT26" s="127"/>
      <c r="AU26" s="127"/>
      <c r="AV26" s="127"/>
      <c r="AW26" s="127"/>
      <c r="AX26" s="127"/>
      <c r="AY26" s="127">
        <f>'Reflection -1 '!BB25</f>
        <v>0</v>
      </c>
      <c r="AZ26" s="127"/>
      <c r="BA26" s="127"/>
      <c r="BB26" s="127">
        <f>'Reflection -2'!Q25</f>
        <v>0</v>
      </c>
      <c r="BC26" s="127"/>
      <c r="BD26" s="127"/>
      <c r="BE26" s="127"/>
      <c r="BF26" s="127"/>
      <c r="BG26" s="127"/>
      <c r="BH26" s="127">
        <f>'Reflection -2'!BA25</f>
        <v>0</v>
      </c>
      <c r="BI26" s="127"/>
      <c r="BJ26" s="127"/>
      <c r="BK26" s="127">
        <f>'Reflection -3'!Q25</f>
        <v>0</v>
      </c>
      <c r="BL26" s="127"/>
      <c r="BM26" s="127"/>
      <c r="BN26" s="127"/>
      <c r="BO26" s="127"/>
      <c r="BP26" s="127"/>
      <c r="BQ26" s="127">
        <f>'Reflection -3'!BA25</f>
        <v>0</v>
      </c>
      <c r="BR26" s="127"/>
      <c r="BS26" s="127"/>
      <c r="BT26" s="127">
        <f>'Reflection -3'!Q25</f>
        <v>0</v>
      </c>
      <c r="BU26" s="127"/>
      <c r="BV26" s="127"/>
      <c r="BW26" s="127"/>
      <c r="BX26" s="127"/>
      <c r="BY26" s="127"/>
      <c r="BZ26" s="127">
        <f>'Reflection -4'!BA25</f>
        <v>0</v>
      </c>
      <c r="CA26" s="127"/>
      <c r="CB26" s="127"/>
      <c r="CC26" s="127">
        <f>AVERAGE(Internal!$E26,Internal!$O26,Internal!$Y26,Internal!$AI26,Internal!$AS26,Internal!$BB26,Internal!$BK26,Internal!$BT26)</f>
        <v>1.1499999999999999</v>
      </c>
      <c r="CD26" s="127">
        <f>AVERAGE(Internal!$F26,Internal!$P26,Internal!$Z26,Internal!$AJ26)</f>
        <v>2.4166666666666665</v>
      </c>
      <c r="CE26" s="127">
        <f>AVERAGE(Internal!$AK26,Internal!$AA26,Internal!$Q26,Internal!$G26)</f>
        <v>2.25</v>
      </c>
      <c r="CF26" s="127">
        <f>AVERAGE(Internal!$H26,Internal!$R26,Internal!$AB26,Internal!$AL26)</f>
        <v>3</v>
      </c>
      <c r="CG26" s="127"/>
      <c r="CH26" s="127">
        <f>AVERAGE(Internal!$AN26,Internal!$AD26,Internal!$T26,Internal!$J26)</f>
        <v>2.6666666666666665</v>
      </c>
      <c r="CI26" s="127">
        <f>Internal!$CC26+Internal!$CD26+Internal!$CE26+Internal!$CF26+Internal!$CH26</f>
        <v>11.483333333333333</v>
      </c>
      <c r="CJ26" s="127">
        <f>Internal!$CI26/25*100</f>
        <v>45.93333333333333</v>
      </c>
      <c r="CK26" s="127">
        <f>AVERAGE(Internal!$BZ26,Internal!$BQ26,Internal!$BH26,Internal!$AY26,Internal!$AP26,Internal!$AF26,Internal!$V26,Internal!$L26)</f>
        <v>0.6875</v>
      </c>
      <c r="CL26" s="127">
        <f>AVERAGE(Internal!$L26,Internal!$V26,Internal!$AF26,Internal!$AP26)</f>
        <v>1.375</v>
      </c>
      <c r="CM26" s="133"/>
    </row>
    <row r="27" spans="1:91" s="106" customFormat="1" ht="23.1" customHeight="1" x14ac:dyDescent="0.3">
      <c r="A27" s="134">
        <v>24</v>
      </c>
      <c r="B27" s="134" t="s">
        <v>296</v>
      </c>
      <c r="C27" s="135" t="s">
        <v>108</v>
      </c>
      <c r="D27" s="128"/>
      <c r="E27" s="128">
        <f>'RP 1'!Q26</f>
        <v>0</v>
      </c>
      <c r="F27" s="128">
        <f>'RP 1'!W26</f>
        <v>0</v>
      </c>
      <c r="G27" s="127">
        <f>'RP 1'!AC26</f>
        <v>2</v>
      </c>
      <c r="H27" s="127">
        <f>'RP 1'!AI26</f>
        <v>2</v>
      </c>
      <c r="I27" s="128"/>
      <c r="J27" s="128">
        <f>'RP 1'!AU26</f>
        <v>0</v>
      </c>
      <c r="K27" s="128">
        <f>'RP 1'!AZ26</f>
        <v>0</v>
      </c>
      <c r="L27" s="128">
        <f>'RP 1'!BG26</f>
        <v>0</v>
      </c>
      <c r="M27" s="128"/>
      <c r="N27" s="128"/>
      <c r="O27" s="128">
        <f>'R P- 2'!Q26</f>
        <v>3.6</v>
      </c>
      <c r="P27" s="128">
        <f>'R P- 2'!W26</f>
        <v>2</v>
      </c>
      <c r="Q27" s="128">
        <f>'R P- 2'!AC26</f>
        <v>2</v>
      </c>
      <c r="R27" s="128">
        <f>'R P- 2'!AI26</f>
        <v>2</v>
      </c>
      <c r="S27" s="128"/>
      <c r="T27" s="128">
        <f>'R P- 2'!AU26</f>
        <v>2</v>
      </c>
      <c r="U27" s="128">
        <f>'R P- 2'!BA26</f>
        <v>2</v>
      </c>
      <c r="V27" s="128">
        <f>'R P- 2'!BG26</f>
        <v>3</v>
      </c>
      <c r="W27" s="128"/>
      <c r="X27" s="128"/>
      <c r="Y27" s="128">
        <f>'R P - 3'!Q26</f>
        <v>3</v>
      </c>
      <c r="Z27" s="128">
        <f>'R P - 3'!W26</f>
        <v>0</v>
      </c>
      <c r="AA27" s="128">
        <f>'R P - 3'!AC26</f>
        <v>0</v>
      </c>
      <c r="AB27" s="128">
        <f>'R P - 3'!AI26</f>
        <v>0</v>
      </c>
      <c r="AC27" s="128"/>
      <c r="AD27" s="128">
        <f>'R P - 3'!AU26</f>
        <v>0</v>
      </c>
      <c r="AE27" s="128">
        <f>'R P - 3'!BA26</f>
        <v>0</v>
      </c>
      <c r="AF27" s="128">
        <f>'R P - 3'!BG26</f>
        <v>0</v>
      </c>
      <c r="AG27" s="128"/>
      <c r="AH27" s="128"/>
      <c r="AI27" s="128">
        <f>'R P -4'!Q26</f>
        <v>3.6</v>
      </c>
      <c r="AJ27" s="128">
        <f>'R P -4'!W26</f>
        <v>2.3333333333333335</v>
      </c>
      <c r="AK27" s="128">
        <f>'R P -4'!AC26</f>
        <v>2</v>
      </c>
      <c r="AL27" s="128">
        <f>'R P -4'!AI26</f>
        <v>2</v>
      </c>
      <c r="AM27" s="128"/>
      <c r="AN27" s="128">
        <f>'R P -4'!AU26</f>
        <v>2</v>
      </c>
      <c r="AO27" s="128">
        <f>'R P -4'!BA26</f>
        <v>2</v>
      </c>
      <c r="AP27" s="128">
        <f>'R P -4'!BG26</f>
        <v>3</v>
      </c>
      <c r="AQ27" s="128"/>
      <c r="AR27" s="128"/>
      <c r="AS27" s="128">
        <f>'Reflection -1 '!R26</f>
        <v>2.6666666666666665</v>
      </c>
      <c r="AT27" s="128"/>
      <c r="AU27" s="128"/>
      <c r="AV27" s="128"/>
      <c r="AW27" s="128"/>
      <c r="AX27" s="128"/>
      <c r="AY27" s="128">
        <f>'Reflection -1 '!BB26</f>
        <v>3.5</v>
      </c>
      <c r="AZ27" s="128"/>
      <c r="BA27" s="128"/>
      <c r="BB27" s="128">
        <f>'Reflection -2'!Q26</f>
        <v>2.3333333333333335</v>
      </c>
      <c r="BC27" s="128"/>
      <c r="BD27" s="128"/>
      <c r="BE27" s="128"/>
      <c r="BF27" s="128"/>
      <c r="BG27" s="128"/>
      <c r="BH27" s="128">
        <f>'Reflection -2'!BA26</f>
        <v>2.5</v>
      </c>
      <c r="BI27" s="128"/>
      <c r="BJ27" s="128"/>
      <c r="BK27" s="128">
        <f>'Reflection -3'!Q26</f>
        <v>0</v>
      </c>
      <c r="BL27" s="128"/>
      <c r="BM27" s="128"/>
      <c r="BN27" s="128"/>
      <c r="BO27" s="128"/>
      <c r="BP27" s="128"/>
      <c r="BQ27" s="128">
        <f>'Reflection -3'!BA26</f>
        <v>0</v>
      </c>
      <c r="BR27" s="128"/>
      <c r="BS27" s="128"/>
      <c r="BT27" s="128">
        <f>'Reflection -3'!Q26</f>
        <v>0</v>
      </c>
      <c r="BU27" s="128"/>
      <c r="BV27" s="128"/>
      <c r="BW27" s="128"/>
      <c r="BX27" s="128"/>
      <c r="BY27" s="128"/>
      <c r="BZ27" s="128">
        <f>'Reflection -4'!BA26</f>
        <v>2.5</v>
      </c>
      <c r="CA27" s="128"/>
      <c r="CB27" s="127"/>
      <c r="CC27" s="128">
        <f>AVERAGE(Internal!$E27,Internal!$O27,Internal!$Y27,Internal!$AI27,Internal!$AS27,Internal!$BB27,Internal!$BK27,Internal!$BT27)</f>
        <v>1.9</v>
      </c>
      <c r="CD27" s="128">
        <f>AVERAGE(Internal!$F27,Internal!$P27,Internal!$Z27,Internal!$AJ27)</f>
        <v>1.0833333333333335</v>
      </c>
      <c r="CE27" s="127">
        <f>AVERAGE(Internal!$AK27,Internal!$AA27,Internal!$Q27,Internal!$G27)</f>
        <v>1.5</v>
      </c>
      <c r="CF27" s="128">
        <f>AVERAGE(Internal!$H27,Internal!$R27,Internal!$AB27,Internal!$AL27)</f>
        <v>1.5</v>
      </c>
      <c r="CG27" s="127"/>
      <c r="CH27" s="128">
        <f>AVERAGE(Internal!$AN27,Internal!$AD27,Internal!$T27,Internal!$J27)</f>
        <v>1</v>
      </c>
      <c r="CI27" s="128">
        <f>Internal!$CC27+Internal!$CD27+Internal!$CE27+Internal!$CF27+Internal!$CH27</f>
        <v>6.9833333333333334</v>
      </c>
      <c r="CJ27" s="128">
        <f>Internal!$CI27/25*100</f>
        <v>27.933333333333334</v>
      </c>
      <c r="CK27" s="128">
        <f>AVERAGE(Internal!$BZ27,Internal!$BQ27,Internal!$BH27,Internal!$AY27,Internal!$AP27,Internal!$AF27,Internal!$V27,Internal!$L27)</f>
        <v>1.8125</v>
      </c>
      <c r="CL27" s="128">
        <f>AVERAGE(Internal!$L27,Internal!$V27,Internal!$AF27,Internal!$AP27)</f>
        <v>1.5</v>
      </c>
      <c r="CM27" s="136"/>
    </row>
    <row r="28" spans="1:91" s="106" customFormat="1" ht="23.1" customHeight="1" x14ac:dyDescent="0.3">
      <c r="A28" s="131">
        <v>25</v>
      </c>
      <c r="B28" s="131" t="s">
        <v>240</v>
      </c>
      <c r="C28" s="132" t="s">
        <v>241</v>
      </c>
      <c r="D28" s="127"/>
      <c r="E28" s="127">
        <f>'RP 1'!Q27</f>
        <v>3</v>
      </c>
      <c r="F28" s="127">
        <f>'RP 1'!W27</f>
        <v>3</v>
      </c>
      <c r="G28" s="127">
        <f>'RP 1'!AC27</f>
        <v>3</v>
      </c>
      <c r="H28" s="127">
        <f>'RP 1'!AI27</f>
        <v>3</v>
      </c>
      <c r="I28" s="127"/>
      <c r="J28" s="127">
        <f>'RP 1'!AU27</f>
        <v>3</v>
      </c>
      <c r="K28" s="127">
        <f>'RP 1'!AZ27</f>
        <v>4</v>
      </c>
      <c r="L28" s="127">
        <f>'RP 1'!BG27</f>
        <v>0</v>
      </c>
      <c r="M28" s="127"/>
      <c r="N28" s="127"/>
      <c r="O28" s="127">
        <f>'R P- 2'!Q27</f>
        <v>3</v>
      </c>
      <c r="P28" s="127">
        <f>'R P- 2'!W27</f>
        <v>3</v>
      </c>
      <c r="Q28" s="127">
        <f>'R P- 2'!AC27</f>
        <v>3</v>
      </c>
      <c r="R28" s="127">
        <f>'R P- 2'!AI27</f>
        <v>3</v>
      </c>
      <c r="S28" s="127"/>
      <c r="T28" s="127">
        <f>'R P- 2'!AU27</f>
        <v>3</v>
      </c>
      <c r="U28" s="127">
        <f>'R P- 2'!BA27</f>
        <v>2.75</v>
      </c>
      <c r="V28" s="127">
        <f>'R P- 2'!BG27</f>
        <v>3</v>
      </c>
      <c r="W28" s="127"/>
      <c r="X28" s="127"/>
      <c r="Y28" s="127">
        <f>'R P - 3'!Q27</f>
        <v>2</v>
      </c>
      <c r="Z28" s="127">
        <f>'R P - 3'!W27</f>
        <v>1.3333333333333333</v>
      </c>
      <c r="AA28" s="127">
        <f>'R P - 3'!AC27</f>
        <v>1.5</v>
      </c>
      <c r="AB28" s="127">
        <f>'R P - 3'!AI27</f>
        <v>2</v>
      </c>
      <c r="AC28" s="127"/>
      <c r="AD28" s="127">
        <f>'R P - 3'!AU27</f>
        <v>2</v>
      </c>
      <c r="AE28" s="127">
        <f>'R P - 3'!BA27</f>
        <v>0</v>
      </c>
      <c r="AF28" s="127">
        <f>'R P - 3'!BG27</f>
        <v>0</v>
      </c>
      <c r="AG28" s="127"/>
      <c r="AH28" s="127"/>
      <c r="AI28" s="127">
        <f>'R P -4'!Q27</f>
        <v>3.4</v>
      </c>
      <c r="AJ28" s="127">
        <f>'R P -4'!W27</f>
        <v>4.333333333333333</v>
      </c>
      <c r="AK28" s="127">
        <f>'R P -4'!AC27</f>
        <v>4</v>
      </c>
      <c r="AL28" s="127">
        <f>'R P -4'!AI27</f>
        <v>5</v>
      </c>
      <c r="AM28" s="127"/>
      <c r="AN28" s="127">
        <f>'R P -4'!AU27</f>
        <v>5</v>
      </c>
      <c r="AO28" s="127">
        <f>'R P -4'!BA27</f>
        <v>5</v>
      </c>
      <c r="AP28" s="127">
        <f>'R P -4'!BG27</f>
        <v>3</v>
      </c>
      <c r="AQ28" s="127"/>
      <c r="AR28" s="127"/>
      <c r="AS28" s="127">
        <f>'Reflection -1 '!R27</f>
        <v>2.6666666666666665</v>
      </c>
      <c r="AT28" s="127"/>
      <c r="AU28" s="127"/>
      <c r="AV28" s="127"/>
      <c r="AW28" s="127"/>
      <c r="AX28" s="127"/>
      <c r="AY28" s="127">
        <f>'Reflection -1 '!BB27</f>
        <v>3.5</v>
      </c>
      <c r="AZ28" s="127"/>
      <c r="BA28" s="127"/>
      <c r="BB28" s="127">
        <f>'Reflection -2'!Q27</f>
        <v>3.3333333333333335</v>
      </c>
      <c r="BC28" s="127"/>
      <c r="BD28" s="127"/>
      <c r="BE28" s="127"/>
      <c r="BF28" s="127"/>
      <c r="BG28" s="127"/>
      <c r="BH28" s="127">
        <f>'Reflection -2'!BA27</f>
        <v>2.5</v>
      </c>
      <c r="BI28" s="127"/>
      <c r="BJ28" s="127"/>
      <c r="BK28" s="127">
        <f>'Reflection -3'!Q27</f>
        <v>2.6666666666666665</v>
      </c>
      <c r="BL28" s="127"/>
      <c r="BM28" s="127"/>
      <c r="BN28" s="127"/>
      <c r="BO28" s="127"/>
      <c r="BP28" s="127"/>
      <c r="BQ28" s="127">
        <f>'Reflection -3'!BA27</f>
        <v>1.6666666666666667</v>
      </c>
      <c r="BR28" s="127"/>
      <c r="BS28" s="127"/>
      <c r="BT28" s="127">
        <f>'Reflection -3'!Q27</f>
        <v>2.6666666666666665</v>
      </c>
      <c r="BU28" s="127"/>
      <c r="BV28" s="127"/>
      <c r="BW28" s="127"/>
      <c r="BX28" s="127"/>
      <c r="BY28" s="127"/>
      <c r="BZ28" s="127">
        <f>'Reflection -4'!BA27</f>
        <v>2.5</v>
      </c>
      <c r="CA28" s="127"/>
      <c r="CB28" s="127"/>
      <c r="CC28" s="127">
        <f>AVERAGE(Internal!$E28,Internal!$O28,Internal!$Y28,Internal!$AI28,Internal!$AS28,Internal!$BB28,Internal!$BK28,Internal!$BT28)</f>
        <v>2.8416666666666668</v>
      </c>
      <c r="CD28" s="127">
        <f>AVERAGE(Internal!$F28,Internal!$P28,Internal!$Z28,Internal!$AJ28)</f>
        <v>2.9166666666666665</v>
      </c>
      <c r="CE28" s="127">
        <f>AVERAGE(Internal!$AK28,Internal!$AA28,Internal!$Q28,Internal!$G28)</f>
        <v>2.875</v>
      </c>
      <c r="CF28" s="127">
        <f>AVERAGE(Internal!$H28,Internal!$R28,Internal!$AB28,Internal!$AL28)</f>
        <v>3.25</v>
      </c>
      <c r="CG28" s="127"/>
      <c r="CH28" s="127">
        <f>AVERAGE(Internal!$AN28,Internal!$AD28,Internal!$T28,Internal!$J28)</f>
        <v>3.25</v>
      </c>
      <c r="CI28" s="127">
        <f>Internal!$CC28+Internal!$CD28+Internal!$CE28+Internal!$CF28+Internal!$CH28</f>
        <v>15.133333333333333</v>
      </c>
      <c r="CJ28" s="127">
        <f>Internal!$CI28/25*100</f>
        <v>60.533333333333331</v>
      </c>
      <c r="CK28" s="127">
        <f>AVERAGE(Internal!$BZ28,Internal!$BQ28,Internal!$BH28,Internal!$AY28,Internal!$AP28,Internal!$AF28,Internal!$V28,Internal!$L28)</f>
        <v>2.0208333333333335</v>
      </c>
      <c r="CL28" s="127">
        <f>AVERAGE(Internal!$L28,Internal!$V28,Internal!$AF28,Internal!$AP28)</f>
        <v>1.5</v>
      </c>
      <c r="CM28" s="133"/>
    </row>
    <row r="29" spans="1:91" s="106" customFormat="1" ht="23.1" customHeight="1" x14ac:dyDescent="0.3">
      <c r="A29" s="134">
        <v>26</v>
      </c>
      <c r="B29" s="134" t="s">
        <v>297</v>
      </c>
      <c r="C29" s="135" t="s">
        <v>298</v>
      </c>
      <c r="D29" s="128"/>
      <c r="E29" s="128" t="str">
        <f>'RP 1'!Q28</f>
        <v>0</v>
      </c>
      <c r="F29" s="128" t="str">
        <f>'RP 1'!W28</f>
        <v>0</v>
      </c>
      <c r="G29" s="127" t="str">
        <f>'RP 1'!AC28</f>
        <v>0</v>
      </c>
      <c r="H29" s="127" t="str">
        <f>'RP 1'!AI28</f>
        <v>0</v>
      </c>
      <c r="I29" s="128"/>
      <c r="J29" s="128" t="str">
        <f>'RP 1'!AU28</f>
        <v>0</v>
      </c>
      <c r="K29" s="128" t="str">
        <f>'RP 1'!AZ28</f>
        <v>0</v>
      </c>
      <c r="L29" s="128" t="str">
        <f>'RP 1'!BG28</f>
        <v>0</v>
      </c>
      <c r="M29" s="128"/>
      <c r="N29" s="128"/>
      <c r="O29" s="128" t="str">
        <f>'R P- 2'!Q28</f>
        <v>0</v>
      </c>
      <c r="P29" s="128" t="str">
        <f>'R P- 2'!W28</f>
        <v>0</v>
      </c>
      <c r="Q29" s="128" t="str">
        <f>'R P- 2'!AC28</f>
        <v>0</v>
      </c>
      <c r="R29" s="128" t="str">
        <f>'R P- 2'!AI28</f>
        <v>0</v>
      </c>
      <c r="S29" s="128"/>
      <c r="T29" s="128" t="str">
        <f>'R P- 2'!AU28</f>
        <v>0</v>
      </c>
      <c r="U29" s="128" t="str">
        <f>'R P- 2'!BA28</f>
        <v>0</v>
      </c>
      <c r="V29" s="128" t="str">
        <f>'R P- 2'!BG28</f>
        <v>0</v>
      </c>
      <c r="W29" s="128"/>
      <c r="X29" s="128"/>
      <c r="Y29" s="128">
        <f>'R P - 3'!Q28</f>
        <v>2.2000000000000002</v>
      </c>
      <c r="Z29" s="128">
        <f>'R P - 3'!W28</f>
        <v>2</v>
      </c>
      <c r="AA29" s="128">
        <f>'R P - 3'!AC28</f>
        <v>1</v>
      </c>
      <c r="AB29" s="128">
        <f>'R P - 3'!AI28</f>
        <v>1.3333333333333333</v>
      </c>
      <c r="AC29" s="128"/>
      <c r="AD29" s="128">
        <f>'R P - 3'!AU28</f>
        <v>2</v>
      </c>
      <c r="AE29" s="128">
        <f>'R P - 3'!BA28</f>
        <v>2</v>
      </c>
      <c r="AF29" s="128">
        <f>'R P - 3'!BG28</f>
        <v>2</v>
      </c>
      <c r="AG29" s="128"/>
      <c r="AH29" s="128"/>
      <c r="AI29" s="128" t="str">
        <f>'R P -4'!Q28</f>
        <v>0</v>
      </c>
      <c r="AJ29" s="128" t="str">
        <f>'R P -4'!W28</f>
        <v>0</v>
      </c>
      <c r="AK29" s="128" t="str">
        <f>'R P -4'!AC28</f>
        <v>0</v>
      </c>
      <c r="AL29" s="128" t="str">
        <f>'R P -4'!AI28</f>
        <v>0</v>
      </c>
      <c r="AM29" s="128"/>
      <c r="AN29" s="128" t="str">
        <f>'R P -4'!AU28</f>
        <v>0</v>
      </c>
      <c r="AO29" s="128" t="str">
        <f>'R P -4'!BA28</f>
        <v>0</v>
      </c>
      <c r="AP29" s="128" t="str">
        <f>'R P -4'!BG28</f>
        <v>0</v>
      </c>
      <c r="AQ29" s="128"/>
      <c r="AR29" s="128"/>
      <c r="AS29" s="128" t="str">
        <f>'Reflection -1 '!R28</f>
        <v>0</v>
      </c>
      <c r="AT29" s="128"/>
      <c r="AU29" s="128"/>
      <c r="AV29" s="128"/>
      <c r="AW29" s="128"/>
      <c r="AX29" s="128"/>
      <c r="AY29" s="128" t="str">
        <f>'Reflection -1 '!BB28</f>
        <v>0</v>
      </c>
      <c r="AZ29" s="128"/>
      <c r="BA29" s="128"/>
      <c r="BB29" s="128" t="str">
        <f>'Reflection -2'!Q28</f>
        <v>0</v>
      </c>
      <c r="BC29" s="128"/>
      <c r="BD29" s="128"/>
      <c r="BE29" s="128"/>
      <c r="BF29" s="128"/>
      <c r="BG29" s="128"/>
      <c r="BH29" s="128" t="str">
        <f>'Reflection -2'!BA28</f>
        <v>0</v>
      </c>
      <c r="BI29" s="128"/>
      <c r="BJ29" s="128"/>
      <c r="BK29" s="128" t="str">
        <f>'Reflection -3'!Q28</f>
        <v>0</v>
      </c>
      <c r="BL29" s="128"/>
      <c r="BM29" s="128"/>
      <c r="BN29" s="128"/>
      <c r="BO29" s="128"/>
      <c r="BP29" s="128"/>
      <c r="BQ29" s="128" t="str">
        <f>'Reflection -3'!BA28</f>
        <v>0</v>
      </c>
      <c r="BR29" s="128"/>
      <c r="BS29" s="128"/>
      <c r="BT29" s="128" t="str">
        <f>'Reflection -3'!Q28</f>
        <v>0</v>
      </c>
      <c r="BU29" s="128"/>
      <c r="BV29" s="128"/>
      <c r="BW29" s="128"/>
      <c r="BX29" s="128"/>
      <c r="BY29" s="128"/>
      <c r="BZ29" s="128" t="str">
        <f>'Reflection -4'!BA28</f>
        <v>0</v>
      </c>
      <c r="CA29" s="128"/>
      <c r="CB29" s="127"/>
      <c r="CC29" s="128">
        <f>AVERAGE(Internal!$E29,Internal!$O29,Internal!$Y29,Internal!$AI29,Internal!$AS29,Internal!$BB29,Internal!$BK29,Internal!$BT29)</f>
        <v>2.2000000000000002</v>
      </c>
      <c r="CD29" s="128">
        <f>AVERAGE(Internal!$F29,Internal!$P29,Internal!$Z29,Internal!$AJ29)</f>
        <v>2</v>
      </c>
      <c r="CE29" s="127">
        <f>AVERAGE(Internal!$AK29,Internal!$AA29,Internal!$Q29,Internal!$G29)</f>
        <v>1</v>
      </c>
      <c r="CF29" s="128">
        <f>AVERAGE(Internal!$H29,Internal!$R29,Internal!$AB29,Internal!$AL29)</f>
        <v>1.3333333333333333</v>
      </c>
      <c r="CG29" s="127"/>
      <c r="CH29" s="128">
        <f>AVERAGE(Internal!$AN29,Internal!$AD29,Internal!$T29,Internal!$J29)</f>
        <v>2</v>
      </c>
      <c r="CI29" s="128">
        <f>Internal!$CC29+Internal!$CD29+Internal!$CE29+Internal!$CF29+Internal!$CH29</f>
        <v>8.5333333333333332</v>
      </c>
      <c r="CJ29" s="128">
        <f>Internal!$CI29/25*100</f>
        <v>34.133333333333333</v>
      </c>
      <c r="CK29" s="128">
        <f>AVERAGE(Internal!$BZ29,Internal!$BQ29,Internal!$BH29,Internal!$AY29,Internal!$AP29,Internal!$AF29,Internal!$V29,Internal!$L29)</f>
        <v>2</v>
      </c>
      <c r="CL29" s="128">
        <f>AVERAGE(Internal!$L29,Internal!$V29,Internal!$AF29,Internal!$AP29)</f>
        <v>2</v>
      </c>
      <c r="CM29" s="136"/>
    </row>
    <row r="30" spans="1:91" s="106" customFormat="1" ht="23.1" customHeight="1" x14ac:dyDescent="0.3">
      <c r="A30" s="131">
        <v>27</v>
      </c>
      <c r="B30" s="131" t="s">
        <v>256</v>
      </c>
      <c r="C30" s="132" t="s">
        <v>257</v>
      </c>
      <c r="D30" s="127"/>
      <c r="E30" s="127">
        <f>'RP 1'!Q29</f>
        <v>3.2</v>
      </c>
      <c r="F30" s="127">
        <f>'RP 1'!W29</f>
        <v>3</v>
      </c>
      <c r="G30" s="127">
        <f>'RP 1'!AC29</f>
        <v>3.5</v>
      </c>
      <c r="H30" s="127">
        <f>'RP 1'!AI29</f>
        <v>3</v>
      </c>
      <c r="I30" s="127"/>
      <c r="J30" s="127">
        <f>'RP 1'!AU29</f>
        <v>3</v>
      </c>
      <c r="K30" s="127">
        <f>'RP 1'!AZ29</f>
        <v>4</v>
      </c>
      <c r="L30" s="127">
        <f>'RP 1'!BG29</f>
        <v>0</v>
      </c>
      <c r="M30" s="127"/>
      <c r="N30" s="127"/>
      <c r="O30" s="127">
        <f>'R P- 2'!Q29</f>
        <v>3</v>
      </c>
      <c r="P30" s="127">
        <f>'R P- 2'!W29</f>
        <v>3.3333333333333335</v>
      </c>
      <c r="Q30" s="127">
        <f>'R P- 2'!AC29</f>
        <v>3.5</v>
      </c>
      <c r="R30" s="127">
        <f>'R P- 2'!AI29</f>
        <v>3</v>
      </c>
      <c r="S30" s="127"/>
      <c r="T30" s="127">
        <f>'R P- 2'!AU29</f>
        <v>3</v>
      </c>
      <c r="U30" s="127">
        <f>'R P- 2'!BA29</f>
        <v>2.75</v>
      </c>
      <c r="V30" s="127">
        <f>'R P- 2'!BG29</f>
        <v>3</v>
      </c>
      <c r="W30" s="127"/>
      <c r="X30" s="127"/>
      <c r="Y30" s="127" t="str">
        <f>'R P - 3'!Q29</f>
        <v>0</v>
      </c>
      <c r="Z30" s="127" t="str">
        <f>'R P - 3'!W29</f>
        <v>0</v>
      </c>
      <c r="AA30" s="127">
        <f>'R P - 3'!AC29</f>
        <v>0</v>
      </c>
      <c r="AB30" s="127" t="str">
        <f>'R P - 3'!AI29</f>
        <v>0</v>
      </c>
      <c r="AC30" s="127"/>
      <c r="AD30" s="127" t="str">
        <f>'R P - 3'!AU29</f>
        <v>0</v>
      </c>
      <c r="AE30" s="127" t="str">
        <f>'R P - 3'!BA29</f>
        <v>0</v>
      </c>
      <c r="AF30" s="127" t="str">
        <f>'R P - 3'!BG29</f>
        <v>0</v>
      </c>
      <c r="AG30" s="127"/>
      <c r="AH30" s="127"/>
      <c r="AI30" s="127" t="str">
        <f>'R P -4'!Q29</f>
        <v>0</v>
      </c>
      <c r="AJ30" s="127" t="str">
        <f>'R P -4'!W29</f>
        <v>0</v>
      </c>
      <c r="AK30" s="127" t="str">
        <f>'R P -4'!AC29</f>
        <v>0</v>
      </c>
      <c r="AL30" s="127" t="str">
        <f>'R P -4'!AI29</f>
        <v>0</v>
      </c>
      <c r="AM30" s="127"/>
      <c r="AN30" s="127" t="str">
        <f>'R P -4'!AU29</f>
        <v>0</v>
      </c>
      <c r="AO30" s="127" t="str">
        <f>'R P -4'!BA29</f>
        <v>0</v>
      </c>
      <c r="AP30" s="127" t="str">
        <f>'R P -4'!BG29</f>
        <v>0</v>
      </c>
      <c r="AQ30" s="127"/>
      <c r="AR30" s="127"/>
      <c r="AS30" s="127">
        <f>'Reflection -1 '!R29</f>
        <v>2.3333333333333335</v>
      </c>
      <c r="AT30" s="127"/>
      <c r="AU30" s="127"/>
      <c r="AV30" s="127"/>
      <c r="AW30" s="127"/>
      <c r="AX30" s="127"/>
      <c r="AY30" s="127">
        <f>'Reflection -1 '!BB29</f>
        <v>3.5</v>
      </c>
      <c r="AZ30" s="127"/>
      <c r="BA30" s="127"/>
      <c r="BB30" s="127">
        <f>'Reflection -2'!Q29</f>
        <v>2.6666666666666665</v>
      </c>
      <c r="BC30" s="127"/>
      <c r="BD30" s="127"/>
      <c r="BE30" s="127"/>
      <c r="BF30" s="127"/>
      <c r="BG30" s="127"/>
      <c r="BH30" s="127">
        <f>'Reflection -2'!BA29</f>
        <v>2.5</v>
      </c>
      <c r="BI30" s="127"/>
      <c r="BJ30" s="127"/>
      <c r="BK30" s="127">
        <f>'Reflection -3'!Q29</f>
        <v>0</v>
      </c>
      <c r="BL30" s="127"/>
      <c r="BM30" s="127"/>
      <c r="BN30" s="127"/>
      <c r="BO30" s="127"/>
      <c r="BP30" s="127"/>
      <c r="BQ30" s="127">
        <f>'Reflection -3'!BA29</f>
        <v>0</v>
      </c>
      <c r="BR30" s="127"/>
      <c r="BS30" s="127"/>
      <c r="BT30" s="127">
        <f>'Reflection -3'!Q29</f>
        <v>0</v>
      </c>
      <c r="BU30" s="127"/>
      <c r="BV30" s="127"/>
      <c r="BW30" s="127"/>
      <c r="BX30" s="127"/>
      <c r="BY30" s="127"/>
      <c r="BZ30" s="127">
        <f>'Reflection -4'!BA29</f>
        <v>2.5</v>
      </c>
      <c r="CA30" s="127"/>
      <c r="CB30" s="127"/>
      <c r="CC30" s="127">
        <f>AVERAGE(Internal!$E30,Internal!$O30,Internal!$Y30,Internal!$AI30,Internal!$AS30,Internal!$BB30,Internal!$BK30,Internal!$BT30)</f>
        <v>1.8666666666666665</v>
      </c>
      <c r="CD30" s="127">
        <f>AVERAGE(Internal!$F30,Internal!$P30,Internal!$Z30,Internal!$AJ30)</f>
        <v>3.166666666666667</v>
      </c>
      <c r="CE30" s="127">
        <f>AVERAGE(Internal!$AK30,Internal!$AA30,Internal!$Q30,Internal!$G30)</f>
        <v>2.3333333333333335</v>
      </c>
      <c r="CF30" s="127">
        <f>AVERAGE(Internal!$H30,Internal!$R30,Internal!$AB30,Internal!$AL30)</f>
        <v>3</v>
      </c>
      <c r="CG30" s="127"/>
      <c r="CH30" s="127">
        <f>AVERAGE(Internal!$AN30,Internal!$AD30,Internal!$T30,Internal!$J30)</f>
        <v>3</v>
      </c>
      <c r="CI30" s="127">
        <f>Internal!$CC30+Internal!$CD30+Internal!$CE30+Internal!$CF30+Internal!$CH30</f>
        <v>13.366666666666667</v>
      </c>
      <c r="CJ30" s="127">
        <f>Internal!$CI30/25*100</f>
        <v>53.466666666666676</v>
      </c>
      <c r="CK30" s="127">
        <f>AVERAGE(Internal!$BZ30,Internal!$BQ30,Internal!$BH30,Internal!$AY30,Internal!$AP30,Internal!$AF30,Internal!$V30,Internal!$L30)</f>
        <v>1.9166666666666667</v>
      </c>
      <c r="CL30" s="127">
        <f>AVERAGE(Internal!$L30,Internal!$V30,Internal!$AF30,Internal!$AP30)</f>
        <v>1.5</v>
      </c>
      <c r="CM30" s="133"/>
    </row>
    <row r="31" spans="1:91" s="106" customFormat="1" ht="23.1" customHeight="1" x14ac:dyDescent="0.3">
      <c r="A31" s="134">
        <v>28</v>
      </c>
      <c r="B31" s="134" t="s">
        <v>65</v>
      </c>
      <c r="C31" s="135" t="s">
        <v>66</v>
      </c>
      <c r="D31" s="128"/>
      <c r="E31" s="128">
        <f>'RP 1'!Q30</f>
        <v>0</v>
      </c>
      <c r="F31" s="128">
        <f>'RP 1'!W30</f>
        <v>0</v>
      </c>
      <c r="G31" s="127">
        <f>'RP 1'!AC30</f>
        <v>1</v>
      </c>
      <c r="H31" s="127">
        <f>'RP 1'!AI30</f>
        <v>1</v>
      </c>
      <c r="I31" s="128"/>
      <c r="J31" s="128">
        <f>'RP 1'!AU30</f>
        <v>0</v>
      </c>
      <c r="K31" s="128">
        <f>'RP 1'!AZ30</f>
        <v>0</v>
      </c>
      <c r="L31" s="128">
        <f>'RP 1'!BG30</f>
        <v>0</v>
      </c>
      <c r="M31" s="128"/>
      <c r="N31" s="128"/>
      <c r="O31" s="128">
        <f>'R P- 2'!Q30</f>
        <v>1</v>
      </c>
      <c r="P31" s="128">
        <f>'R P- 2'!W30</f>
        <v>1</v>
      </c>
      <c r="Q31" s="128">
        <f>'R P- 2'!AC30</f>
        <v>1</v>
      </c>
      <c r="R31" s="128">
        <f>'R P- 2'!AI30</f>
        <v>1</v>
      </c>
      <c r="S31" s="128"/>
      <c r="T31" s="128">
        <f>'R P- 2'!AU30</f>
        <v>1</v>
      </c>
      <c r="U31" s="128">
        <f>'R P- 2'!BA30</f>
        <v>1</v>
      </c>
      <c r="V31" s="128">
        <f>'R P- 2'!BG30</f>
        <v>1</v>
      </c>
      <c r="W31" s="128"/>
      <c r="X31" s="128"/>
      <c r="Y31" s="128">
        <f>'R P - 3'!Q30</f>
        <v>1.4</v>
      </c>
      <c r="Z31" s="128">
        <f>'R P - 3'!W30</f>
        <v>0</v>
      </c>
      <c r="AA31" s="128">
        <f>'R P - 3'!AC30</f>
        <v>0</v>
      </c>
      <c r="AB31" s="128">
        <f>'R P - 3'!AI30</f>
        <v>0</v>
      </c>
      <c r="AC31" s="128"/>
      <c r="AD31" s="128">
        <f>'R P - 3'!AU30</f>
        <v>0</v>
      </c>
      <c r="AE31" s="128">
        <f>'R P - 3'!BA30</f>
        <v>0</v>
      </c>
      <c r="AF31" s="128">
        <f>'R P - 3'!BG30</f>
        <v>0</v>
      </c>
      <c r="AG31" s="128"/>
      <c r="AH31" s="128"/>
      <c r="AI31" s="128">
        <f>'R P -4'!Q30</f>
        <v>2.2000000000000002</v>
      </c>
      <c r="AJ31" s="128">
        <f>'R P -4'!W30</f>
        <v>3.3333333333333335</v>
      </c>
      <c r="AK31" s="128">
        <f>'R P -4'!AC30</f>
        <v>2</v>
      </c>
      <c r="AL31" s="128">
        <f>'R P -4'!AI30</f>
        <v>1</v>
      </c>
      <c r="AM31" s="128"/>
      <c r="AN31" s="128">
        <f>'R P -4'!AU30</f>
        <v>3.6666666666666665</v>
      </c>
      <c r="AO31" s="128">
        <f>'R P -4'!BA30</f>
        <v>1</v>
      </c>
      <c r="AP31" s="128">
        <f>'R P -4'!BG30</f>
        <v>1.5</v>
      </c>
      <c r="AQ31" s="128"/>
      <c r="AR31" s="128"/>
      <c r="AS31" s="128">
        <f>'Reflection -1 '!R30</f>
        <v>2.3333333333333335</v>
      </c>
      <c r="AT31" s="128"/>
      <c r="AU31" s="128"/>
      <c r="AV31" s="128"/>
      <c r="AW31" s="128"/>
      <c r="AX31" s="128"/>
      <c r="AY31" s="128">
        <f>'Reflection -1 '!BB30</f>
        <v>3.5</v>
      </c>
      <c r="AZ31" s="128"/>
      <c r="BA31" s="128"/>
      <c r="BB31" s="128">
        <f>'Reflection -2'!Q30</f>
        <v>1</v>
      </c>
      <c r="BC31" s="128"/>
      <c r="BD31" s="128"/>
      <c r="BE31" s="128"/>
      <c r="BF31" s="128"/>
      <c r="BG31" s="128"/>
      <c r="BH31" s="128">
        <f>'Reflection -2'!BA30</f>
        <v>2.5</v>
      </c>
      <c r="BI31" s="128"/>
      <c r="BJ31" s="128"/>
      <c r="BK31" s="128">
        <f>'Reflection -3'!Q30</f>
        <v>1</v>
      </c>
      <c r="BL31" s="128"/>
      <c r="BM31" s="128"/>
      <c r="BN31" s="128"/>
      <c r="BO31" s="128"/>
      <c r="BP31" s="128"/>
      <c r="BQ31" s="128">
        <f>'Reflection -3'!BA30</f>
        <v>1.6666666666666667</v>
      </c>
      <c r="BR31" s="128"/>
      <c r="BS31" s="128"/>
      <c r="BT31" s="128">
        <f>'Reflection -3'!Q30</f>
        <v>1</v>
      </c>
      <c r="BU31" s="128"/>
      <c r="BV31" s="128"/>
      <c r="BW31" s="128"/>
      <c r="BX31" s="128"/>
      <c r="BY31" s="128"/>
      <c r="BZ31" s="128">
        <f>'Reflection -4'!BA30</f>
        <v>2.5</v>
      </c>
      <c r="CA31" s="128"/>
      <c r="CB31" s="127"/>
      <c r="CC31" s="128">
        <f>AVERAGE(Internal!$E31,Internal!$O31,Internal!$Y31,Internal!$AI31,Internal!$AS31,Internal!$BB31,Internal!$BK31,Internal!$BT31)</f>
        <v>1.2416666666666667</v>
      </c>
      <c r="CD31" s="128">
        <f>AVERAGE(Internal!$F31,Internal!$P31,Internal!$Z31,Internal!$AJ31)</f>
        <v>1.0833333333333335</v>
      </c>
      <c r="CE31" s="127">
        <f>AVERAGE(Internal!$AK31,Internal!$AA31,Internal!$Q31,Internal!$G31)</f>
        <v>1</v>
      </c>
      <c r="CF31" s="128">
        <f>AVERAGE(Internal!$H31,Internal!$R31,Internal!$AB31,Internal!$AL31)</f>
        <v>0.75</v>
      </c>
      <c r="CG31" s="127"/>
      <c r="CH31" s="128">
        <f>AVERAGE(Internal!$AN31,Internal!$AD31,Internal!$T31,Internal!$J31)</f>
        <v>1.1666666666666665</v>
      </c>
      <c r="CI31" s="128">
        <f>Internal!$CC31+Internal!$CD31+Internal!$CE31+Internal!$CF31+Internal!$CH31</f>
        <v>5.2416666666666671</v>
      </c>
      <c r="CJ31" s="128">
        <f>Internal!$CI31/25*100</f>
        <v>20.966666666666669</v>
      </c>
      <c r="CK31" s="128">
        <f>AVERAGE(Internal!$BZ31,Internal!$BQ31,Internal!$BH31,Internal!$AY31,Internal!$AP31,Internal!$AF31,Internal!$V31,Internal!$L31)</f>
        <v>1.5833333333333335</v>
      </c>
      <c r="CL31" s="128">
        <f>AVERAGE(Internal!$L31,Internal!$V31,Internal!$AF31,Internal!$AP31)</f>
        <v>0.625</v>
      </c>
      <c r="CM31" s="136"/>
    </row>
    <row r="32" spans="1:91" s="106" customFormat="1" ht="23.1" customHeight="1" x14ac:dyDescent="0.3">
      <c r="A32" s="131">
        <v>29</v>
      </c>
      <c r="B32" s="131" t="s">
        <v>299</v>
      </c>
      <c r="C32" s="132" t="s">
        <v>300</v>
      </c>
      <c r="D32" s="127"/>
      <c r="E32" s="127">
        <f>'RP 1'!Q31</f>
        <v>2.4</v>
      </c>
      <c r="F32" s="127">
        <f>'RP 1'!W31</f>
        <v>2</v>
      </c>
      <c r="G32" s="127">
        <f>'RP 1'!AC31</f>
        <v>2</v>
      </c>
      <c r="H32" s="127">
        <f>'RP 1'!AI31</f>
        <v>2</v>
      </c>
      <c r="I32" s="127"/>
      <c r="J32" s="127">
        <f>'RP 1'!AU31</f>
        <v>3</v>
      </c>
      <c r="K32" s="127">
        <f>'RP 1'!AZ31</f>
        <v>2</v>
      </c>
      <c r="L32" s="127">
        <f>'RP 1'!BG31</f>
        <v>0</v>
      </c>
      <c r="M32" s="127"/>
      <c r="N32" s="127"/>
      <c r="O32" s="127">
        <f>'R P- 2'!Q31</f>
        <v>2.4</v>
      </c>
      <c r="P32" s="127">
        <f>'R P- 2'!W31</f>
        <v>2</v>
      </c>
      <c r="Q32" s="127">
        <f>'R P- 2'!AC31</f>
        <v>2</v>
      </c>
      <c r="R32" s="127">
        <f>'R P- 2'!AI31</f>
        <v>2</v>
      </c>
      <c r="S32" s="127"/>
      <c r="T32" s="127">
        <f>'R P- 2'!AU31</f>
        <v>2</v>
      </c>
      <c r="U32" s="127">
        <f>'R P- 2'!BA31</f>
        <v>1.8333333333333333</v>
      </c>
      <c r="V32" s="127">
        <f>'R P- 2'!BG31</f>
        <v>4</v>
      </c>
      <c r="W32" s="127"/>
      <c r="X32" s="127"/>
      <c r="Y32" s="127" t="str">
        <f>'R P - 3'!Q31</f>
        <v>0</v>
      </c>
      <c r="Z32" s="127" t="str">
        <f>'R P - 3'!W31</f>
        <v>0</v>
      </c>
      <c r="AA32" s="127">
        <f>'R P - 3'!AC31</f>
        <v>0</v>
      </c>
      <c r="AB32" s="127" t="str">
        <f>'R P - 3'!AI31</f>
        <v>0</v>
      </c>
      <c r="AC32" s="127"/>
      <c r="AD32" s="127" t="str">
        <f>'R P - 3'!AU31</f>
        <v>0</v>
      </c>
      <c r="AE32" s="127" t="str">
        <f>'R P - 3'!BA31</f>
        <v>0</v>
      </c>
      <c r="AF32" s="127" t="str">
        <f>'R P - 3'!BG31</f>
        <v>0</v>
      </c>
      <c r="AG32" s="127"/>
      <c r="AH32" s="127"/>
      <c r="AI32" s="127" t="str">
        <f>'R P -4'!Q31</f>
        <v>0</v>
      </c>
      <c r="AJ32" s="127" t="str">
        <f>'R P -4'!W31</f>
        <v>0</v>
      </c>
      <c r="AK32" s="127" t="str">
        <f>'R P -4'!AC31</f>
        <v>0</v>
      </c>
      <c r="AL32" s="127" t="str">
        <f>'R P -4'!AI31</f>
        <v>0</v>
      </c>
      <c r="AM32" s="127"/>
      <c r="AN32" s="127" t="str">
        <f>'R P -4'!AU31</f>
        <v>0</v>
      </c>
      <c r="AO32" s="127" t="str">
        <f>'R P -4'!BA31</f>
        <v>0</v>
      </c>
      <c r="AP32" s="127" t="str">
        <f>'R P -4'!BG31</f>
        <v>0</v>
      </c>
      <c r="AQ32" s="127"/>
      <c r="AR32" s="127"/>
      <c r="AS32" s="127" t="str">
        <f>'Reflection -1 '!R31</f>
        <v>0</v>
      </c>
      <c r="AT32" s="127"/>
      <c r="AU32" s="127"/>
      <c r="AV32" s="127"/>
      <c r="AW32" s="127"/>
      <c r="AX32" s="127"/>
      <c r="AY32" s="127" t="str">
        <f>'Reflection -1 '!BB31</f>
        <v>0</v>
      </c>
      <c r="AZ32" s="127"/>
      <c r="BA32" s="127"/>
      <c r="BB32" s="127" t="str">
        <f>'Reflection -2'!Q31</f>
        <v>0</v>
      </c>
      <c r="BC32" s="127"/>
      <c r="BD32" s="127"/>
      <c r="BE32" s="127"/>
      <c r="BF32" s="127"/>
      <c r="BG32" s="127"/>
      <c r="BH32" s="127" t="str">
        <f>'Reflection -2'!BA31</f>
        <v>0</v>
      </c>
      <c r="BI32" s="127"/>
      <c r="BJ32" s="127"/>
      <c r="BK32" s="127" t="str">
        <f>'Reflection -3'!Q31</f>
        <v>0</v>
      </c>
      <c r="BL32" s="127"/>
      <c r="BM32" s="127"/>
      <c r="BN32" s="127"/>
      <c r="BO32" s="127"/>
      <c r="BP32" s="127"/>
      <c r="BQ32" s="127" t="str">
        <f>'Reflection -3'!BA31</f>
        <v>0</v>
      </c>
      <c r="BR32" s="127"/>
      <c r="BS32" s="127"/>
      <c r="BT32" s="127" t="str">
        <f>'Reflection -3'!Q31</f>
        <v>0</v>
      </c>
      <c r="BU32" s="127"/>
      <c r="BV32" s="127"/>
      <c r="BW32" s="127"/>
      <c r="BX32" s="127"/>
      <c r="BY32" s="127"/>
      <c r="BZ32" s="127" t="str">
        <f>'Reflection -4'!BA31</f>
        <v>0</v>
      </c>
      <c r="CA32" s="127"/>
      <c r="CB32" s="127"/>
      <c r="CC32" s="127">
        <f>AVERAGE(Internal!$E32,Internal!$O32,Internal!$Y32,Internal!$AI32,Internal!$AS32,Internal!$BB32,Internal!$BK32,Internal!$BT32)</f>
        <v>2.4</v>
      </c>
      <c r="CD32" s="127">
        <f>AVERAGE(Internal!$F32,Internal!$P32,Internal!$Z32,Internal!$AJ32)</f>
        <v>2</v>
      </c>
      <c r="CE32" s="127">
        <f>AVERAGE(Internal!$AK32,Internal!$AA32,Internal!$Q32,Internal!$G32)</f>
        <v>1.3333333333333333</v>
      </c>
      <c r="CF32" s="127">
        <f>AVERAGE(Internal!$H32,Internal!$R32,Internal!$AB32,Internal!$AL32)</f>
        <v>2</v>
      </c>
      <c r="CG32" s="127"/>
      <c r="CH32" s="127">
        <f>AVERAGE(Internal!$AN32,Internal!$AD32,Internal!$T32,Internal!$J32)</f>
        <v>2.5</v>
      </c>
      <c r="CI32" s="127">
        <f>Internal!$CC32+Internal!$CD32+Internal!$CE32+Internal!$CF32+Internal!$CH32</f>
        <v>10.233333333333334</v>
      </c>
      <c r="CJ32" s="127">
        <f>Internal!$CI32/25*100</f>
        <v>40.933333333333337</v>
      </c>
      <c r="CK32" s="127">
        <f>AVERAGE(Internal!$BZ32,Internal!$BQ32,Internal!$BH32,Internal!$AY32,Internal!$AP32,Internal!$AF32,Internal!$V32,Internal!$L32)</f>
        <v>2</v>
      </c>
      <c r="CL32" s="127">
        <f>AVERAGE(Internal!$L32,Internal!$V32,Internal!$AF32,Internal!$AP32)</f>
        <v>2</v>
      </c>
      <c r="CM32" s="133"/>
    </row>
    <row r="33" spans="1:91" s="106" customFormat="1" ht="23.1" customHeight="1" x14ac:dyDescent="0.3">
      <c r="A33" s="134">
        <v>30</v>
      </c>
      <c r="B33" s="134" t="s">
        <v>39</v>
      </c>
      <c r="C33" s="135" t="s">
        <v>40</v>
      </c>
      <c r="D33" s="128"/>
      <c r="E33" s="128">
        <f>'RP 1'!Q32</f>
        <v>0</v>
      </c>
      <c r="F33" s="128">
        <f>'RP 1'!W32</f>
        <v>0</v>
      </c>
      <c r="G33" s="127">
        <f>'RP 1'!AC32</f>
        <v>1</v>
      </c>
      <c r="H33" s="127">
        <f>'RP 1'!AI32</f>
        <v>1</v>
      </c>
      <c r="I33" s="128"/>
      <c r="J33" s="128">
        <f>'RP 1'!AU32</f>
        <v>0</v>
      </c>
      <c r="K33" s="128">
        <f>'RP 1'!AZ32</f>
        <v>0</v>
      </c>
      <c r="L33" s="128">
        <f>'RP 1'!BG32</f>
        <v>0</v>
      </c>
      <c r="M33" s="128"/>
      <c r="N33" s="128"/>
      <c r="O33" s="128">
        <f>'R P- 2'!Q32</f>
        <v>2.4</v>
      </c>
      <c r="P33" s="128">
        <f>'R P- 2'!W32</f>
        <v>1</v>
      </c>
      <c r="Q33" s="128">
        <f>'R P- 2'!AC32</f>
        <v>1</v>
      </c>
      <c r="R33" s="128">
        <f>'R P- 2'!AI32</f>
        <v>1</v>
      </c>
      <c r="S33" s="128"/>
      <c r="T33" s="128">
        <f>'R P- 2'!AU32</f>
        <v>1</v>
      </c>
      <c r="U33" s="128">
        <f>'R P- 2'!BA32</f>
        <v>1</v>
      </c>
      <c r="V33" s="128">
        <f>'R P- 2'!BG32</f>
        <v>1</v>
      </c>
      <c r="W33" s="128"/>
      <c r="X33" s="128"/>
      <c r="Y33" s="128">
        <f>'R P - 3'!Q32</f>
        <v>1.4</v>
      </c>
      <c r="Z33" s="128">
        <f>'R P - 3'!W32</f>
        <v>0</v>
      </c>
      <c r="AA33" s="128">
        <f>'R P - 3'!AC32</f>
        <v>0</v>
      </c>
      <c r="AB33" s="128">
        <f>'R P - 3'!AI32</f>
        <v>0</v>
      </c>
      <c r="AC33" s="128"/>
      <c r="AD33" s="128">
        <f>'R P - 3'!AU32</f>
        <v>0</v>
      </c>
      <c r="AE33" s="128">
        <f>'R P - 3'!BA32</f>
        <v>0</v>
      </c>
      <c r="AF33" s="128">
        <f>'R P - 3'!BG32</f>
        <v>0</v>
      </c>
      <c r="AG33" s="128"/>
      <c r="AH33" s="128"/>
      <c r="AI33" s="128">
        <f>'R P -4'!Q32</f>
        <v>2.8</v>
      </c>
      <c r="AJ33" s="128">
        <f>'R P -4'!W32</f>
        <v>2</v>
      </c>
      <c r="AK33" s="128">
        <f>'R P -4'!AC32</f>
        <v>1</v>
      </c>
      <c r="AL33" s="128">
        <f>'R P -4'!AI32</f>
        <v>1</v>
      </c>
      <c r="AM33" s="128"/>
      <c r="AN33" s="128">
        <f>'R P -4'!AU32</f>
        <v>1.6666666666666667</v>
      </c>
      <c r="AO33" s="128">
        <f>'R P -4'!BA32</f>
        <v>1</v>
      </c>
      <c r="AP33" s="128">
        <f>'R P -4'!BG32</f>
        <v>2</v>
      </c>
      <c r="AQ33" s="128"/>
      <c r="AR33" s="128"/>
      <c r="AS33" s="128">
        <f>'Reflection -1 '!R32</f>
        <v>3.3333333333333335</v>
      </c>
      <c r="AT33" s="128"/>
      <c r="AU33" s="128"/>
      <c r="AV33" s="128"/>
      <c r="AW33" s="128"/>
      <c r="AX33" s="128"/>
      <c r="AY33" s="128">
        <f>'Reflection -1 '!BB32</f>
        <v>4.5</v>
      </c>
      <c r="AZ33" s="128"/>
      <c r="BA33" s="128"/>
      <c r="BB33" s="128">
        <f>'Reflection -2'!Q32</f>
        <v>2.3333333333333335</v>
      </c>
      <c r="BC33" s="128"/>
      <c r="BD33" s="128"/>
      <c r="BE33" s="128"/>
      <c r="BF33" s="128"/>
      <c r="BG33" s="128"/>
      <c r="BH33" s="128">
        <f>'Reflection -2'!BA32</f>
        <v>2.5</v>
      </c>
      <c r="BI33" s="128"/>
      <c r="BJ33" s="128"/>
      <c r="BK33" s="128">
        <f>'Reflection -3'!Q32</f>
        <v>0</v>
      </c>
      <c r="BL33" s="128"/>
      <c r="BM33" s="128"/>
      <c r="BN33" s="128"/>
      <c r="BO33" s="128"/>
      <c r="BP33" s="128"/>
      <c r="BQ33" s="128">
        <f>'Reflection -3'!BA32</f>
        <v>0</v>
      </c>
      <c r="BR33" s="128"/>
      <c r="BS33" s="128"/>
      <c r="BT33" s="128">
        <f>'Reflection -3'!Q32</f>
        <v>0</v>
      </c>
      <c r="BU33" s="128"/>
      <c r="BV33" s="128"/>
      <c r="BW33" s="128"/>
      <c r="BX33" s="128"/>
      <c r="BY33" s="128"/>
      <c r="BZ33" s="128">
        <f>'Reflection -4'!BA32</f>
        <v>2.5</v>
      </c>
      <c r="CA33" s="128"/>
      <c r="CB33" s="127"/>
      <c r="CC33" s="128">
        <f>AVERAGE(Internal!$E33,Internal!$O33,Internal!$Y33,Internal!$AI33,Internal!$AS33,Internal!$BB33,Internal!$BK33,Internal!$BT33)</f>
        <v>1.5333333333333334</v>
      </c>
      <c r="CD33" s="128">
        <f>AVERAGE(Internal!$F33,Internal!$P33,Internal!$Z33,Internal!$AJ33)</f>
        <v>0.75</v>
      </c>
      <c r="CE33" s="127">
        <f>AVERAGE(Internal!$AK33,Internal!$AA33,Internal!$Q33,Internal!$G33)</f>
        <v>0.75</v>
      </c>
      <c r="CF33" s="128">
        <f>AVERAGE(Internal!$H33,Internal!$R33,Internal!$AB33,Internal!$AL33)</f>
        <v>0.75</v>
      </c>
      <c r="CG33" s="127"/>
      <c r="CH33" s="128">
        <f>AVERAGE(Internal!$AN33,Internal!$AD33,Internal!$T33,Internal!$J33)</f>
        <v>0.66666666666666674</v>
      </c>
      <c r="CI33" s="128">
        <f>Internal!$CC33+Internal!$CD33+Internal!$CE33+Internal!$CF33+Internal!$CH33</f>
        <v>4.45</v>
      </c>
      <c r="CJ33" s="128">
        <f>Internal!$CI33/25*100</f>
        <v>17.8</v>
      </c>
      <c r="CK33" s="128">
        <f>AVERAGE(Internal!$BZ33,Internal!$BQ33,Internal!$BH33,Internal!$AY33,Internal!$AP33,Internal!$AF33,Internal!$V33,Internal!$L33)</f>
        <v>1.5625</v>
      </c>
      <c r="CL33" s="128">
        <f>AVERAGE(Internal!$L33,Internal!$V33,Internal!$AF33,Internal!$AP33)</f>
        <v>0.75</v>
      </c>
      <c r="CM33" s="136"/>
    </row>
    <row r="34" spans="1:91" s="106" customFormat="1" ht="23.1" customHeight="1" x14ac:dyDescent="0.3">
      <c r="A34" s="131">
        <v>31</v>
      </c>
      <c r="B34" s="131" t="s">
        <v>109</v>
      </c>
      <c r="C34" s="132" t="s">
        <v>110</v>
      </c>
      <c r="D34" s="127"/>
      <c r="E34" s="127">
        <f>'RP 1'!Q33</f>
        <v>0</v>
      </c>
      <c r="F34" s="127">
        <f>'RP 1'!W33</f>
        <v>0</v>
      </c>
      <c r="G34" s="127">
        <f>'RP 1'!AC33</f>
        <v>0</v>
      </c>
      <c r="H34" s="127">
        <f>'RP 1'!AI33</f>
        <v>0</v>
      </c>
      <c r="I34" s="127"/>
      <c r="J34" s="127">
        <f>'RP 1'!AU33</f>
        <v>0</v>
      </c>
      <c r="K34" s="127">
        <f>'RP 1'!AZ33</f>
        <v>0</v>
      </c>
      <c r="L34" s="127">
        <f>'RP 1'!BG33</f>
        <v>0</v>
      </c>
      <c r="M34" s="127"/>
      <c r="N34" s="127"/>
      <c r="O34" s="127">
        <f>'R P- 2'!Q33</f>
        <v>0</v>
      </c>
      <c r="P34" s="127">
        <f>'R P- 2'!W33</f>
        <v>0</v>
      </c>
      <c r="Q34" s="127">
        <f>'R P- 2'!AC33</f>
        <v>0</v>
      </c>
      <c r="R34" s="127">
        <f>'R P- 2'!AI33</f>
        <v>0</v>
      </c>
      <c r="S34" s="127"/>
      <c r="T34" s="127">
        <f>'R P- 2'!AU33</f>
        <v>0</v>
      </c>
      <c r="U34" s="127">
        <f>'R P- 2'!BA33</f>
        <v>0</v>
      </c>
      <c r="V34" s="127">
        <f>'R P- 2'!BG33</f>
        <v>0</v>
      </c>
      <c r="W34" s="127"/>
      <c r="X34" s="127"/>
      <c r="Y34" s="127">
        <f>'R P - 3'!Q33</f>
        <v>0.6</v>
      </c>
      <c r="Z34" s="127">
        <f>'R P - 3'!W33</f>
        <v>0</v>
      </c>
      <c r="AA34" s="127">
        <f>'R P - 3'!AC33</f>
        <v>0</v>
      </c>
      <c r="AB34" s="127">
        <f>'R P - 3'!AI33</f>
        <v>0</v>
      </c>
      <c r="AC34" s="127"/>
      <c r="AD34" s="127">
        <f>'R P - 3'!AU33</f>
        <v>0</v>
      </c>
      <c r="AE34" s="127">
        <f>'R P - 3'!BA33</f>
        <v>0</v>
      </c>
      <c r="AF34" s="127">
        <f>'R P - 3'!BG33</f>
        <v>0</v>
      </c>
      <c r="AG34" s="127"/>
      <c r="AH34" s="127"/>
      <c r="AI34" s="127">
        <f>'R P -4'!Q33</f>
        <v>0</v>
      </c>
      <c r="AJ34" s="127">
        <f>'R P -4'!W33</f>
        <v>0</v>
      </c>
      <c r="AK34" s="127">
        <f>'R P -4'!AC33</f>
        <v>0</v>
      </c>
      <c r="AL34" s="127">
        <f>'R P -4'!AI33</f>
        <v>0</v>
      </c>
      <c r="AM34" s="127"/>
      <c r="AN34" s="127">
        <f>'R P -4'!AU33</f>
        <v>0</v>
      </c>
      <c r="AO34" s="127">
        <f>'R P -4'!BA33</f>
        <v>0</v>
      </c>
      <c r="AP34" s="127">
        <f>'R P -4'!BG33</f>
        <v>1.5</v>
      </c>
      <c r="AQ34" s="127"/>
      <c r="AR34" s="127"/>
      <c r="AS34" s="127">
        <f>'Reflection -1 '!R33</f>
        <v>0</v>
      </c>
      <c r="AT34" s="127"/>
      <c r="AU34" s="127"/>
      <c r="AV34" s="127"/>
      <c r="AW34" s="127"/>
      <c r="AX34" s="127"/>
      <c r="AY34" s="127">
        <f>'Reflection -1 '!BB33</f>
        <v>0</v>
      </c>
      <c r="AZ34" s="127"/>
      <c r="BA34" s="127"/>
      <c r="BB34" s="127">
        <f>'Reflection -2'!Q33</f>
        <v>0</v>
      </c>
      <c r="BC34" s="127"/>
      <c r="BD34" s="127"/>
      <c r="BE34" s="127"/>
      <c r="BF34" s="127"/>
      <c r="BG34" s="127"/>
      <c r="BH34" s="127">
        <f>'Reflection -2'!BA33</f>
        <v>0</v>
      </c>
      <c r="BI34" s="127"/>
      <c r="BJ34" s="127"/>
      <c r="BK34" s="127">
        <f>'Reflection -3'!Q33</f>
        <v>2.6666666666666665</v>
      </c>
      <c r="BL34" s="127"/>
      <c r="BM34" s="127"/>
      <c r="BN34" s="127"/>
      <c r="BO34" s="127"/>
      <c r="BP34" s="127"/>
      <c r="BQ34" s="127">
        <f>'Reflection -3'!BA33</f>
        <v>1.6666666666666667</v>
      </c>
      <c r="BR34" s="127"/>
      <c r="BS34" s="127"/>
      <c r="BT34" s="127">
        <f>'Reflection -3'!Q33</f>
        <v>2.6666666666666665</v>
      </c>
      <c r="BU34" s="127"/>
      <c r="BV34" s="127"/>
      <c r="BW34" s="127"/>
      <c r="BX34" s="127"/>
      <c r="BY34" s="127"/>
      <c r="BZ34" s="127">
        <f>'Reflection -4'!BA33</f>
        <v>0</v>
      </c>
      <c r="CA34" s="127"/>
      <c r="CB34" s="127"/>
      <c r="CC34" s="127">
        <f>AVERAGE(Internal!$E34,Internal!$O34,Internal!$Y34,Internal!$AI34,Internal!$AS34,Internal!$BB34,Internal!$BK34,Internal!$BT34)</f>
        <v>0.7416666666666667</v>
      </c>
      <c r="CD34" s="127">
        <f>AVERAGE(Internal!$F34,Internal!$P34,Internal!$Z34,Internal!$AJ34)</f>
        <v>0</v>
      </c>
      <c r="CE34" s="127">
        <f>AVERAGE(Internal!$AK34,Internal!$AA34,Internal!$Q34,Internal!$G34)</f>
        <v>0</v>
      </c>
      <c r="CF34" s="127">
        <f>AVERAGE(Internal!$H34,Internal!$R34,Internal!$AB34,Internal!$AL34)</f>
        <v>0</v>
      </c>
      <c r="CG34" s="127"/>
      <c r="CH34" s="127">
        <f>AVERAGE(Internal!$AN34,Internal!$AD34,Internal!$T34,Internal!$J34)</f>
        <v>0</v>
      </c>
      <c r="CI34" s="127">
        <f>Internal!$CC34+Internal!$CD34+Internal!$CE34+Internal!$CF34+Internal!$CH34</f>
        <v>0.7416666666666667</v>
      </c>
      <c r="CJ34" s="127">
        <f>Internal!$CI34/25*100</f>
        <v>2.9666666666666668</v>
      </c>
      <c r="CK34" s="127">
        <f>AVERAGE(Internal!$BZ34,Internal!$BQ34,Internal!$BH34,Internal!$AY34,Internal!$AP34,Internal!$AF34,Internal!$V34,Internal!$L34)</f>
        <v>0.39583333333333337</v>
      </c>
      <c r="CL34" s="127">
        <f>AVERAGE(Internal!$L34,Internal!$V34,Internal!$AF34,Internal!$AP34)</f>
        <v>0.375</v>
      </c>
      <c r="CM34" s="133"/>
    </row>
    <row r="35" spans="1:91" s="106" customFormat="1" ht="23.1" customHeight="1" x14ac:dyDescent="0.3">
      <c r="A35" s="134">
        <v>32</v>
      </c>
      <c r="B35" s="134" t="s">
        <v>242</v>
      </c>
      <c r="C35" s="135" t="s">
        <v>243</v>
      </c>
      <c r="D35" s="128"/>
      <c r="E35" s="128">
        <f>'RP 1'!Q34</f>
        <v>2.8</v>
      </c>
      <c r="F35" s="128">
        <f>'RP 1'!W34</f>
        <v>2</v>
      </c>
      <c r="G35" s="127">
        <f>'RP 1'!AC34</f>
        <v>2.5</v>
      </c>
      <c r="H35" s="127">
        <f>'RP 1'!AI34</f>
        <v>2.5</v>
      </c>
      <c r="I35" s="128"/>
      <c r="J35" s="128">
        <f>'RP 1'!AU34</f>
        <v>2</v>
      </c>
      <c r="K35" s="128">
        <f>'RP 1'!AZ34</f>
        <v>1</v>
      </c>
      <c r="L35" s="128">
        <f>'RP 1'!BG34</f>
        <v>0</v>
      </c>
      <c r="M35" s="128"/>
      <c r="N35" s="128"/>
      <c r="O35" s="128">
        <f>'R P- 2'!Q34</f>
        <v>2.6</v>
      </c>
      <c r="P35" s="128">
        <f>'R P- 2'!W34</f>
        <v>2.6666666666666665</v>
      </c>
      <c r="Q35" s="128">
        <f>'R P- 2'!AC34</f>
        <v>2.5</v>
      </c>
      <c r="R35" s="128">
        <f>'R P- 2'!AI34</f>
        <v>2.5</v>
      </c>
      <c r="S35" s="128"/>
      <c r="T35" s="128">
        <f>'R P- 2'!AU34</f>
        <v>3</v>
      </c>
      <c r="U35" s="128">
        <f>'R P- 2'!BA34</f>
        <v>2.6666666666666665</v>
      </c>
      <c r="V35" s="128">
        <f>'R P- 2'!BG34</f>
        <v>2</v>
      </c>
      <c r="W35" s="128"/>
      <c r="X35" s="128"/>
      <c r="Y35" s="128">
        <f>'R P - 3'!Q34</f>
        <v>2</v>
      </c>
      <c r="Z35" s="128">
        <f>'R P - 3'!W34</f>
        <v>0.66666666666666663</v>
      </c>
      <c r="AA35" s="128">
        <f>'R P - 3'!AC34</f>
        <v>1</v>
      </c>
      <c r="AB35" s="128">
        <f>'R P - 3'!AI34</f>
        <v>0</v>
      </c>
      <c r="AC35" s="128"/>
      <c r="AD35" s="128">
        <f>'R P - 3'!AU34</f>
        <v>0</v>
      </c>
      <c r="AE35" s="128">
        <f>'R P - 3'!BA34</f>
        <v>0</v>
      </c>
      <c r="AF35" s="128">
        <f>'R P - 3'!BG34</f>
        <v>0</v>
      </c>
      <c r="AG35" s="128"/>
      <c r="AH35" s="128"/>
      <c r="AI35" s="128">
        <f>'R P -4'!Q34</f>
        <v>2.4</v>
      </c>
      <c r="AJ35" s="128">
        <f>'R P -4'!W34</f>
        <v>3</v>
      </c>
      <c r="AK35" s="128">
        <f>'R P -4'!AC34</f>
        <v>2</v>
      </c>
      <c r="AL35" s="128">
        <f>'R P -4'!AI34</f>
        <v>5</v>
      </c>
      <c r="AM35" s="128"/>
      <c r="AN35" s="128">
        <f>'R P -4'!AU34</f>
        <v>1.6666666666666667</v>
      </c>
      <c r="AO35" s="128">
        <f>'R P -4'!BA34</f>
        <v>5</v>
      </c>
      <c r="AP35" s="128">
        <f>'R P -4'!BG34</f>
        <v>2.5</v>
      </c>
      <c r="AQ35" s="128"/>
      <c r="AR35" s="128"/>
      <c r="AS35" s="128">
        <f>'Reflection -1 '!R34</f>
        <v>3.6666666666666665</v>
      </c>
      <c r="AT35" s="128"/>
      <c r="AU35" s="128"/>
      <c r="AV35" s="128"/>
      <c r="AW35" s="128"/>
      <c r="AX35" s="128"/>
      <c r="AY35" s="128">
        <f>'Reflection -1 '!BB34</f>
        <v>4.5</v>
      </c>
      <c r="AZ35" s="128"/>
      <c r="BA35" s="128"/>
      <c r="BB35" s="128">
        <f>'Reflection -2'!Q34</f>
        <v>3</v>
      </c>
      <c r="BC35" s="128"/>
      <c r="BD35" s="128"/>
      <c r="BE35" s="128"/>
      <c r="BF35" s="128"/>
      <c r="BG35" s="128"/>
      <c r="BH35" s="128">
        <f>'Reflection -2'!BA34</f>
        <v>2.5</v>
      </c>
      <c r="BI35" s="128"/>
      <c r="BJ35" s="128"/>
      <c r="BK35" s="128">
        <f>'Reflection -3'!Q34</f>
        <v>3</v>
      </c>
      <c r="BL35" s="128"/>
      <c r="BM35" s="128"/>
      <c r="BN35" s="128"/>
      <c r="BO35" s="128"/>
      <c r="BP35" s="128"/>
      <c r="BQ35" s="128">
        <f>'Reflection -3'!BA34</f>
        <v>1.6666666666666667</v>
      </c>
      <c r="BR35" s="128"/>
      <c r="BS35" s="128"/>
      <c r="BT35" s="128">
        <f>'Reflection -3'!Q34</f>
        <v>3</v>
      </c>
      <c r="BU35" s="128"/>
      <c r="BV35" s="128"/>
      <c r="BW35" s="128"/>
      <c r="BX35" s="128"/>
      <c r="BY35" s="128"/>
      <c r="BZ35" s="128">
        <f>'Reflection -4'!BA34</f>
        <v>2.5</v>
      </c>
      <c r="CA35" s="128"/>
      <c r="CB35" s="127"/>
      <c r="CC35" s="128">
        <f>AVERAGE(Internal!$E35,Internal!$O35,Internal!$Y35,Internal!$AI35,Internal!$AS35,Internal!$BB35,Internal!$BK35,Internal!$BT35)</f>
        <v>2.8083333333333336</v>
      </c>
      <c r="CD35" s="128">
        <f>AVERAGE(Internal!$F35,Internal!$P35,Internal!$Z35,Internal!$AJ35)</f>
        <v>2.083333333333333</v>
      </c>
      <c r="CE35" s="127">
        <f>AVERAGE(Internal!$AK35,Internal!$AA35,Internal!$Q35,Internal!$G35)</f>
        <v>2</v>
      </c>
      <c r="CF35" s="128">
        <f>AVERAGE(Internal!$H35,Internal!$R35,Internal!$AB35,Internal!$AL35)</f>
        <v>2.5</v>
      </c>
      <c r="CG35" s="127"/>
      <c r="CH35" s="128">
        <f>AVERAGE(Internal!$AN35,Internal!$AD35,Internal!$T35,Internal!$J35)</f>
        <v>1.6666666666666667</v>
      </c>
      <c r="CI35" s="128">
        <f>Internal!$CC35+Internal!$CD35+Internal!$CE35+Internal!$CF35+Internal!$CH35</f>
        <v>11.058333333333332</v>
      </c>
      <c r="CJ35" s="128">
        <f>Internal!$CI35/25*100</f>
        <v>44.233333333333327</v>
      </c>
      <c r="CK35" s="128">
        <f>AVERAGE(Internal!$BZ35,Internal!$BQ35,Internal!$BH35,Internal!$AY35,Internal!$AP35,Internal!$AF35,Internal!$V35,Internal!$L35)</f>
        <v>1.9583333333333335</v>
      </c>
      <c r="CL35" s="128">
        <f>AVERAGE(Internal!$L35,Internal!$V35,Internal!$AF35,Internal!$AP35)</f>
        <v>1.125</v>
      </c>
      <c r="CM35" s="136"/>
    </row>
    <row r="36" spans="1:91" s="106" customFormat="1" ht="23.1" customHeight="1" x14ac:dyDescent="0.3">
      <c r="A36" s="131">
        <v>33</v>
      </c>
      <c r="B36" s="131" t="s">
        <v>210</v>
      </c>
      <c r="C36" s="132" t="s">
        <v>211</v>
      </c>
      <c r="D36" s="127"/>
      <c r="E36" s="127">
        <f>'RP 1'!Q35</f>
        <v>3.2</v>
      </c>
      <c r="F36" s="127">
        <f>'RP 1'!W35</f>
        <v>4</v>
      </c>
      <c r="G36" s="127">
        <f>'RP 1'!AC35</f>
        <v>3.5</v>
      </c>
      <c r="H36" s="127">
        <f>'RP 1'!AI35</f>
        <v>3.5</v>
      </c>
      <c r="I36" s="127"/>
      <c r="J36" s="127">
        <f>'RP 1'!AU35</f>
        <v>4</v>
      </c>
      <c r="K36" s="127">
        <f>'RP 1'!AZ35</f>
        <v>4</v>
      </c>
      <c r="L36" s="127">
        <f>'RP 1'!BG35</f>
        <v>0</v>
      </c>
      <c r="M36" s="127"/>
      <c r="N36" s="127"/>
      <c r="O36" s="127">
        <f>'R P- 2'!Q35</f>
        <v>3.4</v>
      </c>
      <c r="P36" s="127">
        <f>'R P- 2'!W35</f>
        <v>3.3333333333333335</v>
      </c>
      <c r="Q36" s="127">
        <f>'R P- 2'!AC35</f>
        <v>3.5</v>
      </c>
      <c r="R36" s="127">
        <f>'R P- 2'!AI35</f>
        <v>3.5</v>
      </c>
      <c r="S36" s="127"/>
      <c r="T36" s="127">
        <f>'R P- 2'!AU35</f>
        <v>3</v>
      </c>
      <c r="U36" s="127">
        <f>'R P- 2'!BA35</f>
        <v>2.8333333333333335</v>
      </c>
      <c r="V36" s="127">
        <f>'R P- 2'!BG35</f>
        <v>4</v>
      </c>
      <c r="W36" s="127"/>
      <c r="X36" s="127"/>
      <c r="Y36" s="127">
        <f>'R P - 3'!Q35</f>
        <v>2</v>
      </c>
      <c r="Z36" s="127">
        <f>'R P - 3'!W35</f>
        <v>3</v>
      </c>
      <c r="AA36" s="127">
        <f>'R P - 3'!AC35</f>
        <v>2</v>
      </c>
      <c r="AB36" s="127">
        <f>'R P - 3'!AI35</f>
        <v>3</v>
      </c>
      <c r="AC36" s="127"/>
      <c r="AD36" s="127">
        <f>'R P - 3'!AU35</f>
        <v>3</v>
      </c>
      <c r="AE36" s="127">
        <f>'R P - 3'!BA35</f>
        <v>0</v>
      </c>
      <c r="AF36" s="127">
        <f>'R P - 3'!BG35</f>
        <v>0</v>
      </c>
      <c r="AG36" s="127"/>
      <c r="AH36" s="127"/>
      <c r="AI36" s="127">
        <f>'R P -4'!Q35</f>
        <v>2.4</v>
      </c>
      <c r="AJ36" s="127">
        <f>'R P -4'!W35</f>
        <v>3</v>
      </c>
      <c r="AK36" s="127">
        <f>'R P -4'!AC35</f>
        <v>2</v>
      </c>
      <c r="AL36" s="127">
        <f>'R P -4'!AI35</f>
        <v>2</v>
      </c>
      <c r="AM36" s="127"/>
      <c r="AN36" s="127">
        <f>'R P -4'!AU35</f>
        <v>3</v>
      </c>
      <c r="AO36" s="127">
        <f>'R P -4'!BA35</f>
        <v>1</v>
      </c>
      <c r="AP36" s="127">
        <f>'R P -4'!BG35</f>
        <v>3.5</v>
      </c>
      <c r="AQ36" s="127"/>
      <c r="AR36" s="127"/>
      <c r="AS36" s="127">
        <f>'Reflection -1 '!R35</f>
        <v>3</v>
      </c>
      <c r="AT36" s="127"/>
      <c r="AU36" s="127"/>
      <c r="AV36" s="127"/>
      <c r="AW36" s="127"/>
      <c r="AX36" s="127"/>
      <c r="AY36" s="127">
        <f>'Reflection -1 '!BB35</f>
        <v>4</v>
      </c>
      <c r="AZ36" s="127"/>
      <c r="BA36" s="127"/>
      <c r="BB36" s="127">
        <f>'Reflection -2'!Q35</f>
        <v>2</v>
      </c>
      <c r="BC36" s="127"/>
      <c r="BD36" s="127"/>
      <c r="BE36" s="127"/>
      <c r="BF36" s="127"/>
      <c r="BG36" s="127"/>
      <c r="BH36" s="127">
        <f>'Reflection -2'!BA35</f>
        <v>2.5</v>
      </c>
      <c r="BI36" s="127"/>
      <c r="BJ36" s="127"/>
      <c r="BK36" s="127">
        <f>'Reflection -3'!Q35</f>
        <v>3.3333333333333335</v>
      </c>
      <c r="BL36" s="127"/>
      <c r="BM36" s="127"/>
      <c r="BN36" s="127"/>
      <c r="BO36" s="127"/>
      <c r="BP36" s="127"/>
      <c r="BQ36" s="127">
        <f>'Reflection -3'!BA35</f>
        <v>1.6666666666666667</v>
      </c>
      <c r="BR36" s="127"/>
      <c r="BS36" s="127"/>
      <c r="BT36" s="127">
        <f>'Reflection -3'!Q35</f>
        <v>3.3333333333333335</v>
      </c>
      <c r="BU36" s="127"/>
      <c r="BV36" s="127"/>
      <c r="BW36" s="127"/>
      <c r="BX36" s="127"/>
      <c r="BY36" s="127"/>
      <c r="BZ36" s="127">
        <f>'Reflection -4'!BA35</f>
        <v>2.5</v>
      </c>
      <c r="CA36" s="127"/>
      <c r="CB36" s="127"/>
      <c r="CC36" s="127">
        <f>AVERAGE(Internal!$E36,Internal!$O36,Internal!$Y36,Internal!$AI36,Internal!$AS36,Internal!$BB36,Internal!$BK36,Internal!$BT36)</f>
        <v>2.833333333333333</v>
      </c>
      <c r="CD36" s="127">
        <f>AVERAGE(Internal!$F36,Internal!$P36,Internal!$Z36,Internal!$AJ36)</f>
        <v>3.3333333333333335</v>
      </c>
      <c r="CE36" s="127">
        <f>AVERAGE(Internal!$AK36,Internal!$AA36,Internal!$Q36,Internal!$G36)</f>
        <v>2.75</v>
      </c>
      <c r="CF36" s="127">
        <f>AVERAGE(Internal!$H36,Internal!$R36,Internal!$AB36,Internal!$AL36)</f>
        <v>3</v>
      </c>
      <c r="CG36" s="127"/>
      <c r="CH36" s="127">
        <f>AVERAGE(Internal!$AN36,Internal!$AD36,Internal!$T36,Internal!$J36)</f>
        <v>3.25</v>
      </c>
      <c r="CI36" s="127">
        <f>Internal!$CC36+Internal!$CD36+Internal!$CE36+Internal!$CF36+Internal!$CH36</f>
        <v>15.166666666666666</v>
      </c>
      <c r="CJ36" s="127">
        <f>Internal!$CI36/25*100</f>
        <v>60.666666666666671</v>
      </c>
      <c r="CK36" s="127">
        <f>AVERAGE(Internal!$BZ36,Internal!$BQ36,Internal!$BH36,Internal!$AY36,Internal!$AP36,Internal!$AF36,Internal!$V36,Internal!$L36)</f>
        <v>2.2708333333333335</v>
      </c>
      <c r="CL36" s="127">
        <f>AVERAGE(Internal!$L36,Internal!$V36,Internal!$AF36,Internal!$AP36)</f>
        <v>1.875</v>
      </c>
      <c r="CM36" s="133"/>
    </row>
    <row r="37" spans="1:91" s="106" customFormat="1" ht="23.1" customHeight="1" x14ac:dyDescent="0.3">
      <c r="A37" s="134">
        <v>34</v>
      </c>
      <c r="B37" s="134" t="s">
        <v>94</v>
      </c>
      <c r="C37" s="135" t="s">
        <v>95</v>
      </c>
      <c r="D37" s="128"/>
      <c r="E37" s="128">
        <f>'RP 1'!Q36</f>
        <v>3.8</v>
      </c>
      <c r="F37" s="128">
        <f>'RP 1'!W36</f>
        <v>3</v>
      </c>
      <c r="G37" s="127">
        <f>'RP 1'!AC36</f>
        <v>3</v>
      </c>
      <c r="H37" s="127">
        <f>'RP 1'!AI36</f>
        <v>2</v>
      </c>
      <c r="I37" s="128"/>
      <c r="J37" s="128">
        <f>'RP 1'!AU36</f>
        <v>1</v>
      </c>
      <c r="K37" s="128">
        <f>'RP 1'!AZ36</f>
        <v>4</v>
      </c>
      <c r="L37" s="128">
        <f>'RP 1'!BG36</f>
        <v>0</v>
      </c>
      <c r="M37" s="128"/>
      <c r="N37" s="128"/>
      <c r="O37" s="128">
        <f>'R P- 2'!Q36</f>
        <v>3.8</v>
      </c>
      <c r="P37" s="128">
        <f>'R P- 2'!W36</f>
        <v>3</v>
      </c>
      <c r="Q37" s="128">
        <f>'R P- 2'!AC36</f>
        <v>3</v>
      </c>
      <c r="R37" s="128">
        <f>'R P- 2'!AI36</f>
        <v>2</v>
      </c>
      <c r="S37" s="128"/>
      <c r="T37" s="128">
        <f>'R P- 2'!AU36</f>
        <v>1</v>
      </c>
      <c r="U37" s="128">
        <f>'R P- 2'!BA36</f>
        <v>3.5</v>
      </c>
      <c r="V37" s="128">
        <f>'R P- 2'!BG36</f>
        <v>4</v>
      </c>
      <c r="W37" s="128"/>
      <c r="X37" s="128"/>
      <c r="Y37" s="128">
        <f>'R P - 3'!Q36</f>
        <v>0.6</v>
      </c>
      <c r="Z37" s="128">
        <f>'R P - 3'!W36</f>
        <v>0</v>
      </c>
      <c r="AA37" s="128">
        <f>'R P - 3'!AC36</f>
        <v>0</v>
      </c>
      <c r="AB37" s="128">
        <f>'R P - 3'!AI36</f>
        <v>0</v>
      </c>
      <c r="AC37" s="128"/>
      <c r="AD37" s="128">
        <f>'R P - 3'!AU36</f>
        <v>0</v>
      </c>
      <c r="AE37" s="128">
        <f>'R P - 3'!BA36</f>
        <v>0</v>
      </c>
      <c r="AF37" s="128">
        <f>'R P - 3'!BG36</f>
        <v>0</v>
      </c>
      <c r="AG37" s="128"/>
      <c r="AH37" s="128"/>
      <c r="AI37" s="128">
        <f>'R P -4'!Q36</f>
        <v>4</v>
      </c>
      <c r="AJ37" s="128">
        <f>'R P -4'!W36</f>
        <v>4</v>
      </c>
      <c r="AK37" s="128">
        <f>'R P -4'!AC36</f>
        <v>3</v>
      </c>
      <c r="AL37" s="128">
        <f>'R P -4'!AI36</f>
        <v>3</v>
      </c>
      <c r="AM37" s="128"/>
      <c r="AN37" s="128">
        <f>'R P -4'!AU36</f>
        <v>4</v>
      </c>
      <c r="AO37" s="128">
        <f>'R P -4'!BA36</f>
        <v>2</v>
      </c>
      <c r="AP37" s="128">
        <f>'R P -4'!BG36</f>
        <v>4.5</v>
      </c>
      <c r="AQ37" s="128"/>
      <c r="AR37" s="128"/>
      <c r="AS37" s="128">
        <f>'Reflection -1 '!R36</f>
        <v>4</v>
      </c>
      <c r="AT37" s="128"/>
      <c r="AU37" s="128"/>
      <c r="AV37" s="128"/>
      <c r="AW37" s="128"/>
      <c r="AX37" s="128"/>
      <c r="AY37" s="128">
        <f>'Reflection -1 '!BB36</f>
        <v>4.5</v>
      </c>
      <c r="AZ37" s="128"/>
      <c r="BA37" s="128"/>
      <c r="BB37" s="128">
        <f>'Reflection -2'!Q36</f>
        <v>4</v>
      </c>
      <c r="BC37" s="128"/>
      <c r="BD37" s="128"/>
      <c r="BE37" s="128"/>
      <c r="BF37" s="128"/>
      <c r="BG37" s="128"/>
      <c r="BH37" s="128">
        <f>'Reflection -2'!BA36</f>
        <v>2.5</v>
      </c>
      <c r="BI37" s="128"/>
      <c r="BJ37" s="128"/>
      <c r="BK37" s="128">
        <f>'Reflection -3'!Q36</f>
        <v>4</v>
      </c>
      <c r="BL37" s="128"/>
      <c r="BM37" s="128"/>
      <c r="BN37" s="128"/>
      <c r="BO37" s="128"/>
      <c r="BP37" s="128"/>
      <c r="BQ37" s="128">
        <f>'Reflection -3'!BA36</f>
        <v>1.6666666666666667</v>
      </c>
      <c r="BR37" s="128"/>
      <c r="BS37" s="128"/>
      <c r="BT37" s="128">
        <f>'Reflection -3'!Q36</f>
        <v>4</v>
      </c>
      <c r="BU37" s="128"/>
      <c r="BV37" s="128"/>
      <c r="BW37" s="128"/>
      <c r="BX37" s="128"/>
      <c r="BY37" s="128"/>
      <c r="BZ37" s="128">
        <f>'Reflection -4'!BA36</f>
        <v>2.5</v>
      </c>
      <c r="CA37" s="128"/>
      <c r="CB37" s="127"/>
      <c r="CC37" s="128">
        <f>AVERAGE(Internal!$E37,Internal!$O37,Internal!$Y37,Internal!$AI37,Internal!$AS37,Internal!$BB37,Internal!$BK37,Internal!$BT37)</f>
        <v>3.5249999999999999</v>
      </c>
      <c r="CD37" s="128">
        <f>AVERAGE(Internal!$F37,Internal!$P37,Internal!$Z37,Internal!$AJ37)</f>
        <v>2.5</v>
      </c>
      <c r="CE37" s="127">
        <f>AVERAGE(Internal!$AK37,Internal!$AA37,Internal!$Q37,Internal!$G37)</f>
        <v>2.25</v>
      </c>
      <c r="CF37" s="128">
        <f>AVERAGE(Internal!$H37,Internal!$R37,Internal!$AB37,Internal!$AL37)</f>
        <v>1.75</v>
      </c>
      <c r="CG37" s="127"/>
      <c r="CH37" s="128">
        <f>AVERAGE(Internal!$AN37,Internal!$AD37,Internal!$T37,Internal!$J37)</f>
        <v>1.5</v>
      </c>
      <c r="CI37" s="128">
        <f>Internal!$CC37+Internal!$CD37+Internal!$CE37+Internal!$CF37+Internal!$CH37</f>
        <v>11.525</v>
      </c>
      <c r="CJ37" s="128">
        <f>Internal!$CI37/25*100</f>
        <v>46.1</v>
      </c>
      <c r="CK37" s="128">
        <f>AVERAGE(Internal!$BZ37,Internal!$BQ37,Internal!$BH37,Internal!$AY37,Internal!$AP37,Internal!$AF37,Internal!$V37,Internal!$L37)</f>
        <v>2.4583333333333335</v>
      </c>
      <c r="CL37" s="128">
        <f>AVERAGE(Internal!$L37,Internal!$V37,Internal!$AF37,Internal!$AP37)</f>
        <v>2.125</v>
      </c>
      <c r="CM37" s="136"/>
    </row>
    <row r="38" spans="1:91" s="106" customFormat="1" ht="23.1" customHeight="1" x14ac:dyDescent="0.3">
      <c r="A38" s="131">
        <v>35</v>
      </c>
      <c r="B38" s="131" t="s">
        <v>272</v>
      </c>
      <c r="C38" s="132" t="s">
        <v>273</v>
      </c>
      <c r="D38" s="127"/>
      <c r="E38" s="127">
        <f>'RP 1'!Q37</f>
        <v>2.2000000000000002</v>
      </c>
      <c r="F38" s="127">
        <f>'RP 1'!W37</f>
        <v>2</v>
      </c>
      <c r="G38" s="127">
        <f>'RP 1'!AC37</f>
        <v>2</v>
      </c>
      <c r="H38" s="127">
        <f>'RP 1'!AI37</f>
        <v>2</v>
      </c>
      <c r="I38" s="127"/>
      <c r="J38" s="127">
        <f>'RP 1'!AU37</f>
        <v>2</v>
      </c>
      <c r="K38" s="127">
        <f>'RP 1'!AZ37</f>
        <v>2</v>
      </c>
      <c r="L38" s="127">
        <f>'RP 1'!BG37</f>
        <v>0</v>
      </c>
      <c r="M38" s="127"/>
      <c r="N38" s="127"/>
      <c r="O38" s="127">
        <f>'R P- 2'!Q37</f>
        <v>2.4</v>
      </c>
      <c r="P38" s="127">
        <f>'R P- 2'!W37</f>
        <v>2</v>
      </c>
      <c r="Q38" s="127">
        <f>'R P- 2'!AC37</f>
        <v>2</v>
      </c>
      <c r="R38" s="127">
        <f>'R P- 2'!AI37</f>
        <v>2</v>
      </c>
      <c r="S38" s="127"/>
      <c r="T38" s="127">
        <f>'R P- 2'!AU37</f>
        <v>2.5</v>
      </c>
      <c r="U38" s="127">
        <f>'R P- 2'!BA37</f>
        <v>2.25</v>
      </c>
      <c r="V38" s="127">
        <f>'R P- 2'!BG37</f>
        <v>2</v>
      </c>
      <c r="W38" s="127"/>
      <c r="X38" s="127"/>
      <c r="Y38" s="127" t="str">
        <f>'R P - 3'!Q37</f>
        <v>0</v>
      </c>
      <c r="Z38" s="127" t="str">
        <f>'R P - 3'!W37</f>
        <v>0</v>
      </c>
      <c r="AA38" s="127">
        <f>'R P - 3'!AC37</f>
        <v>0</v>
      </c>
      <c r="AB38" s="127" t="str">
        <f>'R P - 3'!AI37</f>
        <v>0</v>
      </c>
      <c r="AC38" s="127"/>
      <c r="AD38" s="127" t="str">
        <f>'R P - 3'!AU37</f>
        <v>0</v>
      </c>
      <c r="AE38" s="127" t="str">
        <f>'R P - 3'!BA37</f>
        <v>0</v>
      </c>
      <c r="AF38" s="127" t="str">
        <f>'R P - 3'!BG37</f>
        <v>0</v>
      </c>
      <c r="AG38" s="127"/>
      <c r="AH38" s="127"/>
      <c r="AI38" s="127" t="str">
        <f>'R P -4'!Q37</f>
        <v>0</v>
      </c>
      <c r="AJ38" s="127" t="str">
        <f>'R P -4'!W37</f>
        <v>0</v>
      </c>
      <c r="AK38" s="127" t="str">
        <f>'R P -4'!AC37</f>
        <v>0</v>
      </c>
      <c r="AL38" s="127" t="str">
        <f>'R P -4'!AI37</f>
        <v>0</v>
      </c>
      <c r="AM38" s="127"/>
      <c r="AN38" s="127" t="str">
        <f>'R P -4'!AU37</f>
        <v>0</v>
      </c>
      <c r="AO38" s="127" t="str">
        <f>'R P -4'!BA37</f>
        <v>0</v>
      </c>
      <c r="AP38" s="127" t="str">
        <f>'R P -4'!BG37</f>
        <v>0</v>
      </c>
      <c r="AQ38" s="127"/>
      <c r="AR38" s="127"/>
      <c r="AS38" s="127">
        <f>'Reflection -1 '!R37</f>
        <v>2.6666666666666665</v>
      </c>
      <c r="AT38" s="127"/>
      <c r="AU38" s="127"/>
      <c r="AV38" s="127"/>
      <c r="AW38" s="127"/>
      <c r="AX38" s="127"/>
      <c r="AY38" s="127">
        <f>'Reflection -1 '!BB37</f>
        <v>3.5</v>
      </c>
      <c r="AZ38" s="127"/>
      <c r="BA38" s="127"/>
      <c r="BB38" s="127">
        <f>'Reflection -2'!Q37</f>
        <v>3</v>
      </c>
      <c r="BC38" s="127"/>
      <c r="BD38" s="127"/>
      <c r="BE38" s="127"/>
      <c r="BF38" s="127"/>
      <c r="BG38" s="127"/>
      <c r="BH38" s="127">
        <f>'Reflection -2'!BA37</f>
        <v>2.5</v>
      </c>
      <c r="BI38" s="127"/>
      <c r="BJ38" s="127"/>
      <c r="BK38" s="127">
        <f>'Reflection -3'!Q37</f>
        <v>3.6666666666666665</v>
      </c>
      <c r="BL38" s="127"/>
      <c r="BM38" s="127"/>
      <c r="BN38" s="127"/>
      <c r="BO38" s="127"/>
      <c r="BP38" s="127"/>
      <c r="BQ38" s="127">
        <f>'Reflection -3'!BA37</f>
        <v>1.6666666666666667</v>
      </c>
      <c r="BR38" s="127"/>
      <c r="BS38" s="127"/>
      <c r="BT38" s="127">
        <f>'Reflection -3'!Q37</f>
        <v>3.6666666666666665</v>
      </c>
      <c r="BU38" s="127"/>
      <c r="BV38" s="127"/>
      <c r="BW38" s="127"/>
      <c r="BX38" s="127"/>
      <c r="BY38" s="127"/>
      <c r="BZ38" s="127">
        <f>'Reflection -4'!BA37</f>
        <v>2.5</v>
      </c>
      <c r="CA38" s="127"/>
      <c r="CB38" s="127"/>
      <c r="CC38" s="127">
        <f>AVERAGE(Internal!$E38,Internal!$O38,Internal!$Y38,Internal!$AI38,Internal!$AS38,Internal!$BB38,Internal!$BK38,Internal!$BT38)</f>
        <v>2.9333333333333331</v>
      </c>
      <c r="CD38" s="127">
        <f>AVERAGE(Internal!$F38,Internal!$P38,Internal!$Z38,Internal!$AJ38)</f>
        <v>2</v>
      </c>
      <c r="CE38" s="127">
        <f>AVERAGE(Internal!$AK38,Internal!$AA38,Internal!$Q38,Internal!$G38)</f>
        <v>1.3333333333333333</v>
      </c>
      <c r="CF38" s="127">
        <f>AVERAGE(Internal!$H38,Internal!$R38,Internal!$AB38,Internal!$AL38)</f>
        <v>2</v>
      </c>
      <c r="CG38" s="127"/>
      <c r="CH38" s="127">
        <f>AVERAGE(Internal!$AN38,Internal!$AD38,Internal!$T38,Internal!$J38)</f>
        <v>2.25</v>
      </c>
      <c r="CI38" s="127">
        <f>Internal!$CC38+Internal!$CD38+Internal!$CE38+Internal!$CF38+Internal!$CH38</f>
        <v>10.516666666666666</v>
      </c>
      <c r="CJ38" s="127">
        <f>Internal!$CI38/25*100</f>
        <v>42.066666666666663</v>
      </c>
      <c r="CK38" s="127">
        <f>AVERAGE(Internal!$BZ38,Internal!$BQ38,Internal!$BH38,Internal!$AY38,Internal!$AP38,Internal!$AF38,Internal!$V38,Internal!$L38)</f>
        <v>2.0277777777777781</v>
      </c>
      <c r="CL38" s="127">
        <f>AVERAGE(Internal!$L38,Internal!$V38,Internal!$AF38,Internal!$AP38)</f>
        <v>1</v>
      </c>
      <c r="CM38" s="133"/>
    </row>
    <row r="39" spans="1:91" s="106" customFormat="1" ht="23.1" customHeight="1" x14ac:dyDescent="0.3">
      <c r="A39" s="134">
        <v>36</v>
      </c>
      <c r="B39" s="134" t="s">
        <v>111</v>
      </c>
      <c r="C39" s="135" t="s">
        <v>112</v>
      </c>
      <c r="D39" s="128"/>
      <c r="E39" s="128">
        <f>'RP 1'!Q38</f>
        <v>0</v>
      </c>
      <c r="F39" s="128">
        <f>'RP 1'!W38</f>
        <v>0</v>
      </c>
      <c r="G39" s="127">
        <f>'RP 1'!AC38</f>
        <v>2</v>
      </c>
      <c r="H39" s="127">
        <f>'RP 1'!AI38</f>
        <v>3.5</v>
      </c>
      <c r="I39" s="128"/>
      <c r="J39" s="128">
        <f>'RP 1'!AU38</f>
        <v>0</v>
      </c>
      <c r="K39" s="128">
        <f>'RP 1'!AZ38</f>
        <v>0</v>
      </c>
      <c r="L39" s="128">
        <f>'RP 1'!BG38</f>
        <v>0</v>
      </c>
      <c r="M39" s="128"/>
      <c r="N39" s="128"/>
      <c r="O39" s="128">
        <f>'R P- 2'!Q38</f>
        <v>2.4</v>
      </c>
      <c r="P39" s="128">
        <f>'R P- 2'!W38</f>
        <v>2.3333333333333335</v>
      </c>
      <c r="Q39" s="128">
        <f>'R P- 2'!AC38</f>
        <v>2</v>
      </c>
      <c r="R39" s="128">
        <f>'R P- 2'!AI38</f>
        <v>3.5</v>
      </c>
      <c r="S39" s="128"/>
      <c r="T39" s="128">
        <f>'R P- 2'!AU38</f>
        <v>3</v>
      </c>
      <c r="U39" s="128">
        <f>'R P- 2'!BA38</f>
        <v>2.5</v>
      </c>
      <c r="V39" s="128">
        <f>'R P- 2'!BG38</f>
        <v>3</v>
      </c>
      <c r="W39" s="128"/>
      <c r="X39" s="128"/>
      <c r="Y39" s="128">
        <f>'R P - 3'!Q38</f>
        <v>2.2000000000000002</v>
      </c>
      <c r="Z39" s="128">
        <f>'R P - 3'!W38</f>
        <v>0</v>
      </c>
      <c r="AA39" s="128">
        <f>'R P - 3'!AC38</f>
        <v>0</v>
      </c>
      <c r="AB39" s="128">
        <f>'R P - 3'!AI38</f>
        <v>0</v>
      </c>
      <c r="AC39" s="128"/>
      <c r="AD39" s="128">
        <f>'R P - 3'!AU38</f>
        <v>0</v>
      </c>
      <c r="AE39" s="128">
        <f>'R P - 3'!BA38</f>
        <v>0</v>
      </c>
      <c r="AF39" s="128">
        <f>'R P - 3'!BG38</f>
        <v>0</v>
      </c>
      <c r="AG39" s="128"/>
      <c r="AH39" s="128"/>
      <c r="AI39" s="128">
        <f>'R P -4'!Q38</f>
        <v>2.4</v>
      </c>
      <c r="AJ39" s="128">
        <f>'R P -4'!W38</f>
        <v>3</v>
      </c>
      <c r="AK39" s="128">
        <f>'R P -4'!AC38</f>
        <v>2.5</v>
      </c>
      <c r="AL39" s="128">
        <f>'R P -4'!AI38</f>
        <v>1</v>
      </c>
      <c r="AM39" s="128"/>
      <c r="AN39" s="128">
        <f>'R P -4'!AU38</f>
        <v>2.3333333333333335</v>
      </c>
      <c r="AO39" s="128">
        <f>'R P -4'!BA38</f>
        <v>1</v>
      </c>
      <c r="AP39" s="128">
        <f>'R P -4'!BG38</f>
        <v>3</v>
      </c>
      <c r="AQ39" s="128"/>
      <c r="AR39" s="128"/>
      <c r="AS39" s="128">
        <f>'Reflection -1 '!R38</f>
        <v>2.3333333333333335</v>
      </c>
      <c r="AT39" s="128"/>
      <c r="AU39" s="128"/>
      <c r="AV39" s="128"/>
      <c r="AW39" s="128"/>
      <c r="AX39" s="128"/>
      <c r="AY39" s="128">
        <f>'Reflection -1 '!BB38</f>
        <v>3</v>
      </c>
      <c r="AZ39" s="128"/>
      <c r="BA39" s="128"/>
      <c r="BB39" s="128">
        <f>'Reflection -2'!Q38</f>
        <v>2.6666666666666665</v>
      </c>
      <c r="BC39" s="128"/>
      <c r="BD39" s="128"/>
      <c r="BE39" s="128"/>
      <c r="BF39" s="128"/>
      <c r="BG39" s="128"/>
      <c r="BH39" s="128">
        <f>'Reflection -2'!BA38</f>
        <v>2.5</v>
      </c>
      <c r="BI39" s="128"/>
      <c r="BJ39" s="128"/>
      <c r="BK39" s="128">
        <f>'Reflection -3'!Q38</f>
        <v>1.6666666666666667</v>
      </c>
      <c r="BL39" s="128"/>
      <c r="BM39" s="128"/>
      <c r="BN39" s="128"/>
      <c r="BO39" s="128"/>
      <c r="BP39" s="128"/>
      <c r="BQ39" s="128">
        <f>'Reflection -3'!BA38</f>
        <v>1.6666666666666667</v>
      </c>
      <c r="BR39" s="128"/>
      <c r="BS39" s="128"/>
      <c r="BT39" s="128">
        <f>'Reflection -3'!Q38</f>
        <v>1.6666666666666667</v>
      </c>
      <c r="BU39" s="128"/>
      <c r="BV39" s="128"/>
      <c r="BW39" s="128"/>
      <c r="BX39" s="128"/>
      <c r="BY39" s="128"/>
      <c r="BZ39" s="128">
        <f>'Reflection -4'!BA38</f>
        <v>2.5</v>
      </c>
      <c r="CA39" s="128"/>
      <c r="CB39" s="127"/>
      <c r="CC39" s="128">
        <f>AVERAGE(Internal!$E39,Internal!$O39,Internal!$Y39,Internal!$AI39,Internal!$AS39,Internal!$BB39,Internal!$BK39,Internal!$BT39)</f>
        <v>1.9166666666666665</v>
      </c>
      <c r="CD39" s="128">
        <f>AVERAGE(Internal!$F39,Internal!$P39,Internal!$Z39,Internal!$AJ39)</f>
        <v>1.3333333333333335</v>
      </c>
      <c r="CE39" s="127">
        <f>AVERAGE(Internal!$AK39,Internal!$AA39,Internal!$Q39,Internal!$G39)</f>
        <v>1.625</v>
      </c>
      <c r="CF39" s="128">
        <f>AVERAGE(Internal!$H39,Internal!$R39,Internal!$AB39,Internal!$AL39)</f>
        <v>2</v>
      </c>
      <c r="CG39" s="127"/>
      <c r="CH39" s="128">
        <f>AVERAGE(Internal!$AN39,Internal!$AD39,Internal!$T39,Internal!$J39)</f>
        <v>1.3333333333333335</v>
      </c>
      <c r="CI39" s="128">
        <f>Internal!$CC39+Internal!$CD39+Internal!$CE39+Internal!$CF39+Internal!$CH39</f>
        <v>8.2083333333333339</v>
      </c>
      <c r="CJ39" s="128">
        <f>Internal!$CI39/25*100</f>
        <v>32.833333333333336</v>
      </c>
      <c r="CK39" s="128">
        <f>AVERAGE(Internal!$BZ39,Internal!$BQ39,Internal!$BH39,Internal!$AY39,Internal!$AP39,Internal!$AF39,Internal!$V39,Internal!$L39)</f>
        <v>1.9583333333333335</v>
      </c>
      <c r="CL39" s="128">
        <f>AVERAGE(Internal!$L39,Internal!$V39,Internal!$AF39,Internal!$AP39)</f>
        <v>1.5</v>
      </c>
      <c r="CM39" s="136"/>
    </row>
    <row r="40" spans="1:91" s="106" customFormat="1" ht="23.1" customHeight="1" x14ac:dyDescent="0.3">
      <c r="A40" s="131">
        <v>37</v>
      </c>
      <c r="B40" s="131" t="s">
        <v>301</v>
      </c>
      <c r="C40" s="132" t="s">
        <v>302</v>
      </c>
      <c r="D40" s="127"/>
      <c r="E40" s="127">
        <f>'RP 1'!Q39</f>
        <v>2.2000000000000002</v>
      </c>
      <c r="F40" s="127">
        <f>'RP 1'!W39</f>
        <v>3</v>
      </c>
      <c r="G40" s="127">
        <f>'RP 1'!AC39</f>
        <v>3</v>
      </c>
      <c r="H40" s="127">
        <f>'RP 1'!AI39</f>
        <v>2.5</v>
      </c>
      <c r="I40" s="127"/>
      <c r="J40" s="127">
        <f>'RP 1'!AU39</f>
        <v>3</v>
      </c>
      <c r="K40" s="127">
        <f>'RP 1'!AZ39</f>
        <v>3</v>
      </c>
      <c r="L40" s="127">
        <f>'RP 1'!BG39</f>
        <v>0</v>
      </c>
      <c r="M40" s="127"/>
      <c r="N40" s="127"/>
      <c r="O40" s="127">
        <f>'R P- 2'!Q39</f>
        <v>3.8</v>
      </c>
      <c r="P40" s="127">
        <f>'R P- 2'!W39</f>
        <v>3</v>
      </c>
      <c r="Q40" s="127">
        <f>'R P- 2'!AC39</f>
        <v>3</v>
      </c>
      <c r="R40" s="127">
        <f>'R P- 2'!AI39</f>
        <v>2.5</v>
      </c>
      <c r="S40" s="127"/>
      <c r="T40" s="127">
        <f>'R P- 2'!AU39</f>
        <v>2</v>
      </c>
      <c r="U40" s="127">
        <f>'R P- 2'!BA39</f>
        <v>3.0833333333333335</v>
      </c>
      <c r="V40" s="127">
        <f>'R P- 2'!BG39</f>
        <v>4</v>
      </c>
      <c r="W40" s="127"/>
      <c r="X40" s="127"/>
      <c r="Y40" s="127">
        <f>'R P - 3'!Q39</f>
        <v>2.2000000000000002</v>
      </c>
      <c r="Z40" s="127">
        <f>'R P - 3'!W39</f>
        <v>2</v>
      </c>
      <c r="AA40" s="127">
        <f>'R P - 3'!AC39</f>
        <v>1</v>
      </c>
      <c r="AB40" s="127">
        <f>'R P - 3'!AI39</f>
        <v>1.3333333333333333</v>
      </c>
      <c r="AC40" s="127"/>
      <c r="AD40" s="127">
        <f>'R P - 3'!AU39</f>
        <v>2</v>
      </c>
      <c r="AE40" s="127">
        <f>'R P - 3'!BA39</f>
        <v>2</v>
      </c>
      <c r="AF40" s="127">
        <f>'R P - 3'!BG39</f>
        <v>2</v>
      </c>
      <c r="AG40" s="127"/>
      <c r="AH40" s="127"/>
      <c r="AI40" s="127" t="str">
        <f>'R P -4'!Q39</f>
        <v>0</v>
      </c>
      <c r="AJ40" s="127" t="str">
        <f>'R P -4'!W39</f>
        <v>0</v>
      </c>
      <c r="AK40" s="127" t="str">
        <f>'R P -4'!AC39</f>
        <v>0</v>
      </c>
      <c r="AL40" s="127" t="str">
        <f>'R P -4'!AI39</f>
        <v>0</v>
      </c>
      <c r="AM40" s="127"/>
      <c r="AN40" s="127" t="str">
        <f>'R P -4'!AU39</f>
        <v>0</v>
      </c>
      <c r="AO40" s="127" t="str">
        <f>'R P -4'!BA39</f>
        <v>0</v>
      </c>
      <c r="AP40" s="127" t="str">
        <f>'R P -4'!BG39</f>
        <v>0</v>
      </c>
      <c r="AQ40" s="127"/>
      <c r="AR40" s="127"/>
      <c r="AS40" s="127" t="str">
        <f>'Reflection -1 '!R39</f>
        <v>0</v>
      </c>
      <c r="AT40" s="127"/>
      <c r="AU40" s="127"/>
      <c r="AV40" s="127"/>
      <c r="AW40" s="127"/>
      <c r="AX40" s="127"/>
      <c r="AY40" s="127" t="str">
        <f>'Reflection -1 '!BB39</f>
        <v>0</v>
      </c>
      <c r="AZ40" s="127"/>
      <c r="BA40" s="127"/>
      <c r="BB40" s="127" t="str">
        <f>'Reflection -2'!Q39</f>
        <v>0</v>
      </c>
      <c r="BC40" s="127"/>
      <c r="BD40" s="127"/>
      <c r="BE40" s="127"/>
      <c r="BF40" s="127"/>
      <c r="BG40" s="127"/>
      <c r="BH40" s="127" t="str">
        <f>'Reflection -2'!BA39</f>
        <v>0</v>
      </c>
      <c r="BI40" s="127"/>
      <c r="BJ40" s="127"/>
      <c r="BK40" s="127" t="str">
        <f>'Reflection -3'!Q39</f>
        <v>0</v>
      </c>
      <c r="BL40" s="127"/>
      <c r="BM40" s="127"/>
      <c r="BN40" s="127"/>
      <c r="BO40" s="127"/>
      <c r="BP40" s="127"/>
      <c r="BQ40" s="127" t="str">
        <f>'Reflection -3'!BA39</f>
        <v>0</v>
      </c>
      <c r="BR40" s="127"/>
      <c r="BS40" s="127"/>
      <c r="BT40" s="127" t="str">
        <f>'Reflection -3'!Q39</f>
        <v>0</v>
      </c>
      <c r="BU40" s="127"/>
      <c r="BV40" s="127"/>
      <c r="BW40" s="127"/>
      <c r="BX40" s="127"/>
      <c r="BY40" s="127"/>
      <c r="BZ40" s="127" t="str">
        <f>'Reflection -4'!BA39</f>
        <v>0</v>
      </c>
      <c r="CA40" s="127"/>
      <c r="CB40" s="127"/>
      <c r="CC40" s="127">
        <f>AVERAGE(Internal!$E40,Internal!$O40,Internal!$Y40,Internal!$AI40,Internal!$AS40,Internal!$BB40,Internal!$BK40,Internal!$BT40)</f>
        <v>2.7333333333333329</v>
      </c>
      <c r="CD40" s="127">
        <f>AVERAGE(Internal!$F40,Internal!$P40,Internal!$Z40,Internal!$AJ40)</f>
        <v>2.6666666666666665</v>
      </c>
      <c r="CE40" s="127">
        <f>AVERAGE(Internal!$AK40,Internal!$AA40,Internal!$Q40,Internal!$G40)</f>
        <v>2.3333333333333335</v>
      </c>
      <c r="CF40" s="127">
        <f>AVERAGE(Internal!$H40,Internal!$R40,Internal!$AB40,Internal!$AL40)</f>
        <v>2.1111111111111112</v>
      </c>
      <c r="CG40" s="127"/>
      <c r="CH40" s="127">
        <f>AVERAGE(Internal!$AN40,Internal!$AD40,Internal!$T40,Internal!$J40)</f>
        <v>2.3333333333333335</v>
      </c>
      <c r="CI40" s="127">
        <f>Internal!$CC40+Internal!$CD40+Internal!$CE40+Internal!$CF40+Internal!$CH40</f>
        <v>12.177777777777777</v>
      </c>
      <c r="CJ40" s="127">
        <f>Internal!$CI40/25*100</f>
        <v>48.711111111111109</v>
      </c>
      <c r="CK40" s="127">
        <f>AVERAGE(Internal!$BZ40,Internal!$BQ40,Internal!$BH40,Internal!$AY40,Internal!$AP40,Internal!$AF40,Internal!$V40,Internal!$L40)</f>
        <v>2</v>
      </c>
      <c r="CL40" s="127">
        <f>AVERAGE(Internal!$L40,Internal!$V40,Internal!$AF40,Internal!$AP40)</f>
        <v>2</v>
      </c>
      <c r="CM40" s="133"/>
    </row>
    <row r="41" spans="1:91" s="106" customFormat="1" ht="23.1" customHeight="1" x14ac:dyDescent="0.3">
      <c r="A41" s="134">
        <v>38</v>
      </c>
      <c r="B41" s="134" t="s">
        <v>226</v>
      </c>
      <c r="C41" s="135" t="s">
        <v>227</v>
      </c>
      <c r="D41" s="128"/>
      <c r="E41" s="128">
        <f>'RP 1'!Q40</f>
        <v>2.8</v>
      </c>
      <c r="F41" s="128">
        <f>'RP 1'!W40</f>
        <v>2</v>
      </c>
      <c r="G41" s="127">
        <f>'RP 1'!AC40</f>
        <v>2.5</v>
      </c>
      <c r="H41" s="127">
        <f>'RP 1'!AI40</f>
        <v>2.5</v>
      </c>
      <c r="I41" s="128"/>
      <c r="J41" s="128">
        <f>'RP 1'!AU40</f>
        <v>2</v>
      </c>
      <c r="K41" s="128">
        <f>'RP 1'!AZ40</f>
        <v>1</v>
      </c>
      <c r="L41" s="128">
        <f>'RP 1'!BG40</f>
        <v>0</v>
      </c>
      <c r="M41" s="128"/>
      <c r="N41" s="128"/>
      <c r="O41" s="128">
        <f>'R P- 2'!Q40</f>
        <v>2.6</v>
      </c>
      <c r="P41" s="128">
        <f>'R P- 2'!W40</f>
        <v>2.6666666666666665</v>
      </c>
      <c r="Q41" s="128">
        <f>'R P- 2'!AC40</f>
        <v>2.5</v>
      </c>
      <c r="R41" s="128">
        <f>'R P- 2'!AI40</f>
        <v>2.5</v>
      </c>
      <c r="S41" s="128"/>
      <c r="T41" s="128">
        <f>'R P- 2'!AU40</f>
        <v>3</v>
      </c>
      <c r="U41" s="128">
        <f>'R P- 2'!BA40</f>
        <v>2.6666666666666665</v>
      </c>
      <c r="V41" s="128">
        <f>'R P- 2'!BG40</f>
        <v>2</v>
      </c>
      <c r="W41" s="128"/>
      <c r="X41" s="128"/>
      <c r="Y41" s="128" t="str">
        <f>'R P - 3'!Q40</f>
        <v>0</v>
      </c>
      <c r="Z41" s="128" t="str">
        <f>'R P - 3'!W40</f>
        <v>0</v>
      </c>
      <c r="AA41" s="128">
        <f>'R P - 3'!AC40</f>
        <v>0</v>
      </c>
      <c r="AB41" s="128" t="str">
        <f>'R P - 3'!AI40</f>
        <v>0</v>
      </c>
      <c r="AC41" s="128"/>
      <c r="AD41" s="128" t="str">
        <f>'R P - 3'!AU40</f>
        <v>0</v>
      </c>
      <c r="AE41" s="128" t="str">
        <f>'R P - 3'!BA40</f>
        <v>0</v>
      </c>
      <c r="AF41" s="128" t="str">
        <f>'R P - 3'!BG40</f>
        <v>0</v>
      </c>
      <c r="AG41" s="128"/>
      <c r="AH41" s="128"/>
      <c r="AI41" s="128" t="str">
        <f>'R P -4'!Q40</f>
        <v>0</v>
      </c>
      <c r="AJ41" s="128" t="str">
        <f>'R P -4'!W40</f>
        <v>0</v>
      </c>
      <c r="AK41" s="128" t="str">
        <f>'R P -4'!AC40</f>
        <v>0</v>
      </c>
      <c r="AL41" s="128" t="str">
        <f>'R P -4'!AI40</f>
        <v>0</v>
      </c>
      <c r="AM41" s="128"/>
      <c r="AN41" s="128" t="str">
        <f>'R P -4'!AU40</f>
        <v>0</v>
      </c>
      <c r="AO41" s="128" t="str">
        <f>'R P -4'!BA40</f>
        <v>0</v>
      </c>
      <c r="AP41" s="128" t="str">
        <f>'R P -4'!BG40</f>
        <v>0</v>
      </c>
      <c r="AQ41" s="128"/>
      <c r="AR41" s="128"/>
      <c r="AS41" s="128">
        <f>'Reflection -1 '!R40</f>
        <v>1</v>
      </c>
      <c r="AT41" s="128"/>
      <c r="AU41" s="128"/>
      <c r="AV41" s="128"/>
      <c r="AW41" s="128"/>
      <c r="AX41" s="128"/>
      <c r="AY41" s="128">
        <f>'Reflection -1 '!BB40</f>
        <v>1</v>
      </c>
      <c r="AZ41" s="128"/>
      <c r="BA41" s="128"/>
      <c r="BB41" s="128">
        <f>'Reflection -2'!Q40</f>
        <v>0</v>
      </c>
      <c r="BC41" s="128"/>
      <c r="BD41" s="128"/>
      <c r="BE41" s="128"/>
      <c r="BF41" s="128"/>
      <c r="BG41" s="128"/>
      <c r="BH41" s="128">
        <f>'Reflection -2'!BA40</f>
        <v>0</v>
      </c>
      <c r="BI41" s="128"/>
      <c r="BJ41" s="128"/>
      <c r="BK41" s="128">
        <f>'Reflection -3'!Q40</f>
        <v>0</v>
      </c>
      <c r="BL41" s="128"/>
      <c r="BM41" s="128"/>
      <c r="BN41" s="128"/>
      <c r="BO41" s="128"/>
      <c r="BP41" s="128"/>
      <c r="BQ41" s="128">
        <f>'Reflection -3'!BA40</f>
        <v>0</v>
      </c>
      <c r="BR41" s="128"/>
      <c r="BS41" s="128"/>
      <c r="BT41" s="128">
        <f>'Reflection -3'!Q40</f>
        <v>0</v>
      </c>
      <c r="BU41" s="128"/>
      <c r="BV41" s="128"/>
      <c r="BW41" s="128"/>
      <c r="BX41" s="128"/>
      <c r="BY41" s="128"/>
      <c r="BZ41" s="128">
        <f>'Reflection -4'!BA40</f>
        <v>0</v>
      </c>
      <c r="CA41" s="128"/>
      <c r="CB41" s="127"/>
      <c r="CC41" s="128">
        <f>AVERAGE(Internal!$E41,Internal!$O41,Internal!$Y41,Internal!$AI41,Internal!$AS41,Internal!$BB41,Internal!$BK41,Internal!$BT41)</f>
        <v>1.0666666666666667</v>
      </c>
      <c r="CD41" s="128">
        <f>AVERAGE(Internal!$F41,Internal!$P41,Internal!$Z41,Internal!$AJ41)</f>
        <v>2.333333333333333</v>
      </c>
      <c r="CE41" s="127">
        <f>AVERAGE(Internal!$AK41,Internal!$AA41,Internal!$Q41,Internal!$G41)</f>
        <v>1.6666666666666667</v>
      </c>
      <c r="CF41" s="128">
        <f>AVERAGE(Internal!$H41,Internal!$R41,Internal!$AB41,Internal!$AL41)</f>
        <v>2.5</v>
      </c>
      <c r="CG41" s="127"/>
      <c r="CH41" s="128">
        <f>AVERAGE(Internal!$AN41,Internal!$AD41,Internal!$T41,Internal!$J41)</f>
        <v>2.5</v>
      </c>
      <c r="CI41" s="128">
        <f>Internal!$CC41+Internal!$CD41+Internal!$CE41+Internal!$CF41+Internal!$CH41</f>
        <v>10.066666666666666</v>
      </c>
      <c r="CJ41" s="128">
        <f>Internal!$CI41/25*100</f>
        <v>40.266666666666666</v>
      </c>
      <c r="CK41" s="128">
        <f>AVERAGE(Internal!$BZ41,Internal!$BQ41,Internal!$BH41,Internal!$AY41,Internal!$AP41,Internal!$AF41,Internal!$V41,Internal!$L41)</f>
        <v>0.5</v>
      </c>
      <c r="CL41" s="128">
        <f>AVERAGE(Internal!$L41,Internal!$V41,Internal!$AF41,Internal!$AP41)</f>
        <v>1</v>
      </c>
      <c r="CM41" s="136"/>
    </row>
    <row r="42" spans="1:91" s="106" customFormat="1" ht="23.1" customHeight="1" x14ac:dyDescent="0.3">
      <c r="A42" s="131">
        <v>39</v>
      </c>
      <c r="B42" s="131" t="s">
        <v>303</v>
      </c>
      <c r="C42" s="132" t="s">
        <v>304</v>
      </c>
      <c r="D42" s="127"/>
      <c r="E42" s="127">
        <f>'RP 1'!Q41</f>
        <v>3.8</v>
      </c>
      <c r="F42" s="127">
        <f>'RP 1'!W41</f>
        <v>3</v>
      </c>
      <c r="G42" s="127">
        <f>'RP 1'!AC41</f>
        <v>2</v>
      </c>
      <c r="H42" s="127">
        <f>'RP 1'!AI41</f>
        <v>2</v>
      </c>
      <c r="I42" s="127"/>
      <c r="J42" s="127">
        <f>'RP 1'!AU41</f>
        <v>3</v>
      </c>
      <c r="K42" s="127">
        <f>'RP 1'!AZ41</f>
        <v>4</v>
      </c>
      <c r="L42" s="127">
        <f>'RP 1'!BG41</f>
        <v>0</v>
      </c>
      <c r="M42" s="127"/>
      <c r="N42" s="127"/>
      <c r="O42" s="127">
        <f>'R P- 2'!Q41</f>
        <v>3</v>
      </c>
      <c r="P42" s="127">
        <f>'R P- 2'!W41</f>
        <v>2</v>
      </c>
      <c r="Q42" s="127">
        <f>'R P- 2'!AC41</f>
        <v>2</v>
      </c>
      <c r="R42" s="127">
        <f>'R P- 2'!AI41</f>
        <v>2</v>
      </c>
      <c r="S42" s="127"/>
      <c r="T42" s="127">
        <f>'R P- 2'!AU41</f>
        <v>2</v>
      </c>
      <c r="U42" s="127">
        <f>'R P- 2'!BA41</f>
        <v>3.1666666666666665</v>
      </c>
      <c r="V42" s="127">
        <f>'R P- 2'!BG41</f>
        <v>4</v>
      </c>
      <c r="W42" s="127"/>
      <c r="X42" s="127"/>
      <c r="Y42" s="127" t="str">
        <f>'R P - 3'!Q41</f>
        <v>0</v>
      </c>
      <c r="Z42" s="127" t="str">
        <f>'R P - 3'!W41</f>
        <v>0</v>
      </c>
      <c r="AA42" s="127">
        <f>'R P - 3'!AC41</f>
        <v>0</v>
      </c>
      <c r="AB42" s="127" t="str">
        <f>'R P - 3'!AI41</f>
        <v>0</v>
      </c>
      <c r="AC42" s="127"/>
      <c r="AD42" s="127" t="str">
        <f>'R P - 3'!AU41</f>
        <v>0</v>
      </c>
      <c r="AE42" s="127" t="str">
        <f>'R P - 3'!BA41</f>
        <v>0</v>
      </c>
      <c r="AF42" s="127" t="str">
        <f>'R P - 3'!BG41</f>
        <v>0</v>
      </c>
      <c r="AG42" s="127"/>
      <c r="AH42" s="127"/>
      <c r="AI42" s="127" t="str">
        <f>'R P -4'!Q41</f>
        <v>0</v>
      </c>
      <c r="AJ42" s="127" t="str">
        <f>'R P -4'!W41</f>
        <v>0</v>
      </c>
      <c r="AK42" s="127" t="str">
        <f>'R P -4'!AC41</f>
        <v>0</v>
      </c>
      <c r="AL42" s="127" t="str">
        <f>'R P -4'!AI41</f>
        <v>0</v>
      </c>
      <c r="AM42" s="127"/>
      <c r="AN42" s="127" t="str">
        <f>'R P -4'!AU41</f>
        <v>0</v>
      </c>
      <c r="AO42" s="127" t="str">
        <f>'R P -4'!BA41</f>
        <v>0</v>
      </c>
      <c r="AP42" s="127" t="str">
        <f>'R P -4'!BG41</f>
        <v>0</v>
      </c>
      <c r="AQ42" s="127"/>
      <c r="AR42" s="127"/>
      <c r="AS42" s="127" t="str">
        <f>'Reflection -1 '!R41</f>
        <v>0</v>
      </c>
      <c r="AT42" s="127"/>
      <c r="AU42" s="127"/>
      <c r="AV42" s="127"/>
      <c r="AW42" s="127"/>
      <c r="AX42" s="127"/>
      <c r="AY42" s="127" t="str">
        <f>'Reflection -1 '!BB41</f>
        <v>0</v>
      </c>
      <c r="AZ42" s="127"/>
      <c r="BA42" s="127"/>
      <c r="BB42" s="127" t="str">
        <f>'Reflection -2'!Q41</f>
        <v>0</v>
      </c>
      <c r="BC42" s="127"/>
      <c r="BD42" s="127"/>
      <c r="BE42" s="127"/>
      <c r="BF42" s="127"/>
      <c r="BG42" s="127"/>
      <c r="BH42" s="127" t="str">
        <f>'Reflection -2'!BA41</f>
        <v>0</v>
      </c>
      <c r="BI42" s="127"/>
      <c r="BJ42" s="127"/>
      <c r="BK42" s="127" t="str">
        <f>'Reflection -3'!Q41</f>
        <v>0</v>
      </c>
      <c r="BL42" s="127"/>
      <c r="BM42" s="127"/>
      <c r="BN42" s="127"/>
      <c r="BO42" s="127"/>
      <c r="BP42" s="127"/>
      <c r="BQ42" s="127" t="str">
        <f>'Reflection -3'!BA41</f>
        <v>0</v>
      </c>
      <c r="BR42" s="127"/>
      <c r="BS42" s="127"/>
      <c r="BT42" s="127" t="str">
        <f>'Reflection -3'!Q41</f>
        <v>0</v>
      </c>
      <c r="BU42" s="127"/>
      <c r="BV42" s="127"/>
      <c r="BW42" s="127"/>
      <c r="BX42" s="127"/>
      <c r="BY42" s="127"/>
      <c r="BZ42" s="127" t="str">
        <f>'Reflection -4'!BA41</f>
        <v>0</v>
      </c>
      <c r="CA42" s="127"/>
      <c r="CB42" s="127"/>
      <c r="CC42" s="127">
        <f>AVERAGE(Internal!$E42,Internal!$O42,Internal!$Y42,Internal!$AI42,Internal!$AS42,Internal!$BB42,Internal!$BK42,Internal!$BT42)</f>
        <v>3.4</v>
      </c>
      <c r="CD42" s="127">
        <f>AVERAGE(Internal!$F42,Internal!$P42,Internal!$Z42,Internal!$AJ42)</f>
        <v>2.5</v>
      </c>
      <c r="CE42" s="127">
        <f>AVERAGE(Internal!$AK42,Internal!$AA42,Internal!$Q42,Internal!$G42)</f>
        <v>1.3333333333333333</v>
      </c>
      <c r="CF42" s="127">
        <f>AVERAGE(Internal!$H42,Internal!$R42,Internal!$AB42,Internal!$AL42)</f>
        <v>2</v>
      </c>
      <c r="CG42" s="127"/>
      <c r="CH42" s="127">
        <f>AVERAGE(Internal!$AN42,Internal!$AD42,Internal!$T42,Internal!$J42)</f>
        <v>2.5</v>
      </c>
      <c r="CI42" s="127">
        <f>Internal!$CC42+Internal!$CD42+Internal!$CE42+Internal!$CF42+Internal!$CH42</f>
        <v>11.733333333333334</v>
      </c>
      <c r="CJ42" s="127">
        <f>Internal!$CI42/25*100</f>
        <v>46.933333333333337</v>
      </c>
      <c r="CK42" s="127">
        <f>AVERAGE(Internal!$BZ42,Internal!$BQ42,Internal!$BH42,Internal!$AY42,Internal!$AP42,Internal!$AF42,Internal!$V42,Internal!$L42)</f>
        <v>2</v>
      </c>
      <c r="CL42" s="127">
        <f>AVERAGE(Internal!$L42,Internal!$V42,Internal!$AF42,Internal!$AP42)</f>
        <v>2</v>
      </c>
      <c r="CM42" s="133"/>
    </row>
    <row r="43" spans="1:91" s="106" customFormat="1" ht="23.1" customHeight="1" x14ac:dyDescent="0.3">
      <c r="A43" s="134">
        <v>40</v>
      </c>
      <c r="B43" s="134" t="s">
        <v>88</v>
      </c>
      <c r="C43" s="135" t="s">
        <v>89</v>
      </c>
      <c r="D43" s="128"/>
      <c r="E43" s="128">
        <f>'RP 1'!Q42</f>
        <v>2.2000000000000002</v>
      </c>
      <c r="F43" s="128">
        <f>'RP 1'!W42</f>
        <v>1</v>
      </c>
      <c r="G43" s="127">
        <f>'RP 1'!AC42</f>
        <v>1</v>
      </c>
      <c r="H43" s="127">
        <f>'RP 1'!AI42</f>
        <v>1</v>
      </c>
      <c r="I43" s="128"/>
      <c r="J43" s="128">
        <f>'RP 1'!AU42</f>
        <v>1</v>
      </c>
      <c r="K43" s="128">
        <f>'RP 1'!AZ42</f>
        <v>1</v>
      </c>
      <c r="L43" s="128">
        <f>'RP 1'!BG42</f>
        <v>0</v>
      </c>
      <c r="M43" s="128"/>
      <c r="N43" s="128"/>
      <c r="O43" s="128">
        <f>'R P- 2'!Q42</f>
        <v>2.4</v>
      </c>
      <c r="P43" s="128">
        <f>'R P- 2'!W42</f>
        <v>1</v>
      </c>
      <c r="Q43" s="128">
        <f>'R P- 2'!AC42</f>
        <v>1</v>
      </c>
      <c r="R43" s="128">
        <f>'R P- 2'!AI42</f>
        <v>1</v>
      </c>
      <c r="S43" s="128"/>
      <c r="T43" s="128">
        <f>'R P- 2'!AU42</f>
        <v>2</v>
      </c>
      <c r="U43" s="128">
        <f>'R P- 2'!BA42</f>
        <v>1</v>
      </c>
      <c r="V43" s="128">
        <f>'R P- 2'!BG42</f>
        <v>4</v>
      </c>
      <c r="W43" s="128"/>
      <c r="X43" s="128"/>
      <c r="Y43" s="128">
        <f>'R P - 3'!Q42</f>
        <v>2.2000000000000002</v>
      </c>
      <c r="Z43" s="128">
        <f>'R P - 3'!W42</f>
        <v>0</v>
      </c>
      <c r="AA43" s="128">
        <f>'R P - 3'!AC42</f>
        <v>0</v>
      </c>
      <c r="AB43" s="128">
        <f>'R P - 3'!AI42</f>
        <v>0</v>
      </c>
      <c r="AC43" s="128"/>
      <c r="AD43" s="128">
        <f>'R P - 3'!AU42</f>
        <v>0</v>
      </c>
      <c r="AE43" s="128">
        <f>'R P - 3'!BA42</f>
        <v>0</v>
      </c>
      <c r="AF43" s="128">
        <f>'R P - 3'!BG42</f>
        <v>0</v>
      </c>
      <c r="AG43" s="128"/>
      <c r="AH43" s="128"/>
      <c r="AI43" s="128">
        <f>'R P -4'!Q42</f>
        <v>0</v>
      </c>
      <c r="AJ43" s="128">
        <f>'R P -4'!W42</f>
        <v>0</v>
      </c>
      <c r="AK43" s="128">
        <f>'R P -4'!AC42</f>
        <v>0</v>
      </c>
      <c r="AL43" s="128">
        <f>'R P -4'!AI42</f>
        <v>0</v>
      </c>
      <c r="AM43" s="128"/>
      <c r="AN43" s="128">
        <f>'R P -4'!AU42</f>
        <v>0</v>
      </c>
      <c r="AO43" s="128">
        <f>'R P -4'!BA42</f>
        <v>0</v>
      </c>
      <c r="AP43" s="128">
        <f>'R P -4'!BG42</f>
        <v>3</v>
      </c>
      <c r="AQ43" s="128"/>
      <c r="AR43" s="128"/>
      <c r="AS43" s="128">
        <f>'Reflection -1 '!R42</f>
        <v>2.3333333333333335</v>
      </c>
      <c r="AT43" s="128"/>
      <c r="AU43" s="128"/>
      <c r="AV43" s="128"/>
      <c r="AW43" s="128"/>
      <c r="AX43" s="128"/>
      <c r="AY43" s="128">
        <f>'Reflection -1 '!BB42</f>
        <v>3.5</v>
      </c>
      <c r="AZ43" s="128"/>
      <c r="BA43" s="128"/>
      <c r="BB43" s="128">
        <f>'Reflection -2'!Q42</f>
        <v>1</v>
      </c>
      <c r="BC43" s="128"/>
      <c r="BD43" s="128"/>
      <c r="BE43" s="128"/>
      <c r="BF43" s="128"/>
      <c r="BG43" s="128"/>
      <c r="BH43" s="128">
        <f>'Reflection -2'!BA42</f>
        <v>2.5</v>
      </c>
      <c r="BI43" s="128"/>
      <c r="BJ43" s="128"/>
      <c r="BK43" s="128">
        <f>'Reflection -3'!Q42</f>
        <v>4</v>
      </c>
      <c r="BL43" s="128"/>
      <c r="BM43" s="128"/>
      <c r="BN43" s="128"/>
      <c r="BO43" s="128"/>
      <c r="BP43" s="128"/>
      <c r="BQ43" s="128">
        <f>'Reflection -3'!BA42</f>
        <v>1.6666666666666667</v>
      </c>
      <c r="BR43" s="128"/>
      <c r="BS43" s="128"/>
      <c r="BT43" s="128">
        <f>'Reflection -3'!Q42</f>
        <v>4</v>
      </c>
      <c r="BU43" s="128"/>
      <c r="BV43" s="128"/>
      <c r="BW43" s="128"/>
      <c r="BX43" s="128"/>
      <c r="BY43" s="128"/>
      <c r="BZ43" s="128">
        <f>'Reflection -4'!BA42</f>
        <v>2.5</v>
      </c>
      <c r="CA43" s="128"/>
      <c r="CB43" s="127"/>
      <c r="CC43" s="128">
        <f>AVERAGE(Internal!$E43,Internal!$O43,Internal!$Y43,Internal!$AI43,Internal!$AS43,Internal!$BB43,Internal!$BK43,Internal!$BT43)</f>
        <v>2.2666666666666666</v>
      </c>
      <c r="CD43" s="128">
        <f>AVERAGE(Internal!$F43,Internal!$P43,Internal!$Z43,Internal!$AJ43)</f>
        <v>0.5</v>
      </c>
      <c r="CE43" s="127">
        <f>AVERAGE(Internal!$AK43,Internal!$AA43,Internal!$Q43,Internal!$G43)</f>
        <v>0.5</v>
      </c>
      <c r="CF43" s="128">
        <f>AVERAGE(Internal!$H43,Internal!$R43,Internal!$AB43,Internal!$AL43)</f>
        <v>0.5</v>
      </c>
      <c r="CG43" s="127"/>
      <c r="CH43" s="128">
        <f>AVERAGE(Internal!$AN43,Internal!$AD43,Internal!$T43,Internal!$J43)</f>
        <v>0.75</v>
      </c>
      <c r="CI43" s="128">
        <f>Internal!$CC43+Internal!$CD43+Internal!$CE43+Internal!$CF43+Internal!$CH43</f>
        <v>4.5166666666666666</v>
      </c>
      <c r="CJ43" s="128">
        <f>Internal!$CI43/25*100</f>
        <v>18.066666666666666</v>
      </c>
      <c r="CK43" s="128">
        <f>AVERAGE(Internal!$BZ43,Internal!$BQ43,Internal!$BH43,Internal!$AY43,Internal!$AP43,Internal!$AF43,Internal!$V43,Internal!$L43)</f>
        <v>2.1458333333333335</v>
      </c>
      <c r="CL43" s="128">
        <f>AVERAGE(Internal!$L43,Internal!$V43,Internal!$AF43,Internal!$AP43)</f>
        <v>1.75</v>
      </c>
      <c r="CM43" s="136"/>
    </row>
    <row r="44" spans="1:91" s="106" customFormat="1" ht="23.1" customHeight="1" x14ac:dyDescent="0.3">
      <c r="A44" s="131">
        <v>41</v>
      </c>
      <c r="B44" s="131" t="s">
        <v>305</v>
      </c>
      <c r="C44" s="132" t="s">
        <v>306</v>
      </c>
      <c r="D44" s="127"/>
      <c r="E44" s="127">
        <f>'RP 1'!Q43</f>
        <v>3</v>
      </c>
      <c r="F44" s="127">
        <f>'RP 1'!W43</f>
        <v>2</v>
      </c>
      <c r="G44" s="127">
        <f>'RP 1'!AC43</f>
        <v>2</v>
      </c>
      <c r="H44" s="127">
        <f>'RP 1'!AI43</f>
        <v>2</v>
      </c>
      <c r="I44" s="127"/>
      <c r="J44" s="127">
        <f>'RP 1'!AU43</f>
        <v>3</v>
      </c>
      <c r="K44" s="127">
        <f>'RP 1'!AZ43</f>
        <v>4</v>
      </c>
      <c r="L44" s="127">
        <f>'RP 1'!BG43</f>
        <v>0</v>
      </c>
      <c r="M44" s="127"/>
      <c r="N44" s="127"/>
      <c r="O44" s="127">
        <f>'R P- 2'!Q43</f>
        <v>2.8</v>
      </c>
      <c r="P44" s="127">
        <f>'R P- 2'!W43</f>
        <v>2</v>
      </c>
      <c r="Q44" s="127">
        <f>'R P- 2'!AC43</f>
        <v>2</v>
      </c>
      <c r="R44" s="127">
        <f>'R P- 2'!AI43</f>
        <v>2</v>
      </c>
      <c r="S44" s="127"/>
      <c r="T44" s="127">
        <f>'R P- 2'!AU43</f>
        <v>2</v>
      </c>
      <c r="U44" s="127">
        <f>'R P- 2'!BA43</f>
        <v>1.8333333333333333</v>
      </c>
      <c r="V44" s="127">
        <f>'R P- 2'!BG43</f>
        <v>2</v>
      </c>
      <c r="W44" s="127"/>
      <c r="X44" s="127"/>
      <c r="Y44" s="127" t="str">
        <f>'R P - 3'!Q43</f>
        <v>0</v>
      </c>
      <c r="Z44" s="127" t="str">
        <f>'R P - 3'!W43</f>
        <v>0</v>
      </c>
      <c r="AA44" s="127">
        <f>'R P - 3'!AC43</f>
        <v>0</v>
      </c>
      <c r="AB44" s="127" t="str">
        <f>'R P - 3'!AI43</f>
        <v>0</v>
      </c>
      <c r="AC44" s="127"/>
      <c r="AD44" s="127" t="str">
        <f>'R P - 3'!AU43</f>
        <v>0</v>
      </c>
      <c r="AE44" s="127" t="str">
        <f>'R P - 3'!BA43</f>
        <v>0</v>
      </c>
      <c r="AF44" s="127" t="str">
        <f>'R P - 3'!BG43</f>
        <v>0</v>
      </c>
      <c r="AG44" s="127"/>
      <c r="AH44" s="127"/>
      <c r="AI44" s="127" t="str">
        <f>'R P -4'!Q43</f>
        <v>0</v>
      </c>
      <c r="AJ44" s="127" t="str">
        <f>'R P -4'!W43</f>
        <v>0</v>
      </c>
      <c r="AK44" s="127" t="str">
        <f>'R P -4'!AC43</f>
        <v>0</v>
      </c>
      <c r="AL44" s="127" t="str">
        <f>'R P -4'!AI43</f>
        <v>0</v>
      </c>
      <c r="AM44" s="127"/>
      <c r="AN44" s="127" t="str">
        <f>'R P -4'!AU43</f>
        <v>0</v>
      </c>
      <c r="AO44" s="127" t="str">
        <f>'R P -4'!BA43</f>
        <v>0</v>
      </c>
      <c r="AP44" s="127" t="str">
        <f>'R P -4'!BG43</f>
        <v>0</v>
      </c>
      <c r="AQ44" s="127"/>
      <c r="AR44" s="127"/>
      <c r="AS44" s="127" t="str">
        <f>'Reflection -1 '!R43</f>
        <v>0</v>
      </c>
      <c r="AT44" s="127"/>
      <c r="AU44" s="127"/>
      <c r="AV44" s="127"/>
      <c r="AW44" s="127"/>
      <c r="AX44" s="127"/>
      <c r="AY44" s="127" t="str">
        <f>'Reflection -1 '!BB43</f>
        <v>0</v>
      </c>
      <c r="AZ44" s="127"/>
      <c r="BA44" s="127"/>
      <c r="BB44" s="127" t="str">
        <f>'Reflection -2'!Q43</f>
        <v>0</v>
      </c>
      <c r="BC44" s="127"/>
      <c r="BD44" s="127"/>
      <c r="BE44" s="127"/>
      <c r="BF44" s="127"/>
      <c r="BG44" s="127"/>
      <c r="BH44" s="127" t="str">
        <f>'Reflection -2'!BA43</f>
        <v>0</v>
      </c>
      <c r="BI44" s="127"/>
      <c r="BJ44" s="127"/>
      <c r="BK44" s="127" t="str">
        <f>'Reflection -3'!Q43</f>
        <v>0</v>
      </c>
      <c r="BL44" s="127"/>
      <c r="BM44" s="127"/>
      <c r="BN44" s="127"/>
      <c r="BO44" s="127"/>
      <c r="BP44" s="127"/>
      <c r="BQ44" s="127" t="str">
        <f>'Reflection -3'!BA43</f>
        <v>0</v>
      </c>
      <c r="BR44" s="127"/>
      <c r="BS44" s="127"/>
      <c r="BT44" s="127" t="str">
        <f>'Reflection -3'!Q43</f>
        <v>0</v>
      </c>
      <c r="BU44" s="127"/>
      <c r="BV44" s="127"/>
      <c r="BW44" s="127"/>
      <c r="BX44" s="127"/>
      <c r="BY44" s="127"/>
      <c r="BZ44" s="127" t="str">
        <f>'Reflection -4'!BA43</f>
        <v>0</v>
      </c>
      <c r="CA44" s="127"/>
      <c r="CB44" s="127"/>
      <c r="CC44" s="127">
        <f>AVERAGE(Internal!$E44,Internal!$O44,Internal!$Y44,Internal!$AI44,Internal!$AS44,Internal!$BB44,Internal!$BK44,Internal!$BT44)</f>
        <v>2.9</v>
      </c>
      <c r="CD44" s="127">
        <f>AVERAGE(Internal!$F44,Internal!$P44,Internal!$Z44,Internal!$AJ44)</f>
        <v>2</v>
      </c>
      <c r="CE44" s="127">
        <f>AVERAGE(Internal!$AK44,Internal!$AA44,Internal!$Q44,Internal!$G44)</f>
        <v>1.3333333333333333</v>
      </c>
      <c r="CF44" s="127">
        <f>AVERAGE(Internal!$H44,Internal!$R44,Internal!$AB44,Internal!$AL44)</f>
        <v>2</v>
      </c>
      <c r="CG44" s="127"/>
      <c r="CH44" s="127">
        <f>AVERAGE(Internal!$AN44,Internal!$AD44,Internal!$T44,Internal!$J44)</f>
        <v>2.5</v>
      </c>
      <c r="CI44" s="127">
        <f>Internal!$CC44+Internal!$CD44+Internal!$CE44+Internal!$CF44+Internal!$CH44</f>
        <v>10.733333333333334</v>
      </c>
      <c r="CJ44" s="127">
        <f>Internal!$CI44/25*100</f>
        <v>42.933333333333337</v>
      </c>
      <c r="CK44" s="127">
        <f>AVERAGE(Internal!$BZ44,Internal!$BQ44,Internal!$BH44,Internal!$AY44,Internal!$AP44,Internal!$AF44,Internal!$V44,Internal!$L44)</f>
        <v>1</v>
      </c>
      <c r="CL44" s="127">
        <f>AVERAGE(Internal!$L44,Internal!$V44,Internal!$AF44,Internal!$AP44)</f>
        <v>1</v>
      </c>
      <c r="CM44" s="133"/>
    </row>
    <row r="45" spans="1:91" s="106" customFormat="1" ht="23.1" customHeight="1" x14ac:dyDescent="0.3">
      <c r="A45" s="134">
        <v>42</v>
      </c>
      <c r="B45" s="134" t="s">
        <v>244</v>
      </c>
      <c r="C45" s="135" t="s">
        <v>245</v>
      </c>
      <c r="D45" s="128"/>
      <c r="E45" s="128">
        <f>'RP 1'!Q44</f>
        <v>2.4</v>
      </c>
      <c r="F45" s="128">
        <f>'RP 1'!W44</f>
        <v>3</v>
      </c>
      <c r="G45" s="127">
        <f>'RP 1'!AC44</f>
        <v>2.5</v>
      </c>
      <c r="H45" s="127">
        <f>'RP 1'!AI44</f>
        <v>2.5</v>
      </c>
      <c r="I45" s="128"/>
      <c r="J45" s="128">
        <f>'RP 1'!AU44</f>
        <v>3</v>
      </c>
      <c r="K45" s="128">
        <f>'RP 1'!AZ44</f>
        <v>3</v>
      </c>
      <c r="L45" s="128">
        <f>'RP 1'!BG44</f>
        <v>0</v>
      </c>
      <c r="M45" s="128"/>
      <c r="N45" s="128"/>
      <c r="O45" s="128">
        <f>'R P- 2'!Q44</f>
        <v>2.8</v>
      </c>
      <c r="P45" s="128">
        <f>'R P- 2'!W44</f>
        <v>2.3333333333333335</v>
      </c>
      <c r="Q45" s="128">
        <f>'R P- 2'!AC44</f>
        <v>2.5</v>
      </c>
      <c r="R45" s="128">
        <f>'R P- 2'!AI44</f>
        <v>2.5</v>
      </c>
      <c r="S45" s="128"/>
      <c r="T45" s="128">
        <f>'R P- 2'!AU44</f>
        <v>2.5</v>
      </c>
      <c r="U45" s="128">
        <f>'R P- 2'!BA44</f>
        <v>2.3333333333333335</v>
      </c>
      <c r="V45" s="128">
        <f>'R P- 2'!BG44</f>
        <v>3</v>
      </c>
      <c r="W45" s="128"/>
      <c r="X45" s="128"/>
      <c r="Y45" s="128">
        <f>'R P - 3'!Q44</f>
        <v>0</v>
      </c>
      <c r="Z45" s="128">
        <f>'R P - 3'!W44</f>
        <v>1.3333333333333333</v>
      </c>
      <c r="AA45" s="128">
        <f>'R P - 3'!AC44</f>
        <v>1.5</v>
      </c>
      <c r="AB45" s="128">
        <f>'R P - 3'!AI44</f>
        <v>2</v>
      </c>
      <c r="AC45" s="128"/>
      <c r="AD45" s="128">
        <f>'R P - 3'!AU44</f>
        <v>0</v>
      </c>
      <c r="AE45" s="128">
        <f>'R P - 3'!BA44</f>
        <v>0</v>
      </c>
      <c r="AF45" s="128">
        <f>'R P - 3'!BG44</f>
        <v>0</v>
      </c>
      <c r="AG45" s="128"/>
      <c r="AH45" s="128"/>
      <c r="AI45" s="128">
        <f>'R P -4'!Q44</f>
        <v>0</v>
      </c>
      <c r="AJ45" s="128">
        <f>'R P -4'!W44</f>
        <v>0</v>
      </c>
      <c r="AK45" s="128">
        <f>'R P -4'!AC44</f>
        <v>0</v>
      </c>
      <c r="AL45" s="128">
        <f>'R P -4'!AI44</f>
        <v>0</v>
      </c>
      <c r="AM45" s="128"/>
      <c r="AN45" s="128">
        <f>'R P -4'!AU44</f>
        <v>0</v>
      </c>
      <c r="AO45" s="128">
        <f>'R P -4'!BA44</f>
        <v>0</v>
      </c>
      <c r="AP45" s="128">
        <f>'R P -4'!BG44</f>
        <v>1.5</v>
      </c>
      <c r="AQ45" s="128"/>
      <c r="AR45" s="128"/>
      <c r="AS45" s="128">
        <f>'Reflection -1 '!R44</f>
        <v>2.3333333333333335</v>
      </c>
      <c r="AT45" s="128"/>
      <c r="AU45" s="128"/>
      <c r="AV45" s="128"/>
      <c r="AW45" s="128"/>
      <c r="AX45" s="128"/>
      <c r="AY45" s="128">
        <f>'Reflection -1 '!BB44</f>
        <v>3.5</v>
      </c>
      <c r="AZ45" s="128"/>
      <c r="BA45" s="128"/>
      <c r="BB45" s="128">
        <f>'Reflection -2'!Q44</f>
        <v>1</v>
      </c>
      <c r="BC45" s="128"/>
      <c r="BD45" s="128"/>
      <c r="BE45" s="128"/>
      <c r="BF45" s="128"/>
      <c r="BG45" s="128"/>
      <c r="BH45" s="128">
        <f>'Reflection -2'!BA44</f>
        <v>2.5</v>
      </c>
      <c r="BI45" s="128"/>
      <c r="BJ45" s="128"/>
      <c r="BK45" s="128">
        <f>'Reflection -3'!Q44</f>
        <v>1.6666666666666667</v>
      </c>
      <c r="BL45" s="128"/>
      <c r="BM45" s="128"/>
      <c r="BN45" s="128"/>
      <c r="BO45" s="128"/>
      <c r="BP45" s="128"/>
      <c r="BQ45" s="128">
        <f>'Reflection -3'!BA44</f>
        <v>1.6666666666666667</v>
      </c>
      <c r="BR45" s="128"/>
      <c r="BS45" s="128"/>
      <c r="BT45" s="128">
        <f>'Reflection -3'!Q44</f>
        <v>1.6666666666666667</v>
      </c>
      <c r="BU45" s="128"/>
      <c r="BV45" s="128"/>
      <c r="BW45" s="128"/>
      <c r="BX45" s="128"/>
      <c r="BY45" s="128"/>
      <c r="BZ45" s="128">
        <f>'Reflection -4'!BA44</f>
        <v>2.5</v>
      </c>
      <c r="CA45" s="128"/>
      <c r="CB45" s="127"/>
      <c r="CC45" s="128">
        <f>AVERAGE(Internal!$E45,Internal!$O45,Internal!$Y45,Internal!$AI45,Internal!$AS45,Internal!$BB45,Internal!$BK45,Internal!$BT45)</f>
        <v>1.4833333333333332</v>
      </c>
      <c r="CD45" s="128">
        <f>AVERAGE(Internal!$F45,Internal!$P45,Internal!$Z45,Internal!$AJ45)</f>
        <v>1.6666666666666667</v>
      </c>
      <c r="CE45" s="127">
        <f>AVERAGE(Internal!$AK45,Internal!$AA45,Internal!$Q45,Internal!$G45)</f>
        <v>1.625</v>
      </c>
      <c r="CF45" s="128">
        <f>AVERAGE(Internal!$H45,Internal!$R45,Internal!$AB45,Internal!$AL45)</f>
        <v>1.75</v>
      </c>
      <c r="CG45" s="127"/>
      <c r="CH45" s="128">
        <f>AVERAGE(Internal!$AN45,Internal!$AD45,Internal!$T45,Internal!$J45)</f>
        <v>1.375</v>
      </c>
      <c r="CI45" s="128">
        <f>Internal!$CC45+Internal!$CD45+Internal!$CE45+Internal!$CF45+Internal!$CH45</f>
        <v>7.9</v>
      </c>
      <c r="CJ45" s="128">
        <f>Internal!$CI45/25*100</f>
        <v>31.6</v>
      </c>
      <c r="CK45" s="128">
        <f>AVERAGE(Internal!$BZ45,Internal!$BQ45,Internal!$BH45,Internal!$AY45,Internal!$AP45,Internal!$AF45,Internal!$V45,Internal!$L45)</f>
        <v>1.8333333333333335</v>
      </c>
      <c r="CL45" s="128">
        <f>AVERAGE(Internal!$L45,Internal!$V45,Internal!$AF45,Internal!$AP45)</f>
        <v>1.125</v>
      </c>
      <c r="CM45" s="136"/>
    </row>
    <row r="46" spans="1:91" s="106" customFormat="1" ht="23.1" customHeight="1" x14ac:dyDescent="0.3">
      <c r="A46" s="131">
        <v>43</v>
      </c>
      <c r="B46" s="131" t="s">
        <v>113</v>
      </c>
      <c r="C46" s="132" t="s">
        <v>114</v>
      </c>
      <c r="D46" s="127"/>
      <c r="E46" s="127">
        <f>'RP 1'!Q45</f>
        <v>2.6</v>
      </c>
      <c r="F46" s="127">
        <f>'RP 1'!W45</f>
        <v>2</v>
      </c>
      <c r="G46" s="127">
        <f>'RP 1'!AC45</f>
        <v>1.5</v>
      </c>
      <c r="H46" s="127">
        <f>'RP 1'!AI45</f>
        <v>1.5</v>
      </c>
      <c r="I46" s="127"/>
      <c r="J46" s="127">
        <f>'RP 1'!AU45</f>
        <v>1</v>
      </c>
      <c r="K46" s="127">
        <f>'RP 1'!AZ45</f>
        <v>2</v>
      </c>
      <c r="L46" s="127">
        <f>'RP 1'!BG45</f>
        <v>0</v>
      </c>
      <c r="M46" s="127"/>
      <c r="N46" s="127"/>
      <c r="O46" s="127">
        <f>'R P- 2'!Q45</f>
        <v>2.6</v>
      </c>
      <c r="P46" s="127">
        <f>'R P- 2'!W45</f>
        <v>2</v>
      </c>
      <c r="Q46" s="127">
        <f>'R P- 2'!AC45</f>
        <v>1.5</v>
      </c>
      <c r="R46" s="127">
        <f>'R P- 2'!AI45</f>
        <v>1.5</v>
      </c>
      <c r="S46" s="127"/>
      <c r="T46" s="127">
        <f>'R P- 2'!AU45</f>
        <v>1</v>
      </c>
      <c r="U46" s="127">
        <f>'R P- 2'!BA45</f>
        <v>1.5</v>
      </c>
      <c r="V46" s="127">
        <f>'R P- 2'!BG45</f>
        <v>4</v>
      </c>
      <c r="W46" s="127"/>
      <c r="X46" s="127"/>
      <c r="Y46" s="127">
        <f>'R P - 3'!Q45</f>
        <v>2.2000000000000002</v>
      </c>
      <c r="Z46" s="127">
        <f>'R P - 3'!W45</f>
        <v>0</v>
      </c>
      <c r="AA46" s="127">
        <f>'R P - 3'!AC45</f>
        <v>0</v>
      </c>
      <c r="AB46" s="127">
        <f>'R P - 3'!AI45</f>
        <v>0</v>
      </c>
      <c r="AC46" s="127"/>
      <c r="AD46" s="127">
        <f>'R P - 3'!AU45</f>
        <v>0</v>
      </c>
      <c r="AE46" s="127">
        <f>'R P - 3'!BA45</f>
        <v>0</v>
      </c>
      <c r="AF46" s="127">
        <f>'R P - 3'!BG45</f>
        <v>0</v>
      </c>
      <c r="AG46" s="127"/>
      <c r="AH46" s="127"/>
      <c r="AI46" s="127">
        <f>'R P -4'!Q45</f>
        <v>0</v>
      </c>
      <c r="AJ46" s="127">
        <f>'R P -4'!W45</f>
        <v>0</v>
      </c>
      <c r="AK46" s="127">
        <f>'R P -4'!AC45</f>
        <v>0</v>
      </c>
      <c r="AL46" s="127">
        <f>'R P -4'!AI45</f>
        <v>0</v>
      </c>
      <c r="AM46" s="127"/>
      <c r="AN46" s="127">
        <f>'R P -4'!AU45</f>
        <v>0</v>
      </c>
      <c r="AO46" s="127">
        <f>'R P -4'!BA45</f>
        <v>0</v>
      </c>
      <c r="AP46" s="127">
        <f>'R P -4'!BG45</f>
        <v>3</v>
      </c>
      <c r="AQ46" s="127"/>
      <c r="AR46" s="127"/>
      <c r="AS46" s="127">
        <f>'Reflection -1 '!R45</f>
        <v>3.6666666666666665</v>
      </c>
      <c r="AT46" s="127"/>
      <c r="AU46" s="127"/>
      <c r="AV46" s="127"/>
      <c r="AW46" s="127"/>
      <c r="AX46" s="127"/>
      <c r="AY46" s="127">
        <f>'Reflection -1 '!BB45</f>
        <v>4.5</v>
      </c>
      <c r="AZ46" s="127"/>
      <c r="BA46" s="127"/>
      <c r="BB46" s="127">
        <f>'Reflection -2'!Q45</f>
        <v>3.3333333333333335</v>
      </c>
      <c r="BC46" s="127"/>
      <c r="BD46" s="127"/>
      <c r="BE46" s="127"/>
      <c r="BF46" s="127"/>
      <c r="BG46" s="127"/>
      <c r="BH46" s="127">
        <f>'Reflection -2'!BA45</f>
        <v>2.5</v>
      </c>
      <c r="BI46" s="127"/>
      <c r="BJ46" s="127"/>
      <c r="BK46" s="127">
        <f>'Reflection -3'!Q45</f>
        <v>3.3333333333333335</v>
      </c>
      <c r="BL46" s="127"/>
      <c r="BM46" s="127"/>
      <c r="BN46" s="127"/>
      <c r="BO46" s="127"/>
      <c r="BP46" s="127"/>
      <c r="BQ46" s="127">
        <f>'Reflection -3'!BA45</f>
        <v>1.6666666666666667</v>
      </c>
      <c r="BR46" s="127"/>
      <c r="BS46" s="127"/>
      <c r="BT46" s="127">
        <f>'Reflection -3'!Q45</f>
        <v>3.3333333333333335</v>
      </c>
      <c r="BU46" s="127"/>
      <c r="BV46" s="127"/>
      <c r="BW46" s="127"/>
      <c r="BX46" s="127"/>
      <c r="BY46" s="127"/>
      <c r="BZ46" s="127">
        <f>'Reflection -4'!BA45</f>
        <v>2.5</v>
      </c>
      <c r="CA46" s="127"/>
      <c r="CB46" s="127"/>
      <c r="CC46" s="127">
        <f>AVERAGE(Internal!$E46,Internal!$O46,Internal!$Y46,Internal!$AI46,Internal!$AS46,Internal!$BB46,Internal!$BK46,Internal!$BT46)</f>
        <v>2.6333333333333333</v>
      </c>
      <c r="CD46" s="127">
        <f>AVERAGE(Internal!$F46,Internal!$P46,Internal!$Z46,Internal!$AJ46)</f>
        <v>1</v>
      </c>
      <c r="CE46" s="127">
        <f>AVERAGE(Internal!$AK46,Internal!$AA46,Internal!$Q46,Internal!$G46)</f>
        <v>0.75</v>
      </c>
      <c r="CF46" s="127">
        <f>AVERAGE(Internal!$H46,Internal!$R46,Internal!$AB46,Internal!$AL46)</f>
        <v>0.75</v>
      </c>
      <c r="CG46" s="127"/>
      <c r="CH46" s="127">
        <f>AVERAGE(Internal!$AN46,Internal!$AD46,Internal!$T46,Internal!$J46)</f>
        <v>0.5</v>
      </c>
      <c r="CI46" s="127">
        <f>Internal!$CC46+Internal!$CD46+Internal!$CE46+Internal!$CF46+Internal!$CH46</f>
        <v>5.6333333333333329</v>
      </c>
      <c r="CJ46" s="127">
        <f>Internal!$CI46/25*100</f>
        <v>22.533333333333331</v>
      </c>
      <c r="CK46" s="127">
        <f>AVERAGE(Internal!$BZ46,Internal!$BQ46,Internal!$BH46,Internal!$AY46,Internal!$AP46,Internal!$AF46,Internal!$V46,Internal!$L46)</f>
        <v>2.2708333333333335</v>
      </c>
      <c r="CL46" s="127">
        <f>AVERAGE(Internal!$L46,Internal!$V46,Internal!$AF46,Internal!$AP46)</f>
        <v>1.75</v>
      </c>
      <c r="CM46" s="133"/>
    </row>
    <row r="47" spans="1:91" s="106" customFormat="1" ht="23.1" customHeight="1" x14ac:dyDescent="0.3">
      <c r="A47" s="134">
        <v>44</v>
      </c>
      <c r="B47" s="134" t="s">
        <v>115</v>
      </c>
      <c r="C47" s="135" t="s">
        <v>116</v>
      </c>
      <c r="D47" s="128"/>
      <c r="E47" s="128">
        <f>'RP 1'!Q46</f>
        <v>3.4</v>
      </c>
      <c r="F47" s="128">
        <f>'RP 1'!W46</f>
        <v>3</v>
      </c>
      <c r="G47" s="127">
        <f>'RP 1'!AC46</f>
        <v>3</v>
      </c>
      <c r="H47" s="127">
        <f>'RP 1'!AI46</f>
        <v>2.5</v>
      </c>
      <c r="I47" s="128"/>
      <c r="J47" s="128">
        <f>'RP 1'!AU46</f>
        <v>1</v>
      </c>
      <c r="K47" s="128">
        <f>'RP 1'!AZ46</f>
        <v>3</v>
      </c>
      <c r="L47" s="128">
        <f>'RP 1'!BG46</f>
        <v>0</v>
      </c>
      <c r="M47" s="128"/>
      <c r="N47" s="128"/>
      <c r="O47" s="128">
        <f>'R P- 2'!Q46</f>
        <v>3.4</v>
      </c>
      <c r="P47" s="128">
        <f>'R P- 2'!W46</f>
        <v>3</v>
      </c>
      <c r="Q47" s="128">
        <f>'R P- 2'!AC46</f>
        <v>3</v>
      </c>
      <c r="R47" s="128">
        <f>'R P- 2'!AI46</f>
        <v>2.5</v>
      </c>
      <c r="S47" s="128"/>
      <c r="T47" s="128">
        <f>'R P- 2'!AU46</f>
        <v>1</v>
      </c>
      <c r="U47" s="128">
        <f>'R P- 2'!BA46</f>
        <v>3</v>
      </c>
      <c r="V47" s="128">
        <f>'R P- 2'!BG46</f>
        <v>4</v>
      </c>
      <c r="W47" s="128"/>
      <c r="X47" s="128"/>
      <c r="Y47" s="128">
        <f>'R P - 3'!Q46</f>
        <v>0.6</v>
      </c>
      <c r="Z47" s="128">
        <f>'R P - 3'!W46</f>
        <v>0</v>
      </c>
      <c r="AA47" s="128">
        <f>'R P - 3'!AC46</f>
        <v>0</v>
      </c>
      <c r="AB47" s="128">
        <f>'R P - 3'!AI46</f>
        <v>0</v>
      </c>
      <c r="AC47" s="128"/>
      <c r="AD47" s="128">
        <f>'R P - 3'!AU46</f>
        <v>0</v>
      </c>
      <c r="AE47" s="128">
        <f>'R P - 3'!BA46</f>
        <v>0</v>
      </c>
      <c r="AF47" s="128">
        <f>'R P - 3'!BG46</f>
        <v>0</v>
      </c>
      <c r="AG47" s="128"/>
      <c r="AH47" s="128"/>
      <c r="AI47" s="128">
        <f>'R P -4'!Q46</f>
        <v>3.2</v>
      </c>
      <c r="AJ47" s="128">
        <f>'R P -4'!W46</f>
        <v>4</v>
      </c>
      <c r="AK47" s="128">
        <f>'R P -4'!AC46</f>
        <v>3.5</v>
      </c>
      <c r="AL47" s="128">
        <f>'R P -4'!AI46</f>
        <v>5</v>
      </c>
      <c r="AM47" s="128"/>
      <c r="AN47" s="128">
        <f>'R P -4'!AU46</f>
        <v>4</v>
      </c>
      <c r="AO47" s="128">
        <f>'R P -4'!BA46</f>
        <v>5</v>
      </c>
      <c r="AP47" s="128">
        <f>'R P -4'!BG46</f>
        <v>4.5</v>
      </c>
      <c r="AQ47" s="128"/>
      <c r="AR47" s="128"/>
      <c r="AS47" s="128">
        <f>'Reflection -1 '!R46</f>
        <v>3.6666666666666665</v>
      </c>
      <c r="AT47" s="128"/>
      <c r="AU47" s="128"/>
      <c r="AV47" s="128"/>
      <c r="AW47" s="128"/>
      <c r="AX47" s="128"/>
      <c r="AY47" s="128">
        <f>'Reflection -1 '!BB46</f>
        <v>4.5</v>
      </c>
      <c r="AZ47" s="128"/>
      <c r="BA47" s="128"/>
      <c r="BB47" s="128">
        <f>'Reflection -2'!Q46</f>
        <v>4</v>
      </c>
      <c r="BC47" s="128"/>
      <c r="BD47" s="128"/>
      <c r="BE47" s="128"/>
      <c r="BF47" s="128"/>
      <c r="BG47" s="128"/>
      <c r="BH47" s="128">
        <f>'Reflection -2'!BA46</f>
        <v>2.5</v>
      </c>
      <c r="BI47" s="128"/>
      <c r="BJ47" s="128"/>
      <c r="BK47" s="128">
        <f>'Reflection -3'!Q46</f>
        <v>0</v>
      </c>
      <c r="BL47" s="128"/>
      <c r="BM47" s="128"/>
      <c r="BN47" s="128"/>
      <c r="BO47" s="128"/>
      <c r="BP47" s="128"/>
      <c r="BQ47" s="128">
        <f>'Reflection -3'!BA46</f>
        <v>0</v>
      </c>
      <c r="BR47" s="128"/>
      <c r="BS47" s="128"/>
      <c r="BT47" s="128">
        <f>'Reflection -3'!Q46</f>
        <v>0</v>
      </c>
      <c r="BU47" s="128"/>
      <c r="BV47" s="128"/>
      <c r="BW47" s="128"/>
      <c r="BX47" s="128"/>
      <c r="BY47" s="128"/>
      <c r="BZ47" s="128">
        <f>'Reflection -4'!BA46</f>
        <v>2.5</v>
      </c>
      <c r="CA47" s="128"/>
      <c r="CB47" s="127"/>
      <c r="CC47" s="128">
        <f>AVERAGE(Internal!$E47,Internal!$O47,Internal!$Y47,Internal!$AI47,Internal!$AS47,Internal!$BB47,Internal!$BK47,Internal!$BT47)</f>
        <v>2.2833333333333332</v>
      </c>
      <c r="CD47" s="128">
        <f>AVERAGE(Internal!$F47,Internal!$P47,Internal!$Z47,Internal!$AJ47)</f>
        <v>2.5</v>
      </c>
      <c r="CE47" s="127">
        <f>AVERAGE(Internal!$AK47,Internal!$AA47,Internal!$Q47,Internal!$G47)</f>
        <v>2.375</v>
      </c>
      <c r="CF47" s="128">
        <f>AVERAGE(Internal!$H47,Internal!$R47,Internal!$AB47,Internal!$AL47)</f>
        <v>2.5</v>
      </c>
      <c r="CG47" s="127"/>
      <c r="CH47" s="128">
        <f>AVERAGE(Internal!$AN47,Internal!$AD47,Internal!$T47,Internal!$J47)</f>
        <v>1.5</v>
      </c>
      <c r="CI47" s="128">
        <f>Internal!$CC47+Internal!$CD47+Internal!$CE47+Internal!$CF47+Internal!$CH47</f>
        <v>11.158333333333333</v>
      </c>
      <c r="CJ47" s="128">
        <f>Internal!$CI47/25*100</f>
        <v>44.633333333333333</v>
      </c>
      <c r="CK47" s="128">
        <f>AVERAGE(Internal!$BZ47,Internal!$BQ47,Internal!$BH47,Internal!$AY47,Internal!$AP47,Internal!$AF47,Internal!$V47,Internal!$L47)</f>
        <v>2.25</v>
      </c>
      <c r="CL47" s="128">
        <f>AVERAGE(Internal!$L47,Internal!$V47,Internal!$AF47,Internal!$AP47)</f>
        <v>2.125</v>
      </c>
      <c r="CM47" s="136"/>
    </row>
    <row r="48" spans="1:91" s="106" customFormat="1" ht="23.1" customHeight="1" x14ac:dyDescent="0.3">
      <c r="A48" s="131">
        <v>45</v>
      </c>
      <c r="B48" s="131" t="s">
        <v>179</v>
      </c>
      <c r="C48" s="132" t="s">
        <v>180</v>
      </c>
      <c r="D48" s="127"/>
      <c r="E48" s="127">
        <f>'RP 1'!Q47</f>
        <v>2</v>
      </c>
      <c r="F48" s="127">
        <f>'RP 1'!W47</f>
        <v>2</v>
      </c>
      <c r="G48" s="127">
        <f>'RP 1'!AC47</f>
        <v>2</v>
      </c>
      <c r="H48" s="127">
        <f>'RP 1'!AI47</f>
        <v>2</v>
      </c>
      <c r="I48" s="127"/>
      <c r="J48" s="127">
        <f>'RP 1'!AU47</f>
        <v>2</v>
      </c>
      <c r="K48" s="127">
        <f>'RP 1'!AZ47</f>
        <v>3</v>
      </c>
      <c r="L48" s="127">
        <f>'RP 1'!BG47</f>
        <v>0</v>
      </c>
      <c r="M48" s="127"/>
      <c r="N48" s="127"/>
      <c r="O48" s="127">
        <f>'R P- 2'!Q47</f>
        <v>2</v>
      </c>
      <c r="P48" s="127">
        <f>'R P- 2'!W47</f>
        <v>2</v>
      </c>
      <c r="Q48" s="127">
        <f>'R P- 2'!AC47</f>
        <v>2</v>
      </c>
      <c r="R48" s="127">
        <f>'R P- 2'!AI47</f>
        <v>2</v>
      </c>
      <c r="S48" s="127"/>
      <c r="T48" s="127">
        <f>'R P- 2'!AU47</f>
        <v>2</v>
      </c>
      <c r="U48" s="127">
        <f>'R P- 2'!BA47</f>
        <v>1.8333333333333333</v>
      </c>
      <c r="V48" s="127">
        <f>'R P- 2'!BG47</f>
        <v>2</v>
      </c>
      <c r="W48" s="127"/>
      <c r="X48" s="127"/>
      <c r="Y48" s="127" t="str">
        <f>'R P - 3'!Q47</f>
        <v>0</v>
      </c>
      <c r="Z48" s="127" t="str">
        <f>'R P - 3'!W47</f>
        <v>0</v>
      </c>
      <c r="AA48" s="127">
        <f>'R P - 3'!AC47</f>
        <v>0</v>
      </c>
      <c r="AB48" s="127" t="str">
        <f>'R P - 3'!AI47</f>
        <v>0</v>
      </c>
      <c r="AC48" s="127"/>
      <c r="AD48" s="127" t="str">
        <f>'R P - 3'!AU47</f>
        <v>0</v>
      </c>
      <c r="AE48" s="127" t="str">
        <f>'R P - 3'!BA47</f>
        <v>0</v>
      </c>
      <c r="AF48" s="127" t="str">
        <f>'R P - 3'!BG47</f>
        <v>0</v>
      </c>
      <c r="AG48" s="127"/>
      <c r="AH48" s="127"/>
      <c r="AI48" s="127" t="str">
        <f>'R P -4'!Q47</f>
        <v>0</v>
      </c>
      <c r="AJ48" s="127" t="str">
        <f>'R P -4'!W47</f>
        <v>0</v>
      </c>
      <c r="AK48" s="127" t="str">
        <f>'R P -4'!AC47</f>
        <v>0</v>
      </c>
      <c r="AL48" s="127" t="str">
        <f>'R P -4'!AI47</f>
        <v>0</v>
      </c>
      <c r="AM48" s="127"/>
      <c r="AN48" s="127" t="str">
        <f>'R P -4'!AU47</f>
        <v>0</v>
      </c>
      <c r="AO48" s="127" t="str">
        <f>'R P -4'!BA47</f>
        <v>0</v>
      </c>
      <c r="AP48" s="127" t="str">
        <f>'R P -4'!BG47</f>
        <v>0</v>
      </c>
      <c r="AQ48" s="127"/>
      <c r="AR48" s="127"/>
      <c r="AS48" s="127">
        <f>'Reflection -1 '!R47</f>
        <v>1</v>
      </c>
      <c r="AT48" s="127"/>
      <c r="AU48" s="127"/>
      <c r="AV48" s="127"/>
      <c r="AW48" s="127"/>
      <c r="AX48" s="127"/>
      <c r="AY48" s="127">
        <f>'Reflection -1 '!BB47</f>
        <v>1</v>
      </c>
      <c r="AZ48" s="127"/>
      <c r="BA48" s="127"/>
      <c r="BB48" s="127">
        <f>'Reflection -2'!Q47</f>
        <v>2.6666666666666665</v>
      </c>
      <c r="BC48" s="127"/>
      <c r="BD48" s="127"/>
      <c r="BE48" s="127"/>
      <c r="BF48" s="127"/>
      <c r="BG48" s="127"/>
      <c r="BH48" s="127">
        <f>'Reflection -2'!BA47</f>
        <v>2.5</v>
      </c>
      <c r="BI48" s="127"/>
      <c r="BJ48" s="127"/>
      <c r="BK48" s="127">
        <f>'Reflection -3'!Q47</f>
        <v>1.6666666666666667</v>
      </c>
      <c r="BL48" s="127"/>
      <c r="BM48" s="127"/>
      <c r="BN48" s="127"/>
      <c r="BO48" s="127"/>
      <c r="BP48" s="127"/>
      <c r="BQ48" s="127">
        <f>'Reflection -3'!BA47</f>
        <v>1.6666666666666667</v>
      </c>
      <c r="BR48" s="127"/>
      <c r="BS48" s="127"/>
      <c r="BT48" s="127">
        <f>'Reflection -3'!Q47</f>
        <v>1.6666666666666667</v>
      </c>
      <c r="BU48" s="127"/>
      <c r="BV48" s="127"/>
      <c r="BW48" s="127"/>
      <c r="BX48" s="127"/>
      <c r="BY48" s="127"/>
      <c r="BZ48" s="127">
        <f>'Reflection -4'!BA47</f>
        <v>2.5</v>
      </c>
      <c r="CA48" s="127"/>
      <c r="CB48" s="127"/>
      <c r="CC48" s="127">
        <f>AVERAGE(Internal!$E48,Internal!$O48,Internal!$Y48,Internal!$AI48,Internal!$AS48,Internal!$BB48,Internal!$BK48,Internal!$BT48)</f>
        <v>1.833333333333333</v>
      </c>
      <c r="CD48" s="127">
        <f>AVERAGE(Internal!$F48,Internal!$P48,Internal!$Z48,Internal!$AJ48)</f>
        <v>2</v>
      </c>
      <c r="CE48" s="127">
        <f>AVERAGE(Internal!$AK48,Internal!$AA48,Internal!$Q48,Internal!$G48)</f>
        <v>1.3333333333333333</v>
      </c>
      <c r="CF48" s="127">
        <f>AVERAGE(Internal!$H48,Internal!$R48,Internal!$AB48,Internal!$AL48)</f>
        <v>2</v>
      </c>
      <c r="CG48" s="127"/>
      <c r="CH48" s="127">
        <f>AVERAGE(Internal!$AN48,Internal!$AD48,Internal!$T48,Internal!$J48)</f>
        <v>2</v>
      </c>
      <c r="CI48" s="127">
        <f>Internal!$CC48+Internal!$CD48+Internal!$CE48+Internal!$CF48+Internal!$CH48</f>
        <v>9.1666666666666661</v>
      </c>
      <c r="CJ48" s="127">
        <f>Internal!$CI48/25*100</f>
        <v>36.666666666666664</v>
      </c>
      <c r="CK48" s="127">
        <f>AVERAGE(Internal!$BZ48,Internal!$BQ48,Internal!$BH48,Internal!$AY48,Internal!$AP48,Internal!$AF48,Internal!$V48,Internal!$L48)</f>
        <v>1.6111111111111114</v>
      </c>
      <c r="CL48" s="127">
        <f>AVERAGE(Internal!$L48,Internal!$V48,Internal!$AF48,Internal!$AP48)</f>
        <v>1</v>
      </c>
      <c r="CM48" s="133"/>
    </row>
    <row r="49" spans="1:91" s="106" customFormat="1" ht="23.1" customHeight="1" x14ac:dyDescent="0.3">
      <c r="A49" s="134">
        <v>46</v>
      </c>
      <c r="B49" s="134" t="s">
        <v>307</v>
      </c>
      <c r="C49" s="135" t="s">
        <v>308</v>
      </c>
      <c r="D49" s="128"/>
      <c r="E49" s="128">
        <f>'RP 1'!Q48</f>
        <v>2.8</v>
      </c>
      <c r="F49" s="128">
        <f>'RP 1'!W48</f>
        <v>3</v>
      </c>
      <c r="G49" s="127">
        <f>'RP 1'!AC48</f>
        <v>2</v>
      </c>
      <c r="H49" s="127">
        <f>'RP 1'!AI48</f>
        <v>2</v>
      </c>
      <c r="I49" s="128"/>
      <c r="J49" s="128">
        <f>'RP 1'!AU48</f>
        <v>3</v>
      </c>
      <c r="K49" s="128">
        <f>'RP 1'!AZ48</f>
        <v>3</v>
      </c>
      <c r="L49" s="128">
        <f>'RP 1'!BG48</f>
        <v>0</v>
      </c>
      <c r="M49" s="128"/>
      <c r="N49" s="128"/>
      <c r="O49" s="128">
        <f>'R P- 2'!Q48</f>
        <v>2.8</v>
      </c>
      <c r="P49" s="128">
        <f>'R P- 2'!W48</f>
        <v>2</v>
      </c>
      <c r="Q49" s="128">
        <f>'R P- 2'!AC48</f>
        <v>2</v>
      </c>
      <c r="R49" s="128">
        <f>'R P- 2'!AI48</f>
        <v>2</v>
      </c>
      <c r="S49" s="128"/>
      <c r="T49" s="128">
        <f>'R P- 2'!AU48</f>
        <v>2</v>
      </c>
      <c r="U49" s="128">
        <f>'R P- 2'!BA48</f>
        <v>1.8333333333333333</v>
      </c>
      <c r="V49" s="128">
        <f>'R P- 2'!BG48</f>
        <v>3</v>
      </c>
      <c r="W49" s="128"/>
      <c r="X49" s="128"/>
      <c r="Y49" s="128">
        <f>'R P - 3'!Q48</f>
        <v>3</v>
      </c>
      <c r="Z49" s="128">
        <f>'R P - 3'!W48</f>
        <v>2</v>
      </c>
      <c r="AA49" s="128">
        <f>'R P - 3'!AC48</f>
        <v>1</v>
      </c>
      <c r="AB49" s="128">
        <f>'R P - 3'!AI48</f>
        <v>1.3333333333333333</v>
      </c>
      <c r="AC49" s="128"/>
      <c r="AD49" s="128">
        <f>'R P - 3'!AU48</f>
        <v>2</v>
      </c>
      <c r="AE49" s="128">
        <f>'R P - 3'!BA48</f>
        <v>2</v>
      </c>
      <c r="AF49" s="128">
        <f>'R P - 3'!BG48</f>
        <v>2</v>
      </c>
      <c r="AG49" s="128"/>
      <c r="AH49" s="128"/>
      <c r="AI49" s="128" t="str">
        <f>'R P -4'!Q48</f>
        <v>0</v>
      </c>
      <c r="AJ49" s="128" t="str">
        <f>'R P -4'!W48</f>
        <v>0</v>
      </c>
      <c r="AK49" s="128" t="str">
        <f>'R P -4'!AC48</f>
        <v>0</v>
      </c>
      <c r="AL49" s="128" t="str">
        <f>'R P -4'!AI48</f>
        <v>0</v>
      </c>
      <c r="AM49" s="128"/>
      <c r="AN49" s="128" t="str">
        <f>'R P -4'!AU48</f>
        <v>0</v>
      </c>
      <c r="AO49" s="128" t="str">
        <f>'R P -4'!BA48</f>
        <v>0</v>
      </c>
      <c r="AP49" s="128" t="str">
        <f>'R P -4'!BG48</f>
        <v>0</v>
      </c>
      <c r="AQ49" s="128"/>
      <c r="AR49" s="128"/>
      <c r="AS49" s="128" t="str">
        <f>'Reflection -1 '!R48</f>
        <v>0</v>
      </c>
      <c r="AT49" s="128"/>
      <c r="AU49" s="128"/>
      <c r="AV49" s="128"/>
      <c r="AW49" s="128"/>
      <c r="AX49" s="128"/>
      <c r="AY49" s="128" t="str">
        <f>'Reflection -1 '!BB48</f>
        <v>0</v>
      </c>
      <c r="AZ49" s="128"/>
      <c r="BA49" s="128"/>
      <c r="BB49" s="128" t="str">
        <f>'Reflection -2'!Q48</f>
        <v>0</v>
      </c>
      <c r="BC49" s="128"/>
      <c r="BD49" s="128"/>
      <c r="BE49" s="128"/>
      <c r="BF49" s="128"/>
      <c r="BG49" s="128"/>
      <c r="BH49" s="128" t="str">
        <f>'Reflection -2'!BA48</f>
        <v>0</v>
      </c>
      <c r="BI49" s="128"/>
      <c r="BJ49" s="128"/>
      <c r="BK49" s="128" t="str">
        <f>'Reflection -3'!Q48</f>
        <v>0</v>
      </c>
      <c r="BL49" s="128"/>
      <c r="BM49" s="128"/>
      <c r="BN49" s="128"/>
      <c r="BO49" s="128"/>
      <c r="BP49" s="128"/>
      <c r="BQ49" s="128" t="str">
        <f>'Reflection -3'!BA48</f>
        <v>0</v>
      </c>
      <c r="BR49" s="128"/>
      <c r="BS49" s="128"/>
      <c r="BT49" s="128" t="str">
        <f>'Reflection -3'!Q48</f>
        <v>0</v>
      </c>
      <c r="BU49" s="128"/>
      <c r="BV49" s="128"/>
      <c r="BW49" s="128"/>
      <c r="BX49" s="128"/>
      <c r="BY49" s="128"/>
      <c r="BZ49" s="128" t="str">
        <f>'Reflection -4'!BA48</f>
        <v>0</v>
      </c>
      <c r="CA49" s="128"/>
      <c r="CB49" s="127"/>
      <c r="CC49" s="128">
        <f>AVERAGE(Internal!$E49,Internal!$O49,Internal!$Y49,Internal!$AI49,Internal!$AS49,Internal!$BB49,Internal!$BK49,Internal!$BT49)</f>
        <v>2.8666666666666667</v>
      </c>
      <c r="CD49" s="128">
        <f>AVERAGE(Internal!$F49,Internal!$P49,Internal!$Z49,Internal!$AJ49)</f>
        <v>2.3333333333333335</v>
      </c>
      <c r="CE49" s="127">
        <f>AVERAGE(Internal!$AK49,Internal!$AA49,Internal!$Q49,Internal!$G49)</f>
        <v>1.6666666666666667</v>
      </c>
      <c r="CF49" s="128">
        <f>AVERAGE(Internal!$H49,Internal!$R49,Internal!$AB49,Internal!$AL49)</f>
        <v>1.7777777777777777</v>
      </c>
      <c r="CG49" s="127"/>
      <c r="CH49" s="128">
        <f>AVERAGE(Internal!$AN49,Internal!$AD49,Internal!$T49,Internal!$J49)</f>
        <v>2.3333333333333335</v>
      </c>
      <c r="CI49" s="128">
        <f>Internal!$CC49+Internal!$CD49+Internal!$CE49+Internal!$CF49+Internal!$CH49</f>
        <v>10.97777777777778</v>
      </c>
      <c r="CJ49" s="128">
        <f>Internal!$CI49/25*100</f>
        <v>43.911111111111119</v>
      </c>
      <c r="CK49" s="128">
        <f>AVERAGE(Internal!$BZ49,Internal!$BQ49,Internal!$BH49,Internal!$AY49,Internal!$AP49,Internal!$AF49,Internal!$V49,Internal!$L49)</f>
        <v>1.6666666666666667</v>
      </c>
      <c r="CL49" s="128">
        <f>AVERAGE(Internal!$L49,Internal!$V49,Internal!$AF49,Internal!$AP49)</f>
        <v>1.6666666666666667</v>
      </c>
      <c r="CM49" s="136"/>
    </row>
    <row r="50" spans="1:91" s="106" customFormat="1" ht="23.1" customHeight="1" x14ac:dyDescent="0.3">
      <c r="A50" s="131">
        <v>47</v>
      </c>
      <c r="B50" s="131" t="s">
        <v>117</v>
      </c>
      <c r="C50" s="132" t="s">
        <v>118</v>
      </c>
      <c r="D50" s="127"/>
      <c r="E50" s="127">
        <f>'RP 1'!Q49</f>
        <v>1.4</v>
      </c>
      <c r="F50" s="127">
        <f>'RP 1'!W49</f>
        <v>2</v>
      </c>
      <c r="G50" s="127">
        <f>'RP 1'!AC49</f>
        <v>2</v>
      </c>
      <c r="H50" s="127">
        <f>'RP 1'!AI49</f>
        <v>2</v>
      </c>
      <c r="I50" s="127"/>
      <c r="J50" s="127">
        <f>'RP 1'!AU49</f>
        <v>1</v>
      </c>
      <c r="K50" s="127">
        <f>'RP 1'!AZ49</f>
        <v>2</v>
      </c>
      <c r="L50" s="127">
        <f>'RP 1'!BG49</f>
        <v>0</v>
      </c>
      <c r="M50" s="127"/>
      <c r="N50" s="127"/>
      <c r="O50" s="127">
        <f>'R P- 2'!Q49</f>
        <v>1.4</v>
      </c>
      <c r="P50" s="127">
        <f>'R P- 2'!W49</f>
        <v>2</v>
      </c>
      <c r="Q50" s="127">
        <f>'R P- 2'!AC49</f>
        <v>2</v>
      </c>
      <c r="R50" s="127">
        <f>'R P- 2'!AI49</f>
        <v>2</v>
      </c>
      <c r="S50" s="127"/>
      <c r="T50" s="127">
        <f>'R P- 2'!AU49</f>
        <v>1</v>
      </c>
      <c r="U50" s="127">
        <f>'R P- 2'!BA49</f>
        <v>2.5</v>
      </c>
      <c r="V50" s="127">
        <f>'R P- 2'!BG49</f>
        <v>2</v>
      </c>
      <c r="W50" s="127"/>
      <c r="X50" s="127"/>
      <c r="Y50" s="127">
        <f>'R P - 3'!Q49</f>
        <v>0.6</v>
      </c>
      <c r="Z50" s="127">
        <f>'R P - 3'!W49</f>
        <v>0</v>
      </c>
      <c r="AA50" s="127">
        <f>'R P - 3'!AC49</f>
        <v>0</v>
      </c>
      <c r="AB50" s="127">
        <f>'R P - 3'!AI49</f>
        <v>0</v>
      </c>
      <c r="AC50" s="127"/>
      <c r="AD50" s="127">
        <f>'R P - 3'!AU49</f>
        <v>0</v>
      </c>
      <c r="AE50" s="127">
        <f>'R P - 3'!BA49</f>
        <v>0</v>
      </c>
      <c r="AF50" s="127">
        <f>'R P - 3'!BG49</f>
        <v>0</v>
      </c>
      <c r="AG50" s="127"/>
      <c r="AH50" s="127"/>
      <c r="AI50" s="127">
        <f>'R P -4'!Q49</f>
        <v>0</v>
      </c>
      <c r="AJ50" s="127">
        <f>'R P -4'!W49</f>
        <v>0</v>
      </c>
      <c r="AK50" s="127">
        <f>'R P -4'!AC49</f>
        <v>0</v>
      </c>
      <c r="AL50" s="127">
        <f>'R P -4'!AI49</f>
        <v>0</v>
      </c>
      <c r="AM50" s="127"/>
      <c r="AN50" s="127">
        <f>'R P -4'!AU49</f>
        <v>0</v>
      </c>
      <c r="AO50" s="127">
        <f>'R P -4'!BA49</f>
        <v>0</v>
      </c>
      <c r="AP50" s="127">
        <f>'R P -4'!BG49</f>
        <v>1</v>
      </c>
      <c r="AQ50" s="127"/>
      <c r="AR50" s="127"/>
      <c r="AS50" s="127">
        <f>'Reflection -1 '!R49</f>
        <v>2.6666666666666665</v>
      </c>
      <c r="AT50" s="127"/>
      <c r="AU50" s="127"/>
      <c r="AV50" s="127"/>
      <c r="AW50" s="127"/>
      <c r="AX50" s="127"/>
      <c r="AY50" s="127">
        <f>'Reflection -1 '!BB49</f>
        <v>4</v>
      </c>
      <c r="AZ50" s="127"/>
      <c r="BA50" s="127"/>
      <c r="BB50" s="127">
        <f>'Reflection -2'!Q49</f>
        <v>2.6666666666666665</v>
      </c>
      <c r="BC50" s="127"/>
      <c r="BD50" s="127"/>
      <c r="BE50" s="127"/>
      <c r="BF50" s="127"/>
      <c r="BG50" s="127"/>
      <c r="BH50" s="127">
        <f>'Reflection -2'!BA49</f>
        <v>2.5</v>
      </c>
      <c r="BI50" s="127"/>
      <c r="BJ50" s="127"/>
      <c r="BK50" s="127">
        <f>'Reflection -3'!Q49</f>
        <v>2.6666666666666665</v>
      </c>
      <c r="BL50" s="127"/>
      <c r="BM50" s="127"/>
      <c r="BN50" s="127"/>
      <c r="BO50" s="127"/>
      <c r="BP50" s="127"/>
      <c r="BQ50" s="127">
        <f>'Reflection -3'!BA49</f>
        <v>1.6666666666666667</v>
      </c>
      <c r="BR50" s="127"/>
      <c r="BS50" s="127"/>
      <c r="BT50" s="127">
        <f>'Reflection -3'!Q49</f>
        <v>2.6666666666666665</v>
      </c>
      <c r="BU50" s="127"/>
      <c r="BV50" s="127"/>
      <c r="BW50" s="127"/>
      <c r="BX50" s="127"/>
      <c r="BY50" s="127"/>
      <c r="BZ50" s="127">
        <f>'Reflection -4'!BA49</f>
        <v>2.5</v>
      </c>
      <c r="CA50" s="127"/>
      <c r="CB50" s="127"/>
      <c r="CC50" s="127">
        <f>AVERAGE(Internal!$E50,Internal!$O50,Internal!$Y50,Internal!$AI50,Internal!$AS50,Internal!$BB50,Internal!$BK50,Internal!$BT50)</f>
        <v>1.7583333333333331</v>
      </c>
      <c r="CD50" s="127">
        <f>AVERAGE(Internal!$F50,Internal!$P50,Internal!$Z50,Internal!$AJ50)</f>
        <v>1</v>
      </c>
      <c r="CE50" s="127">
        <f>AVERAGE(Internal!$AK50,Internal!$AA50,Internal!$Q50,Internal!$G50)</f>
        <v>1</v>
      </c>
      <c r="CF50" s="127">
        <f>AVERAGE(Internal!$H50,Internal!$R50,Internal!$AB50,Internal!$AL50)</f>
        <v>1</v>
      </c>
      <c r="CG50" s="127"/>
      <c r="CH50" s="127">
        <f>AVERAGE(Internal!$AN50,Internal!$AD50,Internal!$T50,Internal!$J50)</f>
        <v>0.5</v>
      </c>
      <c r="CI50" s="127">
        <f>Internal!$CC50+Internal!$CD50+Internal!$CE50+Internal!$CF50+Internal!$CH50</f>
        <v>5.2583333333333329</v>
      </c>
      <c r="CJ50" s="127">
        <f>Internal!$CI50/25*100</f>
        <v>21.033333333333331</v>
      </c>
      <c r="CK50" s="127">
        <f>AVERAGE(Internal!$BZ50,Internal!$BQ50,Internal!$BH50,Internal!$AY50,Internal!$AP50,Internal!$AF50,Internal!$V50,Internal!$L50)</f>
        <v>1.7083333333333335</v>
      </c>
      <c r="CL50" s="127">
        <f>AVERAGE(Internal!$L50,Internal!$V50,Internal!$AF50,Internal!$AP50)</f>
        <v>0.75</v>
      </c>
      <c r="CM50" s="133"/>
    </row>
    <row r="51" spans="1:91" s="106" customFormat="1" ht="23.1" customHeight="1" x14ac:dyDescent="0.3">
      <c r="A51" s="134">
        <v>48</v>
      </c>
      <c r="B51" s="134" t="s">
        <v>196</v>
      </c>
      <c r="C51" s="135" t="s">
        <v>197</v>
      </c>
      <c r="D51" s="128"/>
      <c r="E51" s="128">
        <f>'RP 1'!Q50</f>
        <v>2</v>
      </c>
      <c r="F51" s="128">
        <f>'RP 1'!W50</f>
        <v>2</v>
      </c>
      <c r="G51" s="127">
        <f>'RP 1'!AC50</f>
        <v>2</v>
      </c>
      <c r="H51" s="127">
        <f>'RP 1'!AI50</f>
        <v>2</v>
      </c>
      <c r="I51" s="128"/>
      <c r="J51" s="128">
        <f>'RP 1'!AU50</f>
        <v>2</v>
      </c>
      <c r="K51" s="128">
        <f>'RP 1'!AZ50</f>
        <v>1</v>
      </c>
      <c r="L51" s="128">
        <f>'RP 1'!BG50</f>
        <v>0</v>
      </c>
      <c r="M51" s="128"/>
      <c r="N51" s="128"/>
      <c r="O51" s="128">
        <f>'R P- 2'!Q50</f>
        <v>2</v>
      </c>
      <c r="P51" s="128">
        <f>'R P- 2'!W50</f>
        <v>2</v>
      </c>
      <c r="Q51" s="128">
        <f>'R P- 2'!AC50</f>
        <v>2</v>
      </c>
      <c r="R51" s="128">
        <f>'R P- 2'!AI50</f>
        <v>2</v>
      </c>
      <c r="S51" s="128"/>
      <c r="T51" s="128">
        <f>'R P- 2'!AU50</f>
        <v>2</v>
      </c>
      <c r="U51" s="128">
        <f>'R P- 2'!BA50</f>
        <v>1.8333333333333333</v>
      </c>
      <c r="V51" s="128">
        <f>'R P- 2'!BG50</f>
        <v>2</v>
      </c>
      <c r="W51" s="128"/>
      <c r="X51" s="128"/>
      <c r="Y51" s="128" t="str">
        <f>'R P - 3'!Q50</f>
        <v>0</v>
      </c>
      <c r="Z51" s="128" t="str">
        <f>'R P - 3'!W50</f>
        <v>0</v>
      </c>
      <c r="AA51" s="128">
        <f>'R P - 3'!AC50</f>
        <v>0</v>
      </c>
      <c r="AB51" s="128" t="str">
        <f>'R P - 3'!AI50</f>
        <v>0</v>
      </c>
      <c r="AC51" s="128"/>
      <c r="AD51" s="128" t="str">
        <f>'R P - 3'!AU50</f>
        <v>0</v>
      </c>
      <c r="AE51" s="128" t="str">
        <f>'R P - 3'!BA50</f>
        <v>0</v>
      </c>
      <c r="AF51" s="128" t="str">
        <f>'R P - 3'!BG50</f>
        <v>0</v>
      </c>
      <c r="AG51" s="128"/>
      <c r="AH51" s="128"/>
      <c r="AI51" s="128" t="str">
        <f>'R P -4'!Q50</f>
        <v>0</v>
      </c>
      <c r="AJ51" s="128" t="str">
        <f>'R P -4'!W50</f>
        <v>0</v>
      </c>
      <c r="AK51" s="128" t="str">
        <f>'R P -4'!AC50</f>
        <v>0</v>
      </c>
      <c r="AL51" s="128" t="str">
        <f>'R P -4'!AI50</f>
        <v>0</v>
      </c>
      <c r="AM51" s="128"/>
      <c r="AN51" s="128" t="str">
        <f>'R P -4'!AU50</f>
        <v>0</v>
      </c>
      <c r="AO51" s="128" t="str">
        <f>'R P -4'!BA50</f>
        <v>0</v>
      </c>
      <c r="AP51" s="128" t="str">
        <f>'R P -4'!BG50</f>
        <v>0</v>
      </c>
      <c r="AQ51" s="128"/>
      <c r="AR51" s="128"/>
      <c r="AS51" s="128">
        <f>'Reflection -1 '!R50</f>
        <v>2.6666666666666665</v>
      </c>
      <c r="AT51" s="128"/>
      <c r="AU51" s="128"/>
      <c r="AV51" s="128"/>
      <c r="AW51" s="128"/>
      <c r="AX51" s="128"/>
      <c r="AY51" s="128">
        <f>'Reflection -1 '!BB50</f>
        <v>3.5</v>
      </c>
      <c r="AZ51" s="128"/>
      <c r="BA51" s="128"/>
      <c r="BB51" s="128">
        <f>'Reflection -2'!Q50</f>
        <v>2.3333333333333335</v>
      </c>
      <c r="BC51" s="128"/>
      <c r="BD51" s="128"/>
      <c r="BE51" s="128"/>
      <c r="BF51" s="128"/>
      <c r="BG51" s="128"/>
      <c r="BH51" s="128">
        <f>'Reflection -2'!BA50</f>
        <v>2.5</v>
      </c>
      <c r="BI51" s="128"/>
      <c r="BJ51" s="128"/>
      <c r="BK51" s="128">
        <f>'Reflection -3'!Q50</f>
        <v>0</v>
      </c>
      <c r="BL51" s="128"/>
      <c r="BM51" s="128"/>
      <c r="BN51" s="128"/>
      <c r="BO51" s="128"/>
      <c r="BP51" s="128"/>
      <c r="BQ51" s="128">
        <f>'Reflection -3'!BA50</f>
        <v>0</v>
      </c>
      <c r="BR51" s="128"/>
      <c r="BS51" s="128"/>
      <c r="BT51" s="128">
        <f>'Reflection -3'!Q50</f>
        <v>0</v>
      </c>
      <c r="BU51" s="128"/>
      <c r="BV51" s="128"/>
      <c r="BW51" s="128"/>
      <c r="BX51" s="128"/>
      <c r="BY51" s="128"/>
      <c r="BZ51" s="128">
        <f>'Reflection -4'!BA50</f>
        <v>2.5</v>
      </c>
      <c r="CA51" s="128"/>
      <c r="CB51" s="127"/>
      <c r="CC51" s="128">
        <f>AVERAGE(Internal!$E51,Internal!$O51,Internal!$Y51,Internal!$AI51,Internal!$AS51,Internal!$BB51,Internal!$BK51,Internal!$BT51)</f>
        <v>1.5</v>
      </c>
      <c r="CD51" s="128">
        <f>AVERAGE(Internal!$F51,Internal!$P51,Internal!$Z51,Internal!$AJ51)</f>
        <v>2</v>
      </c>
      <c r="CE51" s="127">
        <f>AVERAGE(Internal!$AK51,Internal!$AA51,Internal!$Q51,Internal!$G51)</f>
        <v>1.3333333333333333</v>
      </c>
      <c r="CF51" s="128">
        <f>AVERAGE(Internal!$H51,Internal!$R51,Internal!$AB51,Internal!$AL51)</f>
        <v>2</v>
      </c>
      <c r="CG51" s="127"/>
      <c r="CH51" s="128">
        <f>AVERAGE(Internal!$AN51,Internal!$AD51,Internal!$T51,Internal!$J51)</f>
        <v>2</v>
      </c>
      <c r="CI51" s="128">
        <f>Internal!$CC51+Internal!$CD51+Internal!$CE51+Internal!$CF51+Internal!$CH51</f>
        <v>8.8333333333333321</v>
      </c>
      <c r="CJ51" s="128">
        <f>Internal!$CI51/25*100</f>
        <v>35.333333333333329</v>
      </c>
      <c r="CK51" s="128">
        <f>AVERAGE(Internal!$BZ51,Internal!$BQ51,Internal!$BH51,Internal!$AY51,Internal!$AP51,Internal!$AF51,Internal!$V51,Internal!$L51)</f>
        <v>1.75</v>
      </c>
      <c r="CL51" s="128">
        <f>AVERAGE(Internal!$L51,Internal!$V51,Internal!$AF51,Internal!$AP51)</f>
        <v>1</v>
      </c>
      <c r="CM51" s="136"/>
    </row>
    <row r="52" spans="1:91" s="106" customFormat="1" ht="23.1" customHeight="1" x14ac:dyDescent="0.3">
      <c r="A52" s="131">
        <v>49</v>
      </c>
      <c r="B52" s="131" t="s">
        <v>309</v>
      </c>
      <c r="C52" s="132" t="s">
        <v>310</v>
      </c>
      <c r="D52" s="127"/>
      <c r="E52" s="127" t="str">
        <f>'RP 1'!Q51</f>
        <v>0</v>
      </c>
      <c r="F52" s="127" t="str">
        <f>'RP 1'!W51</f>
        <v>0</v>
      </c>
      <c r="G52" s="127" t="str">
        <f>'RP 1'!AC51</f>
        <v>0</v>
      </c>
      <c r="H52" s="127" t="str">
        <f>'RP 1'!AI51</f>
        <v>0</v>
      </c>
      <c r="I52" s="127"/>
      <c r="J52" s="127" t="str">
        <f>'RP 1'!AU51</f>
        <v>0</v>
      </c>
      <c r="K52" s="127" t="str">
        <f>'RP 1'!AZ51</f>
        <v>0</v>
      </c>
      <c r="L52" s="127" t="str">
        <f>'RP 1'!BG51</f>
        <v>0</v>
      </c>
      <c r="M52" s="127"/>
      <c r="N52" s="127"/>
      <c r="O52" s="127" t="str">
        <f>'R P- 2'!Q51</f>
        <v>0</v>
      </c>
      <c r="P52" s="127" t="str">
        <f>'R P- 2'!W51</f>
        <v>0</v>
      </c>
      <c r="Q52" s="127" t="str">
        <f>'R P- 2'!AC51</f>
        <v>0</v>
      </c>
      <c r="R52" s="127" t="str">
        <f>'R P- 2'!AI51</f>
        <v>0</v>
      </c>
      <c r="S52" s="127"/>
      <c r="T52" s="127" t="str">
        <f>'R P- 2'!AU51</f>
        <v>0</v>
      </c>
      <c r="U52" s="127" t="str">
        <f>'R P- 2'!BA51</f>
        <v>0</v>
      </c>
      <c r="V52" s="127" t="str">
        <f>'R P- 2'!BG51</f>
        <v>0</v>
      </c>
      <c r="W52" s="127"/>
      <c r="X52" s="127"/>
      <c r="Y52" s="127">
        <f>'R P - 3'!Q51</f>
        <v>3</v>
      </c>
      <c r="Z52" s="127">
        <f>'R P - 3'!W51</f>
        <v>2</v>
      </c>
      <c r="AA52" s="127">
        <f>'R P - 3'!AC51</f>
        <v>1</v>
      </c>
      <c r="AB52" s="127">
        <f>'R P - 3'!AI51</f>
        <v>1.3333333333333333</v>
      </c>
      <c r="AC52" s="127"/>
      <c r="AD52" s="127">
        <f>'R P - 3'!AU51</f>
        <v>2</v>
      </c>
      <c r="AE52" s="127">
        <f>'R P - 3'!BA51</f>
        <v>2</v>
      </c>
      <c r="AF52" s="127">
        <f>'R P - 3'!BG51</f>
        <v>2</v>
      </c>
      <c r="AG52" s="127"/>
      <c r="AH52" s="127"/>
      <c r="AI52" s="127" t="str">
        <f>'R P -4'!Q51</f>
        <v>0</v>
      </c>
      <c r="AJ52" s="127" t="str">
        <f>'R P -4'!W51</f>
        <v>0</v>
      </c>
      <c r="AK52" s="127" t="str">
        <f>'R P -4'!AC51</f>
        <v>0</v>
      </c>
      <c r="AL52" s="127" t="str">
        <f>'R P -4'!AI51</f>
        <v>0</v>
      </c>
      <c r="AM52" s="127"/>
      <c r="AN52" s="127" t="str">
        <f>'R P -4'!AU51</f>
        <v>0</v>
      </c>
      <c r="AO52" s="127" t="str">
        <f>'R P -4'!BA51</f>
        <v>0</v>
      </c>
      <c r="AP52" s="127" t="str">
        <f>'R P -4'!BG51</f>
        <v>0</v>
      </c>
      <c r="AQ52" s="127"/>
      <c r="AR52" s="127"/>
      <c r="AS52" s="127" t="str">
        <f>'Reflection -1 '!R51</f>
        <v>0</v>
      </c>
      <c r="AT52" s="127"/>
      <c r="AU52" s="127"/>
      <c r="AV52" s="127"/>
      <c r="AW52" s="127"/>
      <c r="AX52" s="127"/>
      <c r="AY52" s="127" t="str">
        <f>'Reflection -1 '!BB51</f>
        <v>0</v>
      </c>
      <c r="AZ52" s="127"/>
      <c r="BA52" s="127"/>
      <c r="BB52" s="127" t="str">
        <f>'Reflection -2'!Q51</f>
        <v>0</v>
      </c>
      <c r="BC52" s="127"/>
      <c r="BD52" s="127"/>
      <c r="BE52" s="127"/>
      <c r="BF52" s="127"/>
      <c r="BG52" s="127"/>
      <c r="BH52" s="127" t="str">
        <f>'Reflection -2'!BA51</f>
        <v>0</v>
      </c>
      <c r="BI52" s="127"/>
      <c r="BJ52" s="127"/>
      <c r="BK52" s="127" t="str">
        <f>'Reflection -3'!Q51</f>
        <v>0</v>
      </c>
      <c r="BL52" s="127"/>
      <c r="BM52" s="127"/>
      <c r="BN52" s="127"/>
      <c r="BO52" s="127"/>
      <c r="BP52" s="127"/>
      <c r="BQ52" s="127" t="str">
        <f>'Reflection -3'!BA51</f>
        <v>0</v>
      </c>
      <c r="BR52" s="127"/>
      <c r="BS52" s="127"/>
      <c r="BT52" s="127" t="str">
        <f>'Reflection -3'!Q51</f>
        <v>0</v>
      </c>
      <c r="BU52" s="127"/>
      <c r="BV52" s="127"/>
      <c r="BW52" s="127"/>
      <c r="BX52" s="127"/>
      <c r="BY52" s="127"/>
      <c r="BZ52" s="127" t="str">
        <f>'Reflection -4'!BA51</f>
        <v>0</v>
      </c>
      <c r="CA52" s="127"/>
      <c r="CB52" s="127"/>
      <c r="CC52" s="127">
        <f>AVERAGE(Internal!$E52,Internal!$O52,Internal!$Y52,Internal!$AI52,Internal!$AS52,Internal!$BB52,Internal!$BK52,Internal!$BT52)</f>
        <v>3</v>
      </c>
      <c r="CD52" s="127">
        <f>AVERAGE(Internal!$F52,Internal!$P52,Internal!$Z52,Internal!$AJ52)</f>
        <v>2</v>
      </c>
      <c r="CE52" s="127">
        <f>AVERAGE(Internal!$AK52,Internal!$AA52,Internal!$Q52,Internal!$G52)</f>
        <v>1</v>
      </c>
      <c r="CF52" s="127">
        <f>AVERAGE(Internal!$H52,Internal!$R52,Internal!$AB52,Internal!$AL52)</f>
        <v>1.3333333333333333</v>
      </c>
      <c r="CG52" s="127"/>
      <c r="CH52" s="127">
        <f>AVERAGE(Internal!$AN52,Internal!$AD52,Internal!$T52,Internal!$J52)</f>
        <v>2</v>
      </c>
      <c r="CI52" s="127">
        <f>Internal!$CC52+Internal!$CD52+Internal!$CE52+Internal!$CF52+Internal!$CH52</f>
        <v>9.3333333333333321</v>
      </c>
      <c r="CJ52" s="127">
        <f>Internal!$CI52/25*100</f>
        <v>37.333333333333329</v>
      </c>
      <c r="CK52" s="127">
        <f>AVERAGE(Internal!$BZ52,Internal!$BQ52,Internal!$BH52,Internal!$AY52,Internal!$AP52,Internal!$AF52,Internal!$V52,Internal!$L52)</f>
        <v>2</v>
      </c>
      <c r="CL52" s="127">
        <f>AVERAGE(Internal!$L52,Internal!$V52,Internal!$AF52,Internal!$AP52)</f>
        <v>2</v>
      </c>
      <c r="CM52" s="133"/>
    </row>
    <row r="53" spans="1:91" s="106" customFormat="1" ht="23.1" customHeight="1" x14ac:dyDescent="0.3">
      <c r="A53" s="134">
        <v>50</v>
      </c>
      <c r="B53" s="134" t="s">
        <v>121</v>
      </c>
      <c r="C53" s="135" t="s">
        <v>122</v>
      </c>
      <c r="D53" s="128"/>
      <c r="E53" s="128">
        <f>'RP 1'!Q52</f>
        <v>1</v>
      </c>
      <c r="F53" s="128">
        <f>'RP 1'!W52</f>
        <v>1</v>
      </c>
      <c r="G53" s="127">
        <f>'RP 1'!AC52</f>
        <v>1</v>
      </c>
      <c r="H53" s="127">
        <f>'RP 1'!AI52</f>
        <v>1</v>
      </c>
      <c r="I53" s="128"/>
      <c r="J53" s="128">
        <f>'RP 1'!AU52</f>
        <v>1</v>
      </c>
      <c r="K53" s="128">
        <f>'RP 1'!AZ52</f>
        <v>1</v>
      </c>
      <c r="L53" s="128">
        <f>'RP 1'!BG52</f>
        <v>0</v>
      </c>
      <c r="M53" s="128"/>
      <c r="N53" s="128"/>
      <c r="O53" s="128">
        <f>'R P- 2'!Q52</f>
        <v>1.4</v>
      </c>
      <c r="P53" s="128">
        <f>'R P- 2'!W52</f>
        <v>1</v>
      </c>
      <c r="Q53" s="128">
        <f>'R P- 2'!AC52</f>
        <v>1</v>
      </c>
      <c r="R53" s="128">
        <f>'R P- 2'!AI52</f>
        <v>1</v>
      </c>
      <c r="S53" s="128"/>
      <c r="T53" s="128">
        <f>'R P- 2'!AU52</f>
        <v>1</v>
      </c>
      <c r="U53" s="128">
        <f>'R P- 2'!BA52</f>
        <v>1</v>
      </c>
      <c r="V53" s="128">
        <f>'R P- 2'!BG52</f>
        <v>1</v>
      </c>
      <c r="W53" s="128"/>
      <c r="X53" s="128"/>
      <c r="Y53" s="128">
        <f>'R P - 3'!Q52</f>
        <v>0.6</v>
      </c>
      <c r="Z53" s="128">
        <f>'R P - 3'!W52</f>
        <v>0</v>
      </c>
      <c r="AA53" s="128">
        <f>'R P - 3'!AC52</f>
        <v>0</v>
      </c>
      <c r="AB53" s="128">
        <f>'R P - 3'!AI52</f>
        <v>0</v>
      </c>
      <c r="AC53" s="128"/>
      <c r="AD53" s="128">
        <f>'R P - 3'!AU52</f>
        <v>0</v>
      </c>
      <c r="AE53" s="128">
        <f>'R P - 3'!BA52</f>
        <v>0</v>
      </c>
      <c r="AF53" s="128">
        <f>'R P - 3'!BG52</f>
        <v>0</v>
      </c>
      <c r="AG53" s="128"/>
      <c r="AH53" s="128"/>
      <c r="AI53" s="128">
        <f>'R P -4'!Q52</f>
        <v>2</v>
      </c>
      <c r="AJ53" s="128">
        <f>'R P -4'!W52</f>
        <v>1</v>
      </c>
      <c r="AK53" s="128">
        <f>'R P -4'!AC52</f>
        <v>1</v>
      </c>
      <c r="AL53" s="128">
        <f>'R P -4'!AI52</f>
        <v>1</v>
      </c>
      <c r="AM53" s="128"/>
      <c r="AN53" s="128">
        <f>'R P -4'!AU52</f>
        <v>1</v>
      </c>
      <c r="AO53" s="128">
        <f>'R P -4'!BA52</f>
        <v>1</v>
      </c>
      <c r="AP53" s="128">
        <f>'R P -4'!BG52</f>
        <v>1</v>
      </c>
      <c r="AQ53" s="128"/>
      <c r="AR53" s="128"/>
      <c r="AS53" s="128">
        <f>'Reflection -1 '!R52</f>
        <v>0</v>
      </c>
      <c r="AT53" s="128"/>
      <c r="AU53" s="128"/>
      <c r="AV53" s="128"/>
      <c r="AW53" s="128"/>
      <c r="AX53" s="128"/>
      <c r="AY53" s="128">
        <f>'Reflection -1 '!BB52</f>
        <v>0</v>
      </c>
      <c r="AZ53" s="128"/>
      <c r="BA53" s="128"/>
      <c r="BB53" s="128">
        <f>'Reflection -2'!Q52</f>
        <v>2.6666666666666665</v>
      </c>
      <c r="BC53" s="128"/>
      <c r="BD53" s="128"/>
      <c r="BE53" s="128"/>
      <c r="BF53" s="128"/>
      <c r="BG53" s="128"/>
      <c r="BH53" s="128">
        <f>'Reflection -2'!BA52</f>
        <v>2.5</v>
      </c>
      <c r="BI53" s="128"/>
      <c r="BJ53" s="128"/>
      <c r="BK53" s="128">
        <f>'Reflection -3'!Q52</f>
        <v>0</v>
      </c>
      <c r="BL53" s="128"/>
      <c r="BM53" s="128"/>
      <c r="BN53" s="128"/>
      <c r="BO53" s="128"/>
      <c r="BP53" s="128"/>
      <c r="BQ53" s="128">
        <f>'Reflection -3'!BA52</f>
        <v>0</v>
      </c>
      <c r="BR53" s="128"/>
      <c r="BS53" s="128"/>
      <c r="BT53" s="128">
        <f>'Reflection -3'!Q52</f>
        <v>0</v>
      </c>
      <c r="BU53" s="128"/>
      <c r="BV53" s="128"/>
      <c r="BW53" s="128"/>
      <c r="BX53" s="128"/>
      <c r="BY53" s="128"/>
      <c r="BZ53" s="128">
        <f>'Reflection -4'!BA52</f>
        <v>2.5</v>
      </c>
      <c r="CA53" s="128"/>
      <c r="CB53" s="127"/>
      <c r="CC53" s="128">
        <f>AVERAGE(Internal!$E53,Internal!$O53,Internal!$Y53,Internal!$AI53,Internal!$AS53,Internal!$BB53,Internal!$BK53,Internal!$BT53)</f>
        <v>0.95833333333333326</v>
      </c>
      <c r="CD53" s="128">
        <f>AVERAGE(Internal!$F53,Internal!$P53,Internal!$Z53,Internal!$AJ53)</f>
        <v>0.75</v>
      </c>
      <c r="CE53" s="127">
        <f>AVERAGE(Internal!$AK53,Internal!$AA53,Internal!$Q53,Internal!$G53)</f>
        <v>0.75</v>
      </c>
      <c r="CF53" s="128">
        <f>AVERAGE(Internal!$H53,Internal!$R53,Internal!$AB53,Internal!$AL53)</f>
        <v>0.75</v>
      </c>
      <c r="CG53" s="127"/>
      <c r="CH53" s="128">
        <f>AVERAGE(Internal!$AN53,Internal!$AD53,Internal!$T53,Internal!$J53)</f>
        <v>0.75</v>
      </c>
      <c r="CI53" s="128">
        <f>Internal!$CC53+Internal!$CD53+Internal!$CE53+Internal!$CF53+Internal!$CH53</f>
        <v>3.958333333333333</v>
      </c>
      <c r="CJ53" s="128">
        <f>Internal!$CI53/25*100</f>
        <v>15.833333333333332</v>
      </c>
      <c r="CK53" s="128">
        <f>AVERAGE(Internal!$BZ53,Internal!$BQ53,Internal!$BH53,Internal!$AY53,Internal!$AP53,Internal!$AF53,Internal!$V53,Internal!$L53)</f>
        <v>0.875</v>
      </c>
      <c r="CL53" s="128">
        <f>AVERAGE(Internal!$L53,Internal!$V53,Internal!$AF53,Internal!$AP53)</f>
        <v>0.5</v>
      </c>
      <c r="CM53" s="136"/>
    </row>
    <row r="54" spans="1:91" s="106" customFormat="1" ht="23.1" customHeight="1" x14ac:dyDescent="0.3">
      <c r="A54" s="131">
        <v>51</v>
      </c>
      <c r="B54" s="131" t="s">
        <v>258</v>
      </c>
      <c r="C54" s="132" t="s">
        <v>259</v>
      </c>
      <c r="D54" s="127"/>
      <c r="E54" s="127">
        <f>'RP 1'!Q53</f>
        <v>2.8</v>
      </c>
      <c r="F54" s="127">
        <f>'RP 1'!W53</f>
        <v>2</v>
      </c>
      <c r="G54" s="127">
        <f>'RP 1'!AC53</f>
        <v>2.5</v>
      </c>
      <c r="H54" s="127">
        <f>'RP 1'!AI53</f>
        <v>2.5</v>
      </c>
      <c r="I54" s="127"/>
      <c r="J54" s="127">
        <f>'RP 1'!AU53</f>
        <v>2</v>
      </c>
      <c r="K54" s="127">
        <f>'RP 1'!AZ53</f>
        <v>1</v>
      </c>
      <c r="L54" s="127">
        <f>'RP 1'!BG53</f>
        <v>0</v>
      </c>
      <c r="M54" s="127"/>
      <c r="N54" s="127"/>
      <c r="O54" s="127">
        <f>'R P- 2'!Q53</f>
        <v>2.6</v>
      </c>
      <c r="P54" s="127">
        <f>'R P- 2'!W53</f>
        <v>2.6666666666666665</v>
      </c>
      <c r="Q54" s="127">
        <f>'R P- 2'!AC53</f>
        <v>2.5</v>
      </c>
      <c r="R54" s="127">
        <f>'R P- 2'!AI53</f>
        <v>2.5</v>
      </c>
      <c r="S54" s="127"/>
      <c r="T54" s="127">
        <f>'R P- 2'!AU53</f>
        <v>3</v>
      </c>
      <c r="U54" s="127">
        <f>'R P- 2'!BA53</f>
        <v>2.6666666666666665</v>
      </c>
      <c r="V54" s="127">
        <f>'R P- 2'!BG53</f>
        <v>2</v>
      </c>
      <c r="W54" s="127"/>
      <c r="X54" s="127"/>
      <c r="Y54" s="127">
        <f>'R P - 3'!Q53</f>
        <v>3</v>
      </c>
      <c r="Z54" s="127">
        <f>'R P - 3'!W53</f>
        <v>2.6666666666666665</v>
      </c>
      <c r="AA54" s="127">
        <f>'R P - 3'!AC53</f>
        <v>1</v>
      </c>
      <c r="AB54" s="127">
        <f>'R P - 3'!AI53</f>
        <v>3</v>
      </c>
      <c r="AC54" s="127"/>
      <c r="AD54" s="127">
        <f>'R P - 3'!AU53</f>
        <v>2</v>
      </c>
      <c r="AE54" s="127">
        <f>'R P - 3'!BA53</f>
        <v>0</v>
      </c>
      <c r="AF54" s="127">
        <f>'R P - 3'!BG53</f>
        <v>0</v>
      </c>
      <c r="AG54" s="127"/>
      <c r="AH54" s="127"/>
      <c r="AI54" s="127">
        <f>'R P -4'!Q53</f>
        <v>2.2000000000000002</v>
      </c>
      <c r="AJ54" s="127">
        <f>'R P -4'!W53</f>
        <v>3.3333333333333335</v>
      </c>
      <c r="AK54" s="127">
        <f>'R P -4'!AC53</f>
        <v>2</v>
      </c>
      <c r="AL54" s="127">
        <f>'R P -4'!AI53</f>
        <v>1</v>
      </c>
      <c r="AM54" s="127"/>
      <c r="AN54" s="127">
        <f>'R P -4'!AU53</f>
        <v>3.6666666666666665</v>
      </c>
      <c r="AO54" s="127">
        <f>'R P -4'!BA53</f>
        <v>1</v>
      </c>
      <c r="AP54" s="127">
        <f>'R P -4'!BG53</f>
        <v>1.5</v>
      </c>
      <c r="AQ54" s="127"/>
      <c r="AR54" s="127"/>
      <c r="AS54" s="127">
        <f>'Reflection -1 '!R53</f>
        <v>2.3333333333333335</v>
      </c>
      <c r="AT54" s="127"/>
      <c r="AU54" s="127"/>
      <c r="AV54" s="127"/>
      <c r="AW54" s="127"/>
      <c r="AX54" s="127"/>
      <c r="AY54" s="127">
        <f>'Reflection -1 '!BB53</f>
        <v>3.5</v>
      </c>
      <c r="AZ54" s="127"/>
      <c r="BA54" s="127"/>
      <c r="BB54" s="127">
        <f>'Reflection -2'!Q53</f>
        <v>1</v>
      </c>
      <c r="BC54" s="127"/>
      <c r="BD54" s="127"/>
      <c r="BE54" s="127"/>
      <c r="BF54" s="127"/>
      <c r="BG54" s="127"/>
      <c r="BH54" s="127">
        <f>'Reflection -2'!BA53</f>
        <v>2.5</v>
      </c>
      <c r="BI54" s="127"/>
      <c r="BJ54" s="127"/>
      <c r="BK54" s="127">
        <f>'Reflection -3'!Q53</f>
        <v>1</v>
      </c>
      <c r="BL54" s="127"/>
      <c r="BM54" s="127"/>
      <c r="BN54" s="127"/>
      <c r="BO54" s="127"/>
      <c r="BP54" s="127"/>
      <c r="BQ54" s="127">
        <f>'Reflection -3'!BA53</f>
        <v>1.6666666666666667</v>
      </c>
      <c r="BR54" s="127"/>
      <c r="BS54" s="127"/>
      <c r="BT54" s="127">
        <f>'Reflection -3'!Q53</f>
        <v>1</v>
      </c>
      <c r="BU54" s="127"/>
      <c r="BV54" s="127"/>
      <c r="BW54" s="127"/>
      <c r="BX54" s="127"/>
      <c r="BY54" s="127"/>
      <c r="BZ54" s="127">
        <f>'Reflection -4'!BA53</f>
        <v>2.5</v>
      </c>
      <c r="CA54" s="127"/>
      <c r="CB54" s="127"/>
      <c r="CC54" s="127">
        <f>AVERAGE(Internal!$E54,Internal!$O54,Internal!$Y54,Internal!$AI54,Internal!$AS54,Internal!$BB54,Internal!$BK54,Internal!$BT54)</f>
        <v>1.9916666666666669</v>
      </c>
      <c r="CD54" s="127">
        <f>AVERAGE(Internal!$F54,Internal!$P54,Internal!$Z54,Internal!$AJ54)</f>
        <v>2.6666666666666665</v>
      </c>
      <c r="CE54" s="127">
        <f>AVERAGE(Internal!$AK54,Internal!$AA54,Internal!$Q54,Internal!$G54)</f>
        <v>2</v>
      </c>
      <c r="CF54" s="127">
        <f>AVERAGE(Internal!$H54,Internal!$R54,Internal!$AB54,Internal!$AL54)</f>
        <v>2.25</v>
      </c>
      <c r="CG54" s="127"/>
      <c r="CH54" s="127">
        <f>AVERAGE(Internal!$AN54,Internal!$AD54,Internal!$T54,Internal!$J54)</f>
        <v>2.6666666666666665</v>
      </c>
      <c r="CI54" s="127">
        <f>Internal!$CC54+Internal!$CD54+Internal!$CE54+Internal!$CF54+Internal!$CH54</f>
        <v>11.574999999999999</v>
      </c>
      <c r="CJ54" s="127">
        <f>Internal!$CI54/25*100</f>
        <v>46.3</v>
      </c>
      <c r="CK54" s="127">
        <f>AVERAGE(Internal!$BZ54,Internal!$BQ54,Internal!$BH54,Internal!$AY54,Internal!$AP54,Internal!$AF54,Internal!$V54,Internal!$L54)</f>
        <v>1.7083333333333335</v>
      </c>
      <c r="CL54" s="127">
        <f>AVERAGE(Internal!$L54,Internal!$V54,Internal!$AF54,Internal!$AP54)</f>
        <v>0.875</v>
      </c>
      <c r="CM54" s="133"/>
    </row>
    <row r="55" spans="1:91" s="106" customFormat="1" ht="23.1" customHeight="1" x14ac:dyDescent="0.3">
      <c r="A55" s="134">
        <v>52</v>
      </c>
      <c r="B55" s="134" t="s">
        <v>212</v>
      </c>
      <c r="C55" s="135" t="s">
        <v>213</v>
      </c>
      <c r="D55" s="128"/>
      <c r="E55" s="128">
        <f>'RP 1'!Q54</f>
        <v>2.6</v>
      </c>
      <c r="F55" s="128">
        <f>'RP 1'!W54</f>
        <v>3</v>
      </c>
      <c r="G55" s="127">
        <f>'RP 1'!AC54</f>
        <v>2.5</v>
      </c>
      <c r="H55" s="127">
        <f>'RP 1'!AI54</f>
        <v>3</v>
      </c>
      <c r="I55" s="128"/>
      <c r="J55" s="128">
        <f>'RP 1'!AU54</f>
        <v>3</v>
      </c>
      <c r="K55" s="128">
        <f>'RP 1'!AZ54</f>
        <v>3</v>
      </c>
      <c r="L55" s="128">
        <f>'RP 1'!BG54</f>
        <v>0</v>
      </c>
      <c r="M55" s="128"/>
      <c r="N55" s="128"/>
      <c r="O55" s="128">
        <f>'R P- 2'!Q54</f>
        <v>2.8</v>
      </c>
      <c r="P55" s="128">
        <f>'R P- 2'!W54</f>
        <v>2.6666666666666665</v>
      </c>
      <c r="Q55" s="128">
        <f>'R P- 2'!AC54</f>
        <v>2.5</v>
      </c>
      <c r="R55" s="128">
        <f>'R P- 2'!AI54</f>
        <v>3</v>
      </c>
      <c r="S55" s="128"/>
      <c r="T55" s="128">
        <f>'R P- 2'!AU54</f>
        <v>2.5</v>
      </c>
      <c r="U55" s="128">
        <f>'R P- 2'!BA54</f>
        <v>2.3333333333333335</v>
      </c>
      <c r="V55" s="128">
        <f>'R P- 2'!BG54</f>
        <v>3</v>
      </c>
      <c r="W55" s="128"/>
      <c r="X55" s="128"/>
      <c r="Y55" s="128" t="str">
        <f>'R P - 3'!Q54</f>
        <v>0</v>
      </c>
      <c r="Z55" s="128" t="str">
        <f>'R P - 3'!W54</f>
        <v>0</v>
      </c>
      <c r="AA55" s="128">
        <f>'R P - 3'!AC54</f>
        <v>0</v>
      </c>
      <c r="AB55" s="128" t="str">
        <f>'R P - 3'!AI54</f>
        <v>0</v>
      </c>
      <c r="AC55" s="128"/>
      <c r="AD55" s="128" t="str">
        <f>'R P - 3'!AU54</f>
        <v>0</v>
      </c>
      <c r="AE55" s="128" t="str">
        <f>'R P - 3'!BA54</f>
        <v>0</v>
      </c>
      <c r="AF55" s="128" t="str">
        <f>'R P - 3'!BG54</f>
        <v>0</v>
      </c>
      <c r="AG55" s="128"/>
      <c r="AH55" s="128"/>
      <c r="AI55" s="128" t="str">
        <f>'R P -4'!Q54</f>
        <v>0</v>
      </c>
      <c r="AJ55" s="128" t="str">
        <f>'R P -4'!W54</f>
        <v>0</v>
      </c>
      <c r="AK55" s="128" t="str">
        <f>'R P -4'!AC54</f>
        <v>0</v>
      </c>
      <c r="AL55" s="128" t="str">
        <f>'R P -4'!AI54</f>
        <v>0</v>
      </c>
      <c r="AM55" s="128"/>
      <c r="AN55" s="128" t="str">
        <f>'R P -4'!AU54</f>
        <v>0</v>
      </c>
      <c r="AO55" s="128" t="str">
        <f>'R P -4'!BA54</f>
        <v>0</v>
      </c>
      <c r="AP55" s="128" t="str">
        <f>'R P -4'!BG54</f>
        <v>0</v>
      </c>
      <c r="AQ55" s="128"/>
      <c r="AR55" s="128"/>
      <c r="AS55" s="128">
        <f>'Reflection -1 '!R54</f>
        <v>3.3333333333333335</v>
      </c>
      <c r="AT55" s="128"/>
      <c r="AU55" s="128"/>
      <c r="AV55" s="128"/>
      <c r="AW55" s="128"/>
      <c r="AX55" s="128"/>
      <c r="AY55" s="128">
        <f>'Reflection -1 '!BB54</f>
        <v>4.5</v>
      </c>
      <c r="AZ55" s="128"/>
      <c r="BA55" s="128"/>
      <c r="BB55" s="128">
        <f>'Reflection -2'!Q54</f>
        <v>2.3333333333333335</v>
      </c>
      <c r="BC55" s="128"/>
      <c r="BD55" s="128"/>
      <c r="BE55" s="128"/>
      <c r="BF55" s="128"/>
      <c r="BG55" s="128"/>
      <c r="BH55" s="128">
        <f>'Reflection -2'!BA54</f>
        <v>2.5</v>
      </c>
      <c r="BI55" s="128"/>
      <c r="BJ55" s="128"/>
      <c r="BK55" s="128">
        <f>'Reflection -3'!Q54</f>
        <v>0</v>
      </c>
      <c r="BL55" s="128"/>
      <c r="BM55" s="128"/>
      <c r="BN55" s="128"/>
      <c r="BO55" s="128"/>
      <c r="BP55" s="128"/>
      <c r="BQ55" s="128">
        <f>'Reflection -3'!BA54</f>
        <v>0</v>
      </c>
      <c r="BR55" s="128"/>
      <c r="BS55" s="128"/>
      <c r="BT55" s="128">
        <f>'Reflection -3'!Q54</f>
        <v>0</v>
      </c>
      <c r="BU55" s="128"/>
      <c r="BV55" s="128"/>
      <c r="BW55" s="128"/>
      <c r="BX55" s="128"/>
      <c r="BY55" s="128"/>
      <c r="BZ55" s="128">
        <f>'Reflection -4'!BA54</f>
        <v>2.5</v>
      </c>
      <c r="CA55" s="128"/>
      <c r="CB55" s="127"/>
      <c r="CC55" s="128">
        <f>AVERAGE(Internal!$E55,Internal!$O55,Internal!$Y55,Internal!$AI55,Internal!$AS55,Internal!$BB55,Internal!$BK55,Internal!$BT55)</f>
        <v>1.8444444444444448</v>
      </c>
      <c r="CD55" s="128">
        <f>AVERAGE(Internal!$F55,Internal!$P55,Internal!$Z55,Internal!$AJ55)</f>
        <v>2.833333333333333</v>
      </c>
      <c r="CE55" s="127">
        <f>AVERAGE(Internal!$AK55,Internal!$AA55,Internal!$Q55,Internal!$G55)</f>
        <v>1.6666666666666667</v>
      </c>
      <c r="CF55" s="128">
        <f>AVERAGE(Internal!$H55,Internal!$R55,Internal!$AB55,Internal!$AL55)</f>
        <v>3</v>
      </c>
      <c r="CG55" s="127"/>
      <c r="CH55" s="128">
        <f>AVERAGE(Internal!$AN55,Internal!$AD55,Internal!$T55,Internal!$J55)</f>
        <v>2.75</v>
      </c>
      <c r="CI55" s="128">
        <f>Internal!$CC55+Internal!$CD55+Internal!$CE55+Internal!$CF55+Internal!$CH55</f>
        <v>12.094444444444445</v>
      </c>
      <c r="CJ55" s="128">
        <f>Internal!$CI55/25*100</f>
        <v>48.37777777777778</v>
      </c>
      <c r="CK55" s="128">
        <f>AVERAGE(Internal!$BZ55,Internal!$BQ55,Internal!$BH55,Internal!$AY55,Internal!$AP55,Internal!$AF55,Internal!$V55,Internal!$L55)</f>
        <v>2.0833333333333335</v>
      </c>
      <c r="CL55" s="128">
        <f>AVERAGE(Internal!$L55,Internal!$V55,Internal!$AF55,Internal!$AP55)</f>
        <v>1.5</v>
      </c>
      <c r="CM55" s="136"/>
    </row>
    <row r="56" spans="1:91" s="106" customFormat="1" ht="23.1" customHeight="1" x14ac:dyDescent="0.3">
      <c r="A56" s="131">
        <v>53</v>
      </c>
      <c r="B56" s="131" t="s">
        <v>228</v>
      </c>
      <c r="C56" s="132" t="s">
        <v>229</v>
      </c>
      <c r="D56" s="127"/>
      <c r="E56" s="127">
        <f>'RP 1'!Q55</f>
        <v>2</v>
      </c>
      <c r="F56" s="127">
        <f>'RP 1'!W55</f>
        <v>2</v>
      </c>
      <c r="G56" s="127">
        <f>'RP 1'!AC55</f>
        <v>2</v>
      </c>
      <c r="H56" s="127">
        <f>'RP 1'!AI55</f>
        <v>2</v>
      </c>
      <c r="I56" s="127"/>
      <c r="J56" s="127">
        <f>'RP 1'!AU55</f>
        <v>2</v>
      </c>
      <c r="K56" s="127">
        <f>'RP 1'!AZ55</f>
        <v>1</v>
      </c>
      <c r="L56" s="127">
        <f>'RP 1'!BG55</f>
        <v>0</v>
      </c>
      <c r="M56" s="127"/>
      <c r="N56" s="127"/>
      <c r="O56" s="127">
        <f>'R P- 2'!Q55</f>
        <v>2</v>
      </c>
      <c r="P56" s="127">
        <f>'R P- 2'!W55</f>
        <v>2</v>
      </c>
      <c r="Q56" s="127">
        <f>'R P- 2'!AC55</f>
        <v>2</v>
      </c>
      <c r="R56" s="127">
        <f>'R P- 2'!AI55</f>
        <v>2</v>
      </c>
      <c r="S56" s="127"/>
      <c r="T56" s="127">
        <f>'R P- 2'!AU55</f>
        <v>2</v>
      </c>
      <c r="U56" s="127">
        <f>'R P- 2'!BA55</f>
        <v>1.8333333333333333</v>
      </c>
      <c r="V56" s="127">
        <f>'R P- 2'!BG55</f>
        <v>2</v>
      </c>
      <c r="W56" s="127"/>
      <c r="X56" s="127"/>
      <c r="Y56" s="127">
        <f>'R P - 3'!Q55</f>
        <v>3</v>
      </c>
      <c r="Z56" s="127">
        <f>'R P - 3'!W55</f>
        <v>2.6666666666666665</v>
      </c>
      <c r="AA56" s="127">
        <f>'R P - 3'!AC55</f>
        <v>1</v>
      </c>
      <c r="AB56" s="127">
        <f>'R P - 3'!AI55</f>
        <v>3</v>
      </c>
      <c r="AC56" s="127"/>
      <c r="AD56" s="127">
        <f>'R P - 3'!AU55</f>
        <v>2.6666666666666665</v>
      </c>
      <c r="AE56" s="127">
        <f>'R P - 3'!BA55</f>
        <v>0</v>
      </c>
      <c r="AF56" s="127">
        <f>'R P - 3'!BG55</f>
        <v>0</v>
      </c>
      <c r="AG56" s="127"/>
      <c r="AH56" s="127"/>
      <c r="AI56" s="127">
        <f>'R P -4'!Q55</f>
        <v>0</v>
      </c>
      <c r="AJ56" s="127">
        <f>'R P -4'!W55</f>
        <v>0</v>
      </c>
      <c r="AK56" s="127">
        <f>'R P -4'!AC55</f>
        <v>0</v>
      </c>
      <c r="AL56" s="127">
        <f>'R P -4'!AI55</f>
        <v>0</v>
      </c>
      <c r="AM56" s="127"/>
      <c r="AN56" s="127">
        <f>'R P -4'!AU55</f>
        <v>0</v>
      </c>
      <c r="AO56" s="127">
        <f>'R P -4'!BA55</f>
        <v>0</v>
      </c>
      <c r="AP56" s="127">
        <f>'R P -4'!BG55</f>
        <v>1.5</v>
      </c>
      <c r="AQ56" s="127"/>
      <c r="AR56" s="127"/>
      <c r="AS56" s="127">
        <f>'Reflection -1 '!R55</f>
        <v>0</v>
      </c>
      <c r="AT56" s="127"/>
      <c r="AU56" s="127"/>
      <c r="AV56" s="127"/>
      <c r="AW56" s="127"/>
      <c r="AX56" s="127"/>
      <c r="AY56" s="127">
        <f>'Reflection -1 '!BB55</f>
        <v>0</v>
      </c>
      <c r="AZ56" s="127"/>
      <c r="BA56" s="127"/>
      <c r="BB56" s="127">
        <f>'Reflection -2'!Q55</f>
        <v>0</v>
      </c>
      <c r="BC56" s="127"/>
      <c r="BD56" s="127"/>
      <c r="BE56" s="127"/>
      <c r="BF56" s="127"/>
      <c r="BG56" s="127"/>
      <c r="BH56" s="127">
        <f>'Reflection -2'!BA55</f>
        <v>0</v>
      </c>
      <c r="BI56" s="127"/>
      <c r="BJ56" s="127"/>
      <c r="BK56" s="127">
        <f>'Reflection -3'!Q55</f>
        <v>2.6666666666666665</v>
      </c>
      <c r="BL56" s="127"/>
      <c r="BM56" s="127"/>
      <c r="BN56" s="127"/>
      <c r="BO56" s="127"/>
      <c r="BP56" s="127"/>
      <c r="BQ56" s="127">
        <f>'Reflection -3'!BA55</f>
        <v>1.6666666666666667</v>
      </c>
      <c r="BR56" s="127"/>
      <c r="BS56" s="127"/>
      <c r="BT56" s="127">
        <f>'Reflection -3'!Q55</f>
        <v>2.6666666666666665</v>
      </c>
      <c r="BU56" s="127"/>
      <c r="BV56" s="127"/>
      <c r="BW56" s="127"/>
      <c r="BX56" s="127"/>
      <c r="BY56" s="127"/>
      <c r="BZ56" s="127">
        <f>'Reflection -4'!BA55</f>
        <v>0</v>
      </c>
      <c r="CA56" s="127"/>
      <c r="CB56" s="127"/>
      <c r="CC56" s="127">
        <f>AVERAGE(Internal!$E56,Internal!$O56,Internal!$Y56,Internal!$AI56,Internal!$AS56,Internal!$BB56,Internal!$BK56,Internal!$BT56)</f>
        <v>1.5416666666666665</v>
      </c>
      <c r="CD56" s="127">
        <f>AVERAGE(Internal!$F56,Internal!$P56,Internal!$Z56,Internal!$AJ56)</f>
        <v>1.6666666666666665</v>
      </c>
      <c r="CE56" s="127">
        <f>AVERAGE(Internal!$AK56,Internal!$AA56,Internal!$Q56,Internal!$G56)</f>
        <v>1.25</v>
      </c>
      <c r="CF56" s="127">
        <f>AVERAGE(Internal!$H56,Internal!$R56,Internal!$AB56,Internal!$AL56)</f>
        <v>1.75</v>
      </c>
      <c r="CG56" s="127"/>
      <c r="CH56" s="127">
        <f>AVERAGE(Internal!$AN56,Internal!$AD56,Internal!$T56,Internal!$J56)</f>
        <v>1.6666666666666665</v>
      </c>
      <c r="CI56" s="127">
        <f>Internal!$CC56+Internal!$CD56+Internal!$CE56+Internal!$CF56+Internal!$CH56</f>
        <v>7.875</v>
      </c>
      <c r="CJ56" s="127">
        <f>Internal!$CI56/25*100</f>
        <v>31.5</v>
      </c>
      <c r="CK56" s="127">
        <f>AVERAGE(Internal!$BZ56,Internal!$BQ56,Internal!$BH56,Internal!$AY56,Internal!$AP56,Internal!$AF56,Internal!$V56,Internal!$L56)</f>
        <v>0.64583333333333337</v>
      </c>
      <c r="CL56" s="127">
        <f>AVERAGE(Internal!$L56,Internal!$V56,Internal!$AF56,Internal!$AP56)</f>
        <v>0.875</v>
      </c>
      <c r="CM56" s="133"/>
    </row>
    <row r="57" spans="1:91" s="106" customFormat="1" ht="23.1" customHeight="1" x14ac:dyDescent="0.3">
      <c r="A57" s="134">
        <v>54</v>
      </c>
      <c r="B57" s="134" t="s">
        <v>311</v>
      </c>
      <c r="C57" s="135" t="s">
        <v>312</v>
      </c>
      <c r="D57" s="128"/>
      <c r="E57" s="128">
        <f>'RP 1'!Q56</f>
        <v>3</v>
      </c>
      <c r="F57" s="128">
        <f>'RP 1'!W56</f>
        <v>2</v>
      </c>
      <c r="G57" s="127">
        <f>'RP 1'!AC56</f>
        <v>2</v>
      </c>
      <c r="H57" s="127">
        <f>'RP 1'!AI56</f>
        <v>2</v>
      </c>
      <c r="I57" s="128"/>
      <c r="J57" s="128">
        <f>'RP 1'!AU56</f>
        <v>3</v>
      </c>
      <c r="K57" s="128">
        <f>'RP 1'!AZ56</f>
        <v>2</v>
      </c>
      <c r="L57" s="128">
        <f>'RP 1'!BG56</f>
        <v>0</v>
      </c>
      <c r="M57" s="129"/>
      <c r="N57" s="128"/>
      <c r="O57" s="128">
        <f>'R P- 2'!Q56</f>
        <v>2.4</v>
      </c>
      <c r="P57" s="128">
        <f>'R P- 2'!W56</f>
        <v>2</v>
      </c>
      <c r="Q57" s="128">
        <f>'R P- 2'!AC56</f>
        <v>2</v>
      </c>
      <c r="R57" s="128">
        <f>'R P- 2'!AI56</f>
        <v>2</v>
      </c>
      <c r="S57" s="128"/>
      <c r="T57" s="128">
        <f>'R P- 2'!AU56</f>
        <v>2</v>
      </c>
      <c r="U57" s="128">
        <f>'R P- 2'!BA56</f>
        <v>1.8333333333333333</v>
      </c>
      <c r="V57" s="128">
        <f>'R P- 2'!BG56</f>
        <v>3</v>
      </c>
      <c r="W57" s="129"/>
      <c r="X57" s="128"/>
      <c r="Y57" s="128" t="str">
        <f>'R P - 3'!Q56</f>
        <v>0</v>
      </c>
      <c r="Z57" s="128" t="str">
        <f>'R P - 3'!W56</f>
        <v>0</v>
      </c>
      <c r="AA57" s="128">
        <f>'R P - 3'!AC56</f>
        <v>0</v>
      </c>
      <c r="AB57" s="128" t="str">
        <f>'R P - 3'!AI56</f>
        <v>0</v>
      </c>
      <c r="AC57" s="128"/>
      <c r="AD57" s="129" t="str">
        <f>'R P - 3'!AU56</f>
        <v>0</v>
      </c>
      <c r="AE57" s="129" t="str">
        <f>'R P - 3'!BA56</f>
        <v>0</v>
      </c>
      <c r="AF57" s="128" t="str">
        <f>'R P - 3'!BG56</f>
        <v>0</v>
      </c>
      <c r="AG57" s="129"/>
      <c r="AH57" s="128"/>
      <c r="AI57" s="128" t="str">
        <f>'R P -4'!Q56</f>
        <v>0</v>
      </c>
      <c r="AJ57" s="128" t="str">
        <f>'R P -4'!W56</f>
        <v>0</v>
      </c>
      <c r="AK57" s="128" t="str">
        <f>'R P -4'!AC56</f>
        <v>0</v>
      </c>
      <c r="AL57" s="128" t="str">
        <f>'R P -4'!AI56</f>
        <v>0</v>
      </c>
      <c r="AM57" s="128"/>
      <c r="AN57" s="128" t="str">
        <f>'R P -4'!AU56</f>
        <v>0</v>
      </c>
      <c r="AO57" s="128" t="str">
        <f>'R P -4'!BA56</f>
        <v>0</v>
      </c>
      <c r="AP57" s="128" t="str">
        <f>'R P -4'!BG56</f>
        <v>0</v>
      </c>
      <c r="AQ57" s="129"/>
      <c r="AR57" s="128"/>
      <c r="AS57" s="128" t="str">
        <f>'Reflection -1 '!R56</f>
        <v>0</v>
      </c>
      <c r="AT57" s="128"/>
      <c r="AU57" s="128"/>
      <c r="AV57" s="128"/>
      <c r="AW57" s="128"/>
      <c r="AX57" s="129"/>
      <c r="AY57" s="129" t="str">
        <f>'Reflection -1 '!BB56</f>
        <v>0</v>
      </c>
      <c r="AZ57" s="129"/>
      <c r="BA57" s="128"/>
      <c r="BB57" s="128" t="str">
        <f>'Reflection -2'!Q56</f>
        <v>0</v>
      </c>
      <c r="BC57" s="128"/>
      <c r="BD57" s="128"/>
      <c r="BE57" s="128"/>
      <c r="BF57" s="128"/>
      <c r="BG57" s="128"/>
      <c r="BH57" s="128" t="str">
        <f>'Reflection -2'!BA56</f>
        <v>0</v>
      </c>
      <c r="BI57" s="129"/>
      <c r="BJ57" s="128"/>
      <c r="BK57" s="128" t="str">
        <f>'Reflection -3'!Q56</f>
        <v>0</v>
      </c>
      <c r="BL57" s="128"/>
      <c r="BM57" s="128"/>
      <c r="BN57" s="128"/>
      <c r="BO57" s="128"/>
      <c r="BP57" s="128"/>
      <c r="BQ57" s="128" t="str">
        <f>'Reflection -3'!BA56</f>
        <v>0</v>
      </c>
      <c r="BR57" s="129"/>
      <c r="BS57" s="128"/>
      <c r="BT57" s="128" t="str">
        <f>'Reflection -3'!Q56</f>
        <v>0</v>
      </c>
      <c r="BU57" s="128"/>
      <c r="BV57" s="128"/>
      <c r="BW57" s="128"/>
      <c r="BX57" s="128"/>
      <c r="BY57" s="128"/>
      <c r="BZ57" s="128" t="str">
        <f>'Reflection -4'!BA56</f>
        <v>0</v>
      </c>
      <c r="CA57" s="129"/>
      <c r="CB57" s="127"/>
      <c r="CC57" s="128">
        <f>AVERAGE(Internal!$E57,Internal!$O57,Internal!$Y57,Internal!$AI57,Internal!$AS57,Internal!$BB57,Internal!$BK57,Internal!$BT57)</f>
        <v>2.7</v>
      </c>
      <c r="CD57" s="128">
        <f>AVERAGE(Internal!$F57,Internal!$P57,Internal!$Z57,Internal!$AJ57)</f>
        <v>2</v>
      </c>
      <c r="CE57" s="127">
        <f>AVERAGE(Internal!$AK57,Internal!$AA57,Internal!$Q57,Internal!$G57)</f>
        <v>1.3333333333333333</v>
      </c>
      <c r="CF57" s="128">
        <f>AVERAGE(Internal!$H57,Internal!$R57,Internal!$AB57,Internal!$AL57)</f>
        <v>2</v>
      </c>
      <c r="CG57" s="127"/>
      <c r="CH57" s="129">
        <f>AVERAGE(Internal!$AN57,Internal!$AD57,Internal!$T57,Internal!$J57)</f>
        <v>2.5</v>
      </c>
      <c r="CI57" s="129">
        <f>Internal!$CC57+Internal!$CD57+Internal!$CE57+Internal!$CF57+Internal!$CH57</f>
        <v>10.533333333333333</v>
      </c>
      <c r="CJ57" s="129">
        <f>Internal!$CI57/25*100</f>
        <v>42.133333333333333</v>
      </c>
      <c r="CK57" s="129">
        <f>AVERAGE(Internal!$BZ57,Internal!$BQ57,Internal!$BH57,Internal!$AY57,Internal!$AP57,Internal!$AF57,Internal!$V57,Internal!$L57)</f>
        <v>1.5</v>
      </c>
      <c r="CL57" s="129">
        <f>AVERAGE(Internal!$L57,Internal!$V57,Internal!$AF57,Internal!$AP57)</f>
        <v>1.5</v>
      </c>
      <c r="CM57" s="136"/>
    </row>
    <row r="58" spans="1:91" s="106" customFormat="1" ht="23.1" customHeight="1" x14ac:dyDescent="0.3">
      <c r="A58" s="131">
        <v>55</v>
      </c>
      <c r="B58" s="131" t="s">
        <v>246</v>
      </c>
      <c r="C58" s="132" t="s">
        <v>247</v>
      </c>
      <c r="D58" s="127"/>
      <c r="E58" s="127">
        <f>'RP 1'!Q57</f>
        <v>3</v>
      </c>
      <c r="F58" s="127">
        <f>'RP 1'!W57</f>
        <v>3</v>
      </c>
      <c r="G58" s="127">
        <f>'RP 1'!AC57</f>
        <v>3</v>
      </c>
      <c r="H58" s="127">
        <f>'RP 1'!AI57</f>
        <v>3</v>
      </c>
      <c r="I58" s="127"/>
      <c r="J58" s="127">
        <f>'RP 1'!AU57</f>
        <v>3</v>
      </c>
      <c r="K58" s="127">
        <f>'RP 1'!AZ57</f>
        <v>1</v>
      </c>
      <c r="L58" s="127">
        <f>'RP 1'!BG57</f>
        <v>0</v>
      </c>
      <c r="M58" s="127"/>
      <c r="N58" s="127"/>
      <c r="O58" s="127">
        <f>'R P- 2'!Q57</f>
        <v>3</v>
      </c>
      <c r="P58" s="127">
        <f>'R P- 2'!W57</f>
        <v>3</v>
      </c>
      <c r="Q58" s="127">
        <f>'R P- 2'!AC57</f>
        <v>3</v>
      </c>
      <c r="R58" s="127">
        <f>'R P- 2'!AI57</f>
        <v>3</v>
      </c>
      <c r="S58" s="127"/>
      <c r="T58" s="127">
        <f>'R P- 2'!AU57</f>
        <v>3</v>
      </c>
      <c r="U58" s="127">
        <f>'R P- 2'!BA57</f>
        <v>2.75</v>
      </c>
      <c r="V58" s="127">
        <f>'R P- 2'!BG57</f>
        <v>3</v>
      </c>
      <c r="W58" s="127"/>
      <c r="X58" s="127"/>
      <c r="Y58" s="127">
        <f>'R P - 3'!Q57</f>
        <v>3</v>
      </c>
      <c r="Z58" s="127">
        <f>'R P - 3'!W57</f>
        <v>2.3333333333333335</v>
      </c>
      <c r="AA58" s="127">
        <f>'R P - 3'!AC57</f>
        <v>1.5</v>
      </c>
      <c r="AB58" s="127">
        <f>'R P - 3'!AI57</f>
        <v>2</v>
      </c>
      <c r="AC58" s="127"/>
      <c r="AD58" s="127">
        <f>'R P - 3'!AU57</f>
        <v>3</v>
      </c>
      <c r="AE58" s="127">
        <f>'R P - 3'!BA57</f>
        <v>0</v>
      </c>
      <c r="AF58" s="127">
        <f>'R P - 3'!BG57</f>
        <v>0</v>
      </c>
      <c r="AG58" s="127"/>
      <c r="AH58" s="127"/>
      <c r="AI58" s="127">
        <f>'R P -4'!Q57</f>
        <v>4</v>
      </c>
      <c r="AJ58" s="127">
        <f>'R P -4'!W57</f>
        <v>4</v>
      </c>
      <c r="AK58" s="127">
        <f>'R P -4'!AC57</f>
        <v>3</v>
      </c>
      <c r="AL58" s="127">
        <f>'R P -4'!AI57</f>
        <v>3</v>
      </c>
      <c r="AM58" s="127"/>
      <c r="AN58" s="127">
        <f>'R P -4'!AU57</f>
        <v>4</v>
      </c>
      <c r="AO58" s="127">
        <f>'R P -4'!BA57</f>
        <v>2</v>
      </c>
      <c r="AP58" s="127">
        <f>'R P -4'!BG57</f>
        <v>4.5</v>
      </c>
      <c r="AQ58" s="127"/>
      <c r="AR58" s="127"/>
      <c r="AS58" s="127">
        <f>'Reflection -1 '!R57</f>
        <v>4</v>
      </c>
      <c r="AT58" s="127"/>
      <c r="AU58" s="127"/>
      <c r="AV58" s="127"/>
      <c r="AW58" s="127"/>
      <c r="AX58" s="127"/>
      <c r="AY58" s="127">
        <f>'Reflection -1 '!BB57</f>
        <v>4.5</v>
      </c>
      <c r="AZ58" s="127"/>
      <c r="BA58" s="127"/>
      <c r="BB58" s="127">
        <f>'Reflection -2'!Q57</f>
        <v>4</v>
      </c>
      <c r="BC58" s="127"/>
      <c r="BD58" s="127"/>
      <c r="BE58" s="127"/>
      <c r="BF58" s="127"/>
      <c r="BG58" s="127"/>
      <c r="BH58" s="127">
        <f>'Reflection -2'!BA57</f>
        <v>2.5</v>
      </c>
      <c r="BI58" s="127"/>
      <c r="BJ58" s="127"/>
      <c r="BK58" s="127">
        <f>'Reflection -3'!Q57</f>
        <v>4</v>
      </c>
      <c r="BL58" s="127"/>
      <c r="BM58" s="127"/>
      <c r="BN58" s="127"/>
      <c r="BO58" s="127"/>
      <c r="BP58" s="127"/>
      <c r="BQ58" s="127">
        <f>'Reflection -3'!BA57</f>
        <v>1.6666666666666667</v>
      </c>
      <c r="BR58" s="127"/>
      <c r="BS58" s="127"/>
      <c r="BT58" s="127">
        <f>'Reflection -3'!Q57</f>
        <v>4</v>
      </c>
      <c r="BU58" s="127"/>
      <c r="BV58" s="127"/>
      <c r="BW58" s="127"/>
      <c r="BX58" s="127"/>
      <c r="BY58" s="127"/>
      <c r="BZ58" s="127">
        <f>'Reflection -4'!BA57</f>
        <v>2.5</v>
      </c>
      <c r="CA58" s="127"/>
      <c r="CB58" s="127"/>
      <c r="CC58" s="127">
        <f>AVERAGE(Internal!$E58,Internal!$O58,Internal!$Y58,Internal!$AI58,Internal!$AS58,Internal!$BB58,Internal!$BK58,Internal!$BT58)</f>
        <v>3.625</v>
      </c>
      <c r="CD58" s="127">
        <f>AVERAGE(Internal!$F58,Internal!$P58,Internal!$Z58,Internal!$AJ58)</f>
        <v>3.0833333333333335</v>
      </c>
      <c r="CE58" s="127">
        <f>AVERAGE(Internal!$AK58,Internal!$AA58,Internal!$Q58,Internal!$G58)</f>
        <v>2.625</v>
      </c>
      <c r="CF58" s="127">
        <f>AVERAGE(Internal!$H58,Internal!$R58,Internal!$AB58,Internal!$AL58)</f>
        <v>2.75</v>
      </c>
      <c r="CG58" s="127"/>
      <c r="CH58" s="127">
        <f>AVERAGE(Internal!$AN58,Internal!$AD58,Internal!$T58,Internal!$J58)</f>
        <v>3.25</v>
      </c>
      <c r="CI58" s="127">
        <f>Internal!$CC58+Internal!$CD58+Internal!$CE58+Internal!$CF58+Internal!$CH58</f>
        <v>15.333333333333334</v>
      </c>
      <c r="CJ58" s="127">
        <f>Internal!$CI58/25*100</f>
        <v>61.333333333333343</v>
      </c>
      <c r="CK58" s="127">
        <f>AVERAGE(Internal!$BZ58,Internal!$BQ58,Internal!$BH58,Internal!$AY58,Internal!$AP58,Internal!$AF58,Internal!$V58,Internal!$L58)</f>
        <v>2.3333333333333335</v>
      </c>
      <c r="CL58" s="127">
        <f>AVERAGE(Internal!$L58,Internal!$V58,Internal!$AF58,Internal!$AP58)</f>
        <v>1.875</v>
      </c>
      <c r="CM58" s="133"/>
    </row>
    <row r="59" spans="1:91" s="106" customFormat="1" ht="23.1" customHeight="1" x14ac:dyDescent="0.3">
      <c r="A59" s="134">
        <v>56</v>
      </c>
      <c r="B59" s="134" t="s">
        <v>123</v>
      </c>
      <c r="C59" s="135" t="s">
        <v>124</v>
      </c>
      <c r="D59" s="128"/>
      <c r="E59" s="128">
        <f>'RP 1'!Q58</f>
        <v>2.2000000000000002</v>
      </c>
      <c r="F59" s="128">
        <f>'RP 1'!W58</f>
        <v>1</v>
      </c>
      <c r="G59" s="127">
        <f>'RP 1'!AC58</f>
        <v>1</v>
      </c>
      <c r="H59" s="127">
        <f>'RP 1'!AI58</f>
        <v>1</v>
      </c>
      <c r="I59" s="128"/>
      <c r="J59" s="128">
        <f>'RP 1'!AU58</f>
        <v>1</v>
      </c>
      <c r="K59" s="128">
        <f>'RP 1'!AZ58</f>
        <v>1</v>
      </c>
      <c r="L59" s="128">
        <f>'RP 1'!BG58</f>
        <v>0</v>
      </c>
      <c r="M59" s="128"/>
      <c r="N59" s="128"/>
      <c r="O59" s="128">
        <f>'R P- 2'!Q58</f>
        <v>2.2000000000000002</v>
      </c>
      <c r="P59" s="128">
        <f>'R P- 2'!W58</f>
        <v>1</v>
      </c>
      <c r="Q59" s="128">
        <f>'R P- 2'!AC58</f>
        <v>1</v>
      </c>
      <c r="R59" s="128">
        <f>'R P- 2'!AI58</f>
        <v>1</v>
      </c>
      <c r="S59" s="128"/>
      <c r="T59" s="128">
        <f>'R P- 2'!AU58</f>
        <v>1</v>
      </c>
      <c r="U59" s="128">
        <f>'R P- 2'!BA58</f>
        <v>1</v>
      </c>
      <c r="V59" s="128">
        <f>'R P- 2'!BG58</f>
        <v>4</v>
      </c>
      <c r="W59" s="128"/>
      <c r="X59" s="128"/>
      <c r="Y59" s="128">
        <f>'R P - 3'!Q58</f>
        <v>2.8</v>
      </c>
      <c r="Z59" s="128">
        <f>'R P - 3'!W58</f>
        <v>0</v>
      </c>
      <c r="AA59" s="128">
        <f>'R P - 3'!AC58</f>
        <v>0</v>
      </c>
      <c r="AB59" s="128">
        <f>'R P - 3'!AI58</f>
        <v>0</v>
      </c>
      <c r="AC59" s="128"/>
      <c r="AD59" s="128">
        <f>'R P - 3'!AU58</f>
        <v>0</v>
      </c>
      <c r="AE59" s="128">
        <f>'R P - 3'!BA58</f>
        <v>0</v>
      </c>
      <c r="AF59" s="128">
        <f>'R P - 3'!BG58</f>
        <v>0</v>
      </c>
      <c r="AG59" s="128"/>
      <c r="AH59" s="128"/>
      <c r="AI59" s="128">
        <f>'R P -4'!Q58</f>
        <v>2.4</v>
      </c>
      <c r="AJ59" s="128">
        <f>'R P -4'!W58</f>
        <v>2</v>
      </c>
      <c r="AK59" s="128">
        <f>'R P -4'!AC58</f>
        <v>2</v>
      </c>
      <c r="AL59" s="128">
        <f>'R P -4'!AI58</f>
        <v>4</v>
      </c>
      <c r="AM59" s="128"/>
      <c r="AN59" s="128">
        <f>'R P -4'!AU58</f>
        <v>2.3333333333333335</v>
      </c>
      <c r="AO59" s="128">
        <f>'R P -4'!BA58</f>
        <v>3</v>
      </c>
      <c r="AP59" s="128">
        <f>'R P -4'!BG58</f>
        <v>2</v>
      </c>
      <c r="AQ59" s="128"/>
      <c r="AR59" s="128"/>
      <c r="AS59" s="128">
        <f>'Reflection -1 '!R58</f>
        <v>4.333333333333333</v>
      </c>
      <c r="AT59" s="128"/>
      <c r="AU59" s="128"/>
      <c r="AV59" s="128"/>
      <c r="AW59" s="128"/>
      <c r="AX59" s="128"/>
      <c r="AY59" s="128">
        <f>'Reflection -1 '!BB58</f>
        <v>4.5</v>
      </c>
      <c r="AZ59" s="128"/>
      <c r="BA59" s="128"/>
      <c r="BB59" s="128">
        <f>'Reflection -2'!Q58</f>
        <v>4</v>
      </c>
      <c r="BC59" s="128"/>
      <c r="BD59" s="128"/>
      <c r="BE59" s="128"/>
      <c r="BF59" s="128"/>
      <c r="BG59" s="128"/>
      <c r="BH59" s="128">
        <f>'Reflection -2'!BA58</f>
        <v>2.5</v>
      </c>
      <c r="BI59" s="128"/>
      <c r="BJ59" s="128"/>
      <c r="BK59" s="128">
        <f>'Reflection -3'!Q58</f>
        <v>4.666666666666667</v>
      </c>
      <c r="BL59" s="128"/>
      <c r="BM59" s="128"/>
      <c r="BN59" s="128"/>
      <c r="BO59" s="128"/>
      <c r="BP59" s="128"/>
      <c r="BQ59" s="128">
        <f>'Reflection -3'!BA58</f>
        <v>1.6666666666666667</v>
      </c>
      <c r="BR59" s="128"/>
      <c r="BS59" s="128"/>
      <c r="BT59" s="128">
        <f>'Reflection -3'!Q58</f>
        <v>4.666666666666667</v>
      </c>
      <c r="BU59" s="128"/>
      <c r="BV59" s="128"/>
      <c r="BW59" s="128"/>
      <c r="BX59" s="128"/>
      <c r="BY59" s="128"/>
      <c r="BZ59" s="128">
        <f>'Reflection -4'!BA58</f>
        <v>2.5</v>
      </c>
      <c r="CA59" s="128"/>
      <c r="CB59" s="127"/>
      <c r="CC59" s="128">
        <f>AVERAGE(Internal!$E59,Internal!$O59,Internal!$Y59,Internal!$AI59,Internal!$AS59,Internal!$BB59,Internal!$BK59,Internal!$BT59)</f>
        <v>3.4083333333333337</v>
      </c>
      <c r="CD59" s="128">
        <f>AVERAGE(Internal!$F59,Internal!$P59,Internal!$Z59,Internal!$AJ59)</f>
        <v>1</v>
      </c>
      <c r="CE59" s="127">
        <f>AVERAGE(Internal!$AK59,Internal!$AA59,Internal!$Q59,Internal!$G59)</f>
        <v>1</v>
      </c>
      <c r="CF59" s="128">
        <f>AVERAGE(Internal!$H59,Internal!$R59,Internal!$AB59,Internal!$AL59)</f>
        <v>1.5</v>
      </c>
      <c r="CG59" s="127"/>
      <c r="CH59" s="128">
        <f>AVERAGE(Internal!$AN59,Internal!$AD59,Internal!$T59,Internal!$J59)</f>
        <v>1.0833333333333335</v>
      </c>
      <c r="CI59" s="128">
        <f>Internal!$CC59+Internal!$CD59+Internal!$CE59+Internal!$CF59+Internal!$CH59</f>
        <v>7.9916666666666671</v>
      </c>
      <c r="CJ59" s="128">
        <f>Internal!$CI59/25*100</f>
        <v>31.966666666666672</v>
      </c>
      <c r="CK59" s="128">
        <f>AVERAGE(Internal!$BZ59,Internal!$BQ59,Internal!$BH59,Internal!$AY59,Internal!$AP59,Internal!$AF59,Internal!$V59,Internal!$L59)</f>
        <v>2.1458333333333335</v>
      </c>
      <c r="CL59" s="128">
        <f>AVERAGE(Internal!$L59,Internal!$V59,Internal!$AF59,Internal!$AP59)</f>
        <v>1.5</v>
      </c>
      <c r="CM59" s="136"/>
    </row>
    <row r="60" spans="1:91" s="106" customFormat="1" ht="23.1" customHeight="1" x14ac:dyDescent="0.3">
      <c r="A60" s="131">
        <v>57</v>
      </c>
      <c r="B60" s="131" t="s">
        <v>313</v>
      </c>
      <c r="C60" s="132" t="s">
        <v>314</v>
      </c>
      <c r="D60" s="127"/>
      <c r="E60" s="127">
        <f>'RP 1'!Q59</f>
        <v>2.2000000000000002</v>
      </c>
      <c r="F60" s="127">
        <f>'RP 1'!W59</f>
        <v>3</v>
      </c>
      <c r="G60" s="127">
        <f>'RP 1'!AC59</f>
        <v>2</v>
      </c>
      <c r="H60" s="127">
        <f>'RP 1'!AI59</f>
        <v>2</v>
      </c>
      <c r="I60" s="127"/>
      <c r="J60" s="127">
        <f>'RP 1'!AU59</f>
        <v>3</v>
      </c>
      <c r="K60" s="127">
        <f>'RP 1'!AZ59</f>
        <v>3</v>
      </c>
      <c r="L60" s="127">
        <f>'RP 1'!BG59</f>
        <v>0</v>
      </c>
      <c r="M60" s="127"/>
      <c r="N60" s="127"/>
      <c r="O60" s="127">
        <f>'R P- 2'!Q59</f>
        <v>2</v>
      </c>
      <c r="P60" s="127">
        <f>'R P- 2'!W59</f>
        <v>2</v>
      </c>
      <c r="Q60" s="127">
        <f>'R P- 2'!AC59</f>
        <v>2</v>
      </c>
      <c r="R60" s="127">
        <f>'R P- 2'!AI59</f>
        <v>2</v>
      </c>
      <c r="S60" s="127"/>
      <c r="T60" s="127">
        <f>'R P- 2'!AU59</f>
        <v>2</v>
      </c>
      <c r="U60" s="127">
        <f>'R P- 2'!BA59</f>
        <v>1.8333333333333333</v>
      </c>
      <c r="V60" s="127">
        <f>'R P- 2'!BG59</f>
        <v>2</v>
      </c>
      <c r="W60" s="127"/>
      <c r="X60" s="127"/>
      <c r="Y60" s="127" t="str">
        <f>'R P - 3'!Q59</f>
        <v>0</v>
      </c>
      <c r="Z60" s="127" t="str">
        <f>'R P - 3'!W59</f>
        <v>0</v>
      </c>
      <c r="AA60" s="127">
        <f>'R P - 3'!AC59</f>
        <v>0</v>
      </c>
      <c r="AB60" s="127" t="str">
        <f>'R P - 3'!AI59</f>
        <v>0</v>
      </c>
      <c r="AC60" s="127"/>
      <c r="AD60" s="127" t="str">
        <f>'R P - 3'!AU59</f>
        <v>0</v>
      </c>
      <c r="AE60" s="127" t="str">
        <f>'R P - 3'!BA59</f>
        <v>0</v>
      </c>
      <c r="AF60" s="127" t="str">
        <f>'R P - 3'!BG59</f>
        <v>0</v>
      </c>
      <c r="AG60" s="127"/>
      <c r="AH60" s="127"/>
      <c r="AI60" s="127" t="str">
        <f>'R P -4'!Q59</f>
        <v>0</v>
      </c>
      <c r="AJ60" s="127" t="str">
        <f>'R P -4'!W59</f>
        <v>0</v>
      </c>
      <c r="AK60" s="127" t="str">
        <f>'R P -4'!AC59</f>
        <v>0</v>
      </c>
      <c r="AL60" s="127" t="str">
        <f>'R P -4'!AI59</f>
        <v>0</v>
      </c>
      <c r="AM60" s="127"/>
      <c r="AN60" s="127" t="str">
        <f>'R P -4'!AU59</f>
        <v>0</v>
      </c>
      <c r="AO60" s="127" t="str">
        <f>'R P -4'!BA59</f>
        <v>0</v>
      </c>
      <c r="AP60" s="127" t="str">
        <f>'R P -4'!BG59</f>
        <v>0</v>
      </c>
      <c r="AQ60" s="127"/>
      <c r="AR60" s="127"/>
      <c r="AS60" s="127" t="str">
        <f>'Reflection -1 '!R59</f>
        <v>0</v>
      </c>
      <c r="AT60" s="127"/>
      <c r="AU60" s="127"/>
      <c r="AV60" s="127"/>
      <c r="AW60" s="127"/>
      <c r="AX60" s="127"/>
      <c r="AY60" s="127" t="str">
        <f>'Reflection -1 '!BB59</f>
        <v>0</v>
      </c>
      <c r="AZ60" s="127"/>
      <c r="BA60" s="127"/>
      <c r="BB60" s="127" t="str">
        <f>'Reflection -2'!Q59</f>
        <v>0</v>
      </c>
      <c r="BC60" s="127"/>
      <c r="BD60" s="127"/>
      <c r="BE60" s="127"/>
      <c r="BF60" s="127"/>
      <c r="BG60" s="127"/>
      <c r="BH60" s="127" t="str">
        <f>'Reflection -2'!BA59</f>
        <v>0</v>
      </c>
      <c r="BI60" s="127"/>
      <c r="BJ60" s="127"/>
      <c r="BK60" s="127" t="str">
        <f>'Reflection -3'!Q59</f>
        <v>0</v>
      </c>
      <c r="BL60" s="127"/>
      <c r="BM60" s="127"/>
      <c r="BN60" s="127"/>
      <c r="BO60" s="127"/>
      <c r="BP60" s="127"/>
      <c r="BQ60" s="127" t="str">
        <f>'Reflection -3'!BA59</f>
        <v>0</v>
      </c>
      <c r="BR60" s="127"/>
      <c r="BS60" s="127"/>
      <c r="BT60" s="127" t="str">
        <f>'Reflection -3'!Q59</f>
        <v>0</v>
      </c>
      <c r="BU60" s="127"/>
      <c r="BV60" s="127"/>
      <c r="BW60" s="127"/>
      <c r="BX60" s="127"/>
      <c r="BY60" s="127"/>
      <c r="BZ60" s="127" t="str">
        <f>'Reflection -4'!BA59</f>
        <v>0</v>
      </c>
      <c r="CA60" s="127"/>
      <c r="CB60" s="127"/>
      <c r="CC60" s="127">
        <f>AVERAGE(Internal!$E60,Internal!$O60,Internal!$Y60,Internal!$AI60,Internal!$AS60,Internal!$BB60,Internal!$BK60,Internal!$BT60)</f>
        <v>2.1</v>
      </c>
      <c r="CD60" s="127">
        <f>AVERAGE(Internal!$F60,Internal!$P60,Internal!$Z60,Internal!$AJ60)</f>
        <v>2.5</v>
      </c>
      <c r="CE60" s="127">
        <f>AVERAGE(Internal!$AK60,Internal!$AA60,Internal!$Q60,Internal!$G60)</f>
        <v>1.3333333333333333</v>
      </c>
      <c r="CF60" s="127">
        <f>AVERAGE(Internal!$H60,Internal!$R60,Internal!$AB60,Internal!$AL60)</f>
        <v>2</v>
      </c>
      <c r="CG60" s="127"/>
      <c r="CH60" s="127">
        <f>AVERAGE(Internal!$AN60,Internal!$AD60,Internal!$T60,Internal!$J60)</f>
        <v>2.5</v>
      </c>
      <c r="CI60" s="127">
        <f>Internal!$CC60+Internal!$CD60+Internal!$CE60+Internal!$CF60+Internal!$CH60</f>
        <v>10.433333333333334</v>
      </c>
      <c r="CJ60" s="127">
        <f>Internal!$CI60/25*100</f>
        <v>41.733333333333334</v>
      </c>
      <c r="CK60" s="127">
        <f>AVERAGE(Internal!$BZ60,Internal!$BQ60,Internal!$BH60,Internal!$AY60,Internal!$AP60,Internal!$AF60,Internal!$V60,Internal!$L60)</f>
        <v>1</v>
      </c>
      <c r="CL60" s="127">
        <f>AVERAGE(Internal!$L60,Internal!$V60,Internal!$AF60,Internal!$AP60)</f>
        <v>1</v>
      </c>
      <c r="CM60" s="133"/>
    </row>
    <row r="61" spans="1:91" s="106" customFormat="1" ht="23.1" customHeight="1" x14ac:dyDescent="0.3">
      <c r="A61" s="134">
        <v>58</v>
      </c>
      <c r="B61" s="134" t="s">
        <v>315</v>
      </c>
      <c r="C61" s="135" t="s">
        <v>316</v>
      </c>
      <c r="D61" s="128"/>
      <c r="E61" s="128">
        <f>'RP 1'!Q60</f>
        <v>2.6</v>
      </c>
      <c r="F61" s="128">
        <f>'RP 1'!W60</f>
        <v>2</v>
      </c>
      <c r="G61" s="127">
        <f>'RP 1'!AC60</f>
        <v>2</v>
      </c>
      <c r="H61" s="127">
        <f>'RP 1'!AI60</f>
        <v>2</v>
      </c>
      <c r="I61" s="128"/>
      <c r="J61" s="128">
        <f>'RP 1'!AU60</f>
        <v>3</v>
      </c>
      <c r="K61" s="128">
        <f>'RP 1'!AZ60</f>
        <v>3</v>
      </c>
      <c r="L61" s="128">
        <f>'RP 1'!BG60</f>
        <v>0</v>
      </c>
      <c r="M61" s="128"/>
      <c r="N61" s="128"/>
      <c r="O61" s="128">
        <f>'R P- 2'!Q60</f>
        <v>2</v>
      </c>
      <c r="P61" s="128">
        <f>'R P- 2'!W60</f>
        <v>2</v>
      </c>
      <c r="Q61" s="128">
        <f>'R P- 2'!AC60</f>
        <v>2</v>
      </c>
      <c r="R61" s="128">
        <f>'R P- 2'!AI60</f>
        <v>2</v>
      </c>
      <c r="S61" s="128"/>
      <c r="T61" s="128">
        <f>'R P- 2'!AU60</f>
        <v>2</v>
      </c>
      <c r="U61" s="128">
        <f>'R P- 2'!BA60</f>
        <v>1.8333333333333333</v>
      </c>
      <c r="V61" s="128">
        <f>'R P- 2'!BG60</f>
        <v>3</v>
      </c>
      <c r="W61" s="128"/>
      <c r="X61" s="128"/>
      <c r="Y61" s="128">
        <f>'R P - 3'!Q60</f>
        <v>1.4</v>
      </c>
      <c r="Z61" s="128">
        <f>'R P - 3'!W60</f>
        <v>2</v>
      </c>
      <c r="AA61" s="128">
        <f>'R P - 3'!AC60</f>
        <v>1</v>
      </c>
      <c r="AB61" s="128">
        <f>'R P - 3'!AI60</f>
        <v>1.3333333333333333</v>
      </c>
      <c r="AC61" s="128"/>
      <c r="AD61" s="128">
        <f>'R P - 3'!AU60</f>
        <v>2</v>
      </c>
      <c r="AE61" s="128">
        <f>'R P - 3'!BA60</f>
        <v>2</v>
      </c>
      <c r="AF61" s="128">
        <f>'R P - 3'!BG60</f>
        <v>2</v>
      </c>
      <c r="AG61" s="128"/>
      <c r="AH61" s="128"/>
      <c r="AI61" s="128" t="str">
        <f>'R P -4'!Q60</f>
        <v>0</v>
      </c>
      <c r="AJ61" s="128" t="str">
        <f>'R P -4'!W60</f>
        <v>0</v>
      </c>
      <c r="AK61" s="128" t="str">
        <f>'R P -4'!AC60</f>
        <v>0</v>
      </c>
      <c r="AL61" s="128" t="str">
        <f>'R P -4'!AI60</f>
        <v>0</v>
      </c>
      <c r="AM61" s="128"/>
      <c r="AN61" s="128" t="str">
        <f>'R P -4'!AU60</f>
        <v>0</v>
      </c>
      <c r="AO61" s="128" t="str">
        <f>'R P -4'!BA60</f>
        <v>0</v>
      </c>
      <c r="AP61" s="128" t="str">
        <f>'R P -4'!BG60</f>
        <v>0</v>
      </c>
      <c r="AQ61" s="128"/>
      <c r="AR61" s="128"/>
      <c r="AS61" s="128" t="str">
        <f>'Reflection -1 '!R60</f>
        <v>0</v>
      </c>
      <c r="AT61" s="128"/>
      <c r="AU61" s="128"/>
      <c r="AV61" s="128"/>
      <c r="AW61" s="128"/>
      <c r="AX61" s="128"/>
      <c r="AY61" s="128" t="str">
        <f>'Reflection -1 '!BB60</f>
        <v>0</v>
      </c>
      <c r="AZ61" s="128"/>
      <c r="BA61" s="128"/>
      <c r="BB61" s="128" t="str">
        <f>'Reflection -2'!Q60</f>
        <v>0</v>
      </c>
      <c r="BC61" s="128"/>
      <c r="BD61" s="128"/>
      <c r="BE61" s="128"/>
      <c r="BF61" s="128"/>
      <c r="BG61" s="128"/>
      <c r="BH61" s="128" t="str">
        <f>'Reflection -2'!BA60</f>
        <v>0</v>
      </c>
      <c r="BI61" s="128"/>
      <c r="BJ61" s="128"/>
      <c r="BK61" s="128" t="str">
        <f>'Reflection -3'!Q60</f>
        <v>0</v>
      </c>
      <c r="BL61" s="128"/>
      <c r="BM61" s="128"/>
      <c r="BN61" s="128"/>
      <c r="BO61" s="128"/>
      <c r="BP61" s="128"/>
      <c r="BQ61" s="128" t="str">
        <f>'Reflection -3'!BA60</f>
        <v>0</v>
      </c>
      <c r="BR61" s="128"/>
      <c r="BS61" s="128"/>
      <c r="BT61" s="128" t="str">
        <f>'Reflection -3'!Q60</f>
        <v>0</v>
      </c>
      <c r="BU61" s="128"/>
      <c r="BV61" s="128"/>
      <c r="BW61" s="128"/>
      <c r="BX61" s="128"/>
      <c r="BY61" s="128"/>
      <c r="BZ61" s="128" t="str">
        <f>'Reflection -4'!BA60</f>
        <v>0</v>
      </c>
      <c r="CA61" s="128"/>
      <c r="CB61" s="127"/>
      <c r="CC61" s="128">
        <f>AVERAGE(Internal!$E61,Internal!$O61,Internal!$Y61,Internal!$AI61,Internal!$AS61,Internal!$BB61,Internal!$BK61,Internal!$BT61)</f>
        <v>2</v>
      </c>
      <c r="CD61" s="128">
        <f>AVERAGE(Internal!$F61,Internal!$P61,Internal!$Z61,Internal!$AJ61)</f>
        <v>2</v>
      </c>
      <c r="CE61" s="127">
        <f>AVERAGE(Internal!$AK61,Internal!$AA61,Internal!$Q61,Internal!$G61)</f>
        <v>1.6666666666666667</v>
      </c>
      <c r="CF61" s="128">
        <f>AVERAGE(Internal!$H61,Internal!$R61,Internal!$AB61,Internal!$AL61)</f>
        <v>1.7777777777777777</v>
      </c>
      <c r="CG61" s="127"/>
      <c r="CH61" s="128">
        <f>AVERAGE(Internal!$AN61,Internal!$AD61,Internal!$T61,Internal!$J61)</f>
        <v>2.3333333333333335</v>
      </c>
      <c r="CI61" s="128">
        <f>Internal!$CC61+Internal!$CD61+Internal!$CE61+Internal!$CF61+Internal!$CH61</f>
        <v>9.7777777777777786</v>
      </c>
      <c r="CJ61" s="128">
        <f>Internal!$CI61/25*100</f>
        <v>39.111111111111114</v>
      </c>
      <c r="CK61" s="128">
        <f>AVERAGE(Internal!$BZ61,Internal!$BQ61,Internal!$BH61,Internal!$AY61,Internal!$AP61,Internal!$AF61,Internal!$V61,Internal!$L61)</f>
        <v>1.6666666666666667</v>
      </c>
      <c r="CL61" s="128">
        <f>AVERAGE(Internal!$L61,Internal!$V61,Internal!$AF61,Internal!$AP61)</f>
        <v>1.6666666666666667</v>
      </c>
      <c r="CM61" s="136"/>
    </row>
    <row r="62" spans="1:91" s="106" customFormat="1" ht="23.1" customHeight="1" x14ac:dyDescent="0.3">
      <c r="A62" s="131">
        <v>59</v>
      </c>
      <c r="B62" s="131" t="s">
        <v>125</v>
      </c>
      <c r="C62" s="132" t="s">
        <v>126</v>
      </c>
      <c r="D62" s="127"/>
      <c r="E62" s="127">
        <f>'RP 1'!Q61</f>
        <v>2.6</v>
      </c>
      <c r="F62" s="127">
        <f>'RP 1'!W61</f>
        <v>4</v>
      </c>
      <c r="G62" s="127">
        <f>'RP 1'!AC61</f>
        <v>1.5</v>
      </c>
      <c r="H62" s="127">
        <f>'RP 1'!AI61</f>
        <v>3</v>
      </c>
      <c r="I62" s="127"/>
      <c r="J62" s="127">
        <f>'RP 1'!AU61</f>
        <v>1</v>
      </c>
      <c r="K62" s="127">
        <f>'RP 1'!AZ61</f>
        <v>4</v>
      </c>
      <c r="L62" s="127">
        <f>'RP 1'!BG61</f>
        <v>0</v>
      </c>
      <c r="M62" s="127"/>
      <c r="N62" s="127"/>
      <c r="O62" s="127">
        <f>'R P- 2'!Q61</f>
        <v>2.8</v>
      </c>
      <c r="P62" s="127">
        <f>'R P- 2'!W61</f>
        <v>2.6666666666666665</v>
      </c>
      <c r="Q62" s="127">
        <f>'R P- 2'!AC61</f>
        <v>1.5</v>
      </c>
      <c r="R62" s="127">
        <f>'R P- 2'!AI61</f>
        <v>3</v>
      </c>
      <c r="S62" s="127"/>
      <c r="T62" s="127">
        <f>'R P- 2'!AU61</f>
        <v>2</v>
      </c>
      <c r="U62" s="127">
        <f>'R P- 2'!BA61</f>
        <v>3.5</v>
      </c>
      <c r="V62" s="127">
        <f>'R P- 2'!BG61</f>
        <v>4</v>
      </c>
      <c r="W62" s="127"/>
      <c r="X62" s="127"/>
      <c r="Y62" s="127">
        <f>'R P - 3'!Q61</f>
        <v>1.4</v>
      </c>
      <c r="Z62" s="127">
        <f>'R P - 3'!W61</f>
        <v>0</v>
      </c>
      <c r="AA62" s="127">
        <f>'R P - 3'!AC61</f>
        <v>0</v>
      </c>
      <c r="AB62" s="127">
        <f>'R P - 3'!AI61</f>
        <v>0</v>
      </c>
      <c r="AC62" s="127"/>
      <c r="AD62" s="127">
        <f>'R P - 3'!AU61</f>
        <v>0</v>
      </c>
      <c r="AE62" s="127">
        <f>'R P - 3'!BA61</f>
        <v>0</v>
      </c>
      <c r="AF62" s="127">
        <f>'R P - 3'!BG61</f>
        <v>0</v>
      </c>
      <c r="AG62" s="127"/>
      <c r="AH62" s="127"/>
      <c r="AI62" s="127">
        <f>'R P -4'!Q61</f>
        <v>3</v>
      </c>
      <c r="AJ62" s="127">
        <f>'R P -4'!W61</f>
        <v>4</v>
      </c>
      <c r="AK62" s="127">
        <f>'R P -4'!AC61</f>
        <v>2.5</v>
      </c>
      <c r="AL62" s="127">
        <f>'R P -4'!AI61</f>
        <v>3</v>
      </c>
      <c r="AM62" s="127"/>
      <c r="AN62" s="127">
        <f>'R P -4'!AU61</f>
        <v>4</v>
      </c>
      <c r="AO62" s="127">
        <f>'R P -4'!BA61</f>
        <v>3</v>
      </c>
      <c r="AP62" s="127">
        <f>'R P -4'!BG61</f>
        <v>3.5</v>
      </c>
      <c r="AQ62" s="127"/>
      <c r="AR62" s="127"/>
      <c r="AS62" s="127">
        <f>'Reflection -1 '!R61</f>
        <v>3</v>
      </c>
      <c r="AT62" s="127"/>
      <c r="AU62" s="127"/>
      <c r="AV62" s="127"/>
      <c r="AW62" s="127"/>
      <c r="AX62" s="127"/>
      <c r="AY62" s="127">
        <f>'Reflection -1 '!BB61</f>
        <v>4</v>
      </c>
      <c r="AZ62" s="127"/>
      <c r="BA62" s="127"/>
      <c r="BB62" s="127">
        <f>'Reflection -2'!Q61</f>
        <v>2.3333333333333335</v>
      </c>
      <c r="BC62" s="127"/>
      <c r="BD62" s="127"/>
      <c r="BE62" s="127"/>
      <c r="BF62" s="127"/>
      <c r="BG62" s="127"/>
      <c r="BH62" s="127">
        <f>'Reflection -2'!BA61</f>
        <v>2.5</v>
      </c>
      <c r="BI62" s="127"/>
      <c r="BJ62" s="127"/>
      <c r="BK62" s="127">
        <f>'Reflection -3'!Q61</f>
        <v>3</v>
      </c>
      <c r="BL62" s="127"/>
      <c r="BM62" s="127"/>
      <c r="BN62" s="127"/>
      <c r="BO62" s="127"/>
      <c r="BP62" s="127"/>
      <c r="BQ62" s="127">
        <f>'Reflection -3'!BA61</f>
        <v>1.6666666666666667</v>
      </c>
      <c r="BR62" s="127"/>
      <c r="BS62" s="127"/>
      <c r="BT62" s="127">
        <f>'Reflection -3'!Q61</f>
        <v>3</v>
      </c>
      <c r="BU62" s="127"/>
      <c r="BV62" s="127"/>
      <c r="BW62" s="127"/>
      <c r="BX62" s="127"/>
      <c r="BY62" s="127"/>
      <c r="BZ62" s="127">
        <f>'Reflection -4'!BA61</f>
        <v>2.5</v>
      </c>
      <c r="CA62" s="127"/>
      <c r="CB62" s="127"/>
      <c r="CC62" s="127">
        <f>AVERAGE(Internal!$E62,Internal!$O62,Internal!$Y62,Internal!$AI62,Internal!$AS62,Internal!$BB62,Internal!$BK62,Internal!$BT62)</f>
        <v>2.6416666666666666</v>
      </c>
      <c r="CD62" s="127">
        <f>AVERAGE(Internal!$F62,Internal!$P62,Internal!$Z62,Internal!$AJ62)</f>
        <v>2.6666666666666665</v>
      </c>
      <c r="CE62" s="127">
        <f>AVERAGE(Internal!$AK62,Internal!$AA62,Internal!$Q62,Internal!$G62)</f>
        <v>1.375</v>
      </c>
      <c r="CF62" s="127">
        <f>AVERAGE(Internal!$H62,Internal!$R62,Internal!$AB62,Internal!$AL62)</f>
        <v>2.25</v>
      </c>
      <c r="CG62" s="127"/>
      <c r="CH62" s="127">
        <f>AVERAGE(Internal!$AN62,Internal!$AD62,Internal!$T62,Internal!$J62)</f>
        <v>1.75</v>
      </c>
      <c r="CI62" s="127">
        <f>Internal!$CC62+Internal!$CD62+Internal!$CE62+Internal!$CF62+Internal!$CH62</f>
        <v>10.683333333333334</v>
      </c>
      <c r="CJ62" s="127">
        <f>Internal!$CI62/25*100</f>
        <v>42.733333333333334</v>
      </c>
      <c r="CK62" s="127">
        <f>AVERAGE(Internal!$BZ62,Internal!$BQ62,Internal!$BH62,Internal!$AY62,Internal!$AP62,Internal!$AF62,Internal!$V62,Internal!$L62)</f>
        <v>2.2708333333333335</v>
      </c>
      <c r="CL62" s="127">
        <f>AVERAGE(Internal!$L62,Internal!$V62,Internal!$AF62,Internal!$AP62)</f>
        <v>1.875</v>
      </c>
      <c r="CM62" s="133"/>
    </row>
    <row r="63" spans="1:91" s="106" customFormat="1" ht="23.1" customHeight="1" x14ac:dyDescent="0.3">
      <c r="A63" s="134">
        <v>60</v>
      </c>
      <c r="B63" s="134" t="s">
        <v>41</v>
      </c>
      <c r="C63" s="135" t="s">
        <v>42</v>
      </c>
      <c r="D63" s="128"/>
      <c r="E63" s="128" t="str">
        <f>'RP 1'!Q62</f>
        <v>0</v>
      </c>
      <c r="F63" s="128" t="str">
        <f>'RP 1'!W62</f>
        <v>0</v>
      </c>
      <c r="G63" s="127" t="str">
        <f>'RP 1'!AC62</f>
        <v>0</v>
      </c>
      <c r="H63" s="127" t="str">
        <f>'RP 1'!AI62</f>
        <v>0</v>
      </c>
      <c r="I63" s="128"/>
      <c r="J63" s="128" t="str">
        <f>'RP 1'!AU62</f>
        <v>0</v>
      </c>
      <c r="K63" s="128" t="str">
        <f>'RP 1'!AZ62</f>
        <v>0</v>
      </c>
      <c r="L63" s="128" t="str">
        <f>'RP 1'!BG62</f>
        <v>0</v>
      </c>
      <c r="M63" s="128"/>
      <c r="N63" s="128"/>
      <c r="O63" s="128" t="str">
        <f>'R P- 2'!Q62</f>
        <v>0</v>
      </c>
      <c r="P63" s="128" t="str">
        <f>'R P- 2'!W62</f>
        <v>0</v>
      </c>
      <c r="Q63" s="128" t="str">
        <f>'R P- 2'!AC62</f>
        <v>0</v>
      </c>
      <c r="R63" s="128" t="str">
        <f>'R P- 2'!AI62</f>
        <v>0</v>
      </c>
      <c r="S63" s="128"/>
      <c r="T63" s="128" t="str">
        <f>'R P- 2'!AU62</f>
        <v>0</v>
      </c>
      <c r="U63" s="128" t="str">
        <f>'R P- 2'!BA62</f>
        <v>0</v>
      </c>
      <c r="V63" s="128" t="str">
        <f>'R P- 2'!BG62</f>
        <v>0</v>
      </c>
      <c r="W63" s="128"/>
      <c r="X63" s="128"/>
      <c r="Y63" s="128">
        <f>'R P - 3'!Q62</f>
        <v>2.4</v>
      </c>
      <c r="Z63" s="128">
        <f>'R P - 3'!W62</f>
        <v>0</v>
      </c>
      <c r="AA63" s="128">
        <f>'R P - 3'!AC62</f>
        <v>0</v>
      </c>
      <c r="AB63" s="128">
        <f>'R P - 3'!AI62</f>
        <v>0</v>
      </c>
      <c r="AC63" s="128"/>
      <c r="AD63" s="128">
        <f>'R P - 3'!AU62</f>
        <v>0</v>
      </c>
      <c r="AE63" s="128">
        <f>'R P - 3'!BA62</f>
        <v>0</v>
      </c>
      <c r="AF63" s="128">
        <f>'R P - 3'!BG62</f>
        <v>0</v>
      </c>
      <c r="AG63" s="128"/>
      <c r="AH63" s="128"/>
      <c r="AI63" s="128">
        <f>'R P -4'!Q62</f>
        <v>2.2000000000000002</v>
      </c>
      <c r="AJ63" s="128">
        <f>'R P -4'!W62</f>
        <v>4</v>
      </c>
      <c r="AK63" s="128">
        <f>'R P -4'!AC62</f>
        <v>3.5</v>
      </c>
      <c r="AL63" s="128">
        <f>'R P -4'!AI62</f>
        <v>5</v>
      </c>
      <c r="AM63" s="128"/>
      <c r="AN63" s="128">
        <f>'R P -4'!AU62</f>
        <v>5</v>
      </c>
      <c r="AO63" s="128">
        <f>'R P -4'!BA62</f>
        <v>4</v>
      </c>
      <c r="AP63" s="128">
        <f>'R P -4'!BG62</f>
        <v>4.5</v>
      </c>
      <c r="AQ63" s="128"/>
      <c r="AR63" s="128"/>
      <c r="AS63" s="128">
        <f>'Reflection -1 '!R62</f>
        <v>3.3333333333333335</v>
      </c>
      <c r="AT63" s="128"/>
      <c r="AU63" s="128"/>
      <c r="AV63" s="128"/>
      <c r="AW63" s="128"/>
      <c r="AX63" s="128"/>
      <c r="AY63" s="128">
        <f>'Reflection -1 '!BB62</f>
        <v>4.5</v>
      </c>
      <c r="AZ63" s="128"/>
      <c r="BA63" s="128"/>
      <c r="BB63" s="128">
        <f>'Reflection -2'!Q62</f>
        <v>0</v>
      </c>
      <c r="BC63" s="128"/>
      <c r="BD63" s="128"/>
      <c r="BE63" s="128"/>
      <c r="BF63" s="128"/>
      <c r="BG63" s="128"/>
      <c r="BH63" s="128">
        <f>'Reflection -2'!BA62</f>
        <v>0</v>
      </c>
      <c r="BI63" s="128"/>
      <c r="BJ63" s="128"/>
      <c r="BK63" s="128">
        <f>'Reflection -3'!Q62</f>
        <v>0</v>
      </c>
      <c r="BL63" s="128"/>
      <c r="BM63" s="128"/>
      <c r="BN63" s="128"/>
      <c r="BO63" s="128"/>
      <c r="BP63" s="128"/>
      <c r="BQ63" s="128">
        <f>'Reflection -3'!BA62</f>
        <v>0</v>
      </c>
      <c r="BR63" s="128"/>
      <c r="BS63" s="128"/>
      <c r="BT63" s="128">
        <f>'Reflection -3'!Q62</f>
        <v>0</v>
      </c>
      <c r="BU63" s="128"/>
      <c r="BV63" s="128"/>
      <c r="BW63" s="128"/>
      <c r="BX63" s="128"/>
      <c r="BY63" s="128"/>
      <c r="BZ63" s="128">
        <f>'Reflection -4'!BA62</f>
        <v>0</v>
      </c>
      <c r="CA63" s="128"/>
      <c r="CB63" s="127"/>
      <c r="CC63" s="128">
        <f>AVERAGE(Internal!$E63,Internal!$O63,Internal!$Y63,Internal!$AI63,Internal!$AS63,Internal!$BB63,Internal!$BK63,Internal!$BT63)</f>
        <v>1.3222222222222222</v>
      </c>
      <c r="CD63" s="128">
        <f>AVERAGE(Internal!$F63,Internal!$P63,Internal!$Z63,Internal!$AJ63)</f>
        <v>2</v>
      </c>
      <c r="CE63" s="127">
        <f>AVERAGE(Internal!$AK63,Internal!$AA63,Internal!$Q63,Internal!$G63)</f>
        <v>1.75</v>
      </c>
      <c r="CF63" s="128">
        <f>AVERAGE(Internal!$H63,Internal!$R63,Internal!$AB63,Internal!$AL63)</f>
        <v>2.5</v>
      </c>
      <c r="CG63" s="127"/>
      <c r="CH63" s="128">
        <f>AVERAGE(Internal!$AN63,Internal!$AD63,Internal!$T63,Internal!$J63)</f>
        <v>2.5</v>
      </c>
      <c r="CI63" s="128">
        <f>Internal!$CC63+Internal!$CD63+Internal!$CE63+Internal!$CF63+Internal!$CH63</f>
        <v>10.072222222222223</v>
      </c>
      <c r="CJ63" s="128">
        <f>Internal!$CI63/25*100</f>
        <v>40.288888888888891</v>
      </c>
      <c r="CK63" s="128">
        <f>AVERAGE(Internal!$BZ63,Internal!$BQ63,Internal!$BH63,Internal!$AY63,Internal!$AP63,Internal!$AF63,Internal!$V63,Internal!$L63)</f>
        <v>1.5</v>
      </c>
      <c r="CL63" s="128">
        <f>AVERAGE(Internal!$L63,Internal!$V63,Internal!$AF63,Internal!$AP63)</f>
        <v>2.25</v>
      </c>
      <c r="CM63" s="136"/>
    </row>
    <row r="64" spans="1:91" s="106" customFormat="1" ht="23.1" customHeight="1" x14ac:dyDescent="0.3">
      <c r="A64" s="131">
        <v>61</v>
      </c>
      <c r="B64" s="131" t="s">
        <v>127</v>
      </c>
      <c r="C64" s="132" t="s">
        <v>128</v>
      </c>
      <c r="D64" s="127"/>
      <c r="E64" s="127">
        <f>'RP 1'!Q63</f>
        <v>1.6</v>
      </c>
      <c r="F64" s="127">
        <f>'RP 1'!W63</f>
        <v>1</v>
      </c>
      <c r="G64" s="127">
        <f>'RP 1'!AC63</f>
        <v>2.5</v>
      </c>
      <c r="H64" s="127">
        <f>'RP 1'!AI63</f>
        <v>3.5</v>
      </c>
      <c r="I64" s="127"/>
      <c r="J64" s="127">
        <f>'RP 1'!AU63</f>
        <v>1</v>
      </c>
      <c r="K64" s="127">
        <f>'RP 1'!AZ63</f>
        <v>3</v>
      </c>
      <c r="L64" s="127">
        <f>'RP 1'!BG63</f>
        <v>0</v>
      </c>
      <c r="M64" s="127"/>
      <c r="N64" s="127"/>
      <c r="O64" s="127">
        <f>'R P- 2'!Q63</f>
        <v>2.4</v>
      </c>
      <c r="P64" s="127">
        <f>'R P- 2'!W63</f>
        <v>3.6666666666666665</v>
      </c>
      <c r="Q64" s="127">
        <f>'R P- 2'!AC63</f>
        <v>2.5</v>
      </c>
      <c r="R64" s="127">
        <f>'R P- 2'!AI63</f>
        <v>3.5</v>
      </c>
      <c r="S64" s="127"/>
      <c r="T64" s="127">
        <f>'R P- 2'!AU63</f>
        <v>2.5</v>
      </c>
      <c r="U64" s="127">
        <f>'R P- 2'!BA63</f>
        <v>3</v>
      </c>
      <c r="V64" s="127">
        <f>'R P- 2'!BG63</f>
        <v>2</v>
      </c>
      <c r="W64" s="127"/>
      <c r="X64" s="127"/>
      <c r="Y64" s="127">
        <f>'R P - 3'!Q63</f>
        <v>2.2000000000000002</v>
      </c>
      <c r="Z64" s="127">
        <f>'R P - 3'!W63</f>
        <v>0</v>
      </c>
      <c r="AA64" s="127">
        <f>'R P - 3'!AC63</f>
        <v>0</v>
      </c>
      <c r="AB64" s="127">
        <f>'R P - 3'!AI63</f>
        <v>0</v>
      </c>
      <c r="AC64" s="127"/>
      <c r="AD64" s="127">
        <f>'R P - 3'!AU63</f>
        <v>0</v>
      </c>
      <c r="AE64" s="127">
        <f>'R P - 3'!BA63</f>
        <v>0</v>
      </c>
      <c r="AF64" s="127">
        <f>'R P - 3'!BG63</f>
        <v>0</v>
      </c>
      <c r="AG64" s="127"/>
      <c r="AH64" s="127"/>
      <c r="AI64" s="127">
        <f>'R P -4'!Q63</f>
        <v>2</v>
      </c>
      <c r="AJ64" s="127">
        <f>'R P -4'!W63</f>
        <v>2</v>
      </c>
      <c r="AK64" s="127">
        <f>'R P -4'!AC63</f>
        <v>2</v>
      </c>
      <c r="AL64" s="127">
        <f>'R P -4'!AI63</f>
        <v>4</v>
      </c>
      <c r="AM64" s="127"/>
      <c r="AN64" s="127">
        <f>'R P -4'!AU63</f>
        <v>3</v>
      </c>
      <c r="AO64" s="127">
        <f>'R P -4'!BA63</f>
        <v>2</v>
      </c>
      <c r="AP64" s="127">
        <f>'R P -4'!BG63</f>
        <v>2</v>
      </c>
      <c r="AQ64" s="127"/>
      <c r="AR64" s="127"/>
      <c r="AS64" s="127">
        <f>'Reflection -1 '!R63</f>
        <v>3.3333333333333335</v>
      </c>
      <c r="AT64" s="127"/>
      <c r="AU64" s="127"/>
      <c r="AV64" s="127"/>
      <c r="AW64" s="127"/>
      <c r="AX64" s="127"/>
      <c r="AY64" s="127">
        <f>'Reflection -1 '!BB63</f>
        <v>4</v>
      </c>
      <c r="AZ64" s="127"/>
      <c r="BA64" s="127"/>
      <c r="BB64" s="127">
        <f>'Reflection -2'!Q63</f>
        <v>4</v>
      </c>
      <c r="BC64" s="127"/>
      <c r="BD64" s="127"/>
      <c r="BE64" s="127"/>
      <c r="BF64" s="127"/>
      <c r="BG64" s="127"/>
      <c r="BH64" s="127">
        <f>'Reflection -2'!BA63</f>
        <v>2.5</v>
      </c>
      <c r="BI64" s="127"/>
      <c r="BJ64" s="127"/>
      <c r="BK64" s="127">
        <f>'Reflection -3'!Q63</f>
        <v>2.6666666666666665</v>
      </c>
      <c r="BL64" s="127"/>
      <c r="BM64" s="127"/>
      <c r="BN64" s="127"/>
      <c r="BO64" s="127"/>
      <c r="BP64" s="127"/>
      <c r="BQ64" s="127">
        <f>'Reflection -3'!BA63</f>
        <v>1.6666666666666667</v>
      </c>
      <c r="BR64" s="127"/>
      <c r="BS64" s="127"/>
      <c r="BT64" s="127">
        <f>'Reflection -3'!Q63</f>
        <v>2.6666666666666665</v>
      </c>
      <c r="BU64" s="127"/>
      <c r="BV64" s="127"/>
      <c r="BW64" s="127"/>
      <c r="BX64" s="127"/>
      <c r="BY64" s="127"/>
      <c r="BZ64" s="127">
        <f>'Reflection -4'!BA63</f>
        <v>2.5</v>
      </c>
      <c r="CA64" s="127"/>
      <c r="CB64" s="127"/>
      <c r="CC64" s="127">
        <f>AVERAGE(Internal!$E64,Internal!$O64,Internal!$Y64,Internal!$AI64,Internal!$AS64,Internal!$BB64,Internal!$BK64,Internal!$BT64)</f>
        <v>2.6083333333333334</v>
      </c>
      <c r="CD64" s="127">
        <f>AVERAGE(Internal!$F64,Internal!$P64,Internal!$Z64,Internal!$AJ64)</f>
        <v>1.6666666666666665</v>
      </c>
      <c r="CE64" s="127">
        <f>AVERAGE(Internal!$AK64,Internal!$AA64,Internal!$Q64,Internal!$G64)</f>
        <v>1.75</v>
      </c>
      <c r="CF64" s="127">
        <f>AVERAGE(Internal!$H64,Internal!$R64,Internal!$AB64,Internal!$AL64)</f>
        <v>2.75</v>
      </c>
      <c r="CG64" s="127"/>
      <c r="CH64" s="127">
        <f>AVERAGE(Internal!$AN64,Internal!$AD64,Internal!$T64,Internal!$J64)</f>
        <v>1.625</v>
      </c>
      <c r="CI64" s="127">
        <f>Internal!$CC64+Internal!$CD64+Internal!$CE64+Internal!$CF64+Internal!$CH64</f>
        <v>10.4</v>
      </c>
      <c r="CJ64" s="127">
        <f>Internal!$CI64/25*100</f>
        <v>41.6</v>
      </c>
      <c r="CK64" s="127">
        <f>AVERAGE(Internal!$BZ64,Internal!$BQ64,Internal!$BH64,Internal!$AY64,Internal!$AP64,Internal!$AF64,Internal!$V64,Internal!$L64)</f>
        <v>1.8333333333333335</v>
      </c>
      <c r="CL64" s="127">
        <f>AVERAGE(Internal!$L64,Internal!$V64,Internal!$AF64,Internal!$AP64)</f>
        <v>1</v>
      </c>
      <c r="CM64" s="133"/>
    </row>
    <row r="65" spans="1:91" s="106" customFormat="1" ht="23.1" customHeight="1" x14ac:dyDescent="0.3">
      <c r="A65" s="134">
        <v>62</v>
      </c>
      <c r="B65" s="134" t="s">
        <v>274</v>
      </c>
      <c r="C65" s="135" t="s">
        <v>275</v>
      </c>
      <c r="D65" s="128"/>
      <c r="E65" s="128">
        <f>'RP 1'!Q64</f>
        <v>3</v>
      </c>
      <c r="F65" s="128">
        <f>'RP 1'!W64</f>
        <v>3</v>
      </c>
      <c r="G65" s="127">
        <f>'RP 1'!AC64</f>
        <v>3</v>
      </c>
      <c r="H65" s="127">
        <f>'RP 1'!AI64</f>
        <v>3</v>
      </c>
      <c r="I65" s="128"/>
      <c r="J65" s="128">
        <f>'RP 1'!AU64</f>
        <v>3</v>
      </c>
      <c r="K65" s="128">
        <f>'RP 1'!AZ64</f>
        <v>2</v>
      </c>
      <c r="L65" s="128">
        <f>'RP 1'!BG64</f>
        <v>0</v>
      </c>
      <c r="M65" s="128"/>
      <c r="N65" s="128"/>
      <c r="O65" s="128">
        <f>'R P- 2'!Q64</f>
        <v>3</v>
      </c>
      <c r="P65" s="128">
        <f>'R P- 2'!W64</f>
        <v>3</v>
      </c>
      <c r="Q65" s="128">
        <f>'R P- 2'!AC64</f>
        <v>3</v>
      </c>
      <c r="R65" s="128">
        <f>'R P- 2'!AI64</f>
        <v>3</v>
      </c>
      <c r="S65" s="128"/>
      <c r="T65" s="128">
        <f>'R P- 2'!AU64</f>
        <v>3</v>
      </c>
      <c r="U65" s="128">
        <f>'R P- 2'!BA64</f>
        <v>2.75</v>
      </c>
      <c r="V65" s="128">
        <f>'R P- 2'!BG64</f>
        <v>3</v>
      </c>
      <c r="W65" s="128"/>
      <c r="X65" s="128"/>
      <c r="Y65" s="128" t="str">
        <f>'R P - 3'!Q64</f>
        <v>0</v>
      </c>
      <c r="Z65" s="128" t="str">
        <f>'R P - 3'!W64</f>
        <v>0</v>
      </c>
      <c r="AA65" s="128">
        <f>'R P - 3'!AC64</f>
        <v>0</v>
      </c>
      <c r="AB65" s="128" t="str">
        <f>'R P - 3'!AI64</f>
        <v>0</v>
      </c>
      <c r="AC65" s="128"/>
      <c r="AD65" s="128" t="str">
        <f>'R P - 3'!AU64</f>
        <v>0</v>
      </c>
      <c r="AE65" s="128" t="str">
        <f>'R P - 3'!BA64</f>
        <v>0</v>
      </c>
      <c r="AF65" s="128" t="str">
        <f>'R P - 3'!BG64</f>
        <v>0</v>
      </c>
      <c r="AG65" s="128"/>
      <c r="AH65" s="128"/>
      <c r="AI65" s="128" t="str">
        <f>'R P -4'!Q64</f>
        <v>0</v>
      </c>
      <c r="AJ65" s="128" t="str">
        <f>'R P -4'!W64</f>
        <v>0</v>
      </c>
      <c r="AK65" s="128" t="str">
        <f>'R P -4'!AC64</f>
        <v>0</v>
      </c>
      <c r="AL65" s="128" t="str">
        <f>'R P -4'!AI64</f>
        <v>0</v>
      </c>
      <c r="AM65" s="128"/>
      <c r="AN65" s="128" t="str">
        <f>'R P -4'!AU64</f>
        <v>0</v>
      </c>
      <c r="AO65" s="128" t="str">
        <f>'R P -4'!BA64</f>
        <v>0</v>
      </c>
      <c r="AP65" s="128" t="str">
        <f>'R P -4'!BG64</f>
        <v>0</v>
      </c>
      <c r="AQ65" s="128"/>
      <c r="AR65" s="128"/>
      <c r="AS65" s="128">
        <f>'Reflection -1 '!R64</f>
        <v>2.3333333333333335</v>
      </c>
      <c r="AT65" s="128"/>
      <c r="AU65" s="128"/>
      <c r="AV65" s="128"/>
      <c r="AW65" s="128"/>
      <c r="AX65" s="128"/>
      <c r="AY65" s="128">
        <f>'Reflection -1 '!BB64</f>
        <v>3</v>
      </c>
      <c r="AZ65" s="128"/>
      <c r="BA65" s="128"/>
      <c r="BB65" s="128">
        <f>'Reflection -2'!Q64</f>
        <v>2.6666666666666665</v>
      </c>
      <c r="BC65" s="128"/>
      <c r="BD65" s="128"/>
      <c r="BE65" s="128"/>
      <c r="BF65" s="128"/>
      <c r="BG65" s="128"/>
      <c r="BH65" s="128">
        <f>'Reflection -2'!BA64</f>
        <v>2.5</v>
      </c>
      <c r="BI65" s="128"/>
      <c r="BJ65" s="128"/>
      <c r="BK65" s="128">
        <f>'Reflection -3'!Q64</f>
        <v>1.6666666666666667</v>
      </c>
      <c r="BL65" s="128"/>
      <c r="BM65" s="128"/>
      <c r="BN65" s="128"/>
      <c r="BO65" s="128"/>
      <c r="BP65" s="128"/>
      <c r="BQ65" s="128">
        <f>'Reflection -3'!BA64</f>
        <v>1.6666666666666667</v>
      </c>
      <c r="BR65" s="128"/>
      <c r="BS65" s="128"/>
      <c r="BT65" s="128">
        <f>'Reflection -3'!Q64</f>
        <v>1.6666666666666667</v>
      </c>
      <c r="BU65" s="128"/>
      <c r="BV65" s="128"/>
      <c r="BW65" s="128"/>
      <c r="BX65" s="128"/>
      <c r="BY65" s="128"/>
      <c r="BZ65" s="128">
        <f>'Reflection -4'!BA64</f>
        <v>2.5</v>
      </c>
      <c r="CA65" s="128"/>
      <c r="CB65" s="127"/>
      <c r="CC65" s="128">
        <f>AVERAGE(Internal!$E65,Internal!$O65,Internal!$Y65,Internal!$AI65,Internal!$AS65,Internal!$BB65,Internal!$BK65,Internal!$BT65)</f>
        <v>2.3888888888888888</v>
      </c>
      <c r="CD65" s="128">
        <f>AVERAGE(Internal!$F65,Internal!$P65,Internal!$Z65,Internal!$AJ65)</f>
        <v>3</v>
      </c>
      <c r="CE65" s="127">
        <f>AVERAGE(Internal!$AK65,Internal!$AA65,Internal!$Q65,Internal!$G65)</f>
        <v>2</v>
      </c>
      <c r="CF65" s="128">
        <f>AVERAGE(Internal!$H65,Internal!$R65,Internal!$AB65,Internal!$AL65)</f>
        <v>3</v>
      </c>
      <c r="CG65" s="127"/>
      <c r="CH65" s="128">
        <f>AVERAGE(Internal!$AN65,Internal!$AD65,Internal!$T65,Internal!$J65)</f>
        <v>3</v>
      </c>
      <c r="CI65" s="128">
        <f>Internal!$CC65+Internal!$CD65+Internal!$CE65+Internal!$CF65+Internal!$CH65</f>
        <v>13.388888888888889</v>
      </c>
      <c r="CJ65" s="128">
        <f>Internal!$CI65/25*100</f>
        <v>53.555555555555557</v>
      </c>
      <c r="CK65" s="128">
        <f>AVERAGE(Internal!$BZ65,Internal!$BQ65,Internal!$BH65,Internal!$AY65,Internal!$AP65,Internal!$AF65,Internal!$V65,Internal!$L65)</f>
        <v>2.1111111111111112</v>
      </c>
      <c r="CL65" s="128">
        <f>AVERAGE(Internal!$L65,Internal!$V65,Internal!$AF65,Internal!$AP65)</f>
        <v>1.5</v>
      </c>
      <c r="CM65" s="136"/>
    </row>
    <row r="66" spans="1:91" s="106" customFormat="1" ht="23.1" customHeight="1" x14ac:dyDescent="0.3">
      <c r="A66" s="131">
        <v>63</v>
      </c>
      <c r="B66" s="131" t="s">
        <v>59</v>
      </c>
      <c r="C66" s="132" t="s">
        <v>60</v>
      </c>
      <c r="D66" s="127"/>
      <c r="E66" s="127">
        <f>'RP 1'!Q65</f>
        <v>3.2</v>
      </c>
      <c r="F66" s="127">
        <f>'RP 1'!W65</f>
        <v>3</v>
      </c>
      <c r="G66" s="127">
        <f>'RP 1'!AC65</f>
        <v>3</v>
      </c>
      <c r="H66" s="127">
        <f>'RP 1'!AI65</f>
        <v>2.5</v>
      </c>
      <c r="I66" s="127"/>
      <c r="J66" s="127">
        <f>'RP 1'!AU65</f>
        <v>1</v>
      </c>
      <c r="K66" s="127">
        <f>'RP 1'!AZ65</f>
        <v>3</v>
      </c>
      <c r="L66" s="127">
        <f>'RP 1'!BG65</f>
        <v>0</v>
      </c>
      <c r="M66" s="127"/>
      <c r="N66" s="127"/>
      <c r="O66" s="127">
        <f>'R P- 2'!Q65</f>
        <v>3.2</v>
      </c>
      <c r="P66" s="127">
        <f>'R P- 2'!W65</f>
        <v>3</v>
      </c>
      <c r="Q66" s="127">
        <f>'R P- 2'!AC65</f>
        <v>3</v>
      </c>
      <c r="R66" s="127">
        <f>'R P- 2'!AI65</f>
        <v>2.5</v>
      </c>
      <c r="S66" s="127"/>
      <c r="T66" s="127">
        <f>'R P- 2'!AU65</f>
        <v>1</v>
      </c>
      <c r="U66" s="127">
        <f>'R P- 2'!BA65</f>
        <v>3</v>
      </c>
      <c r="V66" s="127">
        <f>'R P- 2'!BG65</f>
        <v>4</v>
      </c>
      <c r="W66" s="127"/>
      <c r="X66" s="127"/>
      <c r="Y66" s="127">
        <f>'R P - 3'!Q65</f>
        <v>0.6</v>
      </c>
      <c r="Z66" s="127">
        <f>'R P - 3'!W65</f>
        <v>0</v>
      </c>
      <c r="AA66" s="127">
        <f>'R P - 3'!AC65</f>
        <v>0</v>
      </c>
      <c r="AB66" s="127">
        <f>'R P - 3'!AI65</f>
        <v>0</v>
      </c>
      <c r="AC66" s="127"/>
      <c r="AD66" s="127">
        <f>'R P - 3'!AU65</f>
        <v>0</v>
      </c>
      <c r="AE66" s="127">
        <f>'R P - 3'!BA65</f>
        <v>0</v>
      </c>
      <c r="AF66" s="127">
        <f>'R P - 3'!BG65</f>
        <v>0</v>
      </c>
      <c r="AG66" s="127"/>
      <c r="AH66" s="127"/>
      <c r="AI66" s="127">
        <f>'R P -4'!Q65</f>
        <v>3</v>
      </c>
      <c r="AJ66" s="127">
        <f>'R P -4'!W65</f>
        <v>3</v>
      </c>
      <c r="AK66" s="127">
        <f>'R P -4'!AC65</f>
        <v>2</v>
      </c>
      <c r="AL66" s="127">
        <f>'R P -4'!AI65</f>
        <v>2</v>
      </c>
      <c r="AM66" s="127"/>
      <c r="AN66" s="127">
        <f>'R P -4'!AU65</f>
        <v>3</v>
      </c>
      <c r="AO66" s="127">
        <f>'R P -4'!BA65</f>
        <v>1</v>
      </c>
      <c r="AP66" s="127">
        <f>'R P -4'!BG65</f>
        <v>4.5</v>
      </c>
      <c r="AQ66" s="127"/>
      <c r="AR66" s="127"/>
      <c r="AS66" s="127">
        <f>'Reflection -1 '!R65</f>
        <v>3.3333333333333335</v>
      </c>
      <c r="AT66" s="127"/>
      <c r="AU66" s="127"/>
      <c r="AV66" s="127"/>
      <c r="AW66" s="127"/>
      <c r="AX66" s="127"/>
      <c r="AY66" s="127">
        <f>'Reflection -1 '!BB65</f>
        <v>4</v>
      </c>
      <c r="AZ66" s="127"/>
      <c r="BA66" s="127"/>
      <c r="BB66" s="127">
        <f>'Reflection -2'!Q65</f>
        <v>3.6666666666666665</v>
      </c>
      <c r="BC66" s="127"/>
      <c r="BD66" s="127"/>
      <c r="BE66" s="127"/>
      <c r="BF66" s="127"/>
      <c r="BG66" s="127"/>
      <c r="BH66" s="127">
        <f>'Reflection -2'!BA65</f>
        <v>2.5</v>
      </c>
      <c r="BI66" s="127"/>
      <c r="BJ66" s="127"/>
      <c r="BK66" s="127">
        <f>'Reflection -3'!Q65</f>
        <v>0</v>
      </c>
      <c r="BL66" s="127"/>
      <c r="BM66" s="127"/>
      <c r="BN66" s="127"/>
      <c r="BO66" s="127"/>
      <c r="BP66" s="127"/>
      <c r="BQ66" s="127">
        <f>'Reflection -3'!BA65</f>
        <v>0</v>
      </c>
      <c r="BR66" s="127"/>
      <c r="BS66" s="127"/>
      <c r="BT66" s="127">
        <f>'Reflection -3'!Q65</f>
        <v>0</v>
      </c>
      <c r="BU66" s="127"/>
      <c r="BV66" s="127"/>
      <c r="BW66" s="127"/>
      <c r="BX66" s="127"/>
      <c r="BY66" s="127"/>
      <c r="BZ66" s="127">
        <f>'Reflection -4'!BA65</f>
        <v>2.5</v>
      </c>
      <c r="CA66" s="127"/>
      <c r="CB66" s="127"/>
      <c r="CC66" s="127">
        <f>AVERAGE(Internal!$E66,Internal!$O66,Internal!$Y66,Internal!$AI66,Internal!$AS66,Internal!$BB66,Internal!$BK66,Internal!$BT66)</f>
        <v>2.125</v>
      </c>
      <c r="CD66" s="127">
        <f>AVERAGE(Internal!$F66,Internal!$P66,Internal!$Z66,Internal!$AJ66)</f>
        <v>2.25</v>
      </c>
      <c r="CE66" s="127">
        <f>AVERAGE(Internal!$AK66,Internal!$AA66,Internal!$Q66,Internal!$G66)</f>
        <v>2</v>
      </c>
      <c r="CF66" s="127">
        <f>AVERAGE(Internal!$H66,Internal!$R66,Internal!$AB66,Internal!$AL66)</f>
        <v>1.75</v>
      </c>
      <c r="CG66" s="127"/>
      <c r="CH66" s="127">
        <f>AVERAGE(Internal!$AN66,Internal!$AD66,Internal!$T66,Internal!$J66)</f>
        <v>1.25</v>
      </c>
      <c r="CI66" s="127">
        <f>Internal!$CC66+Internal!$CD66+Internal!$CE66+Internal!$CF66+Internal!$CH66</f>
        <v>9.375</v>
      </c>
      <c r="CJ66" s="127">
        <f>Internal!$CI66/25*100</f>
        <v>37.5</v>
      </c>
      <c r="CK66" s="127">
        <f>AVERAGE(Internal!$BZ66,Internal!$BQ66,Internal!$BH66,Internal!$AY66,Internal!$AP66,Internal!$AF66,Internal!$V66,Internal!$L66)</f>
        <v>2.1875</v>
      </c>
      <c r="CL66" s="127">
        <f>AVERAGE(Internal!$L66,Internal!$V66,Internal!$AF66,Internal!$AP66)</f>
        <v>2.125</v>
      </c>
      <c r="CM66" s="133"/>
    </row>
    <row r="67" spans="1:91" s="106" customFormat="1" ht="23.1" customHeight="1" x14ac:dyDescent="0.3">
      <c r="A67" s="134">
        <v>64</v>
      </c>
      <c r="B67" s="134" t="s">
        <v>317</v>
      </c>
      <c r="C67" s="135" t="s">
        <v>318</v>
      </c>
      <c r="D67" s="128"/>
      <c r="E67" s="128">
        <f>'RP 1'!Q66</f>
        <v>2.8</v>
      </c>
      <c r="F67" s="128">
        <f>'RP 1'!W66</f>
        <v>2</v>
      </c>
      <c r="G67" s="127">
        <f>'RP 1'!AC66</f>
        <v>2</v>
      </c>
      <c r="H67" s="127">
        <f>'RP 1'!AI66</f>
        <v>3</v>
      </c>
      <c r="I67" s="128"/>
      <c r="J67" s="128">
        <f>'RP 1'!AU66</f>
        <v>3</v>
      </c>
      <c r="K67" s="128">
        <f>'RP 1'!AZ66</f>
        <v>3</v>
      </c>
      <c r="L67" s="128">
        <f>'RP 1'!BG66</f>
        <v>0</v>
      </c>
      <c r="M67" s="128"/>
      <c r="N67" s="128"/>
      <c r="O67" s="128">
        <f>'R P- 2'!Q66</f>
        <v>2.4</v>
      </c>
      <c r="P67" s="128">
        <f>'R P- 2'!W66</f>
        <v>2</v>
      </c>
      <c r="Q67" s="128">
        <f>'R P- 2'!AC66</f>
        <v>2</v>
      </c>
      <c r="R67" s="128">
        <f>'R P- 2'!AI66</f>
        <v>3</v>
      </c>
      <c r="S67" s="128"/>
      <c r="T67" s="128">
        <f>'R P- 2'!AU66</f>
        <v>2</v>
      </c>
      <c r="U67" s="128">
        <f>'R P- 2'!BA66</f>
        <v>2.9166666666666665</v>
      </c>
      <c r="V67" s="128">
        <f>'R P- 2'!BG66</f>
        <v>4</v>
      </c>
      <c r="W67" s="128"/>
      <c r="X67" s="128"/>
      <c r="Y67" s="128" t="str">
        <f>'R P - 3'!Q66</f>
        <v>0</v>
      </c>
      <c r="Z67" s="128" t="str">
        <f>'R P - 3'!W66</f>
        <v>0</v>
      </c>
      <c r="AA67" s="128">
        <f>'R P - 3'!AC66</f>
        <v>0</v>
      </c>
      <c r="AB67" s="128" t="str">
        <f>'R P - 3'!AI66</f>
        <v>0</v>
      </c>
      <c r="AC67" s="128"/>
      <c r="AD67" s="128" t="str">
        <f>'R P - 3'!AU66</f>
        <v>0</v>
      </c>
      <c r="AE67" s="128" t="str">
        <f>'R P - 3'!BA66</f>
        <v>0</v>
      </c>
      <c r="AF67" s="128" t="str">
        <f>'R P - 3'!BG66</f>
        <v>0</v>
      </c>
      <c r="AG67" s="128"/>
      <c r="AH67" s="128"/>
      <c r="AI67" s="128" t="str">
        <f>'R P -4'!Q66</f>
        <v>0</v>
      </c>
      <c r="AJ67" s="128" t="str">
        <f>'R P -4'!W66</f>
        <v>0</v>
      </c>
      <c r="AK67" s="128" t="str">
        <f>'R P -4'!AC66</f>
        <v>0</v>
      </c>
      <c r="AL67" s="128" t="str">
        <f>'R P -4'!AI66</f>
        <v>0</v>
      </c>
      <c r="AM67" s="128"/>
      <c r="AN67" s="128" t="str">
        <f>'R P -4'!AU66</f>
        <v>0</v>
      </c>
      <c r="AO67" s="128" t="str">
        <f>'R P -4'!BA66</f>
        <v>0</v>
      </c>
      <c r="AP67" s="128" t="str">
        <f>'R P -4'!BG66</f>
        <v>0</v>
      </c>
      <c r="AQ67" s="128"/>
      <c r="AR67" s="128"/>
      <c r="AS67" s="128" t="str">
        <f>'Reflection -1 '!R66</f>
        <v>0</v>
      </c>
      <c r="AT67" s="128"/>
      <c r="AU67" s="128"/>
      <c r="AV67" s="128"/>
      <c r="AW67" s="128"/>
      <c r="AX67" s="128"/>
      <c r="AY67" s="128" t="str">
        <f>'Reflection -1 '!BB66</f>
        <v>0</v>
      </c>
      <c r="AZ67" s="128"/>
      <c r="BA67" s="128"/>
      <c r="BB67" s="128" t="str">
        <f>'Reflection -2'!Q66</f>
        <v>0</v>
      </c>
      <c r="BC67" s="128"/>
      <c r="BD67" s="128"/>
      <c r="BE67" s="128"/>
      <c r="BF67" s="128"/>
      <c r="BG67" s="128"/>
      <c r="BH67" s="128" t="str">
        <f>'Reflection -2'!BA66</f>
        <v>0</v>
      </c>
      <c r="BI67" s="128"/>
      <c r="BJ67" s="128"/>
      <c r="BK67" s="128" t="str">
        <f>'Reflection -3'!Q66</f>
        <v>0</v>
      </c>
      <c r="BL67" s="128"/>
      <c r="BM67" s="128"/>
      <c r="BN67" s="128"/>
      <c r="BO67" s="128"/>
      <c r="BP67" s="128"/>
      <c r="BQ67" s="128" t="str">
        <f>'Reflection -3'!BA66</f>
        <v>0</v>
      </c>
      <c r="BR67" s="128"/>
      <c r="BS67" s="128"/>
      <c r="BT67" s="128" t="str">
        <f>'Reflection -3'!Q66</f>
        <v>0</v>
      </c>
      <c r="BU67" s="128"/>
      <c r="BV67" s="128"/>
      <c r="BW67" s="128"/>
      <c r="BX67" s="128"/>
      <c r="BY67" s="128"/>
      <c r="BZ67" s="128" t="str">
        <f>'Reflection -4'!BA66</f>
        <v>0</v>
      </c>
      <c r="CA67" s="128"/>
      <c r="CB67" s="127"/>
      <c r="CC67" s="128">
        <f>AVERAGE(Internal!$E67,Internal!$O67,Internal!$Y67,Internal!$AI67,Internal!$AS67,Internal!$BB67,Internal!$BK67,Internal!$BT67)</f>
        <v>2.5999999999999996</v>
      </c>
      <c r="CD67" s="128">
        <f>AVERAGE(Internal!$F67,Internal!$P67,Internal!$Z67,Internal!$AJ67)</f>
        <v>2</v>
      </c>
      <c r="CE67" s="127">
        <f>AVERAGE(Internal!$AK67,Internal!$AA67,Internal!$Q67,Internal!$G67)</f>
        <v>1.3333333333333333</v>
      </c>
      <c r="CF67" s="128">
        <f>AVERAGE(Internal!$H67,Internal!$R67,Internal!$AB67,Internal!$AL67)</f>
        <v>3</v>
      </c>
      <c r="CG67" s="127"/>
      <c r="CH67" s="128">
        <f>AVERAGE(Internal!$AN67,Internal!$AD67,Internal!$T67,Internal!$J67)</f>
        <v>2.5</v>
      </c>
      <c r="CI67" s="128">
        <f>Internal!$CC67+Internal!$CD67+Internal!$CE67+Internal!$CF67+Internal!$CH67</f>
        <v>11.433333333333334</v>
      </c>
      <c r="CJ67" s="128">
        <f>Internal!$CI67/25*100</f>
        <v>45.733333333333334</v>
      </c>
      <c r="CK67" s="128">
        <f>AVERAGE(Internal!$BZ67,Internal!$BQ67,Internal!$BH67,Internal!$AY67,Internal!$AP67,Internal!$AF67,Internal!$V67,Internal!$L67)</f>
        <v>2</v>
      </c>
      <c r="CL67" s="128">
        <f>AVERAGE(Internal!$L67,Internal!$V67,Internal!$AF67,Internal!$AP67)</f>
        <v>2</v>
      </c>
      <c r="CM67" s="136"/>
    </row>
    <row r="68" spans="1:91" s="106" customFormat="1" ht="23.1" customHeight="1" x14ac:dyDescent="0.3">
      <c r="A68" s="131">
        <v>65</v>
      </c>
      <c r="B68" s="131" t="s">
        <v>90</v>
      </c>
      <c r="C68" s="132" t="s">
        <v>91</v>
      </c>
      <c r="D68" s="127"/>
      <c r="E68" s="127">
        <f>'RP 1'!Q67</f>
        <v>3</v>
      </c>
      <c r="F68" s="127">
        <f>'RP 1'!W67</f>
        <v>1</v>
      </c>
      <c r="G68" s="127">
        <f>'RP 1'!AC67</f>
        <v>1</v>
      </c>
      <c r="H68" s="127">
        <f>'RP 1'!AI67</f>
        <v>1</v>
      </c>
      <c r="I68" s="127"/>
      <c r="J68" s="127">
        <f>'RP 1'!AU67</f>
        <v>1</v>
      </c>
      <c r="K68" s="127">
        <f>'RP 1'!AZ67</f>
        <v>1</v>
      </c>
      <c r="L68" s="127">
        <f>'RP 1'!BG67</f>
        <v>0</v>
      </c>
      <c r="M68" s="127"/>
      <c r="N68" s="127"/>
      <c r="O68" s="127">
        <f>'R P- 2'!Q67</f>
        <v>3</v>
      </c>
      <c r="P68" s="127">
        <f>'R P- 2'!W67</f>
        <v>1</v>
      </c>
      <c r="Q68" s="127">
        <f>'R P- 2'!AC67</f>
        <v>1</v>
      </c>
      <c r="R68" s="127">
        <f>'R P- 2'!AI67</f>
        <v>1</v>
      </c>
      <c r="S68" s="127"/>
      <c r="T68" s="127">
        <f>'R P- 2'!AU67</f>
        <v>1</v>
      </c>
      <c r="U68" s="127">
        <f>'R P- 2'!BA67</f>
        <v>1</v>
      </c>
      <c r="V68" s="127">
        <f>'R P- 2'!BG67</f>
        <v>4</v>
      </c>
      <c r="W68" s="127"/>
      <c r="X68" s="127"/>
      <c r="Y68" s="127">
        <f>'R P - 3'!Q67</f>
        <v>2.8</v>
      </c>
      <c r="Z68" s="127">
        <f>'R P - 3'!W67</f>
        <v>0</v>
      </c>
      <c r="AA68" s="127">
        <f>'R P - 3'!AC67</f>
        <v>0</v>
      </c>
      <c r="AB68" s="127">
        <f>'R P - 3'!AI67</f>
        <v>0</v>
      </c>
      <c r="AC68" s="127"/>
      <c r="AD68" s="127">
        <f>'R P - 3'!AU67</f>
        <v>0</v>
      </c>
      <c r="AE68" s="127">
        <f>'R P - 3'!BA67</f>
        <v>0</v>
      </c>
      <c r="AF68" s="127">
        <f>'R P - 3'!BG67</f>
        <v>0</v>
      </c>
      <c r="AG68" s="127"/>
      <c r="AH68" s="127"/>
      <c r="AI68" s="127">
        <f>'R P -4'!Q67</f>
        <v>3</v>
      </c>
      <c r="AJ68" s="127">
        <f>'R P -4'!W67</f>
        <v>2.3333333333333335</v>
      </c>
      <c r="AK68" s="127">
        <f>'R P -4'!AC67</f>
        <v>2.5</v>
      </c>
      <c r="AL68" s="127">
        <f>'R P -4'!AI67</f>
        <v>2</v>
      </c>
      <c r="AM68" s="127"/>
      <c r="AN68" s="127">
        <f>'R P -4'!AU67</f>
        <v>3.3333333333333335</v>
      </c>
      <c r="AO68" s="127">
        <f>'R P -4'!BA67</f>
        <v>2</v>
      </c>
      <c r="AP68" s="127">
        <f>'R P -4'!BG67</f>
        <v>3.5</v>
      </c>
      <c r="AQ68" s="127"/>
      <c r="AR68" s="127"/>
      <c r="AS68" s="127">
        <f>'Reflection -1 '!R67</f>
        <v>3.3333333333333335</v>
      </c>
      <c r="AT68" s="127"/>
      <c r="AU68" s="127"/>
      <c r="AV68" s="127"/>
      <c r="AW68" s="127"/>
      <c r="AX68" s="127"/>
      <c r="AY68" s="127">
        <f>'Reflection -1 '!BB67</f>
        <v>4</v>
      </c>
      <c r="AZ68" s="127"/>
      <c r="BA68" s="127"/>
      <c r="BB68" s="127">
        <f>'Reflection -2'!Q67</f>
        <v>3.3333333333333335</v>
      </c>
      <c r="BC68" s="127"/>
      <c r="BD68" s="127"/>
      <c r="BE68" s="127"/>
      <c r="BF68" s="127"/>
      <c r="BG68" s="127"/>
      <c r="BH68" s="127">
        <f>'Reflection -2'!BA67</f>
        <v>2.5</v>
      </c>
      <c r="BI68" s="127"/>
      <c r="BJ68" s="127"/>
      <c r="BK68" s="127">
        <f>'Reflection -3'!Q67</f>
        <v>3</v>
      </c>
      <c r="BL68" s="127"/>
      <c r="BM68" s="127"/>
      <c r="BN68" s="127"/>
      <c r="BO68" s="127"/>
      <c r="BP68" s="127"/>
      <c r="BQ68" s="127">
        <f>'Reflection -3'!BA67</f>
        <v>1.6666666666666667</v>
      </c>
      <c r="BR68" s="127"/>
      <c r="BS68" s="127"/>
      <c r="BT68" s="127">
        <f>'Reflection -3'!Q67</f>
        <v>3</v>
      </c>
      <c r="BU68" s="127"/>
      <c r="BV68" s="127"/>
      <c r="BW68" s="127"/>
      <c r="BX68" s="127"/>
      <c r="BY68" s="127"/>
      <c r="BZ68" s="127">
        <f>'Reflection -4'!BA67</f>
        <v>2.5</v>
      </c>
      <c r="CA68" s="127"/>
      <c r="CB68" s="127"/>
      <c r="CC68" s="127">
        <f>AVERAGE(Internal!$E68,Internal!$O68,Internal!$Y68,Internal!$AI68,Internal!$AS68,Internal!$BB68,Internal!$BK68,Internal!$BT68)</f>
        <v>3.0583333333333336</v>
      </c>
      <c r="CD68" s="127">
        <f>AVERAGE(Internal!$F68,Internal!$P68,Internal!$Z68,Internal!$AJ68)</f>
        <v>1.0833333333333335</v>
      </c>
      <c r="CE68" s="127">
        <f>AVERAGE(Internal!$AK68,Internal!$AA68,Internal!$Q68,Internal!$G68)</f>
        <v>1.125</v>
      </c>
      <c r="CF68" s="127">
        <f>AVERAGE(Internal!$H68,Internal!$R68,Internal!$AB68,Internal!$AL68)</f>
        <v>1</v>
      </c>
      <c r="CG68" s="127"/>
      <c r="CH68" s="127">
        <f>AVERAGE(Internal!$AN68,Internal!$AD68,Internal!$T68,Internal!$J68)</f>
        <v>1.3333333333333335</v>
      </c>
      <c r="CI68" s="127">
        <f>Internal!$CC68+Internal!$CD68+Internal!$CE68+Internal!$CF68+Internal!$CH68</f>
        <v>7.6000000000000014</v>
      </c>
      <c r="CJ68" s="127">
        <f>Internal!$CI68/25*100</f>
        <v>30.400000000000006</v>
      </c>
      <c r="CK68" s="127">
        <f>AVERAGE(Internal!$BZ68,Internal!$BQ68,Internal!$BH68,Internal!$AY68,Internal!$AP68,Internal!$AF68,Internal!$V68,Internal!$L68)</f>
        <v>2.2708333333333335</v>
      </c>
      <c r="CL68" s="127">
        <f>AVERAGE(Internal!$L68,Internal!$V68,Internal!$AF68,Internal!$AP68)</f>
        <v>1.875</v>
      </c>
      <c r="CM68" s="133"/>
    </row>
    <row r="69" spans="1:91" s="106" customFormat="1" ht="23.1" customHeight="1" x14ac:dyDescent="0.3">
      <c r="A69" s="134">
        <v>66</v>
      </c>
      <c r="B69" s="134" t="s">
        <v>260</v>
      </c>
      <c r="C69" s="135" t="s">
        <v>261</v>
      </c>
      <c r="D69" s="128"/>
      <c r="E69" s="128">
        <f>'RP 1'!Q68</f>
        <v>0</v>
      </c>
      <c r="F69" s="128">
        <f>'RP 1'!W68</f>
        <v>0</v>
      </c>
      <c r="G69" s="127">
        <f>'RP 1'!AC68</f>
        <v>0</v>
      </c>
      <c r="H69" s="127">
        <f>'RP 1'!AI68</f>
        <v>0</v>
      </c>
      <c r="I69" s="128"/>
      <c r="J69" s="128">
        <f>'RP 1'!AU68</f>
        <v>0</v>
      </c>
      <c r="K69" s="128">
        <f>'RP 1'!AZ68</f>
        <v>1</v>
      </c>
      <c r="L69" s="128">
        <f>'RP 1'!BG68</f>
        <v>0</v>
      </c>
      <c r="M69" s="128"/>
      <c r="N69" s="128"/>
      <c r="O69" s="128">
        <f>'R P- 2'!Q68</f>
        <v>0</v>
      </c>
      <c r="P69" s="128">
        <f>'R P- 2'!W68</f>
        <v>0</v>
      </c>
      <c r="Q69" s="128">
        <f>'R P- 2'!AC68</f>
        <v>0</v>
      </c>
      <c r="R69" s="128">
        <f>'R P- 2'!AI68</f>
        <v>0</v>
      </c>
      <c r="S69" s="128"/>
      <c r="T69" s="128">
        <f>'R P- 2'!AU68</f>
        <v>0</v>
      </c>
      <c r="U69" s="128">
        <f>'R P- 2'!BA68</f>
        <v>0</v>
      </c>
      <c r="V69" s="128">
        <f>'R P- 2'!BG68</f>
        <v>0</v>
      </c>
      <c r="W69" s="128"/>
      <c r="X69" s="128"/>
      <c r="Y69" s="128" t="str">
        <f>'R P - 3'!Q68</f>
        <v>0</v>
      </c>
      <c r="Z69" s="128" t="str">
        <f>'R P - 3'!W68</f>
        <v>0</v>
      </c>
      <c r="AA69" s="128">
        <f>'R P - 3'!AC68</f>
        <v>0</v>
      </c>
      <c r="AB69" s="128" t="str">
        <f>'R P - 3'!AI68</f>
        <v>0</v>
      </c>
      <c r="AC69" s="128"/>
      <c r="AD69" s="128" t="str">
        <f>'R P - 3'!AU68</f>
        <v>0</v>
      </c>
      <c r="AE69" s="128" t="str">
        <f>'R P - 3'!BA68</f>
        <v>0</v>
      </c>
      <c r="AF69" s="128" t="str">
        <f>'R P - 3'!BG68</f>
        <v>0</v>
      </c>
      <c r="AG69" s="128"/>
      <c r="AH69" s="128"/>
      <c r="AI69" s="128" t="str">
        <f>'R P -4'!Q68</f>
        <v>0</v>
      </c>
      <c r="AJ69" s="128" t="str">
        <f>'R P -4'!W68</f>
        <v>0</v>
      </c>
      <c r="AK69" s="128" t="str">
        <f>'R P -4'!AC68</f>
        <v>0</v>
      </c>
      <c r="AL69" s="128" t="str">
        <f>'R P -4'!AI68</f>
        <v>0</v>
      </c>
      <c r="AM69" s="128"/>
      <c r="AN69" s="128" t="str">
        <f>'R P -4'!AU68</f>
        <v>0</v>
      </c>
      <c r="AO69" s="128" t="str">
        <f>'R P -4'!BA68</f>
        <v>0</v>
      </c>
      <c r="AP69" s="128" t="str">
        <f>'R P -4'!BG68</f>
        <v>0</v>
      </c>
      <c r="AQ69" s="128"/>
      <c r="AR69" s="128"/>
      <c r="AS69" s="128">
        <f>'Reflection -1 '!R68</f>
        <v>2.3333333333333335</v>
      </c>
      <c r="AT69" s="128"/>
      <c r="AU69" s="128"/>
      <c r="AV69" s="128"/>
      <c r="AW69" s="128"/>
      <c r="AX69" s="128"/>
      <c r="AY69" s="128">
        <f>'Reflection -1 '!BB68</f>
        <v>3.5</v>
      </c>
      <c r="AZ69" s="128"/>
      <c r="BA69" s="128"/>
      <c r="BB69" s="128">
        <f>'Reflection -2'!Q68</f>
        <v>1</v>
      </c>
      <c r="BC69" s="128"/>
      <c r="BD69" s="128"/>
      <c r="BE69" s="128"/>
      <c r="BF69" s="128"/>
      <c r="BG69" s="128"/>
      <c r="BH69" s="128">
        <f>'Reflection -2'!BA68</f>
        <v>2.5</v>
      </c>
      <c r="BI69" s="128"/>
      <c r="BJ69" s="128"/>
      <c r="BK69" s="128">
        <f>'Reflection -3'!Q68</f>
        <v>4</v>
      </c>
      <c r="BL69" s="128"/>
      <c r="BM69" s="128"/>
      <c r="BN69" s="128"/>
      <c r="BO69" s="128"/>
      <c r="BP69" s="128"/>
      <c r="BQ69" s="128">
        <f>'Reflection -3'!BA68</f>
        <v>1.6666666666666667</v>
      </c>
      <c r="BR69" s="128"/>
      <c r="BS69" s="128"/>
      <c r="BT69" s="128">
        <f>'Reflection -3'!Q68</f>
        <v>4</v>
      </c>
      <c r="BU69" s="128"/>
      <c r="BV69" s="128"/>
      <c r="BW69" s="128"/>
      <c r="BX69" s="128"/>
      <c r="BY69" s="128"/>
      <c r="BZ69" s="128">
        <f>'Reflection -4'!BA68</f>
        <v>2.5</v>
      </c>
      <c r="CA69" s="128"/>
      <c r="CB69" s="127"/>
      <c r="CC69" s="128">
        <f>AVERAGE(Internal!$E69,Internal!$O69,Internal!$Y69,Internal!$AI69,Internal!$AS69,Internal!$BB69,Internal!$BK69,Internal!$BT69)</f>
        <v>1.8888888888888891</v>
      </c>
      <c r="CD69" s="128">
        <f>AVERAGE(Internal!$F69,Internal!$P69,Internal!$Z69,Internal!$AJ69)</f>
        <v>0</v>
      </c>
      <c r="CE69" s="127">
        <f>AVERAGE(Internal!$AK69,Internal!$AA69,Internal!$Q69,Internal!$G69)</f>
        <v>0</v>
      </c>
      <c r="CF69" s="128">
        <f>AVERAGE(Internal!$H69,Internal!$R69,Internal!$AB69,Internal!$AL69)</f>
        <v>0</v>
      </c>
      <c r="CG69" s="127"/>
      <c r="CH69" s="128">
        <f>AVERAGE(Internal!$AN69,Internal!$AD69,Internal!$T69,Internal!$J69)</f>
        <v>0</v>
      </c>
      <c r="CI69" s="128">
        <f>Internal!$CC69+Internal!$CD69+Internal!$CE69+Internal!$CF69+Internal!$CH69</f>
        <v>1.8888888888888891</v>
      </c>
      <c r="CJ69" s="128">
        <f>Internal!$CI69/25*100</f>
        <v>7.5555555555555554</v>
      </c>
      <c r="CK69" s="128">
        <f>AVERAGE(Internal!$BZ69,Internal!$BQ69,Internal!$BH69,Internal!$AY69,Internal!$AP69,Internal!$AF69,Internal!$V69,Internal!$L69)</f>
        <v>1.6944444444444446</v>
      </c>
      <c r="CL69" s="128">
        <f>AVERAGE(Internal!$L69,Internal!$V69,Internal!$AF69,Internal!$AP69)</f>
        <v>0</v>
      </c>
      <c r="CM69" s="136"/>
    </row>
    <row r="70" spans="1:91" s="106" customFormat="1" ht="23.1" customHeight="1" x14ac:dyDescent="0.3">
      <c r="A70" s="131">
        <v>67</v>
      </c>
      <c r="B70" s="131" t="s">
        <v>276</v>
      </c>
      <c r="C70" s="132" t="s">
        <v>277</v>
      </c>
      <c r="D70" s="127"/>
      <c r="E70" s="127">
        <f>'RP 1'!Q69</f>
        <v>1.2</v>
      </c>
      <c r="F70" s="127">
        <f>'RP 1'!W69</f>
        <v>1</v>
      </c>
      <c r="G70" s="127">
        <f>'RP 1'!AC69</f>
        <v>1</v>
      </c>
      <c r="H70" s="127">
        <f>'RP 1'!AI69</f>
        <v>1</v>
      </c>
      <c r="I70" s="127"/>
      <c r="J70" s="127">
        <f>'RP 1'!AU69</f>
        <v>1</v>
      </c>
      <c r="K70" s="127">
        <f>'RP 1'!AZ69</f>
        <v>4</v>
      </c>
      <c r="L70" s="127">
        <f>'RP 1'!BG69</f>
        <v>0</v>
      </c>
      <c r="M70" s="127"/>
      <c r="N70" s="127"/>
      <c r="O70" s="127">
        <f>'R P- 2'!Q69</f>
        <v>1.4</v>
      </c>
      <c r="P70" s="127">
        <f>'R P- 2'!W69</f>
        <v>1</v>
      </c>
      <c r="Q70" s="127">
        <f>'R P- 2'!AC69</f>
        <v>1</v>
      </c>
      <c r="R70" s="127">
        <f>'R P- 2'!AI69</f>
        <v>1</v>
      </c>
      <c r="S70" s="127"/>
      <c r="T70" s="127">
        <f>'R P- 2'!AU69</f>
        <v>1.5</v>
      </c>
      <c r="U70" s="127">
        <f>'R P- 2'!BA69</f>
        <v>1.3333333333333333</v>
      </c>
      <c r="V70" s="127">
        <f>'R P- 2'!BG69</f>
        <v>1</v>
      </c>
      <c r="W70" s="127"/>
      <c r="X70" s="127"/>
      <c r="Y70" s="127">
        <f>'R P - 3'!Q69</f>
        <v>2</v>
      </c>
      <c r="Z70" s="127">
        <f>'R P - 3'!W69</f>
        <v>0</v>
      </c>
      <c r="AA70" s="127">
        <f>'R P - 3'!AC69</f>
        <v>0</v>
      </c>
      <c r="AB70" s="127">
        <f>'R P - 3'!AI69</f>
        <v>0</v>
      </c>
      <c r="AC70" s="127"/>
      <c r="AD70" s="127">
        <f>'R P - 3'!AU69</f>
        <v>0</v>
      </c>
      <c r="AE70" s="127">
        <f>'R P - 3'!BA69</f>
        <v>0</v>
      </c>
      <c r="AF70" s="127">
        <f>'R P - 3'!BG69</f>
        <v>0</v>
      </c>
      <c r="AG70" s="127"/>
      <c r="AH70" s="127"/>
      <c r="AI70" s="127">
        <f>'R P -4'!Q69</f>
        <v>4</v>
      </c>
      <c r="AJ70" s="127">
        <f>'R P -4'!W69</f>
        <v>4</v>
      </c>
      <c r="AK70" s="127">
        <f>'R P -4'!AC69</f>
        <v>2.5</v>
      </c>
      <c r="AL70" s="127">
        <f>'R P -4'!AI69</f>
        <v>2</v>
      </c>
      <c r="AM70" s="127"/>
      <c r="AN70" s="127">
        <f>'R P -4'!AU69</f>
        <v>4</v>
      </c>
      <c r="AO70" s="127">
        <f>'R P -4'!BA69</f>
        <v>1</v>
      </c>
      <c r="AP70" s="127">
        <f>'R P -4'!BG69</f>
        <v>4.5</v>
      </c>
      <c r="AQ70" s="127"/>
      <c r="AR70" s="127"/>
      <c r="AS70" s="127">
        <f>'Reflection -1 '!R69</f>
        <v>3.6666666666666665</v>
      </c>
      <c r="AT70" s="127"/>
      <c r="AU70" s="127"/>
      <c r="AV70" s="127"/>
      <c r="AW70" s="127"/>
      <c r="AX70" s="127"/>
      <c r="AY70" s="127">
        <f>'Reflection -1 '!BB69</f>
        <v>4.5</v>
      </c>
      <c r="AZ70" s="127"/>
      <c r="BA70" s="127"/>
      <c r="BB70" s="127">
        <f>'Reflection -2'!Q69</f>
        <v>4.333333333333333</v>
      </c>
      <c r="BC70" s="127"/>
      <c r="BD70" s="127"/>
      <c r="BE70" s="127"/>
      <c r="BF70" s="127"/>
      <c r="BG70" s="127"/>
      <c r="BH70" s="127">
        <f>'Reflection -2'!BA69</f>
        <v>2.5</v>
      </c>
      <c r="BI70" s="127"/>
      <c r="BJ70" s="127"/>
      <c r="BK70" s="127">
        <f>'Reflection -3'!Q69</f>
        <v>4</v>
      </c>
      <c r="BL70" s="127"/>
      <c r="BM70" s="127"/>
      <c r="BN70" s="127"/>
      <c r="BO70" s="127"/>
      <c r="BP70" s="127"/>
      <c r="BQ70" s="127">
        <f>'Reflection -3'!BA69</f>
        <v>1.6666666666666667</v>
      </c>
      <c r="BR70" s="127"/>
      <c r="BS70" s="127"/>
      <c r="BT70" s="127">
        <f>'Reflection -3'!Q69</f>
        <v>4</v>
      </c>
      <c r="BU70" s="127"/>
      <c r="BV70" s="127"/>
      <c r="BW70" s="127"/>
      <c r="BX70" s="127"/>
      <c r="BY70" s="127"/>
      <c r="BZ70" s="127">
        <f>'Reflection -4'!BA69</f>
        <v>2.5</v>
      </c>
      <c r="CA70" s="127"/>
      <c r="CB70" s="127"/>
      <c r="CC70" s="127">
        <f>AVERAGE(Internal!$E70,Internal!$O70,Internal!$Y70,Internal!$AI70,Internal!$AS70,Internal!$BB70,Internal!$BK70,Internal!$BT70)</f>
        <v>3.0749999999999997</v>
      </c>
      <c r="CD70" s="127">
        <f>AVERAGE(Internal!$F70,Internal!$P70,Internal!$Z70,Internal!$AJ70)</f>
        <v>1.5</v>
      </c>
      <c r="CE70" s="127">
        <f>AVERAGE(Internal!$AK70,Internal!$AA70,Internal!$Q70,Internal!$G70)</f>
        <v>1.125</v>
      </c>
      <c r="CF70" s="127">
        <f>AVERAGE(Internal!$H70,Internal!$R70,Internal!$AB70,Internal!$AL70)</f>
        <v>1</v>
      </c>
      <c r="CG70" s="127"/>
      <c r="CH70" s="127">
        <f>AVERAGE(Internal!$AN70,Internal!$AD70,Internal!$T70,Internal!$J70)</f>
        <v>1.625</v>
      </c>
      <c r="CI70" s="127">
        <f>Internal!$CC70+Internal!$CD70+Internal!$CE70+Internal!$CF70+Internal!$CH70</f>
        <v>8.3249999999999993</v>
      </c>
      <c r="CJ70" s="127">
        <f>Internal!$CI70/25*100</f>
        <v>33.299999999999997</v>
      </c>
      <c r="CK70" s="127">
        <f>AVERAGE(Internal!$BZ70,Internal!$BQ70,Internal!$BH70,Internal!$AY70,Internal!$AP70,Internal!$AF70,Internal!$V70,Internal!$L70)</f>
        <v>2.0833333333333335</v>
      </c>
      <c r="CL70" s="127">
        <f>AVERAGE(Internal!$L70,Internal!$V70,Internal!$AF70,Internal!$AP70)</f>
        <v>1.375</v>
      </c>
      <c r="CM70" s="133"/>
    </row>
    <row r="71" spans="1:91" s="106" customFormat="1" ht="23.1" customHeight="1" x14ac:dyDescent="0.3">
      <c r="A71" s="134">
        <v>68</v>
      </c>
      <c r="B71" s="134" t="s">
        <v>163</v>
      </c>
      <c r="C71" s="135" t="s">
        <v>164</v>
      </c>
      <c r="D71" s="128"/>
      <c r="E71" s="128">
        <f>'RP 1'!Q70</f>
        <v>2</v>
      </c>
      <c r="F71" s="128">
        <f>'RP 1'!W70</f>
        <v>2</v>
      </c>
      <c r="G71" s="127">
        <f>'RP 1'!AC70</f>
        <v>2</v>
      </c>
      <c r="H71" s="127">
        <f>'RP 1'!AI70</f>
        <v>2</v>
      </c>
      <c r="I71" s="128"/>
      <c r="J71" s="128">
        <f>'RP 1'!AU70</f>
        <v>2</v>
      </c>
      <c r="K71" s="128">
        <f>'RP 1'!AZ70</f>
        <v>1</v>
      </c>
      <c r="L71" s="128">
        <f>'RP 1'!BG70</f>
        <v>0</v>
      </c>
      <c r="M71" s="129"/>
      <c r="N71" s="128"/>
      <c r="O71" s="128">
        <f>'R P- 2'!Q70</f>
        <v>2</v>
      </c>
      <c r="P71" s="128">
        <f>'R P- 2'!W70</f>
        <v>2</v>
      </c>
      <c r="Q71" s="128">
        <f>'R P- 2'!AC70</f>
        <v>2</v>
      </c>
      <c r="R71" s="128">
        <f>'R P- 2'!AI70</f>
        <v>2</v>
      </c>
      <c r="S71" s="128"/>
      <c r="T71" s="128">
        <f>'R P- 2'!AU70</f>
        <v>2</v>
      </c>
      <c r="U71" s="128">
        <f>'R P- 2'!BA70</f>
        <v>1.8333333333333333</v>
      </c>
      <c r="V71" s="128">
        <f>'R P- 2'!BG70</f>
        <v>2</v>
      </c>
      <c r="W71" s="129"/>
      <c r="X71" s="128"/>
      <c r="Y71" s="128" t="str">
        <f>'R P - 3'!Q70</f>
        <v>0</v>
      </c>
      <c r="Z71" s="128" t="str">
        <f>'R P - 3'!W70</f>
        <v>0</v>
      </c>
      <c r="AA71" s="128">
        <f>'R P - 3'!AC70</f>
        <v>0</v>
      </c>
      <c r="AB71" s="128" t="str">
        <f>'R P - 3'!AI70</f>
        <v>0</v>
      </c>
      <c r="AC71" s="128"/>
      <c r="AD71" s="129" t="str">
        <f>'R P - 3'!AU70</f>
        <v>0</v>
      </c>
      <c r="AE71" s="129" t="str">
        <f>'R P - 3'!BA70</f>
        <v>0</v>
      </c>
      <c r="AF71" s="128" t="str">
        <f>'R P - 3'!BG70</f>
        <v>0</v>
      </c>
      <c r="AG71" s="129"/>
      <c r="AH71" s="128"/>
      <c r="AI71" s="128" t="str">
        <f>'R P -4'!Q70</f>
        <v>0</v>
      </c>
      <c r="AJ71" s="128" t="str">
        <f>'R P -4'!W70</f>
        <v>0</v>
      </c>
      <c r="AK71" s="128" t="str">
        <f>'R P -4'!AC70</f>
        <v>0</v>
      </c>
      <c r="AL71" s="128" t="str">
        <f>'R P -4'!AI70</f>
        <v>0</v>
      </c>
      <c r="AM71" s="128"/>
      <c r="AN71" s="128" t="str">
        <f>'R P -4'!AU70</f>
        <v>0</v>
      </c>
      <c r="AO71" s="128" t="str">
        <f>'R P -4'!BA70</f>
        <v>0</v>
      </c>
      <c r="AP71" s="128" t="str">
        <f>'R P -4'!BG70</f>
        <v>0</v>
      </c>
      <c r="AQ71" s="129"/>
      <c r="AR71" s="128"/>
      <c r="AS71" s="128">
        <f>'Reflection -1 '!R70</f>
        <v>3.6666666666666665</v>
      </c>
      <c r="AT71" s="128"/>
      <c r="AU71" s="128"/>
      <c r="AV71" s="128"/>
      <c r="AW71" s="128"/>
      <c r="AX71" s="129"/>
      <c r="AY71" s="129">
        <f>'Reflection -1 '!BB70</f>
        <v>4.5</v>
      </c>
      <c r="AZ71" s="129"/>
      <c r="BA71" s="128"/>
      <c r="BB71" s="128">
        <f>'Reflection -2'!Q70</f>
        <v>3.3333333333333335</v>
      </c>
      <c r="BC71" s="128"/>
      <c r="BD71" s="128"/>
      <c r="BE71" s="128"/>
      <c r="BF71" s="128"/>
      <c r="BG71" s="128"/>
      <c r="BH71" s="128">
        <f>'Reflection -2'!BA70</f>
        <v>2.5</v>
      </c>
      <c r="BI71" s="129"/>
      <c r="BJ71" s="128"/>
      <c r="BK71" s="128">
        <f>'Reflection -3'!Q70</f>
        <v>3.3333333333333335</v>
      </c>
      <c r="BL71" s="128"/>
      <c r="BM71" s="128"/>
      <c r="BN71" s="128"/>
      <c r="BO71" s="128"/>
      <c r="BP71" s="128"/>
      <c r="BQ71" s="128">
        <f>'Reflection -3'!BA70</f>
        <v>1.6666666666666667</v>
      </c>
      <c r="BR71" s="129"/>
      <c r="BS71" s="128"/>
      <c r="BT71" s="128">
        <f>'Reflection -3'!Q70</f>
        <v>3.3333333333333335</v>
      </c>
      <c r="BU71" s="128"/>
      <c r="BV71" s="128"/>
      <c r="BW71" s="128"/>
      <c r="BX71" s="128"/>
      <c r="BY71" s="128"/>
      <c r="BZ71" s="128">
        <f>'Reflection -4'!BA70</f>
        <v>2.5</v>
      </c>
      <c r="CA71" s="129"/>
      <c r="CB71" s="127"/>
      <c r="CC71" s="128">
        <f>AVERAGE(Internal!$E71,Internal!$O71,Internal!$Y71,Internal!$AI71,Internal!$AS71,Internal!$BB71,Internal!$BK71,Internal!$BT71)</f>
        <v>2.9444444444444446</v>
      </c>
      <c r="CD71" s="128">
        <f>AVERAGE(Internal!$F71,Internal!$P71,Internal!$Z71,Internal!$AJ71)</f>
        <v>2</v>
      </c>
      <c r="CE71" s="127">
        <f>AVERAGE(Internal!$AK71,Internal!$AA71,Internal!$Q71,Internal!$G71)</f>
        <v>1.3333333333333333</v>
      </c>
      <c r="CF71" s="128">
        <f>AVERAGE(Internal!$H71,Internal!$R71,Internal!$AB71,Internal!$AL71)</f>
        <v>2</v>
      </c>
      <c r="CG71" s="127"/>
      <c r="CH71" s="129">
        <f>AVERAGE(Internal!$AN71,Internal!$AD71,Internal!$T71,Internal!$J71)</f>
        <v>2</v>
      </c>
      <c r="CI71" s="129">
        <f>Internal!$CC71+Internal!$CD71+Internal!$CE71+Internal!$CF71+Internal!$CH71</f>
        <v>10.277777777777779</v>
      </c>
      <c r="CJ71" s="129">
        <f>Internal!$CI71/25*100</f>
        <v>41.111111111111114</v>
      </c>
      <c r="CK71" s="129">
        <f>AVERAGE(Internal!$BZ71,Internal!$BQ71,Internal!$BH71,Internal!$AY71,Internal!$AP71,Internal!$AF71,Internal!$V71,Internal!$L71)</f>
        <v>2.1944444444444446</v>
      </c>
      <c r="CL71" s="129">
        <f>AVERAGE(Internal!$L71,Internal!$V71,Internal!$AF71,Internal!$AP71)</f>
        <v>1</v>
      </c>
      <c r="CM71" s="136"/>
    </row>
    <row r="72" spans="1:91" s="106" customFormat="1" ht="23.1" customHeight="1" x14ac:dyDescent="0.3">
      <c r="A72" s="131">
        <v>69</v>
      </c>
      <c r="B72" s="131" t="s">
        <v>129</v>
      </c>
      <c r="C72" s="132" t="s">
        <v>130</v>
      </c>
      <c r="D72" s="127"/>
      <c r="E72" s="127">
        <f>'RP 1'!Q71</f>
        <v>0</v>
      </c>
      <c r="F72" s="127">
        <f>'RP 1'!W71</f>
        <v>0</v>
      </c>
      <c r="G72" s="127">
        <f>'RP 1'!AC71</f>
        <v>1</v>
      </c>
      <c r="H72" s="127">
        <f>'RP 1'!AI71</f>
        <v>1</v>
      </c>
      <c r="I72" s="127"/>
      <c r="J72" s="127">
        <f>'RP 1'!AU71</f>
        <v>0</v>
      </c>
      <c r="K72" s="127">
        <f>'RP 1'!AZ71</f>
        <v>0</v>
      </c>
      <c r="L72" s="127">
        <f>'RP 1'!BG71</f>
        <v>0</v>
      </c>
      <c r="M72" s="127"/>
      <c r="N72" s="127"/>
      <c r="O72" s="127">
        <f>'R P- 2'!Q71</f>
        <v>2.2000000000000002</v>
      </c>
      <c r="P72" s="127">
        <f>'R P- 2'!W71</f>
        <v>1</v>
      </c>
      <c r="Q72" s="127">
        <f>'R P- 2'!AC71</f>
        <v>1</v>
      </c>
      <c r="R72" s="127">
        <f>'R P- 2'!AI71</f>
        <v>1</v>
      </c>
      <c r="S72" s="127"/>
      <c r="T72" s="127">
        <f>'R P- 2'!AU71</f>
        <v>1</v>
      </c>
      <c r="U72" s="127">
        <f>'R P- 2'!BA71</f>
        <v>1</v>
      </c>
      <c r="V72" s="127">
        <f>'R P- 2'!BG71</f>
        <v>1</v>
      </c>
      <c r="W72" s="127"/>
      <c r="X72" s="127"/>
      <c r="Y72" s="127">
        <f>'R P - 3'!Q71</f>
        <v>0.6</v>
      </c>
      <c r="Z72" s="127">
        <f>'R P - 3'!W71</f>
        <v>0</v>
      </c>
      <c r="AA72" s="127">
        <f>'R P - 3'!AC71</f>
        <v>0</v>
      </c>
      <c r="AB72" s="127">
        <f>'R P - 3'!AI71</f>
        <v>0</v>
      </c>
      <c r="AC72" s="127"/>
      <c r="AD72" s="127">
        <f>'R P - 3'!AU71</f>
        <v>0</v>
      </c>
      <c r="AE72" s="127">
        <f>'R P - 3'!BA71</f>
        <v>0</v>
      </c>
      <c r="AF72" s="127">
        <f>'R P - 3'!BG71</f>
        <v>0</v>
      </c>
      <c r="AG72" s="127"/>
      <c r="AH72" s="127"/>
      <c r="AI72" s="127">
        <f>'R P -4'!Q71</f>
        <v>0</v>
      </c>
      <c r="AJ72" s="127">
        <f>'R P -4'!W71</f>
        <v>0</v>
      </c>
      <c r="AK72" s="127">
        <f>'R P -4'!AC71</f>
        <v>0</v>
      </c>
      <c r="AL72" s="127">
        <f>'R P -4'!AI71</f>
        <v>0</v>
      </c>
      <c r="AM72" s="127"/>
      <c r="AN72" s="127">
        <f>'R P -4'!AU71</f>
        <v>0</v>
      </c>
      <c r="AO72" s="127">
        <f>'R P -4'!BA71</f>
        <v>0</v>
      </c>
      <c r="AP72" s="127">
        <f>'R P -4'!BG71</f>
        <v>1</v>
      </c>
      <c r="AQ72" s="127"/>
      <c r="AR72" s="127"/>
      <c r="AS72" s="127">
        <f>'Reflection -1 '!R71</f>
        <v>1.6666666666666667</v>
      </c>
      <c r="AT72" s="127"/>
      <c r="AU72" s="127"/>
      <c r="AV72" s="127"/>
      <c r="AW72" s="127"/>
      <c r="AX72" s="127"/>
      <c r="AY72" s="127">
        <f>'Reflection -1 '!BB71</f>
        <v>3</v>
      </c>
      <c r="AZ72" s="127"/>
      <c r="BA72" s="127"/>
      <c r="BB72" s="127">
        <f>'Reflection -2'!Q71</f>
        <v>3</v>
      </c>
      <c r="BC72" s="127"/>
      <c r="BD72" s="127"/>
      <c r="BE72" s="127"/>
      <c r="BF72" s="127"/>
      <c r="BG72" s="127"/>
      <c r="BH72" s="127">
        <f>'Reflection -2'!BA71</f>
        <v>2.5</v>
      </c>
      <c r="BI72" s="127"/>
      <c r="BJ72" s="127"/>
      <c r="BK72" s="127">
        <f>'Reflection -3'!Q71</f>
        <v>2</v>
      </c>
      <c r="BL72" s="127"/>
      <c r="BM72" s="127"/>
      <c r="BN72" s="127"/>
      <c r="BO72" s="127"/>
      <c r="BP72" s="127"/>
      <c r="BQ72" s="127">
        <f>'Reflection -3'!BA71</f>
        <v>1.6666666666666667</v>
      </c>
      <c r="BR72" s="127"/>
      <c r="BS72" s="127"/>
      <c r="BT72" s="127">
        <f>'Reflection -3'!Q71</f>
        <v>2</v>
      </c>
      <c r="BU72" s="127"/>
      <c r="BV72" s="127"/>
      <c r="BW72" s="127"/>
      <c r="BX72" s="127"/>
      <c r="BY72" s="127"/>
      <c r="BZ72" s="127">
        <f>'Reflection -4'!BA71</f>
        <v>2.5</v>
      </c>
      <c r="CA72" s="127"/>
      <c r="CB72" s="127"/>
      <c r="CC72" s="127">
        <f>AVERAGE(Internal!$E72,Internal!$O72,Internal!$Y72,Internal!$AI72,Internal!$AS72,Internal!$BB72,Internal!$BK72,Internal!$BT72)</f>
        <v>1.4333333333333333</v>
      </c>
      <c r="CD72" s="127">
        <f>AVERAGE(Internal!$F72,Internal!$P72,Internal!$Z72,Internal!$AJ72)</f>
        <v>0.25</v>
      </c>
      <c r="CE72" s="127">
        <f>AVERAGE(Internal!$AK72,Internal!$AA72,Internal!$Q72,Internal!$G72)</f>
        <v>0.5</v>
      </c>
      <c r="CF72" s="127">
        <f>AVERAGE(Internal!$H72,Internal!$R72,Internal!$AB72,Internal!$AL72)</f>
        <v>0.5</v>
      </c>
      <c r="CG72" s="127"/>
      <c r="CH72" s="127">
        <f>AVERAGE(Internal!$AN72,Internal!$AD72,Internal!$T72,Internal!$J72)</f>
        <v>0.25</v>
      </c>
      <c r="CI72" s="127">
        <f>Internal!$CC72+Internal!$CD72+Internal!$CE72+Internal!$CF72+Internal!$CH72</f>
        <v>2.9333333333333336</v>
      </c>
      <c r="CJ72" s="127">
        <f>Internal!$CI72/25*100</f>
        <v>11.733333333333334</v>
      </c>
      <c r="CK72" s="127">
        <f>AVERAGE(Internal!$BZ72,Internal!$BQ72,Internal!$BH72,Internal!$AY72,Internal!$AP72,Internal!$AF72,Internal!$V72,Internal!$L72)</f>
        <v>1.4583333333333335</v>
      </c>
      <c r="CL72" s="127">
        <f>AVERAGE(Internal!$L72,Internal!$V72,Internal!$AF72,Internal!$AP72)</f>
        <v>0.5</v>
      </c>
      <c r="CM72" s="133"/>
    </row>
    <row r="73" spans="1:91" s="106" customFormat="1" ht="23.1" customHeight="1" x14ac:dyDescent="0.3">
      <c r="A73" s="134">
        <v>70</v>
      </c>
      <c r="B73" s="134" t="s">
        <v>319</v>
      </c>
      <c r="C73" s="135" t="s">
        <v>320</v>
      </c>
      <c r="D73" s="128"/>
      <c r="E73" s="128">
        <f>'RP 1'!Q72</f>
        <v>2.6</v>
      </c>
      <c r="F73" s="128">
        <f>'RP 1'!W72</f>
        <v>3</v>
      </c>
      <c r="G73" s="127">
        <f>'RP 1'!AC72</f>
        <v>2</v>
      </c>
      <c r="H73" s="127">
        <f>'RP 1'!AI72</f>
        <v>2</v>
      </c>
      <c r="I73" s="128"/>
      <c r="J73" s="128">
        <f>'RP 1'!AU72</f>
        <v>3</v>
      </c>
      <c r="K73" s="128">
        <f>'RP 1'!AZ72</f>
        <v>3</v>
      </c>
      <c r="L73" s="128">
        <f>'RP 1'!BG72</f>
        <v>0</v>
      </c>
      <c r="M73" s="128"/>
      <c r="N73" s="128"/>
      <c r="O73" s="128">
        <f>'R P- 2'!Q72</f>
        <v>2.6</v>
      </c>
      <c r="P73" s="128">
        <f>'R P- 2'!W72</f>
        <v>2</v>
      </c>
      <c r="Q73" s="128">
        <f>'R P- 2'!AC72</f>
        <v>2</v>
      </c>
      <c r="R73" s="128">
        <f>'R P- 2'!AI72</f>
        <v>2</v>
      </c>
      <c r="S73" s="128"/>
      <c r="T73" s="128">
        <f>'R P- 2'!AU72</f>
        <v>2</v>
      </c>
      <c r="U73" s="128">
        <f>'R P- 2'!BA72</f>
        <v>2.6666666666666665</v>
      </c>
      <c r="V73" s="128">
        <f>'R P- 2'!BG72</f>
        <v>4</v>
      </c>
      <c r="W73" s="128"/>
      <c r="X73" s="128"/>
      <c r="Y73" s="128" t="str">
        <f>'R P - 3'!Q72</f>
        <v>0</v>
      </c>
      <c r="Z73" s="128" t="str">
        <f>'R P - 3'!W72</f>
        <v>0</v>
      </c>
      <c r="AA73" s="128">
        <f>'R P - 3'!AC72</f>
        <v>0</v>
      </c>
      <c r="AB73" s="128" t="str">
        <f>'R P - 3'!AI72</f>
        <v>0</v>
      </c>
      <c r="AC73" s="128"/>
      <c r="AD73" s="128" t="str">
        <f>'R P - 3'!AU72</f>
        <v>0</v>
      </c>
      <c r="AE73" s="128" t="str">
        <f>'R P - 3'!BA72</f>
        <v>0</v>
      </c>
      <c r="AF73" s="128" t="str">
        <f>'R P - 3'!BG72</f>
        <v>0</v>
      </c>
      <c r="AG73" s="128"/>
      <c r="AH73" s="128"/>
      <c r="AI73" s="128" t="str">
        <f>'R P -4'!Q72</f>
        <v>0</v>
      </c>
      <c r="AJ73" s="128" t="str">
        <f>'R P -4'!W72</f>
        <v>0</v>
      </c>
      <c r="AK73" s="128" t="str">
        <f>'R P -4'!AC72</f>
        <v>0</v>
      </c>
      <c r="AL73" s="128" t="str">
        <f>'R P -4'!AI72</f>
        <v>0</v>
      </c>
      <c r="AM73" s="128"/>
      <c r="AN73" s="128" t="str">
        <f>'R P -4'!AU72</f>
        <v>0</v>
      </c>
      <c r="AO73" s="128" t="str">
        <f>'R P -4'!BA72</f>
        <v>0</v>
      </c>
      <c r="AP73" s="128" t="str">
        <f>'R P -4'!BG72</f>
        <v>0</v>
      </c>
      <c r="AQ73" s="128"/>
      <c r="AR73" s="128"/>
      <c r="AS73" s="128" t="str">
        <f>'Reflection -1 '!R72</f>
        <v>0</v>
      </c>
      <c r="AT73" s="128"/>
      <c r="AU73" s="128"/>
      <c r="AV73" s="128"/>
      <c r="AW73" s="128"/>
      <c r="AX73" s="128"/>
      <c r="AY73" s="128" t="str">
        <f>'Reflection -1 '!BB72</f>
        <v>0</v>
      </c>
      <c r="AZ73" s="128"/>
      <c r="BA73" s="128"/>
      <c r="BB73" s="128" t="str">
        <f>'Reflection -2'!Q72</f>
        <v>0</v>
      </c>
      <c r="BC73" s="128"/>
      <c r="BD73" s="128"/>
      <c r="BE73" s="128"/>
      <c r="BF73" s="128"/>
      <c r="BG73" s="128"/>
      <c r="BH73" s="128" t="str">
        <f>'Reflection -2'!BA72</f>
        <v>0</v>
      </c>
      <c r="BI73" s="128"/>
      <c r="BJ73" s="128"/>
      <c r="BK73" s="128" t="str">
        <f>'Reflection -3'!Q72</f>
        <v>0</v>
      </c>
      <c r="BL73" s="128"/>
      <c r="BM73" s="128"/>
      <c r="BN73" s="128"/>
      <c r="BO73" s="128"/>
      <c r="BP73" s="128"/>
      <c r="BQ73" s="128" t="str">
        <f>'Reflection -3'!BA72</f>
        <v>0</v>
      </c>
      <c r="BR73" s="128"/>
      <c r="BS73" s="128"/>
      <c r="BT73" s="128" t="str">
        <f>'Reflection -3'!Q72</f>
        <v>0</v>
      </c>
      <c r="BU73" s="128"/>
      <c r="BV73" s="128"/>
      <c r="BW73" s="128"/>
      <c r="BX73" s="128"/>
      <c r="BY73" s="128"/>
      <c r="BZ73" s="128" t="str">
        <f>'Reflection -4'!BA72</f>
        <v>0</v>
      </c>
      <c r="CA73" s="128"/>
      <c r="CB73" s="127"/>
      <c r="CC73" s="128">
        <f>AVERAGE(Internal!$E73,Internal!$O73,Internal!$Y73,Internal!$AI73,Internal!$AS73,Internal!$BB73,Internal!$BK73,Internal!$BT73)</f>
        <v>2.6</v>
      </c>
      <c r="CD73" s="128">
        <f>AVERAGE(Internal!$F73,Internal!$P73,Internal!$Z73,Internal!$AJ73)</f>
        <v>2.5</v>
      </c>
      <c r="CE73" s="127">
        <f>AVERAGE(Internal!$AK73,Internal!$AA73,Internal!$Q73,Internal!$G73)</f>
        <v>1.3333333333333333</v>
      </c>
      <c r="CF73" s="128">
        <f>AVERAGE(Internal!$H73,Internal!$R73,Internal!$AB73,Internal!$AL73)</f>
        <v>2</v>
      </c>
      <c r="CG73" s="127"/>
      <c r="CH73" s="128">
        <f>AVERAGE(Internal!$AN73,Internal!$AD73,Internal!$T73,Internal!$J73)</f>
        <v>2.5</v>
      </c>
      <c r="CI73" s="128">
        <f>Internal!$CC73+Internal!$CD73+Internal!$CE73+Internal!$CF73+Internal!$CH73</f>
        <v>10.933333333333334</v>
      </c>
      <c r="CJ73" s="128">
        <f>Internal!$CI73/25*100</f>
        <v>43.733333333333334</v>
      </c>
      <c r="CK73" s="128">
        <f>AVERAGE(Internal!$BZ73,Internal!$BQ73,Internal!$BH73,Internal!$AY73,Internal!$AP73,Internal!$AF73,Internal!$V73,Internal!$L73)</f>
        <v>2</v>
      </c>
      <c r="CL73" s="128">
        <f>AVERAGE(Internal!$L73,Internal!$V73,Internal!$AF73,Internal!$AP73)</f>
        <v>2</v>
      </c>
      <c r="CM73" s="136"/>
    </row>
    <row r="74" spans="1:91" s="106" customFormat="1" ht="23.1" customHeight="1" x14ac:dyDescent="0.3">
      <c r="A74" s="131">
        <v>71</v>
      </c>
      <c r="B74" s="131" t="s">
        <v>131</v>
      </c>
      <c r="C74" s="132" t="s">
        <v>132</v>
      </c>
      <c r="D74" s="127"/>
      <c r="E74" s="127">
        <f>'RP 1'!Q73</f>
        <v>2.8</v>
      </c>
      <c r="F74" s="127">
        <f>'RP 1'!W73</f>
        <v>3</v>
      </c>
      <c r="G74" s="127">
        <f>'RP 1'!AC73</f>
        <v>3</v>
      </c>
      <c r="H74" s="127">
        <f>'RP 1'!AI73</f>
        <v>3</v>
      </c>
      <c r="I74" s="127"/>
      <c r="J74" s="127">
        <f>'RP 1'!AU73</f>
        <v>1</v>
      </c>
      <c r="K74" s="127">
        <f>'RP 1'!AZ73</f>
        <v>4</v>
      </c>
      <c r="L74" s="127">
        <f>'RP 1'!BG73</f>
        <v>0</v>
      </c>
      <c r="M74" s="127"/>
      <c r="N74" s="127"/>
      <c r="O74" s="127">
        <f>'R P- 2'!Q73</f>
        <v>2.8</v>
      </c>
      <c r="P74" s="127">
        <f>'R P- 2'!W73</f>
        <v>3</v>
      </c>
      <c r="Q74" s="127">
        <f>'R P- 2'!AC73</f>
        <v>3</v>
      </c>
      <c r="R74" s="127">
        <f>'R P- 2'!AI73</f>
        <v>3</v>
      </c>
      <c r="S74" s="127"/>
      <c r="T74" s="127">
        <f>'R P- 2'!AU73</f>
        <v>1</v>
      </c>
      <c r="U74" s="127">
        <f>'R P- 2'!BA73</f>
        <v>3.5</v>
      </c>
      <c r="V74" s="127">
        <f>'R P- 2'!BG73</f>
        <v>3</v>
      </c>
      <c r="W74" s="127"/>
      <c r="X74" s="127"/>
      <c r="Y74" s="127">
        <f>'R P - 3'!Q73</f>
        <v>0.6</v>
      </c>
      <c r="Z74" s="127">
        <f>'R P - 3'!W73</f>
        <v>0</v>
      </c>
      <c r="AA74" s="127">
        <f>'R P - 3'!AC73</f>
        <v>0</v>
      </c>
      <c r="AB74" s="127">
        <f>'R P - 3'!AI73</f>
        <v>0</v>
      </c>
      <c r="AC74" s="127"/>
      <c r="AD74" s="127">
        <f>'R P - 3'!AU73</f>
        <v>0</v>
      </c>
      <c r="AE74" s="127">
        <f>'R P - 3'!BA73</f>
        <v>0</v>
      </c>
      <c r="AF74" s="127">
        <f>'R P - 3'!BG73</f>
        <v>0</v>
      </c>
      <c r="AG74" s="127"/>
      <c r="AH74" s="127"/>
      <c r="AI74" s="127">
        <f>'R P -4'!Q73</f>
        <v>3.2</v>
      </c>
      <c r="AJ74" s="127">
        <f>'R P -4'!W73</f>
        <v>4</v>
      </c>
      <c r="AK74" s="127">
        <f>'R P -4'!AC73</f>
        <v>3</v>
      </c>
      <c r="AL74" s="127">
        <f>'R P -4'!AI73</f>
        <v>4</v>
      </c>
      <c r="AM74" s="127"/>
      <c r="AN74" s="127">
        <f>'R P -4'!AU73</f>
        <v>2.6666666666666665</v>
      </c>
      <c r="AO74" s="127">
        <f>'R P -4'!BA73</f>
        <v>4</v>
      </c>
      <c r="AP74" s="127">
        <f>'R P -4'!BG73</f>
        <v>2.5</v>
      </c>
      <c r="AQ74" s="127"/>
      <c r="AR74" s="127"/>
      <c r="AS74" s="127">
        <f>'Reflection -1 '!R73</f>
        <v>3</v>
      </c>
      <c r="AT74" s="127"/>
      <c r="AU74" s="127"/>
      <c r="AV74" s="127"/>
      <c r="AW74" s="127"/>
      <c r="AX74" s="127"/>
      <c r="AY74" s="127">
        <f>'Reflection -1 '!BB73</f>
        <v>3.5</v>
      </c>
      <c r="AZ74" s="127"/>
      <c r="BA74" s="127"/>
      <c r="BB74" s="127">
        <f>'Reflection -2'!Q73</f>
        <v>3.3333333333333335</v>
      </c>
      <c r="BC74" s="127"/>
      <c r="BD74" s="127"/>
      <c r="BE74" s="127"/>
      <c r="BF74" s="127"/>
      <c r="BG74" s="127"/>
      <c r="BH74" s="127">
        <f>'Reflection -2'!BA73</f>
        <v>2.5</v>
      </c>
      <c r="BI74" s="127"/>
      <c r="BJ74" s="127"/>
      <c r="BK74" s="127">
        <f>'Reflection -3'!Q73</f>
        <v>1</v>
      </c>
      <c r="BL74" s="127"/>
      <c r="BM74" s="127"/>
      <c r="BN74" s="127"/>
      <c r="BO74" s="127"/>
      <c r="BP74" s="127"/>
      <c r="BQ74" s="127">
        <f>'Reflection -3'!BA73</f>
        <v>1.6666666666666667</v>
      </c>
      <c r="BR74" s="127"/>
      <c r="BS74" s="127"/>
      <c r="BT74" s="127">
        <f>'Reflection -3'!Q73</f>
        <v>1</v>
      </c>
      <c r="BU74" s="127"/>
      <c r="BV74" s="127"/>
      <c r="BW74" s="127"/>
      <c r="BX74" s="127"/>
      <c r="BY74" s="127"/>
      <c r="BZ74" s="127">
        <f>'Reflection -4'!BA73</f>
        <v>2.5</v>
      </c>
      <c r="CA74" s="127"/>
      <c r="CB74" s="127"/>
      <c r="CC74" s="127">
        <f>AVERAGE(Internal!$E74,Internal!$O74,Internal!$Y74,Internal!$AI74,Internal!$AS74,Internal!$BB74,Internal!$BK74,Internal!$BT74)</f>
        <v>2.2166666666666668</v>
      </c>
      <c r="CD74" s="127">
        <f>AVERAGE(Internal!$F74,Internal!$P74,Internal!$Z74,Internal!$AJ74)</f>
        <v>2.5</v>
      </c>
      <c r="CE74" s="127">
        <f>AVERAGE(Internal!$AK74,Internal!$AA74,Internal!$Q74,Internal!$G74)</f>
        <v>2.25</v>
      </c>
      <c r="CF74" s="127">
        <f>AVERAGE(Internal!$H74,Internal!$R74,Internal!$AB74,Internal!$AL74)</f>
        <v>2.5</v>
      </c>
      <c r="CG74" s="127"/>
      <c r="CH74" s="127">
        <f>AVERAGE(Internal!$AN74,Internal!$AD74,Internal!$T74,Internal!$J74)</f>
        <v>1.1666666666666665</v>
      </c>
      <c r="CI74" s="127">
        <f>Internal!$CC74+Internal!$CD74+Internal!$CE74+Internal!$CF74+Internal!$CH74</f>
        <v>10.633333333333333</v>
      </c>
      <c r="CJ74" s="127">
        <f>Internal!$CI74/25*100</f>
        <v>42.533333333333331</v>
      </c>
      <c r="CK74" s="127">
        <f>AVERAGE(Internal!$BZ74,Internal!$BQ74,Internal!$BH74,Internal!$AY74,Internal!$AP74,Internal!$AF74,Internal!$V74,Internal!$L74)</f>
        <v>1.9583333333333335</v>
      </c>
      <c r="CL74" s="127">
        <f>AVERAGE(Internal!$L74,Internal!$V74,Internal!$AF74,Internal!$AP74)</f>
        <v>1.375</v>
      </c>
      <c r="CM74" s="133"/>
    </row>
    <row r="75" spans="1:91" s="106" customFormat="1" ht="23.1" customHeight="1" x14ac:dyDescent="0.3">
      <c r="A75" s="134">
        <v>72</v>
      </c>
      <c r="B75" s="134" t="s">
        <v>165</v>
      </c>
      <c r="C75" s="135" t="s">
        <v>166</v>
      </c>
      <c r="D75" s="128"/>
      <c r="E75" s="128">
        <f>'RP 1'!Q74</f>
        <v>1.4</v>
      </c>
      <c r="F75" s="128">
        <f>'RP 1'!W74</f>
        <v>2</v>
      </c>
      <c r="G75" s="127">
        <f>'RP 1'!AC74</f>
        <v>1.5</v>
      </c>
      <c r="H75" s="127">
        <f>'RP 1'!AI74</f>
        <v>1.5</v>
      </c>
      <c r="I75" s="128"/>
      <c r="J75" s="128">
        <f>'RP 1'!AU74</f>
        <v>2</v>
      </c>
      <c r="K75" s="128">
        <f>'RP 1'!AZ74</f>
        <v>1</v>
      </c>
      <c r="L75" s="128">
        <f>'RP 1'!BG74</f>
        <v>0</v>
      </c>
      <c r="M75" s="128"/>
      <c r="N75" s="128"/>
      <c r="O75" s="128">
        <f>'R P- 2'!Q74</f>
        <v>1.8</v>
      </c>
      <c r="P75" s="128">
        <f>'R P- 2'!W74</f>
        <v>1.3333333333333333</v>
      </c>
      <c r="Q75" s="128">
        <f>'R P- 2'!AC74</f>
        <v>1.5</v>
      </c>
      <c r="R75" s="128">
        <f>'R P- 2'!AI74</f>
        <v>1.5</v>
      </c>
      <c r="S75" s="128"/>
      <c r="T75" s="128">
        <f>'R P- 2'!AU74</f>
        <v>1.5</v>
      </c>
      <c r="U75" s="128">
        <f>'R P- 2'!BA74</f>
        <v>1.4166666666666667</v>
      </c>
      <c r="V75" s="128">
        <f>'R P- 2'!BG74</f>
        <v>2</v>
      </c>
      <c r="W75" s="128"/>
      <c r="X75" s="128"/>
      <c r="Y75" s="128">
        <f>'R P - 3'!Q74</f>
        <v>2</v>
      </c>
      <c r="Z75" s="128">
        <f>'R P - 3'!W74</f>
        <v>3</v>
      </c>
      <c r="AA75" s="128">
        <f>'R P - 3'!AC74</f>
        <v>1</v>
      </c>
      <c r="AB75" s="128">
        <f>'R P - 3'!AI74</f>
        <v>2.6666666666666665</v>
      </c>
      <c r="AC75" s="128"/>
      <c r="AD75" s="128">
        <f>'R P - 3'!AU74</f>
        <v>3</v>
      </c>
      <c r="AE75" s="128">
        <f>'R P - 3'!BA74</f>
        <v>0</v>
      </c>
      <c r="AF75" s="128">
        <f>'R P - 3'!BG74</f>
        <v>0</v>
      </c>
      <c r="AG75" s="128"/>
      <c r="AH75" s="128"/>
      <c r="AI75" s="128">
        <f>'R P -4'!Q74</f>
        <v>3.2</v>
      </c>
      <c r="AJ75" s="128">
        <f>'R P -4'!W74</f>
        <v>4</v>
      </c>
      <c r="AK75" s="128">
        <f>'R P -4'!AC74</f>
        <v>3.5</v>
      </c>
      <c r="AL75" s="128">
        <f>'R P -4'!AI74</f>
        <v>5</v>
      </c>
      <c r="AM75" s="128"/>
      <c r="AN75" s="128">
        <f>'R P -4'!AU74</f>
        <v>4</v>
      </c>
      <c r="AO75" s="128">
        <f>'R P -4'!BA74</f>
        <v>5</v>
      </c>
      <c r="AP75" s="128">
        <f>'R P -4'!BG74</f>
        <v>4.5</v>
      </c>
      <c r="AQ75" s="128"/>
      <c r="AR75" s="128"/>
      <c r="AS75" s="128">
        <f>'Reflection -1 '!R74</f>
        <v>3.6666666666666665</v>
      </c>
      <c r="AT75" s="128"/>
      <c r="AU75" s="128"/>
      <c r="AV75" s="128"/>
      <c r="AW75" s="128"/>
      <c r="AX75" s="128"/>
      <c r="AY75" s="128">
        <f>'Reflection -1 '!BB74</f>
        <v>4.5</v>
      </c>
      <c r="AZ75" s="128"/>
      <c r="BA75" s="128"/>
      <c r="BB75" s="128">
        <f>'Reflection -2'!Q74</f>
        <v>4</v>
      </c>
      <c r="BC75" s="128"/>
      <c r="BD75" s="128"/>
      <c r="BE75" s="128"/>
      <c r="BF75" s="128"/>
      <c r="BG75" s="128"/>
      <c r="BH75" s="128">
        <f>'Reflection -2'!BA74</f>
        <v>2.5</v>
      </c>
      <c r="BI75" s="128"/>
      <c r="BJ75" s="128"/>
      <c r="BK75" s="128">
        <f>'Reflection -3'!Q74</f>
        <v>0</v>
      </c>
      <c r="BL75" s="128"/>
      <c r="BM75" s="128"/>
      <c r="BN75" s="128"/>
      <c r="BO75" s="128"/>
      <c r="BP75" s="128"/>
      <c r="BQ75" s="128">
        <f>'Reflection -3'!BA74</f>
        <v>0</v>
      </c>
      <c r="BR75" s="128"/>
      <c r="BS75" s="128"/>
      <c r="BT75" s="128">
        <f>'Reflection -3'!Q74</f>
        <v>0</v>
      </c>
      <c r="BU75" s="128"/>
      <c r="BV75" s="128"/>
      <c r="BW75" s="128"/>
      <c r="BX75" s="128"/>
      <c r="BY75" s="128"/>
      <c r="BZ75" s="128">
        <f>'Reflection -4'!BA74</f>
        <v>2.5</v>
      </c>
      <c r="CA75" s="128"/>
      <c r="CB75" s="127"/>
      <c r="CC75" s="128">
        <f>AVERAGE(Internal!$E75,Internal!$O75,Internal!$Y75,Internal!$AI75,Internal!$AS75,Internal!$BB75,Internal!$BK75,Internal!$BT75)</f>
        <v>2.0083333333333333</v>
      </c>
      <c r="CD75" s="128">
        <f>AVERAGE(Internal!$F75,Internal!$P75,Internal!$Z75,Internal!$AJ75)</f>
        <v>2.583333333333333</v>
      </c>
      <c r="CE75" s="127">
        <f>AVERAGE(Internal!$AK75,Internal!$AA75,Internal!$Q75,Internal!$G75)</f>
        <v>1.875</v>
      </c>
      <c r="CF75" s="128">
        <f>AVERAGE(Internal!$H75,Internal!$R75,Internal!$AB75,Internal!$AL75)</f>
        <v>2.6666666666666665</v>
      </c>
      <c r="CG75" s="127"/>
      <c r="CH75" s="128">
        <f>AVERAGE(Internal!$AN75,Internal!$AD75,Internal!$T75,Internal!$J75)</f>
        <v>2.625</v>
      </c>
      <c r="CI75" s="128">
        <f>Internal!$CC75+Internal!$CD75+Internal!$CE75+Internal!$CF75+Internal!$CH75</f>
        <v>11.758333333333333</v>
      </c>
      <c r="CJ75" s="128">
        <f>Internal!$CI75/25*100</f>
        <v>47.033333333333331</v>
      </c>
      <c r="CK75" s="128">
        <f>AVERAGE(Internal!$BZ75,Internal!$BQ75,Internal!$BH75,Internal!$AY75,Internal!$AP75,Internal!$AF75,Internal!$V75,Internal!$L75)</f>
        <v>2</v>
      </c>
      <c r="CL75" s="128">
        <f>AVERAGE(Internal!$L75,Internal!$V75,Internal!$AF75,Internal!$AP75)</f>
        <v>1.625</v>
      </c>
      <c r="CM75" s="136"/>
    </row>
    <row r="76" spans="1:91" s="106" customFormat="1" ht="23.1" customHeight="1" x14ac:dyDescent="0.3">
      <c r="A76" s="131">
        <v>73</v>
      </c>
      <c r="B76" s="131" t="s">
        <v>181</v>
      </c>
      <c r="C76" s="132" t="s">
        <v>182</v>
      </c>
      <c r="D76" s="127"/>
      <c r="E76" s="127">
        <f>'RP 1'!Q75</f>
        <v>2.8</v>
      </c>
      <c r="F76" s="127">
        <f>'RP 1'!W75</f>
        <v>2</v>
      </c>
      <c r="G76" s="127">
        <f>'RP 1'!AC75</f>
        <v>2.5</v>
      </c>
      <c r="H76" s="127">
        <f>'RP 1'!AI75</f>
        <v>2.5</v>
      </c>
      <c r="I76" s="127"/>
      <c r="J76" s="127">
        <f>'RP 1'!AU75</f>
        <v>2</v>
      </c>
      <c r="K76" s="127">
        <f>'RP 1'!AZ75</f>
        <v>1</v>
      </c>
      <c r="L76" s="127">
        <f>'RP 1'!BG75</f>
        <v>0</v>
      </c>
      <c r="M76" s="127"/>
      <c r="N76" s="127"/>
      <c r="O76" s="127">
        <f>'R P- 2'!Q75</f>
        <v>2.6</v>
      </c>
      <c r="P76" s="127">
        <f>'R P- 2'!W75</f>
        <v>2.6666666666666665</v>
      </c>
      <c r="Q76" s="127">
        <f>'R P- 2'!AC75</f>
        <v>2.5</v>
      </c>
      <c r="R76" s="127">
        <f>'R P- 2'!AI75</f>
        <v>2.5</v>
      </c>
      <c r="S76" s="127"/>
      <c r="T76" s="127">
        <f>'R P- 2'!AU75</f>
        <v>3</v>
      </c>
      <c r="U76" s="127">
        <f>'R P- 2'!BA75</f>
        <v>2.6666666666666665</v>
      </c>
      <c r="V76" s="127">
        <f>'R P- 2'!BG75</f>
        <v>2</v>
      </c>
      <c r="W76" s="127"/>
      <c r="X76" s="127"/>
      <c r="Y76" s="127" t="str">
        <f>'R P - 3'!Q75</f>
        <v>0</v>
      </c>
      <c r="Z76" s="127" t="str">
        <f>'R P - 3'!W75</f>
        <v>0</v>
      </c>
      <c r="AA76" s="127">
        <f>'R P - 3'!AC75</f>
        <v>0</v>
      </c>
      <c r="AB76" s="127" t="str">
        <f>'R P - 3'!AI75</f>
        <v>0</v>
      </c>
      <c r="AC76" s="127"/>
      <c r="AD76" s="127" t="str">
        <f>'R P - 3'!AU75</f>
        <v>0</v>
      </c>
      <c r="AE76" s="127" t="str">
        <f>'R P - 3'!BA75</f>
        <v>0</v>
      </c>
      <c r="AF76" s="127" t="str">
        <f>'R P - 3'!BG75</f>
        <v>0</v>
      </c>
      <c r="AG76" s="127"/>
      <c r="AH76" s="127"/>
      <c r="AI76" s="127" t="str">
        <f>'R P -4'!Q75</f>
        <v>0</v>
      </c>
      <c r="AJ76" s="127" t="str">
        <f>'R P -4'!W75</f>
        <v>0</v>
      </c>
      <c r="AK76" s="127" t="str">
        <f>'R P -4'!AC75</f>
        <v>0</v>
      </c>
      <c r="AL76" s="127" t="str">
        <f>'R P -4'!AI75</f>
        <v>0</v>
      </c>
      <c r="AM76" s="127"/>
      <c r="AN76" s="127" t="str">
        <f>'R P -4'!AU75</f>
        <v>0</v>
      </c>
      <c r="AO76" s="127" t="str">
        <f>'R P -4'!BA75</f>
        <v>0</v>
      </c>
      <c r="AP76" s="127" t="str">
        <f>'R P -4'!BG75</f>
        <v>0</v>
      </c>
      <c r="AQ76" s="127"/>
      <c r="AR76" s="127"/>
      <c r="AS76" s="127">
        <f>'Reflection -1 '!R75</f>
        <v>2.6666666666666665</v>
      </c>
      <c r="AT76" s="127"/>
      <c r="AU76" s="127"/>
      <c r="AV76" s="127"/>
      <c r="AW76" s="127"/>
      <c r="AX76" s="127"/>
      <c r="AY76" s="127">
        <f>'Reflection -1 '!BB75</f>
        <v>4</v>
      </c>
      <c r="AZ76" s="127"/>
      <c r="BA76" s="127"/>
      <c r="BB76" s="127">
        <f>'Reflection -2'!Q75</f>
        <v>2.6666666666666665</v>
      </c>
      <c r="BC76" s="127"/>
      <c r="BD76" s="127"/>
      <c r="BE76" s="127"/>
      <c r="BF76" s="127"/>
      <c r="BG76" s="127"/>
      <c r="BH76" s="127">
        <f>'Reflection -2'!BA75</f>
        <v>2.5</v>
      </c>
      <c r="BI76" s="127"/>
      <c r="BJ76" s="127"/>
      <c r="BK76" s="127">
        <f>'Reflection -3'!Q75</f>
        <v>2.6666666666666665</v>
      </c>
      <c r="BL76" s="127"/>
      <c r="BM76" s="127"/>
      <c r="BN76" s="127"/>
      <c r="BO76" s="127"/>
      <c r="BP76" s="127"/>
      <c r="BQ76" s="127">
        <f>'Reflection -3'!BA75</f>
        <v>1.6666666666666667</v>
      </c>
      <c r="BR76" s="127"/>
      <c r="BS76" s="127"/>
      <c r="BT76" s="127">
        <f>'Reflection -3'!Q75</f>
        <v>2.6666666666666665</v>
      </c>
      <c r="BU76" s="127"/>
      <c r="BV76" s="127"/>
      <c r="BW76" s="127"/>
      <c r="BX76" s="127"/>
      <c r="BY76" s="127"/>
      <c r="BZ76" s="127">
        <f>'Reflection -4'!BA75</f>
        <v>2.5</v>
      </c>
      <c r="CA76" s="127"/>
      <c r="CB76" s="127"/>
      <c r="CC76" s="127">
        <f>AVERAGE(Internal!$E76,Internal!$O76,Internal!$Y76,Internal!$AI76,Internal!$AS76,Internal!$BB76,Internal!$BK76,Internal!$BT76)</f>
        <v>2.6777777777777776</v>
      </c>
      <c r="CD76" s="127">
        <f>AVERAGE(Internal!$F76,Internal!$P76,Internal!$Z76,Internal!$AJ76)</f>
        <v>2.333333333333333</v>
      </c>
      <c r="CE76" s="127">
        <f>AVERAGE(Internal!$AK76,Internal!$AA76,Internal!$Q76,Internal!$G76)</f>
        <v>1.6666666666666667</v>
      </c>
      <c r="CF76" s="127">
        <f>AVERAGE(Internal!$H76,Internal!$R76,Internal!$AB76,Internal!$AL76)</f>
        <v>2.5</v>
      </c>
      <c r="CG76" s="127"/>
      <c r="CH76" s="127">
        <f>AVERAGE(Internal!$AN76,Internal!$AD76,Internal!$T76,Internal!$J76)</f>
        <v>2.5</v>
      </c>
      <c r="CI76" s="127">
        <f>Internal!$CC76+Internal!$CD76+Internal!$CE76+Internal!$CF76+Internal!$CH76</f>
        <v>11.677777777777777</v>
      </c>
      <c r="CJ76" s="127">
        <f>Internal!$CI76/25*100</f>
        <v>46.711111111111109</v>
      </c>
      <c r="CK76" s="127">
        <f>AVERAGE(Internal!$BZ76,Internal!$BQ76,Internal!$BH76,Internal!$AY76,Internal!$AP76,Internal!$AF76,Internal!$V76,Internal!$L76)</f>
        <v>2.1111111111111112</v>
      </c>
      <c r="CL76" s="127">
        <f>AVERAGE(Internal!$L76,Internal!$V76,Internal!$AF76,Internal!$AP76)</f>
        <v>1</v>
      </c>
      <c r="CM76" s="133"/>
    </row>
    <row r="77" spans="1:91" s="106" customFormat="1" ht="23.1" customHeight="1" x14ac:dyDescent="0.3">
      <c r="A77" s="134">
        <v>74</v>
      </c>
      <c r="B77" s="134" t="s">
        <v>321</v>
      </c>
      <c r="C77" s="135" t="s">
        <v>322</v>
      </c>
      <c r="D77" s="128"/>
      <c r="E77" s="128">
        <f>'RP 1'!Q76</f>
        <v>2.6</v>
      </c>
      <c r="F77" s="128">
        <f>'RP 1'!W76</f>
        <v>3</v>
      </c>
      <c r="G77" s="127">
        <f>'RP 1'!AC76</f>
        <v>2</v>
      </c>
      <c r="H77" s="127">
        <f>'RP 1'!AI76</f>
        <v>2</v>
      </c>
      <c r="I77" s="128"/>
      <c r="J77" s="128">
        <f>'RP 1'!AU76</f>
        <v>3</v>
      </c>
      <c r="K77" s="128">
        <f>'RP 1'!AZ76</f>
        <v>3</v>
      </c>
      <c r="L77" s="128">
        <f>'RP 1'!BG76</f>
        <v>0</v>
      </c>
      <c r="M77" s="128"/>
      <c r="N77" s="128"/>
      <c r="O77" s="128">
        <f>'R P- 2'!Q76</f>
        <v>2.4</v>
      </c>
      <c r="P77" s="128">
        <f>'R P- 2'!W76</f>
        <v>2</v>
      </c>
      <c r="Q77" s="128">
        <f>'R P- 2'!AC76</f>
        <v>2</v>
      </c>
      <c r="R77" s="128">
        <f>'R P- 2'!AI76</f>
        <v>2</v>
      </c>
      <c r="S77" s="128"/>
      <c r="T77" s="128">
        <f>'R P- 2'!AU76</f>
        <v>2</v>
      </c>
      <c r="U77" s="128">
        <f>'R P- 2'!BA76</f>
        <v>1.8333333333333333</v>
      </c>
      <c r="V77" s="128">
        <f>'R P- 2'!BG76</f>
        <v>2</v>
      </c>
      <c r="W77" s="128"/>
      <c r="X77" s="128"/>
      <c r="Y77" s="128">
        <f>'R P - 3'!Q76</f>
        <v>2.2000000000000002</v>
      </c>
      <c r="Z77" s="128">
        <f>'R P - 3'!W76</f>
        <v>2</v>
      </c>
      <c r="AA77" s="128">
        <f>'R P - 3'!AC76</f>
        <v>1</v>
      </c>
      <c r="AB77" s="128">
        <f>'R P - 3'!AI76</f>
        <v>1.3333333333333333</v>
      </c>
      <c r="AC77" s="128"/>
      <c r="AD77" s="128">
        <f>'R P - 3'!AU76</f>
        <v>2</v>
      </c>
      <c r="AE77" s="128">
        <f>'R P - 3'!BA76</f>
        <v>2</v>
      </c>
      <c r="AF77" s="128">
        <f>'R P - 3'!BG76</f>
        <v>2</v>
      </c>
      <c r="AG77" s="128"/>
      <c r="AH77" s="128"/>
      <c r="AI77" s="128" t="str">
        <f>'R P -4'!Q76</f>
        <v>0</v>
      </c>
      <c r="AJ77" s="128" t="str">
        <f>'R P -4'!W76</f>
        <v>0</v>
      </c>
      <c r="AK77" s="128" t="str">
        <f>'R P -4'!AC76</f>
        <v>0</v>
      </c>
      <c r="AL77" s="128" t="str">
        <f>'R P -4'!AI76</f>
        <v>0</v>
      </c>
      <c r="AM77" s="128"/>
      <c r="AN77" s="128" t="str">
        <f>'R P -4'!AU76</f>
        <v>0</v>
      </c>
      <c r="AO77" s="128" t="str">
        <f>'R P -4'!BA76</f>
        <v>0</v>
      </c>
      <c r="AP77" s="128" t="str">
        <f>'R P -4'!BG76</f>
        <v>0</v>
      </c>
      <c r="AQ77" s="128"/>
      <c r="AR77" s="128"/>
      <c r="AS77" s="128" t="str">
        <f>'Reflection -1 '!R76</f>
        <v>0</v>
      </c>
      <c r="AT77" s="128"/>
      <c r="AU77" s="128"/>
      <c r="AV77" s="128"/>
      <c r="AW77" s="128"/>
      <c r="AX77" s="128"/>
      <c r="AY77" s="128" t="str">
        <f>'Reflection -1 '!BB76</f>
        <v>0</v>
      </c>
      <c r="AZ77" s="128"/>
      <c r="BA77" s="128"/>
      <c r="BB77" s="128" t="str">
        <f>'Reflection -2'!Q76</f>
        <v>0</v>
      </c>
      <c r="BC77" s="128"/>
      <c r="BD77" s="128"/>
      <c r="BE77" s="128"/>
      <c r="BF77" s="128"/>
      <c r="BG77" s="128"/>
      <c r="BH77" s="128" t="str">
        <f>'Reflection -2'!BA76</f>
        <v>0</v>
      </c>
      <c r="BI77" s="128"/>
      <c r="BJ77" s="128"/>
      <c r="BK77" s="128" t="str">
        <f>'Reflection -3'!Q76</f>
        <v>0</v>
      </c>
      <c r="BL77" s="128"/>
      <c r="BM77" s="128"/>
      <c r="BN77" s="128"/>
      <c r="BO77" s="128"/>
      <c r="BP77" s="128"/>
      <c r="BQ77" s="128" t="str">
        <f>'Reflection -3'!BA76</f>
        <v>0</v>
      </c>
      <c r="BR77" s="128"/>
      <c r="BS77" s="128"/>
      <c r="BT77" s="128" t="str">
        <f>'Reflection -3'!Q76</f>
        <v>0</v>
      </c>
      <c r="BU77" s="128"/>
      <c r="BV77" s="128"/>
      <c r="BW77" s="128"/>
      <c r="BX77" s="128"/>
      <c r="BY77" s="128"/>
      <c r="BZ77" s="128" t="str">
        <f>'Reflection -4'!BA76</f>
        <v>0</v>
      </c>
      <c r="CA77" s="128"/>
      <c r="CB77" s="127"/>
      <c r="CC77" s="128">
        <f>AVERAGE(Internal!$E77,Internal!$O77,Internal!$Y77,Internal!$AI77,Internal!$AS77,Internal!$BB77,Internal!$BK77,Internal!$BT77)</f>
        <v>2.4</v>
      </c>
      <c r="CD77" s="128">
        <f>AVERAGE(Internal!$F77,Internal!$P77,Internal!$Z77,Internal!$AJ77)</f>
        <v>2.3333333333333335</v>
      </c>
      <c r="CE77" s="127">
        <f>AVERAGE(Internal!$AK77,Internal!$AA77,Internal!$Q77,Internal!$G77)</f>
        <v>1.6666666666666667</v>
      </c>
      <c r="CF77" s="128">
        <f>AVERAGE(Internal!$H77,Internal!$R77,Internal!$AB77,Internal!$AL77)</f>
        <v>1.7777777777777777</v>
      </c>
      <c r="CG77" s="127"/>
      <c r="CH77" s="128">
        <f>AVERAGE(Internal!$AN77,Internal!$AD77,Internal!$T77,Internal!$J77)</f>
        <v>2.3333333333333335</v>
      </c>
      <c r="CI77" s="128">
        <f>Internal!$CC77+Internal!$CD77+Internal!$CE77+Internal!$CF77+Internal!$CH77</f>
        <v>10.511111111111111</v>
      </c>
      <c r="CJ77" s="128">
        <f>Internal!$CI77/25*100</f>
        <v>42.044444444444444</v>
      </c>
      <c r="CK77" s="128">
        <f>AVERAGE(Internal!$BZ77,Internal!$BQ77,Internal!$BH77,Internal!$AY77,Internal!$AP77,Internal!$AF77,Internal!$V77,Internal!$L77)</f>
        <v>1.3333333333333333</v>
      </c>
      <c r="CL77" s="128">
        <f>AVERAGE(Internal!$L77,Internal!$V77,Internal!$AF77,Internal!$AP77)</f>
        <v>1.3333333333333333</v>
      </c>
      <c r="CM77" s="136"/>
    </row>
    <row r="78" spans="1:91" s="106" customFormat="1" ht="23.1" customHeight="1" x14ac:dyDescent="0.3">
      <c r="A78" s="131">
        <v>75</v>
      </c>
      <c r="B78" s="131" t="s">
        <v>323</v>
      </c>
      <c r="C78" s="132" t="s">
        <v>324</v>
      </c>
      <c r="D78" s="127"/>
      <c r="E78" s="127">
        <f>'RP 1'!Q77</f>
        <v>3</v>
      </c>
      <c r="F78" s="127">
        <f>'RP 1'!W77</f>
        <v>2</v>
      </c>
      <c r="G78" s="127">
        <f>'RP 1'!AC77</f>
        <v>2</v>
      </c>
      <c r="H78" s="127">
        <f>'RP 1'!AI77</f>
        <v>2</v>
      </c>
      <c r="I78" s="127"/>
      <c r="J78" s="127">
        <f>'RP 1'!AU77</f>
        <v>3</v>
      </c>
      <c r="K78" s="127">
        <f>'RP 1'!AZ77</f>
        <v>3</v>
      </c>
      <c r="L78" s="127">
        <f>'RP 1'!BG77</f>
        <v>0</v>
      </c>
      <c r="M78" s="127"/>
      <c r="N78" s="127"/>
      <c r="O78" s="127">
        <f>'R P- 2'!Q77</f>
        <v>2</v>
      </c>
      <c r="P78" s="127">
        <f>'R P- 2'!W77</f>
        <v>2</v>
      </c>
      <c r="Q78" s="127">
        <f>'R P- 2'!AC77</f>
        <v>2</v>
      </c>
      <c r="R78" s="127">
        <f>'R P- 2'!AI77</f>
        <v>2</v>
      </c>
      <c r="S78" s="127"/>
      <c r="T78" s="127">
        <f>'R P- 2'!AU77</f>
        <v>2</v>
      </c>
      <c r="U78" s="127">
        <f>'R P- 2'!BA77</f>
        <v>1.8333333333333333</v>
      </c>
      <c r="V78" s="127">
        <f>'R P- 2'!BG77</f>
        <v>2</v>
      </c>
      <c r="W78" s="127"/>
      <c r="X78" s="127"/>
      <c r="Y78" s="127" t="str">
        <f>'R P - 3'!Q77</f>
        <v>0</v>
      </c>
      <c r="Z78" s="127" t="str">
        <f>'R P - 3'!W77</f>
        <v>0</v>
      </c>
      <c r="AA78" s="127">
        <f>'R P - 3'!AC77</f>
        <v>0</v>
      </c>
      <c r="AB78" s="127" t="str">
        <f>'R P - 3'!AI77</f>
        <v>0</v>
      </c>
      <c r="AC78" s="127"/>
      <c r="AD78" s="127" t="str">
        <f>'R P - 3'!AU77</f>
        <v>0</v>
      </c>
      <c r="AE78" s="127" t="str">
        <f>'R P - 3'!BA77</f>
        <v>0</v>
      </c>
      <c r="AF78" s="127" t="str">
        <f>'R P - 3'!BG77</f>
        <v>0</v>
      </c>
      <c r="AG78" s="127"/>
      <c r="AH78" s="127"/>
      <c r="AI78" s="127" t="str">
        <f>'R P -4'!Q77</f>
        <v>0</v>
      </c>
      <c r="AJ78" s="127" t="str">
        <f>'R P -4'!W77</f>
        <v>0</v>
      </c>
      <c r="AK78" s="127" t="str">
        <f>'R P -4'!AC77</f>
        <v>0</v>
      </c>
      <c r="AL78" s="127" t="str">
        <f>'R P -4'!AI77</f>
        <v>0</v>
      </c>
      <c r="AM78" s="127"/>
      <c r="AN78" s="127" t="str">
        <f>'R P -4'!AU77</f>
        <v>0</v>
      </c>
      <c r="AO78" s="127" t="str">
        <f>'R P -4'!BA77</f>
        <v>0</v>
      </c>
      <c r="AP78" s="127" t="str">
        <f>'R P -4'!BG77</f>
        <v>0</v>
      </c>
      <c r="AQ78" s="127"/>
      <c r="AR78" s="127"/>
      <c r="AS78" s="127" t="str">
        <f>'Reflection -1 '!R77</f>
        <v>0</v>
      </c>
      <c r="AT78" s="127"/>
      <c r="AU78" s="127"/>
      <c r="AV78" s="127"/>
      <c r="AW78" s="127"/>
      <c r="AX78" s="127"/>
      <c r="AY78" s="127" t="str">
        <f>'Reflection -1 '!BB77</f>
        <v>0</v>
      </c>
      <c r="AZ78" s="127"/>
      <c r="BA78" s="127"/>
      <c r="BB78" s="127" t="str">
        <f>'Reflection -2'!Q77</f>
        <v>0</v>
      </c>
      <c r="BC78" s="127"/>
      <c r="BD78" s="127"/>
      <c r="BE78" s="127"/>
      <c r="BF78" s="127"/>
      <c r="BG78" s="127"/>
      <c r="BH78" s="127" t="str">
        <f>'Reflection -2'!BA77</f>
        <v>0</v>
      </c>
      <c r="BI78" s="127"/>
      <c r="BJ78" s="127"/>
      <c r="BK78" s="127" t="str">
        <f>'Reflection -3'!Q77</f>
        <v>0</v>
      </c>
      <c r="BL78" s="127"/>
      <c r="BM78" s="127"/>
      <c r="BN78" s="127"/>
      <c r="BO78" s="127"/>
      <c r="BP78" s="127"/>
      <c r="BQ78" s="127" t="str">
        <f>'Reflection -3'!BA77</f>
        <v>0</v>
      </c>
      <c r="BR78" s="127"/>
      <c r="BS78" s="127"/>
      <c r="BT78" s="127" t="str">
        <f>'Reflection -3'!Q77</f>
        <v>0</v>
      </c>
      <c r="BU78" s="127"/>
      <c r="BV78" s="127"/>
      <c r="BW78" s="127"/>
      <c r="BX78" s="127"/>
      <c r="BY78" s="127"/>
      <c r="BZ78" s="127" t="str">
        <f>'Reflection -4'!BA77</f>
        <v>0</v>
      </c>
      <c r="CA78" s="127"/>
      <c r="CB78" s="127"/>
      <c r="CC78" s="127">
        <f>AVERAGE(Internal!$E78,Internal!$O78,Internal!$Y78,Internal!$AI78,Internal!$AS78,Internal!$BB78,Internal!$BK78,Internal!$BT78)</f>
        <v>2.5</v>
      </c>
      <c r="CD78" s="127">
        <f>AVERAGE(Internal!$F78,Internal!$P78,Internal!$Z78,Internal!$AJ78)</f>
        <v>2</v>
      </c>
      <c r="CE78" s="127">
        <f>AVERAGE(Internal!$AK78,Internal!$AA78,Internal!$Q78,Internal!$G78)</f>
        <v>1.3333333333333333</v>
      </c>
      <c r="CF78" s="127">
        <f>AVERAGE(Internal!$H78,Internal!$R78,Internal!$AB78,Internal!$AL78)</f>
        <v>2</v>
      </c>
      <c r="CG78" s="127"/>
      <c r="CH78" s="127">
        <f>AVERAGE(Internal!$AN78,Internal!$AD78,Internal!$T78,Internal!$J78)</f>
        <v>2.5</v>
      </c>
      <c r="CI78" s="127">
        <f>Internal!$CC78+Internal!$CD78+Internal!$CE78+Internal!$CF78+Internal!$CH78</f>
        <v>10.333333333333332</v>
      </c>
      <c r="CJ78" s="127">
        <f>Internal!$CI78/25*100</f>
        <v>41.333333333333329</v>
      </c>
      <c r="CK78" s="127">
        <f>AVERAGE(Internal!$BZ78,Internal!$BQ78,Internal!$BH78,Internal!$AY78,Internal!$AP78,Internal!$AF78,Internal!$V78,Internal!$L78)</f>
        <v>1</v>
      </c>
      <c r="CL78" s="127">
        <f>AVERAGE(Internal!$L78,Internal!$V78,Internal!$AF78,Internal!$AP78)</f>
        <v>1</v>
      </c>
      <c r="CM78" s="133"/>
    </row>
    <row r="79" spans="1:91" s="106" customFormat="1" ht="23.1" customHeight="1" x14ac:dyDescent="0.3">
      <c r="A79" s="134">
        <v>76</v>
      </c>
      <c r="B79" s="134" t="s">
        <v>325</v>
      </c>
      <c r="C79" s="135" t="s">
        <v>326</v>
      </c>
      <c r="D79" s="128"/>
      <c r="E79" s="128">
        <f>'RP 1'!Q78</f>
        <v>2.8</v>
      </c>
      <c r="F79" s="128">
        <f>'RP 1'!W78</f>
        <v>3</v>
      </c>
      <c r="G79" s="127">
        <f>'RP 1'!AC78</f>
        <v>2</v>
      </c>
      <c r="H79" s="127">
        <f>'RP 1'!AI78</f>
        <v>2</v>
      </c>
      <c r="I79" s="128"/>
      <c r="J79" s="128">
        <f>'RP 1'!AU78</f>
        <v>3</v>
      </c>
      <c r="K79" s="128">
        <f>'RP 1'!AZ78</f>
        <v>3</v>
      </c>
      <c r="L79" s="128">
        <f>'RP 1'!BG78</f>
        <v>0</v>
      </c>
      <c r="M79" s="128"/>
      <c r="N79" s="128"/>
      <c r="O79" s="128">
        <f>'R P- 2'!Q78</f>
        <v>2.2000000000000002</v>
      </c>
      <c r="P79" s="128">
        <f>'R P- 2'!W78</f>
        <v>2</v>
      </c>
      <c r="Q79" s="128">
        <f>'R P- 2'!AC78</f>
        <v>2</v>
      </c>
      <c r="R79" s="128">
        <f>'R P- 2'!AI78</f>
        <v>2</v>
      </c>
      <c r="S79" s="128"/>
      <c r="T79" s="128">
        <f>'R P- 2'!AU78</f>
        <v>2</v>
      </c>
      <c r="U79" s="128">
        <f>'R P- 2'!BA78</f>
        <v>1.8333333333333333</v>
      </c>
      <c r="V79" s="128">
        <f>'R P- 2'!BG78</f>
        <v>2</v>
      </c>
      <c r="W79" s="128"/>
      <c r="X79" s="128"/>
      <c r="Y79" s="128">
        <f>'R P - 3'!Q78</f>
        <v>2.2000000000000002</v>
      </c>
      <c r="Z79" s="128">
        <f>'R P - 3'!W78</f>
        <v>2</v>
      </c>
      <c r="AA79" s="128">
        <f>'R P - 3'!AC78</f>
        <v>1</v>
      </c>
      <c r="AB79" s="128">
        <f>'R P - 3'!AI78</f>
        <v>1.3333333333333333</v>
      </c>
      <c r="AC79" s="128"/>
      <c r="AD79" s="128">
        <f>'R P - 3'!AU78</f>
        <v>2</v>
      </c>
      <c r="AE79" s="128">
        <f>'R P - 3'!BA78</f>
        <v>2</v>
      </c>
      <c r="AF79" s="128">
        <f>'R P - 3'!BG78</f>
        <v>2</v>
      </c>
      <c r="AG79" s="128"/>
      <c r="AH79" s="128"/>
      <c r="AI79" s="128" t="str">
        <f>'R P -4'!Q78</f>
        <v>0</v>
      </c>
      <c r="AJ79" s="128" t="str">
        <f>'R P -4'!W78</f>
        <v>0</v>
      </c>
      <c r="AK79" s="128" t="str">
        <f>'R P -4'!AC78</f>
        <v>0</v>
      </c>
      <c r="AL79" s="128" t="str">
        <f>'R P -4'!AI78</f>
        <v>0</v>
      </c>
      <c r="AM79" s="128"/>
      <c r="AN79" s="128" t="str">
        <f>'R P -4'!AU78</f>
        <v>0</v>
      </c>
      <c r="AO79" s="128" t="str">
        <f>'R P -4'!BA78</f>
        <v>0</v>
      </c>
      <c r="AP79" s="128" t="str">
        <f>'R P -4'!BG78</f>
        <v>0</v>
      </c>
      <c r="AQ79" s="128"/>
      <c r="AR79" s="128"/>
      <c r="AS79" s="128" t="str">
        <f>'Reflection -1 '!R78</f>
        <v>0</v>
      </c>
      <c r="AT79" s="128"/>
      <c r="AU79" s="128"/>
      <c r="AV79" s="128"/>
      <c r="AW79" s="128"/>
      <c r="AX79" s="128"/>
      <c r="AY79" s="128" t="str">
        <f>'Reflection -1 '!BB78</f>
        <v>0</v>
      </c>
      <c r="AZ79" s="128"/>
      <c r="BA79" s="128"/>
      <c r="BB79" s="128" t="str">
        <f>'Reflection -2'!Q78</f>
        <v>0</v>
      </c>
      <c r="BC79" s="128"/>
      <c r="BD79" s="128"/>
      <c r="BE79" s="128"/>
      <c r="BF79" s="128"/>
      <c r="BG79" s="128"/>
      <c r="BH79" s="128" t="str">
        <f>'Reflection -2'!BA78</f>
        <v>0</v>
      </c>
      <c r="BI79" s="128"/>
      <c r="BJ79" s="128"/>
      <c r="BK79" s="128" t="str">
        <f>'Reflection -3'!Q78</f>
        <v>0</v>
      </c>
      <c r="BL79" s="128"/>
      <c r="BM79" s="128"/>
      <c r="BN79" s="128"/>
      <c r="BO79" s="128"/>
      <c r="BP79" s="128"/>
      <c r="BQ79" s="128" t="str">
        <f>'Reflection -3'!BA78</f>
        <v>0</v>
      </c>
      <c r="BR79" s="128"/>
      <c r="BS79" s="128"/>
      <c r="BT79" s="128" t="str">
        <f>'Reflection -3'!Q78</f>
        <v>0</v>
      </c>
      <c r="BU79" s="128"/>
      <c r="BV79" s="128"/>
      <c r="BW79" s="128"/>
      <c r="BX79" s="128"/>
      <c r="BY79" s="128"/>
      <c r="BZ79" s="128" t="str">
        <f>'Reflection -4'!BA78</f>
        <v>0</v>
      </c>
      <c r="CA79" s="128"/>
      <c r="CB79" s="127"/>
      <c r="CC79" s="128">
        <f>AVERAGE(Internal!$E79,Internal!$O79,Internal!$Y79,Internal!$AI79,Internal!$AS79,Internal!$BB79,Internal!$BK79,Internal!$BT79)</f>
        <v>2.4</v>
      </c>
      <c r="CD79" s="128">
        <f>AVERAGE(Internal!$F79,Internal!$P79,Internal!$Z79,Internal!$AJ79)</f>
        <v>2.3333333333333335</v>
      </c>
      <c r="CE79" s="127">
        <f>AVERAGE(Internal!$AK79,Internal!$AA79,Internal!$Q79,Internal!$G79)</f>
        <v>1.6666666666666667</v>
      </c>
      <c r="CF79" s="128">
        <f>AVERAGE(Internal!$H79,Internal!$R79,Internal!$AB79,Internal!$AL79)</f>
        <v>1.7777777777777777</v>
      </c>
      <c r="CG79" s="127"/>
      <c r="CH79" s="128">
        <f>AVERAGE(Internal!$AN79,Internal!$AD79,Internal!$T79,Internal!$J79)</f>
        <v>2.3333333333333335</v>
      </c>
      <c r="CI79" s="128">
        <f>Internal!$CC79+Internal!$CD79+Internal!$CE79+Internal!$CF79+Internal!$CH79</f>
        <v>10.511111111111111</v>
      </c>
      <c r="CJ79" s="128">
        <f>Internal!$CI79/25*100</f>
        <v>42.044444444444444</v>
      </c>
      <c r="CK79" s="128">
        <f>AVERAGE(Internal!$BZ79,Internal!$BQ79,Internal!$BH79,Internal!$AY79,Internal!$AP79,Internal!$AF79,Internal!$V79,Internal!$L79)</f>
        <v>1.3333333333333333</v>
      </c>
      <c r="CL79" s="128">
        <f>AVERAGE(Internal!$L79,Internal!$V79,Internal!$AF79,Internal!$AP79)</f>
        <v>1.3333333333333333</v>
      </c>
      <c r="CM79" s="136"/>
    </row>
    <row r="80" spans="1:91" s="106" customFormat="1" ht="23.1" customHeight="1" x14ac:dyDescent="0.3">
      <c r="A80" s="131">
        <v>77</v>
      </c>
      <c r="B80" s="131" t="s">
        <v>327</v>
      </c>
      <c r="C80" s="132" t="s">
        <v>328</v>
      </c>
      <c r="D80" s="127"/>
      <c r="E80" s="127">
        <f>'RP 1'!Q79</f>
        <v>2.4</v>
      </c>
      <c r="F80" s="127">
        <f>'RP 1'!W79</f>
        <v>3</v>
      </c>
      <c r="G80" s="127">
        <f>'RP 1'!AC79</f>
        <v>2</v>
      </c>
      <c r="H80" s="127">
        <f>'RP 1'!AI79</f>
        <v>2</v>
      </c>
      <c r="I80" s="127"/>
      <c r="J80" s="127">
        <f>'RP 1'!AU79</f>
        <v>3</v>
      </c>
      <c r="K80" s="127">
        <f>'RP 1'!AZ79</f>
        <v>3</v>
      </c>
      <c r="L80" s="127">
        <f>'RP 1'!BG79</f>
        <v>0</v>
      </c>
      <c r="M80" s="127"/>
      <c r="N80" s="127"/>
      <c r="O80" s="127">
        <f>'R P- 2'!Q79</f>
        <v>2.8</v>
      </c>
      <c r="P80" s="127">
        <f>'R P- 2'!W79</f>
        <v>2</v>
      </c>
      <c r="Q80" s="127">
        <f>'R P- 2'!AC79</f>
        <v>2</v>
      </c>
      <c r="R80" s="127">
        <f>'R P- 2'!AI79</f>
        <v>2</v>
      </c>
      <c r="S80" s="127"/>
      <c r="T80" s="127">
        <f>'R P- 2'!AU79</f>
        <v>2</v>
      </c>
      <c r="U80" s="127">
        <f>'R P- 2'!BA79</f>
        <v>2.6666666666666665</v>
      </c>
      <c r="V80" s="127">
        <f>'R P- 2'!BG79</f>
        <v>4</v>
      </c>
      <c r="W80" s="127"/>
      <c r="X80" s="127"/>
      <c r="Y80" s="127">
        <f>'R P - 3'!Q79</f>
        <v>2.2000000000000002</v>
      </c>
      <c r="Z80" s="127">
        <f>'R P - 3'!W79</f>
        <v>2</v>
      </c>
      <c r="AA80" s="127">
        <f>'R P - 3'!AC79</f>
        <v>1</v>
      </c>
      <c r="AB80" s="127">
        <f>'R P - 3'!AI79</f>
        <v>1.3333333333333333</v>
      </c>
      <c r="AC80" s="127"/>
      <c r="AD80" s="127">
        <f>'R P - 3'!AU79</f>
        <v>2</v>
      </c>
      <c r="AE80" s="127">
        <f>'R P - 3'!BA79</f>
        <v>2</v>
      </c>
      <c r="AF80" s="127">
        <f>'R P - 3'!BG79</f>
        <v>2</v>
      </c>
      <c r="AG80" s="127"/>
      <c r="AH80" s="127"/>
      <c r="AI80" s="127" t="str">
        <f>'R P -4'!Q79</f>
        <v>0</v>
      </c>
      <c r="AJ80" s="127" t="str">
        <f>'R P -4'!W79</f>
        <v>0</v>
      </c>
      <c r="AK80" s="127" t="str">
        <f>'R P -4'!AC79</f>
        <v>0</v>
      </c>
      <c r="AL80" s="127" t="str">
        <f>'R P -4'!AI79</f>
        <v>0</v>
      </c>
      <c r="AM80" s="127"/>
      <c r="AN80" s="127" t="str">
        <f>'R P -4'!AU79</f>
        <v>0</v>
      </c>
      <c r="AO80" s="127" t="str">
        <f>'R P -4'!BA79</f>
        <v>0</v>
      </c>
      <c r="AP80" s="127" t="str">
        <f>'R P -4'!BG79</f>
        <v>0</v>
      </c>
      <c r="AQ80" s="127"/>
      <c r="AR80" s="127"/>
      <c r="AS80" s="127" t="str">
        <f>'Reflection -1 '!R79</f>
        <v>0</v>
      </c>
      <c r="AT80" s="127"/>
      <c r="AU80" s="127"/>
      <c r="AV80" s="127"/>
      <c r="AW80" s="127"/>
      <c r="AX80" s="127"/>
      <c r="AY80" s="127" t="str">
        <f>'Reflection -1 '!BB79</f>
        <v>0</v>
      </c>
      <c r="AZ80" s="127"/>
      <c r="BA80" s="127"/>
      <c r="BB80" s="127" t="str">
        <f>'Reflection -2'!Q79</f>
        <v>0</v>
      </c>
      <c r="BC80" s="127"/>
      <c r="BD80" s="127"/>
      <c r="BE80" s="127"/>
      <c r="BF80" s="127"/>
      <c r="BG80" s="127"/>
      <c r="BH80" s="127" t="str">
        <f>'Reflection -2'!BA79</f>
        <v>0</v>
      </c>
      <c r="BI80" s="127"/>
      <c r="BJ80" s="127"/>
      <c r="BK80" s="127" t="str">
        <f>'Reflection -3'!Q79</f>
        <v>0</v>
      </c>
      <c r="BL80" s="127"/>
      <c r="BM80" s="127"/>
      <c r="BN80" s="127"/>
      <c r="BO80" s="127"/>
      <c r="BP80" s="127"/>
      <c r="BQ80" s="127" t="str">
        <f>'Reflection -3'!BA79</f>
        <v>0</v>
      </c>
      <c r="BR80" s="127"/>
      <c r="BS80" s="127"/>
      <c r="BT80" s="127" t="str">
        <f>'Reflection -3'!Q79</f>
        <v>0</v>
      </c>
      <c r="BU80" s="127"/>
      <c r="BV80" s="127"/>
      <c r="BW80" s="127"/>
      <c r="BX80" s="127"/>
      <c r="BY80" s="127"/>
      <c r="BZ80" s="127" t="str">
        <f>'Reflection -4'!BA79</f>
        <v>0</v>
      </c>
      <c r="CA80" s="127"/>
      <c r="CB80" s="127"/>
      <c r="CC80" s="127">
        <f>AVERAGE(Internal!$E80,Internal!$O80,Internal!$Y80,Internal!$AI80,Internal!$AS80,Internal!$BB80,Internal!$BK80,Internal!$BT80)</f>
        <v>2.4666666666666663</v>
      </c>
      <c r="CD80" s="127">
        <f>AVERAGE(Internal!$F80,Internal!$P80,Internal!$Z80,Internal!$AJ80)</f>
        <v>2.3333333333333335</v>
      </c>
      <c r="CE80" s="127">
        <f>AVERAGE(Internal!$AK80,Internal!$AA80,Internal!$Q80,Internal!$G80)</f>
        <v>1.6666666666666667</v>
      </c>
      <c r="CF80" s="127">
        <f>AVERAGE(Internal!$H80,Internal!$R80,Internal!$AB80,Internal!$AL80)</f>
        <v>1.7777777777777777</v>
      </c>
      <c r="CG80" s="127"/>
      <c r="CH80" s="127">
        <f>AVERAGE(Internal!$AN80,Internal!$AD80,Internal!$T80,Internal!$J80)</f>
        <v>2.3333333333333335</v>
      </c>
      <c r="CI80" s="127">
        <f>Internal!$CC80+Internal!$CD80+Internal!$CE80+Internal!$CF80+Internal!$CH80</f>
        <v>10.577777777777778</v>
      </c>
      <c r="CJ80" s="127">
        <f>Internal!$CI80/25*100</f>
        <v>42.31111111111111</v>
      </c>
      <c r="CK80" s="127">
        <f>AVERAGE(Internal!$BZ80,Internal!$BQ80,Internal!$BH80,Internal!$AY80,Internal!$AP80,Internal!$AF80,Internal!$V80,Internal!$L80)</f>
        <v>2</v>
      </c>
      <c r="CL80" s="127">
        <f>AVERAGE(Internal!$L80,Internal!$V80,Internal!$AF80,Internal!$AP80)</f>
        <v>2</v>
      </c>
      <c r="CM80" s="133"/>
    </row>
    <row r="81" spans="1:91" s="106" customFormat="1" ht="23.1" customHeight="1" x14ac:dyDescent="0.3">
      <c r="A81" s="134">
        <v>78</v>
      </c>
      <c r="B81" s="134" t="s">
        <v>329</v>
      </c>
      <c r="C81" s="135" t="s">
        <v>330</v>
      </c>
      <c r="D81" s="128"/>
      <c r="E81" s="128">
        <f>'RP 1'!Q80</f>
        <v>3</v>
      </c>
      <c r="F81" s="128">
        <f>'RP 1'!W80</f>
        <v>2</v>
      </c>
      <c r="G81" s="127">
        <f>'RP 1'!AC80</f>
        <v>2</v>
      </c>
      <c r="H81" s="127">
        <f>'RP 1'!AI80</f>
        <v>2</v>
      </c>
      <c r="I81" s="128"/>
      <c r="J81" s="128">
        <f>'RP 1'!AU80</f>
        <v>3</v>
      </c>
      <c r="K81" s="128">
        <f>'RP 1'!AZ80</f>
        <v>2</v>
      </c>
      <c r="L81" s="128">
        <f>'RP 1'!BG80</f>
        <v>0</v>
      </c>
      <c r="M81" s="129"/>
      <c r="N81" s="128"/>
      <c r="O81" s="128">
        <f>'R P- 2'!Q80</f>
        <v>2</v>
      </c>
      <c r="P81" s="128">
        <f>'R P- 2'!W80</f>
        <v>2</v>
      </c>
      <c r="Q81" s="128">
        <f>'R P- 2'!AC80</f>
        <v>2</v>
      </c>
      <c r="R81" s="128">
        <f>'R P- 2'!AI80</f>
        <v>2</v>
      </c>
      <c r="S81" s="128"/>
      <c r="T81" s="128">
        <f>'R P- 2'!AU80</f>
        <v>2</v>
      </c>
      <c r="U81" s="128">
        <f>'R P- 2'!BA80</f>
        <v>1.8333333333333333</v>
      </c>
      <c r="V81" s="128">
        <f>'R P- 2'!BG80</f>
        <v>3</v>
      </c>
      <c r="W81" s="129"/>
      <c r="X81" s="128"/>
      <c r="Y81" s="128" t="str">
        <f>'R P - 3'!Q80</f>
        <v>0</v>
      </c>
      <c r="Z81" s="128" t="str">
        <f>'R P - 3'!W80</f>
        <v>0</v>
      </c>
      <c r="AA81" s="128">
        <f>'R P - 3'!AC80</f>
        <v>0</v>
      </c>
      <c r="AB81" s="128" t="str">
        <f>'R P - 3'!AI80</f>
        <v>0</v>
      </c>
      <c r="AC81" s="128"/>
      <c r="AD81" s="129" t="str">
        <f>'R P - 3'!AU80</f>
        <v>0</v>
      </c>
      <c r="AE81" s="129" t="str">
        <f>'R P - 3'!BA80</f>
        <v>0</v>
      </c>
      <c r="AF81" s="128" t="str">
        <f>'R P - 3'!BG80</f>
        <v>0</v>
      </c>
      <c r="AG81" s="129"/>
      <c r="AH81" s="128"/>
      <c r="AI81" s="128" t="str">
        <f>'R P -4'!Q80</f>
        <v>0</v>
      </c>
      <c r="AJ81" s="128" t="str">
        <f>'R P -4'!W80</f>
        <v>0</v>
      </c>
      <c r="AK81" s="128" t="str">
        <f>'R P -4'!AC80</f>
        <v>0</v>
      </c>
      <c r="AL81" s="128" t="str">
        <f>'R P -4'!AI80</f>
        <v>0</v>
      </c>
      <c r="AM81" s="128"/>
      <c r="AN81" s="128" t="str">
        <f>'R P -4'!AU80</f>
        <v>0</v>
      </c>
      <c r="AO81" s="128" t="str">
        <f>'R P -4'!BA80</f>
        <v>0</v>
      </c>
      <c r="AP81" s="128" t="str">
        <f>'R P -4'!BG80</f>
        <v>0</v>
      </c>
      <c r="AQ81" s="129"/>
      <c r="AR81" s="128"/>
      <c r="AS81" s="128" t="str">
        <f>'Reflection -1 '!R80</f>
        <v>0</v>
      </c>
      <c r="AT81" s="128"/>
      <c r="AU81" s="128"/>
      <c r="AV81" s="128"/>
      <c r="AW81" s="128"/>
      <c r="AX81" s="129"/>
      <c r="AY81" s="129" t="str">
        <f>'Reflection -1 '!BB80</f>
        <v>0</v>
      </c>
      <c r="AZ81" s="129"/>
      <c r="BA81" s="128"/>
      <c r="BB81" s="128" t="str">
        <f>'Reflection -2'!Q80</f>
        <v>0</v>
      </c>
      <c r="BC81" s="128"/>
      <c r="BD81" s="128"/>
      <c r="BE81" s="128"/>
      <c r="BF81" s="128"/>
      <c r="BG81" s="128"/>
      <c r="BH81" s="128" t="str">
        <f>'Reflection -2'!BA80</f>
        <v>0</v>
      </c>
      <c r="BI81" s="129"/>
      <c r="BJ81" s="128"/>
      <c r="BK81" s="128" t="str">
        <f>'Reflection -3'!Q80</f>
        <v>0</v>
      </c>
      <c r="BL81" s="128"/>
      <c r="BM81" s="128"/>
      <c r="BN81" s="128"/>
      <c r="BO81" s="128"/>
      <c r="BP81" s="128"/>
      <c r="BQ81" s="128" t="str">
        <f>'Reflection -3'!BA80</f>
        <v>0</v>
      </c>
      <c r="BR81" s="129"/>
      <c r="BS81" s="128"/>
      <c r="BT81" s="128" t="str">
        <f>'Reflection -3'!Q80</f>
        <v>0</v>
      </c>
      <c r="BU81" s="128"/>
      <c r="BV81" s="128"/>
      <c r="BW81" s="128"/>
      <c r="BX81" s="128"/>
      <c r="BY81" s="128"/>
      <c r="BZ81" s="128" t="str">
        <f>'Reflection -4'!BA80</f>
        <v>0</v>
      </c>
      <c r="CA81" s="129"/>
      <c r="CB81" s="127"/>
      <c r="CC81" s="128">
        <f>AVERAGE(Internal!$E81,Internal!$O81,Internal!$Y81,Internal!$AI81,Internal!$AS81,Internal!$BB81,Internal!$BK81,Internal!$BT81)</f>
        <v>2.5</v>
      </c>
      <c r="CD81" s="128">
        <f>AVERAGE(Internal!$F81,Internal!$P81,Internal!$Z81,Internal!$AJ81)</f>
        <v>2</v>
      </c>
      <c r="CE81" s="127">
        <f>AVERAGE(Internal!$AK81,Internal!$AA81,Internal!$Q81,Internal!$G81)</f>
        <v>1.3333333333333333</v>
      </c>
      <c r="CF81" s="128">
        <f>AVERAGE(Internal!$H81,Internal!$R81,Internal!$AB81,Internal!$AL81)</f>
        <v>2</v>
      </c>
      <c r="CG81" s="127"/>
      <c r="CH81" s="129">
        <f>AVERAGE(Internal!$AN81,Internal!$AD81,Internal!$T81,Internal!$J81)</f>
        <v>2.5</v>
      </c>
      <c r="CI81" s="129">
        <f>Internal!$CC81+Internal!$CD81+Internal!$CE81+Internal!$CF81+Internal!$CH81</f>
        <v>10.333333333333332</v>
      </c>
      <c r="CJ81" s="129">
        <f>Internal!$CI81/25*100</f>
        <v>41.333333333333329</v>
      </c>
      <c r="CK81" s="129">
        <f>AVERAGE(Internal!$BZ81,Internal!$BQ81,Internal!$BH81,Internal!$AY81,Internal!$AP81,Internal!$AF81,Internal!$V81,Internal!$L81)</f>
        <v>1.5</v>
      </c>
      <c r="CL81" s="129">
        <f>AVERAGE(Internal!$L81,Internal!$V81,Internal!$AF81,Internal!$AP81)</f>
        <v>1.5</v>
      </c>
      <c r="CM81" s="136"/>
    </row>
    <row r="82" spans="1:91" s="106" customFormat="1" ht="23.1" customHeight="1" x14ac:dyDescent="0.3">
      <c r="A82" s="131">
        <v>79</v>
      </c>
      <c r="B82" s="131" t="s">
        <v>198</v>
      </c>
      <c r="C82" s="132" t="s">
        <v>199</v>
      </c>
      <c r="D82" s="127"/>
      <c r="E82" s="127">
        <f>'RP 1'!Q81</f>
        <v>2.2000000000000002</v>
      </c>
      <c r="F82" s="127">
        <f>'RP 1'!W81</f>
        <v>3</v>
      </c>
      <c r="G82" s="127">
        <f>'RP 1'!AC81</f>
        <v>2.5</v>
      </c>
      <c r="H82" s="127">
        <f>'RP 1'!AI81</f>
        <v>2.5</v>
      </c>
      <c r="I82" s="127"/>
      <c r="J82" s="127">
        <f>'RP 1'!AU81</f>
        <v>3</v>
      </c>
      <c r="K82" s="127">
        <f>'RP 1'!AZ81</f>
        <v>3</v>
      </c>
      <c r="L82" s="127">
        <f>'RP 1'!BG81</f>
        <v>0</v>
      </c>
      <c r="M82" s="127"/>
      <c r="N82" s="127"/>
      <c r="O82" s="127">
        <f>'R P- 2'!Q81</f>
        <v>2.4</v>
      </c>
      <c r="P82" s="127">
        <f>'R P- 2'!W81</f>
        <v>2.3333333333333335</v>
      </c>
      <c r="Q82" s="127">
        <f>'R P- 2'!AC81</f>
        <v>2.5</v>
      </c>
      <c r="R82" s="127">
        <f>'R P- 2'!AI81</f>
        <v>2.5</v>
      </c>
      <c r="S82" s="127"/>
      <c r="T82" s="127">
        <f>'R P- 2'!AU81</f>
        <v>2</v>
      </c>
      <c r="U82" s="127">
        <f>'R P- 2'!BA81</f>
        <v>1.9166666666666667</v>
      </c>
      <c r="V82" s="127">
        <f>'R P- 2'!BG81</f>
        <v>3</v>
      </c>
      <c r="W82" s="127"/>
      <c r="X82" s="127"/>
      <c r="Y82" s="127" t="str">
        <f>'R P - 3'!Q81</f>
        <v>0</v>
      </c>
      <c r="Z82" s="127" t="str">
        <f>'R P - 3'!W81</f>
        <v>0</v>
      </c>
      <c r="AA82" s="127">
        <f>'R P - 3'!AC81</f>
        <v>0</v>
      </c>
      <c r="AB82" s="127" t="str">
        <f>'R P - 3'!AI81</f>
        <v>0</v>
      </c>
      <c r="AC82" s="127"/>
      <c r="AD82" s="127" t="str">
        <f>'R P - 3'!AU81</f>
        <v>0</v>
      </c>
      <c r="AE82" s="127" t="str">
        <f>'R P - 3'!BA81</f>
        <v>0</v>
      </c>
      <c r="AF82" s="127" t="str">
        <f>'R P - 3'!BG81</f>
        <v>0</v>
      </c>
      <c r="AG82" s="127"/>
      <c r="AH82" s="127"/>
      <c r="AI82" s="127" t="str">
        <f>'R P -4'!Q81</f>
        <v>0</v>
      </c>
      <c r="AJ82" s="127" t="str">
        <f>'R P -4'!W81</f>
        <v>0</v>
      </c>
      <c r="AK82" s="127" t="str">
        <f>'R P -4'!AC81</f>
        <v>0</v>
      </c>
      <c r="AL82" s="127" t="str">
        <f>'R P -4'!AI81</f>
        <v>0</v>
      </c>
      <c r="AM82" s="127"/>
      <c r="AN82" s="127" t="str">
        <f>'R P -4'!AU81</f>
        <v>0</v>
      </c>
      <c r="AO82" s="127" t="str">
        <f>'R P -4'!BA81</f>
        <v>0</v>
      </c>
      <c r="AP82" s="127" t="str">
        <f>'R P -4'!BG81</f>
        <v>0</v>
      </c>
      <c r="AQ82" s="127"/>
      <c r="AR82" s="127"/>
      <c r="AS82" s="127">
        <f>'Reflection -1 '!R81</f>
        <v>0</v>
      </c>
      <c r="AT82" s="127"/>
      <c r="AU82" s="127"/>
      <c r="AV82" s="127"/>
      <c r="AW82" s="127"/>
      <c r="AX82" s="127"/>
      <c r="AY82" s="127">
        <f>'Reflection -1 '!BB81</f>
        <v>0</v>
      </c>
      <c r="AZ82" s="127"/>
      <c r="BA82" s="127"/>
      <c r="BB82" s="127">
        <f>'Reflection -2'!Q81</f>
        <v>2.6666666666666665</v>
      </c>
      <c r="BC82" s="127"/>
      <c r="BD82" s="127"/>
      <c r="BE82" s="127"/>
      <c r="BF82" s="127"/>
      <c r="BG82" s="127"/>
      <c r="BH82" s="127">
        <f>'Reflection -2'!BA81</f>
        <v>2.5</v>
      </c>
      <c r="BI82" s="127"/>
      <c r="BJ82" s="127"/>
      <c r="BK82" s="127">
        <f>'Reflection -3'!Q81</f>
        <v>0</v>
      </c>
      <c r="BL82" s="127"/>
      <c r="BM82" s="127"/>
      <c r="BN82" s="127"/>
      <c r="BO82" s="127"/>
      <c r="BP82" s="127"/>
      <c r="BQ82" s="127">
        <f>'Reflection -3'!BA81</f>
        <v>0</v>
      </c>
      <c r="BR82" s="127"/>
      <c r="BS82" s="127"/>
      <c r="BT82" s="127">
        <f>'Reflection -3'!Q81</f>
        <v>0</v>
      </c>
      <c r="BU82" s="127"/>
      <c r="BV82" s="127"/>
      <c r="BW82" s="127"/>
      <c r="BX82" s="127"/>
      <c r="BY82" s="127"/>
      <c r="BZ82" s="127">
        <f>'Reflection -4'!BA81</f>
        <v>2.5</v>
      </c>
      <c r="CA82" s="127"/>
      <c r="CB82" s="127"/>
      <c r="CC82" s="127">
        <f>AVERAGE(Internal!$E82,Internal!$O82,Internal!$Y82,Internal!$AI82,Internal!$AS82,Internal!$BB82,Internal!$BK82,Internal!$BT82)</f>
        <v>1.211111111111111</v>
      </c>
      <c r="CD82" s="127">
        <f>AVERAGE(Internal!$F82,Internal!$P82,Internal!$Z82,Internal!$AJ82)</f>
        <v>2.666666666666667</v>
      </c>
      <c r="CE82" s="127">
        <f>AVERAGE(Internal!$AK82,Internal!$AA82,Internal!$Q82,Internal!$G82)</f>
        <v>1.6666666666666667</v>
      </c>
      <c r="CF82" s="127">
        <f>AVERAGE(Internal!$H82,Internal!$R82,Internal!$AB82,Internal!$AL82)</f>
        <v>2.5</v>
      </c>
      <c r="CG82" s="127"/>
      <c r="CH82" s="127">
        <f>AVERAGE(Internal!$AN82,Internal!$AD82,Internal!$T82,Internal!$J82)</f>
        <v>2.5</v>
      </c>
      <c r="CI82" s="127">
        <f>Internal!$CC82+Internal!$CD82+Internal!$CE82+Internal!$CF82+Internal!$CH82</f>
        <v>10.544444444444444</v>
      </c>
      <c r="CJ82" s="127">
        <f>Internal!$CI82/25*100</f>
        <v>42.177777777777777</v>
      </c>
      <c r="CK82" s="127">
        <f>AVERAGE(Internal!$BZ82,Internal!$BQ82,Internal!$BH82,Internal!$AY82,Internal!$AP82,Internal!$AF82,Internal!$V82,Internal!$L82)</f>
        <v>1.3333333333333333</v>
      </c>
      <c r="CL82" s="127">
        <f>AVERAGE(Internal!$L82,Internal!$V82,Internal!$AF82,Internal!$AP82)</f>
        <v>1.5</v>
      </c>
      <c r="CM82" s="133"/>
    </row>
    <row r="83" spans="1:91" s="106" customFormat="1" ht="23.1" customHeight="1" x14ac:dyDescent="0.3">
      <c r="A83" s="134">
        <v>80</v>
      </c>
      <c r="B83" s="134" t="s">
        <v>331</v>
      </c>
      <c r="C83" s="135" t="s">
        <v>332</v>
      </c>
      <c r="D83" s="128"/>
      <c r="E83" s="128" t="str">
        <f>'RP 1'!Q82</f>
        <v>0</v>
      </c>
      <c r="F83" s="128" t="str">
        <f>'RP 1'!W82</f>
        <v>0</v>
      </c>
      <c r="G83" s="127" t="str">
        <f>'RP 1'!AC82</f>
        <v>0</v>
      </c>
      <c r="H83" s="127" t="str">
        <f>'RP 1'!AI82</f>
        <v>0</v>
      </c>
      <c r="I83" s="128"/>
      <c r="J83" s="128" t="str">
        <f>'RP 1'!AU82</f>
        <v>0</v>
      </c>
      <c r="K83" s="128" t="str">
        <f>'RP 1'!AZ82</f>
        <v>0</v>
      </c>
      <c r="L83" s="128" t="str">
        <f>'RP 1'!BG82</f>
        <v>0</v>
      </c>
      <c r="M83" s="128"/>
      <c r="N83" s="128"/>
      <c r="O83" s="128" t="str">
        <f>'R P- 2'!Q82</f>
        <v>0</v>
      </c>
      <c r="P83" s="128" t="str">
        <f>'R P- 2'!W82</f>
        <v>0</v>
      </c>
      <c r="Q83" s="128" t="str">
        <f>'R P- 2'!AC82</f>
        <v>0</v>
      </c>
      <c r="R83" s="128" t="str">
        <f>'R P- 2'!AI82</f>
        <v>0</v>
      </c>
      <c r="S83" s="128"/>
      <c r="T83" s="128" t="str">
        <f>'R P- 2'!AU82</f>
        <v>0</v>
      </c>
      <c r="U83" s="128" t="str">
        <f>'R P- 2'!BA82</f>
        <v>0</v>
      </c>
      <c r="V83" s="128" t="str">
        <f>'R P- 2'!BG82</f>
        <v>0</v>
      </c>
      <c r="W83" s="128"/>
      <c r="X83" s="128"/>
      <c r="Y83" s="128" t="str">
        <f>'R P - 3'!Q82</f>
        <v>0</v>
      </c>
      <c r="Z83" s="128" t="str">
        <f>'R P - 3'!W82</f>
        <v>0</v>
      </c>
      <c r="AA83" s="128">
        <f>'R P - 3'!AC82</f>
        <v>0</v>
      </c>
      <c r="AB83" s="128" t="str">
        <f>'R P - 3'!AI82</f>
        <v>0</v>
      </c>
      <c r="AC83" s="128"/>
      <c r="AD83" s="128" t="str">
        <f>'R P - 3'!AU82</f>
        <v>0</v>
      </c>
      <c r="AE83" s="128" t="str">
        <f>'R P - 3'!BA82</f>
        <v>0</v>
      </c>
      <c r="AF83" s="128" t="str">
        <f>'R P - 3'!BG82</f>
        <v>0</v>
      </c>
      <c r="AG83" s="128"/>
      <c r="AH83" s="128"/>
      <c r="AI83" s="128" t="str">
        <f>'R P -4'!Q82</f>
        <v>0</v>
      </c>
      <c r="AJ83" s="128" t="str">
        <f>'R P -4'!W82</f>
        <v>0</v>
      </c>
      <c r="AK83" s="128" t="str">
        <f>'R P -4'!AC82</f>
        <v>0</v>
      </c>
      <c r="AL83" s="128" t="str">
        <f>'R P -4'!AI82</f>
        <v>0</v>
      </c>
      <c r="AM83" s="128"/>
      <c r="AN83" s="128" t="str">
        <f>'R P -4'!AU82</f>
        <v>0</v>
      </c>
      <c r="AO83" s="128" t="str">
        <f>'R P -4'!BA82</f>
        <v>0</v>
      </c>
      <c r="AP83" s="128" t="str">
        <f>'R P -4'!BG82</f>
        <v>0</v>
      </c>
      <c r="AQ83" s="128"/>
      <c r="AR83" s="128"/>
      <c r="AS83" s="128" t="str">
        <f>'Reflection -1 '!R82</f>
        <v>0</v>
      </c>
      <c r="AT83" s="128"/>
      <c r="AU83" s="128"/>
      <c r="AV83" s="128"/>
      <c r="AW83" s="128"/>
      <c r="AX83" s="128"/>
      <c r="AY83" s="128" t="str">
        <f>'Reflection -1 '!BB82</f>
        <v>0</v>
      </c>
      <c r="AZ83" s="128"/>
      <c r="BA83" s="128"/>
      <c r="BB83" s="128" t="str">
        <f>'Reflection -2'!Q82</f>
        <v>0</v>
      </c>
      <c r="BC83" s="128"/>
      <c r="BD83" s="128"/>
      <c r="BE83" s="128"/>
      <c r="BF83" s="128"/>
      <c r="BG83" s="128"/>
      <c r="BH83" s="128" t="str">
        <f>'Reflection -2'!BA82</f>
        <v>0</v>
      </c>
      <c r="BI83" s="128"/>
      <c r="BJ83" s="128"/>
      <c r="BK83" s="128" t="str">
        <f>'Reflection -3'!Q82</f>
        <v>0</v>
      </c>
      <c r="BL83" s="128"/>
      <c r="BM83" s="128"/>
      <c r="BN83" s="128"/>
      <c r="BO83" s="128"/>
      <c r="BP83" s="128"/>
      <c r="BQ83" s="128" t="str">
        <f>'Reflection -3'!BA82</f>
        <v>0</v>
      </c>
      <c r="BR83" s="128"/>
      <c r="BS83" s="128"/>
      <c r="BT83" s="128" t="str">
        <f>'Reflection -3'!Q82</f>
        <v>0</v>
      </c>
      <c r="BU83" s="128"/>
      <c r="BV83" s="128"/>
      <c r="BW83" s="128"/>
      <c r="BX83" s="128"/>
      <c r="BY83" s="128"/>
      <c r="BZ83" s="128" t="str">
        <f>'Reflection -4'!BA82</f>
        <v>0</v>
      </c>
      <c r="CA83" s="128"/>
      <c r="CB83" s="127"/>
      <c r="CC83" s="128" t="e">
        <f>AVERAGE(Internal!$E83,Internal!$O83,Internal!$Y83,Internal!$AI83,Internal!$AS83,Internal!$BB83,Internal!$BK83,Internal!$BT83)</f>
        <v>#DIV/0!</v>
      </c>
      <c r="CD83" s="128" t="e">
        <f>AVERAGE(Internal!$F83,Internal!$P83,Internal!$Z83,Internal!$AJ83)</f>
        <v>#DIV/0!</v>
      </c>
      <c r="CE83" s="127">
        <f>AVERAGE(Internal!$AK83,Internal!$AA83,Internal!$Q83,Internal!$G83)</f>
        <v>0</v>
      </c>
      <c r="CF83" s="128" t="e">
        <f>AVERAGE(Internal!$H83,Internal!$R83,Internal!$AB83,Internal!$AL83)</f>
        <v>#DIV/0!</v>
      </c>
      <c r="CG83" s="127"/>
      <c r="CH83" s="128" t="e">
        <f>AVERAGE(Internal!$AN83,Internal!$AD83,Internal!$T83,Internal!$J83)</f>
        <v>#DIV/0!</v>
      </c>
      <c r="CI83" s="128" t="e">
        <f>Internal!$CC83+Internal!$CD83+Internal!$CE83+Internal!$CF83+Internal!$CH83</f>
        <v>#DIV/0!</v>
      </c>
      <c r="CJ83" s="128" t="e">
        <f>Internal!$CI83/25*100</f>
        <v>#DIV/0!</v>
      </c>
      <c r="CK83" s="128" t="e">
        <f>AVERAGE(Internal!$BZ83,Internal!$BQ83,Internal!$BH83,Internal!$AY83,Internal!$AP83,Internal!$AF83,Internal!$V83,Internal!$L83)</f>
        <v>#DIV/0!</v>
      </c>
      <c r="CL83" s="128" t="e">
        <f>AVERAGE(Internal!$L83,Internal!$V83,Internal!$AF83,Internal!$AP83)</f>
        <v>#DIV/0!</v>
      </c>
      <c r="CM83" s="136"/>
    </row>
    <row r="84" spans="1:91" s="106" customFormat="1" ht="23.1" customHeight="1" x14ac:dyDescent="0.3">
      <c r="A84" s="131">
        <v>81</v>
      </c>
      <c r="B84" s="131" t="s">
        <v>333</v>
      </c>
      <c r="C84" s="132" t="s">
        <v>334</v>
      </c>
      <c r="D84" s="127"/>
      <c r="E84" s="127" t="str">
        <f>'RP 1'!Q83</f>
        <v>0</v>
      </c>
      <c r="F84" s="127" t="str">
        <f>'RP 1'!W83</f>
        <v>0</v>
      </c>
      <c r="G84" s="127" t="str">
        <f>'RP 1'!AC83</f>
        <v>0</v>
      </c>
      <c r="H84" s="127" t="str">
        <f>'RP 1'!AI83</f>
        <v>0</v>
      </c>
      <c r="I84" s="127"/>
      <c r="J84" s="127" t="str">
        <f>'RP 1'!AU83</f>
        <v>0</v>
      </c>
      <c r="K84" s="127" t="str">
        <f>'RP 1'!AZ83</f>
        <v>0</v>
      </c>
      <c r="L84" s="127" t="str">
        <f>'RP 1'!BG83</f>
        <v>0</v>
      </c>
      <c r="M84" s="127"/>
      <c r="N84" s="127"/>
      <c r="O84" s="127" t="str">
        <f>'R P- 2'!Q83</f>
        <v>0</v>
      </c>
      <c r="P84" s="127" t="str">
        <f>'R P- 2'!W83</f>
        <v>0</v>
      </c>
      <c r="Q84" s="127" t="str">
        <f>'R P- 2'!AC83</f>
        <v>0</v>
      </c>
      <c r="R84" s="127" t="str">
        <f>'R P- 2'!AI83</f>
        <v>0</v>
      </c>
      <c r="S84" s="127"/>
      <c r="T84" s="127" t="str">
        <f>'R P- 2'!AU83</f>
        <v>0</v>
      </c>
      <c r="U84" s="127" t="str">
        <f>'R P- 2'!BA83</f>
        <v>0</v>
      </c>
      <c r="V84" s="127" t="str">
        <f>'R P- 2'!BG83</f>
        <v>0</v>
      </c>
      <c r="W84" s="127"/>
      <c r="X84" s="127"/>
      <c r="Y84" s="127">
        <f>'R P - 3'!Q83</f>
        <v>2.2000000000000002</v>
      </c>
      <c r="Z84" s="127">
        <f>'R P - 3'!W83</f>
        <v>2</v>
      </c>
      <c r="AA84" s="127">
        <f>'R P - 3'!AC83</f>
        <v>1</v>
      </c>
      <c r="AB84" s="127">
        <f>'R P - 3'!AI83</f>
        <v>1.3333333333333333</v>
      </c>
      <c r="AC84" s="127"/>
      <c r="AD84" s="127">
        <f>'R P - 3'!AU83</f>
        <v>2</v>
      </c>
      <c r="AE84" s="127">
        <f>'R P - 3'!BA83</f>
        <v>2</v>
      </c>
      <c r="AF84" s="127">
        <f>'R P - 3'!BG83</f>
        <v>2</v>
      </c>
      <c r="AG84" s="127"/>
      <c r="AH84" s="127"/>
      <c r="AI84" s="127" t="str">
        <f>'R P -4'!Q83</f>
        <v>0</v>
      </c>
      <c r="AJ84" s="127" t="str">
        <f>'R P -4'!W83</f>
        <v>0</v>
      </c>
      <c r="AK84" s="127" t="str">
        <f>'R P -4'!AC83</f>
        <v>0</v>
      </c>
      <c r="AL84" s="127" t="str">
        <f>'R P -4'!AI83</f>
        <v>0</v>
      </c>
      <c r="AM84" s="127"/>
      <c r="AN84" s="127" t="str">
        <f>'R P -4'!AU83</f>
        <v>0</v>
      </c>
      <c r="AO84" s="127" t="str">
        <f>'R P -4'!BA83</f>
        <v>0</v>
      </c>
      <c r="AP84" s="127" t="str">
        <f>'R P -4'!BG83</f>
        <v>0</v>
      </c>
      <c r="AQ84" s="127"/>
      <c r="AR84" s="127"/>
      <c r="AS84" s="127" t="str">
        <f>'Reflection -1 '!R83</f>
        <v>0</v>
      </c>
      <c r="AT84" s="127"/>
      <c r="AU84" s="127"/>
      <c r="AV84" s="127"/>
      <c r="AW84" s="127"/>
      <c r="AX84" s="127"/>
      <c r="AY84" s="127" t="str">
        <f>'Reflection -1 '!BB83</f>
        <v>0</v>
      </c>
      <c r="AZ84" s="127"/>
      <c r="BA84" s="127"/>
      <c r="BB84" s="127" t="str">
        <f>'Reflection -2'!Q83</f>
        <v>0</v>
      </c>
      <c r="BC84" s="127"/>
      <c r="BD84" s="127"/>
      <c r="BE84" s="127"/>
      <c r="BF84" s="127"/>
      <c r="BG84" s="127"/>
      <c r="BH84" s="127" t="str">
        <f>'Reflection -2'!BA83</f>
        <v>0</v>
      </c>
      <c r="BI84" s="127"/>
      <c r="BJ84" s="127"/>
      <c r="BK84" s="127" t="str">
        <f>'Reflection -3'!Q83</f>
        <v>0</v>
      </c>
      <c r="BL84" s="127"/>
      <c r="BM84" s="127"/>
      <c r="BN84" s="127"/>
      <c r="BO84" s="127"/>
      <c r="BP84" s="127"/>
      <c r="BQ84" s="127" t="str">
        <f>'Reflection -3'!BA83</f>
        <v>0</v>
      </c>
      <c r="BR84" s="127"/>
      <c r="BS84" s="127"/>
      <c r="BT84" s="127" t="str">
        <f>'Reflection -3'!Q83</f>
        <v>0</v>
      </c>
      <c r="BU84" s="127"/>
      <c r="BV84" s="127"/>
      <c r="BW84" s="127"/>
      <c r="BX84" s="127"/>
      <c r="BY84" s="127"/>
      <c r="BZ84" s="127" t="str">
        <f>'Reflection -4'!BA83</f>
        <v>0</v>
      </c>
      <c r="CA84" s="127"/>
      <c r="CB84" s="127"/>
      <c r="CC84" s="127">
        <f>AVERAGE(Internal!$E84,Internal!$O84,Internal!$Y84,Internal!$AI84,Internal!$AS84,Internal!$BB84,Internal!$BK84,Internal!$BT84)</f>
        <v>2.2000000000000002</v>
      </c>
      <c r="CD84" s="127">
        <f>AVERAGE(Internal!$F84,Internal!$P84,Internal!$Z84,Internal!$AJ84)</f>
        <v>2</v>
      </c>
      <c r="CE84" s="127">
        <f>AVERAGE(Internal!$AK84,Internal!$AA84,Internal!$Q84,Internal!$G84)</f>
        <v>1</v>
      </c>
      <c r="CF84" s="127">
        <f>AVERAGE(Internal!$H84,Internal!$R84,Internal!$AB84,Internal!$AL84)</f>
        <v>1.3333333333333333</v>
      </c>
      <c r="CG84" s="127"/>
      <c r="CH84" s="127">
        <f>AVERAGE(Internal!$AN84,Internal!$AD84,Internal!$T84,Internal!$J84)</f>
        <v>2</v>
      </c>
      <c r="CI84" s="127">
        <f>Internal!$CC84+Internal!$CD84+Internal!$CE84+Internal!$CF84+Internal!$CH84</f>
        <v>8.5333333333333332</v>
      </c>
      <c r="CJ84" s="127">
        <f>Internal!$CI84/25*100</f>
        <v>34.133333333333333</v>
      </c>
      <c r="CK84" s="127">
        <f>AVERAGE(Internal!$BZ84,Internal!$BQ84,Internal!$BH84,Internal!$AY84,Internal!$AP84,Internal!$AF84,Internal!$V84,Internal!$L84)</f>
        <v>2</v>
      </c>
      <c r="CL84" s="127">
        <f>AVERAGE(Internal!$L84,Internal!$V84,Internal!$AF84,Internal!$AP84)</f>
        <v>2</v>
      </c>
      <c r="CM84" s="133"/>
    </row>
    <row r="85" spans="1:91" s="106" customFormat="1" ht="23.1" customHeight="1" x14ac:dyDescent="0.3">
      <c r="A85" s="134">
        <v>82</v>
      </c>
      <c r="B85" s="134" t="s">
        <v>80</v>
      </c>
      <c r="C85" s="135" t="s">
        <v>81</v>
      </c>
      <c r="D85" s="128"/>
      <c r="E85" s="128">
        <f>'RP 1'!Q84</f>
        <v>0</v>
      </c>
      <c r="F85" s="128">
        <f>'RP 1'!W84</f>
        <v>0</v>
      </c>
      <c r="G85" s="127">
        <f>'RP 1'!AC84</f>
        <v>3.5</v>
      </c>
      <c r="H85" s="127">
        <f>'RP 1'!AI84</f>
        <v>1.5</v>
      </c>
      <c r="I85" s="128"/>
      <c r="J85" s="128">
        <f>'RP 1'!AU84</f>
        <v>0</v>
      </c>
      <c r="K85" s="128">
        <f>'RP 1'!AZ84</f>
        <v>0</v>
      </c>
      <c r="L85" s="128">
        <f>'RP 1'!BG84</f>
        <v>0</v>
      </c>
      <c r="M85" s="129"/>
      <c r="N85" s="128"/>
      <c r="O85" s="128">
        <f>'R P- 2'!Q84</f>
        <v>3.8</v>
      </c>
      <c r="P85" s="128">
        <f>'R P- 2'!W84</f>
        <v>3.3333333333333335</v>
      </c>
      <c r="Q85" s="128">
        <f>'R P- 2'!AC84</f>
        <v>3.5</v>
      </c>
      <c r="R85" s="128">
        <f>'R P- 2'!AI84</f>
        <v>1.5</v>
      </c>
      <c r="S85" s="128"/>
      <c r="T85" s="128">
        <f>'R P- 2'!AU84</f>
        <v>2</v>
      </c>
      <c r="U85" s="128">
        <f>'R P- 2'!BA84</f>
        <v>3</v>
      </c>
      <c r="V85" s="128">
        <f>'R P- 2'!BG84</f>
        <v>4</v>
      </c>
      <c r="W85" s="129"/>
      <c r="X85" s="128"/>
      <c r="Y85" s="128">
        <f>'R P - 3'!Q84</f>
        <v>3</v>
      </c>
      <c r="Z85" s="128">
        <f>'R P - 3'!W84</f>
        <v>0</v>
      </c>
      <c r="AA85" s="128">
        <f>'R P - 3'!AC84</f>
        <v>0</v>
      </c>
      <c r="AB85" s="128">
        <f>'R P - 3'!AI84</f>
        <v>0</v>
      </c>
      <c r="AC85" s="128"/>
      <c r="AD85" s="129">
        <f>'R P - 3'!AU84</f>
        <v>0</v>
      </c>
      <c r="AE85" s="129">
        <f>'R P - 3'!BA84</f>
        <v>0</v>
      </c>
      <c r="AF85" s="128">
        <f>'R P - 3'!BG84</f>
        <v>0</v>
      </c>
      <c r="AG85" s="129"/>
      <c r="AH85" s="128"/>
      <c r="AI85" s="128">
        <f>'R P -4'!Q84</f>
        <v>4</v>
      </c>
      <c r="AJ85" s="128">
        <f>'R P -4'!W84</f>
        <v>4</v>
      </c>
      <c r="AK85" s="128">
        <f>'R P -4'!AC84</f>
        <v>3.5</v>
      </c>
      <c r="AL85" s="128">
        <f>'R P -4'!AI84</f>
        <v>2</v>
      </c>
      <c r="AM85" s="128"/>
      <c r="AN85" s="128">
        <f>'R P -4'!AU84</f>
        <v>4</v>
      </c>
      <c r="AO85" s="128">
        <f>'R P -4'!BA84</f>
        <v>2.6666666666666665</v>
      </c>
      <c r="AP85" s="128">
        <f>'R P -4'!BG84</f>
        <v>4.5</v>
      </c>
      <c r="AQ85" s="129"/>
      <c r="AR85" s="128"/>
      <c r="AS85" s="128">
        <f>'Reflection -1 '!R84</f>
        <v>2.6666666666666665</v>
      </c>
      <c r="AT85" s="128"/>
      <c r="AU85" s="128"/>
      <c r="AV85" s="128"/>
      <c r="AW85" s="128"/>
      <c r="AX85" s="129"/>
      <c r="AY85" s="129">
        <f>'Reflection -1 '!BB84</f>
        <v>4</v>
      </c>
      <c r="AZ85" s="129"/>
      <c r="BA85" s="128"/>
      <c r="BB85" s="128">
        <f>'Reflection -2'!Q84</f>
        <v>0</v>
      </c>
      <c r="BC85" s="128"/>
      <c r="BD85" s="128"/>
      <c r="BE85" s="128"/>
      <c r="BF85" s="128"/>
      <c r="BG85" s="128"/>
      <c r="BH85" s="128">
        <f>'Reflection -2'!BA84</f>
        <v>0</v>
      </c>
      <c r="BI85" s="129"/>
      <c r="BJ85" s="128"/>
      <c r="BK85" s="128">
        <f>'Reflection -3'!Q84</f>
        <v>0</v>
      </c>
      <c r="BL85" s="128"/>
      <c r="BM85" s="128"/>
      <c r="BN85" s="128"/>
      <c r="BO85" s="128"/>
      <c r="BP85" s="128"/>
      <c r="BQ85" s="128">
        <f>'Reflection -3'!BA84</f>
        <v>1.6666666666666667</v>
      </c>
      <c r="BR85" s="129"/>
      <c r="BS85" s="128"/>
      <c r="BT85" s="128">
        <f>'Reflection -3'!Q84</f>
        <v>0</v>
      </c>
      <c r="BU85" s="128"/>
      <c r="BV85" s="128"/>
      <c r="BW85" s="128"/>
      <c r="BX85" s="128"/>
      <c r="BY85" s="128"/>
      <c r="BZ85" s="128">
        <f>'Reflection -4'!BA84</f>
        <v>0</v>
      </c>
      <c r="CA85" s="129"/>
      <c r="CB85" s="127"/>
      <c r="CC85" s="128">
        <f>AVERAGE(Internal!$E85,Internal!$O85,Internal!$Y85,Internal!$AI85,Internal!$AS85,Internal!$BB85,Internal!$BK85,Internal!$BT85)</f>
        <v>1.6833333333333333</v>
      </c>
      <c r="CD85" s="128">
        <f>AVERAGE(Internal!$F85,Internal!$P85,Internal!$Z85,Internal!$AJ85)</f>
        <v>1.8333333333333335</v>
      </c>
      <c r="CE85" s="127">
        <f>AVERAGE(Internal!$AK85,Internal!$AA85,Internal!$Q85,Internal!$G85)</f>
        <v>2.625</v>
      </c>
      <c r="CF85" s="128">
        <f>AVERAGE(Internal!$H85,Internal!$R85,Internal!$AB85,Internal!$AL85)</f>
        <v>1.25</v>
      </c>
      <c r="CG85" s="127"/>
      <c r="CH85" s="129">
        <f>AVERAGE(Internal!$AN85,Internal!$AD85,Internal!$T85,Internal!$J85)</f>
        <v>1.5</v>
      </c>
      <c r="CI85" s="129">
        <f>Internal!$CC85+Internal!$CD85+Internal!$CE85+Internal!$CF85+Internal!$CH85</f>
        <v>8.8916666666666657</v>
      </c>
      <c r="CJ85" s="129">
        <f>Internal!$CI85/25*100</f>
        <v>35.566666666666663</v>
      </c>
      <c r="CK85" s="129">
        <f>AVERAGE(Internal!$BZ85,Internal!$BQ85,Internal!$BH85,Internal!$AY85,Internal!$AP85,Internal!$AF85,Internal!$V85,Internal!$L85)</f>
        <v>1.7708333333333335</v>
      </c>
      <c r="CL85" s="129">
        <f>AVERAGE(Internal!$L85,Internal!$V85,Internal!$AF85,Internal!$AP85)</f>
        <v>2.125</v>
      </c>
      <c r="CM85" s="136"/>
    </row>
    <row r="86" spans="1:91" s="106" customFormat="1" ht="23.1" customHeight="1" x14ac:dyDescent="0.3">
      <c r="A86" s="131">
        <v>83</v>
      </c>
      <c r="B86" s="131" t="s">
        <v>69</v>
      </c>
      <c r="C86" s="132" t="s">
        <v>70</v>
      </c>
      <c r="D86" s="127"/>
      <c r="E86" s="127">
        <f>'RP 1'!Q85</f>
        <v>3</v>
      </c>
      <c r="F86" s="127">
        <f>'RP 1'!W85</f>
        <v>2</v>
      </c>
      <c r="G86" s="127">
        <f>'RP 1'!AC85</f>
        <v>2</v>
      </c>
      <c r="H86" s="127">
        <f>'RP 1'!AI85</f>
        <v>1.5</v>
      </c>
      <c r="I86" s="127"/>
      <c r="J86" s="127">
        <f>'RP 1'!AU85</f>
        <v>1</v>
      </c>
      <c r="K86" s="127">
        <f>'RP 1'!AZ85</f>
        <v>4</v>
      </c>
      <c r="L86" s="127">
        <f>'RP 1'!BG85</f>
        <v>0</v>
      </c>
      <c r="M86" s="127"/>
      <c r="N86" s="127"/>
      <c r="O86" s="127">
        <f>'R P- 2'!Q85</f>
        <v>3</v>
      </c>
      <c r="P86" s="127">
        <f>'R P- 2'!W85</f>
        <v>2</v>
      </c>
      <c r="Q86" s="127">
        <f>'R P- 2'!AC85</f>
        <v>2</v>
      </c>
      <c r="R86" s="127">
        <f>'R P- 2'!AI85</f>
        <v>1.5</v>
      </c>
      <c r="S86" s="127"/>
      <c r="T86" s="127">
        <f>'R P- 2'!AU85</f>
        <v>1</v>
      </c>
      <c r="U86" s="127">
        <f>'R P- 2'!BA85</f>
        <v>3.5</v>
      </c>
      <c r="V86" s="127">
        <f>'R P- 2'!BG85</f>
        <v>4</v>
      </c>
      <c r="W86" s="127"/>
      <c r="X86" s="127"/>
      <c r="Y86" s="127">
        <f>'R P - 3'!Q85</f>
        <v>2.2000000000000002</v>
      </c>
      <c r="Z86" s="127">
        <f>'R P - 3'!W85</f>
        <v>0</v>
      </c>
      <c r="AA86" s="127">
        <f>'R P - 3'!AC85</f>
        <v>0</v>
      </c>
      <c r="AB86" s="127">
        <f>'R P - 3'!AI85</f>
        <v>0</v>
      </c>
      <c r="AC86" s="127"/>
      <c r="AD86" s="127">
        <f>'R P - 3'!AU85</f>
        <v>0</v>
      </c>
      <c r="AE86" s="127">
        <f>'R P - 3'!BA85</f>
        <v>0</v>
      </c>
      <c r="AF86" s="127">
        <f>'R P - 3'!BG85</f>
        <v>0</v>
      </c>
      <c r="AG86" s="127"/>
      <c r="AH86" s="127"/>
      <c r="AI86" s="127">
        <f>'R P -4'!Q85</f>
        <v>0</v>
      </c>
      <c r="AJ86" s="127">
        <f>'R P -4'!W85</f>
        <v>0</v>
      </c>
      <c r="AK86" s="127">
        <f>'R P -4'!AC85</f>
        <v>0</v>
      </c>
      <c r="AL86" s="127">
        <f>'R P -4'!AI85</f>
        <v>0</v>
      </c>
      <c r="AM86" s="127"/>
      <c r="AN86" s="127">
        <f>'R P -4'!AU85</f>
        <v>0</v>
      </c>
      <c r="AO86" s="127">
        <f>'R P -4'!BA85</f>
        <v>0</v>
      </c>
      <c r="AP86" s="127">
        <f>'R P -4'!BG85</f>
        <v>3.5</v>
      </c>
      <c r="AQ86" s="127"/>
      <c r="AR86" s="127"/>
      <c r="AS86" s="127">
        <f>'Reflection -1 '!R85</f>
        <v>2</v>
      </c>
      <c r="AT86" s="127"/>
      <c r="AU86" s="127"/>
      <c r="AV86" s="127"/>
      <c r="AW86" s="127"/>
      <c r="AX86" s="127"/>
      <c r="AY86" s="127">
        <f>'Reflection -1 '!BB85</f>
        <v>3.5</v>
      </c>
      <c r="AZ86" s="127"/>
      <c r="BA86" s="127"/>
      <c r="BB86" s="127">
        <f>'Reflection -2'!Q85</f>
        <v>3</v>
      </c>
      <c r="BC86" s="127"/>
      <c r="BD86" s="127"/>
      <c r="BE86" s="127"/>
      <c r="BF86" s="127"/>
      <c r="BG86" s="127"/>
      <c r="BH86" s="127">
        <f>'Reflection -2'!BA85</f>
        <v>2.5</v>
      </c>
      <c r="BI86" s="127"/>
      <c r="BJ86" s="127"/>
      <c r="BK86" s="127">
        <f>'Reflection -3'!Q85</f>
        <v>2</v>
      </c>
      <c r="BL86" s="127"/>
      <c r="BM86" s="127"/>
      <c r="BN86" s="127"/>
      <c r="BO86" s="127"/>
      <c r="BP86" s="127"/>
      <c r="BQ86" s="127">
        <f>'Reflection -3'!BA85</f>
        <v>1.6666666666666667</v>
      </c>
      <c r="BR86" s="127"/>
      <c r="BS86" s="127"/>
      <c r="BT86" s="127">
        <f>'Reflection -3'!Q85</f>
        <v>2</v>
      </c>
      <c r="BU86" s="127"/>
      <c r="BV86" s="127"/>
      <c r="BW86" s="127"/>
      <c r="BX86" s="127"/>
      <c r="BY86" s="127"/>
      <c r="BZ86" s="127">
        <f>'Reflection -4'!BA85</f>
        <v>2.5</v>
      </c>
      <c r="CA86" s="127"/>
      <c r="CB86" s="127"/>
      <c r="CC86" s="127">
        <f>AVERAGE(Internal!$E86,Internal!$O86,Internal!$Y86,Internal!$AI86,Internal!$AS86,Internal!$BB86,Internal!$BK86,Internal!$BT86)</f>
        <v>2.15</v>
      </c>
      <c r="CD86" s="127">
        <f>AVERAGE(Internal!$F86,Internal!$P86,Internal!$Z86,Internal!$AJ86)</f>
        <v>1</v>
      </c>
      <c r="CE86" s="127">
        <f>AVERAGE(Internal!$AK86,Internal!$AA86,Internal!$Q86,Internal!$G86)</f>
        <v>1</v>
      </c>
      <c r="CF86" s="127">
        <f>AVERAGE(Internal!$H86,Internal!$R86,Internal!$AB86,Internal!$AL86)</f>
        <v>0.75</v>
      </c>
      <c r="CG86" s="127"/>
      <c r="CH86" s="127">
        <f>AVERAGE(Internal!$AN86,Internal!$AD86,Internal!$T86,Internal!$J86)</f>
        <v>0.5</v>
      </c>
      <c r="CI86" s="127">
        <f>Internal!$CC86+Internal!$CD86+Internal!$CE86+Internal!$CF86+Internal!$CH86</f>
        <v>5.4</v>
      </c>
      <c r="CJ86" s="127">
        <f>Internal!$CI86/25*100</f>
        <v>21.6</v>
      </c>
      <c r="CK86" s="127">
        <f>AVERAGE(Internal!$BZ86,Internal!$BQ86,Internal!$BH86,Internal!$AY86,Internal!$AP86,Internal!$AF86,Internal!$V86,Internal!$L86)</f>
        <v>2.2083333333333335</v>
      </c>
      <c r="CL86" s="127">
        <f>AVERAGE(Internal!$L86,Internal!$V86,Internal!$AF86,Internal!$AP86)</f>
        <v>1.875</v>
      </c>
      <c r="CM86" s="133"/>
    </row>
    <row r="87" spans="1:91" s="106" customFormat="1" ht="23.1" customHeight="1" x14ac:dyDescent="0.3">
      <c r="A87" s="134">
        <v>84</v>
      </c>
      <c r="B87" s="134" t="s">
        <v>335</v>
      </c>
      <c r="C87" s="135" t="s">
        <v>336</v>
      </c>
      <c r="D87" s="128"/>
      <c r="E87" s="128" t="str">
        <f>'RP 1'!Q86</f>
        <v>0</v>
      </c>
      <c r="F87" s="128" t="str">
        <f>'RP 1'!W86</f>
        <v>0</v>
      </c>
      <c r="G87" s="127" t="str">
        <f>'RP 1'!AC86</f>
        <v>0</v>
      </c>
      <c r="H87" s="127" t="str">
        <f>'RP 1'!AI86</f>
        <v>0</v>
      </c>
      <c r="I87" s="128"/>
      <c r="J87" s="128" t="str">
        <f>'RP 1'!AU86</f>
        <v>0</v>
      </c>
      <c r="K87" s="128" t="str">
        <f>'RP 1'!AZ86</f>
        <v>0</v>
      </c>
      <c r="L87" s="128" t="str">
        <f>'RP 1'!BG86</f>
        <v>0</v>
      </c>
      <c r="M87" s="128"/>
      <c r="N87" s="128"/>
      <c r="O87" s="128" t="str">
        <f>'R P- 2'!Q86</f>
        <v>0</v>
      </c>
      <c r="P87" s="128" t="str">
        <f>'R P- 2'!W86</f>
        <v>0</v>
      </c>
      <c r="Q87" s="128" t="str">
        <f>'R P- 2'!AC86</f>
        <v>0</v>
      </c>
      <c r="R87" s="128" t="str">
        <f>'R P- 2'!AI86</f>
        <v>0</v>
      </c>
      <c r="S87" s="128"/>
      <c r="T87" s="128" t="str">
        <f>'R P- 2'!AU86</f>
        <v>0</v>
      </c>
      <c r="U87" s="128" t="str">
        <f>'R P- 2'!BA86</f>
        <v>0</v>
      </c>
      <c r="V87" s="128" t="str">
        <f>'R P- 2'!BG86</f>
        <v>0</v>
      </c>
      <c r="W87" s="128"/>
      <c r="X87" s="128"/>
      <c r="Y87" s="128" t="str">
        <f>'R P - 3'!Q86</f>
        <v>0</v>
      </c>
      <c r="Z87" s="128" t="str">
        <f>'R P - 3'!W86</f>
        <v>0</v>
      </c>
      <c r="AA87" s="128">
        <f>'R P - 3'!AC86</f>
        <v>0</v>
      </c>
      <c r="AB87" s="128" t="str">
        <f>'R P - 3'!AI86</f>
        <v>0</v>
      </c>
      <c r="AC87" s="128"/>
      <c r="AD87" s="128" t="str">
        <f>'R P - 3'!AU86</f>
        <v>0</v>
      </c>
      <c r="AE87" s="128" t="str">
        <f>'R P - 3'!BA86</f>
        <v>0</v>
      </c>
      <c r="AF87" s="128" t="str">
        <f>'R P - 3'!BG86</f>
        <v>0</v>
      </c>
      <c r="AG87" s="128"/>
      <c r="AH87" s="128"/>
      <c r="AI87" s="128" t="str">
        <f>'R P -4'!Q86</f>
        <v>0</v>
      </c>
      <c r="AJ87" s="128" t="str">
        <f>'R P -4'!W86</f>
        <v>0</v>
      </c>
      <c r="AK87" s="128" t="str">
        <f>'R P -4'!AC86</f>
        <v>0</v>
      </c>
      <c r="AL87" s="128" t="str">
        <f>'R P -4'!AI86</f>
        <v>0</v>
      </c>
      <c r="AM87" s="128"/>
      <c r="AN87" s="128" t="str">
        <f>'R P -4'!AU86</f>
        <v>0</v>
      </c>
      <c r="AO87" s="128" t="str">
        <f>'R P -4'!BA86</f>
        <v>0</v>
      </c>
      <c r="AP87" s="128" t="str">
        <f>'R P -4'!BG86</f>
        <v>0</v>
      </c>
      <c r="AQ87" s="128"/>
      <c r="AR87" s="128"/>
      <c r="AS87" s="128" t="str">
        <f>'Reflection -1 '!R86</f>
        <v>0</v>
      </c>
      <c r="AT87" s="128"/>
      <c r="AU87" s="128"/>
      <c r="AV87" s="128"/>
      <c r="AW87" s="128"/>
      <c r="AX87" s="128"/>
      <c r="AY87" s="128" t="str">
        <f>'Reflection -1 '!BB86</f>
        <v>0</v>
      </c>
      <c r="AZ87" s="128"/>
      <c r="BA87" s="128"/>
      <c r="BB87" s="128" t="str">
        <f>'Reflection -2'!Q86</f>
        <v>0</v>
      </c>
      <c r="BC87" s="128"/>
      <c r="BD87" s="128"/>
      <c r="BE87" s="128"/>
      <c r="BF87" s="128"/>
      <c r="BG87" s="128"/>
      <c r="BH87" s="128" t="str">
        <f>'Reflection -2'!BA86</f>
        <v>0</v>
      </c>
      <c r="BI87" s="128"/>
      <c r="BJ87" s="128"/>
      <c r="BK87" s="128" t="str">
        <f>'Reflection -3'!Q86</f>
        <v>0</v>
      </c>
      <c r="BL87" s="128"/>
      <c r="BM87" s="128"/>
      <c r="BN87" s="128"/>
      <c r="BO87" s="128"/>
      <c r="BP87" s="128"/>
      <c r="BQ87" s="128" t="str">
        <f>'Reflection -3'!BA86</f>
        <v>0</v>
      </c>
      <c r="BR87" s="128"/>
      <c r="BS87" s="128"/>
      <c r="BT87" s="128" t="str">
        <f>'Reflection -3'!Q86</f>
        <v>0</v>
      </c>
      <c r="BU87" s="128"/>
      <c r="BV87" s="128"/>
      <c r="BW87" s="128"/>
      <c r="BX87" s="128"/>
      <c r="BY87" s="128"/>
      <c r="BZ87" s="128" t="str">
        <f>'Reflection -4'!BA86</f>
        <v>0</v>
      </c>
      <c r="CA87" s="128"/>
      <c r="CB87" s="127"/>
      <c r="CC87" s="128" t="e">
        <f>AVERAGE(Internal!$E87,Internal!$O87,Internal!$Y87,Internal!$AI87,Internal!$AS87,Internal!$BB87,Internal!$BK87,Internal!$BT87)</f>
        <v>#DIV/0!</v>
      </c>
      <c r="CD87" s="128" t="e">
        <f>AVERAGE(Internal!$F87,Internal!$P87,Internal!$Z87,Internal!$AJ87)</f>
        <v>#DIV/0!</v>
      </c>
      <c r="CE87" s="127">
        <f>AVERAGE(Internal!$AK87,Internal!$AA87,Internal!$Q87,Internal!$G87)</f>
        <v>0</v>
      </c>
      <c r="CF87" s="128" t="e">
        <f>AVERAGE(Internal!$H87,Internal!$R87,Internal!$AB87,Internal!$AL87)</f>
        <v>#DIV/0!</v>
      </c>
      <c r="CG87" s="127"/>
      <c r="CH87" s="128" t="e">
        <f>AVERAGE(Internal!$AN87,Internal!$AD87,Internal!$T87,Internal!$J87)</f>
        <v>#DIV/0!</v>
      </c>
      <c r="CI87" s="128" t="e">
        <f>Internal!$CC87+Internal!$CD87+Internal!$CE87+Internal!$CF87+Internal!$CH87</f>
        <v>#DIV/0!</v>
      </c>
      <c r="CJ87" s="128" t="e">
        <f>Internal!$CI87/25*100</f>
        <v>#DIV/0!</v>
      </c>
      <c r="CK87" s="128" t="e">
        <f>AVERAGE(Internal!$BZ87,Internal!$BQ87,Internal!$BH87,Internal!$AY87,Internal!$AP87,Internal!$AF87,Internal!$V87,Internal!$L87)</f>
        <v>#DIV/0!</v>
      </c>
      <c r="CL87" s="128" t="e">
        <f>AVERAGE(Internal!$L87,Internal!$V87,Internal!$AF87,Internal!$AP87)</f>
        <v>#DIV/0!</v>
      </c>
      <c r="CM87" s="136"/>
    </row>
    <row r="88" spans="1:91" s="106" customFormat="1" ht="23.1" customHeight="1" x14ac:dyDescent="0.3">
      <c r="A88" s="131">
        <v>85</v>
      </c>
      <c r="B88" s="131" t="s">
        <v>133</v>
      </c>
      <c r="C88" s="132" t="s">
        <v>134</v>
      </c>
      <c r="D88" s="127"/>
      <c r="E88" s="127">
        <f>'RP 1'!Q87</f>
        <v>0</v>
      </c>
      <c r="F88" s="127">
        <f>'RP 1'!W87</f>
        <v>0</v>
      </c>
      <c r="G88" s="127">
        <f>'RP 1'!AC87</f>
        <v>1</v>
      </c>
      <c r="H88" s="127">
        <f>'RP 1'!AI87</f>
        <v>1</v>
      </c>
      <c r="I88" s="127"/>
      <c r="J88" s="127">
        <f>'RP 1'!AU87</f>
        <v>0</v>
      </c>
      <c r="K88" s="127">
        <f>'RP 1'!AZ87</f>
        <v>0</v>
      </c>
      <c r="L88" s="127">
        <f>'RP 1'!BG87</f>
        <v>0</v>
      </c>
      <c r="M88" s="127"/>
      <c r="N88" s="127"/>
      <c r="O88" s="127">
        <f>'R P- 2'!Q87</f>
        <v>1.4</v>
      </c>
      <c r="P88" s="127">
        <f>'R P- 2'!W87</f>
        <v>1</v>
      </c>
      <c r="Q88" s="127">
        <f>'R P- 2'!AC87</f>
        <v>1</v>
      </c>
      <c r="R88" s="127">
        <f>'R P- 2'!AI87</f>
        <v>1</v>
      </c>
      <c r="S88" s="127"/>
      <c r="T88" s="127">
        <f>'R P- 2'!AU87</f>
        <v>1</v>
      </c>
      <c r="U88" s="127">
        <f>'R P- 2'!BA87</f>
        <v>1</v>
      </c>
      <c r="V88" s="127">
        <f>'R P- 2'!BG87</f>
        <v>1</v>
      </c>
      <c r="W88" s="127"/>
      <c r="X88" s="127"/>
      <c r="Y88" s="127">
        <f>'R P - 3'!Q87</f>
        <v>0.6</v>
      </c>
      <c r="Z88" s="127">
        <f>'R P - 3'!W87</f>
        <v>0</v>
      </c>
      <c r="AA88" s="127">
        <f>'R P - 3'!AC87</f>
        <v>0</v>
      </c>
      <c r="AB88" s="127">
        <f>'R P - 3'!AI87</f>
        <v>0</v>
      </c>
      <c r="AC88" s="127"/>
      <c r="AD88" s="127">
        <f>'R P - 3'!AU87</f>
        <v>0</v>
      </c>
      <c r="AE88" s="127">
        <f>'R P - 3'!BA87</f>
        <v>0</v>
      </c>
      <c r="AF88" s="127">
        <f>'R P - 3'!BG87</f>
        <v>0</v>
      </c>
      <c r="AG88" s="127"/>
      <c r="AH88" s="127"/>
      <c r="AI88" s="127">
        <f>'R P -4'!Q87</f>
        <v>2.4</v>
      </c>
      <c r="AJ88" s="127">
        <f>'R P -4'!W87</f>
        <v>3</v>
      </c>
      <c r="AK88" s="127">
        <f>'R P -4'!AC87</f>
        <v>2</v>
      </c>
      <c r="AL88" s="127">
        <f>'R P -4'!AI87</f>
        <v>3</v>
      </c>
      <c r="AM88" s="127"/>
      <c r="AN88" s="127">
        <f>'R P -4'!AU87</f>
        <v>3</v>
      </c>
      <c r="AO88" s="127">
        <f>'R P -4'!BA87</f>
        <v>2</v>
      </c>
      <c r="AP88" s="127">
        <f>'R P -4'!BG87</f>
        <v>3</v>
      </c>
      <c r="AQ88" s="127"/>
      <c r="AR88" s="127"/>
      <c r="AS88" s="127">
        <f>'Reflection -1 '!R87</f>
        <v>3.3333333333333335</v>
      </c>
      <c r="AT88" s="127"/>
      <c r="AU88" s="127"/>
      <c r="AV88" s="127"/>
      <c r="AW88" s="127"/>
      <c r="AX88" s="127"/>
      <c r="AY88" s="127">
        <f>'Reflection -1 '!BB87</f>
        <v>4</v>
      </c>
      <c r="AZ88" s="127"/>
      <c r="BA88" s="127"/>
      <c r="BB88" s="127">
        <f>'Reflection -2'!Q87</f>
        <v>0</v>
      </c>
      <c r="BC88" s="127"/>
      <c r="BD88" s="127"/>
      <c r="BE88" s="127"/>
      <c r="BF88" s="127"/>
      <c r="BG88" s="127"/>
      <c r="BH88" s="127">
        <f>'Reflection -2'!BA87</f>
        <v>0</v>
      </c>
      <c r="BI88" s="127"/>
      <c r="BJ88" s="127"/>
      <c r="BK88" s="127">
        <f>'Reflection -3'!Q87</f>
        <v>0</v>
      </c>
      <c r="BL88" s="127"/>
      <c r="BM88" s="127"/>
      <c r="BN88" s="127"/>
      <c r="BO88" s="127"/>
      <c r="BP88" s="127"/>
      <c r="BQ88" s="127">
        <f>'Reflection -3'!BA87</f>
        <v>0</v>
      </c>
      <c r="BR88" s="127"/>
      <c r="BS88" s="127"/>
      <c r="BT88" s="127">
        <f>'Reflection -3'!Q87</f>
        <v>0</v>
      </c>
      <c r="BU88" s="127"/>
      <c r="BV88" s="127"/>
      <c r="BW88" s="127"/>
      <c r="BX88" s="127"/>
      <c r="BY88" s="127"/>
      <c r="BZ88" s="127">
        <f>'Reflection -4'!BA87</f>
        <v>0</v>
      </c>
      <c r="CA88" s="127"/>
      <c r="CB88" s="127"/>
      <c r="CC88" s="127">
        <f>AVERAGE(Internal!$E88,Internal!$O88,Internal!$Y88,Internal!$AI88,Internal!$AS88,Internal!$BB88,Internal!$BK88,Internal!$BT88)</f>
        <v>0.96666666666666679</v>
      </c>
      <c r="CD88" s="127">
        <f>AVERAGE(Internal!$F88,Internal!$P88,Internal!$Z88,Internal!$AJ88)</f>
        <v>1</v>
      </c>
      <c r="CE88" s="127">
        <f>AVERAGE(Internal!$AK88,Internal!$AA88,Internal!$Q88,Internal!$G88)</f>
        <v>1</v>
      </c>
      <c r="CF88" s="127">
        <f>AVERAGE(Internal!$H88,Internal!$R88,Internal!$AB88,Internal!$AL88)</f>
        <v>1.25</v>
      </c>
      <c r="CG88" s="127"/>
      <c r="CH88" s="127">
        <f>AVERAGE(Internal!$AN88,Internal!$AD88,Internal!$T88,Internal!$J88)</f>
        <v>1</v>
      </c>
      <c r="CI88" s="127">
        <f>Internal!$CC88+Internal!$CD88+Internal!$CE88+Internal!$CF88+Internal!$CH88</f>
        <v>5.2166666666666668</v>
      </c>
      <c r="CJ88" s="127">
        <f>Internal!$CI88/25*100</f>
        <v>20.866666666666667</v>
      </c>
      <c r="CK88" s="127">
        <f>AVERAGE(Internal!$BZ88,Internal!$BQ88,Internal!$BH88,Internal!$AY88,Internal!$AP88,Internal!$AF88,Internal!$V88,Internal!$L88)</f>
        <v>1</v>
      </c>
      <c r="CL88" s="127">
        <f>AVERAGE(Internal!$L88,Internal!$V88,Internal!$AF88,Internal!$AP88)</f>
        <v>1</v>
      </c>
      <c r="CM88" s="133"/>
    </row>
    <row r="89" spans="1:91" s="106" customFormat="1" ht="23.1" customHeight="1" x14ac:dyDescent="0.3">
      <c r="A89" s="134">
        <v>86</v>
      </c>
      <c r="B89" s="134" t="s">
        <v>214</v>
      </c>
      <c r="C89" s="135" t="s">
        <v>215</v>
      </c>
      <c r="D89" s="128"/>
      <c r="E89" s="128">
        <f>'RP 1'!Q88</f>
        <v>3</v>
      </c>
      <c r="F89" s="128">
        <f>'RP 1'!W88</f>
        <v>3</v>
      </c>
      <c r="G89" s="127">
        <f>'RP 1'!AC88</f>
        <v>3</v>
      </c>
      <c r="H89" s="127">
        <f>'RP 1'!AI88</f>
        <v>3</v>
      </c>
      <c r="I89" s="128"/>
      <c r="J89" s="128">
        <f>'RP 1'!AU88</f>
        <v>3</v>
      </c>
      <c r="K89" s="128">
        <f>'RP 1'!AZ88</f>
        <v>3</v>
      </c>
      <c r="L89" s="128">
        <f>'RP 1'!BG88</f>
        <v>0</v>
      </c>
      <c r="M89" s="128"/>
      <c r="N89" s="128"/>
      <c r="O89" s="128">
        <f>'R P- 2'!Q88</f>
        <v>3</v>
      </c>
      <c r="P89" s="128">
        <f>'R P- 2'!W88</f>
        <v>3</v>
      </c>
      <c r="Q89" s="128">
        <f>'R P- 2'!AC88</f>
        <v>3</v>
      </c>
      <c r="R89" s="128">
        <f>'R P- 2'!AI88</f>
        <v>3</v>
      </c>
      <c r="S89" s="128"/>
      <c r="T89" s="128">
        <f>'R P- 2'!AU88</f>
        <v>3</v>
      </c>
      <c r="U89" s="128">
        <f>'R P- 2'!BA88</f>
        <v>2.75</v>
      </c>
      <c r="V89" s="128">
        <f>'R P- 2'!BG88</f>
        <v>3</v>
      </c>
      <c r="W89" s="128"/>
      <c r="X89" s="128"/>
      <c r="Y89" s="128" t="str">
        <f>'R P - 3'!Q88</f>
        <v>0</v>
      </c>
      <c r="Z89" s="128" t="str">
        <f>'R P - 3'!W88</f>
        <v>0</v>
      </c>
      <c r="AA89" s="128">
        <f>'R P - 3'!AC88</f>
        <v>0</v>
      </c>
      <c r="AB89" s="128" t="str">
        <f>'R P - 3'!AI88</f>
        <v>0</v>
      </c>
      <c r="AC89" s="128"/>
      <c r="AD89" s="128" t="str">
        <f>'R P - 3'!AU88</f>
        <v>0</v>
      </c>
      <c r="AE89" s="128" t="str">
        <f>'R P - 3'!BA88</f>
        <v>0</v>
      </c>
      <c r="AF89" s="128" t="str">
        <f>'R P - 3'!BG88</f>
        <v>0</v>
      </c>
      <c r="AG89" s="128"/>
      <c r="AH89" s="128"/>
      <c r="AI89" s="128" t="str">
        <f>'R P -4'!Q88</f>
        <v>0</v>
      </c>
      <c r="AJ89" s="128" t="str">
        <f>'R P -4'!W88</f>
        <v>0</v>
      </c>
      <c r="AK89" s="128" t="str">
        <f>'R P -4'!AC88</f>
        <v>0</v>
      </c>
      <c r="AL89" s="128" t="str">
        <f>'R P -4'!AI88</f>
        <v>0</v>
      </c>
      <c r="AM89" s="128"/>
      <c r="AN89" s="128" t="str">
        <f>'R P -4'!AU88</f>
        <v>0</v>
      </c>
      <c r="AO89" s="128" t="str">
        <f>'R P -4'!BA88</f>
        <v>0</v>
      </c>
      <c r="AP89" s="128" t="str">
        <f>'R P -4'!BG88</f>
        <v>0</v>
      </c>
      <c r="AQ89" s="128"/>
      <c r="AR89" s="128"/>
      <c r="AS89" s="128">
        <f>'Reflection -1 '!R88</f>
        <v>2.3333333333333335</v>
      </c>
      <c r="AT89" s="128"/>
      <c r="AU89" s="128"/>
      <c r="AV89" s="128"/>
      <c r="AW89" s="128"/>
      <c r="AX89" s="128"/>
      <c r="AY89" s="128">
        <f>'Reflection -1 '!BB88</f>
        <v>3.5</v>
      </c>
      <c r="AZ89" s="128"/>
      <c r="BA89" s="128"/>
      <c r="BB89" s="128">
        <f>'Reflection -2'!Q88</f>
        <v>3</v>
      </c>
      <c r="BC89" s="128"/>
      <c r="BD89" s="128"/>
      <c r="BE89" s="128"/>
      <c r="BF89" s="128"/>
      <c r="BG89" s="128"/>
      <c r="BH89" s="128">
        <f>'Reflection -2'!BA88</f>
        <v>2.5</v>
      </c>
      <c r="BI89" s="128"/>
      <c r="BJ89" s="128"/>
      <c r="BK89" s="128">
        <f>'Reflection -3'!Q88</f>
        <v>3</v>
      </c>
      <c r="BL89" s="128"/>
      <c r="BM89" s="128"/>
      <c r="BN89" s="128"/>
      <c r="BO89" s="128"/>
      <c r="BP89" s="128"/>
      <c r="BQ89" s="128">
        <f>'Reflection -3'!BA88</f>
        <v>1.6666666666666667</v>
      </c>
      <c r="BR89" s="128"/>
      <c r="BS89" s="128"/>
      <c r="BT89" s="128">
        <f>'Reflection -3'!Q88</f>
        <v>3</v>
      </c>
      <c r="BU89" s="128"/>
      <c r="BV89" s="128"/>
      <c r="BW89" s="128"/>
      <c r="BX89" s="128"/>
      <c r="BY89" s="128"/>
      <c r="BZ89" s="128">
        <f>'Reflection -4'!BA88</f>
        <v>2.5</v>
      </c>
      <c r="CA89" s="128"/>
      <c r="CB89" s="127"/>
      <c r="CC89" s="128">
        <f>AVERAGE(Internal!$E89,Internal!$O89,Internal!$Y89,Internal!$AI89,Internal!$AS89,Internal!$BB89,Internal!$BK89,Internal!$BT89)</f>
        <v>2.8888888888888893</v>
      </c>
      <c r="CD89" s="128">
        <f>AVERAGE(Internal!$F89,Internal!$P89,Internal!$Z89,Internal!$AJ89)</f>
        <v>3</v>
      </c>
      <c r="CE89" s="127">
        <f>AVERAGE(Internal!$AK89,Internal!$AA89,Internal!$Q89,Internal!$G89)</f>
        <v>2</v>
      </c>
      <c r="CF89" s="128">
        <f>AVERAGE(Internal!$H89,Internal!$R89,Internal!$AB89,Internal!$AL89)</f>
        <v>3</v>
      </c>
      <c r="CG89" s="127"/>
      <c r="CH89" s="128">
        <f>AVERAGE(Internal!$AN89,Internal!$AD89,Internal!$T89,Internal!$J89)</f>
        <v>3</v>
      </c>
      <c r="CI89" s="128">
        <f>Internal!$CC89+Internal!$CD89+Internal!$CE89+Internal!$CF89+Internal!$CH89</f>
        <v>13.888888888888889</v>
      </c>
      <c r="CJ89" s="128">
        <f>Internal!$CI89/25*100</f>
        <v>55.555555555555557</v>
      </c>
      <c r="CK89" s="128">
        <f>AVERAGE(Internal!$BZ89,Internal!$BQ89,Internal!$BH89,Internal!$AY89,Internal!$AP89,Internal!$AF89,Internal!$V89,Internal!$L89)</f>
        <v>2.1944444444444446</v>
      </c>
      <c r="CL89" s="128">
        <f>AVERAGE(Internal!$L89,Internal!$V89,Internal!$AF89,Internal!$AP89)</f>
        <v>1.5</v>
      </c>
      <c r="CM89" s="136"/>
    </row>
    <row r="90" spans="1:91" s="106" customFormat="1" ht="23.1" customHeight="1" x14ac:dyDescent="0.3">
      <c r="A90" s="131">
        <v>87</v>
      </c>
      <c r="B90" s="131" t="s">
        <v>337</v>
      </c>
      <c r="C90" s="132" t="s">
        <v>338</v>
      </c>
      <c r="D90" s="127"/>
      <c r="E90" s="127" t="str">
        <f>'RP 1'!Q89</f>
        <v>0</v>
      </c>
      <c r="F90" s="127" t="str">
        <f>'RP 1'!W89</f>
        <v>0</v>
      </c>
      <c r="G90" s="127" t="str">
        <f>'RP 1'!AC89</f>
        <v>0</v>
      </c>
      <c r="H90" s="127" t="str">
        <f>'RP 1'!AI89</f>
        <v>0</v>
      </c>
      <c r="I90" s="127"/>
      <c r="J90" s="127" t="str">
        <f>'RP 1'!AU89</f>
        <v>0</v>
      </c>
      <c r="K90" s="127" t="str">
        <f>'RP 1'!AZ89</f>
        <v>0</v>
      </c>
      <c r="L90" s="127" t="str">
        <f>'RP 1'!BG89</f>
        <v>0</v>
      </c>
      <c r="M90" s="127"/>
      <c r="N90" s="127"/>
      <c r="O90" s="127" t="str">
        <f>'R P- 2'!Q89</f>
        <v>0</v>
      </c>
      <c r="P90" s="127" t="str">
        <f>'R P- 2'!W89</f>
        <v>0</v>
      </c>
      <c r="Q90" s="127" t="str">
        <f>'R P- 2'!AC89</f>
        <v>0</v>
      </c>
      <c r="R90" s="127" t="str">
        <f>'R P- 2'!AI89</f>
        <v>0</v>
      </c>
      <c r="S90" s="127"/>
      <c r="T90" s="127" t="str">
        <f>'R P- 2'!AU89</f>
        <v>0</v>
      </c>
      <c r="U90" s="127" t="str">
        <f>'R P- 2'!BA89</f>
        <v>0</v>
      </c>
      <c r="V90" s="127" t="str">
        <f>'R P- 2'!BG89</f>
        <v>0</v>
      </c>
      <c r="W90" s="127"/>
      <c r="X90" s="127"/>
      <c r="Y90" s="127">
        <f>'R P - 3'!Q89</f>
        <v>2.4</v>
      </c>
      <c r="Z90" s="127">
        <f>'R P - 3'!W89</f>
        <v>2</v>
      </c>
      <c r="AA90" s="127">
        <f>'R P - 3'!AC89</f>
        <v>1</v>
      </c>
      <c r="AB90" s="127">
        <f>'R P - 3'!AI89</f>
        <v>1.3333333333333333</v>
      </c>
      <c r="AC90" s="127"/>
      <c r="AD90" s="127">
        <f>'R P - 3'!AU89</f>
        <v>2</v>
      </c>
      <c r="AE90" s="127">
        <f>'R P - 3'!BA89</f>
        <v>2</v>
      </c>
      <c r="AF90" s="127">
        <f>'R P - 3'!BG89</f>
        <v>2</v>
      </c>
      <c r="AG90" s="127"/>
      <c r="AH90" s="127"/>
      <c r="AI90" s="127" t="str">
        <f>'R P -4'!Q89</f>
        <v>0</v>
      </c>
      <c r="AJ90" s="127" t="str">
        <f>'R P -4'!W89</f>
        <v>0</v>
      </c>
      <c r="AK90" s="127" t="str">
        <f>'R P -4'!AC89</f>
        <v>0</v>
      </c>
      <c r="AL90" s="127" t="str">
        <f>'R P -4'!AI89</f>
        <v>0</v>
      </c>
      <c r="AM90" s="127"/>
      <c r="AN90" s="127" t="str">
        <f>'R P -4'!AU89</f>
        <v>0</v>
      </c>
      <c r="AO90" s="127" t="str">
        <f>'R P -4'!BA89</f>
        <v>0</v>
      </c>
      <c r="AP90" s="127" t="str">
        <f>'R P -4'!BG89</f>
        <v>0</v>
      </c>
      <c r="AQ90" s="127"/>
      <c r="AR90" s="127"/>
      <c r="AS90" s="127" t="str">
        <f>'Reflection -1 '!R89</f>
        <v>0</v>
      </c>
      <c r="AT90" s="127"/>
      <c r="AU90" s="127"/>
      <c r="AV90" s="127"/>
      <c r="AW90" s="127"/>
      <c r="AX90" s="127"/>
      <c r="AY90" s="127" t="str">
        <f>'Reflection -1 '!BB89</f>
        <v>0</v>
      </c>
      <c r="AZ90" s="127"/>
      <c r="BA90" s="127"/>
      <c r="BB90" s="127" t="str">
        <f>'Reflection -2'!Q89</f>
        <v>0</v>
      </c>
      <c r="BC90" s="127"/>
      <c r="BD90" s="127"/>
      <c r="BE90" s="127"/>
      <c r="BF90" s="127"/>
      <c r="BG90" s="127"/>
      <c r="BH90" s="127" t="str">
        <f>'Reflection -2'!BA89</f>
        <v>0</v>
      </c>
      <c r="BI90" s="127"/>
      <c r="BJ90" s="127"/>
      <c r="BK90" s="127" t="str">
        <f>'Reflection -3'!Q89</f>
        <v>0</v>
      </c>
      <c r="BL90" s="127"/>
      <c r="BM90" s="127"/>
      <c r="BN90" s="127"/>
      <c r="BO90" s="127"/>
      <c r="BP90" s="127"/>
      <c r="BQ90" s="127" t="str">
        <f>'Reflection -3'!BA89</f>
        <v>0</v>
      </c>
      <c r="BR90" s="127"/>
      <c r="BS90" s="127"/>
      <c r="BT90" s="127" t="str">
        <f>'Reflection -3'!Q89</f>
        <v>0</v>
      </c>
      <c r="BU90" s="127"/>
      <c r="BV90" s="127"/>
      <c r="BW90" s="127"/>
      <c r="BX90" s="127"/>
      <c r="BY90" s="127"/>
      <c r="BZ90" s="127" t="str">
        <f>'Reflection -4'!BA89</f>
        <v>0</v>
      </c>
      <c r="CA90" s="127"/>
      <c r="CB90" s="127"/>
      <c r="CC90" s="127">
        <f>AVERAGE(Internal!$E90,Internal!$O90,Internal!$Y90,Internal!$AI90,Internal!$AS90,Internal!$BB90,Internal!$BK90,Internal!$BT90)</f>
        <v>2.4</v>
      </c>
      <c r="CD90" s="127">
        <f>AVERAGE(Internal!$F90,Internal!$P90,Internal!$Z90,Internal!$AJ90)</f>
        <v>2</v>
      </c>
      <c r="CE90" s="127">
        <f>AVERAGE(Internal!$AK90,Internal!$AA90,Internal!$Q90,Internal!$G90)</f>
        <v>1</v>
      </c>
      <c r="CF90" s="127">
        <f>AVERAGE(Internal!$H90,Internal!$R90,Internal!$AB90,Internal!$AL90)</f>
        <v>1.3333333333333333</v>
      </c>
      <c r="CG90" s="127"/>
      <c r="CH90" s="127">
        <f>AVERAGE(Internal!$AN90,Internal!$AD90,Internal!$T90,Internal!$J90)</f>
        <v>2</v>
      </c>
      <c r="CI90" s="127">
        <f>Internal!$CC90+Internal!$CD90+Internal!$CE90+Internal!$CF90+Internal!$CH90</f>
        <v>8.7333333333333343</v>
      </c>
      <c r="CJ90" s="127">
        <f>Internal!$CI90/25*100</f>
        <v>34.933333333333337</v>
      </c>
      <c r="CK90" s="127">
        <f>AVERAGE(Internal!$BZ90,Internal!$BQ90,Internal!$BH90,Internal!$AY90,Internal!$AP90,Internal!$AF90,Internal!$V90,Internal!$L90)</f>
        <v>2</v>
      </c>
      <c r="CL90" s="127">
        <f>AVERAGE(Internal!$L90,Internal!$V90,Internal!$AF90,Internal!$AP90)</f>
        <v>2</v>
      </c>
      <c r="CM90" s="133"/>
    </row>
    <row r="91" spans="1:91" s="106" customFormat="1" ht="23.1" customHeight="1" x14ac:dyDescent="0.3">
      <c r="A91" s="134">
        <v>88</v>
      </c>
      <c r="B91" s="134" t="s">
        <v>135</v>
      </c>
      <c r="C91" s="135" t="s">
        <v>136</v>
      </c>
      <c r="D91" s="128"/>
      <c r="E91" s="128">
        <f>'RP 1'!Q90</f>
        <v>2.8</v>
      </c>
      <c r="F91" s="128">
        <f>'RP 1'!W90</f>
        <v>1</v>
      </c>
      <c r="G91" s="127">
        <f>'RP 1'!AC90</f>
        <v>1</v>
      </c>
      <c r="H91" s="127">
        <f>'RP 1'!AI90</f>
        <v>1</v>
      </c>
      <c r="I91" s="128"/>
      <c r="J91" s="128">
        <f>'RP 1'!AU90</f>
        <v>1</v>
      </c>
      <c r="K91" s="128">
        <f>'RP 1'!AZ90</f>
        <v>1</v>
      </c>
      <c r="L91" s="128">
        <f>'RP 1'!BG90</f>
        <v>0</v>
      </c>
      <c r="M91" s="128"/>
      <c r="N91" s="128"/>
      <c r="O91" s="128">
        <f>'R P- 2'!Q90</f>
        <v>2.8</v>
      </c>
      <c r="P91" s="128">
        <f>'R P- 2'!W90</f>
        <v>1</v>
      </c>
      <c r="Q91" s="128">
        <f>'R P- 2'!AC90</f>
        <v>1</v>
      </c>
      <c r="R91" s="128">
        <f>'R P- 2'!AI90</f>
        <v>1</v>
      </c>
      <c r="S91" s="128"/>
      <c r="T91" s="128">
        <f>'R P- 2'!AU90</f>
        <v>1</v>
      </c>
      <c r="U91" s="128">
        <f>'R P- 2'!BA90</f>
        <v>1</v>
      </c>
      <c r="V91" s="128">
        <f>'R P- 2'!BG90</f>
        <v>3</v>
      </c>
      <c r="W91" s="128"/>
      <c r="X91" s="128"/>
      <c r="Y91" s="128">
        <f>'R P - 3'!Q90</f>
        <v>0.6</v>
      </c>
      <c r="Z91" s="128">
        <f>'R P - 3'!W90</f>
        <v>0</v>
      </c>
      <c r="AA91" s="128">
        <f>'R P - 3'!AC90</f>
        <v>0</v>
      </c>
      <c r="AB91" s="128">
        <f>'R P - 3'!AI90</f>
        <v>0</v>
      </c>
      <c r="AC91" s="128"/>
      <c r="AD91" s="128">
        <f>'R P - 3'!AU90</f>
        <v>0</v>
      </c>
      <c r="AE91" s="128">
        <f>'R P - 3'!BA90</f>
        <v>0</v>
      </c>
      <c r="AF91" s="128">
        <f>'R P - 3'!BG90</f>
        <v>0</v>
      </c>
      <c r="AG91" s="128"/>
      <c r="AH91" s="128"/>
      <c r="AI91" s="128">
        <f>'R P -4'!Q90</f>
        <v>0</v>
      </c>
      <c r="AJ91" s="128">
        <f>'R P -4'!W90</f>
        <v>0</v>
      </c>
      <c r="AK91" s="128">
        <f>'R P -4'!AC90</f>
        <v>0</v>
      </c>
      <c r="AL91" s="128">
        <f>'R P -4'!AI90</f>
        <v>0</v>
      </c>
      <c r="AM91" s="128"/>
      <c r="AN91" s="128">
        <f>'R P -4'!AU90</f>
        <v>0</v>
      </c>
      <c r="AO91" s="128">
        <f>'R P -4'!BA90</f>
        <v>0</v>
      </c>
      <c r="AP91" s="128">
        <f>'R P -4'!BG90</f>
        <v>2</v>
      </c>
      <c r="AQ91" s="128"/>
      <c r="AR91" s="128"/>
      <c r="AS91" s="128">
        <f>'Reflection -1 '!R90</f>
        <v>4</v>
      </c>
      <c r="AT91" s="128"/>
      <c r="AU91" s="128"/>
      <c r="AV91" s="128"/>
      <c r="AW91" s="128"/>
      <c r="AX91" s="128"/>
      <c r="AY91" s="128">
        <f>'Reflection -1 '!BB90</f>
        <v>4.5</v>
      </c>
      <c r="AZ91" s="128"/>
      <c r="BA91" s="128"/>
      <c r="BB91" s="128">
        <f>'Reflection -2'!Q90</f>
        <v>4</v>
      </c>
      <c r="BC91" s="128"/>
      <c r="BD91" s="128"/>
      <c r="BE91" s="128"/>
      <c r="BF91" s="128"/>
      <c r="BG91" s="128"/>
      <c r="BH91" s="128">
        <f>'Reflection -2'!BA90</f>
        <v>2.5</v>
      </c>
      <c r="BI91" s="128"/>
      <c r="BJ91" s="128"/>
      <c r="BK91" s="128">
        <f>'Reflection -3'!Q90</f>
        <v>0</v>
      </c>
      <c r="BL91" s="128"/>
      <c r="BM91" s="128"/>
      <c r="BN91" s="128"/>
      <c r="BO91" s="128"/>
      <c r="BP91" s="128"/>
      <c r="BQ91" s="128">
        <f>'Reflection -3'!BA90</f>
        <v>1.6666666666666667</v>
      </c>
      <c r="BR91" s="128"/>
      <c r="BS91" s="128"/>
      <c r="BT91" s="128">
        <f>'Reflection -3'!Q90</f>
        <v>0</v>
      </c>
      <c r="BU91" s="128"/>
      <c r="BV91" s="128"/>
      <c r="BW91" s="128"/>
      <c r="BX91" s="128"/>
      <c r="BY91" s="128"/>
      <c r="BZ91" s="128">
        <f>'Reflection -4'!BA90</f>
        <v>2.5</v>
      </c>
      <c r="CA91" s="128"/>
      <c r="CB91" s="127"/>
      <c r="CC91" s="128">
        <f>AVERAGE(Internal!$E91,Internal!$O91,Internal!$Y91,Internal!$AI91,Internal!$AS91,Internal!$BB91,Internal!$BK91,Internal!$BT91)</f>
        <v>1.7749999999999999</v>
      </c>
      <c r="CD91" s="128">
        <f>AVERAGE(Internal!$F91,Internal!$P91,Internal!$Z91,Internal!$AJ91)</f>
        <v>0.5</v>
      </c>
      <c r="CE91" s="127">
        <f>AVERAGE(Internal!$AK91,Internal!$AA91,Internal!$Q91,Internal!$G91)</f>
        <v>0.5</v>
      </c>
      <c r="CF91" s="128">
        <f>AVERAGE(Internal!$H91,Internal!$R91,Internal!$AB91,Internal!$AL91)</f>
        <v>0.5</v>
      </c>
      <c r="CG91" s="127"/>
      <c r="CH91" s="128">
        <f>AVERAGE(Internal!$AN91,Internal!$AD91,Internal!$T91,Internal!$J91)</f>
        <v>0.5</v>
      </c>
      <c r="CI91" s="128">
        <f>Internal!$CC91+Internal!$CD91+Internal!$CE91+Internal!$CF91+Internal!$CH91</f>
        <v>3.7749999999999999</v>
      </c>
      <c r="CJ91" s="128">
        <f>Internal!$CI91/25*100</f>
        <v>15.1</v>
      </c>
      <c r="CK91" s="128">
        <f>AVERAGE(Internal!$BZ91,Internal!$BQ91,Internal!$BH91,Internal!$AY91,Internal!$AP91,Internal!$AF91,Internal!$V91,Internal!$L91)</f>
        <v>2.0208333333333335</v>
      </c>
      <c r="CL91" s="128">
        <f>AVERAGE(Internal!$L91,Internal!$V91,Internal!$AF91,Internal!$AP91)</f>
        <v>1.25</v>
      </c>
      <c r="CM91" s="136"/>
    </row>
    <row r="92" spans="1:91" s="106" customFormat="1" ht="23.1" customHeight="1" x14ac:dyDescent="0.3">
      <c r="A92" s="131">
        <v>89</v>
      </c>
      <c r="B92" s="131" t="s">
        <v>61</v>
      </c>
      <c r="C92" s="132" t="s">
        <v>62</v>
      </c>
      <c r="D92" s="127"/>
      <c r="E92" s="127">
        <f>'RP 1'!Q91</f>
        <v>0</v>
      </c>
      <c r="F92" s="127">
        <f>'RP 1'!W91</f>
        <v>0</v>
      </c>
      <c r="G92" s="127">
        <f>'RP 1'!AC91</f>
        <v>2</v>
      </c>
      <c r="H92" s="127">
        <f>'RP 1'!AI91</f>
        <v>1</v>
      </c>
      <c r="I92" s="127"/>
      <c r="J92" s="127">
        <f>'RP 1'!AU91</f>
        <v>0</v>
      </c>
      <c r="K92" s="127">
        <f>'RP 1'!AZ91</f>
        <v>0</v>
      </c>
      <c r="L92" s="127">
        <f>'RP 1'!BG91</f>
        <v>0</v>
      </c>
      <c r="M92" s="127"/>
      <c r="N92" s="127"/>
      <c r="O92" s="127">
        <f>'R P- 2'!Q91</f>
        <v>3.4</v>
      </c>
      <c r="P92" s="127">
        <f>'R P- 2'!W91</f>
        <v>3</v>
      </c>
      <c r="Q92" s="127">
        <f>'R P- 2'!AC91</f>
        <v>2</v>
      </c>
      <c r="R92" s="127">
        <f>'R P- 2'!AI91</f>
        <v>1</v>
      </c>
      <c r="S92" s="127"/>
      <c r="T92" s="127">
        <f>'R P- 2'!AU91</f>
        <v>3</v>
      </c>
      <c r="U92" s="127">
        <f>'R P- 2'!BA91</f>
        <v>1.5</v>
      </c>
      <c r="V92" s="127">
        <f>'R P- 2'!BG91</f>
        <v>5</v>
      </c>
      <c r="W92" s="127"/>
      <c r="X92" s="127"/>
      <c r="Y92" s="127">
        <f>'R P - 3'!Q91</f>
        <v>0.6</v>
      </c>
      <c r="Z92" s="127">
        <f>'R P - 3'!W91</f>
        <v>0</v>
      </c>
      <c r="AA92" s="127">
        <f>'R P - 3'!AC91</f>
        <v>0</v>
      </c>
      <c r="AB92" s="127">
        <f>'R P - 3'!AI91</f>
        <v>0</v>
      </c>
      <c r="AC92" s="127"/>
      <c r="AD92" s="127">
        <f>'R P - 3'!AU91</f>
        <v>0</v>
      </c>
      <c r="AE92" s="127">
        <f>'R P - 3'!BA91</f>
        <v>0</v>
      </c>
      <c r="AF92" s="127">
        <f>'R P - 3'!BG91</f>
        <v>0</v>
      </c>
      <c r="AG92" s="127"/>
      <c r="AH92" s="127"/>
      <c r="AI92" s="127">
        <f>'R P -4'!Q91</f>
        <v>3.8</v>
      </c>
      <c r="AJ92" s="127">
        <f>'R P -4'!W91</f>
        <v>4</v>
      </c>
      <c r="AK92" s="127">
        <f>'R P -4'!AC91</f>
        <v>3</v>
      </c>
      <c r="AL92" s="127">
        <f>'R P -4'!AI91</f>
        <v>3</v>
      </c>
      <c r="AM92" s="127"/>
      <c r="AN92" s="127">
        <f>'R P -4'!AU91</f>
        <v>2</v>
      </c>
      <c r="AO92" s="127">
        <f>'R P -4'!BA91</f>
        <v>2.3333333333333335</v>
      </c>
      <c r="AP92" s="127">
        <f>'R P -4'!BG91</f>
        <v>3.5</v>
      </c>
      <c r="AQ92" s="127"/>
      <c r="AR92" s="127"/>
      <c r="AS92" s="127">
        <f>'Reflection -1 '!R91</f>
        <v>2.3333333333333335</v>
      </c>
      <c r="AT92" s="127"/>
      <c r="AU92" s="127"/>
      <c r="AV92" s="127"/>
      <c r="AW92" s="127"/>
      <c r="AX92" s="127"/>
      <c r="AY92" s="127">
        <f>'Reflection -1 '!BB91</f>
        <v>3.5</v>
      </c>
      <c r="AZ92" s="127"/>
      <c r="BA92" s="127"/>
      <c r="BB92" s="127">
        <f>'Reflection -2'!Q91</f>
        <v>3.6666666666666665</v>
      </c>
      <c r="BC92" s="127"/>
      <c r="BD92" s="127"/>
      <c r="BE92" s="127"/>
      <c r="BF92" s="127"/>
      <c r="BG92" s="127"/>
      <c r="BH92" s="127">
        <f>'Reflection -2'!BA91</f>
        <v>2.5</v>
      </c>
      <c r="BI92" s="127"/>
      <c r="BJ92" s="127"/>
      <c r="BK92" s="127">
        <f>'Reflection -3'!Q91</f>
        <v>3</v>
      </c>
      <c r="BL92" s="127"/>
      <c r="BM92" s="127"/>
      <c r="BN92" s="127"/>
      <c r="BO92" s="127"/>
      <c r="BP92" s="127"/>
      <c r="BQ92" s="127">
        <f>'Reflection -3'!BA91</f>
        <v>1.6666666666666667</v>
      </c>
      <c r="BR92" s="127"/>
      <c r="BS92" s="127"/>
      <c r="BT92" s="127">
        <f>'Reflection -3'!Q91</f>
        <v>3</v>
      </c>
      <c r="BU92" s="127"/>
      <c r="BV92" s="127"/>
      <c r="BW92" s="127"/>
      <c r="BX92" s="127"/>
      <c r="BY92" s="127"/>
      <c r="BZ92" s="127">
        <f>'Reflection -4'!BA91</f>
        <v>2.5</v>
      </c>
      <c r="CA92" s="127"/>
      <c r="CB92" s="127"/>
      <c r="CC92" s="127">
        <f>AVERAGE(Internal!$E92,Internal!$O92,Internal!$Y92,Internal!$AI92,Internal!$AS92,Internal!$BB92,Internal!$BK92,Internal!$BT92)</f>
        <v>2.4749999999999996</v>
      </c>
      <c r="CD92" s="127">
        <f>AVERAGE(Internal!$F92,Internal!$P92,Internal!$Z92,Internal!$AJ92)</f>
        <v>1.75</v>
      </c>
      <c r="CE92" s="127">
        <f>AVERAGE(Internal!$AK92,Internal!$AA92,Internal!$Q92,Internal!$G92)</f>
        <v>1.75</v>
      </c>
      <c r="CF92" s="127">
        <f>AVERAGE(Internal!$H92,Internal!$R92,Internal!$AB92,Internal!$AL92)</f>
        <v>1.25</v>
      </c>
      <c r="CG92" s="127"/>
      <c r="CH92" s="127">
        <f>AVERAGE(Internal!$AN92,Internal!$AD92,Internal!$T92,Internal!$J92)</f>
        <v>1.25</v>
      </c>
      <c r="CI92" s="127">
        <f>Internal!$CC92+Internal!$CD92+Internal!$CE92+Internal!$CF92+Internal!$CH92</f>
        <v>8.4749999999999996</v>
      </c>
      <c r="CJ92" s="127">
        <f>Internal!$CI92/25*100</f>
        <v>33.9</v>
      </c>
      <c r="CK92" s="127">
        <f>AVERAGE(Internal!$BZ92,Internal!$BQ92,Internal!$BH92,Internal!$AY92,Internal!$AP92,Internal!$AF92,Internal!$V92,Internal!$L92)</f>
        <v>2.3333333333333335</v>
      </c>
      <c r="CL92" s="127">
        <f>AVERAGE(Internal!$L92,Internal!$V92,Internal!$AF92,Internal!$AP92)</f>
        <v>2.125</v>
      </c>
      <c r="CM92" s="133"/>
    </row>
    <row r="93" spans="1:91" s="106" customFormat="1" ht="23.1" customHeight="1" x14ac:dyDescent="0.3">
      <c r="A93" s="134">
        <v>90</v>
      </c>
      <c r="B93" s="134" t="s">
        <v>37</v>
      </c>
      <c r="C93" s="135" t="s">
        <v>38</v>
      </c>
      <c r="D93" s="128"/>
      <c r="E93" s="128">
        <f>'RP 1'!Q92</f>
        <v>2.8</v>
      </c>
      <c r="F93" s="128">
        <f>'RP 1'!W92</f>
        <v>3</v>
      </c>
      <c r="G93" s="127">
        <f>'RP 1'!AC92</f>
        <v>2.5</v>
      </c>
      <c r="H93" s="127">
        <f>'RP 1'!AI92</f>
        <v>1.5</v>
      </c>
      <c r="I93" s="128"/>
      <c r="J93" s="128">
        <f>'RP 1'!AU92</f>
        <v>1</v>
      </c>
      <c r="K93" s="128">
        <f>'RP 1'!AZ92</f>
        <v>3</v>
      </c>
      <c r="L93" s="128">
        <f>'RP 1'!BG92</f>
        <v>0</v>
      </c>
      <c r="M93" s="128"/>
      <c r="N93" s="128"/>
      <c r="O93" s="128">
        <f>'R P- 2'!Q92</f>
        <v>2.8</v>
      </c>
      <c r="P93" s="128">
        <f>'R P- 2'!W92</f>
        <v>3</v>
      </c>
      <c r="Q93" s="128">
        <f>'R P- 2'!AC92</f>
        <v>2.5</v>
      </c>
      <c r="R93" s="128">
        <f>'R P- 2'!AI92</f>
        <v>1.5</v>
      </c>
      <c r="S93" s="128"/>
      <c r="T93" s="128">
        <f>'R P- 2'!AU92</f>
        <v>1</v>
      </c>
      <c r="U93" s="128">
        <f>'R P- 2'!BA92</f>
        <v>3</v>
      </c>
      <c r="V93" s="128">
        <f>'R P- 2'!BG92</f>
        <v>2</v>
      </c>
      <c r="W93" s="128"/>
      <c r="X93" s="128"/>
      <c r="Y93" s="128">
        <f>'R P - 3'!Q92</f>
        <v>1.4</v>
      </c>
      <c r="Z93" s="128">
        <f>'R P - 3'!W92</f>
        <v>0</v>
      </c>
      <c r="AA93" s="128">
        <f>'R P - 3'!AC92</f>
        <v>0</v>
      </c>
      <c r="AB93" s="128">
        <f>'R P - 3'!AI92</f>
        <v>0</v>
      </c>
      <c r="AC93" s="128"/>
      <c r="AD93" s="128">
        <f>'R P - 3'!AU92</f>
        <v>0</v>
      </c>
      <c r="AE93" s="128">
        <f>'R P - 3'!BA92</f>
        <v>0</v>
      </c>
      <c r="AF93" s="128">
        <f>'R P - 3'!BG92</f>
        <v>0</v>
      </c>
      <c r="AG93" s="128"/>
      <c r="AH93" s="128"/>
      <c r="AI93" s="128">
        <f>'R P -4'!Q92</f>
        <v>2.4</v>
      </c>
      <c r="AJ93" s="128">
        <f>'R P -4'!W92</f>
        <v>2.3333333333333335</v>
      </c>
      <c r="AK93" s="128">
        <f>'R P -4'!AC92</f>
        <v>2</v>
      </c>
      <c r="AL93" s="128">
        <f>'R P -4'!AI92</f>
        <v>1.5</v>
      </c>
      <c r="AM93" s="128"/>
      <c r="AN93" s="128">
        <f>'R P -4'!AU92</f>
        <v>3</v>
      </c>
      <c r="AO93" s="128">
        <f>'R P -4'!BA92</f>
        <v>1</v>
      </c>
      <c r="AP93" s="128">
        <f>'R P -4'!BG92</f>
        <v>2</v>
      </c>
      <c r="AQ93" s="128"/>
      <c r="AR93" s="128"/>
      <c r="AS93" s="128">
        <f>'Reflection -1 '!R92</f>
        <v>3.3333333333333335</v>
      </c>
      <c r="AT93" s="128"/>
      <c r="AU93" s="128"/>
      <c r="AV93" s="128"/>
      <c r="AW93" s="128"/>
      <c r="AX93" s="128"/>
      <c r="AY93" s="128">
        <f>'Reflection -1 '!BB92</f>
        <v>4.5</v>
      </c>
      <c r="AZ93" s="128"/>
      <c r="BA93" s="128"/>
      <c r="BB93" s="128">
        <f>'Reflection -2'!Q92</f>
        <v>0</v>
      </c>
      <c r="BC93" s="128"/>
      <c r="BD93" s="128"/>
      <c r="BE93" s="128"/>
      <c r="BF93" s="128"/>
      <c r="BG93" s="128"/>
      <c r="BH93" s="128">
        <f>'Reflection -2'!BA92</f>
        <v>0</v>
      </c>
      <c r="BI93" s="128"/>
      <c r="BJ93" s="128"/>
      <c r="BK93" s="128">
        <f>'Reflection -3'!Q92</f>
        <v>0</v>
      </c>
      <c r="BL93" s="128"/>
      <c r="BM93" s="128"/>
      <c r="BN93" s="128"/>
      <c r="BO93" s="128"/>
      <c r="BP93" s="128"/>
      <c r="BQ93" s="128">
        <f>'Reflection -3'!BA92</f>
        <v>0</v>
      </c>
      <c r="BR93" s="128"/>
      <c r="BS93" s="128"/>
      <c r="BT93" s="128">
        <f>'Reflection -3'!Q92</f>
        <v>0</v>
      </c>
      <c r="BU93" s="128"/>
      <c r="BV93" s="128"/>
      <c r="BW93" s="128"/>
      <c r="BX93" s="128"/>
      <c r="BY93" s="128"/>
      <c r="BZ93" s="128">
        <f>'Reflection -4'!BA92</f>
        <v>0</v>
      </c>
      <c r="CA93" s="128"/>
      <c r="CB93" s="127"/>
      <c r="CC93" s="128">
        <f>AVERAGE(Internal!$E93,Internal!$O93,Internal!$Y93,Internal!$AI93,Internal!$AS93,Internal!$BB93,Internal!$BK93,Internal!$BT93)</f>
        <v>1.5916666666666668</v>
      </c>
      <c r="CD93" s="128">
        <f>AVERAGE(Internal!$F93,Internal!$P93,Internal!$Z93,Internal!$AJ93)</f>
        <v>2.0833333333333335</v>
      </c>
      <c r="CE93" s="127">
        <f>AVERAGE(Internal!$AK93,Internal!$AA93,Internal!$Q93,Internal!$G93)</f>
        <v>1.75</v>
      </c>
      <c r="CF93" s="128">
        <f>AVERAGE(Internal!$H93,Internal!$R93,Internal!$AB93,Internal!$AL93)</f>
        <v>1.125</v>
      </c>
      <c r="CG93" s="127"/>
      <c r="CH93" s="128">
        <f>AVERAGE(Internal!$AN93,Internal!$AD93,Internal!$T93,Internal!$J93)</f>
        <v>1.25</v>
      </c>
      <c r="CI93" s="128">
        <f>Internal!$CC93+Internal!$CD93+Internal!$CE93+Internal!$CF93+Internal!$CH93</f>
        <v>7.8000000000000007</v>
      </c>
      <c r="CJ93" s="128">
        <f>Internal!$CI93/25*100</f>
        <v>31.200000000000006</v>
      </c>
      <c r="CK93" s="128">
        <f>AVERAGE(Internal!$BZ93,Internal!$BQ93,Internal!$BH93,Internal!$AY93,Internal!$AP93,Internal!$AF93,Internal!$V93,Internal!$L93)</f>
        <v>1.0625</v>
      </c>
      <c r="CL93" s="128">
        <f>AVERAGE(Internal!$L93,Internal!$V93,Internal!$AF93,Internal!$AP93)</f>
        <v>1</v>
      </c>
      <c r="CM93" s="136"/>
    </row>
    <row r="94" spans="1:91" s="106" customFormat="1" ht="23.1" customHeight="1" x14ac:dyDescent="0.3">
      <c r="A94" s="131">
        <v>91</v>
      </c>
      <c r="B94" s="131" t="s">
        <v>137</v>
      </c>
      <c r="C94" s="132" t="s">
        <v>138</v>
      </c>
      <c r="D94" s="127"/>
      <c r="E94" s="127">
        <f>'RP 1'!Q93</f>
        <v>0</v>
      </c>
      <c r="F94" s="127">
        <f>'RP 1'!W93</f>
        <v>0</v>
      </c>
      <c r="G94" s="127">
        <f>'RP 1'!AC93</f>
        <v>3</v>
      </c>
      <c r="H94" s="127">
        <f>'RP 1'!AI93</f>
        <v>4</v>
      </c>
      <c r="I94" s="127"/>
      <c r="J94" s="127">
        <f>'RP 1'!AU93</f>
        <v>0</v>
      </c>
      <c r="K94" s="127">
        <f>'RP 1'!AZ93</f>
        <v>0</v>
      </c>
      <c r="L94" s="127">
        <f>'RP 1'!BG93</f>
        <v>0</v>
      </c>
      <c r="M94" s="127"/>
      <c r="N94" s="127"/>
      <c r="O94" s="127">
        <f>'R P- 2'!Q93</f>
        <v>2.2000000000000002</v>
      </c>
      <c r="P94" s="127">
        <f>'R P- 2'!W93</f>
        <v>3</v>
      </c>
      <c r="Q94" s="127">
        <f>'R P- 2'!AC93</f>
        <v>3</v>
      </c>
      <c r="R94" s="127">
        <f>'R P- 2'!AI93</f>
        <v>4</v>
      </c>
      <c r="S94" s="127"/>
      <c r="T94" s="127">
        <f>'R P- 2'!AU93</f>
        <v>4</v>
      </c>
      <c r="U94" s="127">
        <f>'R P- 2'!BA93</f>
        <v>3</v>
      </c>
      <c r="V94" s="127">
        <f>'R P- 2'!BG93</f>
        <v>4</v>
      </c>
      <c r="W94" s="127"/>
      <c r="X94" s="127"/>
      <c r="Y94" s="127">
        <f>'R P - 3'!Q93</f>
        <v>0.6</v>
      </c>
      <c r="Z94" s="127">
        <f>'R P - 3'!W93</f>
        <v>0</v>
      </c>
      <c r="AA94" s="127">
        <f>'R P - 3'!AC93</f>
        <v>0</v>
      </c>
      <c r="AB94" s="127">
        <f>'R P - 3'!AI93</f>
        <v>0</v>
      </c>
      <c r="AC94" s="127"/>
      <c r="AD94" s="127">
        <f>'R P - 3'!AU93</f>
        <v>0</v>
      </c>
      <c r="AE94" s="127">
        <f>'R P - 3'!BA93</f>
        <v>0</v>
      </c>
      <c r="AF94" s="127">
        <f>'R P - 3'!BG93</f>
        <v>0</v>
      </c>
      <c r="AG94" s="127"/>
      <c r="AH94" s="127"/>
      <c r="AI94" s="127">
        <f>'R P -4'!Q93</f>
        <v>2.8</v>
      </c>
      <c r="AJ94" s="127">
        <f>'R P -4'!W93</f>
        <v>3.6666666666666665</v>
      </c>
      <c r="AK94" s="127">
        <f>'R P -4'!AC93</f>
        <v>4</v>
      </c>
      <c r="AL94" s="127">
        <f>'R P -4'!AI93</f>
        <v>5</v>
      </c>
      <c r="AM94" s="127"/>
      <c r="AN94" s="127">
        <f>'R P -4'!AU93</f>
        <v>4.333333333333333</v>
      </c>
      <c r="AO94" s="127">
        <f>'R P -4'!BA93</f>
        <v>5</v>
      </c>
      <c r="AP94" s="127">
        <f>'R P -4'!BG93</f>
        <v>3.5</v>
      </c>
      <c r="AQ94" s="127"/>
      <c r="AR94" s="127"/>
      <c r="AS94" s="127">
        <f>'Reflection -1 '!R93</f>
        <v>2.6666666666666665</v>
      </c>
      <c r="AT94" s="127"/>
      <c r="AU94" s="127"/>
      <c r="AV94" s="127"/>
      <c r="AW94" s="127"/>
      <c r="AX94" s="127"/>
      <c r="AY94" s="127">
        <f>'Reflection -1 '!BB93</f>
        <v>3.5</v>
      </c>
      <c r="AZ94" s="127"/>
      <c r="BA94" s="127"/>
      <c r="BB94" s="127">
        <f>'Reflection -2'!Q93</f>
        <v>0</v>
      </c>
      <c r="BC94" s="127"/>
      <c r="BD94" s="127"/>
      <c r="BE94" s="127"/>
      <c r="BF94" s="127"/>
      <c r="BG94" s="127"/>
      <c r="BH94" s="127">
        <f>'Reflection -2'!BA93</f>
        <v>0</v>
      </c>
      <c r="BI94" s="127"/>
      <c r="BJ94" s="127"/>
      <c r="BK94" s="127">
        <f>'Reflection -3'!Q93</f>
        <v>0</v>
      </c>
      <c r="BL94" s="127"/>
      <c r="BM94" s="127"/>
      <c r="BN94" s="127"/>
      <c r="BO94" s="127"/>
      <c r="BP94" s="127"/>
      <c r="BQ94" s="127">
        <f>'Reflection -3'!BA93</f>
        <v>0</v>
      </c>
      <c r="BR94" s="127"/>
      <c r="BS94" s="127"/>
      <c r="BT94" s="127">
        <f>'Reflection -3'!Q93</f>
        <v>0</v>
      </c>
      <c r="BU94" s="127"/>
      <c r="BV94" s="127"/>
      <c r="BW94" s="127"/>
      <c r="BX94" s="127"/>
      <c r="BY94" s="127"/>
      <c r="BZ94" s="127">
        <f>'Reflection -4'!BA93</f>
        <v>0</v>
      </c>
      <c r="CA94" s="127"/>
      <c r="CB94" s="127"/>
      <c r="CC94" s="127">
        <f>AVERAGE(Internal!$E94,Internal!$O94,Internal!$Y94,Internal!$AI94,Internal!$AS94,Internal!$BB94,Internal!$BK94,Internal!$BT94)</f>
        <v>1.0333333333333332</v>
      </c>
      <c r="CD94" s="127">
        <f>AVERAGE(Internal!$F94,Internal!$P94,Internal!$Z94,Internal!$AJ94)</f>
        <v>1.6666666666666665</v>
      </c>
      <c r="CE94" s="127">
        <f>AVERAGE(Internal!$AK94,Internal!$AA94,Internal!$Q94,Internal!$G94)</f>
        <v>2.5</v>
      </c>
      <c r="CF94" s="127">
        <f>AVERAGE(Internal!$H94,Internal!$R94,Internal!$AB94,Internal!$AL94)</f>
        <v>3.25</v>
      </c>
      <c r="CG94" s="127"/>
      <c r="CH94" s="127">
        <f>AVERAGE(Internal!$AN94,Internal!$AD94,Internal!$T94,Internal!$J94)</f>
        <v>2.083333333333333</v>
      </c>
      <c r="CI94" s="127">
        <f>Internal!$CC94+Internal!$CD94+Internal!$CE94+Internal!$CF94+Internal!$CH94</f>
        <v>10.533333333333331</v>
      </c>
      <c r="CJ94" s="127">
        <f>Internal!$CI94/25*100</f>
        <v>42.133333333333326</v>
      </c>
      <c r="CK94" s="127">
        <f>AVERAGE(Internal!$BZ94,Internal!$BQ94,Internal!$BH94,Internal!$AY94,Internal!$AP94,Internal!$AF94,Internal!$V94,Internal!$L94)</f>
        <v>1.375</v>
      </c>
      <c r="CL94" s="127">
        <f>AVERAGE(Internal!$L94,Internal!$V94,Internal!$AF94,Internal!$AP94)</f>
        <v>1.875</v>
      </c>
      <c r="CM94" s="133"/>
    </row>
    <row r="95" spans="1:91" s="106" customFormat="1" ht="23.1" customHeight="1" x14ac:dyDescent="0.3">
      <c r="A95" s="134">
        <v>92</v>
      </c>
      <c r="B95" s="134" t="s">
        <v>230</v>
      </c>
      <c r="C95" s="135" t="s">
        <v>231</v>
      </c>
      <c r="D95" s="128"/>
      <c r="E95" s="128">
        <f>'RP 1'!Q94</f>
        <v>3</v>
      </c>
      <c r="F95" s="128">
        <f>'RP 1'!W94</f>
        <v>3</v>
      </c>
      <c r="G95" s="127">
        <f>'RP 1'!AC94</f>
        <v>3</v>
      </c>
      <c r="H95" s="127">
        <f>'RP 1'!AI94</f>
        <v>3</v>
      </c>
      <c r="I95" s="128"/>
      <c r="J95" s="128">
        <f>'RP 1'!AU94</f>
        <v>3</v>
      </c>
      <c r="K95" s="128">
        <f>'RP 1'!AZ94</f>
        <v>1</v>
      </c>
      <c r="L95" s="128">
        <f>'RP 1'!BG94</f>
        <v>0</v>
      </c>
      <c r="M95" s="129"/>
      <c r="N95" s="128"/>
      <c r="O95" s="128">
        <f>'R P- 2'!Q94</f>
        <v>3</v>
      </c>
      <c r="P95" s="128">
        <f>'R P- 2'!W94</f>
        <v>3</v>
      </c>
      <c r="Q95" s="128">
        <f>'R P- 2'!AC94</f>
        <v>3</v>
      </c>
      <c r="R95" s="128">
        <f>'R P- 2'!AI94</f>
        <v>3</v>
      </c>
      <c r="S95" s="128"/>
      <c r="T95" s="128">
        <f>'R P- 2'!AU94</f>
        <v>3</v>
      </c>
      <c r="U95" s="128">
        <f>'R P- 2'!BA94</f>
        <v>2.75</v>
      </c>
      <c r="V95" s="128">
        <f>'R P- 2'!BG94</f>
        <v>3</v>
      </c>
      <c r="W95" s="129"/>
      <c r="X95" s="128"/>
      <c r="Y95" s="128">
        <f>'R P - 3'!Q94</f>
        <v>3</v>
      </c>
      <c r="Z95" s="128">
        <f>'R P - 3'!W94</f>
        <v>3</v>
      </c>
      <c r="AA95" s="128">
        <f>'R P - 3'!AC94</f>
        <v>1.5</v>
      </c>
      <c r="AB95" s="128">
        <f>'R P - 3'!AI94</f>
        <v>2.6666666666666665</v>
      </c>
      <c r="AC95" s="128"/>
      <c r="AD95" s="129">
        <f>'R P - 3'!AU94</f>
        <v>3</v>
      </c>
      <c r="AE95" s="129">
        <f>'R P - 3'!BA94</f>
        <v>0</v>
      </c>
      <c r="AF95" s="128">
        <f>'R P - 3'!BG94</f>
        <v>0</v>
      </c>
      <c r="AG95" s="129"/>
      <c r="AH95" s="128"/>
      <c r="AI95" s="128">
        <f>'R P -4'!Q94</f>
        <v>2.4</v>
      </c>
      <c r="AJ95" s="128">
        <f>'R P -4'!W94</f>
        <v>2</v>
      </c>
      <c r="AK95" s="128">
        <f>'R P -4'!AC94</f>
        <v>2</v>
      </c>
      <c r="AL95" s="128">
        <f>'R P -4'!AI94</f>
        <v>4</v>
      </c>
      <c r="AM95" s="128"/>
      <c r="AN95" s="128">
        <f>'R P -4'!AU94</f>
        <v>2.3333333333333335</v>
      </c>
      <c r="AO95" s="128">
        <f>'R P -4'!BA94</f>
        <v>3</v>
      </c>
      <c r="AP95" s="128">
        <f>'R P -4'!BG94</f>
        <v>2</v>
      </c>
      <c r="AQ95" s="129"/>
      <c r="AR95" s="128"/>
      <c r="AS95" s="128">
        <f>'Reflection -1 '!R94</f>
        <v>4.333333333333333</v>
      </c>
      <c r="AT95" s="128"/>
      <c r="AU95" s="128"/>
      <c r="AV95" s="128"/>
      <c r="AW95" s="128"/>
      <c r="AX95" s="129"/>
      <c r="AY95" s="129">
        <f>'Reflection -1 '!BB94</f>
        <v>4.5</v>
      </c>
      <c r="AZ95" s="129"/>
      <c r="BA95" s="128"/>
      <c r="BB95" s="128">
        <f>'Reflection -2'!Q94</f>
        <v>4</v>
      </c>
      <c r="BC95" s="128"/>
      <c r="BD95" s="128"/>
      <c r="BE95" s="128"/>
      <c r="BF95" s="128"/>
      <c r="BG95" s="128"/>
      <c r="BH95" s="128">
        <f>'Reflection -2'!BA94</f>
        <v>2.5</v>
      </c>
      <c r="BI95" s="129"/>
      <c r="BJ95" s="128"/>
      <c r="BK95" s="128">
        <f>'Reflection -3'!Q94</f>
        <v>4.666666666666667</v>
      </c>
      <c r="BL95" s="128"/>
      <c r="BM95" s="128"/>
      <c r="BN95" s="128"/>
      <c r="BO95" s="128"/>
      <c r="BP95" s="128"/>
      <c r="BQ95" s="128">
        <f>'Reflection -3'!BA94</f>
        <v>1.6666666666666667</v>
      </c>
      <c r="BR95" s="129"/>
      <c r="BS95" s="128"/>
      <c r="BT95" s="128">
        <f>'Reflection -3'!Q94</f>
        <v>4.666666666666667</v>
      </c>
      <c r="BU95" s="128"/>
      <c r="BV95" s="128"/>
      <c r="BW95" s="128"/>
      <c r="BX95" s="128"/>
      <c r="BY95" s="128"/>
      <c r="BZ95" s="128">
        <f>'Reflection -4'!BA94</f>
        <v>2.5</v>
      </c>
      <c r="CA95" s="129"/>
      <c r="CB95" s="127"/>
      <c r="CC95" s="128">
        <f>AVERAGE(Internal!$E95,Internal!$O95,Internal!$Y95,Internal!$AI95,Internal!$AS95,Internal!$BB95,Internal!$BK95,Internal!$BT95)</f>
        <v>3.6333333333333337</v>
      </c>
      <c r="CD95" s="128">
        <f>AVERAGE(Internal!$F95,Internal!$P95,Internal!$Z95,Internal!$AJ95)</f>
        <v>2.75</v>
      </c>
      <c r="CE95" s="127">
        <f>AVERAGE(Internal!$AK95,Internal!$AA95,Internal!$Q95,Internal!$G95)</f>
        <v>2.375</v>
      </c>
      <c r="CF95" s="128">
        <f>AVERAGE(Internal!$H95,Internal!$R95,Internal!$AB95,Internal!$AL95)</f>
        <v>3.1666666666666665</v>
      </c>
      <c r="CG95" s="127"/>
      <c r="CH95" s="129">
        <f>AVERAGE(Internal!$AN95,Internal!$AD95,Internal!$T95,Internal!$J95)</f>
        <v>2.8333333333333335</v>
      </c>
      <c r="CI95" s="129">
        <f>Internal!$CC95+Internal!$CD95+Internal!$CE95+Internal!$CF95+Internal!$CH95</f>
        <v>14.758333333333333</v>
      </c>
      <c r="CJ95" s="129">
        <f>Internal!$CI95/25*100</f>
        <v>59.033333333333324</v>
      </c>
      <c r="CK95" s="129">
        <f>AVERAGE(Internal!$BZ95,Internal!$BQ95,Internal!$BH95,Internal!$AY95,Internal!$AP95,Internal!$AF95,Internal!$V95,Internal!$L95)</f>
        <v>2.0208333333333335</v>
      </c>
      <c r="CL95" s="129">
        <f>AVERAGE(Internal!$L95,Internal!$V95,Internal!$AF95,Internal!$AP95)</f>
        <v>1.25</v>
      </c>
      <c r="CM95" s="136"/>
    </row>
    <row r="96" spans="1:91" s="106" customFormat="1" ht="23.1" customHeight="1" x14ac:dyDescent="0.3">
      <c r="A96" s="131">
        <v>93</v>
      </c>
      <c r="B96" s="131" t="s">
        <v>339</v>
      </c>
      <c r="C96" s="132" t="s">
        <v>340</v>
      </c>
      <c r="D96" s="127"/>
      <c r="E96" s="127" t="str">
        <f>'RP 1'!Q95</f>
        <v>0</v>
      </c>
      <c r="F96" s="127" t="str">
        <f>'RP 1'!W95</f>
        <v>0</v>
      </c>
      <c r="G96" s="127" t="str">
        <f>'RP 1'!AC95</f>
        <v>0</v>
      </c>
      <c r="H96" s="127" t="str">
        <f>'RP 1'!AI95</f>
        <v>0</v>
      </c>
      <c r="I96" s="127"/>
      <c r="J96" s="127" t="str">
        <f>'RP 1'!AU95</f>
        <v>0</v>
      </c>
      <c r="K96" s="127" t="str">
        <f>'RP 1'!AZ95</f>
        <v>0</v>
      </c>
      <c r="L96" s="127" t="str">
        <f>'RP 1'!BG95</f>
        <v>0</v>
      </c>
      <c r="M96" s="127"/>
      <c r="N96" s="127"/>
      <c r="O96" s="127" t="str">
        <f>'R P- 2'!Q95</f>
        <v>0</v>
      </c>
      <c r="P96" s="127" t="str">
        <f>'R P- 2'!W95</f>
        <v>0</v>
      </c>
      <c r="Q96" s="127" t="str">
        <f>'R P- 2'!AC95</f>
        <v>0</v>
      </c>
      <c r="R96" s="127" t="str">
        <f>'R P- 2'!AI95</f>
        <v>0</v>
      </c>
      <c r="S96" s="127"/>
      <c r="T96" s="127" t="str">
        <f>'R P- 2'!AU95</f>
        <v>0</v>
      </c>
      <c r="U96" s="127" t="str">
        <f>'R P- 2'!BA95</f>
        <v>0</v>
      </c>
      <c r="V96" s="127" t="str">
        <f>'R P- 2'!BG95</f>
        <v>0</v>
      </c>
      <c r="W96" s="127"/>
      <c r="X96" s="127"/>
      <c r="Y96" s="127" t="str">
        <f>'R P - 3'!Q95</f>
        <v>0</v>
      </c>
      <c r="Z96" s="127" t="str">
        <f>'R P - 3'!W95</f>
        <v>0</v>
      </c>
      <c r="AA96" s="127">
        <f>'R P - 3'!AC95</f>
        <v>0</v>
      </c>
      <c r="AB96" s="127" t="str">
        <f>'R P - 3'!AI95</f>
        <v>0</v>
      </c>
      <c r="AC96" s="127"/>
      <c r="AD96" s="127" t="str">
        <f>'R P - 3'!AU95</f>
        <v>0</v>
      </c>
      <c r="AE96" s="127" t="str">
        <f>'R P - 3'!BA95</f>
        <v>0</v>
      </c>
      <c r="AF96" s="127" t="str">
        <f>'R P - 3'!BG95</f>
        <v>0</v>
      </c>
      <c r="AG96" s="127"/>
      <c r="AH96" s="127"/>
      <c r="AI96" s="127" t="str">
        <f>'R P -4'!Q95</f>
        <v>0</v>
      </c>
      <c r="AJ96" s="127" t="str">
        <f>'R P -4'!W95</f>
        <v>0</v>
      </c>
      <c r="AK96" s="127" t="str">
        <f>'R P -4'!AC95</f>
        <v>0</v>
      </c>
      <c r="AL96" s="127" t="str">
        <f>'R P -4'!AI95</f>
        <v>0</v>
      </c>
      <c r="AM96" s="127"/>
      <c r="AN96" s="127" t="str">
        <f>'R P -4'!AU95</f>
        <v>0</v>
      </c>
      <c r="AO96" s="127" t="str">
        <f>'R P -4'!BA95</f>
        <v>0</v>
      </c>
      <c r="AP96" s="127" t="str">
        <f>'R P -4'!BG95</f>
        <v>0</v>
      </c>
      <c r="AQ96" s="127"/>
      <c r="AR96" s="127"/>
      <c r="AS96" s="127" t="str">
        <f>'Reflection -1 '!R95</f>
        <v>0</v>
      </c>
      <c r="AT96" s="127"/>
      <c r="AU96" s="127"/>
      <c r="AV96" s="127"/>
      <c r="AW96" s="127"/>
      <c r="AX96" s="127"/>
      <c r="AY96" s="127" t="str">
        <f>'Reflection -1 '!BB95</f>
        <v>0</v>
      </c>
      <c r="AZ96" s="127"/>
      <c r="BA96" s="127"/>
      <c r="BB96" s="127" t="str">
        <f>'Reflection -2'!Q95</f>
        <v>0</v>
      </c>
      <c r="BC96" s="127"/>
      <c r="BD96" s="127"/>
      <c r="BE96" s="127"/>
      <c r="BF96" s="127"/>
      <c r="BG96" s="127"/>
      <c r="BH96" s="127" t="str">
        <f>'Reflection -2'!BA95</f>
        <v>0</v>
      </c>
      <c r="BI96" s="127"/>
      <c r="BJ96" s="127"/>
      <c r="BK96" s="127" t="str">
        <f>'Reflection -3'!Q95</f>
        <v>0</v>
      </c>
      <c r="BL96" s="127"/>
      <c r="BM96" s="127"/>
      <c r="BN96" s="127"/>
      <c r="BO96" s="127"/>
      <c r="BP96" s="127"/>
      <c r="BQ96" s="127" t="str">
        <f>'Reflection -3'!BA95</f>
        <v>0</v>
      </c>
      <c r="BR96" s="127"/>
      <c r="BS96" s="127"/>
      <c r="BT96" s="127" t="str">
        <f>'Reflection -3'!Q95</f>
        <v>0</v>
      </c>
      <c r="BU96" s="127"/>
      <c r="BV96" s="127"/>
      <c r="BW96" s="127"/>
      <c r="BX96" s="127"/>
      <c r="BY96" s="127"/>
      <c r="BZ96" s="127" t="str">
        <f>'Reflection -4'!BA95</f>
        <v>0</v>
      </c>
      <c r="CA96" s="127"/>
      <c r="CB96" s="127"/>
      <c r="CC96" s="127" t="e">
        <f>AVERAGE(Internal!$E96,Internal!$O96,Internal!$Y96,Internal!$AI96,Internal!$AS96,Internal!$BB96,Internal!$BK96,Internal!$BT96)</f>
        <v>#DIV/0!</v>
      </c>
      <c r="CD96" s="127" t="e">
        <f>AVERAGE(Internal!$F96,Internal!$P96,Internal!$Z96,Internal!$AJ96)</f>
        <v>#DIV/0!</v>
      </c>
      <c r="CE96" s="127">
        <f>AVERAGE(Internal!$AK96,Internal!$AA96,Internal!$Q96,Internal!$G96)</f>
        <v>0</v>
      </c>
      <c r="CF96" s="127" t="e">
        <f>AVERAGE(Internal!$H96,Internal!$R96,Internal!$AB96,Internal!$AL96)</f>
        <v>#DIV/0!</v>
      </c>
      <c r="CG96" s="127"/>
      <c r="CH96" s="127" t="e">
        <f>AVERAGE(Internal!$AN96,Internal!$AD96,Internal!$T96,Internal!$J96)</f>
        <v>#DIV/0!</v>
      </c>
      <c r="CI96" s="127" t="e">
        <f>Internal!$CC96+Internal!$CD96+Internal!$CE96+Internal!$CF96+Internal!$CH96</f>
        <v>#DIV/0!</v>
      </c>
      <c r="CJ96" s="127" t="e">
        <f>Internal!$CI96/25*100</f>
        <v>#DIV/0!</v>
      </c>
      <c r="CK96" s="127" t="e">
        <f>AVERAGE(Internal!$BZ96,Internal!$BQ96,Internal!$BH96,Internal!$AY96,Internal!$AP96,Internal!$AF96,Internal!$V96,Internal!$L96)</f>
        <v>#DIV/0!</v>
      </c>
      <c r="CL96" s="127" t="e">
        <f>AVERAGE(Internal!$L96,Internal!$V96,Internal!$AF96,Internal!$AP96)</f>
        <v>#DIV/0!</v>
      </c>
      <c r="CM96" s="133"/>
    </row>
    <row r="97" spans="1:91" s="106" customFormat="1" ht="23.1" customHeight="1" x14ac:dyDescent="0.3">
      <c r="A97" s="134">
        <v>94</v>
      </c>
      <c r="B97" s="134" t="s">
        <v>96</v>
      </c>
      <c r="C97" s="135" t="s">
        <v>97</v>
      </c>
      <c r="D97" s="128"/>
      <c r="E97" s="128">
        <f>'RP 1'!Q96</f>
        <v>2.2000000000000002</v>
      </c>
      <c r="F97" s="128">
        <f>'RP 1'!W96</f>
        <v>3</v>
      </c>
      <c r="G97" s="127">
        <f>'RP 1'!AC96</f>
        <v>3</v>
      </c>
      <c r="H97" s="127">
        <f>'RP 1'!AI96</f>
        <v>4</v>
      </c>
      <c r="I97" s="128"/>
      <c r="J97" s="128">
        <f>'RP 1'!AU96</f>
        <v>1</v>
      </c>
      <c r="K97" s="128">
        <f>'RP 1'!AZ96</f>
        <v>3</v>
      </c>
      <c r="L97" s="128">
        <f>'RP 1'!BG96</f>
        <v>0</v>
      </c>
      <c r="M97" s="128"/>
      <c r="N97" s="128"/>
      <c r="O97" s="128">
        <f>'R P- 2'!Q96</f>
        <v>2.2000000000000002</v>
      </c>
      <c r="P97" s="128">
        <f>'R P- 2'!W96</f>
        <v>3</v>
      </c>
      <c r="Q97" s="128">
        <f>'R P- 2'!AC96</f>
        <v>3</v>
      </c>
      <c r="R97" s="128">
        <f>'R P- 2'!AI96</f>
        <v>4</v>
      </c>
      <c r="S97" s="128"/>
      <c r="T97" s="128">
        <f>'R P- 2'!AU96</f>
        <v>1</v>
      </c>
      <c r="U97" s="128">
        <f>'R P- 2'!BA96</f>
        <v>3.5</v>
      </c>
      <c r="V97" s="128">
        <f>'R P- 2'!BG96</f>
        <v>4</v>
      </c>
      <c r="W97" s="128"/>
      <c r="X97" s="128"/>
      <c r="Y97" s="128">
        <f>'R P - 3'!Q96</f>
        <v>2.2000000000000002</v>
      </c>
      <c r="Z97" s="128">
        <f>'R P - 3'!W96</f>
        <v>0</v>
      </c>
      <c r="AA97" s="128">
        <f>'R P - 3'!AC96</f>
        <v>0</v>
      </c>
      <c r="AB97" s="128">
        <f>'R P - 3'!AI96</f>
        <v>0</v>
      </c>
      <c r="AC97" s="128"/>
      <c r="AD97" s="128">
        <f>'R P - 3'!AU96</f>
        <v>0</v>
      </c>
      <c r="AE97" s="128">
        <f>'R P - 3'!BA96</f>
        <v>0</v>
      </c>
      <c r="AF97" s="128">
        <f>'R P - 3'!BG96</f>
        <v>0</v>
      </c>
      <c r="AG97" s="128"/>
      <c r="AH97" s="128"/>
      <c r="AI97" s="128">
        <f>'R P -4'!Q96</f>
        <v>2.4</v>
      </c>
      <c r="AJ97" s="128">
        <f>'R P -4'!W96</f>
        <v>4</v>
      </c>
      <c r="AK97" s="128">
        <f>'R P -4'!AC96</f>
        <v>3.5</v>
      </c>
      <c r="AL97" s="128">
        <f>'R P -4'!AI96</f>
        <v>5</v>
      </c>
      <c r="AM97" s="128"/>
      <c r="AN97" s="128">
        <f>'R P -4'!AU96</f>
        <v>3.3333333333333335</v>
      </c>
      <c r="AO97" s="128">
        <f>'R P -4'!BA96</f>
        <v>5</v>
      </c>
      <c r="AP97" s="128">
        <f>'R P -4'!BG96</f>
        <v>4.5</v>
      </c>
      <c r="AQ97" s="128"/>
      <c r="AR97" s="128"/>
      <c r="AS97" s="128">
        <f>'Reflection -1 '!R96</f>
        <v>4</v>
      </c>
      <c r="AT97" s="128"/>
      <c r="AU97" s="128"/>
      <c r="AV97" s="128"/>
      <c r="AW97" s="128"/>
      <c r="AX97" s="128"/>
      <c r="AY97" s="128">
        <f>'Reflection -1 '!BB96</f>
        <v>4.5</v>
      </c>
      <c r="AZ97" s="128"/>
      <c r="BA97" s="128"/>
      <c r="BB97" s="128">
        <f>'Reflection -2'!Q96</f>
        <v>3</v>
      </c>
      <c r="BC97" s="128"/>
      <c r="BD97" s="128"/>
      <c r="BE97" s="128"/>
      <c r="BF97" s="128"/>
      <c r="BG97" s="128"/>
      <c r="BH97" s="128">
        <f>'Reflection -2'!BA96</f>
        <v>2.5</v>
      </c>
      <c r="BI97" s="128"/>
      <c r="BJ97" s="128"/>
      <c r="BK97" s="128">
        <f>'Reflection -3'!Q96</f>
        <v>2.6666666666666665</v>
      </c>
      <c r="BL97" s="128"/>
      <c r="BM97" s="128"/>
      <c r="BN97" s="128"/>
      <c r="BO97" s="128"/>
      <c r="BP97" s="128"/>
      <c r="BQ97" s="128">
        <f>'Reflection -3'!BA96</f>
        <v>1.6666666666666667</v>
      </c>
      <c r="BR97" s="128"/>
      <c r="BS97" s="128"/>
      <c r="BT97" s="128">
        <f>'Reflection -3'!Q96</f>
        <v>2.6666666666666665</v>
      </c>
      <c r="BU97" s="128"/>
      <c r="BV97" s="128"/>
      <c r="BW97" s="128"/>
      <c r="BX97" s="128"/>
      <c r="BY97" s="128"/>
      <c r="BZ97" s="128">
        <f>'Reflection -4'!BA96</f>
        <v>2.5</v>
      </c>
      <c r="CA97" s="128"/>
      <c r="CB97" s="127"/>
      <c r="CC97" s="128">
        <f>AVERAGE(Internal!$E97,Internal!$O97,Internal!$Y97,Internal!$AI97,Internal!$AS97,Internal!$BB97,Internal!$BK97,Internal!$BT97)</f>
        <v>2.666666666666667</v>
      </c>
      <c r="CD97" s="128">
        <f>AVERAGE(Internal!$F97,Internal!$P97,Internal!$Z97,Internal!$AJ97)</f>
        <v>2.5</v>
      </c>
      <c r="CE97" s="127">
        <f>AVERAGE(Internal!$AK97,Internal!$AA97,Internal!$Q97,Internal!$G97)</f>
        <v>2.375</v>
      </c>
      <c r="CF97" s="128">
        <f>AVERAGE(Internal!$H97,Internal!$R97,Internal!$AB97,Internal!$AL97)</f>
        <v>3.25</v>
      </c>
      <c r="CG97" s="127"/>
      <c r="CH97" s="128">
        <f>AVERAGE(Internal!$AN97,Internal!$AD97,Internal!$T97,Internal!$J97)</f>
        <v>1.3333333333333335</v>
      </c>
      <c r="CI97" s="128">
        <f>Internal!$CC97+Internal!$CD97+Internal!$CE97+Internal!$CF97+Internal!$CH97</f>
        <v>12.125000000000002</v>
      </c>
      <c r="CJ97" s="128">
        <f>Internal!$CI97/25*100</f>
        <v>48.500000000000007</v>
      </c>
      <c r="CK97" s="128">
        <f>AVERAGE(Internal!$BZ97,Internal!$BQ97,Internal!$BH97,Internal!$AY97,Internal!$AP97,Internal!$AF97,Internal!$V97,Internal!$L97)</f>
        <v>2.4583333333333335</v>
      </c>
      <c r="CL97" s="128">
        <f>AVERAGE(Internal!$L97,Internal!$V97,Internal!$AF97,Internal!$AP97)</f>
        <v>2.125</v>
      </c>
      <c r="CM97" s="136"/>
    </row>
    <row r="98" spans="1:91" s="106" customFormat="1" ht="23.1" customHeight="1" x14ac:dyDescent="0.3">
      <c r="A98" s="131">
        <v>95</v>
      </c>
      <c r="B98" s="131" t="s">
        <v>248</v>
      </c>
      <c r="C98" s="132" t="s">
        <v>249</v>
      </c>
      <c r="D98" s="127"/>
      <c r="E98" s="127">
        <f>'RP 1'!Q97</f>
        <v>3.6</v>
      </c>
      <c r="F98" s="127">
        <f>'RP 1'!W97</f>
        <v>3</v>
      </c>
      <c r="G98" s="127">
        <f>'RP 1'!AC97</f>
        <v>3.5</v>
      </c>
      <c r="H98" s="127">
        <f>'RP 1'!AI97</f>
        <v>3.5</v>
      </c>
      <c r="I98" s="127"/>
      <c r="J98" s="127">
        <f>'RP 1'!AU97</f>
        <v>3</v>
      </c>
      <c r="K98" s="127">
        <f>'RP 1'!AZ97</f>
        <v>1</v>
      </c>
      <c r="L98" s="127">
        <f>'RP 1'!BG97</f>
        <v>0</v>
      </c>
      <c r="M98" s="127"/>
      <c r="N98" s="127"/>
      <c r="O98" s="127">
        <f>'R P- 2'!Q97</f>
        <v>3.2</v>
      </c>
      <c r="P98" s="127">
        <f>'R P- 2'!W97</f>
        <v>3.6666666666666665</v>
      </c>
      <c r="Q98" s="127">
        <f>'R P- 2'!AC97</f>
        <v>3.5</v>
      </c>
      <c r="R98" s="127">
        <f>'R P- 2'!AI97</f>
        <v>3.5</v>
      </c>
      <c r="S98" s="127"/>
      <c r="T98" s="127">
        <f>'R P- 2'!AU97</f>
        <v>3.5</v>
      </c>
      <c r="U98" s="127">
        <f>'R P- 2'!BA97</f>
        <v>3.1666666666666665</v>
      </c>
      <c r="V98" s="127">
        <f>'R P- 2'!BG97</f>
        <v>3</v>
      </c>
      <c r="W98" s="127"/>
      <c r="X98" s="127"/>
      <c r="Y98" s="127" t="str">
        <f>'R P - 3'!Q97</f>
        <v>0</v>
      </c>
      <c r="Z98" s="127" t="str">
        <f>'R P - 3'!W97</f>
        <v>0</v>
      </c>
      <c r="AA98" s="127">
        <f>'R P - 3'!AC97</f>
        <v>0</v>
      </c>
      <c r="AB98" s="127" t="str">
        <f>'R P - 3'!AI97</f>
        <v>0</v>
      </c>
      <c r="AC98" s="127"/>
      <c r="AD98" s="127" t="str">
        <f>'R P - 3'!AU97</f>
        <v>0</v>
      </c>
      <c r="AE98" s="127" t="str">
        <f>'R P - 3'!BA97</f>
        <v>0</v>
      </c>
      <c r="AF98" s="127" t="str">
        <f>'R P - 3'!BG97</f>
        <v>0</v>
      </c>
      <c r="AG98" s="127"/>
      <c r="AH98" s="127"/>
      <c r="AI98" s="127" t="str">
        <f>'R P -4'!Q97</f>
        <v>0</v>
      </c>
      <c r="AJ98" s="127" t="str">
        <f>'R P -4'!W97</f>
        <v>0</v>
      </c>
      <c r="AK98" s="127" t="str">
        <f>'R P -4'!AC97</f>
        <v>0</v>
      </c>
      <c r="AL98" s="127" t="str">
        <f>'R P -4'!AI97</f>
        <v>0</v>
      </c>
      <c r="AM98" s="127"/>
      <c r="AN98" s="127" t="str">
        <f>'R P -4'!AU97</f>
        <v>0</v>
      </c>
      <c r="AO98" s="127" t="str">
        <f>'R P -4'!BA97</f>
        <v>0</v>
      </c>
      <c r="AP98" s="127" t="str">
        <f>'R P -4'!BG97</f>
        <v>0</v>
      </c>
      <c r="AQ98" s="127"/>
      <c r="AR98" s="127"/>
      <c r="AS98" s="127">
        <f>'Reflection -1 '!R97</f>
        <v>3</v>
      </c>
      <c r="AT98" s="127"/>
      <c r="AU98" s="127"/>
      <c r="AV98" s="127"/>
      <c r="AW98" s="127"/>
      <c r="AX98" s="127"/>
      <c r="AY98" s="127">
        <f>'Reflection -1 '!BB97</f>
        <v>4</v>
      </c>
      <c r="AZ98" s="127"/>
      <c r="BA98" s="127"/>
      <c r="BB98" s="127">
        <f>'Reflection -2'!Q97</f>
        <v>2.3333333333333335</v>
      </c>
      <c r="BC98" s="127"/>
      <c r="BD98" s="127"/>
      <c r="BE98" s="127"/>
      <c r="BF98" s="127"/>
      <c r="BG98" s="127"/>
      <c r="BH98" s="127">
        <f>'Reflection -2'!BA97</f>
        <v>2.5</v>
      </c>
      <c r="BI98" s="127"/>
      <c r="BJ98" s="127"/>
      <c r="BK98" s="127">
        <f>'Reflection -3'!Q97</f>
        <v>3</v>
      </c>
      <c r="BL98" s="127"/>
      <c r="BM98" s="127"/>
      <c r="BN98" s="127"/>
      <c r="BO98" s="127"/>
      <c r="BP98" s="127"/>
      <c r="BQ98" s="127">
        <f>'Reflection -3'!BA97</f>
        <v>1.6666666666666667</v>
      </c>
      <c r="BR98" s="127"/>
      <c r="BS98" s="127"/>
      <c r="BT98" s="127">
        <f>'Reflection -3'!Q97</f>
        <v>3</v>
      </c>
      <c r="BU98" s="127"/>
      <c r="BV98" s="127"/>
      <c r="BW98" s="127"/>
      <c r="BX98" s="127"/>
      <c r="BY98" s="127"/>
      <c r="BZ98" s="127">
        <f>'Reflection -4'!BA97</f>
        <v>2.5</v>
      </c>
      <c r="CA98" s="127"/>
      <c r="CB98" s="127"/>
      <c r="CC98" s="127">
        <f>AVERAGE(Internal!$E98,Internal!$O98,Internal!$Y98,Internal!$AI98,Internal!$AS98,Internal!$BB98,Internal!$BK98,Internal!$BT98)</f>
        <v>3.0222222222222221</v>
      </c>
      <c r="CD98" s="127">
        <f>AVERAGE(Internal!$F98,Internal!$P98,Internal!$Z98,Internal!$AJ98)</f>
        <v>3.333333333333333</v>
      </c>
      <c r="CE98" s="127">
        <f>AVERAGE(Internal!$AK98,Internal!$AA98,Internal!$Q98,Internal!$G98)</f>
        <v>2.3333333333333335</v>
      </c>
      <c r="CF98" s="127">
        <f>AVERAGE(Internal!$H98,Internal!$R98,Internal!$AB98,Internal!$AL98)</f>
        <v>3.5</v>
      </c>
      <c r="CG98" s="127"/>
      <c r="CH98" s="127">
        <f>AVERAGE(Internal!$AN98,Internal!$AD98,Internal!$T98,Internal!$J98)</f>
        <v>3.25</v>
      </c>
      <c r="CI98" s="127">
        <f>Internal!$CC98+Internal!$CD98+Internal!$CE98+Internal!$CF98+Internal!$CH98</f>
        <v>15.438888888888888</v>
      </c>
      <c r="CJ98" s="127">
        <f>Internal!$CI98/25*100</f>
        <v>61.755555555555553</v>
      </c>
      <c r="CK98" s="127">
        <f>AVERAGE(Internal!$BZ98,Internal!$BQ98,Internal!$BH98,Internal!$AY98,Internal!$AP98,Internal!$AF98,Internal!$V98,Internal!$L98)</f>
        <v>2.2777777777777781</v>
      </c>
      <c r="CL98" s="127">
        <f>AVERAGE(Internal!$L98,Internal!$V98,Internal!$AF98,Internal!$AP98)</f>
        <v>1.5</v>
      </c>
      <c r="CM98" s="133"/>
    </row>
    <row r="99" spans="1:91" s="106" customFormat="1" ht="23.1" customHeight="1" x14ac:dyDescent="0.3">
      <c r="A99" s="134">
        <v>96</v>
      </c>
      <c r="B99" s="134" t="s">
        <v>341</v>
      </c>
      <c r="C99" s="135" t="s">
        <v>342</v>
      </c>
      <c r="D99" s="128"/>
      <c r="E99" s="128" t="str">
        <f>'RP 1'!Q98</f>
        <v>0</v>
      </c>
      <c r="F99" s="128" t="str">
        <f>'RP 1'!W98</f>
        <v>0</v>
      </c>
      <c r="G99" s="127" t="str">
        <f>'RP 1'!AC98</f>
        <v>0</v>
      </c>
      <c r="H99" s="127" t="str">
        <f>'RP 1'!AI98</f>
        <v>0</v>
      </c>
      <c r="I99" s="128"/>
      <c r="J99" s="128" t="str">
        <f>'RP 1'!AU98</f>
        <v>0</v>
      </c>
      <c r="K99" s="128" t="str">
        <f>'RP 1'!AZ98</f>
        <v>0</v>
      </c>
      <c r="L99" s="128" t="str">
        <f>'RP 1'!BG98</f>
        <v>0</v>
      </c>
      <c r="M99" s="129"/>
      <c r="N99" s="128"/>
      <c r="O99" s="128" t="str">
        <f>'R P- 2'!Q98</f>
        <v>0</v>
      </c>
      <c r="P99" s="128" t="str">
        <f>'R P- 2'!W98</f>
        <v>0</v>
      </c>
      <c r="Q99" s="128" t="str">
        <f>'R P- 2'!AC98</f>
        <v>0</v>
      </c>
      <c r="R99" s="128" t="str">
        <f>'R P- 2'!AI98</f>
        <v>0</v>
      </c>
      <c r="S99" s="128"/>
      <c r="T99" s="128" t="str">
        <f>'R P- 2'!AU98</f>
        <v>0</v>
      </c>
      <c r="U99" s="128" t="str">
        <f>'R P- 2'!BA98</f>
        <v>0</v>
      </c>
      <c r="V99" s="128" t="str">
        <f>'R P- 2'!BG98</f>
        <v>0</v>
      </c>
      <c r="W99" s="129"/>
      <c r="X99" s="128"/>
      <c r="Y99" s="128" t="str">
        <f>'R P - 3'!Q98</f>
        <v>0</v>
      </c>
      <c r="Z99" s="128" t="str">
        <f>'R P - 3'!W98</f>
        <v>0</v>
      </c>
      <c r="AA99" s="128">
        <f>'R P - 3'!AC98</f>
        <v>0</v>
      </c>
      <c r="AB99" s="128" t="str">
        <f>'R P - 3'!AI98</f>
        <v>0</v>
      </c>
      <c r="AC99" s="128"/>
      <c r="AD99" s="129" t="str">
        <f>'R P - 3'!AU98</f>
        <v>0</v>
      </c>
      <c r="AE99" s="129" t="str">
        <f>'R P - 3'!BA98</f>
        <v>0</v>
      </c>
      <c r="AF99" s="128" t="str">
        <f>'R P - 3'!BG98</f>
        <v>0</v>
      </c>
      <c r="AG99" s="129"/>
      <c r="AH99" s="128"/>
      <c r="AI99" s="128" t="str">
        <f>'R P -4'!Q98</f>
        <v>0</v>
      </c>
      <c r="AJ99" s="128" t="str">
        <f>'R P -4'!W98</f>
        <v>0</v>
      </c>
      <c r="AK99" s="128" t="str">
        <f>'R P -4'!AC98</f>
        <v>0</v>
      </c>
      <c r="AL99" s="128" t="str">
        <f>'R P -4'!AI98</f>
        <v>0</v>
      </c>
      <c r="AM99" s="128"/>
      <c r="AN99" s="128" t="str">
        <f>'R P -4'!AU98</f>
        <v>0</v>
      </c>
      <c r="AO99" s="128" t="str">
        <f>'R P -4'!BA98</f>
        <v>0</v>
      </c>
      <c r="AP99" s="128" t="str">
        <f>'R P -4'!BG98</f>
        <v>0</v>
      </c>
      <c r="AQ99" s="129"/>
      <c r="AR99" s="128"/>
      <c r="AS99" s="128" t="str">
        <f>'Reflection -1 '!R98</f>
        <v>0</v>
      </c>
      <c r="AT99" s="128"/>
      <c r="AU99" s="128"/>
      <c r="AV99" s="128"/>
      <c r="AW99" s="128"/>
      <c r="AX99" s="129"/>
      <c r="AY99" s="129" t="str">
        <f>'Reflection -1 '!BB98</f>
        <v>0</v>
      </c>
      <c r="AZ99" s="129"/>
      <c r="BA99" s="128"/>
      <c r="BB99" s="128" t="str">
        <f>'Reflection -2'!Q98</f>
        <v>0</v>
      </c>
      <c r="BC99" s="128"/>
      <c r="BD99" s="128"/>
      <c r="BE99" s="128"/>
      <c r="BF99" s="128"/>
      <c r="BG99" s="128"/>
      <c r="BH99" s="128" t="str">
        <f>'Reflection -2'!BA98</f>
        <v>0</v>
      </c>
      <c r="BI99" s="129"/>
      <c r="BJ99" s="128"/>
      <c r="BK99" s="128" t="str">
        <f>'Reflection -3'!Q98</f>
        <v>0</v>
      </c>
      <c r="BL99" s="128"/>
      <c r="BM99" s="128"/>
      <c r="BN99" s="128"/>
      <c r="BO99" s="128"/>
      <c r="BP99" s="128"/>
      <c r="BQ99" s="128" t="str">
        <f>'Reflection -3'!BA98</f>
        <v>0</v>
      </c>
      <c r="BR99" s="129"/>
      <c r="BS99" s="128"/>
      <c r="BT99" s="128" t="str">
        <f>'Reflection -3'!Q98</f>
        <v>0</v>
      </c>
      <c r="BU99" s="128"/>
      <c r="BV99" s="128"/>
      <c r="BW99" s="128"/>
      <c r="BX99" s="128"/>
      <c r="BY99" s="128"/>
      <c r="BZ99" s="128" t="str">
        <f>'Reflection -4'!BA98</f>
        <v>0</v>
      </c>
      <c r="CA99" s="129"/>
      <c r="CB99" s="127"/>
      <c r="CC99" s="128" t="e">
        <f>AVERAGE(Internal!$E99,Internal!$O99,Internal!$Y99,Internal!$AI99,Internal!$AS99,Internal!$BB99,Internal!$BK99,Internal!$BT99)</f>
        <v>#DIV/0!</v>
      </c>
      <c r="CD99" s="128" t="e">
        <f>AVERAGE(Internal!$F99,Internal!$P99,Internal!$Z99,Internal!$AJ99)</f>
        <v>#DIV/0!</v>
      </c>
      <c r="CE99" s="127">
        <f>AVERAGE(Internal!$AK99,Internal!$AA99,Internal!$Q99,Internal!$G99)</f>
        <v>0</v>
      </c>
      <c r="CF99" s="128" t="e">
        <f>AVERAGE(Internal!$H99,Internal!$R99,Internal!$AB99,Internal!$AL99)</f>
        <v>#DIV/0!</v>
      </c>
      <c r="CG99" s="127"/>
      <c r="CH99" s="129" t="e">
        <f>AVERAGE(Internal!$AN99,Internal!$AD99,Internal!$T99,Internal!$J99)</f>
        <v>#DIV/0!</v>
      </c>
      <c r="CI99" s="129" t="e">
        <f>Internal!$CC99+Internal!$CD99+Internal!$CE99+Internal!$CF99+Internal!$CH99</f>
        <v>#DIV/0!</v>
      </c>
      <c r="CJ99" s="129" t="e">
        <f>Internal!$CI99/25*100</f>
        <v>#DIV/0!</v>
      </c>
      <c r="CK99" s="129" t="e">
        <f>AVERAGE(Internal!$BZ99,Internal!$BQ99,Internal!$BH99,Internal!$AY99,Internal!$AP99,Internal!$AF99,Internal!$V99,Internal!$L99)</f>
        <v>#DIV/0!</v>
      </c>
      <c r="CL99" s="129" t="e">
        <f>AVERAGE(Internal!$L99,Internal!$V99,Internal!$AF99,Internal!$AP99)</f>
        <v>#DIV/0!</v>
      </c>
      <c r="CM99" s="136"/>
    </row>
    <row r="100" spans="1:91" s="106" customFormat="1" ht="23.1" customHeight="1" x14ac:dyDescent="0.3">
      <c r="A100" s="131">
        <v>97</v>
      </c>
      <c r="B100" s="131" t="s">
        <v>183</v>
      </c>
      <c r="C100" s="132" t="s">
        <v>184</v>
      </c>
      <c r="D100" s="127"/>
      <c r="E100" s="127">
        <f>'RP 1'!Q99</f>
        <v>4</v>
      </c>
      <c r="F100" s="127">
        <f>'RP 1'!W99</f>
        <v>4</v>
      </c>
      <c r="G100" s="127">
        <f>'RP 1'!AC99</f>
        <v>4</v>
      </c>
      <c r="H100" s="127">
        <f>'RP 1'!AI99</f>
        <v>4</v>
      </c>
      <c r="I100" s="127"/>
      <c r="J100" s="127">
        <f>'RP 1'!AU99</f>
        <v>4</v>
      </c>
      <c r="K100" s="127">
        <f>'RP 1'!AZ99</f>
        <v>3</v>
      </c>
      <c r="L100" s="127">
        <f>'RP 1'!BG99</f>
        <v>0</v>
      </c>
      <c r="M100" s="127"/>
      <c r="N100" s="127"/>
      <c r="O100" s="127">
        <f>'R P- 2'!Q99</f>
        <v>4</v>
      </c>
      <c r="P100" s="127">
        <f>'R P- 2'!W99</f>
        <v>4</v>
      </c>
      <c r="Q100" s="127">
        <f>'R P- 2'!AC99</f>
        <v>4</v>
      </c>
      <c r="R100" s="127">
        <f>'R P- 2'!AI99</f>
        <v>4</v>
      </c>
      <c r="S100" s="127"/>
      <c r="T100" s="127">
        <f>'R P- 2'!AU99</f>
        <v>4</v>
      </c>
      <c r="U100" s="127">
        <f>'R P- 2'!BA99</f>
        <v>3.6666666666666665</v>
      </c>
      <c r="V100" s="127">
        <f>'R P- 2'!BG99</f>
        <v>4</v>
      </c>
      <c r="W100" s="127"/>
      <c r="X100" s="127"/>
      <c r="Y100" s="127">
        <f>'R P - 3'!Q99</f>
        <v>3</v>
      </c>
      <c r="Z100" s="127">
        <f>'R P - 3'!W99</f>
        <v>2</v>
      </c>
      <c r="AA100" s="127">
        <f>'R P - 3'!AC99</f>
        <v>2</v>
      </c>
      <c r="AB100" s="127">
        <f>'R P - 3'!AI99</f>
        <v>2</v>
      </c>
      <c r="AC100" s="127"/>
      <c r="AD100" s="127">
        <f>'R P - 3'!AU99</f>
        <v>2.3333333333333335</v>
      </c>
      <c r="AE100" s="127">
        <f>'R P - 3'!BA99</f>
        <v>0</v>
      </c>
      <c r="AF100" s="127">
        <f>'R P - 3'!BG99</f>
        <v>0</v>
      </c>
      <c r="AG100" s="127"/>
      <c r="AH100" s="127"/>
      <c r="AI100" s="127">
        <f>'R P -4'!Q99</f>
        <v>2.2000000000000002</v>
      </c>
      <c r="AJ100" s="127">
        <f>'R P -4'!W99</f>
        <v>4</v>
      </c>
      <c r="AK100" s="127">
        <f>'R P -4'!AC99</f>
        <v>3.5</v>
      </c>
      <c r="AL100" s="127">
        <f>'R P -4'!AI99</f>
        <v>5</v>
      </c>
      <c r="AM100" s="127"/>
      <c r="AN100" s="127">
        <f>'R P -4'!AU99</f>
        <v>5</v>
      </c>
      <c r="AO100" s="127">
        <f>'R P -4'!BA99</f>
        <v>4</v>
      </c>
      <c r="AP100" s="127">
        <f>'R P -4'!BG99</f>
        <v>4.5</v>
      </c>
      <c r="AQ100" s="127"/>
      <c r="AR100" s="127"/>
      <c r="AS100" s="127">
        <f>'Reflection -1 '!R99</f>
        <v>3.3333333333333335</v>
      </c>
      <c r="AT100" s="127"/>
      <c r="AU100" s="127"/>
      <c r="AV100" s="127"/>
      <c r="AW100" s="127"/>
      <c r="AX100" s="127"/>
      <c r="AY100" s="127">
        <f>'Reflection -1 '!BB99</f>
        <v>4.5</v>
      </c>
      <c r="AZ100" s="127"/>
      <c r="BA100" s="127"/>
      <c r="BB100" s="127">
        <f>'Reflection -2'!Q99</f>
        <v>0</v>
      </c>
      <c r="BC100" s="127"/>
      <c r="BD100" s="127"/>
      <c r="BE100" s="127"/>
      <c r="BF100" s="127"/>
      <c r="BG100" s="127"/>
      <c r="BH100" s="127">
        <f>'Reflection -2'!BA99</f>
        <v>0</v>
      </c>
      <c r="BI100" s="127"/>
      <c r="BJ100" s="127"/>
      <c r="BK100" s="127">
        <f>'Reflection -3'!Q99</f>
        <v>0</v>
      </c>
      <c r="BL100" s="127"/>
      <c r="BM100" s="127"/>
      <c r="BN100" s="127"/>
      <c r="BO100" s="127"/>
      <c r="BP100" s="127"/>
      <c r="BQ100" s="127">
        <f>'Reflection -3'!BA99</f>
        <v>0</v>
      </c>
      <c r="BR100" s="127"/>
      <c r="BS100" s="127"/>
      <c r="BT100" s="127">
        <f>'Reflection -3'!Q99</f>
        <v>0</v>
      </c>
      <c r="BU100" s="127"/>
      <c r="BV100" s="127"/>
      <c r="BW100" s="127"/>
      <c r="BX100" s="127"/>
      <c r="BY100" s="127"/>
      <c r="BZ100" s="127">
        <f>'Reflection -4'!BA99</f>
        <v>0</v>
      </c>
      <c r="CA100" s="127"/>
      <c r="CB100" s="127"/>
      <c r="CC100" s="127">
        <f>AVERAGE(Internal!$E100,Internal!$O100,Internal!$Y100,Internal!$AI100,Internal!$AS100,Internal!$BB100,Internal!$BK100,Internal!$BT100)</f>
        <v>2.0666666666666664</v>
      </c>
      <c r="CD100" s="127">
        <f>AVERAGE(Internal!$F100,Internal!$P100,Internal!$Z100,Internal!$AJ100)</f>
        <v>3.5</v>
      </c>
      <c r="CE100" s="127">
        <f>AVERAGE(Internal!$AK100,Internal!$AA100,Internal!$Q100,Internal!$G100)</f>
        <v>3.375</v>
      </c>
      <c r="CF100" s="127">
        <f>AVERAGE(Internal!$H100,Internal!$R100,Internal!$AB100,Internal!$AL100)</f>
        <v>3.75</v>
      </c>
      <c r="CG100" s="127"/>
      <c r="CH100" s="127">
        <f>AVERAGE(Internal!$AN100,Internal!$AD100,Internal!$T100,Internal!$J100)</f>
        <v>3.8333333333333335</v>
      </c>
      <c r="CI100" s="127">
        <f>Internal!$CC100+Internal!$CD100+Internal!$CE100+Internal!$CF100+Internal!$CH100</f>
        <v>16.524999999999999</v>
      </c>
      <c r="CJ100" s="127">
        <f>Internal!$CI100/25*100</f>
        <v>66.099999999999994</v>
      </c>
      <c r="CK100" s="127">
        <f>AVERAGE(Internal!$BZ100,Internal!$BQ100,Internal!$BH100,Internal!$AY100,Internal!$AP100,Internal!$AF100,Internal!$V100,Internal!$L100)</f>
        <v>1.625</v>
      </c>
      <c r="CL100" s="127">
        <f>AVERAGE(Internal!$L100,Internal!$V100,Internal!$AF100,Internal!$AP100)</f>
        <v>2.125</v>
      </c>
      <c r="CM100" s="133"/>
    </row>
    <row r="101" spans="1:91" s="106" customFormat="1" ht="23.1" customHeight="1" x14ac:dyDescent="0.3">
      <c r="A101" s="134">
        <v>98</v>
      </c>
      <c r="B101" s="134" t="s">
        <v>343</v>
      </c>
      <c r="C101" s="135" t="s">
        <v>344</v>
      </c>
      <c r="D101" s="128"/>
      <c r="E101" s="128" t="str">
        <f>'RP 1'!Q100</f>
        <v>0</v>
      </c>
      <c r="F101" s="128" t="str">
        <f>'RP 1'!W100</f>
        <v>0</v>
      </c>
      <c r="G101" s="127" t="str">
        <f>'RP 1'!AC100</f>
        <v>0</v>
      </c>
      <c r="H101" s="127" t="str">
        <f>'RP 1'!AI100</f>
        <v>0</v>
      </c>
      <c r="I101" s="128"/>
      <c r="J101" s="128" t="str">
        <f>'RP 1'!AU100</f>
        <v>0</v>
      </c>
      <c r="K101" s="128" t="str">
        <f>'RP 1'!AZ100</f>
        <v>0</v>
      </c>
      <c r="L101" s="128" t="str">
        <f>'RP 1'!BG100</f>
        <v>0</v>
      </c>
      <c r="M101" s="128"/>
      <c r="N101" s="128"/>
      <c r="O101" s="128" t="str">
        <f>'R P- 2'!Q100</f>
        <v>0</v>
      </c>
      <c r="P101" s="128" t="str">
        <f>'R P- 2'!W100</f>
        <v>0</v>
      </c>
      <c r="Q101" s="128" t="str">
        <f>'R P- 2'!AC100</f>
        <v>0</v>
      </c>
      <c r="R101" s="128" t="str">
        <f>'R P- 2'!AI100</f>
        <v>0</v>
      </c>
      <c r="S101" s="128"/>
      <c r="T101" s="128" t="str">
        <f>'R P- 2'!AU100</f>
        <v>0</v>
      </c>
      <c r="U101" s="128" t="str">
        <f>'R P- 2'!BA100</f>
        <v>0</v>
      </c>
      <c r="V101" s="128" t="str">
        <f>'R P- 2'!BG100</f>
        <v>0</v>
      </c>
      <c r="W101" s="128"/>
      <c r="X101" s="128"/>
      <c r="Y101" s="128" t="str">
        <f>'R P - 3'!Q100</f>
        <v>0</v>
      </c>
      <c r="Z101" s="128" t="str">
        <f>'R P - 3'!W100</f>
        <v>0</v>
      </c>
      <c r="AA101" s="128">
        <f>'R P - 3'!AC100</f>
        <v>0</v>
      </c>
      <c r="AB101" s="128" t="str">
        <f>'R P - 3'!AI100</f>
        <v>0</v>
      </c>
      <c r="AC101" s="128"/>
      <c r="AD101" s="128" t="str">
        <f>'R P - 3'!AU100</f>
        <v>0</v>
      </c>
      <c r="AE101" s="128" t="str">
        <f>'R P - 3'!BA100</f>
        <v>0</v>
      </c>
      <c r="AF101" s="128" t="str">
        <f>'R P - 3'!BG100</f>
        <v>0</v>
      </c>
      <c r="AG101" s="128"/>
      <c r="AH101" s="128"/>
      <c r="AI101" s="128" t="str">
        <f>'R P -4'!Q100</f>
        <v>0</v>
      </c>
      <c r="AJ101" s="128" t="str">
        <f>'R P -4'!W100</f>
        <v>0</v>
      </c>
      <c r="AK101" s="128" t="str">
        <f>'R P -4'!AC100</f>
        <v>0</v>
      </c>
      <c r="AL101" s="128" t="str">
        <f>'R P -4'!AI100</f>
        <v>0</v>
      </c>
      <c r="AM101" s="128"/>
      <c r="AN101" s="128" t="str">
        <f>'R P -4'!AU100</f>
        <v>0</v>
      </c>
      <c r="AO101" s="128" t="str">
        <f>'R P -4'!BA100</f>
        <v>0</v>
      </c>
      <c r="AP101" s="128" t="str">
        <f>'R P -4'!BG100</f>
        <v>0</v>
      </c>
      <c r="AQ101" s="128"/>
      <c r="AR101" s="128"/>
      <c r="AS101" s="128" t="str">
        <f>'Reflection -1 '!R100</f>
        <v>0</v>
      </c>
      <c r="AT101" s="128"/>
      <c r="AU101" s="128"/>
      <c r="AV101" s="128"/>
      <c r="AW101" s="128"/>
      <c r="AX101" s="128"/>
      <c r="AY101" s="128" t="str">
        <f>'Reflection -1 '!BB100</f>
        <v>0</v>
      </c>
      <c r="AZ101" s="128"/>
      <c r="BA101" s="128"/>
      <c r="BB101" s="128" t="str">
        <f>'Reflection -2'!Q100</f>
        <v>0</v>
      </c>
      <c r="BC101" s="128"/>
      <c r="BD101" s="128"/>
      <c r="BE101" s="128"/>
      <c r="BF101" s="128"/>
      <c r="BG101" s="128"/>
      <c r="BH101" s="128" t="str">
        <f>'Reflection -2'!BA100</f>
        <v>0</v>
      </c>
      <c r="BI101" s="128"/>
      <c r="BJ101" s="128"/>
      <c r="BK101" s="128" t="str">
        <f>'Reflection -3'!Q100</f>
        <v>0</v>
      </c>
      <c r="BL101" s="128"/>
      <c r="BM101" s="128"/>
      <c r="BN101" s="128"/>
      <c r="BO101" s="128"/>
      <c r="BP101" s="128"/>
      <c r="BQ101" s="128" t="str">
        <f>'Reflection -3'!BA100</f>
        <v>0</v>
      </c>
      <c r="BR101" s="128"/>
      <c r="BS101" s="128"/>
      <c r="BT101" s="128" t="str">
        <f>'Reflection -3'!Q100</f>
        <v>0</v>
      </c>
      <c r="BU101" s="128"/>
      <c r="BV101" s="128"/>
      <c r="BW101" s="128"/>
      <c r="BX101" s="128"/>
      <c r="BY101" s="128"/>
      <c r="BZ101" s="128" t="str">
        <f>'Reflection -4'!BA100</f>
        <v>0</v>
      </c>
      <c r="CA101" s="128"/>
      <c r="CB101" s="127"/>
      <c r="CC101" s="128" t="e">
        <f>AVERAGE(Internal!$E101,Internal!$O101,Internal!$Y101,Internal!$AI101,Internal!$AS101,Internal!$BB101,Internal!$BK101,Internal!$BT101)</f>
        <v>#DIV/0!</v>
      </c>
      <c r="CD101" s="128" t="e">
        <f>AVERAGE(Internal!$F101,Internal!$P101,Internal!$Z101,Internal!$AJ101)</f>
        <v>#DIV/0!</v>
      </c>
      <c r="CE101" s="127">
        <f>AVERAGE(Internal!$AK101,Internal!$AA101,Internal!$Q101,Internal!$G101)</f>
        <v>0</v>
      </c>
      <c r="CF101" s="128" t="e">
        <f>AVERAGE(Internal!$H101,Internal!$R101,Internal!$AB101,Internal!$AL101)</f>
        <v>#DIV/0!</v>
      </c>
      <c r="CG101" s="127"/>
      <c r="CH101" s="128" t="e">
        <f>AVERAGE(Internal!$AN101,Internal!$AD101,Internal!$T101,Internal!$J101)</f>
        <v>#DIV/0!</v>
      </c>
      <c r="CI101" s="128" t="e">
        <f>Internal!$CC101+Internal!$CD101+Internal!$CE101+Internal!$CF101+Internal!$CH101</f>
        <v>#DIV/0!</v>
      </c>
      <c r="CJ101" s="128" t="e">
        <f>Internal!$CI101/25*100</f>
        <v>#DIV/0!</v>
      </c>
      <c r="CK101" s="128" t="e">
        <f>AVERAGE(Internal!$BZ101,Internal!$BQ101,Internal!$BH101,Internal!$AY101,Internal!$AP101,Internal!$AF101,Internal!$V101,Internal!$L101)</f>
        <v>#DIV/0!</v>
      </c>
      <c r="CL101" s="128" t="e">
        <f>AVERAGE(Internal!$L101,Internal!$V101,Internal!$AF101,Internal!$AP101)</f>
        <v>#DIV/0!</v>
      </c>
      <c r="CM101" s="136"/>
    </row>
    <row r="102" spans="1:91" s="106" customFormat="1" ht="23.1" customHeight="1" x14ac:dyDescent="0.3">
      <c r="A102" s="131">
        <v>99</v>
      </c>
      <c r="B102" s="131" t="s">
        <v>262</v>
      </c>
      <c r="C102" s="132" t="s">
        <v>263</v>
      </c>
      <c r="D102" s="127"/>
      <c r="E102" s="127">
        <f>'RP 1'!Q101</f>
        <v>1.4</v>
      </c>
      <c r="F102" s="127">
        <f>'RP 1'!W101</f>
        <v>2</v>
      </c>
      <c r="G102" s="127">
        <f>'RP 1'!AC101</f>
        <v>1.5</v>
      </c>
      <c r="H102" s="127">
        <f>'RP 1'!AI101</f>
        <v>2</v>
      </c>
      <c r="I102" s="127"/>
      <c r="J102" s="127">
        <f>'RP 1'!AU101</f>
        <v>2</v>
      </c>
      <c r="K102" s="127">
        <f>'RP 1'!AZ101</f>
        <v>1</v>
      </c>
      <c r="L102" s="127">
        <f>'RP 1'!BG101</f>
        <v>0</v>
      </c>
      <c r="M102" s="127"/>
      <c r="N102" s="127"/>
      <c r="O102" s="127">
        <f>'R P- 2'!Q101</f>
        <v>1.4</v>
      </c>
      <c r="P102" s="127">
        <f>'R P- 2'!W101</f>
        <v>1.6666666666666667</v>
      </c>
      <c r="Q102" s="127">
        <f>'R P- 2'!AC101</f>
        <v>1.5</v>
      </c>
      <c r="R102" s="127">
        <f>'R P- 2'!AI101</f>
        <v>2</v>
      </c>
      <c r="S102" s="127"/>
      <c r="T102" s="127">
        <f>'R P- 2'!AU101</f>
        <v>1</v>
      </c>
      <c r="U102" s="127">
        <f>'R P- 2'!BA101</f>
        <v>1</v>
      </c>
      <c r="V102" s="127">
        <f>'R P- 2'!BG101</f>
        <v>2</v>
      </c>
      <c r="W102" s="127"/>
      <c r="X102" s="127"/>
      <c r="Y102" s="127">
        <f>'R P - 3'!Q101</f>
        <v>0</v>
      </c>
      <c r="Z102" s="127">
        <f>'R P - 3'!W101</f>
        <v>0</v>
      </c>
      <c r="AA102" s="127">
        <f>'R P - 3'!AC101</f>
        <v>0</v>
      </c>
      <c r="AB102" s="127">
        <f>'R P - 3'!AI101</f>
        <v>0</v>
      </c>
      <c r="AC102" s="127"/>
      <c r="AD102" s="127">
        <f>'R P - 3'!AU101</f>
        <v>0</v>
      </c>
      <c r="AE102" s="127">
        <f>'R P - 3'!BA101</f>
        <v>0</v>
      </c>
      <c r="AF102" s="127">
        <f>'R P - 3'!BG101</f>
        <v>0</v>
      </c>
      <c r="AG102" s="127"/>
      <c r="AH102" s="127"/>
      <c r="AI102" s="127">
        <f>'R P -4'!Q101</f>
        <v>2</v>
      </c>
      <c r="AJ102" s="127">
        <f>'R P -4'!W101</f>
        <v>2</v>
      </c>
      <c r="AK102" s="127">
        <f>'R P -4'!AC101</f>
        <v>2</v>
      </c>
      <c r="AL102" s="127">
        <f>'R P -4'!AI101</f>
        <v>4</v>
      </c>
      <c r="AM102" s="127"/>
      <c r="AN102" s="127">
        <f>'R P -4'!AU101</f>
        <v>3</v>
      </c>
      <c r="AO102" s="127">
        <f>'R P -4'!BA101</f>
        <v>2</v>
      </c>
      <c r="AP102" s="127">
        <f>'R P -4'!BG101</f>
        <v>2</v>
      </c>
      <c r="AQ102" s="127"/>
      <c r="AR102" s="127"/>
      <c r="AS102" s="127">
        <f>'Reflection -1 '!R101</f>
        <v>3.3333333333333335</v>
      </c>
      <c r="AT102" s="127"/>
      <c r="AU102" s="127"/>
      <c r="AV102" s="127"/>
      <c r="AW102" s="127"/>
      <c r="AX102" s="127"/>
      <c r="AY102" s="127">
        <f>'Reflection -1 '!BB101</f>
        <v>4</v>
      </c>
      <c r="AZ102" s="127"/>
      <c r="BA102" s="127"/>
      <c r="BB102" s="127">
        <f>'Reflection -2'!Q101</f>
        <v>4</v>
      </c>
      <c r="BC102" s="127"/>
      <c r="BD102" s="127"/>
      <c r="BE102" s="127"/>
      <c r="BF102" s="127"/>
      <c r="BG102" s="127"/>
      <c r="BH102" s="127">
        <f>'Reflection -2'!BA101</f>
        <v>2.5</v>
      </c>
      <c r="BI102" s="127"/>
      <c r="BJ102" s="127"/>
      <c r="BK102" s="127">
        <f>'Reflection -3'!Q101</f>
        <v>2.6666666666666665</v>
      </c>
      <c r="BL102" s="127"/>
      <c r="BM102" s="127"/>
      <c r="BN102" s="127"/>
      <c r="BO102" s="127"/>
      <c r="BP102" s="127"/>
      <c r="BQ102" s="127">
        <f>'Reflection -3'!BA101</f>
        <v>1.6666666666666667</v>
      </c>
      <c r="BR102" s="127"/>
      <c r="BS102" s="127"/>
      <c r="BT102" s="127">
        <f>'Reflection -3'!Q101</f>
        <v>2.6666666666666665</v>
      </c>
      <c r="BU102" s="127"/>
      <c r="BV102" s="127"/>
      <c r="BW102" s="127"/>
      <c r="BX102" s="127"/>
      <c r="BY102" s="127"/>
      <c r="BZ102" s="127">
        <f>'Reflection -4'!BA101</f>
        <v>2.5</v>
      </c>
      <c r="CA102" s="127"/>
      <c r="CB102" s="127"/>
      <c r="CC102" s="127">
        <f>AVERAGE(Internal!$E102,Internal!$O102,Internal!$Y102,Internal!$AI102,Internal!$AS102,Internal!$BB102,Internal!$BK102,Internal!$BT102)</f>
        <v>2.1833333333333331</v>
      </c>
      <c r="CD102" s="127">
        <f>AVERAGE(Internal!$F102,Internal!$P102,Internal!$Z102,Internal!$AJ102)</f>
        <v>1.4166666666666667</v>
      </c>
      <c r="CE102" s="127">
        <f>AVERAGE(Internal!$AK102,Internal!$AA102,Internal!$Q102,Internal!$G102)</f>
        <v>1.25</v>
      </c>
      <c r="CF102" s="127">
        <f>AVERAGE(Internal!$H102,Internal!$R102,Internal!$AB102,Internal!$AL102)</f>
        <v>2</v>
      </c>
      <c r="CG102" s="127"/>
      <c r="CH102" s="127">
        <f>AVERAGE(Internal!$AN102,Internal!$AD102,Internal!$T102,Internal!$J102)</f>
        <v>1.5</v>
      </c>
      <c r="CI102" s="127">
        <f>Internal!$CC102+Internal!$CD102+Internal!$CE102+Internal!$CF102+Internal!$CH102</f>
        <v>8.35</v>
      </c>
      <c r="CJ102" s="127">
        <f>Internal!$CI102/25*100</f>
        <v>33.4</v>
      </c>
      <c r="CK102" s="127">
        <f>AVERAGE(Internal!$BZ102,Internal!$BQ102,Internal!$BH102,Internal!$AY102,Internal!$AP102,Internal!$AF102,Internal!$V102,Internal!$L102)</f>
        <v>1.8333333333333335</v>
      </c>
      <c r="CL102" s="127">
        <f>AVERAGE(Internal!$L102,Internal!$V102,Internal!$AF102,Internal!$AP102)</f>
        <v>1</v>
      </c>
      <c r="CM102" s="133"/>
    </row>
    <row r="103" spans="1:91" s="106" customFormat="1" ht="23.1" customHeight="1" x14ac:dyDescent="0.3">
      <c r="A103" s="134">
        <v>100</v>
      </c>
      <c r="B103" s="134" t="s">
        <v>139</v>
      </c>
      <c r="C103" s="135" t="s">
        <v>140</v>
      </c>
      <c r="D103" s="128"/>
      <c r="E103" s="128">
        <f>'RP 1'!Q102</f>
        <v>1.8</v>
      </c>
      <c r="F103" s="128">
        <f>'RP 1'!W102</f>
        <v>2</v>
      </c>
      <c r="G103" s="127">
        <f>'RP 1'!AC102</f>
        <v>1.5</v>
      </c>
      <c r="H103" s="127">
        <f>'RP 1'!AI102</f>
        <v>1</v>
      </c>
      <c r="I103" s="128"/>
      <c r="J103" s="128">
        <f>'RP 1'!AU102</f>
        <v>1</v>
      </c>
      <c r="K103" s="128">
        <f>'RP 1'!AZ102</f>
        <v>2</v>
      </c>
      <c r="L103" s="128">
        <f>'RP 1'!BG102</f>
        <v>0</v>
      </c>
      <c r="M103" s="128"/>
      <c r="N103" s="128"/>
      <c r="O103" s="128">
        <f>'R P- 2'!Q102</f>
        <v>1.8</v>
      </c>
      <c r="P103" s="128">
        <f>'R P- 2'!W102</f>
        <v>2</v>
      </c>
      <c r="Q103" s="128">
        <f>'R P- 2'!AC102</f>
        <v>1.5</v>
      </c>
      <c r="R103" s="128">
        <f>'R P- 2'!AI102</f>
        <v>1</v>
      </c>
      <c r="S103" s="128"/>
      <c r="T103" s="128">
        <f>'R P- 2'!AU102</f>
        <v>1</v>
      </c>
      <c r="U103" s="128">
        <f>'R P- 2'!BA102</f>
        <v>2</v>
      </c>
      <c r="V103" s="128">
        <f>'R P- 2'!BG102</f>
        <v>3</v>
      </c>
      <c r="W103" s="128"/>
      <c r="X103" s="128"/>
      <c r="Y103" s="128">
        <f>'R P - 3'!Q102</f>
        <v>0.6</v>
      </c>
      <c r="Z103" s="128">
        <f>'R P - 3'!W102</f>
        <v>0</v>
      </c>
      <c r="AA103" s="128">
        <f>'R P - 3'!AC102</f>
        <v>0</v>
      </c>
      <c r="AB103" s="128">
        <f>'R P - 3'!AI102</f>
        <v>0</v>
      </c>
      <c r="AC103" s="128"/>
      <c r="AD103" s="128">
        <f>'R P - 3'!AU102</f>
        <v>0</v>
      </c>
      <c r="AE103" s="128">
        <f>'R P - 3'!BA102</f>
        <v>0</v>
      </c>
      <c r="AF103" s="128">
        <f>'R P - 3'!BG102</f>
        <v>0</v>
      </c>
      <c r="AG103" s="128"/>
      <c r="AH103" s="128"/>
      <c r="AI103" s="128">
        <f>'R P -4'!Q102</f>
        <v>2.2000000000000002</v>
      </c>
      <c r="AJ103" s="128">
        <f>'R P -4'!W102</f>
        <v>3</v>
      </c>
      <c r="AK103" s="128">
        <f>'R P -4'!AC102</f>
        <v>2.5</v>
      </c>
      <c r="AL103" s="128">
        <f>'R P -4'!AI102</f>
        <v>5</v>
      </c>
      <c r="AM103" s="128"/>
      <c r="AN103" s="128">
        <f>'R P -4'!AU102</f>
        <v>3.3333333333333335</v>
      </c>
      <c r="AO103" s="128">
        <f>'R P -4'!BA102</f>
        <v>5</v>
      </c>
      <c r="AP103" s="128">
        <f>'R P -4'!BG102</f>
        <v>1.5</v>
      </c>
      <c r="AQ103" s="128"/>
      <c r="AR103" s="128"/>
      <c r="AS103" s="128">
        <f>'Reflection -1 '!R102</f>
        <v>0</v>
      </c>
      <c r="AT103" s="128"/>
      <c r="AU103" s="128"/>
      <c r="AV103" s="128"/>
      <c r="AW103" s="128"/>
      <c r="AX103" s="128"/>
      <c r="AY103" s="128">
        <f>'Reflection -1 '!BB102</f>
        <v>0</v>
      </c>
      <c r="AZ103" s="128"/>
      <c r="BA103" s="128"/>
      <c r="BB103" s="128">
        <f>'Reflection -2'!Q102</f>
        <v>3.3333333333333335</v>
      </c>
      <c r="BC103" s="128"/>
      <c r="BD103" s="128"/>
      <c r="BE103" s="128"/>
      <c r="BF103" s="128"/>
      <c r="BG103" s="128"/>
      <c r="BH103" s="128">
        <f>'Reflection -2'!BA102</f>
        <v>2.5</v>
      </c>
      <c r="BI103" s="128"/>
      <c r="BJ103" s="128"/>
      <c r="BK103" s="128">
        <f>'Reflection -3'!Q102</f>
        <v>0</v>
      </c>
      <c r="BL103" s="128"/>
      <c r="BM103" s="128"/>
      <c r="BN103" s="128"/>
      <c r="BO103" s="128"/>
      <c r="BP103" s="128"/>
      <c r="BQ103" s="128">
        <f>'Reflection -3'!BA102</f>
        <v>0</v>
      </c>
      <c r="BR103" s="128"/>
      <c r="BS103" s="128"/>
      <c r="BT103" s="128">
        <f>'Reflection -3'!Q102</f>
        <v>0</v>
      </c>
      <c r="BU103" s="128"/>
      <c r="BV103" s="128"/>
      <c r="BW103" s="128"/>
      <c r="BX103" s="128"/>
      <c r="BY103" s="128"/>
      <c r="BZ103" s="128">
        <f>'Reflection -4'!BA102</f>
        <v>2.5</v>
      </c>
      <c r="CA103" s="128"/>
      <c r="CB103" s="127"/>
      <c r="CC103" s="128">
        <f>AVERAGE(Internal!$E103,Internal!$O103,Internal!$Y103,Internal!$AI103,Internal!$AS103,Internal!$BB103,Internal!$BK103,Internal!$BT103)</f>
        <v>1.2166666666666668</v>
      </c>
      <c r="CD103" s="128">
        <f>AVERAGE(Internal!$F103,Internal!$P103,Internal!$Z103,Internal!$AJ103)</f>
        <v>1.75</v>
      </c>
      <c r="CE103" s="127">
        <f>AVERAGE(Internal!$AK103,Internal!$AA103,Internal!$Q103,Internal!$G103)</f>
        <v>1.375</v>
      </c>
      <c r="CF103" s="128">
        <f>AVERAGE(Internal!$H103,Internal!$R103,Internal!$AB103,Internal!$AL103)</f>
        <v>1.75</v>
      </c>
      <c r="CG103" s="127"/>
      <c r="CH103" s="128">
        <f>AVERAGE(Internal!$AN103,Internal!$AD103,Internal!$T103,Internal!$J103)</f>
        <v>1.3333333333333335</v>
      </c>
      <c r="CI103" s="128">
        <f>Internal!$CC103+Internal!$CD103+Internal!$CE103+Internal!$CF103+Internal!$CH103</f>
        <v>7.4250000000000007</v>
      </c>
      <c r="CJ103" s="128">
        <f>Internal!$CI103/25*100</f>
        <v>29.700000000000003</v>
      </c>
      <c r="CK103" s="128">
        <f>AVERAGE(Internal!$BZ103,Internal!$BQ103,Internal!$BH103,Internal!$AY103,Internal!$AP103,Internal!$AF103,Internal!$V103,Internal!$L103)</f>
        <v>1.1875</v>
      </c>
      <c r="CL103" s="128">
        <f>AVERAGE(Internal!$L103,Internal!$V103,Internal!$AF103,Internal!$AP103)</f>
        <v>1.125</v>
      </c>
      <c r="CM103" s="136"/>
    </row>
    <row r="104" spans="1:91" s="106" customFormat="1" ht="23.1" customHeight="1" x14ac:dyDescent="0.3">
      <c r="A104" s="131">
        <v>101</v>
      </c>
      <c r="B104" s="131" t="s">
        <v>345</v>
      </c>
      <c r="C104" s="132" t="s">
        <v>346</v>
      </c>
      <c r="D104" s="127"/>
      <c r="E104" s="127" t="str">
        <f>'RP 1'!Q103</f>
        <v>0</v>
      </c>
      <c r="F104" s="127" t="str">
        <f>'RP 1'!W103</f>
        <v>0</v>
      </c>
      <c r="G104" s="127" t="str">
        <f>'RP 1'!AC103</f>
        <v>0</v>
      </c>
      <c r="H104" s="127" t="str">
        <f>'RP 1'!AI103</f>
        <v>0</v>
      </c>
      <c r="I104" s="127"/>
      <c r="J104" s="127" t="str">
        <f>'RP 1'!AU103</f>
        <v>0</v>
      </c>
      <c r="K104" s="127" t="str">
        <f>'RP 1'!AZ103</f>
        <v>0</v>
      </c>
      <c r="L104" s="127" t="str">
        <f>'RP 1'!BG103</f>
        <v>0</v>
      </c>
      <c r="M104" s="127"/>
      <c r="N104" s="127"/>
      <c r="O104" s="127" t="str">
        <f>'R P- 2'!Q103</f>
        <v>0</v>
      </c>
      <c r="P104" s="127" t="str">
        <f>'R P- 2'!W103</f>
        <v>0</v>
      </c>
      <c r="Q104" s="127" t="str">
        <f>'R P- 2'!AC103</f>
        <v>0</v>
      </c>
      <c r="R104" s="127" t="str">
        <f>'R P- 2'!AI103</f>
        <v>0</v>
      </c>
      <c r="S104" s="127"/>
      <c r="T104" s="127" t="str">
        <f>'R P- 2'!AU103</f>
        <v>0</v>
      </c>
      <c r="U104" s="127" t="str">
        <f>'R P- 2'!BA103</f>
        <v>0</v>
      </c>
      <c r="V104" s="127" t="str">
        <f>'R P- 2'!BG103</f>
        <v>0</v>
      </c>
      <c r="W104" s="127"/>
      <c r="X104" s="127"/>
      <c r="Y104" s="127">
        <f>'R P - 3'!Q103</f>
        <v>2.8</v>
      </c>
      <c r="Z104" s="127">
        <f>'R P - 3'!W103</f>
        <v>2</v>
      </c>
      <c r="AA104" s="127">
        <f>'R P - 3'!AC103</f>
        <v>1</v>
      </c>
      <c r="AB104" s="127">
        <f>'R P - 3'!AI103</f>
        <v>1.3333333333333333</v>
      </c>
      <c r="AC104" s="127"/>
      <c r="AD104" s="127">
        <f>'R P - 3'!AU103</f>
        <v>2</v>
      </c>
      <c r="AE104" s="127">
        <f>'R P - 3'!BA103</f>
        <v>2</v>
      </c>
      <c r="AF104" s="127">
        <f>'R P - 3'!BG103</f>
        <v>2</v>
      </c>
      <c r="AG104" s="127"/>
      <c r="AH104" s="127"/>
      <c r="AI104" s="127" t="str">
        <f>'R P -4'!Q103</f>
        <v>0</v>
      </c>
      <c r="AJ104" s="127" t="str">
        <f>'R P -4'!W103</f>
        <v>0</v>
      </c>
      <c r="AK104" s="127" t="str">
        <f>'R P -4'!AC103</f>
        <v>0</v>
      </c>
      <c r="AL104" s="127" t="str">
        <f>'R P -4'!AI103</f>
        <v>0</v>
      </c>
      <c r="AM104" s="127"/>
      <c r="AN104" s="127" t="str">
        <f>'R P -4'!AU103</f>
        <v>0</v>
      </c>
      <c r="AO104" s="127" t="str">
        <f>'R P -4'!BA103</f>
        <v>0</v>
      </c>
      <c r="AP104" s="127" t="str">
        <f>'R P -4'!BG103</f>
        <v>0</v>
      </c>
      <c r="AQ104" s="127"/>
      <c r="AR104" s="127"/>
      <c r="AS104" s="127" t="str">
        <f>'Reflection -1 '!R103</f>
        <v>0</v>
      </c>
      <c r="AT104" s="127"/>
      <c r="AU104" s="127"/>
      <c r="AV104" s="127"/>
      <c r="AW104" s="127"/>
      <c r="AX104" s="127"/>
      <c r="AY104" s="127" t="str">
        <f>'Reflection -1 '!BB103</f>
        <v>0</v>
      </c>
      <c r="AZ104" s="127"/>
      <c r="BA104" s="127"/>
      <c r="BB104" s="127" t="str">
        <f>'Reflection -2'!Q103</f>
        <v>0</v>
      </c>
      <c r="BC104" s="127"/>
      <c r="BD104" s="127"/>
      <c r="BE104" s="127"/>
      <c r="BF104" s="127"/>
      <c r="BG104" s="127"/>
      <c r="BH104" s="127" t="str">
        <f>'Reflection -2'!BA103</f>
        <v>0</v>
      </c>
      <c r="BI104" s="127"/>
      <c r="BJ104" s="127"/>
      <c r="BK104" s="127" t="str">
        <f>'Reflection -3'!Q103</f>
        <v>0</v>
      </c>
      <c r="BL104" s="127"/>
      <c r="BM104" s="127"/>
      <c r="BN104" s="127"/>
      <c r="BO104" s="127"/>
      <c r="BP104" s="127"/>
      <c r="BQ104" s="127" t="str">
        <f>'Reflection -3'!BA103</f>
        <v>0</v>
      </c>
      <c r="BR104" s="127"/>
      <c r="BS104" s="127"/>
      <c r="BT104" s="127" t="str">
        <f>'Reflection -3'!Q103</f>
        <v>0</v>
      </c>
      <c r="BU104" s="127"/>
      <c r="BV104" s="127"/>
      <c r="BW104" s="127"/>
      <c r="BX104" s="127"/>
      <c r="BY104" s="127"/>
      <c r="BZ104" s="127" t="str">
        <f>'Reflection -4'!BA103</f>
        <v>0</v>
      </c>
      <c r="CA104" s="127"/>
      <c r="CB104" s="127"/>
      <c r="CC104" s="127">
        <f>AVERAGE(Internal!$E104,Internal!$O104,Internal!$Y104,Internal!$AI104,Internal!$AS104,Internal!$BB104,Internal!$BK104,Internal!$BT104)</f>
        <v>2.8</v>
      </c>
      <c r="CD104" s="127">
        <f>AVERAGE(Internal!$F104,Internal!$P104,Internal!$Z104,Internal!$AJ104)</f>
        <v>2</v>
      </c>
      <c r="CE104" s="127">
        <f>AVERAGE(Internal!$AK104,Internal!$AA104,Internal!$Q104,Internal!$G104)</f>
        <v>1</v>
      </c>
      <c r="CF104" s="127">
        <f>AVERAGE(Internal!$H104,Internal!$R104,Internal!$AB104,Internal!$AL104)</f>
        <v>1.3333333333333333</v>
      </c>
      <c r="CG104" s="127"/>
      <c r="CH104" s="127">
        <f>AVERAGE(Internal!$AN104,Internal!$AD104,Internal!$T104,Internal!$J104)</f>
        <v>2</v>
      </c>
      <c r="CI104" s="127">
        <f>Internal!$CC104+Internal!$CD104+Internal!$CE104+Internal!$CF104+Internal!$CH104</f>
        <v>9.1333333333333329</v>
      </c>
      <c r="CJ104" s="127">
        <f>Internal!$CI104/25*100</f>
        <v>36.533333333333331</v>
      </c>
      <c r="CK104" s="127">
        <f>AVERAGE(Internal!$BZ104,Internal!$BQ104,Internal!$BH104,Internal!$AY104,Internal!$AP104,Internal!$AF104,Internal!$V104,Internal!$L104)</f>
        <v>2</v>
      </c>
      <c r="CL104" s="127">
        <f>AVERAGE(Internal!$L104,Internal!$V104,Internal!$AF104,Internal!$AP104)</f>
        <v>2</v>
      </c>
      <c r="CM104" s="133"/>
    </row>
    <row r="105" spans="1:91" s="106" customFormat="1" ht="23.1" customHeight="1" x14ac:dyDescent="0.3">
      <c r="A105" s="134">
        <v>102</v>
      </c>
      <c r="B105" s="134" t="s">
        <v>347</v>
      </c>
      <c r="C105" s="135" t="s">
        <v>348</v>
      </c>
      <c r="D105" s="128"/>
      <c r="E105" s="128" t="str">
        <f>'RP 1'!Q104</f>
        <v>0</v>
      </c>
      <c r="F105" s="128" t="str">
        <f>'RP 1'!W104</f>
        <v>0</v>
      </c>
      <c r="G105" s="127" t="str">
        <f>'RP 1'!AC104</f>
        <v>0</v>
      </c>
      <c r="H105" s="127" t="str">
        <f>'RP 1'!AI104</f>
        <v>0</v>
      </c>
      <c r="I105" s="128"/>
      <c r="J105" s="128" t="str">
        <f>'RP 1'!AU104</f>
        <v>0</v>
      </c>
      <c r="K105" s="128" t="str">
        <f>'RP 1'!AZ104</f>
        <v>0</v>
      </c>
      <c r="L105" s="128" t="str">
        <f>'RP 1'!BG104</f>
        <v>0</v>
      </c>
      <c r="M105" s="128"/>
      <c r="N105" s="128"/>
      <c r="O105" s="128" t="str">
        <f>'R P- 2'!Q104</f>
        <v>0</v>
      </c>
      <c r="P105" s="128" t="str">
        <f>'R P- 2'!W104</f>
        <v>0</v>
      </c>
      <c r="Q105" s="128" t="str">
        <f>'R P- 2'!AC104</f>
        <v>0</v>
      </c>
      <c r="R105" s="128" t="str">
        <f>'R P- 2'!AI104</f>
        <v>0</v>
      </c>
      <c r="S105" s="128"/>
      <c r="T105" s="128" t="str">
        <f>'R P- 2'!AU104</f>
        <v>0</v>
      </c>
      <c r="U105" s="128" t="str">
        <f>'R P- 2'!BA104</f>
        <v>0</v>
      </c>
      <c r="V105" s="128" t="str">
        <f>'R P- 2'!BG104</f>
        <v>0</v>
      </c>
      <c r="W105" s="128"/>
      <c r="X105" s="128"/>
      <c r="Y105" s="128" t="str">
        <f>'R P - 3'!Q104</f>
        <v>0</v>
      </c>
      <c r="Z105" s="128" t="str">
        <f>'R P - 3'!W104</f>
        <v>0</v>
      </c>
      <c r="AA105" s="128">
        <f>'R P - 3'!AC104</f>
        <v>0</v>
      </c>
      <c r="AB105" s="128" t="str">
        <f>'R P - 3'!AI104</f>
        <v>0</v>
      </c>
      <c r="AC105" s="128"/>
      <c r="AD105" s="128" t="str">
        <f>'R P - 3'!AU104</f>
        <v>0</v>
      </c>
      <c r="AE105" s="128" t="str">
        <f>'R P - 3'!BA104</f>
        <v>0</v>
      </c>
      <c r="AF105" s="128" t="str">
        <f>'R P - 3'!BG104</f>
        <v>0</v>
      </c>
      <c r="AG105" s="128"/>
      <c r="AH105" s="128"/>
      <c r="AI105" s="128" t="str">
        <f>'R P -4'!Q104</f>
        <v>0</v>
      </c>
      <c r="AJ105" s="128" t="str">
        <f>'R P -4'!W104</f>
        <v>0</v>
      </c>
      <c r="AK105" s="128" t="str">
        <f>'R P -4'!AC104</f>
        <v>0</v>
      </c>
      <c r="AL105" s="128" t="str">
        <f>'R P -4'!AI104</f>
        <v>0</v>
      </c>
      <c r="AM105" s="128"/>
      <c r="AN105" s="128" t="str">
        <f>'R P -4'!AU104</f>
        <v>0</v>
      </c>
      <c r="AO105" s="128" t="str">
        <f>'R P -4'!BA104</f>
        <v>0</v>
      </c>
      <c r="AP105" s="128" t="str">
        <f>'R P -4'!BG104</f>
        <v>0</v>
      </c>
      <c r="AQ105" s="128"/>
      <c r="AR105" s="128"/>
      <c r="AS105" s="128" t="str">
        <f>'Reflection -1 '!R104</f>
        <v>0</v>
      </c>
      <c r="AT105" s="128"/>
      <c r="AU105" s="128"/>
      <c r="AV105" s="128"/>
      <c r="AW105" s="128"/>
      <c r="AX105" s="128"/>
      <c r="AY105" s="128" t="str">
        <f>'Reflection -1 '!BB104</f>
        <v>0</v>
      </c>
      <c r="AZ105" s="128"/>
      <c r="BA105" s="128"/>
      <c r="BB105" s="128" t="str">
        <f>'Reflection -2'!Q104</f>
        <v>0</v>
      </c>
      <c r="BC105" s="128"/>
      <c r="BD105" s="128"/>
      <c r="BE105" s="128"/>
      <c r="BF105" s="128"/>
      <c r="BG105" s="128"/>
      <c r="BH105" s="128" t="str">
        <f>'Reflection -2'!BA104</f>
        <v>0</v>
      </c>
      <c r="BI105" s="128"/>
      <c r="BJ105" s="128"/>
      <c r="BK105" s="128" t="str">
        <f>'Reflection -3'!Q104</f>
        <v>0</v>
      </c>
      <c r="BL105" s="128"/>
      <c r="BM105" s="128"/>
      <c r="BN105" s="128"/>
      <c r="BO105" s="128"/>
      <c r="BP105" s="128"/>
      <c r="BQ105" s="128" t="str">
        <f>'Reflection -3'!BA104</f>
        <v>0</v>
      </c>
      <c r="BR105" s="128"/>
      <c r="BS105" s="128"/>
      <c r="BT105" s="128" t="str">
        <f>'Reflection -3'!Q104</f>
        <v>0</v>
      </c>
      <c r="BU105" s="128"/>
      <c r="BV105" s="128"/>
      <c r="BW105" s="128"/>
      <c r="BX105" s="128"/>
      <c r="BY105" s="128"/>
      <c r="BZ105" s="128" t="str">
        <f>'Reflection -4'!BA104</f>
        <v>0</v>
      </c>
      <c r="CA105" s="128"/>
      <c r="CB105" s="127"/>
      <c r="CC105" s="128" t="e">
        <f>AVERAGE(Internal!$E105,Internal!$O105,Internal!$Y105,Internal!$AI105,Internal!$AS105,Internal!$BB105,Internal!$BK105,Internal!$BT105)</f>
        <v>#DIV/0!</v>
      </c>
      <c r="CD105" s="128" t="e">
        <f>AVERAGE(Internal!$F105,Internal!$P105,Internal!$Z105,Internal!$AJ105)</f>
        <v>#DIV/0!</v>
      </c>
      <c r="CE105" s="127">
        <f>AVERAGE(Internal!$AK105,Internal!$AA105,Internal!$Q105,Internal!$G105)</f>
        <v>0</v>
      </c>
      <c r="CF105" s="128" t="e">
        <f>AVERAGE(Internal!$H105,Internal!$R105,Internal!$AB105,Internal!$AL105)</f>
        <v>#DIV/0!</v>
      </c>
      <c r="CG105" s="127"/>
      <c r="CH105" s="128" t="e">
        <f>AVERAGE(Internal!$AN105,Internal!$AD105,Internal!$T105,Internal!$J105)</f>
        <v>#DIV/0!</v>
      </c>
      <c r="CI105" s="128" t="e">
        <f>Internal!$CC105+Internal!$CD105+Internal!$CE105+Internal!$CF105+Internal!$CH105</f>
        <v>#DIV/0!</v>
      </c>
      <c r="CJ105" s="128" t="e">
        <f>Internal!$CI105/25*100</f>
        <v>#DIV/0!</v>
      </c>
      <c r="CK105" s="128" t="e">
        <f>AVERAGE(Internal!$BZ105,Internal!$BQ105,Internal!$BH105,Internal!$AY105,Internal!$AP105,Internal!$AF105,Internal!$V105,Internal!$L105)</f>
        <v>#DIV/0!</v>
      </c>
      <c r="CL105" s="128" t="e">
        <f>AVERAGE(Internal!$L105,Internal!$V105,Internal!$AF105,Internal!$AP105)</f>
        <v>#DIV/0!</v>
      </c>
      <c r="CM105" s="136"/>
    </row>
    <row r="106" spans="1:91" s="106" customFormat="1" ht="23.1" customHeight="1" x14ac:dyDescent="0.3">
      <c r="A106" s="131">
        <v>103</v>
      </c>
      <c r="B106" s="131" t="s">
        <v>141</v>
      </c>
      <c r="C106" s="132" t="s">
        <v>142</v>
      </c>
      <c r="D106" s="127"/>
      <c r="E106" s="127">
        <f>'RP 1'!Q105</f>
        <v>2.2000000000000002</v>
      </c>
      <c r="F106" s="127">
        <f>'RP 1'!W105</f>
        <v>1</v>
      </c>
      <c r="G106" s="127">
        <f>'RP 1'!AC105</f>
        <v>1</v>
      </c>
      <c r="H106" s="127">
        <f>'RP 1'!AI105</f>
        <v>1</v>
      </c>
      <c r="I106" s="127"/>
      <c r="J106" s="127">
        <f>'RP 1'!AU105</f>
        <v>1</v>
      </c>
      <c r="K106" s="127">
        <f>'RP 1'!AZ105</f>
        <v>1</v>
      </c>
      <c r="L106" s="127">
        <f>'RP 1'!BG105</f>
        <v>0</v>
      </c>
      <c r="M106" s="127"/>
      <c r="N106" s="127"/>
      <c r="O106" s="127">
        <f>'R P- 2'!Q105</f>
        <v>2.2000000000000002</v>
      </c>
      <c r="P106" s="127">
        <f>'R P- 2'!W105</f>
        <v>1</v>
      </c>
      <c r="Q106" s="127">
        <f>'R P- 2'!AC105</f>
        <v>1</v>
      </c>
      <c r="R106" s="127">
        <f>'R P- 2'!AI105</f>
        <v>1</v>
      </c>
      <c r="S106" s="127"/>
      <c r="T106" s="127">
        <f>'R P- 2'!AU105</f>
        <v>1</v>
      </c>
      <c r="U106" s="127">
        <f>'R P- 2'!BA105</f>
        <v>1</v>
      </c>
      <c r="V106" s="127">
        <f>'R P- 2'!BG105</f>
        <v>2</v>
      </c>
      <c r="W106" s="127"/>
      <c r="X106" s="127"/>
      <c r="Y106" s="127">
        <f>'R P - 3'!Q105</f>
        <v>2.2000000000000002</v>
      </c>
      <c r="Z106" s="127">
        <f>'R P - 3'!W105</f>
        <v>0</v>
      </c>
      <c r="AA106" s="127">
        <f>'R P - 3'!AC105</f>
        <v>0</v>
      </c>
      <c r="AB106" s="127">
        <f>'R P - 3'!AI105</f>
        <v>0</v>
      </c>
      <c r="AC106" s="127"/>
      <c r="AD106" s="127">
        <f>'R P - 3'!AU105</f>
        <v>0</v>
      </c>
      <c r="AE106" s="127">
        <f>'R P - 3'!BA105</f>
        <v>0</v>
      </c>
      <c r="AF106" s="127">
        <f>'R P - 3'!BG105</f>
        <v>0</v>
      </c>
      <c r="AG106" s="127"/>
      <c r="AH106" s="127"/>
      <c r="AI106" s="127">
        <f>'R P -4'!Q105</f>
        <v>2.4</v>
      </c>
      <c r="AJ106" s="127">
        <f>'R P -4'!W105</f>
        <v>3</v>
      </c>
      <c r="AK106" s="127">
        <f>'R P -4'!AC105</f>
        <v>2.5</v>
      </c>
      <c r="AL106" s="127">
        <f>'R P -4'!AI105</f>
        <v>5</v>
      </c>
      <c r="AM106" s="127"/>
      <c r="AN106" s="127">
        <f>'R P -4'!AU105</f>
        <v>2</v>
      </c>
      <c r="AO106" s="127">
        <f>'R P -4'!BA105</f>
        <v>5</v>
      </c>
      <c r="AP106" s="127">
        <f>'R P -4'!BG105</f>
        <v>1.5</v>
      </c>
      <c r="AQ106" s="127"/>
      <c r="AR106" s="127"/>
      <c r="AS106" s="127">
        <f>'Reflection -1 '!R105</f>
        <v>3.3333333333333335</v>
      </c>
      <c r="AT106" s="127"/>
      <c r="AU106" s="127"/>
      <c r="AV106" s="127"/>
      <c r="AW106" s="127"/>
      <c r="AX106" s="127"/>
      <c r="AY106" s="127">
        <f>'Reflection -1 '!BB105</f>
        <v>3.5</v>
      </c>
      <c r="AZ106" s="127"/>
      <c r="BA106" s="127"/>
      <c r="BB106" s="127">
        <f>'Reflection -2'!Q105</f>
        <v>2.6666666666666665</v>
      </c>
      <c r="BC106" s="127"/>
      <c r="BD106" s="127"/>
      <c r="BE106" s="127"/>
      <c r="BF106" s="127"/>
      <c r="BG106" s="127"/>
      <c r="BH106" s="127">
        <f>'Reflection -2'!BA105</f>
        <v>2.5</v>
      </c>
      <c r="BI106" s="127"/>
      <c r="BJ106" s="127"/>
      <c r="BK106" s="127">
        <f>'Reflection -3'!Q105</f>
        <v>2.6666666666666665</v>
      </c>
      <c r="BL106" s="127"/>
      <c r="BM106" s="127"/>
      <c r="BN106" s="127"/>
      <c r="BO106" s="127"/>
      <c r="BP106" s="127"/>
      <c r="BQ106" s="127">
        <f>'Reflection -3'!BA105</f>
        <v>1.6666666666666667</v>
      </c>
      <c r="BR106" s="127"/>
      <c r="BS106" s="127"/>
      <c r="BT106" s="127">
        <f>'Reflection -3'!Q105</f>
        <v>2.6666666666666665</v>
      </c>
      <c r="BU106" s="127"/>
      <c r="BV106" s="127"/>
      <c r="BW106" s="127"/>
      <c r="BX106" s="127"/>
      <c r="BY106" s="127"/>
      <c r="BZ106" s="127">
        <f>'Reflection -4'!BA105</f>
        <v>2.5</v>
      </c>
      <c r="CA106" s="127"/>
      <c r="CB106" s="127"/>
      <c r="CC106" s="127">
        <f>AVERAGE(Internal!$E106,Internal!$O106,Internal!$Y106,Internal!$AI106,Internal!$AS106,Internal!$BB106,Internal!$BK106,Internal!$BT106)</f>
        <v>2.541666666666667</v>
      </c>
      <c r="CD106" s="127">
        <f>AVERAGE(Internal!$F106,Internal!$P106,Internal!$Z106,Internal!$AJ106)</f>
        <v>1.25</v>
      </c>
      <c r="CE106" s="127">
        <f>AVERAGE(Internal!$AK106,Internal!$AA106,Internal!$Q106,Internal!$G106)</f>
        <v>1.125</v>
      </c>
      <c r="CF106" s="127">
        <f>AVERAGE(Internal!$H106,Internal!$R106,Internal!$AB106,Internal!$AL106)</f>
        <v>1.75</v>
      </c>
      <c r="CG106" s="127"/>
      <c r="CH106" s="127">
        <f>AVERAGE(Internal!$AN106,Internal!$AD106,Internal!$T106,Internal!$J106)</f>
        <v>1</v>
      </c>
      <c r="CI106" s="127">
        <f>Internal!$CC106+Internal!$CD106+Internal!$CE106+Internal!$CF106+Internal!$CH106</f>
        <v>7.666666666666667</v>
      </c>
      <c r="CJ106" s="127">
        <f>Internal!$CI106/25*100</f>
        <v>30.666666666666671</v>
      </c>
      <c r="CK106" s="127">
        <f>AVERAGE(Internal!$BZ106,Internal!$BQ106,Internal!$BH106,Internal!$AY106,Internal!$AP106,Internal!$AF106,Internal!$V106,Internal!$L106)</f>
        <v>1.7083333333333335</v>
      </c>
      <c r="CL106" s="127">
        <f>AVERAGE(Internal!$L106,Internal!$V106,Internal!$AF106,Internal!$AP106)</f>
        <v>0.875</v>
      </c>
      <c r="CM106" s="133"/>
    </row>
    <row r="107" spans="1:91" s="106" customFormat="1" ht="23.1" customHeight="1" x14ac:dyDescent="0.3">
      <c r="A107" s="134">
        <v>104</v>
      </c>
      <c r="B107" s="134" t="s">
        <v>76</v>
      </c>
      <c r="C107" s="135" t="s">
        <v>77</v>
      </c>
      <c r="D107" s="128"/>
      <c r="E107" s="128">
        <f>'RP 1'!Q106</f>
        <v>0</v>
      </c>
      <c r="F107" s="128">
        <f>'RP 1'!W106</f>
        <v>0</v>
      </c>
      <c r="G107" s="127">
        <f>'RP 1'!AC106</f>
        <v>2.5</v>
      </c>
      <c r="H107" s="127">
        <f>'RP 1'!AI106</f>
        <v>3</v>
      </c>
      <c r="I107" s="128"/>
      <c r="J107" s="128">
        <f>'RP 1'!AU106</f>
        <v>0</v>
      </c>
      <c r="K107" s="128">
        <f>'RP 1'!AZ106</f>
        <v>0</v>
      </c>
      <c r="L107" s="128">
        <f>'RP 1'!BG106</f>
        <v>0</v>
      </c>
      <c r="M107" s="128"/>
      <c r="N107" s="128"/>
      <c r="O107" s="128">
        <f>'R P- 2'!Q106</f>
        <v>3.6</v>
      </c>
      <c r="P107" s="128">
        <f>'R P- 2'!W106</f>
        <v>3.6666666666666665</v>
      </c>
      <c r="Q107" s="128">
        <f>'R P- 2'!AC106</f>
        <v>2.5</v>
      </c>
      <c r="R107" s="128">
        <f>'R P- 2'!AI106</f>
        <v>3</v>
      </c>
      <c r="S107" s="128"/>
      <c r="T107" s="128">
        <f>'R P- 2'!AU106</f>
        <v>1</v>
      </c>
      <c r="U107" s="128">
        <f>'R P- 2'!BA106</f>
        <v>2.5</v>
      </c>
      <c r="V107" s="128">
        <f>'R P- 2'!BG106</f>
        <v>4</v>
      </c>
      <c r="W107" s="128"/>
      <c r="X107" s="128"/>
      <c r="Y107" s="128">
        <f>'R P - 3'!Q106</f>
        <v>3.8</v>
      </c>
      <c r="Z107" s="128">
        <f>'R P - 3'!W106</f>
        <v>0</v>
      </c>
      <c r="AA107" s="128">
        <f>'R P - 3'!AC106</f>
        <v>0</v>
      </c>
      <c r="AB107" s="128">
        <f>'R P - 3'!AI106</f>
        <v>0</v>
      </c>
      <c r="AC107" s="128"/>
      <c r="AD107" s="128">
        <f>'R P - 3'!AU106</f>
        <v>0</v>
      </c>
      <c r="AE107" s="128">
        <f>'R P - 3'!BA106</f>
        <v>0</v>
      </c>
      <c r="AF107" s="128">
        <f>'R P - 3'!BG106</f>
        <v>0</v>
      </c>
      <c r="AG107" s="128"/>
      <c r="AH107" s="128"/>
      <c r="AI107" s="128">
        <f>'R P -4'!Q106</f>
        <v>4</v>
      </c>
      <c r="AJ107" s="128">
        <f>'R P -4'!W106</f>
        <v>2.3333333333333335</v>
      </c>
      <c r="AK107" s="128">
        <f>'R P -4'!AC106</f>
        <v>1.5</v>
      </c>
      <c r="AL107" s="128">
        <f>'R P -4'!AI106</f>
        <v>2</v>
      </c>
      <c r="AM107" s="128"/>
      <c r="AN107" s="128">
        <f>'R P -4'!AU106</f>
        <v>1</v>
      </c>
      <c r="AO107" s="128">
        <f>'R P -4'!BA106</f>
        <v>1</v>
      </c>
      <c r="AP107" s="128">
        <f>'R P -4'!BG106</f>
        <v>4</v>
      </c>
      <c r="AQ107" s="128"/>
      <c r="AR107" s="128"/>
      <c r="AS107" s="128">
        <f>'Reflection -1 '!R106</f>
        <v>3</v>
      </c>
      <c r="AT107" s="128"/>
      <c r="AU107" s="128"/>
      <c r="AV107" s="128"/>
      <c r="AW107" s="128"/>
      <c r="AX107" s="128"/>
      <c r="AY107" s="128">
        <f>'Reflection -1 '!BB106</f>
        <v>4</v>
      </c>
      <c r="AZ107" s="128"/>
      <c r="BA107" s="128"/>
      <c r="BB107" s="128">
        <f>'Reflection -2'!Q106</f>
        <v>1</v>
      </c>
      <c r="BC107" s="128"/>
      <c r="BD107" s="128"/>
      <c r="BE107" s="128"/>
      <c r="BF107" s="128"/>
      <c r="BG107" s="128"/>
      <c r="BH107" s="128">
        <f>'Reflection -2'!BA106</f>
        <v>2.5</v>
      </c>
      <c r="BI107" s="128"/>
      <c r="BJ107" s="128"/>
      <c r="BK107" s="128">
        <f>'Reflection -3'!Q106</f>
        <v>0</v>
      </c>
      <c r="BL107" s="128"/>
      <c r="BM107" s="128"/>
      <c r="BN107" s="128"/>
      <c r="BO107" s="128"/>
      <c r="BP107" s="128"/>
      <c r="BQ107" s="128">
        <f>'Reflection -3'!BA106</f>
        <v>0</v>
      </c>
      <c r="BR107" s="128"/>
      <c r="BS107" s="128"/>
      <c r="BT107" s="128">
        <f>'Reflection -3'!Q106</f>
        <v>0</v>
      </c>
      <c r="BU107" s="128"/>
      <c r="BV107" s="128"/>
      <c r="BW107" s="128"/>
      <c r="BX107" s="128"/>
      <c r="BY107" s="128"/>
      <c r="BZ107" s="128">
        <f>'Reflection -4'!BA106</f>
        <v>2.5</v>
      </c>
      <c r="CA107" s="128"/>
      <c r="CB107" s="127"/>
      <c r="CC107" s="128">
        <f>AVERAGE(Internal!$E107,Internal!$O107,Internal!$Y107,Internal!$AI107,Internal!$AS107,Internal!$BB107,Internal!$BK107,Internal!$BT107)</f>
        <v>1.925</v>
      </c>
      <c r="CD107" s="128">
        <f>AVERAGE(Internal!$F107,Internal!$P107,Internal!$Z107,Internal!$AJ107)</f>
        <v>1.5</v>
      </c>
      <c r="CE107" s="127">
        <f>AVERAGE(Internal!$AK107,Internal!$AA107,Internal!$Q107,Internal!$G107)</f>
        <v>1.625</v>
      </c>
      <c r="CF107" s="128">
        <f>AVERAGE(Internal!$H107,Internal!$R107,Internal!$AB107,Internal!$AL107)</f>
        <v>2</v>
      </c>
      <c r="CG107" s="127"/>
      <c r="CH107" s="128">
        <f>AVERAGE(Internal!$AN107,Internal!$AD107,Internal!$T107,Internal!$J107)</f>
        <v>0.5</v>
      </c>
      <c r="CI107" s="128">
        <f>Internal!$CC107+Internal!$CD107+Internal!$CE107+Internal!$CF107+Internal!$CH107</f>
        <v>7.55</v>
      </c>
      <c r="CJ107" s="128">
        <f>Internal!$CI107/25*100</f>
        <v>30.2</v>
      </c>
      <c r="CK107" s="128">
        <f>AVERAGE(Internal!$BZ107,Internal!$BQ107,Internal!$BH107,Internal!$AY107,Internal!$AP107,Internal!$AF107,Internal!$V107,Internal!$L107)</f>
        <v>2.125</v>
      </c>
      <c r="CL107" s="128">
        <f>AVERAGE(Internal!$L107,Internal!$V107,Internal!$AF107,Internal!$AP107)</f>
        <v>2</v>
      </c>
      <c r="CM107" s="136"/>
    </row>
    <row r="108" spans="1:91" s="106" customFormat="1" ht="23.1" customHeight="1" x14ac:dyDescent="0.3">
      <c r="A108" s="131">
        <v>105</v>
      </c>
      <c r="B108" s="131" t="s">
        <v>143</v>
      </c>
      <c r="C108" s="132" t="s">
        <v>144</v>
      </c>
      <c r="D108" s="127"/>
      <c r="E108" s="127">
        <f>'RP 1'!Q107</f>
        <v>0</v>
      </c>
      <c r="F108" s="127">
        <f>'RP 1'!W107</f>
        <v>0</v>
      </c>
      <c r="G108" s="127">
        <f>'RP 1'!AC107</f>
        <v>4.5</v>
      </c>
      <c r="H108" s="127">
        <f>'RP 1'!AI107</f>
        <v>4</v>
      </c>
      <c r="I108" s="127"/>
      <c r="J108" s="127">
        <f>'RP 1'!AU107</f>
        <v>0</v>
      </c>
      <c r="K108" s="127">
        <f>'RP 1'!AZ107</f>
        <v>0</v>
      </c>
      <c r="L108" s="127">
        <f>'RP 1'!BG107</f>
        <v>0</v>
      </c>
      <c r="M108" s="127"/>
      <c r="N108" s="127"/>
      <c r="O108" s="127">
        <f>'R P- 2'!Q107</f>
        <v>2.6</v>
      </c>
      <c r="P108" s="127">
        <f>'R P- 2'!W107</f>
        <v>3.6666666666666665</v>
      </c>
      <c r="Q108" s="127">
        <f>'R P- 2'!AC107</f>
        <v>4.5</v>
      </c>
      <c r="R108" s="127">
        <f>'R P- 2'!AI107</f>
        <v>4</v>
      </c>
      <c r="S108" s="127"/>
      <c r="T108" s="127">
        <f>'R P- 2'!AU107</f>
        <v>5</v>
      </c>
      <c r="U108" s="127">
        <f>'R P- 2'!BA107</f>
        <v>5</v>
      </c>
      <c r="V108" s="127">
        <f>'R P- 2'!BG107</f>
        <v>4</v>
      </c>
      <c r="W108" s="127"/>
      <c r="X108" s="127"/>
      <c r="Y108" s="127">
        <f>'R P - 3'!Q107</f>
        <v>2.8</v>
      </c>
      <c r="Z108" s="127">
        <f>'R P - 3'!W107</f>
        <v>0</v>
      </c>
      <c r="AA108" s="127">
        <f>'R P - 3'!AC107</f>
        <v>0</v>
      </c>
      <c r="AB108" s="127">
        <f>'R P - 3'!AI107</f>
        <v>0</v>
      </c>
      <c r="AC108" s="127"/>
      <c r="AD108" s="127">
        <f>'R P - 3'!AU107</f>
        <v>0</v>
      </c>
      <c r="AE108" s="127">
        <f>'R P - 3'!BA107</f>
        <v>0</v>
      </c>
      <c r="AF108" s="127">
        <f>'R P - 3'!BG107</f>
        <v>0</v>
      </c>
      <c r="AG108" s="127"/>
      <c r="AH108" s="127"/>
      <c r="AI108" s="127">
        <f>'R P -4'!Q107</f>
        <v>2.8</v>
      </c>
      <c r="AJ108" s="127">
        <f>'R P -4'!W107</f>
        <v>3</v>
      </c>
      <c r="AK108" s="127">
        <f>'R P -4'!AC107</f>
        <v>4.5</v>
      </c>
      <c r="AL108" s="127">
        <f>'R P -4'!AI107</f>
        <v>5</v>
      </c>
      <c r="AM108" s="127"/>
      <c r="AN108" s="127">
        <f>'R P -4'!AU107</f>
        <v>4.333333333333333</v>
      </c>
      <c r="AO108" s="127">
        <f>'R P -4'!BA107</f>
        <v>5</v>
      </c>
      <c r="AP108" s="127">
        <f>'R P -4'!BG107</f>
        <v>4.5</v>
      </c>
      <c r="AQ108" s="127"/>
      <c r="AR108" s="127"/>
      <c r="AS108" s="127">
        <f>'Reflection -1 '!R107</f>
        <v>3.6666666666666665</v>
      </c>
      <c r="AT108" s="127"/>
      <c r="AU108" s="127"/>
      <c r="AV108" s="127"/>
      <c r="AW108" s="127"/>
      <c r="AX108" s="127"/>
      <c r="AY108" s="127">
        <f>'Reflection -1 '!BB107</f>
        <v>4.5</v>
      </c>
      <c r="AZ108" s="127"/>
      <c r="BA108" s="127"/>
      <c r="BB108" s="127">
        <f>'Reflection -2'!Q107</f>
        <v>4</v>
      </c>
      <c r="BC108" s="127"/>
      <c r="BD108" s="127"/>
      <c r="BE108" s="127"/>
      <c r="BF108" s="127"/>
      <c r="BG108" s="127"/>
      <c r="BH108" s="127">
        <f>'Reflection -2'!BA107</f>
        <v>2.5</v>
      </c>
      <c r="BI108" s="127"/>
      <c r="BJ108" s="127"/>
      <c r="BK108" s="127">
        <f>'Reflection -3'!Q107</f>
        <v>4</v>
      </c>
      <c r="BL108" s="127"/>
      <c r="BM108" s="127"/>
      <c r="BN108" s="127"/>
      <c r="BO108" s="127"/>
      <c r="BP108" s="127"/>
      <c r="BQ108" s="127">
        <f>'Reflection -3'!BA107</f>
        <v>1.6666666666666667</v>
      </c>
      <c r="BR108" s="127"/>
      <c r="BS108" s="127"/>
      <c r="BT108" s="127">
        <f>'Reflection -3'!Q107</f>
        <v>4</v>
      </c>
      <c r="BU108" s="127"/>
      <c r="BV108" s="127"/>
      <c r="BW108" s="127"/>
      <c r="BX108" s="127"/>
      <c r="BY108" s="127"/>
      <c r="BZ108" s="127">
        <f>'Reflection -4'!BA107</f>
        <v>2.5</v>
      </c>
      <c r="CA108" s="127"/>
      <c r="CB108" s="127"/>
      <c r="CC108" s="127">
        <f>AVERAGE(Internal!$E108,Internal!$O108,Internal!$Y108,Internal!$AI108,Internal!$AS108,Internal!$BB108,Internal!$BK108,Internal!$BT108)</f>
        <v>2.9833333333333334</v>
      </c>
      <c r="CD108" s="127">
        <f>AVERAGE(Internal!$F108,Internal!$P108,Internal!$Z108,Internal!$AJ108)</f>
        <v>1.6666666666666665</v>
      </c>
      <c r="CE108" s="127">
        <f>AVERAGE(Internal!$AK108,Internal!$AA108,Internal!$Q108,Internal!$G108)</f>
        <v>3.375</v>
      </c>
      <c r="CF108" s="127">
        <f>AVERAGE(Internal!$H108,Internal!$R108,Internal!$AB108,Internal!$AL108)</f>
        <v>3.25</v>
      </c>
      <c r="CG108" s="127"/>
      <c r="CH108" s="127">
        <f>AVERAGE(Internal!$AN108,Internal!$AD108,Internal!$T108,Internal!$J108)</f>
        <v>2.333333333333333</v>
      </c>
      <c r="CI108" s="127">
        <f>Internal!$CC108+Internal!$CD108+Internal!$CE108+Internal!$CF108+Internal!$CH108</f>
        <v>13.608333333333334</v>
      </c>
      <c r="CJ108" s="127">
        <f>Internal!$CI108/25*100</f>
        <v>54.433333333333337</v>
      </c>
      <c r="CK108" s="127">
        <f>AVERAGE(Internal!$BZ108,Internal!$BQ108,Internal!$BH108,Internal!$AY108,Internal!$AP108,Internal!$AF108,Internal!$V108,Internal!$L108)</f>
        <v>2.4583333333333335</v>
      </c>
      <c r="CL108" s="127">
        <f>AVERAGE(Internal!$L108,Internal!$V108,Internal!$AF108,Internal!$AP108)</f>
        <v>2.125</v>
      </c>
      <c r="CM108" s="133"/>
    </row>
    <row r="109" spans="1:91" s="106" customFormat="1" ht="23.1" customHeight="1" x14ac:dyDescent="0.3">
      <c r="A109" s="134">
        <v>106</v>
      </c>
      <c r="B109" s="134" t="s">
        <v>349</v>
      </c>
      <c r="C109" s="135" t="s">
        <v>350</v>
      </c>
      <c r="D109" s="128"/>
      <c r="E109" s="128" t="str">
        <f>'RP 1'!Q108</f>
        <v>0</v>
      </c>
      <c r="F109" s="128" t="str">
        <f>'RP 1'!W108</f>
        <v>0</v>
      </c>
      <c r="G109" s="127" t="str">
        <f>'RP 1'!AC108</f>
        <v>0</v>
      </c>
      <c r="H109" s="127" t="str">
        <f>'RP 1'!AI108</f>
        <v>0</v>
      </c>
      <c r="I109" s="128"/>
      <c r="J109" s="128" t="str">
        <f>'RP 1'!AU108</f>
        <v>0</v>
      </c>
      <c r="K109" s="128" t="str">
        <f>'RP 1'!AZ108</f>
        <v>0</v>
      </c>
      <c r="L109" s="128" t="str">
        <f>'RP 1'!BG108</f>
        <v>0</v>
      </c>
      <c r="M109" s="129"/>
      <c r="N109" s="128"/>
      <c r="O109" s="128" t="str">
        <f>'R P- 2'!Q108</f>
        <v>0</v>
      </c>
      <c r="P109" s="128" t="str">
        <f>'R P- 2'!W108</f>
        <v>0</v>
      </c>
      <c r="Q109" s="128" t="str">
        <f>'R P- 2'!AC108</f>
        <v>0</v>
      </c>
      <c r="R109" s="128" t="str">
        <f>'R P- 2'!AI108</f>
        <v>0</v>
      </c>
      <c r="S109" s="128"/>
      <c r="T109" s="128" t="str">
        <f>'R P- 2'!AU108</f>
        <v>0</v>
      </c>
      <c r="U109" s="128" t="str">
        <f>'R P- 2'!BA108</f>
        <v>0</v>
      </c>
      <c r="V109" s="128" t="str">
        <f>'R P- 2'!BG108</f>
        <v>0</v>
      </c>
      <c r="W109" s="129"/>
      <c r="X109" s="128"/>
      <c r="Y109" s="128">
        <f>'R P - 3'!Q108</f>
        <v>2.2000000000000002</v>
      </c>
      <c r="Z109" s="128">
        <f>'R P - 3'!W108</f>
        <v>2</v>
      </c>
      <c r="AA109" s="128">
        <f>'R P - 3'!AC108</f>
        <v>1</v>
      </c>
      <c r="AB109" s="128">
        <f>'R P - 3'!AI108</f>
        <v>1.3333333333333333</v>
      </c>
      <c r="AC109" s="128"/>
      <c r="AD109" s="129">
        <f>'R P - 3'!AU108</f>
        <v>2</v>
      </c>
      <c r="AE109" s="129">
        <f>'R P - 3'!BA108</f>
        <v>2</v>
      </c>
      <c r="AF109" s="128">
        <f>'R P - 3'!BG108</f>
        <v>2</v>
      </c>
      <c r="AG109" s="129"/>
      <c r="AH109" s="128"/>
      <c r="AI109" s="128" t="str">
        <f>'R P -4'!Q108</f>
        <v>0</v>
      </c>
      <c r="AJ109" s="128" t="str">
        <f>'R P -4'!W108</f>
        <v>0</v>
      </c>
      <c r="AK109" s="128" t="str">
        <f>'R P -4'!AC108</f>
        <v>0</v>
      </c>
      <c r="AL109" s="128" t="str">
        <f>'R P -4'!AI108</f>
        <v>0</v>
      </c>
      <c r="AM109" s="128"/>
      <c r="AN109" s="128" t="str">
        <f>'R P -4'!AU108</f>
        <v>0</v>
      </c>
      <c r="AO109" s="128" t="str">
        <f>'R P -4'!BA108</f>
        <v>0</v>
      </c>
      <c r="AP109" s="128" t="str">
        <f>'R P -4'!BG108</f>
        <v>0</v>
      </c>
      <c r="AQ109" s="129"/>
      <c r="AR109" s="128"/>
      <c r="AS109" s="128" t="str">
        <f>'Reflection -1 '!R108</f>
        <v>0</v>
      </c>
      <c r="AT109" s="128"/>
      <c r="AU109" s="128"/>
      <c r="AV109" s="128"/>
      <c r="AW109" s="128"/>
      <c r="AX109" s="129"/>
      <c r="AY109" s="129" t="str">
        <f>'Reflection -1 '!BB108</f>
        <v>0</v>
      </c>
      <c r="AZ109" s="129"/>
      <c r="BA109" s="128"/>
      <c r="BB109" s="128" t="str">
        <f>'Reflection -2'!Q108</f>
        <v>0</v>
      </c>
      <c r="BC109" s="128"/>
      <c r="BD109" s="128"/>
      <c r="BE109" s="128"/>
      <c r="BF109" s="128"/>
      <c r="BG109" s="128"/>
      <c r="BH109" s="128" t="str">
        <f>'Reflection -2'!BA108</f>
        <v>0</v>
      </c>
      <c r="BI109" s="129"/>
      <c r="BJ109" s="128"/>
      <c r="BK109" s="128" t="str">
        <f>'Reflection -3'!Q108</f>
        <v>0</v>
      </c>
      <c r="BL109" s="128"/>
      <c r="BM109" s="128"/>
      <c r="BN109" s="128"/>
      <c r="BO109" s="128"/>
      <c r="BP109" s="128"/>
      <c r="BQ109" s="128" t="str">
        <f>'Reflection -3'!BA108</f>
        <v>0</v>
      </c>
      <c r="BR109" s="129"/>
      <c r="BS109" s="128"/>
      <c r="BT109" s="128" t="str">
        <f>'Reflection -3'!Q108</f>
        <v>0</v>
      </c>
      <c r="BU109" s="128"/>
      <c r="BV109" s="128"/>
      <c r="BW109" s="128"/>
      <c r="BX109" s="128"/>
      <c r="BY109" s="128"/>
      <c r="BZ109" s="128" t="str">
        <f>'Reflection -4'!BA108</f>
        <v>0</v>
      </c>
      <c r="CA109" s="129"/>
      <c r="CB109" s="127"/>
      <c r="CC109" s="128">
        <f>AVERAGE(Internal!$E109,Internal!$O109,Internal!$Y109,Internal!$AI109,Internal!$AS109,Internal!$BB109,Internal!$BK109,Internal!$BT109)</f>
        <v>2.2000000000000002</v>
      </c>
      <c r="CD109" s="128">
        <f>AVERAGE(Internal!$F109,Internal!$P109,Internal!$Z109,Internal!$AJ109)</f>
        <v>2</v>
      </c>
      <c r="CE109" s="127">
        <f>AVERAGE(Internal!$AK109,Internal!$AA109,Internal!$Q109,Internal!$G109)</f>
        <v>1</v>
      </c>
      <c r="CF109" s="128">
        <f>AVERAGE(Internal!$H109,Internal!$R109,Internal!$AB109,Internal!$AL109)</f>
        <v>1.3333333333333333</v>
      </c>
      <c r="CG109" s="127"/>
      <c r="CH109" s="129">
        <f>AVERAGE(Internal!$AN109,Internal!$AD109,Internal!$T109,Internal!$J109)</f>
        <v>2</v>
      </c>
      <c r="CI109" s="129">
        <f>Internal!$CC109+Internal!$CD109+Internal!$CE109+Internal!$CF109+Internal!$CH109</f>
        <v>8.5333333333333332</v>
      </c>
      <c r="CJ109" s="129">
        <f>Internal!$CI109/25*100</f>
        <v>34.133333333333333</v>
      </c>
      <c r="CK109" s="129">
        <f>AVERAGE(Internal!$BZ109,Internal!$BQ109,Internal!$BH109,Internal!$AY109,Internal!$AP109,Internal!$AF109,Internal!$V109,Internal!$L109)</f>
        <v>2</v>
      </c>
      <c r="CL109" s="129">
        <f>AVERAGE(Internal!$L109,Internal!$V109,Internal!$AF109,Internal!$AP109)</f>
        <v>2</v>
      </c>
      <c r="CM109" s="136"/>
    </row>
    <row r="110" spans="1:91" s="106" customFormat="1" ht="23.1" customHeight="1" x14ac:dyDescent="0.3">
      <c r="A110" s="131">
        <v>107</v>
      </c>
      <c r="B110" s="131" t="s">
        <v>351</v>
      </c>
      <c r="C110" s="132" t="s">
        <v>352</v>
      </c>
      <c r="D110" s="127"/>
      <c r="E110" s="127" t="str">
        <f>'RP 1'!Q109</f>
        <v>0</v>
      </c>
      <c r="F110" s="127" t="str">
        <f>'RP 1'!W109</f>
        <v>0</v>
      </c>
      <c r="G110" s="127" t="str">
        <f>'RP 1'!AC109</f>
        <v>0</v>
      </c>
      <c r="H110" s="127" t="str">
        <f>'RP 1'!AI109</f>
        <v>0</v>
      </c>
      <c r="I110" s="127"/>
      <c r="J110" s="127" t="str">
        <f>'RP 1'!AU109</f>
        <v>0</v>
      </c>
      <c r="K110" s="127" t="str">
        <f>'RP 1'!AZ109</f>
        <v>0</v>
      </c>
      <c r="L110" s="127" t="str">
        <f>'RP 1'!BG109</f>
        <v>0</v>
      </c>
      <c r="M110" s="127"/>
      <c r="N110" s="127"/>
      <c r="O110" s="127" t="str">
        <f>'R P- 2'!Q109</f>
        <v>0</v>
      </c>
      <c r="P110" s="127" t="str">
        <f>'R P- 2'!W109</f>
        <v>0</v>
      </c>
      <c r="Q110" s="127" t="str">
        <f>'R P- 2'!AC109</f>
        <v>0</v>
      </c>
      <c r="R110" s="127" t="str">
        <f>'R P- 2'!AI109</f>
        <v>0</v>
      </c>
      <c r="S110" s="127"/>
      <c r="T110" s="127" t="str">
        <f>'R P- 2'!AU109</f>
        <v>0</v>
      </c>
      <c r="U110" s="127" t="str">
        <f>'R P- 2'!BA109</f>
        <v>0</v>
      </c>
      <c r="V110" s="127" t="str">
        <f>'R P- 2'!BG109</f>
        <v>0</v>
      </c>
      <c r="W110" s="127"/>
      <c r="X110" s="127"/>
      <c r="Y110" s="127">
        <f>'R P - 3'!Q109</f>
        <v>2</v>
      </c>
      <c r="Z110" s="127">
        <f>'R P - 3'!W109</f>
        <v>2</v>
      </c>
      <c r="AA110" s="127">
        <f>'R P - 3'!AC109</f>
        <v>1</v>
      </c>
      <c r="AB110" s="127">
        <f>'R P - 3'!AI109</f>
        <v>1.3333333333333333</v>
      </c>
      <c r="AC110" s="127"/>
      <c r="AD110" s="127">
        <f>'R P - 3'!AU109</f>
        <v>2</v>
      </c>
      <c r="AE110" s="127">
        <f>'R P - 3'!BA109</f>
        <v>2</v>
      </c>
      <c r="AF110" s="127">
        <f>'R P - 3'!BG109</f>
        <v>2</v>
      </c>
      <c r="AG110" s="127"/>
      <c r="AH110" s="127"/>
      <c r="AI110" s="127" t="str">
        <f>'R P -4'!Q109</f>
        <v>0</v>
      </c>
      <c r="AJ110" s="127" t="str">
        <f>'R P -4'!W109</f>
        <v>0</v>
      </c>
      <c r="AK110" s="127" t="str">
        <f>'R P -4'!AC109</f>
        <v>0</v>
      </c>
      <c r="AL110" s="127" t="str">
        <f>'R P -4'!AI109</f>
        <v>0</v>
      </c>
      <c r="AM110" s="127"/>
      <c r="AN110" s="127" t="str">
        <f>'R P -4'!AU109</f>
        <v>0</v>
      </c>
      <c r="AO110" s="127" t="str">
        <f>'R P -4'!BA109</f>
        <v>0</v>
      </c>
      <c r="AP110" s="127" t="str">
        <f>'R P -4'!BG109</f>
        <v>0</v>
      </c>
      <c r="AQ110" s="127"/>
      <c r="AR110" s="127"/>
      <c r="AS110" s="127" t="str">
        <f>'Reflection -1 '!R109</f>
        <v>0</v>
      </c>
      <c r="AT110" s="127"/>
      <c r="AU110" s="127"/>
      <c r="AV110" s="127"/>
      <c r="AW110" s="127"/>
      <c r="AX110" s="127"/>
      <c r="AY110" s="127" t="str">
        <f>'Reflection -1 '!BB109</f>
        <v>0</v>
      </c>
      <c r="AZ110" s="127"/>
      <c r="BA110" s="127"/>
      <c r="BB110" s="127" t="str">
        <f>'Reflection -2'!Q109</f>
        <v>0</v>
      </c>
      <c r="BC110" s="127"/>
      <c r="BD110" s="127"/>
      <c r="BE110" s="127"/>
      <c r="BF110" s="127"/>
      <c r="BG110" s="127"/>
      <c r="BH110" s="127" t="str">
        <f>'Reflection -2'!BA109</f>
        <v>0</v>
      </c>
      <c r="BI110" s="127"/>
      <c r="BJ110" s="127"/>
      <c r="BK110" s="127" t="str">
        <f>'Reflection -3'!Q109</f>
        <v>0</v>
      </c>
      <c r="BL110" s="127"/>
      <c r="BM110" s="127"/>
      <c r="BN110" s="127"/>
      <c r="BO110" s="127"/>
      <c r="BP110" s="127"/>
      <c r="BQ110" s="127" t="str">
        <f>'Reflection -3'!BA109</f>
        <v>0</v>
      </c>
      <c r="BR110" s="127"/>
      <c r="BS110" s="127"/>
      <c r="BT110" s="127" t="str">
        <f>'Reflection -3'!Q109</f>
        <v>0</v>
      </c>
      <c r="BU110" s="127"/>
      <c r="BV110" s="127"/>
      <c r="BW110" s="127"/>
      <c r="BX110" s="127"/>
      <c r="BY110" s="127"/>
      <c r="BZ110" s="127" t="str">
        <f>'Reflection -4'!BA109</f>
        <v>0</v>
      </c>
      <c r="CA110" s="127"/>
      <c r="CB110" s="127"/>
      <c r="CC110" s="127">
        <f>AVERAGE(Internal!$E110,Internal!$O110,Internal!$Y110,Internal!$AI110,Internal!$AS110,Internal!$BB110,Internal!$BK110,Internal!$BT110)</f>
        <v>2</v>
      </c>
      <c r="CD110" s="127">
        <f>AVERAGE(Internal!$F110,Internal!$P110,Internal!$Z110,Internal!$AJ110)</f>
        <v>2</v>
      </c>
      <c r="CE110" s="127">
        <f>AVERAGE(Internal!$AK110,Internal!$AA110,Internal!$Q110,Internal!$G110)</f>
        <v>1</v>
      </c>
      <c r="CF110" s="127">
        <f>AVERAGE(Internal!$H110,Internal!$R110,Internal!$AB110,Internal!$AL110)</f>
        <v>1.3333333333333333</v>
      </c>
      <c r="CG110" s="127"/>
      <c r="CH110" s="127">
        <f>AVERAGE(Internal!$AN110,Internal!$AD110,Internal!$T110,Internal!$J110)</f>
        <v>2</v>
      </c>
      <c r="CI110" s="127">
        <f>Internal!$CC110+Internal!$CD110+Internal!$CE110+Internal!$CF110+Internal!$CH110</f>
        <v>8.3333333333333321</v>
      </c>
      <c r="CJ110" s="127">
        <f>Internal!$CI110/25*100</f>
        <v>33.333333333333329</v>
      </c>
      <c r="CK110" s="127">
        <f>AVERAGE(Internal!$BZ110,Internal!$BQ110,Internal!$BH110,Internal!$AY110,Internal!$AP110,Internal!$AF110,Internal!$V110,Internal!$L110)</f>
        <v>2</v>
      </c>
      <c r="CL110" s="127">
        <f>AVERAGE(Internal!$L110,Internal!$V110,Internal!$AF110,Internal!$AP110)</f>
        <v>2</v>
      </c>
      <c r="CM110" s="133"/>
    </row>
    <row r="111" spans="1:91" s="106" customFormat="1" ht="23.1" customHeight="1" x14ac:dyDescent="0.3">
      <c r="A111" s="134">
        <v>108</v>
      </c>
      <c r="B111" s="134" t="s">
        <v>278</v>
      </c>
      <c r="C111" s="135" t="s">
        <v>279</v>
      </c>
      <c r="D111" s="128"/>
      <c r="E111" s="128">
        <f>'RP 1'!Q110</f>
        <v>2.8</v>
      </c>
      <c r="F111" s="128">
        <f>'RP 1'!W110</f>
        <v>2</v>
      </c>
      <c r="G111" s="127">
        <f>'RP 1'!AC110</f>
        <v>2.5</v>
      </c>
      <c r="H111" s="127">
        <f>'RP 1'!AI110</f>
        <v>2.5</v>
      </c>
      <c r="I111" s="128"/>
      <c r="J111" s="128">
        <f>'RP 1'!AU110</f>
        <v>2</v>
      </c>
      <c r="K111" s="128">
        <f>'RP 1'!AZ110</f>
        <v>2</v>
      </c>
      <c r="L111" s="128">
        <f>'RP 1'!BG110</f>
        <v>0</v>
      </c>
      <c r="M111" s="128"/>
      <c r="N111" s="128"/>
      <c r="O111" s="128">
        <f>'R P- 2'!Q110</f>
        <v>2.6</v>
      </c>
      <c r="P111" s="128">
        <f>'R P- 2'!W110</f>
        <v>2.6666666666666665</v>
      </c>
      <c r="Q111" s="128">
        <f>'R P- 2'!AC110</f>
        <v>2.5</v>
      </c>
      <c r="R111" s="128">
        <f>'R P- 2'!AI110</f>
        <v>2.5</v>
      </c>
      <c r="S111" s="128"/>
      <c r="T111" s="128">
        <f>'R P- 2'!AU110</f>
        <v>3</v>
      </c>
      <c r="U111" s="128">
        <f>'R P- 2'!BA110</f>
        <v>2.6666666666666665</v>
      </c>
      <c r="V111" s="128">
        <f>'R P- 2'!BG110</f>
        <v>2</v>
      </c>
      <c r="W111" s="128"/>
      <c r="X111" s="128"/>
      <c r="Y111" s="128" t="str">
        <f>'R P - 3'!Q110</f>
        <v>0</v>
      </c>
      <c r="Z111" s="128" t="str">
        <f>'R P - 3'!W110</f>
        <v>0</v>
      </c>
      <c r="AA111" s="128">
        <f>'R P - 3'!AC110</f>
        <v>0</v>
      </c>
      <c r="AB111" s="128" t="str">
        <f>'R P - 3'!AI110</f>
        <v>0</v>
      </c>
      <c r="AC111" s="128"/>
      <c r="AD111" s="128" t="str">
        <f>'R P - 3'!AU110</f>
        <v>0</v>
      </c>
      <c r="AE111" s="128" t="str">
        <f>'R P - 3'!BA110</f>
        <v>0</v>
      </c>
      <c r="AF111" s="128" t="str">
        <f>'R P - 3'!BG110</f>
        <v>0</v>
      </c>
      <c r="AG111" s="128"/>
      <c r="AH111" s="128"/>
      <c r="AI111" s="128" t="str">
        <f>'R P -4'!Q110</f>
        <v>0</v>
      </c>
      <c r="AJ111" s="128" t="str">
        <f>'R P -4'!W110</f>
        <v>0</v>
      </c>
      <c r="AK111" s="128" t="str">
        <f>'R P -4'!AC110</f>
        <v>0</v>
      </c>
      <c r="AL111" s="128" t="str">
        <f>'R P -4'!AI110</f>
        <v>0</v>
      </c>
      <c r="AM111" s="128"/>
      <c r="AN111" s="128" t="str">
        <f>'R P -4'!AU110</f>
        <v>0</v>
      </c>
      <c r="AO111" s="128" t="str">
        <f>'R P -4'!BA110</f>
        <v>0</v>
      </c>
      <c r="AP111" s="128" t="str">
        <f>'R P -4'!BG110</f>
        <v>0</v>
      </c>
      <c r="AQ111" s="128"/>
      <c r="AR111" s="128"/>
      <c r="AS111" s="128">
        <f>'Reflection -1 '!R110</f>
        <v>3.3333333333333335</v>
      </c>
      <c r="AT111" s="128"/>
      <c r="AU111" s="128"/>
      <c r="AV111" s="128"/>
      <c r="AW111" s="128"/>
      <c r="AX111" s="128"/>
      <c r="AY111" s="128">
        <f>'Reflection -1 '!BB110</f>
        <v>4</v>
      </c>
      <c r="AZ111" s="128"/>
      <c r="BA111" s="128"/>
      <c r="BB111" s="128">
        <f>'Reflection -2'!Q110</f>
        <v>3.6666666666666665</v>
      </c>
      <c r="BC111" s="128"/>
      <c r="BD111" s="128"/>
      <c r="BE111" s="128"/>
      <c r="BF111" s="128"/>
      <c r="BG111" s="128"/>
      <c r="BH111" s="128">
        <f>'Reflection -2'!BA110</f>
        <v>2.5</v>
      </c>
      <c r="BI111" s="128"/>
      <c r="BJ111" s="128"/>
      <c r="BK111" s="128">
        <f>'Reflection -3'!Q110</f>
        <v>0</v>
      </c>
      <c r="BL111" s="128"/>
      <c r="BM111" s="128"/>
      <c r="BN111" s="128"/>
      <c r="BO111" s="128"/>
      <c r="BP111" s="128"/>
      <c r="BQ111" s="128">
        <f>'Reflection -3'!BA110</f>
        <v>0</v>
      </c>
      <c r="BR111" s="128"/>
      <c r="BS111" s="128"/>
      <c r="BT111" s="128">
        <f>'Reflection -3'!Q110</f>
        <v>0</v>
      </c>
      <c r="BU111" s="128"/>
      <c r="BV111" s="128"/>
      <c r="BW111" s="128"/>
      <c r="BX111" s="128"/>
      <c r="BY111" s="128"/>
      <c r="BZ111" s="128">
        <f>'Reflection -4'!BA110</f>
        <v>2.5</v>
      </c>
      <c r="CA111" s="128"/>
      <c r="CB111" s="127"/>
      <c r="CC111" s="128">
        <f>AVERAGE(Internal!$E111,Internal!$O111,Internal!$Y111,Internal!$AI111,Internal!$AS111,Internal!$BB111,Internal!$BK111,Internal!$BT111)</f>
        <v>2.0666666666666669</v>
      </c>
      <c r="CD111" s="128">
        <f>AVERAGE(Internal!$F111,Internal!$P111,Internal!$Z111,Internal!$AJ111)</f>
        <v>2.333333333333333</v>
      </c>
      <c r="CE111" s="127">
        <f>AVERAGE(Internal!$AK111,Internal!$AA111,Internal!$Q111,Internal!$G111)</f>
        <v>1.6666666666666667</v>
      </c>
      <c r="CF111" s="128">
        <f>AVERAGE(Internal!$H111,Internal!$R111,Internal!$AB111,Internal!$AL111)</f>
        <v>2.5</v>
      </c>
      <c r="CG111" s="127"/>
      <c r="CH111" s="128">
        <f>AVERAGE(Internal!$AN111,Internal!$AD111,Internal!$T111,Internal!$J111)</f>
        <v>2.5</v>
      </c>
      <c r="CI111" s="128">
        <f>Internal!$CC111+Internal!$CD111+Internal!$CE111+Internal!$CF111+Internal!$CH111</f>
        <v>11.066666666666666</v>
      </c>
      <c r="CJ111" s="128">
        <f>Internal!$CI111/25*100</f>
        <v>44.266666666666666</v>
      </c>
      <c r="CK111" s="128">
        <f>AVERAGE(Internal!$BZ111,Internal!$BQ111,Internal!$BH111,Internal!$AY111,Internal!$AP111,Internal!$AF111,Internal!$V111,Internal!$L111)</f>
        <v>1.8333333333333333</v>
      </c>
      <c r="CL111" s="128">
        <f>AVERAGE(Internal!$L111,Internal!$V111,Internal!$AF111,Internal!$AP111)</f>
        <v>1</v>
      </c>
      <c r="CM111" s="136"/>
    </row>
    <row r="112" spans="1:91" s="106" customFormat="1" ht="23.1" customHeight="1" x14ac:dyDescent="0.3">
      <c r="A112" s="131">
        <v>109</v>
      </c>
      <c r="B112" s="131" t="s">
        <v>167</v>
      </c>
      <c r="C112" s="132" t="s">
        <v>168</v>
      </c>
      <c r="D112" s="127"/>
      <c r="E112" s="127">
        <f>'RP 1'!Q111</f>
        <v>3</v>
      </c>
      <c r="F112" s="127">
        <f>'RP 1'!W111</f>
        <v>3</v>
      </c>
      <c r="G112" s="127">
        <f>'RP 1'!AC111</f>
        <v>3</v>
      </c>
      <c r="H112" s="127">
        <f>'RP 1'!AI111</f>
        <v>3</v>
      </c>
      <c r="I112" s="127"/>
      <c r="J112" s="127">
        <f>'RP 1'!AU111</f>
        <v>3</v>
      </c>
      <c r="K112" s="127">
        <f>'RP 1'!AZ111</f>
        <v>4</v>
      </c>
      <c r="L112" s="127">
        <f>'RP 1'!BG111</f>
        <v>0</v>
      </c>
      <c r="M112" s="127"/>
      <c r="N112" s="127"/>
      <c r="O112" s="127">
        <f>'R P- 2'!Q111</f>
        <v>3</v>
      </c>
      <c r="P112" s="127">
        <f>'R P- 2'!W111</f>
        <v>3</v>
      </c>
      <c r="Q112" s="127">
        <f>'R P- 2'!AC111</f>
        <v>3</v>
      </c>
      <c r="R112" s="127">
        <f>'R P- 2'!AI111</f>
        <v>3</v>
      </c>
      <c r="S112" s="127"/>
      <c r="T112" s="127">
        <f>'R P- 2'!AU111</f>
        <v>3</v>
      </c>
      <c r="U112" s="127">
        <f>'R P- 2'!BA111</f>
        <v>2.75</v>
      </c>
      <c r="V112" s="127">
        <f>'R P- 2'!BG111</f>
        <v>3</v>
      </c>
      <c r="W112" s="127"/>
      <c r="X112" s="127"/>
      <c r="Y112" s="127" t="str">
        <f>'R P - 3'!Q111</f>
        <v>0</v>
      </c>
      <c r="Z112" s="127" t="str">
        <f>'R P - 3'!W111</f>
        <v>0</v>
      </c>
      <c r="AA112" s="127">
        <f>'R P - 3'!AC111</f>
        <v>0</v>
      </c>
      <c r="AB112" s="127" t="str">
        <f>'R P - 3'!AI111</f>
        <v>0</v>
      </c>
      <c r="AC112" s="127"/>
      <c r="AD112" s="127" t="str">
        <f>'R P - 3'!AU111</f>
        <v>0</v>
      </c>
      <c r="AE112" s="127" t="str">
        <f>'R P - 3'!BA111</f>
        <v>0</v>
      </c>
      <c r="AF112" s="127" t="str">
        <f>'R P - 3'!BG111</f>
        <v>0</v>
      </c>
      <c r="AG112" s="127"/>
      <c r="AH112" s="127"/>
      <c r="AI112" s="127" t="str">
        <f>'R P -4'!Q111</f>
        <v>0</v>
      </c>
      <c r="AJ112" s="127" t="str">
        <f>'R P -4'!W111</f>
        <v>0</v>
      </c>
      <c r="AK112" s="127" t="str">
        <f>'R P -4'!AC111</f>
        <v>0</v>
      </c>
      <c r="AL112" s="127" t="str">
        <f>'R P -4'!AI111</f>
        <v>0</v>
      </c>
      <c r="AM112" s="127"/>
      <c r="AN112" s="127" t="str">
        <f>'R P -4'!AU111</f>
        <v>0</v>
      </c>
      <c r="AO112" s="127" t="str">
        <f>'R P -4'!BA111</f>
        <v>0</v>
      </c>
      <c r="AP112" s="127" t="str">
        <f>'R P -4'!BG111</f>
        <v>0</v>
      </c>
      <c r="AQ112" s="127"/>
      <c r="AR112" s="127"/>
      <c r="AS112" s="127">
        <f>'Reflection -1 '!R111</f>
        <v>3.3333333333333335</v>
      </c>
      <c r="AT112" s="127"/>
      <c r="AU112" s="127"/>
      <c r="AV112" s="127"/>
      <c r="AW112" s="127"/>
      <c r="AX112" s="127"/>
      <c r="AY112" s="127">
        <f>'Reflection -1 '!BB111</f>
        <v>4</v>
      </c>
      <c r="AZ112" s="127"/>
      <c r="BA112" s="127"/>
      <c r="BB112" s="127">
        <f>'Reflection -2'!Q111</f>
        <v>3.3333333333333335</v>
      </c>
      <c r="BC112" s="127"/>
      <c r="BD112" s="127"/>
      <c r="BE112" s="127"/>
      <c r="BF112" s="127"/>
      <c r="BG112" s="127"/>
      <c r="BH112" s="127">
        <f>'Reflection -2'!BA111</f>
        <v>2.5</v>
      </c>
      <c r="BI112" s="127"/>
      <c r="BJ112" s="127"/>
      <c r="BK112" s="127">
        <f>'Reflection -3'!Q111</f>
        <v>3</v>
      </c>
      <c r="BL112" s="127"/>
      <c r="BM112" s="127"/>
      <c r="BN112" s="127"/>
      <c r="BO112" s="127"/>
      <c r="BP112" s="127"/>
      <c r="BQ112" s="127">
        <f>'Reflection -3'!BA111</f>
        <v>1.6666666666666667</v>
      </c>
      <c r="BR112" s="127"/>
      <c r="BS112" s="127"/>
      <c r="BT112" s="127">
        <f>'Reflection -3'!Q111</f>
        <v>3</v>
      </c>
      <c r="BU112" s="127"/>
      <c r="BV112" s="127"/>
      <c r="BW112" s="127"/>
      <c r="BX112" s="127"/>
      <c r="BY112" s="127"/>
      <c r="BZ112" s="127">
        <f>'Reflection -4'!BA111</f>
        <v>2.5</v>
      </c>
      <c r="CA112" s="127"/>
      <c r="CB112" s="127"/>
      <c r="CC112" s="127">
        <f>AVERAGE(Internal!$E112,Internal!$O112,Internal!$Y112,Internal!$AI112,Internal!$AS112,Internal!$BB112,Internal!$BK112,Internal!$BT112)</f>
        <v>3.1111111111111112</v>
      </c>
      <c r="CD112" s="127">
        <f>AVERAGE(Internal!$F112,Internal!$P112,Internal!$Z112,Internal!$AJ112)</f>
        <v>3</v>
      </c>
      <c r="CE112" s="127">
        <f>AVERAGE(Internal!$AK112,Internal!$AA112,Internal!$Q112,Internal!$G112)</f>
        <v>2</v>
      </c>
      <c r="CF112" s="127">
        <f>AVERAGE(Internal!$H112,Internal!$R112,Internal!$AB112,Internal!$AL112)</f>
        <v>3</v>
      </c>
      <c r="CG112" s="127"/>
      <c r="CH112" s="127">
        <f>AVERAGE(Internal!$AN112,Internal!$AD112,Internal!$T112,Internal!$J112)</f>
        <v>3</v>
      </c>
      <c r="CI112" s="127">
        <f>Internal!$CC112+Internal!$CD112+Internal!$CE112+Internal!$CF112+Internal!$CH112</f>
        <v>14.111111111111111</v>
      </c>
      <c r="CJ112" s="127">
        <f>Internal!$CI112/25*100</f>
        <v>56.444444444444443</v>
      </c>
      <c r="CK112" s="127">
        <f>AVERAGE(Internal!$BZ112,Internal!$BQ112,Internal!$BH112,Internal!$AY112,Internal!$AP112,Internal!$AF112,Internal!$V112,Internal!$L112)</f>
        <v>2.2777777777777781</v>
      </c>
      <c r="CL112" s="127">
        <f>AVERAGE(Internal!$L112,Internal!$V112,Internal!$AF112,Internal!$AP112)</f>
        <v>1.5</v>
      </c>
      <c r="CM112" s="133"/>
    </row>
    <row r="113" spans="1:91" s="106" customFormat="1" ht="23.1" customHeight="1" x14ac:dyDescent="0.3">
      <c r="A113" s="134">
        <v>110</v>
      </c>
      <c r="B113" s="134" t="s">
        <v>185</v>
      </c>
      <c r="C113" s="135" t="s">
        <v>186</v>
      </c>
      <c r="D113" s="128"/>
      <c r="E113" s="128">
        <f>'RP 1'!Q112</f>
        <v>2.4</v>
      </c>
      <c r="F113" s="128">
        <f>'RP 1'!W112</f>
        <v>2</v>
      </c>
      <c r="G113" s="127">
        <f>'RP 1'!AC112</f>
        <v>2.5</v>
      </c>
      <c r="H113" s="127">
        <f>'RP 1'!AI112</f>
        <v>2</v>
      </c>
      <c r="I113" s="128"/>
      <c r="J113" s="128">
        <f>'RP 1'!AU112</f>
        <v>2</v>
      </c>
      <c r="K113" s="128">
        <f>'RP 1'!AZ112</f>
        <v>4</v>
      </c>
      <c r="L113" s="128">
        <f>'RP 1'!BG112</f>
        <v>0</v>
      </c>
      <c r="M113" s="129"/>
      <c r="N113" s="128"/>
      <c r="O113" s="128">
        <f>'R P- 2'!Q112</f>
        <v>2.4</v>
      </c>
      <c r="P113" s="128">
        <f>'R P- 2'!W112</f>
        <v>2.3333333333333335</v>
      </c>
      <c r="Q113" s="128">
        <f>'R P- 2'!AC112</f>
        <v>2.5</v>
      </c>
      <c r="R113" s="128">
        <f>'R P- 2'!AI112</f>
        <v>2</v>
      </c>
      <c r="S113" s="128"/>
      <c r="T113" s="128">
        <f>'R P- 2'!AU112</f>
        <v>2.5</v>
      </c>
      <c r="U113" s="128">
        <f>'R P- 2'!BA112</f>
        <v>2.25</v>
      </c>
      <c r="V113" s="128">
        <f>'R P- 2'!BG112</f>
        <v>2</v>
      </c>
      <c r="W113" s="129"/>
      <c r="X113" s="128"/>
      <c r="Y113" s="128">
        <f>'R P - 3'!Q112</f>
        <v>3</v>
      </c>
      <c r="Z113" s="128">
        <f>'R P - 3'!W112</f>
        <v>2.3333333333333335</v>
      </c>
      <c r="AA113" s="128">
        <f>'R P - 3'!AC112</f>
        <v>1</v>
      </c>
      <c r="AB113" s="128">
        <f>'R P - 3'!AI112</f>
        <v>2.6666666666666665</v>
      </c>
      <c r="AC113" s="128"/>
      <c r="AD113" s="129">
        <f>'R P - 3'!AU112</f>
        <v>2.6666666666666665</v>
      </c>
      <c r="AE113" s="129">
        <f>'R P - 3'!BA112</f>
        <v>0</v>
      </c>
      <c r="AF113" s="128">
        <f>'R P - 3'!BG112</f>
        <v>0</v>
      </c>
      <c r="AG113" s="129"/>
      <c r="AH113" s="128"/>
      <c r="AI113" s="128">
        <f>'R P -4'!Q112</f>
        <v>0</v>
      </c>
      <c r="AJ113" s="128">
        <f>'R P -4'!W112</f>
        <v>0</v>
      </c>
      <c r="AK113" s="128">
        <f>'R P -4'!AC112</f>
        <v>0</v>
      </c>
      <c r="AL113" s="128">
        <f>'R P -4'!AI112</f>
        <v>0</v>
      </c>
      <c r="AM113" s="128"/>
      <c r="AN113" s="128">
        <f>'R P -4'!AU112</f>
        <v>0</v>
      </c>
      <c r="AO113" s="128">
        <f>'R P -4'!BA112</f>
        <v>0</v>
      </c>
      <c r="AP113" s="128">
        <f>'R P -4'!BG112</f>
        <v>1</v>
      </c>
      <c r="AQ113" s="129"/>
      <c r="AR113" s="128"/>
      <c r="AS113" s="128">
        <f>'Reflection -1 '!R112</f>
        <v>1.6666666666666667</v>
      </c>
      <c r="AT113" s="128"/>
      <c r="AU113" s="128"/>
      <c r="AV113" s="128"/>
      <c r="AW113" s="128"/>
      <c r="AX113" s="129"/>
      <c r="AY113" s="129">
        <f>'Reflection -1 '!BB112</f>
        <v>3</v>
      </c>
      <c r="AZ113" s="129"/>
      <c r="BA113" s="128"/>
      <c r="BB113" s="128">
        <f>'Reflection -2'!Q112</f>
        <v>3</v>
      </c>
      <c r="BC113" s="128"/>
      <c r="BD113" s="128"/>
      <c r="BE113" s="128"/>
      <c r="BF113" s="128"/>
      <c r="BG113" s="128"/>
      <c r="BH113" s="128">
        <f>'Reflection -2'!BA112</f>
        <v>2.5</v>
      </c>
      <c r="BI113" s="129"/>
      <c r="BJ113" s="128"/>
      <c r="BK113" s="128">
        <f>'Reflection -3'!Q112</f>
        <v>2</v>
      </c>
      <c r="BL113" s="128"/>
      <c r="BM113" s="128"/>
      <c r="BN113" s="128"/>
      <c r="BO113" s="128"/>
      <c r="BP113" s="128"/>
      <c r="BQ113" s="128">
        <f>'Reflection -3'!BA112</f>
        <v>1.6666666666666667</v>
      </c>
      <c r="BR113" s="129"/>
      <c r="BS113" s="128"/>
      <c r="BT113" s="128">
        <f>'Reflection -3'!Q112</f>
        <v>2</v>
      </c>
      <c r="BU113" s="128"/>
      <c r="BV113" s="128"/>
      <c r="BW113" s="128"/>
      <c r="BX113" s="128"/>
      <c r="BY113" s="128"/>
      <c r="BZ113" s="128">
        <f>'Reflection -4'!BA112</f>
        <v>2.5</v>
      </c>
      <c r="CA113" s="129"/>
      <c r="CB113" s="127"/>
      <c r="CC113" s="128">
        <f>AVERAGE(Internal!$E113,Internal!$O113,Internal!$Y113,Internal!$AI113,Internal!$AS113,Internal!$BB113,Internal!$BK113,Internal!$BT113)</f>
        <v>2.0583333333333336</v>
      </c>
      <c r="CD113" s="128">
        <f>AVERAGE(Internal!$F113,Internal!$P113,Internal!$Z113,Internal!$AJ113)</f>
        <v>1.666666666666667</v>
      </c>
      <c r="CE113" s="127">
        <f>AVERAGE(Internal!$AK113,Internal!$AA113,Internal!$Q113,Internal!$G113)</f>
        <v>1.5</v>
      </c>
      <c r="CF113" s="128">
        <f>AVERAGE(Internal!$H113,Internal!$R113,Internal!$AB113,Internal!$AL113)</f>
        <v>1.6666666666666665</v>
      </c>
      <c r="CG113" s="127"/>
      <c r="CH113" s="129">
        <f>AVERAGE(Internal!$AN113,Internal!$AD113,Internal!$T113,Internal!$J113)</f>
        <v>1.7916666666666665</v>
      </c>
      <c r="CI113" s="129">
        <f>Internal!$CC113+Internal!$CD113+Internal!$CE113+Internal!$CF113+Internal!$CH113</f>
        <v>8.6833333333333336</v>
      </c>
      <c r="CJ113" s="129">
        <f>Internal!$CI113/25*100</f>
        <v>34.733333333333334</v>
      </c>
      <c r="CK113" s="129">
        <f>AVERAGE(Internal!$BZ113,Internal!$BQ113,Internal!$BH113,Internal!$AY113,Internal!$AP113,Internal!$AF113,Internal!$V113,Internal!$L113)</f>
        <v>1.5833333333333335</v>
      </c>
      <c r="CL113" s="129">
        <f>AVERAGE(Internal!$L113,Internal!$V113,Internal!$AF113,Internal!$AP113)</f>
        <v>0.75</v>
      </c>
      <c r="CM113" s="136"/>
    </row>
    <row r="114" spans="1:91" s="106" customFormat="1" ht="23.1" customHeight="1" x14ac:dyDescent="0.3">
      <c r="A114" s="131">
        <v>111</v>
      </c>
      <c r="B114" s="131" t="s">
        <v>232</v>
      </c>
      <c r="C114" s="132" t="s">
        <v>233</v>
      </c>
      <c r="D114" s="127"/>
      <c r="E114" s="127">
        <f>'RP 1'!Q113</f>
        <v>1</v>
      </c>
      <c r="F114" s="127">
        <f>'RP 1'!W113</f>
        <v>1</v>
      </c>
      <c r="G114" s="127">
        <f>'RP 1'!AC113</f>
        <v>1</v>
      </c>
      <c r="H114" s="127">
        <f>'RP 1'!AI113</f>
        <v>1</v>
      </c>
      <c r="I114" s="127"/>
      <c r="J114" s="127">
        <f>'RP 1'!AU113</f>
        <v>1</v>
      </c>
      <c r="K114" s="127">
        <f>'RP 1'!AZ113</f>
        <v>3</v>
      </c>
      <c r="L114" s="127">
        <f>'RP 1'!BG113</f>
        <v>0</v>
      </c>
      <c r="M114" s="127"/>
      <c r="N114" s="127"/>
      <c r="O114" s="127">
        <f>'R P- 2'!Q113</f>
        <v>1</v>
      </c>
      <c r="P114" s="127">
        <f>'R P- 2'!W113</f>
        <v>1</v>
      </c>
      <c r="Q114" s="127">
        <f>'R P- 2'!AC113</f>
        <v>1</v>
      </c>
      <c r="R114" s="127">
        <f>'R P- 2'!AI113</f>
        <v>1</v>
      </c>
      <c r="S114" s="127"/>
      <c r="T114" s="127">
        <f>'R P- 2'!AU113</f>
        <v>1</v>
      </c>
      <c r="U114" s="127">
        <f>'R P- 2'!BA113</f>
        <v>0.91666666666666663</v>
      </c>
      <c r="V114" s="127">
        <f>'R P- 2'!BG113</f>
        <v>1</v>
      </c>
      <c r="W114" s="127"/>
      <c r="X114" s="127"/>
      <c r="Y114" s="127" t="str">
        <f>'R P - 3'!Q113</f>
        <v>0</v>
      </c>
      <c r="Z114" s="127" t="str">
        <f>'R P - 3'!W113</f>
        <v>0</v>
      </c>
      <c r="AA114" s="127">
        <f>'R P - 3'!AC113</f>
        <v>0</v>
      </c>
      <c r="AB114" s="127" t="str">
        <f>'R P - 3'!AI113</f>
        <v>0</v>
      </c>
      <c r="AC114" s="127"/>
      <c r="AD114" s="127" t="str">
        <f>'R P - 3'!AU113</f>
        <v>0</v>
      </c>
      <c r="AE114" s="127" t="str">
        <f>'R P - 3'!BA113</f>
        <v>0</v>
      </c>
      <c r="AF114" s="127" t="str">
        <f>'R P - 3'!BG113</f>
        <v>0</v>
      </c>
      <c r="AG114" s="127"/>
      <c r="AH114" s="127"/>
      <c r="AI114" s="127" t="str">
        <f>'R P -4'!Q113</f>
        <v>0</v>
      </c>
      <c r="AJ114" s="127" t="str">
        <f>'R P -4'!W113</f>
        <v>0</v>
      </c>
      <c r="AK114" s="127" t="str">
        <f>'R P -4'!AC113</f>
        <v>0</v>
      </c>
      <c r="AL114" s="127" t="str">
        <f>'R P -4'!AI113</f>
        <v>0</v>
      </c>
      <c r="AM114" s="127"/>
      <c r="AN114" s="127" t="str">
        <f>'R P -4'!AU113</f>
        <v>0</v>
      </c>
      <c r="AO114" s="127" t="str">
        <f>'R P -4'!BA113</f>
        <v>0</v>
      </c>
      <c r="AP114" s="127" t="str">
        <f>'R P -4'!BG113</f>
        <v>0</v>
      </c>
      <c r="AQ114" s="127"/>
      <c r="AR114" s="127"/>
      <c r="AS114" s="127">
        <f>'Reflection -1 '!R113</f>
        <v>3</v>
      </c>
      <c r="AT114" s="127"/>
      <c r="AU114" s="127"/>
      <c r="AV114" s="127"/>
      <c r="AW114" s="127"/>
      <c r="AX114" s="127"/>
      <c r="AY114" s="127">
        <f>'Reflection -1 '!BB113</f>
        <v>3.5</v>
      </c>
      <c r="AZ114" s="127"/>
      <c r="BA114" s="127"/>
      <c r="BB114" s="127">
        <f>'Reflection -2'!Q113</f>
        <v>3.3333333333333335</v>
      </c>
      <c r="BC114" s="127"/>
      <c r="BD114" s="127"/>
      <c r="BE114" s="127"/>
      <c r="BF114" s="127"/>
      <c r="BG114" s="127"/>
      <c r="BH114" s="127">
        <f>'Reflection -2'!BA113</f>
        <v>2.5</v>
      </c>
      <c r="BI114" s="127"/>
      <c r="BJ114" s="127"/>
      <c r="BK114" s="127">
        <f>'Reflection -3'!Q113</f>
        <v>1</v>
      </c>
      <c r="BL114" s="127"/>
      <c r="BM114" s="127"/>
      <c r="BN114" s="127"/>
      <c r="BO114" s="127"/>
      <c r="BP114" s="127"/>
      <c r="BQ114" s="127">
        <f>'Reflection -3'!BA113</f>
        <v>1.6666666666666667</v>
      </c>
      <c r="BR114" s="127"/>
      <c r="BS114" s="127"/>
      <c r="BT114" s="127">
        <f>'Reflection -3'!Q113</f>
        <v>1</v>
      </c>
      <c r="BU114" s="127"/>
      <c r="BV114" s="127"/>
      <c r="BW114" s="127"/>
      <c r="BX114" s="127"/>
      <c r="BY114" s="127"/>
      <c r="BZ114" s="127">
        <f>'Reflection -4'!BA113</f>
        <v>2.5</v>
      </c>
      <c r="CA114" s="127"/>
      <c r="CB114" s="127"/>
      <c r="CC114" s="127">
        <f>AVERAGE(Internal!$E114,Internal!$O114,Internal!$Y114,Internal!$AI114,Internal!$AS114,Internal!$BB114,Internal!$BK114,Internal!$BT114)</f>
        <v>1.7222222222222223</v>
      </c>
      <c r="CD114" s="127">
        <f>AVERAGE(Internal!$F114,Internal!$P114,Internal!$Z114,Internal!$AJ114)</f>
        <v>1</v>
      </c>
      <c r="CE114" s="127">
        <f>AVERAGE(Internal!$AK114,Internal!$AA114,Internal!$Q114,Internal!$G114)</f>
        <v>0.66666666666666663</v>
      </c>
      <c r="CF114" s="127">
        <f>AVERAGE(Internal!$H114,Internal!$R114,Internal!$AB114,Internal!$AL114)</f>
        <v>1</v>
      </c>
      <c r="CG114" s="127"/>
      <c r="CH114" s="127">
        <f>AVERAGE(Internal!$AN114,Internal!$AD114,Internal!$T114,Internal!$J114)</f>
        <v>1</v>
      </c>
      <c r="CI114" s="127">
        <f>Internal!$CC114+Internal!$CD114+Internal!$CE114+Internal!$CF114+Internal!$CH114</f>
        <v>5.3888888888888893</v>
      </c>
      <c r="CJ114" s="127">
        <f>Internal!$CI114/25*100</f>
        <v>21.555555555555557</v>
      </c>
      <c r="CK114" s="127">
        <f>AVERAGE(Internal!$BZ114,Internal!$BQ114,Internal!$BH114,Internal!$AY114,Internal!$AP114,Internal!$AF114,Internal!$V114,Internal!$L114)</f>
        <v>1.8611111111111114</v>
      </c>
      <c r="CL114" s="127">
        <f>AVERAGE(Internal!$L114,Internal!$V114,Internal!$AF114,Internal!$AP114)</f>
        <v>0.5</v>
      </c>
      <c r="CM114" s="133"/>
    </row>
    <row r="115" spans="1:91" s="106" customFormat="1" ht="23.1" customHeight="1" x14ac:dyDescent="0.3">
      <c r="A115" s="134">
        <v>112</v>
      </c>
      <c r="B115" s="134" t="s">
        <v>145</v>
      </c>
      <c r="C115" s="135" t="s">
        <v>146</v>
      </c>
      <c r="D115" s="128"/>
      <c r="E115" s="128">
        <f>'RP 1'!Q114</f>
        <v>2.2000000000000002</v>
      </c>
      <c r="F115" s="128">
        <f>'RP 1'!W114</f>
        <v>2</v>
      </c>
      <c r="G115" s="127">
        <f>'RP 1'!AC114</f>
        <v>2</v>
      </c>
      <c r="H115" s="127">
        <f>'RP 1'!AI114</f>
        <v>3</v>
      </c>
      <c r="I115" s="128"/>
      <c r="J115" s="128">
        <f>'RP 1'!AU114</f>
        <v>1</v>
      </c>
      <c r="K115" s="128">
        <f>'RP 1'!AZ114</f>
        <v>3</v>
      </c>
      <c r="L115" s="128">
        <f>'RP 1'!BG114</f>
        <v>0</v>
      </c>
      <c r="M115" s="128"/>
      <c r="N115" s="128"/>
      <c r="O115" s="128">
        <f>'R P- 2'!Q114</f>
        <v>2.2000000000000002</v>
      </c>
      <c r="P115" s="128">
        <f>'R P- 2'!W114</f>
        <v>2</v>
      </c>
      <c r="Q115" s="128">
        <f>'R P- 2'!AC114</f>
        <v>2</v>
      </c>
      <c r="R115" s="128">
        <f>'R P- 2'!AI114</f>
        <v>3</v>
      </c>
      <c r="S115" s="128"/>
      <c r="T115" s="128">
        <f>'R P- 2'!AU114</f>
        <v>1</v>
      </c>
      <c r="U115" s="128">
        <f>'R P- 2'!BA114</f>
        <v>3</v>
      </c>
      <c r="V115" s="128">
        <f>'R P- 2'!BG114</f>
        <v>4</v>
      </c>
      <c r="W115" s="128"/>
      <c r="X115" s="128"/>
      <c r="Y115" s="128">
        <f>'R P - 3'!Q114</f>
        <v>2.6</v>
      </c>
      <c r="Z115" s="128">
        <f>'R P - 3'!W114</f>
        <v>0</v>
      </c>
      <c r="AA115" s="128">
        <f>'R P - 3'!AC114</f>
        <v>0</v>
      </c>
      <c r="AB115" s="128">
        <f>'R P - 3'!AI114</f>
        <v>0</v>
      </c>
      <c r="AC115" s="128"/>
      <c r="AD115" s="128">
        <f>'R P - 3'!AU114</f>
        <v>0</v>
      </c>
      <c r="AE115" s="128">
        <f>'R P - 3'!BA114</f>
        <v>0</v>
      </c>
      <c r="AF115" s="128">
        <f>'R P - 3'!BG114</f>
        <v>0</v>
      </c>
      <c r="AG115" s="128"/>
      <c r="AH115" s="128"/>
      <c r="AI115" s="128">
        <f>'R P -4'!Q114</f>
        <v>3</v>
      </c>
      <c r="AJ115" s="128">
        <f>'R P -4'!W114</f>
        <v>2</v>
      </c>
      <c r="AK115" s="128">
        <f>'R P -4'!AC114</f>
        <v>2</v>
      </c>
      <c r="AL115" s="128">
        <f>'R P -4'!AI114</f>
        <v>1</v>
      </c>
      <c r="AM115" s="128"/>
      <c r="AN115" s="128">
        <f>'R P -4'!AU114</f>
        <v>2</v>
      </c>
      <c r="AO115" s="128">
        <f>'R P -4'!BA114</f>
        <v>1</v>
      </c>
      <c r="AP115" s="128">
        <f>'R P -4'!BG114</f>
        <v>3</v>
      </c>
      <c r="AQ115" s="128"/>
      <c r="AR115" s="128"/>
      <c r="AS115" s="128">
        <f>'Reflection -1 '!R114</f>
        <v>3</v>
      </c>
      <c r="AT115" s="128"/>
      <c r="AU115" s="128"/>
      <c r="AV115" s="128"/>
      <c r="AW115" s="128"/>
      <c r="AX115" s="128"/>
      <c r="AY115" s="128">
        <f>'Reflection -1 '!BB114</f>
        <v>3.5</v>
      </c>
      <c r="AZ115" s="128"/>
      <c r="BA115" s="128"/>
      <c r="BB115" s="128">
        <f>'Reflection -2'!Q114</f>
        <v>4</v>
      </c>
      <c r="BC115" s="128"/>
      <c r="BD115" s="128"/>
      <c r="BE115" s="128"/>
      <c r="BF115" s="128"/>
      <c r="BG115" s="128"/>
      <c r="BH115" s="128">
        <f>'Reflection -2'!BA114</f>
        <v>2.5</v>
      </c>
      <c r="BI115" s="128"/>
      <c r="BJ115" s="128"/>
      <c r="BK115" s="128">
        <f>'Reflection -3'!Q114</f>
        <v>3.6666666666666665</v>
      </c>
      <c r="BL115" s="128"/>
      <c r="BM115" s="128"/>
      <c r="BN115" s="128"/>
      <c r="BO115" s="128"/>
      <c r="BP115" s="128"/>
      <c r="BQ115" s="128">
        <f>'Reflection -3'!BA114</f>
        <v>1.6666666666666667</v>
      </c>
      <c r="BR115" s="128"/>
      <c r="BS115" s="128"/>
      <c r="BT115" s="128">
        <f>'Reflection -3'!Q114</f>
        <v>3.6666666666666665</v>
      </c>
      <c r="BU115" s="128"/>
      <c r="BV115" s="128"/>
      <c r="BW115" s="128"/>
      <c r="BX115" s="128"/>
      <c r="BY115" s="128"/>
      <c r="BZ115" s="128">
        <f>'Reflection -4'!BA114</f>
        <v>2.5</v>
      </c>
      <c r="CA115" s="128"/>
      <c r="CB115" s="127"/>
      <c r="CC115" s="128">
        <f>AVERAGE(Internal!$E115,Internal!$O115,Internal!$Y115,Internal!$AI115,Internal!$AS115,Internal!$BB115,Internal!$BK115,Internal!$BT115)</f>
        <v>3.041666666666667</v>
      </c>
      <c r="CD115" s="128">
        <f>AVERAGE(Internal!$F115,Internal!$P115,Internal!$Z115,Internal!$AJ115)</f>
        <v>1.5</v>
      </c>
      <c r="CE115" s="127">
        <f>AVERAGE(Internal!$AK115,Internal!$AA115,Internal!$Q115,Internal!$G115)</f>
        <v>1.5</v>
      </c>
      <c r="CF115" s="128">
        <f>AVERAGE(Internal!$H115,Internal!$R115,Internal!$AB115,Internal!$AL115)</f>
        <v>1.75</v>
      </c>
      <c r="CG115" s="127"/>
      <c r="CH115" s="128">
        <f>AVERAGE(Internal!$AN115,Internal!$AD115,Internal!$T115,Internal!$J115)</f>
        <v>1</v>
      </c>
      <c r="CI115" s="128">
        <f>Internal!$CC115+Internal!$CD115+Internal!$CE115+Internal!$CF115+Internal!$CH115</f>
        <v>8.7916666666666679</v>
      </c>
      <c r="CJ115" s="128">
        <f>Internal!$CI115/25*100</f>
        <v>35.166666666666671</v>
      </c>
      <c r="CK115" s="128">
        <f>AVERAGE(Internal!$BZ115,Internal!$BQ115,Internal!$BH115,Internal!$AY115,Internal!$AP115,Internal!$AF115,Internal!$V115,Internal!$L115)</f>
        <v>2.1458333333333335</v>
      </c>
      <c r="CL115" s="128">
        <f>AVERAGE(Internal!$L115,Internal!$V115,Internal!$AF115,Internal!$AP115)</f>
        <v>1.75</v>
      </c>
      <c r="CM115" s="136"/>
    </row>
    <row r="116" spans="1:91" s="106" customFormat="1" ht="23.1" customHeight="1" x14ac:dyDescent="0.3">
      <c r="A116" s="131">
        <v>113</v>
      </c>
      <c r="B116" s="131" t="s">
        <v>200</v>
      </c>
      <c r="C116" s="132" t="s">
        <v>201</v>
      </c>
      <c r="D116" s="127"/>
      <c r="E116" s="127">
        <f>'RP 1'!Q115</f>
        <v>2.2000000000000002</v>
      </c>
      <c r="F116" s="127">
        <f>'RP 1'!W115</f>
        <v>3</v>
      </c>
      <c r="G116" s="127">
        <f>'RP 1'!AC115</f>
        <v>2.5</v>
      </c>
      <c r="H116" s="127">
        <f>'RP 1'!AI115</f>
        <v>2.5</v>
      </c>
      <c r="I116" s="127"/>
      <c r="J116" s="127">
        <f>'RP 1'!AU115</f>
        <v>3</v>
      </c>
      <c r="K116" s="127">
        <f>'RP 1'!AZ115</f>
        <v>3</v>
      </c>
      <c r="L116" s="127">
        <f>'RP 1'!BG115</f>
        <v>0</v>
      </c>
      <c r="M116" s="127"/>
      <c r="N116" s="127"/>
      <c r="O116" s="127">
        <f>'R P- 2'!Q115</f>
        <v>2.4</v>
      </c>
      <c r="P116" s="127">
        <f>'R P- 2'!W115</f>
        <v>2.3333333333333335</v>
      </c>
      <c r="Q116" s="127">
        <f>'R P- 2'!AC115</f>
        <v>2.5</v>
      </c>
      <c r="R116" s="127">
        <f>'R P- 2'!AI115</f>
        <v>2.5</v>
      </c>
      <c r="S116" s="127"/>
      <c r="T116" s="127">
        <f>'R P- 2'!AU115</f>
        <v>2</v>
      </c>
      <c r="U116" s="127">
        <f>'R P- 2'!BA115</f>
        <v>1.9166666666666667</v>
      </c>
      <c r="V116" s="127">
        <f>'R P- 2'!BG115</f>
        <v>3</v>
      </c>
      <c r="W116" s="127"/>
      <c r="X116" s="127"/>
      <c r="Y116" s="127">
        <f>'R P - 3'!Q115</f>
        <v>2</v>
      </c>
      <c r="Z116" s="127">
        <f>'R P - 3'!W115</f>
        <v>2.6666666666666665</v>
      </c>
      <c r="AA116" s="127">
        <f>'R P - 3'!AC115</f>
        <v>1.5</v>
      </c>
      <c r="AB116" s="127">
        <f>'R P - 3'!AI115</f>
        <v>3</v>
      </c>
      <c r="AC116" s="127"/>
      <c r="AD116" s="127">
        <f>'R P - 3'!AU115</f>
        <v>2.6666666666666665</v>
      </c>
      <c r="AE116" s="127">
        <f>'R P - 3'!BA115</f>
        <v>0</v>
      </c>
      <c r="AF116" s="127">
        <f>'R P - 3'!BG115</f>
        <v>0</v>
      </c>
      <c r="AG116" s="127"/>
      <c r="AH116" s="127"/>
      <c r="AI116" s="127">
        <f>'R P -4'!Q115</f>
        <v>1</v>
      </c>
      <c r="AJ116" s="127">
        <f>'R P -4'!W115</f>
        <v>1</v>
      </c>
      <c r="AK116" s="127">
        <f>'R P -4'!AC115</f>
        <v>1</v>
      </c>
      <c r="AL116" s="127">
        <f>'R P -4'!AI115</f>
        <v>1</v>
      </c>
      <c r="AM116" s="127"/>
      <c r="AN116" s="127">
        <f>'R P -4'!AU115</f>
        <v>1</v>
      </c>
      <c r="AO116" s="127">
        <f>'R P -4'!BA115</f>
        <v>1</v>
      </c>
      <c r="AP116" s="127">
        <f>'R P -4'!BG115</f>
        <v>1</v>
      </c>
      <c r="AQ116" s="127"/>
      <c r="AR116" s="127"/>
      <c r="AS116" s="127">
        <f>'Reflection -1 '!R115</f>
        <v>0</v>
      </c>
      <c r="AT116" s="127"/>
      <c r="AU116" s="127"/>
      <c r="AV116" s="127"/>
      <c r="AW116" s="127"/>
      <c r="AX116" s="127"/>
      <c r="AY116" s="127">
        <f>'Reflection -1 '!BB115</f>
        <v>0</v>
      </c>
      <c r="AZ116" s="127"/>
      <c r="BA116" s="127"/>
      <c r="BB116" s="127">
        <f>'Reflection -2'!Q115</f>
        <v>3.6666666666666665</v>
      </c>
      <c r="BC116" s="127"/>
      <c r="BD116" s="127"/>
      <c r="BE116" s="127"/>
      <c r="BF116" s="127"/>
      <c r="BG116" s="127"/>
      <c r="BH116" s="127">
        <f>'Reflection -2'!BA115</f>
        <v>2.5</v>
      </c>
      <c r="BI116" s="127"/>
      <c r="BJ116" s="127"/>
      <c r="BK116" s="127">
        <f>'Reflection -3'!Q115</f>
        <v>0</v>
      </c>
      <c r="BL116" s="127"/>
      <c r="BM116" s="127"/>
      <c r="BN116" s="127"/>
      <c r="BO116" s="127"/>
      <c r="BP116" s="127"/>
      <c r="BQ116" s="127">
        <f>'Reflection -3'!BA115</f>
        <v>0</v>
      </c>
      <c r="BR116" s="127"/>
      <c r="BS116" s="127"/>
      <c r="BT116" s="127">
        <f>'Reflection -3'!Q115</f>
        <v>0</v>
      </c>
      <c r="BU116" s="127"/>
      <c r="BV116" s="127"/>
      <c r="BW116" s="127"/>
      <c r="BX116" s="127"/>
      <c r="BY116" s="127"/>
      <c r="BZ116" s="127">
        <f>'Reflection -4'!BA115</f>
        <v>2.5</v>
      </c>
      <c r="CA116" s="127"/>
      <c r="CB116" s="127"/>
      <c r="CC116" s="127">
        <f>AVERAGE(Internal!$E116,Internal!$O116,Internal!$Y116,Internal!$AI116,Internal!$AS116,Internal!$BB116,Internal!$BK116,Internal!$BT116)</f>
        <v>1.4083333333333332</v>
      </c>
      <c r="CD116" s="127">
        <f>AVERAGE(Internal!$F116,Internal!$P116,Internal!$Z116,Internal!$AJ116)</f>
        <v>2.25</v>
      </c>
      <c r="CE116" s="127">
        <f>AVERAGE(Internal!$AK116,Internal!$AA116,Internal!$Q116,Internal!$G116)</f>
        <v>1.875</v>
      </c>
      <c r="CF116" s="127">
        <f>AVERAGE(Internal!$H116,Internal!$R116,Internal!$AB116,Internal!$AL116)</f>
        <v>2.25</v>
      </c>
      <c r="CG116" s="127"/>
      <c r="CH116" s="127">
        <f>AVERAGE(Internal!$AN116,Internal!$AD116,Internal!$T116,Internal!$J116)</f>
        <v>2.1666666666666665</v>
      </c>
      <c r="CI116" s="127">
        <f>Internal!$CC116+Internal!$CD116+Internal!$CE116+Internal!$CF116+Internal!$CH116</f>
        <v>9.9499999999999993</v>
      </c>
      <c r="CJ116" s="127">
        <f>Internal!$CI116/25*100</f>
        <v>39.799999999999997</v>
      </c>
      <c r="CK116" s="127">
        <f>AVERAGE(Internal!$BZ116,Internal!$BQ116,Internal!$BH116,Internal!$AY116,Internal!$AP116,Internal!$AF116,Internal!$V116,Internal!$L116)</f>
        <v>1.125</v>
      </c>
      <c r="CL116" s="127">
        <f>AVERAGE(Internal!$L116,Internal!$V116,Internal!$AF116,Internal!$AP116)</f>
        <v>1</v>
      </c>
      <c r="CM116" s="133"/>
    </row>
    <row r="117" spans="1:91" s="106" customFormat="1" ht="23.1" customHeight="1" x14ac:dyDescent="0.3">
      <c r="A117" s="134">
        <v>114</v>
      </c>
      <c r="B117" s="134" t="s">
        <v>216</v>
      </c>
      <c r="C117" s="135" t="s">
        <v>217</v>
      </c>
      <c r="D117" s="128"/>
      <c r="E117" s="128">
        <f>'RP 1'!Q116</f>
        <v>2</v>
      </c>
      <c r="F117" s="128">
        <f>'RP 1'!W116</f>
        <v>2</v>
      </c>
      <c r="G117" s="127">
        <f>'RP 1'!AC116</f>
        <v>2</v>
      </c>
      <c r="H117" s="127">
        <f>'RP 1'!AI116</f>
        <v>2</v>
      </c>
      <c r="I117" s="128"/>
      <c r="J117" s="128">
        <f>'RP 1'!AU116</f>
        <v>2</v>
      </c>
      <c r="K117" s="128">
        <f>'RP 1'!AZ116</f>
        <v>1</v>
      </c>
      <c r="L117" s="128">
        <f>'RP 1'!BG116</f>
        <v>0</v>
      </c>
      <c r="M117" s="128"/>
      <c r="N117" s="128"/>
      <c r="O117" s="128">
        <f>'R P- 2'!Q116</f>
        <v>2</v>
      </c>
      <c r="P117" s="128">
        <f>'R P- 2'!W116</f>
        <v>2</v>
      </c>
      <c r="Q117" s="128">
        <f>'R P- 2'!AC116</f>
        <v>2</v>
      </c>
      <c r="R117" s="128">
        <f>'R P- 2'!AI116</f>
        <v>2</v>
      </c>
      <c r="S117" s="128"/>
      <c r="T117" s="128">
        <f>'R P- 2'!AU116</f>
        <v>2</v>
      </c>
      <c r="U117" s="128">
        <f>'R P- 2'!BA116</f>
        <v>1.8333333333333333</v>
      </c>
      <c r="V117" s="128">
        <f>'R P- 2'!BG116</f>
        <v>2</v>
      </c>
      <c r="W117" s="128"/>
      <c r="X117" s="128"/>
      <c r="Y117" s="128" t="str">
        <f>'R P - 3'!Q116</f>
        <v>0</v>
      </c>
      <c r="Z117" s="128" t="str">
        <f>'R P - 3'!W116</f>
        <v>0</v>
      </c>
      <c r="AA117" s="128">
        <f>'R P - 3'!AC116</f>
        <v>0</v>
      </c>
      <c r="AB117" s="128" t="str">
        <f>'R P - 3'!AI116</f>
        <v>0</v>
      </c>
      <c r="AC117" s="128"/>
      <c r="AD117" s="128" t="str">
        <f>'R P - 3'!AU116</f>
        <v>0</v>
      </c>
      <c r="AE117" s="128" t="str">
        <f>'R P - 3'!BA116</f>
        <v>0</v>
      </c>
      <c r="AF117" s="128" t="str">
        <f>'R P - 3'!BG116</f>
        <v>0</v>
      </c>
      <c r="AG117" s="128"/>
      <c r="AH117" s="128"/>
      <c r="AI117" s="128" t="str">
        <f>'R P -4'!Q116</f>
        <v>0</v>
      </c>
      <c r="AJ117" s="128" t="str">
        <f>'R P -4'!W116</f>
        <v>0</v>
      </c>
      <c r="AK117" s="128" t="str">
        <f>'R P -4'!AC116</f>
        <v>0</v>
      </c>
      <c r="AL117" s="128" t="str">
        <f>'R P -4'!AI116</f>
        <v>0</v>
      </c>
      <c r="AM117" s="128"/>
      <c r="AN117" s="128" t="str">
        <f>'R P -4'!AU116</f>
        <v>0</v>
      </c>
      <c r="AO117" s="128" t="str">
        <f>'R P -4'!BA116</f>
        <v>0</v>
      </c>
      <c r="AP117" s="128" t="str">
        <f>'R P -4'!BG116</f>
        <v>0</v>
      </c>
      <c r="AQ117" s="128"/>
      <c r="AR117" s="128"/>
      <c r="AS117" s="128">
        <f>'Reflection -1 '!R116</f>
        <v>2.6666666666666665</v>
      </c>
      <c r="AT117" s="128"/>
      <c r="AU117" s="128"/>
      <c r="AV117" s="128"/>
      <c r="AW117" s="128"/>
      <c r="AX117" s="128"/>
      <c r="AY117" s="128">
        <f>'Reflection -1 '!BB116</f>
        <v>4</v>
      </c>
      <c r="AZ117" s="128"/>
      <c r="BA117" s="128"/>
      <c r="BB117" s="128">
        <f>'Reflection -2'!Q116</f>
        <v>0</v>
      </c>
      <c r="BC117" s="128"/>
      <c r="BD117" s="128"/>
      <c r="BE117" s="128"/>
      <c r="BF117" s="128"/>
      <c r="BG117" s="128"/>
      <c r="BH117" s="128">
        <f>'Reflection -2'!BA116</f>
        <v>0</v>
      </c>
      <c r="BI117" s="128"/>
      <c r="BJ117" s="128"/>
      <c r="BK117" s="128">
        <f>'Reflection -3'!Q116</f>
        <v>0</v>
      </c>
      <c r="BL117" s="128"/>
      <c r="BM117" s="128"/>
      <c r="BN117" s="128"/>
      <c r="BO117" s="128"/>
      <c r="BP117" s="128"/>
      <c r="BQ117" s="128">
        <f>'Reflection -3'!BA116</f>
        <v>1.6666666666666667</v>
      </c>
      <c r="BR117" s="128"/>
      <c r="BS117" s="128"/>
      <c r="BT117" s="128">
        <f>'Reflection -3'!Q116</f>
        <v>0</v>
      </c>
      <c r="BU117" s="128"/>
      <c r="BV117" s="128"/>
      <c r="BW117" s="128"/>
      <c r="BX117" s="128"/>
      <c r="BY117" s="128"/>
      <c r="BZ117" s="128">
        <f>'Reflection -4'!BA116</f>
        <v>0</v>
      </c>
      <c r="CA117" s="128"/>
      <c r="CB117" s="127"/>
      <c r="CC117" s="128">
        <f>AVERAGE(Internal!$E117,Internal!$O117,Internal!$Y117,Internal!$AI117,Internal!$AS117,Internal!$BB117,Internal!$BK117,Internal!$BT117)</f>
        <v>1.1111111111111109</v>
      </c>
      <c r="CD117" s="128">
        <f>AVERAGE(Internal!$F117,Internal!$P117,Internal!$Z117,Internal!$AJ117)</f>
        <v>2</v>
      </c>
      <c r="CE117" s="127">
        <f>AVERAGE(Internal!$AK117,Internal!$AA117,Internal!$Q117,Internal!$G117)</f>
        <v>1.3333333333333333</v>
      </c>
      <c r="CF117" s="128">
        <f>AVERAGE(Internal!$H117,Internal!$R117,Internal!$AB117,Internal!$AL117)</f>
        <v>2</v>
      </c>
      <c r="CG117" s="127"/>
      <c r="CH117" s="128">
        <f>AVERAGE(Internal!$AN117,Internal!$AD117,Internal!$T117,Internal!$J117)</f>
        <v>2</v>
      </c>
      <c r="CI117" s="128">
        <f>Internal!$CC117+Internal!$CD117+Internal!$CE117+Internal!$CF117+Internal!$CH117</f>
        <v>8.4444444444444429</v>
      </c>
      <c r="CJ117" s="128">
        <f>Internal!$CI117/25*100</f>
        <v>33.777777777777771</v>
      </c>
      <c r="CK117" s="128">
        <f>AVERAGE(Internal!$BZ117,Internal!$BQ117,Internal!$BH117,Internal!$AY117,Internal!$AP117,Internal!$AF117,Internal!$V117,Internal!$L117)</f>
        <v>1.2777777777777779</v>
      </c>
      <c r="CL117" s="128">
        <f>AVERAGE(Internal!$L117,Internal!$V117,Internal!$AF117,Internal!$AP117)</f>
        <v>1</v>
      </c>
      <c r="CM117" s="136"/>
    </row>
    <row r="118" spans="1:91" s="106" customFormat="1" ht="23.1" customHeight="1" x14ac:dyDescent="0.3">
      <c r="A118" s="131">
        <v>115</v>
      </c>
      <c r="B118" s="131" t="s">
        <v>234</v>
      </c>
      <c r="C118" s="132" t="s">
        <v>235</v>
      </c>
      <c r="D118" s="127"/>
      <c r="E118" s="127">
        <f>'RP 1'!Q117</f>
        <v>2</v>
      </c>
      <c r="F118" s="127">
        <f>'RP 1'!W117</f>
        <v>2</v>
      </c>
      <c r="G118" s="127">
        <f>'RP 1'!AC117</f>
        <v>2</v>
      </c>
      <c r="H118" s="127">
        <f>'RP 1'!AI117</f>
        <v>2</v>
      </c>
      <c r="I118" s="127"/>
      <c r="J118" s="127">
        <f>'RP 1'!AU117</f>
        <v>2</v>
      </c>
      <c r="K118" s="127">
        <f>'RP 1'!AZ117</f>
        <v>1</v>
      </c>
      <c r="L118" s="127">
        <f>'RP 1'!BG117</f>
        <v>0</v>
      </c>
      <c r="M118" s="127"/>
      <c r="N118" s="127"/>
      <c r="O118" s="127">
        <f>'R P- 2'!Q117</f>
        <v>2</v>
      </c>
      <c r="P118" s="127">
        <f>'R P- 2'!W117</f>
        <v>2</v>
      </c>
      <c r="Q118" s="127">
        <f>'R P- 2'!AC117</f>
        <v>2</v>
      </c>
      <c r="R118" s="127">
        <f>'R P- 2'!AI117</f>
        <v>2</v>
      </c>
      <c r="S118" s="127"/>
      <c r="T118" s="127">
        <f>'R P- 2'!AU117</f>
        <v>2</v>
      </c>
      <c r="U118" s="127">
        <f>'R P- 2'!BA117</f>
        <v>1.8333333333333333</v>
      </c>
      <c r="V118" s="127">
        <f>'R P- 2'!BG117</f>
        <v>2</v>
      </c>
      <c r="W118" s="127"/>
      <c r="X118" s="127"/>
      <c r="Y118" s="127" t="str">
        <f>'R P - 3'!Q117</f>
        <v>0</v>
      </c>
      <c r="Z118" s="127" t="str">
        <f>'R P - 3'!W117</f>
        <v>0</v>
      </c>
      <c r="AA118" s="127">
        <f>'R P - 3'!AC117</f>
        <v>0</v>
      </c>
      <c r="AB118" s="127" t="str">
        <f>'R P - 3'!AI117</f>
        <v>0</v>
      </c>
      <c r="AC118" s="127"/>
      <c r="AD118" s="127" t="str">
        <f>'R P - 3'!AU117</f>
        <v>0</v>
      </c>
      <c r="AE118" s="127" t="str">
        <f>'R P - 3'!BA117</f>
        <v>0</v>
      </c>
      <c r="AF118" s="127" t="str">
        <f>'R P - 3'!BG117</f>
        <v>0</v>
      </c>
      <c r="AG118" s="127"/>
      <c r="AH118" s="127"/>
      <c r="AI118" s="127" t="str">
        <f>'R P -4'!Q117</f>
        <v>0</v>
      </c>
      <c r="AJ118" s="127" t="str">
        <f>'R P -4'!W117</f>
        <v>0</v>
      </c>
      <c r="AK118" s="127" t="str">
        <f>'R P -4'!AC117</f>
        <v>0</v>
      </c>
      <c r="AL118" s="127" t="str">
        <f>'R P -4'!AI117</f>
        <v>0</v>
      </c>
      <c r="AM118" s="127"/>
      <c r="AN118" s="127" t="str">
        <f>'R P -4'!AU117</f>
        <v>0</v>
      </c>
      <c r="AO118" s="127" t="str">
        <f>'R P -4'!BA117</f>
        <v>0</v>
      </c>
      <c r="AP118" s="127" t="str">
        <f>'R P -4'!BG117</f>
        <v>0</v>
      </c>
      <c r="AQ118" s="127"/>
      <c r="AR118" s="127"/>
      <c r="AS118" s="127">
        <f>'Reflection -1 '!R117</f>
        <v>2</v>
      </c>
      <c r="AT118" s="127"/>
      <c r="AU118" s="127"/>
      <c r="AV118" s="127"/>
      <c r="AW118" s="127"/>
      <c r="AX118" s="127"/>
      <c r="AY118" s="127">
        <f>'Reflection -1 '!BB117</f>
        <v>3.5</v>
      </c>
      <c r="AZ118" s="127"/>
      <c r="BA118" s="127"/>
      <c r="BB118" s="127">
        <f>'Reflection -2'!Q117</f>
        <v>3</v>
      </c>
      <c r="BC118" s="127"/>
      <c r="BD118" s="127"/>
      <c r="BE118" s="127"/>
      <c r="BF118" s="127"/>
      <c r="BG118" s="127"/>
      <c r="BH118" s="127">
        <f>'Reflection -2'!BA117</f>
        <v>2.5</v>
      </c>
      <c r="BI118" s="127"/>
      <c r="BJ118" s="127"/>
      <c r="BK118" s="127">
        <f>'Reflection -3'!Q117</f>
        <v>2</v>
      </c>
      <c r="BL118" s="127"/>
      <c r="BM118" s="127"/>
      <c r="BN118" s="127"/>
      <c r="BO118" s="127"/>
      <c r="BP118" s="127"/>
      <c r="BQ118" s="127">
        <f>'Reflection -3'!BA117</f>
        <v>1.6666666666666667</v>
      </c>
      <c r="BR118" s="127"/>
      <c r="BS118" s="127"/>
      <c r="BT118" s="127">
        <f>'Reflection -3'!Q117</f>
        <v>2</v>
      </c>
      <c r="BU118" s="127"/>
      <c r="BV118" s="127"/>
      <c r="BW118" s="127"/>
      <c r="BX118" s="127"/>
      <c r="BY118" s="127"/>
      <c r="BZ118" s="127">
        <f>'Reflection -4'!BA117</f>
        <v>2.5</v>
      </c>
      <c r="CA118" s="127"/>
      <c r="CB118" s="127"/>
      <c r="CC118" s="127">
        <f>AVERAGE(Internal!$E118,Internal!$O118,Internal!$Y118,Internal!$AI118,Internal!$AS118,Internal!$BB118,Internal!$BK118,Internal!$BT118)</f>
        <v>2.1666666666666665</v>
      </c>
      <c r="CD118" s="127">
        <f>AVERAGE(Internal!$F118,Internal!$P118,Internal!$Z118,Internal!$AJ118)</f>
        <v>2</v>
      </c>
      <c r="CE118" s="127">
        <f>AVERAGE(Internal!$AK118,Internal!$AA118,Internal!$Q118,Internal!$G118)</f>
        <v>1.3333333333333333</v>
      </c>
      <c r="CF118" s="127">
        <f>AVERAGE(Internal!$H118,Internal!$R118,Internal!$AB118,Internal!$AL118)</f>
        <v>2</v>
      </c>
      <c r="CG118" s="127"/>
      <c r="CH118" s="127">
        <f>AVERAGE(Internal!$AN118,Internal!$AD118,Internal!$T118,Internal!$J118)</f>
        <v>2</v>
      </c>
      <c r="CI118" s="127">
        <f>Internal!$CC118+Internal!$CD118+Internal!$CE118+Internal!$CF118+Internal!$CH118</f>
        <v>9.5</v>
      </c>
      <c r="CJ118" s="127">
        <f>Internal!$CI118/25*100</f>
        <v>38</v>
      </c>
      <c r="CK118" s="127">
        <f>AVERAGE(Internal!$BZ118,Internal!$BQ118,Internal!$BH118,Internal!$AY118,Internal!$AP118,Internal!$AF118,Internal!$V118,Internal!$L118)</f>
        <v>2.0277777777777781</v>
      </c>
      <c r="CL118" s="127">
        <f>AVERAGE(Internal!$L118,Internal!$V118,Internal!$AF118,Internal!$AP118)</f>
        <v>1</v>
      </c>
      <c r="CM118" s="133"/>
    </row>
    <row r="119" spans="1:91" s="106" customFormat="1" ht="23.1" customHeight="1" x14ac:dyDescent="0.3">
      <c r="A119" s="134">
        <v>116</v>
      </c>
      <c r="B119" s="134" t="s">
        <v>353</v>
      </c>
      <c r="C119" s="135" t="s">
        <v>354</v>
      </c>
      <c r="D119" s="128"/>
      <c r="E119" s="128" t="str">
        <f>'RP 1'!Q118</f>
        <v>0</v>
      </c>
      <c r="F119" s="128" t="str">
        <f>'RP 1'!W118</f>
        <v>0</v>
      </c>
      <c r="G119" s="127" t="str">
        <f>'RP 1'!AC118</f>
        <v>0</v>
      </c>
      <c r="H119" s="127" t="str">
        <f>'RP 1'!AI118</f>
        <v>0</v>
      </c>
      <c r="I119" s="128"/>
      <c r="J119" s="128" t="str">
        <f>'RP 1'!AU118</f>
        <v>0</v>
      </c>
      <c r="K119" s="128" t="str">
        <f>'RP 1'!AZ118</f>
        <v>0</v>
      </c>
      <c r="L119" s="128" t="str">
        <f>'RP 1'!BG118</f>
        <v>0</v>
      </c>
      <c r="M119" s="128"/>
      <c r="N119" s="128"/>
      <c r="O119" s="128" t="str">
        <f>'R P- 2'!Q118</f>
        <v>0</v>
      </c>
      <c r="P119" s="128" t="str">
        <f>'R P- 2'!W118</f>
        <v>0</v>
      </c>
      <c r="Q119" s="128" t="str">
        <f>'R P- 2'!AC118</f>
        <v>0</v>
      </c>
      <c r="R119" s="128" t="str">
        <f>'R P- 2'!AI118</f>
        <v>0</v>
      </c>
      <c r="S119" s="128"/>
      <c r="T119" s="128" t="str">
        <f>'R P- 2'!AU118</f>
        <v>0</v>
      </c>
      <c r="U119" s="128" t="str">
        <f>'R P- 2'!BA118</f>
        <v>0</v>
      </c>
      <c r="V119" s="128" t="str">
        <f>'R P- 2'!BG118</f>
        <v>0</v>
      </c>
      <c r="W119" s="128"/>
      <c r="X119" s="128"/>
      <c r="Y119" s="128" t="str">
        <f>'R P - 3'!Q118</f>
        <v>0</v>
      </c>
      <c r="Z119" s="128" t="str">
        <f>'R P - 3'!W118</f>
        <v>0</v>
      </c>
      <c r="AA119" s="128">
        <f>'R P - 3'!AC118</f>
        <v>0</v>
      </c>
      <c r="AB119" s="128" t="str">
        <f>'R P - 3'!AI118</f>
        <v>0</v>
      </c>
      <c r="AC119" s="128"/>
      <c r="AD119" s="128" t="str">
        <f>'R P - 3'!AU118</f>
        <v>0</v>
      </c>
      <c r="AE119" s="128" t="str">
        <f>'R P - 3'!BA118</f>
        <v>0</v>
      </c>
      <c r="AF119" s="128" t="str">
        <f>'R P - 3'!BG118</f>
        <v>0</v>
      </c>
      <c r="AG119" s="128"/>
      <c r="AH119" s="128"/>
      <c r="AI119" s="128" t="str">
        <f>'R P -4'!Q118</f>
        <v>0</v>
      </c>
      <c r="AJ119" s="128" t="str">
        <f>'R P -4'!W118</f>
        <v>0</v>
      </c>
      <c r="AK119" s="128" t="str">
        <f>'R P -4'!AC118</f>
        <v>0</v>
      </c>
      <c r="AL119" s="128" t="str">
        <f>'R P -4'!AI118</f>
        <v>0</v>
      </c>
      <c r="AM119" s="128"/>
      <c r="AN119" s="128" t="str">
        <f>'R P -4'!AU118</f>
        <v>0</v>
      </c>
      <c r="AO119" s="128" t="str">
        <f>'R P -4'!BA118</f>
        <v>0</v>
      </c>
      <c r="AP119" s="128" t="str">
        <f>'R P -4'!BG118</f>
        <v>0</v>
      </c>
      <c r="AQ119" s="128"/>
      <c r="AR119" s="128"/>
      <c r="AS119" s="128" t="str">
        <f>'Reflection -1 '!R118</f>
        <v>0</v>
      </c>
      <c r="AT119" s="128"/>
      <c r="AU119" s="128"/>
      <c r="AV119" s="128"/>
      <c r="AW119" s="128"/>
      <c r="AX119" s="128"/>
      <c r="AY119" s="128" t="str">
        <f>'Reflection -1 '!BB118</f>
        <v>0</v>
      </c>
      <c r="AZ119" s="128"/>
      <c r="BA119" s="128"/>
      <c r="BB119" s="128" t="str">
        <f>'Reflection -2'!Q118</f>
        <v>0</v>
      </c>
      <c r="BC119" s="128"/>
      <c r="BD119" s="128"/>
      <c r="BE119" s="128"/>
      <c r="BF119" s="128"/>
      <c r="BG119" s="128"/>
      <c r="BH119" s="128" t="str">
        <f>'Reflection -2'!BA118</f>
        <v>0</v>
      </c>
      <c r="BI119" s="128"/>
      <c r="BJ119" s="128"/>
      <c r="BK119" s="128" t="str">
        <f>'Reflection -3'!Q118</f>
        <v>0</v>
      </c>
      <c r="BL119" s="128"/>
      <c r="BM119" s="128"/>
      <c r="BN119" s="128"/>
      <c r="BO119" s="128"/>
      <c r="BP119" s="128"/>
      <c r="BQ119" s="128" t="str">
        <f>'Reflection -3'!BA118</f>
        <v>0</v>
      </c>
      <c r="BR119" s="128"/>
      <c r="BS119" s="128"/>
      <c r="BT119" s="128" t="str">
        <f>'Reflection -3'!Q118</f>
        <v>0</v>
      </c>
      <c r="BU119" s="128"/>
      <c r="BV119" s="128"/>
      <c r="BW119" s="128"/>
      <c r="BX119" s="128"/>
      <c r="BY119" s="128"/>
      <c r="BZ119" s="128" t="str">
        <f>'Reflection -4'!BA118</f>
        <v>0</v>
      </c>
      <c r="CA119" s="128"/>
      <c r="CB119" s="127"/>
      <c r="CC119" s="128" t="e">
        <f>AVERAGE(Internal!$E119,Internal!$O119,Internal!$Y119,Internal!$AI119,Internal!$AS119,Internal!$BB119,Internal!$BK119,Internal!$BT119)</f>
        <v>#DIV/0!</v>
      </c>
      <c r="CD119" s="128" t="e">
        <f>AVERAGE(Internal!$F119,Internal!$P119,Internal!$Z119,Internal!$AJ119)</f>
        <v>#DIV/0!</v>
      </c>
      <c r="CE119" s="127">
        <f>AVERAGE(Internal!$AK119,Internal!$AA119,Internal!$Q119,Internal!$G119)</f>
        <v>0</v>
      </c>
      <c r="CF119" s="128" t="e">
        <f>AVERAGE(Internal!$H119,Internal!$R119,Internal!$AB119,Internal!$AL119)</f>
        <v>#DIV/0!</v>
      </c>
      <c r="CG119" s="127"/>
      <c r="CH119" s="128" t="e">
        <f>AVERAGE(Internal!$AN119,Internal!$AD119,Internal!$T119,Internal!$J119)</f>
        <v>#DIV/0!</v>
      </c>
      <c r="CI119" s="128" t="e">
        <f>Internal!$CC119+Internal!$CD119+Internal!$CE119+Internal!$CF119+Internal!$CH119</f>
        <v>#DIV/0!</v>
      </c>
      <c r="CJ119" s="128" t="e">
        <f>Internal!$CI119/25*100</f>
        <v>#DIV/0!</v>
      </c>
      <c r="CK119" s="128" t="e">
        <f>AVERAGE(Internal!$BZ119,Internal!$BQ119,Internal!$BH119,Internal!$AY119,Internal!$AP119,Internal!$AF119,Internal!$V119,Internal!$L119)</f>
        <v>#DIV/0!</v>
      </c>
      <c r="CL119" s="128" t="e">
        <f>AVERAGE(Internal!$L119,Internal!$V119,Internal!$AF119,Internal!$AP119)</f>
        <v>#DIV/0!</v>
      </c>
      <c r="CM119" s="136"/>
    </row>
    <row r="120" spans="1:91" s="106" customFormat="1" ht="23.1" customHeight="1" x14ac:dyDescent="0.3">
      <c r="A120" s="131">
        <v>117</v>
      </c>
      <c r="B120" s="131" t="s">
        <v>202</v>
      </c>
      <c r="C120" s="132" t="s">
        <v>203</v>
      </c>
      <c r="D120" s="127"/>
      <c r="E120" s="127">
        <f>'RP 1'!Q119</f>
        <v>3.6</v>
      </c>
      <c r="F120" s="127">
        <f>'RP 1'!W119</f>
        <v>3</v>
      </c>
      <c r="G120" s="127">
        <f>'RP 1'!AC119</f>
        <v>3.5</v>
      </c>
      <c r="H120" s="127">
        <f>'RP 1'!AI119</f>
        <v>3.5</v>
      </c>
      <c r="I120" s="127"/>
      <c r="J120" s="127">
        <f>'RP 1'!AU119</f>
        <v>3</v>
      </c>
      <c r="K120" s="127">
        <f>'RP 1'!AZ119</f>
        <v>0</v>
      </c>
      <c r="L120" s="127">
        <f>'RP 1'!BG119</f>
        <v>0</v>
      </c>
      <c r="M120" s="127"/>
      <c r="N120" s="127"/>
      <c r="O120" s="127">
        <f>'R P- 2'!Q119</f>
        <v>3.2</v>
      </c>
      <c r="P120" s="127">
        <f>'R P- 2'!W119</f>
        <v>3.6666666666666665</v>
      </c>
      <c r="Q120" s="127">
        <f>'R P- 2'!AC119</f>
        <v>3.5</v>
      </c>
      <c r="R120" s="127">
        <f>'R P- 2'!AI119</f>
        <v>3.5</v>
      </c>
      <c r="S120" s="127"/>
      <c r="T120" s="127">
        <f>'R P- 2'!AU119</f>
        <v>3.5</v>
      </c>
      <c r="U120" s="127">
        <f>'R P- 2'!BA119</f>
        <v>3.1666666666666665</v>
      </c>
      <c r="V120" s="127">
        <f>'R P- 2'!BG119</f>
        <v>3</v>
      </c>
      <c r="W120" s="127"/>
      <c r="X120" s="127"/>
      <c r="Y120" s="127" t="str">
        <f>'R P - 3'!Q119</f>
        <v>0</v>
      </c>
      <c r="Z120" s="127" t="str">
        <f>'R P - 3'!W119</f>
        <v>0</v>
      </c>
      <c r="AA120" s="127">
        <f>'R P - 3'!AC119</f>
        <v>0</v>
      </c>
      <c r="AB120" s="127" t="str">
        <f>'R P - 3'!AI119</f>
        <v>0</v>
      </c>
      <c r="AC120" s="127"/>
      <c r="AD120" s="127" t="str">
        <f>'R P - 3'!AU119</f>
        <v>0</v>
      </c>
      <c r="AE120" s="127" t="str">
        <f>'R P - 3'!BA119</f>
        <v>0</v>
      </c>
      <c r="AF120" s="127" t="str">
        <f>'R P - 3'!BG119</f>
        <v>0</v>
      </c>
      <c r="AG120" s="127"/>
      <c r="AH120" s="127"/>
      <c r="AI120" s="127" t="str">
        <f>'R P -4'!Q119</f>
        <v>0</v>
      </c>
      <c r="AJ120" s="127" t="str">
        <f>'R P -4'!W119</f>
        <v>0</v>
      </c>
      <c r="AK120" s="127" t="str">
        <f>'R P -4'!AC119</f>
        <v>0</v>
      </c>
      <c r="AL120" s="127" t="str">
        <f>'R P -4'!AI119</f>
        <v>0</v>
      </c>
      <c r="AM120" s="127"/>
      <c r="AN120" s="127" t="str">
        <f>'R P -4'!AU119</f>
        <v>0</v>
      </c>
      <c r="AO120" s="127" t="str">
        <f>'R P -4'!BA119</f>
        <v>0</v>
      </c>
      <c r="AP120" s="127" t="str">
        <f>'R P -4'!BG119</f>
        <v>0</v>
      </c>
      <c r="AQ120" s="127"/>
      <c r="AR120" s="127"/>
      <c r="AS120" s="127">
        <f>'Reflection -1 '!R119</f>
        <v>3.3333333333333335</v>
      </c>
      <c r="AT120" s="127"/>
      <c r="AU120" s="127"/>
      <c r="AV120" s="127"/>
      <c r="AW120" s="127"/>
      <c r="AX120" s="127"/>
      <c r="AY120" s="127">
        <f>'Reflection -1 '!BB119</f>
        <v>4</v>
      </c>
      <c r="AZ120" s="127"/>
      <c r="BA120" s="127"/>
      <c r="BB120" s="127">
        <f>'Reflection -2'!Q119</f>
        <v>0</v>
      </c>
      <c r="BC120" s="127"/>
      <c r="BD120" s="127"/>
      <c r="BE120" s="127"/>
      <c r="BF120" s="127"/>
      <c r="BG120" s="127"/>
      <c r="BH120" s="127">
        <f>'Reflection -2'!BA119</f>
        <v>0</v>
      </c>
      <c r="BI120" s="127"/>
      <c r="BJ120" s="127"/>
      <c r="BK120" s="127">
        <f>'Reflection -3'!Q119</f>
        <v>0</v>
      </c>
      <c r="BL120" s="127"/>
      <c r="BM120" s="127"/>
      <c r="BN120" s="127"/>
      <c r="BO120" s="127"/>
      <c r="BP120" s="127"/>
      <c r="BQ120" s="127">
        <f>'Reflection -3'!BA119</f>
        <v>0</v>
      </c>
      <c r="BR120" s="127"/>
      <c r="BS120" s="127"/>
      <c r="BT120" s="127">
        <f>'Reflection -3'!Q119</f>
        <v>0</v>
      </c>
      <c r="BU120" s="127"/>
      <c r="BV120" s="127"/>
      <c r="BW120" s="127"/>
      <c r="BX120" s="127"/>
      <c r="BY120" s="127"/>
      <c r="BZ120" s="127">
        <f>'Reflection -4'!BA119</f>
        <v>0</v>
      </c>
      <c r="CA120" s="127"/>
      <c r="CB120" s="127"/>
      <c r="CC120" s="127">
        <f>AVERAGE(Internal!$E120,Internal!$O120,Internal!$Y120,Internal!$AI120,Internal!$AS120,Internal!$BB120,Internal!$BK120,Internal!$BT120)</f>
        <v>1.6888888888888891</v>
      </c>
      <c r="CD120" s="127">
        <f>AVERAGE(Internal!$F120,Internal!$P120,Internal!$Z120,Internal!$AJ120)</f>
        <v>3.333333333333333</v>
      </c>
      <c r="CE120" s="127">
        <f>AVERAGE(Internal!$AK120,Internal!$AA120,Internal!$Q120,Internal!$G120)</f>
        <v>2.3333333333333335</v>
      </c>
      <c r="CF120" s="127">
        <f>AVERAGE(Internal!$H120,Internal!$R120,Internal!$AB120,Internal!$AL120)</f>
        <v>3.5</v>
      </c>
      <c r="CG120" s="127"/>
      <c r="CH120" s="127">
        <f>AVERAGE(Internal!$AN120,Internal!$AD120,Internal!$T120,Internal!$J120)</f>
        <v>3.25</v>
      </c>
      <c r="CI120" s="127">
        <f>Internal!$CC120+Internal!$CD120+Internal!$CE120+Internal!$CF120+Internal!$CH120</f>
        <v>14.105555555555556</v>
      </c>
      <c r="CJ120" s="127">
        <f>Internal!$CI120/25*100</f>
        <v>56.422222222222231</v>
      </c>
      <c r="CK120" s="127">
        <f>AVERAGE(Internal!$BZ120,Internal!$BQ120,Internal!$BH120,Internal!$AY120,Internal!$AP120,Internal!$AF120,Internal!$V120,Internal!$L120)</f>
        <v>1.1666666666666667</v>
      </c>
      <c r="CL120" s="127">
        <f>AVERAGE(Internal!$L120,Internal!$V120,Internal!$AF120,Internal!$AP120)</f>
        <v>1.5</v>
      </c>
      <c r="CM120" s="133"/>
    </row>
    <row r="121" spans="1:91" s="106" customFormat="1" ht="23.1" customHeight="1" x14ac:dyDescent="0.3">
      <c r="A121" s="134">
        <v>118</v>
      </c>
      <c r="B121" s="134" t="s">
        <v>355</v>
      </c>
      <c r="C121" s="135" t="s">
        <v>356</v>
      </c>
      <c r="D121" s="128"/>
      <c r="E121" s="128" t="str">
        <f>'RP 1'!Q120</f>
        <v>0</v>
      </c>
      <c r="F121" s="128" t="str">
        <f>'RP 1'!W120</f>
        <v>0</v>
      </c>
      <c r="G121" s="127" t="str">
        <f>'RP 1'!AC120</f>
        <v>0</v>
      </c>
      <c r="H121" s="127" t="str">
        <f>'RP 1'!AI120</f>
        <v>0</v>
      </c>
      <c r="I121" s="128"/>
      <c r="J121" s="128" t="str">
        <f>'RP 1'!AU120</f>
        <v>0</v>
      </c>
      <c r="K121" s="128" t="str">
        <f>'RP 1'!AZ120</f>
        <v>0</v>
      </c>
      <c r="L121" s="128" t="str">
        <f>'RP 1'!BG120</f>
        <v>0</v>
      </c>
      <c r="M121" s="128"/>
      <c r="N121" s="128"/>
      <c r="O121" s="128" t="str">
        <f>'R P- 2'!Q120</f>
        <v>0</v>
      </c>
      <c r="P121" s="128" t="str">
        <f>'R P- 2'!W120</f>
        <v>0</v>
      </c>
      <c r="Q121" s="128" t="str">
        <f>'R P- 2'!AC120</f>
        <v>0</v>
      </c>
      <c r="R121" s="128" t="str">
        <f>'R P- 2'!AI120</f>
        <v>0</v>
      </c>
      <c r="S121" s="128"/>
      <c r="T121" s="128" t="str">
        <f>'R P- 2'!AU120</f>
        <v>0</v>
      </c>
      <c r="U121" s="128" t="str">
        <f>'R P- 2'!BA120</f>
        <v>0</v>
      </c>
      <c r="V121" s="128" t="str">
        <f>'R P- 2'!BG120</f>
        <v>0</v>
      </c>
      <c r="W121" s="128"/>
      <c r="X121" s="128"/>
      <c r="Y121" s="128" t="str">
        <f>'R P - 3'!Q120</f>
        <v>0</v>
      </c>
      <c r="Z121" s="128" t="str">
        <f>'R P - 3'!W120</f>
        <v>0</v>
      </c>
      <c r="AA121" s="128">
        <f>'R P - 3'!AC120</f>
        <v>0</v>
      </c>
      <c r="AB121" s="128" t="str">
        <f>'R P - 3'!AI120</f>
        <v>0</v>
      </c>
      <c r="AC121" s="128"/>
      <c r="AD121" s="128" t="str">
        <f>'R P - 3'!AU120</f>
        <v>0</v>
      </c>
      <c r="AE121" s="128" t="str">
        <f>'R P - 3'!BA120</f>
        <v>0</v>
      </c>
      <c r="AF121" s="128" t="str">
        <f>'R P - 3'!BG120</f>
        <v>0</v>
      </c>
      <c r="AG121" s="128"/>
      <c r="AH121" s="128"/>
      <c r="AI121" s="128" t="str">
        <f>'R P -4'!Q120</f>
        <v>0</v>
      </c>
      <c r="AJ121" s="128" t="str">
        <f>'R P -4'!W120</f>
        <v>0</v>
      </c>
      <c r="AK121" s="128" t="str">
        <f>'R P -4'!AC120</f>
        <v>0</v>
      </c>
      <c r="AL121" s="128" t="str">
        <f>'R P -4'!AI120</f>
        <v>0</v>
      </c>
      <c r="AM121" s="128"/>
      <c r="AN121" s="128" t="str">
        <f>'R P -4'!AU120</f>
        <v>0</v>
      </c>
      <c r="AO121" s="128" t="str">
        <f>'R P -4'!BA120</f>
        <v>0</v>
      </c>
      <c r="AP121" s="128" t="str">
        <f>'R P -4'!BG120</f>
        <v>0</v>
      </c>
      <c r="AQ121" s="128"/>
      <c r="AR121" s="128"/>
      <c r="AS121" s="128" t="str">
        <f>'Reflection -1 '!R120</f>
        <v>0</v>
      </c>
      <c r="AT121" s="128"/>
      <c r="AU121" s="128"/>
      <c r="AV121" s="128"/>
      <c r="AW121" s="128"/>
      <c r="AX121" s="128"/>
      <c r="AY121" s="128" t="str">
        <f>'Reflection -1 '!BB120</f>
        <v>0</v>
      </c>
      <c r="AZ121" s="128"/>
      <c r="BA121" s="128"/>
      <c r="BB121" s="128" t="str">
        <f>'Reflection -2'!Q120</f>
        <v>0</v>
      </c>
      <c r="BC121" s="128"/>
      <c r="BD121" s="128"/>
      <c r="BE121" s="128"/>
      <c r="BF121" s="128"/>
      <c r="BG121" s="128"/>
      <c r="BH121" s="128" t="str">
        <f>'Reflection -2'!BA120</f>
        <v>0</v>
      </c>
      <c r="BI121" s="128"/>
      <c r="BJ121" s="128"/>
      <c r="BK121" s="128" t="str">
        <f>'Reflection -3'!Q120</f>
        <v>0</v>
      </c>
      <c r="BL121" s="128"/>
      <c r="BM121" s="128"/>
      <c r="BN121" s="128"/>
      <c r="BO121" s="128"/>
      <c r="BP121" s="128"/>
      <c r="BQ121" s="128" t="str">
        <f>'Reflection -3'!BA120</f>
        <v>0</v>
      </c>
      <c r="BR121" s="128"/>
      <c r="BS121" s="128"/>
      <c r="BT121" s="128" t="str">
        <f>'Reflection -3'!Q120</f>
        <v>0</v>
      </c>
      <c r="BU121" s="128"/>
      <c r="BV121" s="128"/>
      <c r="BW121" s="128"/>
      <c r="BX121" s="128"/>
      <c r="BY121" s="128"/>
      <c r="BZ121" s="128" t="str">
        <f>'Reflection -4'!BA120</f>
        <v>0</v>
      </c>
      <c r="CA121" s="128"/>
      <c r="CB121" s="127"/>
      <c r="CC121" s="128" t="e">
        <f>AVERAGE(Internal!$E121,Internal!$O121,Internal!$Y121,Internal!$AI121,Internal!$AS121,Internal!$BB121,Internal!$BK121,Internal!$BT121)</f>
        <v>#DIV/0!</v>
      </c>
      <c r="CD121" s="128" t="e">
        <f>AVERAGE(Internal!$F121,Internal!$P121,Internal!$Z121,Internal!$AJ121)</f>
        <v>#DIV/0!</v>
      </c>
      <c r="CE121" s="127">
        <f>AVERAGE(Internal!$AK121,Internal!$AA121,Internal!$Q121,Internal!$G121)</f>
        <v>0</v>
      </c>
      <c r="CF121" s="128" t="e">
        <f>AVERAGE(Internal!$H121,Internal!$R121,Internal!$AB121,Internal!$AL121)</f>
        <v>#DIV/0!</v>
      </c>
      <c r="CG121" s="127"/>
      <c r="CH121" s="128" t="e">
        <f>AVERAGE(Internal!$AN121,Internal!$AD121,Internal!$T121,Internal!$J121)</f>
        <v>#DIV/0!</v>
      </c>
      <c r="CI121" s="128" t="e">
        <f>Internal!$CC121+Internal!$CD121+Internal!$CE121+Internal!$CF121+Internal!$CH121</f>
        <v>#DIV/0!</v>
      </c>
      <c r="CJ121" s="128" t="e">
        <f>Internal!$CI121/25*100</f>
        <v>#DIV/0!</v>
      </c>
      <c r="CK121" s="128" t="e">
        <f>AVERAGE(Internal!$BZ121,Internal!$BQ121,Internal!$BH121,Internal!$AY121,Internal!$AP121,Internal!$AF121,Internal!$V121,Internal!$L121)</f>
        <v>#DIV/0!</v>
      </c>
      <c r="CL121" s="128" t="e">
        <f>AVERAGE(Internal!$L121,Internal!$V121,Internal!$AF121,Internal!$AP121)</f>
        <v>#DIV/0!</v>
      </c>
      <c r="CM121" s="136"/>
    </row>
    <row r="122" spans="1:91" s="106" customFormat="1" ht="23.1" customHeight="1" x14ac:dyDescent="0.3">
      <c r="A122" s="131">
        <v>119</v>
      </c>
      <c r="B122" s="131" t="s">
        <v>357</v>
      </c>
      <c r="C122" s="132" t="s">
        <v>358</v>
      </c>
      <c r="D122" s="127"/>
      <c r="E122" s="127" t="str">
        <f>'RP 1'!Q121</f>
        <v>0</v>
      </c>
      <c r="F122" s="127" t="str">
        <f>'RP 1'!W121</f>
        <v>0</v>
      </c>
      <c r="G122" s="127" t="str">
        <f>'RP 1'!AC121</f>
        <v>0</v>
      </c>
      <c r="H122" s="127" t="str">
        <f>'RP 1'!AI121</f>
        <v>0</v>
      </c>
      <c r="I122" s="127"/>
      <c r="J122" s="127" t="str">
        <f>'RP 1'!AU121</f>
        <v>0</v>
      </c>
      <c r="K122" s="127" t="str">
        <f>'RP 1'!AZ121</f>
        <v>0</v>
      </c>
      <c r="L122" s="127" t="str">
        <f>'RP 1'!BG121</f>
        <v>0</v>
      </c>
      <c r="M122" s="127"/>
      <c r="N122" s="127"/>
      <c r="O122" s="127" t="str">
        <f>'R P- 2'!Q121</f>
        <v>0</v>
      </c>
      <c r="P122" s="127" t="str">
        <f>'R P- 2'!W121</f>
        <v>0</v>
      </c>
      <c r="Q122" s="127" t="str">
        <f>'R P- 2'!AC121</f>
        <v>0</v>
      </c>
      <c r="R122" s="127" t="str">
        <f>'R P- 2'!AI121</f>
        <v>0</v>
      </c>
      <c r="S122" s="127"/>
      <c r="T122" s="127" t="str">
        <f>'R P- 2'!AU121</f>
        <v>0</v>
      </c>
      <c r="U122" s="127" t="str">
        <f>'R P- 2'!BA121</f>
        <v>0</v>
      </c>
      <c r="V122" s="127" t="str">
        <f>'R P- 2'!BG121</f>
        <v>0</v>
      </c>
      <c r="W122" s="127"/>
      <c r="X122" s="127"/>
      <c r="Y122" s="127">
        <f>'R P - 3'!Q121</f>
        <v>2</v>
      </c>
      <c r="Z122" s="127">
        <f>'R P - 3'!W121</f>
        <v>2</v>
      </c>
      <c r="AA122" s="127">
        <f>'R P - 3'!AC121</f>
        <v>1</v>
      </c>
      <c r="AB122" s="127">
        <f>'R P - 3'!AI121</f>
        <v>1.3333333333333333</v>
      </c>
      <c r="AC122" s="127"/>
      <c r="AD122" s="127">
        <f>'R P - 3'!AU121</f>
        <v>2</v>
      </c>
      <c r="AE122" s="127">
        <f>'R P - 3'!BA121</f>
        <v>2</v>
      </c>
      <c r="AF122" s="127">
        <f>'R P - 3'!BG121</f>
        <v>2</v>
      </c>
      <c r="AG122" s="127"/>
      <c r="AH122" s="127"/>
      <c r="AI122" s="127" t="str">
        <f>'R P -4'!Q121</f>
        <v>0</v>
      </c>
      <c r="AJ122" s="127" t="str">
        <f>'R P -4'!W121</f>
        <v>0</v>
      </c>
      <c r="AK122" s="127" t="str">
        <f>'R P -4'!AC121</f>
        <v>0</v>
      </c>
      <c r="AL122" s="127" t="str">
        <f>'R P -4'!AI121</f>
        <v>0</v>
      </c>
      <c r="AM122" s="127"/>
      <c r="AN122" s="127" t="str">
        <f>'R P -4'!AU121</f>
        <v>0</v>
      </c>
      <c r="AO122" s="127" t="str">
        <f>'R P -4'!BA121</f>
        <v>0</v>
      </c>
      <c r="AP122" s="127" t="str">
        <f>'R P -4'!BG121</f>
        <v>0</v>
      </c>
      <c r="AQ122" s="127"/>
      <c r="AR122" s="127"/>
      <c r="AS122" s="127" t="str">
        <f>'Reflection -1 '!R121</f>
        <v>0</v>
      </c>
      <c r="AT122" s="127"/>
      <c r="AU122" s="127"/>
      <c r="AV122" s="127"/>
      <c r="AW122" s="127"/>
      <c r="AX122" s="127"/>
      <c r="AY122" s="127" t="str">
        <f>'Reflection -1 '!BB121</f>
        <v>0</v>
      </c>
      <c r="AZ122" s="127"/>
      <c r="BA122" s="127"/>
      <c r="BB122" s="127" t="str">
        <f>'Reflection -2'!Q121</f>
        <v>0</v>
      </c>
      <c r="BC122" s="127"/>
      <c r="BD122" s="127"/>
      <c r="BE122" s="127"/>
      <c r="BF122" s="127"/>
      <c r="BG122" s="127"/>
      <c r="BH122" s="127" t="str">
        <f>'Reflection -2'!BA121</f>
        <v>0</v>
      </c>
      <c r="BI122" s="127"/>
      <c r="BJ122" s="127"/>
      <c r="BK122" s="127" t="str">
        <f>'Reflection -3'!Q121</f>
        <v>0</v>
      </c>
      <c r="BL122" s="127"/>
      <c r="BM122" s="127"/>
      <c r="BN122" s="127"/>
      <c r="BO122" s="127"/>
      <c r="BP122" s="127"/>
      <c r="BQ122" s="127" t="str">
        <f>'Reflection -3'!BA121</f>
        <v>0</v>
      </c>
      <c r="BR122" s="127"/>
      <c r="BS122" s="127"/>
      <c r="BT122" s="127" t="str">
        <f>'Reflection -3'!Q121</f>
        <v>0</v>
      </c>
      <c r="BU122" s="127"/>
      <c r="BV122" s="127"/>
      <c r="BW122" s="127"/>
      <c r="BX122" s="127"/>
      <c r="BY122" s="127"/>
      <c r="BZ122" s="127" t="str">
        <f>'Reflection -4'!BA121</f>
        <v>0</v>
      </c>
      <c r="CA122" s="127"/>
      <c r="CB122" s="127"/>
      <c r="CC122" s="127">
        <f>AVERAGE(Internal!$E122,Internal!$O122,Internal!$Y122,Internal!$AI122,Internal!$AS122,Internal!$BB122,Internal!$BK122,Internal!$BT122)</f>
        <v>2</v>
      </c>
      <c r="CD122" s="127">
        <f>AVERAGE(Internal!$F122,Internal!$P122,Internal!$Z122,Internal!$AJ122)</f>
        <v>2</v>
      </c>
      <c r="CE122" s="127">
        <f>AVERAGE(Internal!$AK122,Internal!$AA122,Internal!$Q122,Internal!$G122)</f>
        <v>1</v>
      </c>
      <c r="CF122" s="127">
        <f>AVERAGE(Internal!$H122,Internal!$R122,Internal!$AB122,Internal!$AL122)</f>
        <v>1.3333333333333333</v>
      </c>
      <c r="CG122" s="127"/>
      <c r="CH122" s="127">
        <f>AVERAGE(Internal!$AN122,Internal!$AD122,Internal!$T122,Internal!$J122)</f>
        <v>2</v>
      </c>
      <c r="CI122" s="127">
        <f>Internal!$CC122+Internal!$CD122+Internal!$CE122+Internal!$CF122+Internal!$CH122</f>
        <v>8.3333333333333321</v>
      </c>
      <c r="CJ122" s="127">
        <f>Internal!$CI122/25*100</f>
        <v>33.333333333333329</v>
      </c>
      <c r="CK122" s="127">
        <f>AVERAGE(Internal!$BZ122,Internal!$BQ122,Internal!$BH122,Internal!$AY122,Internal!$AP122,Internal!$AF122,Internal!$V122,Internal!$L122)</f>
        <v>2</v>
      </c>
      <c r="CL122" s="127">
        <f>AVERAGE(Internal!$L122,Internal!$V122,Internal!$AF122,Internal!$AP122)</f>
        <v>2</v>
      </c>
      <c r="CM122" s="133"/>
    </row>
    <row r="123" spans="1:91" s="106" customFormat="1" ht="23.1" customHeight="1" x14ac:dyDescent="0.3">
      <c r="A123" s="134">
        <v>120</v>
      </c>
      <c r="B123" s="134" t="s">
        <v>149</v>
      </c>
      <c r="C123" s="135" t="s">
        <v>150</v>
      </c>
      <c r="D123" s="128"/>
      <c r="E123" s="128">
        <f>'RP 1'!Q122</f>
        <v>1.8</v>
      </c>
      <c r="F123" s="128">
        <f>'RP 1'!W122</f>
        <v>1</v>
      </c>
      <c r="G123" s="127">
        <f>'RP 1'!AC122</f>
        <v>1</v>
      </c>
      <c r="H123" s="127">
        <f>'RP 1'!AI122</f>
        <v>1</v>
      </c>
      <c r="I123" s="128"/>
      <c r="J123" s="128">
        <f>'RP 1'!AU122</f>
        <v>1</v>
      </c>
      <c r="K123" s="128">
        <f>'RP 1'!AZ122</f>
        <v>1</v>
      </c>
      <c r="L123" s="128">
        <f>'RP 1'!BG122</f>
        <v>0</v>
      </c>
      <c r="M123" s="129"/>
      <c r="N123" s="128"/>
      <c r="O123" s="128">
        <f>'R P- 2'!Q122</f>
        <v>1.8</v>
      </c>
      <c r="P123" s="128">
        <f>'R P- 2'!W122</f>
        <v>1</v>
      </c>
      <c r="Q123" s="128">
        <f>'R P- 2'!AC122</f>
        <v>1</v>
      </c>
      <c r="R123" s="128">
        <f>'R P- 2'!AI122</f>
        <v>1</v>
      </c>
      <c r="S123" s="128"/>
      <c r="T123" s="128">
        <f>'R P- 2'!AU122</f>
        <v>1</v>
      </c>
      <c r="U123" s="128">
        <f>'R P- 2'!BA122</f>
        <v>1</v>
      </c>
      <c r="V123" s="128">
        <f>'R P- 2'!BG122</f>
        <v>3</v>
      </c>
      <c r="W123" s="129"/>
      <c r="X123" s="128"/>
      <c r="Y123" s="128">
        <f>'R P - 3'!Q122</f>
        <v>1.4</v>
      </c>
      <c r="Z123" s="128">
        <f>'R P - 3'!W122</f>
        <v>0</v>
      </c>
      <c r="AA123" s="128">
        <f>'R P - 3'!AC122</f>
        <v>0</v>
      </c>
      <c r="AB123" s="128">
        <f>'R P - 3'!AI122</f>
        <v>0</v>
      </c>
      <c r="AC123" s="128"/>
      <c r="AD123" s="129">
        <f>'R P - 3'!AU122</f>
        <v>0</v>
      </c>
      <c r="AE123" s="129">
        <f>'R P - 3'!BA122</f>
        <v>0</v>
      </c>
      <c r="AF123" s="128">
        <f>'R P - 3'!BG122</f>
        <v>0</v>
      </c>
      <c r="AG123" s="129"/>
      <c r="AH123" s="128"/>
      <c r="AI123" s="128">
        <f>'R P -4'!Q122</f>
        <v>3</v>
      </c>
      <c r="AJ123" s="128">
        <f>'R P -4'!W122</f>
        <v>2</v>
      </c>
      <c r="AK123" s="128">
        <f>'R P -4'!AC122</f>
        <v>1</v>
      </c>
      <c r="AL123" s="128">
        <f>'R P -4'!AI122</f>
        <v>1</v>
      </c>
      <c r="AM123" s="128"/>
      <c r="AN123" s="128">
        <f>'R P -4'!AU122</f>
        <v>1</v>
      </c>
      <c r="AO123" s="128">
        <f>'R P -4'!BA122</f>
        <v>1</v>
      </c>
      <c r="AP123" s="128">
        <f>'R P -4'!BG122</f>
        <v>1.5</v>
      </c>
      <c r="AQ123" s="129"/>
      <c r="AR123" s="128"/>
      <c r="AS123" s="128">
        <f>'Reflection -1 '!R122</f>
        <v>2.6666666666666665</v>
      </c>
      <c r="AT123" s="128"/>
      <c r="AU123" s="128"/>
      <c r="AV123" s="128"/>
      <c r="AW123" s="128"/>
      <c r="AX123" s="129"/>
      <c r="AY123" s="129">
        <f>'Reflection -1 '!BB122</f>
        <v>3.5</v>
      </c>
      <c r="AZ123" s="129"/>
      <c r="BA123" s="128"/>
      <c r="BB123" s="128">
        <f>'Reflection -2'!Q122</f>
        <v>0</v>
      </c>
      <c r="BC123" s="128"/>
      <c r="BD123" s="128"/>
      <c r="BE123" s="128"/>
      <c r="BF123" s="128"/>
      <c r="BG123" s="128"/>
      <c r="BH123" s="128">
        <f>'Reflection -2'!BA122</f>
        <v>0</v>
      </c>
      <c r="BI123" s="129"/>
      <c r="BJ123" s="128"/>
      <c r="BK123" s="128">
        <f>'Reflection -3'!Q122</f>
        <v>0</v>
      </c>
      <c r="BL123" s="128"/>
      <c r="BM123" s="128"/>
      <c r="BN123" s="128"/>
      <c r="BO123" s="128"/>
      <c r="BP123" s="128"/>
      <c r="BQ123" s="128">
        <f>'Reflection -3'!BA122</f>
        <v>0</v>
      </c>
      <c r="BR123" s="129"/>
      <c r="BS123" s="128"/>
      <c r="BT123" s="128">
        <f>'Reflection -3'!Q122</f>
        <v>0</v>
      </c>
      <c r="BU123" s="128"/>
      <c r="BV123" s="128"/>
      <c r="BW123" s="128"/>
      <c r="BX123" s="128"/>
      <c r="BY123" s="128"/>
      <c r="BZ123" s="128">
        <f>'Reflection -4'!BA122</f>
        <v>0</v>
      </c>
      <c r="CA123" s="129"/>
      <c r="CB123" s="127"/>
      <c r="CC123" s="128">
        <f>AVERAGE(Internal!$E123,Internal!$O123,Internal!$Y123,Internal!$AI123,Internal!$AS123,Internal!$BB123,Internal!$BK123,Internal!$BT123)</f>
        <v>1.3333333333333333</v>
      </c>
      <c r="CD123" s="128">
        <f>AVERAGE(Internal!$F123,Internal!$P123,Internal!$Z123,Internal!$AJ123)</f>
        <v>1</v>
      </c>
      <c r="CE123" s="127">
        <f>AVERAGE(Internal!$AK123,Internal!$AA123,Internal!$Q123,Internal!$G123)</f>
        <v>0.75</v>
      </c>
      <c r="CF123" s="128">
        <f>AVERAGE(Internal!$H123,Internal!$R123,Internal!$AB123,Internal!$AL123)</f>
        <v>0.75</v>
      </c>
      <c r="CG123" s="127"/>
      <c r="CH123" s="129">
        <f>AVERAGE(Internal!$AN123,Internal!$AD123,Internal!$T123,Internal!$J123)</f>
        <v>0.75</v>
      </c>
      <c r="CI123" s="129">
        <f>Internal!$CC123+Internal!$CD123+Internal!$CE123+Internal!$CF123+Internal!$CH123</f>
        <v>4.583333333333333</v>
      </c>
      <c r="CJ123" s="129">
        <f>Internal!$CI123/25*100</f>
        <v>18.333333333333332</v>
      </c>
      <c r="CK123" s="129">
        <f>AVERAGE(Internal!$BZ123,Internal!$BQ123,Internal!$BH123,Internal!$AY123,Internal!$AP123,Internal!$AF123,Internal!$V123,Internal!$L123)</f>
        <v>1</v>
      </c>
      <c r="CL123" s="129">
        <f>AVERAGE(Internal!$L123,Internal!$V123,Internal!$AF123,Internal!$AP123)</f>
        <v>1.125</v>
      </c>
      <c r="CM123" s="136"/>
    </row>
    <row r="124" spans="1:91" s="106" customFormat="1" ht="23.1" customHeight="1" x14ac:dyDescent="0.3">
      <c r="A124" s="131">
        <v>121</v>
      </c>
      <c r="B124" s="131" t="s">
        <v>359</v>
      </c>
      <c r="C124" s="132" t="s">
        <v>360</v>
      </c>
      <c r="D124" s="127"/>
      <c r="E124" s="127" t="str">
        <f>'RP 1'!Q123</f>
        <v>0</v>
      </c>
      <c r="F124" s="127" t="str">
        <f>'RP 1'!W123</f>
        <v>0</v>
      </c>
      <c r="G124" s="127" t="str">
        <f>'RP 1'!AC123</f>
        <v>0</v>
      </c>
      <c r="H124" s="127" t="str">
        <f>'RP 1'!AI123</f>
        <v>0</v>
      </c>
      <c r="I124" s="127"/>
      <c r="J124" s="127" t="str">
        <f>'RP 1'!AU123</f>
        <v>0</v>
      </c>
      <c r="K124" s="127" t="str">
        <f>'RP 1'!AZ123</f>
        <v>0</v>
      </c>
      <c r="L124" s="127" t="str">
        <f>'RP 1'!BG123</f>
        <v>0</v>
      </c>
      <c r="M124" s="127"/>
      <c r="N124" s="127"/>
      <c r="O124" s="127" t="str">
        <f>'R P- 2'!Q123</f>
        <v>0</v>
      </c>
      <c r="P124" s="127" t="str">
        <f>'R P- 2'!W123</f>
        <v>0</v>
      </c>
      <c r="Q124" s="127" t="str">
        <f>'R P- 2'!AC123</f>
        <v>0</v>
      </c>
      <c r="R124" s="127" t="str">
        <f>'R P- 2'!AI123</f>
        <v>0</v>
      </c>
      <c r="S124" s="127"/>
      <c r="T124" s="127" t="str">
        <f>'R P- 2'!AU123</f>
        <v>0</v>
      </c>
      <c r="U124" s="127" t="str">
        <f>'R P- 2'!BA123</f>
        <v>0</v>
      </c>
      <c r="V124" s="127" t="str">
        <f>'R P- 2'!BG123</f>
        <v>0</v>
      </c>
      <c r="W124" s="127"/>
      <c r="X124" s="127"/>
      <c r="Y124" s="127" t="str">
        <f>'R P - 3'!Q123</f>
        <v>0</v>
      </c>
      <c r="Z124" s="127" t="str">
        <f>'R P - 3'!W123</f>
        <v>0</v>
      </c>
      <c r="AA124" s="127">
        <f>'R P - 3'!AC123</f>
        <v>0</v>
      </c>
      <c r="AB124" s="127" t="str">
        <f>'R P - 3'!AI123</f>
        <v>0</v>
      </c>
      <c r="AC124" s="127"/>
      <c r="AD124" s="127" t="str">
        <f>'R P - 3'!AU123</f>
        <v>0</v>
      </c>
      <c r="AE124" s="127" t="str">
        <f>'R P - 3'!BA123</f>
        <v>0</v>
      </c>
      <c r="AF124" s="127" t="str">
        <f>'R P - 3'!BG123</f>
        <v>0</v>
      </c>
      <c r="AG124" s="127"/>
      <c r="AH124" s="127"/>
      <c r="AI124" s="127" t="str">
        <f>'R P -4'!Q123</f>
        <v>0</v>
      </c>
      <c r="AJ124" s="127" t="str">
        <f>'R P -4'!W123</f>
        <v>0</v>
      </c>
      <c r="AK124" s="127" t="str">
        <f>'R P -4'!AC123</f>
        <v>0</v>
      </c>
      <c r="AL124" s="127" t="str">
        <f>'R P -4'!AI123</f>
        <v>0</v>
      </c>
      <c r="AM124" s="127"/>
      <c r="AN124" s="127" t="str">
        <f>'R P -4'!AU123</f>
        <v>0</v>
      </c>
      <c r="AO124" s="127" t="str">
        <f>'R P -4'!BA123</f>
        <v>0</v>
      </c>
      <c r="AP124" s="127" t="str">
        <f>'R P -4'!BG123</f>
        <v>0</v>
      </c>
      <c r="AQ124" s="127"/>
      <c r="AR124" s="127"/>
      <c r="AS124" s="127" t="str">
        <f>'Reflection -1 '!R123</f>
        <v>0</v>
      </c>
      <c r="AT124" s="127"/>
      <c r="AU124" s="127"/>
      <c r="AV124" s="127"/>
      <c r="AW124" s="127"/>
      <c r="AX124" s="127"/>
      <c r="AY124" s="127" t="str">
        <f>'Reflection -1 '!BB123</f>
        <v>0</v>
      </c>
      <c r="AZ124" s="127"/>
      <c r="BA124" s="127"/>
      <c r="BB124" s="127" t="str">
        <f>'Reflection -2'!Q123</f>
        <v>0</v>
      </c>
      <c r="BC124" s="127"/>
      <c r="BD124" s="127"/>
      <c r="BE124" s="127"/>
      <c r="BF124" s="127"/>
      <c r="BG124" s="127"/>
      <c r="BH124" s="127" t="str">
        <f>'Reflection -2'!BA123</f>
        <v>0</v>
      </c>
      <c r="BI124" s="127"/>
      <c r="BJ124" s="127"/>
      <c r="BK124" s="127" t="str">
        <f>'Reflection -3'!Q123</f>
        <v>0</v>
      </c>
      <c r="BL124" s="127"/>
      <c r="BM124" s="127"/>
      <c r="BN124" s="127"/>
      <c r="BO124" s="127"/>
      <c r="BP124" s="127"/>
      <c r="BQ124" s="127" t="str">
        <f>'Reflection -3'!BA123</f>
        <v>0</v>
      </c>
      <c r="BR124" s="127"/>
      <c r="BS124" s="127"/>
      <c r="BT124" s="127" t="str">
        <f>'Reflection -3'!Q123</f>
        <v>0</v>
      </c>
      <c r="BU124" s="127"/>
      <c r="BV124" s="127"/>
      <c r="BW124" s="127"/>
      <c r="BX124" s="127"/>
      <c r="BY124" s="127"/>
      <c r="BZ124" s="127" t="str">
        <f>'Reflection -4'!BA123</f>
        <v>0</v>
      </c>
      <c r="CA124" s="127"/>
      <c r="CB124" s="127"/>
      <c r="CC124" s="127" t="e">
        <f>AVERAGE(Internal!$E124,Internal!$O124,Internal!$Y124,Internal!$AI124,Internal!$AS124,Internal!$BB124,Internal!$BK124,Internal!$BT124)</f>
        <v>#DIV/0!</v>
      </c>
      <c r="CD124" s="127" t="e">
        <f>AVERAGE(Internal!$F124,Internal!$P124,Internal!$Z124,Internal!$AJ124)</f>
        <v>#DIV/0!</v>
      </c>
      <c r="CE124" s="127">
        <f>AVERAGE(Internal!$AK124,Internal!$AA124,Internal!$Q124,Internal!$G124)</f>
        <v>0</v>
      </c>
      <c r="CF124" s="127" t="e">
        <f>AVERAGE(Internal!$H124,Internal!$R124,Internal!$AB124,Internal!$AL124)</f>
        <v>#DIV/0!</v>
      </c>
      <c r="CG124" s="127"/>
      <c r="CH124" s="127" t="e">
        <f>AVERAGE(Internal!$AN124,Internal!$AD124,Internal!$T124,Internal!$J124)</f>
        <v>#DIV/0!</v>
      </c>
      <c r="CI124" s="127" t="e">
        <f>Internal!$CC124+Internal!$CD124+Internal!$CE124+Internal!$CF124+Internal!$CH124</f>
        <v>#DIV/0!</v>
      </c>
      <c r="CJ124" s="127" t="e">
        <f>Internal!$CI124/25*100</f>
        <v>#DIV/0!</v>
      </c>
      <c r="CK124" s="127" t="e">
        <f>AVERAGE(Internal!$BZ124,Internal!$BQ124,Internal!$BH124,Internal!$AY124,Internal!$AP124,Internal!$AF124,Internal!$V124,Internal!$L124)</f>
        <v>#DIV/0!</v>
      </c>
      <c r="CL124" s="127" t="e">
        <f>AVERAGE(Internal!$L124,Internal!$V124,Internal!$AF124,Internal!$AP124)</f>
        <v>#DIV/0!</v>
      </c>
      <c r="CM124" s="133"/>
    </row>
    <row r="125" spans="1:91" s="106" customFormat="1" ht="23.1" customHeight="1" x14ac:dyDescent="0.3">
      <c r="A125" s="134">
        <v>122</v>
      </c>
      <c r="B125" s="134" t="s">
        <v>361</v>
      </c>
      <c r="C125" s="135" t="s">
        <v>362</v>
      </c>
      <c r="D125" s="128"/>
      <c r="E125" s="128" t="str">
        <f>'RP 1'!Q124</f>
        <v>0</v>
      </c>
      <c r="F125" s="128" t="str">
        <f>'RP 1'!W124</f>
        <v>0</v>
      </c>
      <c r="G125" s="127" t="str">
        <f>'RP 1'!AC124</f>
        <v>0</v>
      </c>
      <c r="H125" s="127" t="str">
        <f>'RP 1'!AI124</f>
        <v>0</v>
      </c>
      <c r="I125" s="128"/>
      <c r="J125" s="128" t="str">
        <f>'RP 1'!AU124</f>
        <v>0</v>
      </c>
      <c r="K125" s="128" t="str">
        <f>'RP 1'!AZ124</f>
        <v>0</v>
      </c>
      <c r="L125" s="128" t="str">
        <f>'RP 1'!BG124</f>
        <v>0</v>
      </c>
      <c r="M125" s="128"/>
      <c r="N125" s="128"/>
      <c r="O125" s="128" t="str">
        <f>'R P- 2'!Q124</f>
        <v>0</v>
      </c>
      <c r="P125" s="128" t="str">
        <f>'R P- 2'!W124</f>
        <v>0</v>
      </c>
      <c r="Q125" s="128" t="str">
        <f>'R P- 2'!AC124</f>
        <v>0</v>
      </c>
      <c r="R125" s="128" t="str">
        <f>'R P- 2'!AI124</f>
        <v>0</v>
      </c>
      <c r="S125" s="128"/>
      <c r="T125" s="128" t="str">
        <f>'R P- 2'!AU124</f>
        <v>0</v>
      </c>
      <c r="U125" s="128" t="str">
        <f>'R P- 2'!BA124</f>
        <v>0</v>
      </c>
      <c r="V125" s="128" t="str">
        <f>'R P- 2'!BG124</f>
        <v>0</v>
      </c>
      <c r="W125" s="128"/>
      <c r="X125" s="128"/>
      <c r="Y125" s="128">
        <f>'R P - 3'!Q124</f>
        <v>2</v>
      </c>
      <c r="Z125" s="128">
        <f>'R P - 3'!W124</f>
        <v>2</v>
      </c>
      <c r="AA125" s="128">
        <f>'R P - 3'!AC124</f>
        <v>1</v>
      </c>
      <c r="AB125" s="128">
        <f>'R P - 3'!AI124</f>
        <v>1.3333333333333333</v>
      </c>
      <c r="AC125" s="128"/>
      <c r="AD125" s="128">
        <f>'R P - 3'!AU124</f>
        <v>2</v>
      </c>
      <c r="AE125" s="128">
        <f>'R P - 3'!BA124</f>
        <v>2</v>
      </c>
      <c r="AF125" s="128">
        <f>'R P - 3'!BG124</f>
        <v>2</v>
      </c>
      <c r="AG125" s="128"/>
      <c r="AH125" s="128"/>
      <c r="AI125" s="128" t="str">
        <f>'R P -4'!Q124</f>
        <v>0</v>
      </c>
      <c r="AJ125" s="128" t="str">
        <f>'R P -4'!W124</f>
        <v>0</v>
      </c>
      <c r="AK125" s="128" t="str">
        <f>'R P -4'!AC124</f>
        <v>0</v>
      </c>
      <c r="AL125" s="128" t="str">
        <f>'R P -4'!AI124</f>
        <v>0</v>
      </c>
      <c r="AM125" s="128"/>
      <c r="AN125" s="128" t="str">
        <f>'R P -4'!AU124</f>
        <v>0</v>
      </c>
      <c r="AO125" s="128" t="str">
        <f>'R P -4'!BA124</f>
        <v>0</v>
      </c>
      <c r="AP125" s="128" t="str">
        <f>'R P -4'!BG124</f>
        <v>0</v>
      </c>
      <c r="AQ125" s="128"/>
      <c r="AR125" s="128"/>
      <c r="AS125" s="128" t="str">
        <f>'Reflection -1 '!R124</f>
        <v>0</v>
      </c>
      <c r="AT125" s="128"/>
      <c r="AU125" s="128"/>
      <c r="AV125" s="128"/>
      <c r="AW125" s="128"/>
      <c r="AX125" s="128"/>
      <c r="AY125" s="128" t="str">
        <f>'Reflection -1 '!BB124</f>
        <v>0</v>
      </c>
      <c r="AZ125" s="128"/>
      <c r="BA125" s="128"/>
      <c r="BB125" s="128" t="str">
        <f>'Reflection -2'!Q124</f>
        <v>0</v>
      </c>
      <c r="BC125" s="128"/>
      <c r="BD125" s="128"/>
      <c r="BE125" s="128"/>
      <c r="BF125" s="128"/>
      <c r="BG125" s="128"/>
      <c r="BH125" s="128" t="str">
        <f>'Reflection -2'!BA124</f>
        <v>0</v>
      </c>
      <c r="BI125" s="128"/>
      <c r="BJ125" s="128"/>
      <c r="BK125" s="128" t="str">
        <f>'Reflection -3'!Q124</f>
        <v>0</v>
      </c>
      <c r="BL125" s="128"/>
      <c r="BM125" s="128"/>
      <c r="BN125" s="128"/>
      <c r="BO125" s="128"/>
      <c r="BP125" s="128"/>
      <c r="BQ125" s="128" t="str">
        <f>'Reflection -3'!BA124</f>
        <v>0</v>
      </c>
      <c r="BR125" s="128"/>
      <c r="BS125" s="128"/>
      <c r="BT125" s="128" t="str">
        <f>'Reflection -3'!Q124</f>
        <v>0</v>
      </c>
      <c r="BU125" s="128"/>
      <c r="BV125" s="128"/>
      <c r="BW125" s="128"/>
      <c r="BX125" s="128"/>
      <c r="BY125" s="128"/>
      <c r="BZ125" s="128" t="str">
        <f>'Reflection -4'!BA124</f>
        <v>0</v>
      </c>
      <c r="CA125" s="128"/>
      <c r="CB125" s="127"/>
      <c r="CC125" s="128">
        <f>AVERAGE(Internal!$E125,Internal!$O125,Internal!$Y125,Internal!$AI125,Internal!$AS125,Internal!$BB125,Internal!$BK125,Internal!$BT125)</f>
        <v>2</v>
      </c>
      <c r="CD125" s="128">
        <f>AVERAGE(Internal!$F125,Internal!$P125,Internal!$Z125,Internal!$AJ125)</f>
        <v>2</v>
      </c>
      <c r="CE125" s="127">
        <f>AVERAGE(Internal!$AK125,Internal!$AA125,Internal!$Q125,Internal!$G125)</f>
        <v>1</v>
      </c>
      <c r="CF125" s="128">
        <f>AVERAGE(Internal!$H125,Internal!$R125,Internal!$AB125,Internal!$AL125)</f>
        <v>1.3333333333333333</v>
      </c>
      <c r="CG125" s="127"/>
      <c r="CH125" s="128">
        <f>AVERAGE(Internal!$AN125,Internal!$AD125,Internal!$T125,Internal!$J125)</f>
        <v>2</v>
      </c>
      <c r="CI125" s="128">
        <f>Internal!$CC125+Internal!$CD125+Internal!$CE125+Internal!$CF125+Internal!$CH125</f>
        <v>8.3333333333333321</v>
      </c>
      <c r="CJ125" s="128">
        <f>Internal!$CI125/25*100</f>
        <v>33.333333333333329</v>
      </c>
      <c r="CK125" s="128">
        <f>AVERAGE(Internal!$BZ125,Internal!$BQ125,Internal!$BH125,Internal!$AY125,Internal!$AP125,Internal!$AF125,Internal!$V125,Internal!$L125)</f>
        <v>2</v>
      </c>
      <c r="CL125" s="128">
        <f>AVERAGE(Internal!$L125,Internal!$V125,Internal!$AF125,Internal!$AP125)</f>
        <v>2</v>
      </c>
      <c r="CM125" s="136"/>
    </row>
    <row r="126" spans="1:91" s="106" customFormat="1" ht="23.1" customHeight="1" x14ac:dyDescent="0.3">
      <c r="A126" s="131">
        <v>123</v>
      </c>
      <c r="B126" s="131" t="s">
        <v>363</v>
      </c>
      <c r="C126" s="132" t="s">
        <v>364</v>
      </c>
      <c r="D126" s="127"/>
      <c r="E126" s="127" t="str">
        <f>'RP 1'!Q125</f>
        <v>0</v>
      </c>
      <c r="F126" s="127" t="str">
        <f>'RP 1'!W125</f>
        <v>0</v>
      </c>
      <c r="G126" s="127" t="str">
        <f>'RP 1'!AC125</f>
        <v>0</v>
      </c>
      <c r="H126" s="127" t="str">
        <f>'RP 1'!AI125</f>
        <v>0</v>
      </c>
      <c r="I126" s="127"/>
      <c r="J126" s="127" t="str">
        <f>'RP 1'!AU125</f>
        <v>0</v>
      </c>
      <c r="K126" s="127" t="str">
        <f>'RP 1'!AZ125</f>
        <v>0</v>
      </c>
      <c r="L126" s="127" t="str">
        <f>'RP 1'!BG125</f>
        <v>0</v>
      </c>
      <c r="M126" s="127"/>
      <c r="N126" s="127"/>
      <c r="O126" s="127" t="str">
        <f>'R P- 2'!Q125</f>
        <v>0</v>
      </c>
      <c r="P126" s="127" t="str">
        <f>'R P- 2'!W125</f>
        <v>0</v>
      </c>
      <c r="Q126" s="127" t="str">
        <f>'R P- 2'!AC125</f>
        <v>0</v>
      </c>
      <c r="R126" s="127" t="str">
        <f>'R P- 2'!AI125</f>
        <v>0</v>
      </c>
      <c r="S126" s="127"/>
      <c r="T126" s="127" t="str">
        <f>'R P- 2'!AU125</f>
        <v>0</v>
      </c>
      <c r="U126" s="127" t="str">
        <f>'R P- 2'!BA125</f>
        <v>0</v>
      </c>
      <c r="V126" s="127" t="str">
        <f>'R P- 2'!BG125</f>
        <v>0</v>
      </c>
      <c r="W126" s="127"/>
      <c r="X126" s="127"/>
      <c r="Y126" s="127" t="str">
        <f>'R P - 3'!Q125</f>
        <v>0</v>
      </c>
      <c r="Z126" s="127" t="str">
        <f>'R P - 3'!W125</f>
        <v>0</v>
      </c>
      <c r="AA126" s="127">
        <f>'R P - 3'!AC125</f>
        <v>0</v>
      </c>
      <c r="AB126" s="127" t="str">
        <f>'R P - 3'!AI125</f>
        <v>0</v>
      </c>
      <c r="AC126" s="127"/>
      <c r="AD126" s="127" t="str">
        <f>'R P - 3'!AU125</f>
        <v>0</v>
      </c>
      <c r="AE126" s="127" t="str">
        <f>'R P - 3'!BA125</f>
        <v>0</v>
      </c>
      <c r="AF126" s="127" t="str">
        <f>'R P - 3'!BG125</f>
        <v>0</v>
      </c>
      <c r="AG126" s="127"/>
      <c r="AH126" s="127"/>
      <c r="AI126" s="127" t="str">
        <f>'R P -4'!Q125</f>
        <v>0</v>
      </c>
      <c r="AJ126" s="127" t="str">
        <f>'R P -4'!W125</f>
        <v>0</v>
      </c>
      <c r="AK126" s="127" t="str">
        <f>'R P -4'!AC125</f>
        <v>0</v>
      </c>
      <c r="AL126" s="127" t="str">
        <f>'R P -4'!AI125</f>
        <v>0</v>
      </c>
      <c r="AM126" s="127"/>
      <c r="AN126" s="127" t="str">
        <f>'R P -4'!AU125</f>
        <v>0</v>
      </c>
      <c r="AO126" s="127" t="str">
        <f>'R P -4'!BA125</f>
        <v>0</v>
      </c>
      <c r="AP126" s="127" t="str">
        <f>'R P -4'!BG125</f>
        <v>0</v>
      </c>
      <c r="AQ126" s="127"/>
      <c r="AR126" s="127"/>
      <c r="AS126" s="127" t="str">
        <f>'Reflection -1 '!R125</f>
        <v>0</v>
      </c>
      <c r="AT126" s="127"/>
      <c r="AU126" s="127"/>
      <c r="AV126" s="127"/>
      <c r="AW126" s="127"/>
      <c r="AX126" s="127"/>
      <c r="AY126" s="127" t="str">
        <f>'Reflection -1 '!BB125</f>
        <v>0</v>
      </c>
      <c r="AZ126" s="127"/>
      <c r="BA126" s="127"/>
      <c r="BB126" s="127" t="str">
        <f>'Reflection -2'!Q125</f>
        <v>0</v>
      </c>
      <c r="BC126" s="127"/>
      <c r="BD126" s="127"/>
      <c r="BE126" s="127"/>
      <c r="BF126" s="127"/>
      <c r="BG126" s="127"/>
      <c r="BH126" s="127" t="str">
        <f>'Reflection -2'!BA125</f>
        <v>0</v>
      </c>
      <c r="BI126" s="127"/>
      <c r="BJ126" s="127"/>
      <c r="BK126" s="127" t="str">
        <f>'Reflection -3'!Q125</f>
        <v>0</v>
      </c>
      <c r="BL126" s="127"/>
      <c r="BM126" s="127"/>
      <c r="BN126" s="127"/>
      <c r="BO126" s="127"/>
      <c r="BP126" s="127"/>
      <c r="BQ126" s="127" t="str">
        <f>'Reflection -3'!BA125</f>
        <v>0</v>
      </c>
      <c r="BR126" s="127"/>
      <c r="BS126" s="127"/>
      <c r="BT126" s="127" t="str">
        <f>'Reflection -3'!Q125</f>
        <v>0</v>
      </c>
      <c r="BU126" s="127"/>
      <c r="BV126" s="127"/>
      <c r="BW126" s="127"/>
      <c r="BX126" s="127"/>
      <c r="BY126" s="127"/>
      <c r="BZ126" s="127" t="str">
        <f>'Reflection -4'!BA125</f>
        <v>0</v>
      </c>
      <c r="CA126" s="127"/>
      <c r="CB126" s="127"/>
      <c r="CC126" s="127" t="e">
        <f>AVERAGE(Internal!$E126,Internal!$O126,Internal!$Y126,Internal!$AI126,Internal!$AS126,Internal!$BB126,Internal!$BK126,Internal!$BT126)</f>
        <v>#DIV/0!</v>
      </c>
      <c r="CD126" s="127" t="e">
        <f>AVERAGE(Internal!$F126,Internal!$P126,Internal!$Z126,Internal!$AJ126)</f>
        <v>#DIV/0!</v>
      </c>
      <c r="CE126" s="127">
        <f>AVERAGE(Internal!$AK126,Internal!$AA126,Internal!$Q126,Internal!$G126)</f>
        <v>0</v>
      </c>
      <c r="CF126" s="127" t="e">
        <f>AVERAGE(Internal!$H126,Internal!$R126,Internal!$AB126,Internal!$AL126)</f>
        <v>#DIV/0!</v>
      </c>
      <c r="CG126" s="127"/>
      <c r="CH126" s="127" t="e">
        <f>AVERAGE(Internal!$AN126,Internal!$AD126,Internal!$T126,Internal!$J126)</f>
        <v>#DIV/0!</v>
      </c>
      <c r="CI126" s="127" t="e">
        <f>Internal!$CC126+Internal!$CD126+Internal!$CE126+Internal!$CF126+Internal!$CH126</f>
        <v>#DIV/0!</v>
      </c>
      <c r="CJ126" s="127" t="e">
        <f>Internal!$CI126/25*100</f>
        <v>#DIV/0!</v>
      </c>
      <c r="CK126" s="127" t="e">
        <f>AVERAGE(Internal!$BZ126,Internal!$BQ126,Internal!$BH126,Internal!$AY126,Internal!$AP126,Internal!$AF126,Internal!$V126,Internal!$L126)</f>
        <v>#DIV/0!</v>
      </c>
      <c r="CL126" s="127" t="e">
        <f>AVERAGE(Internal!$L126,Internal!$V126,Internal!$AF126,Internal!$AP126)</f>
        <v>#DIV/0!</v>
      </c>
      <c r="CM126" s="133"/>
    </row>
    <row r="127" spans="1:91" s="106" customFormat="1" ht="23.1" customHeight="1" x14ac:dyDescent="0.3">
      <c r="A127" s="134">
        <v>124</v>
      </c>
      <c r="B127" s="134" t="s">
        <v>53</v>
      </c>
      <c r="C127" s="135" t="s">
        <v>54</v>
      </c>
      <c r="D127" s="128"/>
      <c r="E127" s="128">
        <f>'RP 1'!Q126</f>
        <v>0</v>
      </c>
      <c r="F127" s="128">
        <f>'RP 1'!W126</f>
        <v>0</v>
      </c>
      <c r="G127" s="127">
        <f>'RP 1'!AC126</f>
        <v>2.5</v>
      </c>
      <c r="H127" s="127">
        <f>'RP 1'!AI126</f>
        <v>3</v>
      </c>
      <c r="I127" s="128"/>
      <c r="J127" s="128">
        <f>'RP 1'!AU126</f>
        <v>0</v>
      </c>
      <c r="K127" s="128">
        <f>'RP 1'!AZ126</f>
        <v>0</v>
      </c>
      <c r="L127" s="128">
        <f>'RP 1'!BG126</f>
        <v>0</v>
      </c>
      <c r="M127" s="129"/>
      <c r="N127" s="128"/>
      <c r="O127" s="128">
        <f>'R P- 2'!Q126</f>
        <v>2.2000000000000002</v>
      </c>
      <c r="P127" s="128">
        <f>'R P- 2'!W126</f>
        <v>3.6666666666666665</v>
      </c>
      <c r="Q127" s="128">
        <f>'R P- 2'!AC126</f>
        <v>2.5</v>
      </c>
      <c r="R127" s="128">
        <f>'R P- 2'!AI126</f>
        <v>3</v>
      </c>
      <c r="S127" s="128"/>
      <c r="T127" s="128">
        <f>'R P- 2'!AU126</f>
        <v>4</v>
      </c>
      <c r="U127" s="128">
        <f>'R P- 2'!BA126</f>
        <v>3</v>
      </c>
      <c r="V127" s="128">
        <f>'R P- 2'!BG126</f>
        <v>3</v>
      </c>
      <c r="W127" s="129"/>
      <c r="X127" s="128"/>
      <c r="Y127" s="128">
        <f>'R P - 3'!Q126</f>
        <v>2.4</v>
      </c>
      <c r="Z127" s="128">
        <f>'R P - 3'!W126</f>
        <v>0</v>
      </c>
      <c r="AA127" s="128">
        <f>'R P - 3'!AC126</f>
        <v>0</v>
      </c>
      <c r="AB127" s="128">
        <f>'R P - 3'!AI126</f>
        <v>0</v>
      </c>
      <c r="AC127" s="128"/>
      <c r="AD127" s="129">
        <f>'R P - 3'!AU126</f>
        <v>0</v>
      </c>
      <c r="AE127" s="129">
        <f>'R P - 3'!BA126</f>
        <v>0</v>
      </c>
      <c r="AF127" s="128">
        <f>'R P - 3'!BG126</f>
        <v>0</v>
      </c>
      <c r="AG127" s="129"/>
      <c r="AH127" s="128"/>
      <c r="AI127" s="128">
        <f>'R P -4'!Q126</f>
        <v>2.6</v>
      </c>
      <c r="AJ127" s="128">
        <f>'R P -4'!W126</f>
        <v>3.6666666666666665</v>
      </c>
      <c r="AK127" s="128">
        <f>'R P -4'!AC126</f>
        <v>4</v>
      </c>
      <c r="AL127" s="128">
        <f>'R P -4'!AI126</f>
        <v>5</v>
      </c>
      <c r="AM127" s="128"/>
      <c r="AN127" s="128">
        <f>'R P -4'!AU126</f>
        <v>5</v>
      </c>
      <c r="AO127" s="128">
        <f>'R P -4'!BA126</f>
        <v>5</v>
      </c>
      <c r="AP127" s="128">
        <f>'R P -4'!BG126</f>
        <v>3</v>
      </c>
      <c r="AQ127" s="129"/>
      <c r="AR127" s="128"/>
      <c r="AS127" s="128">
        <f>'Reflection -1 '!R126</f>
        <v>3</v>
      </c>
      <c r="AT127" s="128"/>
      <c r="AU127" s="128"/>
      <c r="AV127" s="128"/>
      <c r="AW127" s="128"/>
      <c r="AX127" s="129"/>
      <c r="AY127" s="129">
        <f>'Reflection -1 '!BB126</f>
        <v>3.5</v>
      </c>
      <c r="AZ127" s="129"/>
      <c r="BA127" s="128"/>
      <c r="BB127" s="128">
        <f>'Reflection -2'!Q126</f>
        <v>4</v>
      </c>
      <c r="BC127" s="128"/>
      <c r="BD127" s="128"/>
      <c r="BE127" s="128"/>
      <c r="BF127" s="128"/>
      <c r="BG127" s="128"/>
      <c r="BH127" s="128">
        <f>'Reflection -2'!BA126</f>
        <v>2.5</v>
      </c>
      <c r="BI127" s="129"/>
      <c r="BJ127" s="128"/>
      <c r="BK127" s="128">
        <f>'Reflection -3'!Q126</f>
        <v>1.6666666666666667</v>
      </c>
      <c r="BL127" s="128"/>
      <c r="BM127" s="128"/>
      <c r="BN127" s="128"/>
      <c r="BO127" s="128"/>
      <c r="BP127" s="128"/>
      <c r="BQ127" s="128">
        <f>'Reflection -3'!BA126</f>
        <v>1.6666666666666667</v>
      </c>
      <c r="BR127" s="129"/>
      <c r="BS127" s="128"/>
      <c r="BT127" s="128">
        <f>'Reflection -3'!Q126</f>
        <v>1.6666666666666667</v>
      </c>
      <c r="BU127" s="128"/>
      <c r="BV127" s="128"/>
      <c r="BW127" s="128"/>
      <c r="BX127" s="128"/>
      <c r="BY127" s="128"/>
      <c r="BZ127" s="128">
        <f>'Reflection -4'!BA126</f>
        <v>2.5</v>
      </c>
      <c r="CA127" s="129"/>
      <c r="CB127" s="127"/>
      <c r="CC127" s="128">
        <f>AVERAGE(Internal!$E127,Internal!$O127,Internal!$Y127,Internal!$AI127,Internal!$AS127,Internal!$BB127,Internal!$BK127,Internal!$BT127)</f>
        <v>2.1916666666666664</v>
      </c>
      <c r="CD127" s="128">
        <f>AVERAGE(Internal!$F127,Internal!$P127,Internal!$Z127,Internal!$AJ127)</f>
        <v>1.8333333333333333</v>
      </c>
      <c r="CE127" s="127">
        <f>AVERAGE(Internal!$AK127,Internal!$AA127,Internal!$Q127,Internal!$G127)</f>
        <v>2.25</v>
      </c>
      <c r="CF127" s="128">
        <f>AVERAGE(Internal!$H127,Internal!$R127,Internal!$AB127,Internal!$AL127)</f>
        <v>2.75</v>
      </c>
      <c r="CG127" s="127"/>
      <c r="CH127" s="129">
        <f>AVERAGE(Internal!$AN127,Internal!$AD127,Internal!$T127,Internal!$J127)</f>
        <v>2.25</v>
      </c>
      <c r="CI127" s="129">
        <f>Internal!$CC127+Internal!$CD127+Internal!$CE127+Internal!$CF127+Internal!$CH127</f>
        <v>11.274999999999999</v>
      </c>
      <c r="CJ127" s="129">
        <f>Internal!$CI127/25*100</f>
        <v>45.099999999999994</v>
      </c>
      <c r="CK127" s="129">
        <f>AVERAGE(Internal!$BZ127,Internal!$BQ127,Internal!$BH127,Internal!$AY127,Internal!$AP127,Internal!$AF127,Internal!$V127,Internal!$L127)</f>
        <v>2.0208333333333335</v>
      </c>
      <c r="CL127" s="129">
        <f>AVERAGE(Internal!$L127,Internal!$V127,Internal!$AF127,Internal!$AP127)</f>
        <v>1.5</v>
      </c>
      <c r="CM127" s="136"/>
    </row>
    <row r="128" spans="1:91" s="106" customFormat="1" ht="23.1" customHeight="1" x14ac:dyDescent="0.3">
      <c r="A128" s="131">
        <v>125</v>
      </c>
      <c r="B128" s="131" t="s">
        <v>218</v>
      </c>
      <c r="C128" s="132" t="s">
        <v>219</v>
      </c>
      <c r="D128" s="127"/>
      <c r="E128" s="127">
        <f>'RP 1'!Q127</f>
        <v>4</v>
      </c>
      <c r="F128" s="127">
        <f>'RP 1'!W127</f>
        <v>4</v>
      </c>
      <c r="G128" s="127">
        <f>'RP 1'!AC127</f>
        <v>4</v>
      </c>
      <c r="H128" s="127">
        <f>'RP 1'!AI127</f>
        <v>4</v>
      </c>
      <c r="I128" s="127"/>
      <c r="J128" s="127">
        <f>'RP 1'!AU127</f>
        <v>4</v>
      </c>
      <c r="K128" s="127">
        <f>'RP 1'!AZ127</f>
        <v>0</v>
      </c>
      <c r="L128" s="127">
        <f>'RP 1'!BG127</f>
        <v>0</v>
      </c>
      <c r="M128" s="127"/>
      <c r="N128" s="127"/>
      <c r="O128" s="127">
        <f>'R P- 2'!Q127</f>
        <v>4</v>
      </c>
      <c r="P128" s="127">
        <f>'R P- 2'!W127</f>
        <v>4</v>
      </c>
      <c r="Q128" s="127">
        <f>'R P- 2'!AC127</f>
        <v>4</v>
      </c>
      <c r="R128" s="127">
        <f>'R P- 2'!AI127</f>
        <v>4</v>
      </c>
      <c r="S128" s="127"/>
      <c r="T128" s="127">
        <f>'R P- 2'!AU127</f>
        <v>4</v>
      </c>
      <c r="U128" s="127">
        <f>'R P- 2'!BA127</f>
        <v>3.6666666666666665</v>
      </c>
      <c r="V128" s="127">
        <f>'R P- 2'!BG127</f>
        <v>4</v>
      </c>
      <c r="W128" s="127"/>
      <c r="X128" s="127"/>
      <c r="Y128" s="127">
        <f>'R P - 3'!Q127</f>
        <v>3</v>
      </c>
      <c r="Z128" s="127">
        <f>'R P - 3'!W127</f>
        <v>3</v>
      </c>
      <c r="AA128" s="127">
        <f>'R P - 3'!AC127</f>
        <v>2</v>
      </c>
      <c r="AB128" s="127">
        <f>'R P - 3'!AI127</f>
        <v>3</v>
      </c>
      <c r="AC128" s="127"/>
      <c r="AD128" s="127">
        <f>'R P - 3'!AU127</f>
        <v>3</v>
      </c>
      <c r="AE128" s="127">
        <f>'R P - 3'!BA127</f>
        <v>0</v>
      </c>
      <c r="AF128" s="127">
        <f>'R P - 3'!BG127</f>
        <v>0</v>
      </c>
      <c r="AG128" s="127"/>
      <c r="AH128" s="127"/>
      <c r="AI128" s="127">
        <f>'R P -4'!Q127</f>
        <v>0</v>
      </c>
      <c r="AJ128" s="127">
        <f>'R P -4'!W127</f>
        <v>0</v>
      </c>
      <c r="AK128" s="127">
        <f>'R P -4'!AC127</f>
        <v>0</v>
      </c>
      <c r="AL128" s="127">
        <f>'R P -4'!AI127</f>
        <v>0</v>
      </c>
      <c r="AM128" s="127"/>
      <c r="AN128" s="127">
        <f>'R P -4'!AU127</f>
        <v>0</v>
      </c>
      <c r="AO128" s="127">
        <f>'R P -4'!BA127</f>
        <v>0</v>
      </c>
      <c r="AP128" s="127">
        <f>'R P -4'!BG127</f>
        <v>2</v>
      </c>
      <c r="AQ128" s="127"/>
      <c r="AR128" s="127"/>
      <c r="AS128" s="127">
        <f>'Reflection -1 '!R127</f>
        <v>4</v>
      </c>
      <c r="AT128" s="127"/>
      <c r="AU128" s="127"/>
      <c r="AV128" s="127"/>
      <c r="AW128" s="127"/>
      <c r="AX128" s="127"/>
      <c r="AY128" s="127">
        <f>'Reflection -1 '!BB127</f>
        <v>4.5</v>
      </c>
      <c r="AZ128" s="127"/>
      <c r="BA128" s="127"/>
      <c r="BB128" s="127">
        <f>'Reflection -2'!Q127</f>
        <v>4</v>
      </c>
      <c r="BC128" s="127"/>
      <c r="BD128" s="127"/>
      <c r="BE128" s="127"/>
      <c r="BF128" s="127"/>
      <c r="BG128" s="127"/>
      <c r="BH128" s="127">
        <f>'Reflection -2'!BA127</f>
        <v>2.5</v>
      </c>
      <c r="BI128" s="127"/>
      <c r="BJ128" s="127"/>
      <c r="BK128" s="127">
        <f>'Reflection -3'!Q127</f>
        <v>0</v>
      </c>
      <c r="BL128" s="127"/>
      <c r="BM128" s="127"/>
      <c r="BN128" s="127"/>
      <c r="BO128" s="127"/>
      <c r="BP128" s="127"/>
      <c r="BQ128" s="127">
        <f>'Reflection -3'!BA127</f>
        <v>1.6666666666666667</v>
      </c>
      <c r="BR128" s="127"/>
      <c r="BS128" s="127"/>
      <c r="BT128" s="127">
        <f>'Reflection -3'!Q127</f>
        <v>0</v>
      </c>
      <c r="BU128" s="127"/>
      <c r="BV128" s="127"/>
      <c r="BW128" s="127"/>
      <c r="BX128" s="127"/>
      <c r="BY128" s="127"/>
      <c r="BZ128" s="127">
        <f>'Reflection -4'!BA127</f>
        <v>2.5</v>
      </c>
      <c r="CA128" s="127"/>
      <c r="CB128" s="127"/>
      <c r="CC128" s="127">
        <f>AVERAGE(Internal!$E128,Internal!$O128,Internal!$Y128,Internal!$AI128,Internal!$AS128,Internal!$BB128,Internal!$BK128,Internal!$BT128)</f>
        <v>2.375</v>
      </c>
      <c r="CD128" s="127">
        <f>AVERAGE(Internal!$F128,Internal!$P128,Internal!$Z128,Internal!$AJ128)</f>
        <v>2.75</v>
      </c>
      <c r="CE128" s="127">
        <f>AVERAGE(Internal!$AK128,Internal!$AA128,Internal!$Q128,Internal!$G128)</f>
        <v>2.5</v>
      </c>
      <c r="CF128" s="127">
        <f>AVERAGE(Internal!$H128,Internal!$R128,Internal!$AB128,Internal!$AL128)</f>
        <v>2.75</v>
      </c>
      <c r="CG128" s="127"/>
      <c r="CH128" s="127">
        <f>AVERAGE(Internal!$AN128,Internal!$AD128,Internal!$T128,Internal!$J128)</f>
        <v>2.75</v>
      </c>
      <c r="CI128" s="127">
        <f>Internal!$CC128+Internal!$CD128+Internal!$CE128+Internal!$CF128+Internal!$CH128</f>
        <v>13.125</v>
      </c>
      <c r="CJ128" s="127">
        <f>Internal!$CI128/25*100</f>
        <v>52.5</v>
      </c>
      <c r="CK128" s="127">
        <f>AVERAGE(Internal!$BZ128,Internal!$BQ128,Internal!$BH128,Internal!$AY128,Internal!$AP128,Internal!$AF128,Internal!$V128,Internal!$L128)</f>
        <v>2.1458333333333335</v>
      </c>
      <c r="CL128" s="127">
        <f>AVERAGE(Internal!$L128,Internal!$V128,Internal!$AF128,Internal!$AP128)</f>
        <v>1.5</v>
      </c>
      <c r="CM128" s="133"/>
    </row>
    <row r="129" spans="1:91" s="106" customFormat="1" ht="23.1" customHeight="1" x14ac:dyDescent="0.3">
      <c r="A129" s="134">
        <v>126</v>
      </c>
      <c r="B129" s="134" t="s">
        <v>236</v>
      </c>
      <c r="C129" s="135" t="s">
        <v>237</v>
      </c>
      <c r="D129" s="128"/>
      <c r="E129" s="128">
        <f>'RP 1'!Q128</f>
        <v>2.8</v>
      </c>
      <c r="F129" s="128">
        <f>'RP 1'!W128</f>
        <v>2</v>
      </c>
      <c r="G129" s="127">
        <f>'RP 1'!AC128</f>
        <v>2.5</v>
      </c>
      <c r="H129" s="127">
        <f>'RP 1'!AI128</f>
        <v>2.5</v>
      </c>
      <c r="I129" s="128"/>
      <c r="J129" s="128">
        <f>'RP 1'!AU128</f>
        <v>2</v>
      </c>
      <c r="K129" s="128">
        <f>'RP 1'!AZ128</f>
        <v>0</v>
      </c>
      <c r="L129" s="128">
        <f>'RP 1'!BG128</f>
        <v>0</v>
      </c>
      <c r="M129" s="128"/>
      <c r="N129" s="128"/>
      <c r="O129" s="128">
        <f>'R P- 2'!Q128</f>
        <v>2.6</v>
      </c>
      <c r="P129" s="128">
        <f>'R P- 2'!W128</f>
        <v>2.6666666666666665</v>
      </c>
      <c r="Q129" s="128">
        <f>'R P- 2'!AC128</f>
        <v>2.5</v>
      </c>
      <c r="R129" s="128">
        <f>'R P- 2'!AI128</f>
        <v>2.5</v>
      </c>
      <c r="S129" s="128"/>
      <c r="T129" s="128">
        <f>'R P- 2'!AU128</f>
        <v>3</v>
      </c>
      <c r="U129" s="128">
        <f>'R P- 2'!BA128</f>
        <v>2.6666666666666665</v>
      </c>
      <c r="V129" s="128">
        <f>'R P- 2'!BG128</f>
        <v>2</v>
      </c>
      <c r="W129" s="128"/>
      <c r="X129" s="128"/>
      <c r="Y129" s="128" t="str">
        <f>'R P - 3'!Q128</f>
        <v>0</v>
      </c>
      <c r="Z129" s="128" t="str">
        <f>'R P - 3'!W128</f>
        <v>0</v>
      </c>
      <c r="AA129" s="128">
        <f>'R P - 3'!AC128</f>
        <v>0</v>
      </c>
      <c r="AB129" s="128" t="str">
        <f>'R P - 3'!AI128</f>
        <v>0</v>
      </c>
      <c r="AC129" s="128"/>
      <c r="AD129" s="128" t="str">
        <f>'R P - 3'!AU128</f>
        <v>0</v>
      </c>
      <c r="AE129" s="128" t="str">
        <f>'R P - 3'!BA128</f>
        <v>0</v>
      </c>
      <c r="AF129" s="128" t="str">
        <f>'R P - 3'!BG128</f>
        <v>0</v>
      </c>
      <c r="AG129" s="128"/>
      <c r="AH129" s="128"/>
      <c r="AI129" s="128" t="str">
        <f>'R P -4'!Q128</f>
        <v>0</v>
      </c>
      <c r="AJ129" s="128" t="str">
        <f>'R P -4'!W128</f>
        <v>0</v>
      </c>
      <c r="AK129" s="128" t="str">
        <f>'R P -4'!AC128</f>
        <v>0</v>
      </c>
      <c r="AL129" s="128" t="str">
        <f>'R P -4'!AI128</f>
        <v>0</v>
      </c>
      <c r="AM129" s="128"/>
      <c r="AN129" s="128" t="str">
        <f>'R P -4'!AU128</f>
        <v>0</v>
      </c>
      <c r="AO129" s="128" t="str">
        <f>'R P -4'!BA128</f>
        <v>0</v>
      </c>
      <c r="AP129" s="128" t="str">
        <f>'R P -4'!BG128</f>
        <v>0</v>
      </c>
      <c r="AQ129" s="128"/>
      <c r="AR129" s="128"/>
      <c r="AS129" s="128">
        <f>'Reflection -1 '!R128</f>
        <v>2.3333333333333335</v>
      </c>
      <c r="AT129" s="128"/>
      <c r="AU129" s="128"/>
      <c r="AV129" s="128"/>
      <c r="AW129" s="128"/>
      <c r="AX129" s="128"/>
      <c r="AY129" s="128">
        <f>'Reflection -1 '!BB128</f>
        <v>3.5</v>
      </c>
      <c r="AZ129" s="128"/>
      <c r="BA129" s="128"/>
      <c r="BB129" s="128">
        <f>'Reflection -2'!Q128</f>
        <v>3.6666666666666665</v>
      </c>
      <c r="BC129" s="128"/>
      <c r="BD129" s="128"/>
      <c r="BE129" s="128"/>
      <c r="BF129" s="128"/>
      <c r="BG129" s="128"/>
      <c r="BH129" s="128">
        <f>'Reflection -2'!BA128</f>
        <v>2.5</v>
      </c>
      <c r="BI129" s="128"/>
      <c r="BJ129" s="128"/>
      <c r="BK129" s="128">
        <f>'Reflection -3'!Q128</f>
        <v>3</v>
      </c>
      <c r="BL129" s="128"/>
      <c r="BM129" s="128"/>
      <c r="BN129" s="128"/>
      <c r="BO129" s="128"/>
      <c r="BP129" s="128"/>
      <c r="BQ129" s="128">
        <f>'Reflection -3'!BA128</f>
        <v>1.6666666666666667</v>
      </c>
      <c r="BR129" s="128"/>
      <c r="BS129" s="128"/>
      <c r="BT129" s="128">
        <f>'Reflection -3'!Q128</f>
        <v>3</v>
      </c>
      <c r="BU129" s="128"/>
      <c r="BV129" s="128"/>
      <c r="BW129" s="128"/>
      <c r="BX129" s="128"/>
      <c r="BY129" s="128"/>
      <c r="BZ129" s="128">
        <f>'Reflection -4'!BA128</f>
        <v>2.5</v>
      </c>
      <c r="CA129" s="128"/>
      <c r="CB129" s="127"/>
      <c r="CC129" s="128">
        <f>AVERAGE(Internal!$E129,Internal!$O129,Internal!$Y129,Internal!$AI129,Internal!$AS129,Internal!$BB129,Internal!$BK129,Internal!$BT129)</f>
        <v>2.9</v>
      </c>
      <c r="CD129" s="128">
        <f>AVERAGE(Internal!$F129,Internal!$P129,Internal!$Z129,Internal!$AJ129)</f>
        <v>2.333333333333333</v>
      </c>
      <c r="CE129" s="127">
        <f>AVERAGE(Internal!$AK129,Internal!$AA129,Internal!$Q129,Internal!$G129)</f>
        <v>1.6666666666666667</v>
      </c>
      <c r="CF129" s="128">
        <f>AVERAGE(Internal!$H129,Internal!$R129,Internal!$AB129,Internal!$AL129)</f>
        <v>2.5</v>
      </c>
      <c r="CG129" s="127"/>
      <c r="CH129" s="128">
        <f>AVERAGE(Internal!$AN129,Internal!$AD129,Internal!$T129,Internal!$J129)</f>
        <v>2.5</v>
      </c>
      <c r="CI129" s="128">
        <f>Internal!$CC129+Internal!$CD129+Internal!$CE129+Internal!$CF129+Internal!$CH129</f>
        <v>11.899999999999999</v>
      </c>
      <c r="CJ129" s="128">
        <f>Internal!$CI129/25*100</f>
        <v>47.599999999999994</v>
      </c>
      <c r="CK129" s="128">
        <f>AVERAGE(Internal!$BZ129,Internal!$BQ129,Internal!$BH129,Internal!$AY129,Internal!$AP129,Internal!$AF129,Internal!$V129,Internal!$L129)</f>
        <v>2.0277777777777781</v>
      </c>
      <c r="CL129" s="128">
        <f>AVERAGE(Internal!$L129,Internal!$V129,Internal!$AF129,Internal!$AP129)</f>
        <v>1</v>
      </c>
      <c r="CM129" s="136"/>
    </row>
    <row r="130" spans="1:91" s="106" customFormat="1" ht="23.1" customHeight="1" x14ac:dyDescent="0.3">
      <c r="A130" s="131">
        <v>127</v>
      </c>
      <c r="B130" s="131" t="s">
        <v>365</v>
      </c>
      <c r="C130" s="132" t="s">
        <v>366</v>
      </c>
      <c r="D130" s="127"/>
      <c r="E130" s="127" t="str">
        <f>'RP 1'!Q129</f>
        <v>0</v>
      </c>
      <c r="F130" s="127" t="str">
        <f>'RP 1'!W129</f>
        <v>0</v>
      </c>
      <c r="G130" s="127" t="str">
        <f>'RP 1'!AC129</f>
        <v>0</v>
      </c>
      <c r="H130" s="127" t="str">
        <f>'RP 1'!AI129</f>
        <v>0</v>
      </c>
      <c r="I130" s="127"/>
      <c r="J130" s="127" t="str">
        <f>'RP 1'!AU129</f>
        <v>0</v>
      </c>
      <c r="K130" s="127" t="str">
        <f>'RP 1'!AZ129</f>
        <v>0</v>
      </c>
      <c r="L130" s="127" t="str">
        <f>'RP 1'!BG129</f>
        <v>0</v>
      </c>
      <c r="M130" s="127"/>
      <c r="N130" s="127"/>
      <c r="O130" s="127" t="str">
        <f>'R P- 2'!Q129</f>
        <v>0</v>
      </c>
      <c r="P130" s="127" t="str">
        <f>'R P- 2'!W129</f>
        <v>0</v>
      </c>
      <c r="Q130" s="127" t="str">
        <f>'R P- 2'!AC129</f>
        <v>0</v>
      </c>
      <c r="R130" s="127" t="str">
        <f>'R P- 2'!AI129</f>
        <v>0</v>
      </c>
      <c r="S130" s="127"/>
      <c r="T130" s="127" t="str">
        <f>'R P- 2'!AU129</f>
        <v>0</v>
      </c>
      <c r="U130" s="127" t="str">
        <f>'R P- 2'!BA129</f>
        <v>0</v>
      </c>
      <c r="V130" s="127" t="str">
        <f>'R P- 2'!BG129</f>
        <v>0</v>
      </c>
      <c r="W130" s="127"/>
      <c r="X130" s="127"/>
      <c r="Y130" s="127" t="str">
        <f>'R P - 3'!Q129</f>
        <v>0</v>
      </c>
      <c r="Z130" s="127" t="str">
        <f>'R P - 3'!W129</f>
        <v>0</v>
      </c>
      <c r="AA130" s="127">
        <f>'R P - 3'!AC129</f>
        <v>0</v>
      </c>
      <c r="AB130" s="127" t="str">
        <f>'R P - 3'!AI129</f>
        <v>0</v>
      </c>
      <c r="AC130" s="127"/>
      <c r="AD130" s="127" t="str">
        <f>'R P - 3'!AU129</f>
        <v>0</v>
      </c>
      <c r="AE130" s="127" t="str">
        <f>'R P - 3'!BA129</f>
        <v>0</v>
      </c>
      <c r="AF130" s="127" t="str">
        <f>'R P - 3'!BG129</f>
        <v>0</v>
      </c>
      <c r="AG130" s="127"/>
      <c r="AH130" s="127"/>
      <c r="AI130" s="127" t="str">
        <f>'R P -4'!Q129</f>
        <v>0</v>
      </c>
      <c r="AJ130" s="127" t="str">
        <f>'R P -4'!W129</f>
        <v>0</v>
      </c>
      <c r="AK130" s="127" t="str">
        <f>'R P -4'!AC129</f>
        <v>0</v>
      </c>
      <c r="AL130" s="127" t="str">
        <f>'R P -4'!AI129</f>
        <v>0</v>
      </c>
      <c r="AM130" s="127"/>
      <c r="AN130" s="127" t="str">
        <f>'R P -4'!AU129</f>
        <v>0</v>
      </c>
      <c r="AO130" s="127" t="str">
        <f>'R P -4'!BA129</f>
        <v>0</v>
      </c>
      <c r="AP130" s="127" t="str">
        <f>'R P -4'!BG129</f>
        <v>0</v>
      </c>
      <c r="AQ130" s="127"/>
      <c r="AR130" s="127"/>
      <c r="AS130" s="127" t="str">
        <f>'Reflection -1 '!R129</f>
        <v>0</v>
      </c>
      <c r="AT130" s="127"/>
      <c r="AU130" s="127"/>
      <c r="AV130" s="127"/>
      <c r="AW130" s="127"/>
      <c r="AX130" s="127"/>
      <c r="AY130" s="127" t="str">
        <f>'Reflection -1 '!BB129</f>
        <v>0</v>
      </c>
      <c r="AZ130" s="127"/>
      <c r="BA130" s="127"/>
      <c r="BB130" s="127" t="str">
        <f>'Reflection -2'!Q129</f>
        <v>0</v>
      </c>
      <c r="BC130" s="127"/>
      <c r="BD130" s="127"/>
      <c r="BE130" s="127"/>
      <c r="BF130" s="127"/>
      <c r="BG130" s="127"/>
      <c r="BH130" s="127" t="str">
        <f>'Reflection -2'!BA129</f>
        <v>0</v>
      </c>
      <c r="BI130" s="127"/>
      <c r="BJ130" s="127"/>
      <c r="BK130" s="127" t="str">
        <f>'Reflection -3'!Q129</f>
        <v>0</v>
      </c>
      <c r="BL130" s="127"/>
      <c r="BM130" s="127"/>
      <c r="BN130" s="127"/>
      <c r="BO130" s="127"/>
      <c r="BP130" s="127"/>
      <c r="BQ130" s="127" t="str">
        <f>'Reflection -3'!BA129</f>
        <v>0</v>
      </c>
      <c r="BR130" s="127"/>
      <c r="BS130" s="127"/>
      <c r="BT130" s="127" t="str">
        <f>'Reflection -3'!Q129</f>
        <v>0</v>
      </c>
      <c r="BU130" s="127"/>
      <c r="BV130" s="127"/>
      <c r="BW130" s="127"/>
      <c r="BX130" s="127"/>
      <c r="BY130" s="127"/>
      <c r="BZ130" s="127" t="str">
        <f>'Reflection -4'!BA129</f>
        <v>0</v>
      </c>
      <c r="CA130" s="127"/>
      <c r="CB130" s="127"/>
      <c r="CC130" s="127" t="e">
        <f>AVERAGE(Internal!$E130,Internal!$O130,Internal!$Y130,Internal!$AI130,Internal!$AS130,Internal!$BB130,Internal!$BK130,Internal!$BT130)</f>
        <v>#DIV/0!</v>
      </c>
      <c r="CD130" s="127" t="e">
        <f>AVERAGE(Internal!$F130,Internal!$P130,Internal!$Z130,Internal!$AJ130)</f>
        <v>#DIV/0!</v>
      </c>
      <c r="CE130" s="127">
        <f>AVERAGE(Internal!$AK130,Internal!$AA130,Internal!$Q130,Internal!$G130)</f>
        <v>0</v>
      </c>
      <c r="CF130" s="127" t="e">
        <f>AVERAGE(Internal!$H130,Internal!$R130,Internal!$AB130,Internal!$AL130)</f>
        <v>#DIV/0!</v>
      </c>
      <c r="CG130" s="127"/>
      <c r="CH130" s="127" t="e">
        <f>AVERAGE(Internal!$AN130,Internal!$AD130,Internal!$T130,Internal!$J130)</f>
        <v>#DIV/0!</v>
      </c>
      <c r="CI130" s="127" t="e">
        <f>Internal!$CC130+Internal!$CD130+Internal!$CE130+Internal!$CF130+Internal!$CH130</f>
        <v>#DIV/0!</v>
      </c>
      <c r="CJ130" s="127" t="e">
        <f>Internal!$CI130/25*100</f>
        <v>#DIV/0!</v>
      </c>
      <c r="CK130" s="127" t="e">
        <f>AVERAGE(Internal!$BZ130,Internal!$BQ130,Internal!$BH130,Internal!$AY130,Internal!$AP130,Internal!$AF130,Internal!$V130,Internal!$L130)</f>
        <v>#DIV/0!</v>
      </c>
      <c r="CL130" s="127" t="e">
        <f>AVERAGE(Internal!$L130,Internal!$V130,Internal!$AF130,Internal!$AP130)</f>
        <v>#DIV/0!</v>
      </c>
      <c r="CM130" s="133"/>
    </row>
    <row r="131" spans="1:91" s="106" customFormat="1" ht="23.1" customHeight="1" x14ac:dyDescent="0.3">
      <c r="A131" s="134">
        <v>128</v>
      </c>
      <c r="B131" s="134" t="s">
        <v>367</v>
      </c>
      <c r="C131" s="135" t="s">
        <v>368</v>
      </c>
      <c r="D131" s="128"/>
      <c r="E131" s="128" t="str">
        <f>'RP 1'!Q130</f>
        <v>0</v>
      </c>
      <c r="F131" s="128" t="str">
        <f>'RP 1'!W130</f>
        <v>0</v>
      </c>
      <c r="G131" s="127" t="str">
        <f>'RP 1'!AC130</f>
        <v>0</v>
      </c>
      <c r="H131" s="127" t="str">
        <f>'RP 1'!AI130</f>
        <v>0</v>
      </c>
      <c r="I131" s="128"/>
      <c r="J131" s="128" t="str">
        <f>'RP 1'!AU130</f>
        <v>0</v>
      </c>
      <c r="K131" s="128" t="str">
        <f>'RP 1'!AZ130</f>
        <v>0</v>
      </c>
      <c r="L131" s="128" t="str">
        <f>'RP 1'!BG130</f>
        <v>0</v>
      </c>
      <c r="M131" s="128"/>
      <c r="N131" s="128"/>
      <c r="O131" s="128" t="str">
        <f>'R P- 2'!Q130</f>
        <v>0</v>
      </c>
      <c r="P131" s="128" t="str">
        <f>'R P- 2'!W130</f>
        <v>0</v>
      </c>
      <c r="Q131" s="128" t="str">
        <f>'R P- 2'!AC130</f>
        <v>0</v>
      </c>
      <c r="R131" s="128" t="str">
        <f>'R P- 2'!AI130</f>
        <v>0</v>
      </c>
      <c r="S131" s="128"/>
      <c r="T131" s="128" t="str">
        <f>'R P- 2'!AU130</f>
        <v>0</v>
      </c>
      <c r="U131" s="128" t="str">
        <f>'R P- 2'!BA130</f>
        <v>0</v>
      </c>
      <c r="V131" s="128" t="str">
        <f>'R P- 2'!BG130</f>
        <v>0</v>
      </c>
      <c r="W131" s="128"/>
      <c r="X131" s="128"/>
      <c r="Y131" s="128" t="str">
        <f>'R P - 3'!Q130</f>
        <v>0</v>
      </c>
      <c r="Z131" s="128" t="str">
        <f>'R P - 3'!W130</f>
        <v>0</v>
      </c>
      <c r="AA131" s="128">
        <f>'R P - 3'!AC130</f>
        <v>0</v>
      </c>
      <c r="AB131" s="128" t="str">
        <f>'R P - 3'!AI130</f>
        <v>0</v>
      </c>
      <c r="AC131" s="128"/>
      <c r="AD131" s="128" t="str">
        <f>'R P - 3'!AU130</f>
        <v>0</v>
      </c>
      <c r="AE131" s="128" t="str">
        <f>'R P - 3'!BA130</f>
        <v>0</v>
      </c>
      <c r="AF131" s="128" t="str">
        <f>'R P - 3'!BG130</f>
        <v>0</v>
      </c>
      <c r="AG131" s="128"/>
      <c r="AH131" s="128"/>
      <c r="AI131" s="128" t="str">
        <f>'R P -4'!Q130</f>
        <v>0</v>
      </c>
      <c r="AJ131" s="128" t="str">
        <f>'R P -4'!W130</f>
        <v>0</v>
      </c>
      <c r="AK131" s="128" t="str">
        <f>'R P -4'!AC130</f>
        <v>0</v>
      </c>
      <c r="AL131" s="128" t="str">
        <f>'R P -4'!AI130</f>
        <v>0</v>
      </c>
      <c r="AM131" s="128"/>
      <c r="AN131" s="128" t="str">
        <f>'R P -4'!AU130</f>
        <v>0</v>
      </c>
      <c r="AO131" s="128" t="str">
        <f>'R P -4'!BA130</f>
        <v>0</v>
      </c>
      <c r="AP131" s="128" t="str">
        <f>'R P -4'!BG130</f>
        <v>0</v>
      </c>
      <c r="AQ131" s="128"/>
      <c r="AR131" s="128"/>
      <c r="AS131" s="128" t="str">
        <f>'Reflection -1 '!R130</f>
        <v>0</v>
      </c>
      <c r="AT131" s="128"/>
      <c r="AU131" s="128"/>
      <c r="AV131" s="128"/>
      <c r="AW131" s="128"/>
      <c r="AX131" s="128"/>
      <c r="AY131" s="128" t="str">
        <f>'Reflection -1 '!BB130</f>
        <v>0</v>
      </c>
      <c r="AZ131" s="128"/>
      <c r="BA131" s="128"/>
      <c r="BB131" s="128" t="str">
        <f>'Reflection -2'!Q130</f>
        <v>0</v>
      </c>
      <c r="BC131" s="128"/>
      <c r="BD131" s="128"/>
      <c r="BE131" s="128"/>
      <c r="BF131" s="128"/>
      <c r="BG131" s="128"/>
      <c r="BH131" s="128" t="str">
        <f>'Reflection -2'!BA130</f>
        <v>0</v>
      </c>
      <c r="BI131" s="128"/>
      <c r="BJ131" s="128"/>
      <c r="BK131" s="128" t="str">
        <f>'Reflection -3'!Q130</f>
        <v>0</v>
      </c>
      <c r="BL131" s="128"/>
      <c r="BM131" s="128"/>
      <c r="BN131" s="128"/>
      <c r="BO131" s="128"/>
      <c r="BP131" s="128"/>
      <c r="BQ131" s="128" t="str">
        <f>'Reflection -3'!BA130</f>
        <v>0</v>
      </c>
      <c r="BR131" s="128"/>
      <c r="BS131" s="128"/>
      <c r="BT131" s="128" t="str">
        <f>'Reflection -3'!Q130</f>
        <v>0</v>
      </c>
      <c r="BU131" s="128"/>
      <c r="BV131" s="128"/>
      <c r="BW131" s="128"/>
      <c r="BX131" s="128"/>
      <c r="BY131" s="128"/>
      <c r="BZ131" s="128" t="str">
        <f>'Reflection -4'!BA130</f>
        <v>0</v>
      </c>
      <c r="CA131" s="128"/>
      <c r="CB131" s="127"/>
      <c r="CC131" s="128" t="e">
        <f>AVERAGE(Internal!$E131,Internal!$O131,Internal!$Y131,Internal!$AI131,Internal!$AS131,Internal!$BB131,Internal!$BK131,Internal!$BT131)</f>
        <v>#DIV/0!</v>
      </c>
      <c r="CD131" s="128" t="e">
        <f>AVERAGE(Internal!$F131,Internal!$P131,Internal!$Z131,Internal!$AJ131)</f>
        <v>#DIV/0!</v>
      </c>
      <c r="CE131" s="127">
        <f>AVERAGE(Internal!$AK131,Internal!$AA131,Internal!$Q131,Internal!$G131)</f>
        <v>0</v>
      </c>
      <c r="CF131" s="128" t="e">
        <f>AVERAGE(Internal!$H131,Internal!$R131,Internal!$AB131,Internal!$AL131)</f>
        <v>#DIV/0!</v>
      </c>
      <c r="CG131" s="127"/>
      <c r="CH131" s="128" t="e">
        <f>AVERAGE(Internal!$AN131,Internal!$AD131,Internal!$T131,Internal!$J131)</f>
        <v>#DIV/0!</v>
      </c>
      <c r="CI131" s="128" t="e">
        <f>Internal!$CC131+Internal!$CD131+Internal!$CE131+Internal!$CF131+Internal!$CH131</f>
        <v>#DIV/0!</v>
      </c>
      <c r="CJ131" s="128" t="e">
        <f>Internal!$CI131/25*100</f>
        <v>#DIV/0!</v>
      </c>
      <c r="CK131" s="128" t="e">
        <f>AVERAGE(Internal!$BZ131,Internal!$BQ131,Internal!$BH131,Internal!$AY131,Internal!$AP131,Internal!$AF131,Internal!$V131,Internal!$L131)</f>
        <v>#DIV/0!</v>
      </c>
      <c r="CL131" s="128" t="e">
        <f>AVERAGE(Internal!$L131,Internal!$V131,Internal!$AF131,Internal!$AP131)</f>
        <v>#DIV/0!</v>
      </c>
      <c r="CM131" s="136"/>
    </row>
    <row r="132" spans="1:91" s="106" customFormat="1" ht="23.1" customHeight="1" x14ac:dyDescent="0.3">
      <c r="A132" s="131">
        <v>129</v>
      </c>
      <c r="B132" s="131" t="s">
        <v>250</v>
      </c>
      <c r="C132" s="132" t="s">
        <v>251</v>
      </c>
      <c r="D132" s="127"/>
      <c r="E132" s="127">
        <f>'RP 1'!Q131</f>
        <v>2</v>
      </c>
      <c r="F132" s="127">
        <f>'RP 1'!W131</f>
        <v>2</v>
      </c>
      <c r="G132" s="127">
        <f>'RP 1'!AC131</f>
        <v>2</v>
      </c>
      <c r="H132" s="127">
        <f>'RP 1'!AI131</f>
        <v>2</v>
      </c>
      <c r="I132" s="127"/>
      <c r="J132" s="127">
        <f>'RP 1'!AU131</f>
        <v>2</v>
      </c>
      <c r="K132" s="127">
        <f>'RP 1'!AZ131</f>
        <v>0</v>
      </c>
      <c r="L132" s="127">
        <f>'RP 1'!BG131</f>
        <v>0</v>
      </c>
      <c r="M132" s="127"/>
      <c r="N132" s="127"/>
      <c r="O132" s="127">
        <f>'R P- 2'!Q131</f>
        <v>2</v>
      </c>
      <c r="P132" s="127">
        <f>'R P- 2'!W131</f>
        <v>2</v>
      </c>
      <c r="Q132" s="127">
        <f>'R P- 2'!AC131</f>
        <v>2</v>
      </c>
      <c r="R132" s="127">
        <f>'R P- 2'!AI131</f>
        <v>2</v>
      </c>
      <c r="S132" s="127"/>
      <c r="T132" s="127">
        <f>'R P- 2'!AU131</f>
        <v>2</v>
      </c>
      <c r="U132" s="127">
        <f>'R P- 2'!BA131</f>
        <v>1.8333333333333333</v>
      </c>
      <c r="V132" s="127">
        <f>'R P- 2'!BG131</f>
        <v>2</v>
      </c>
      <c r="W132" s="127"/>
      <c r="X132" s="127"/>
      <c r="Y132" s="127" t="str">
        <f>'R P - 3'!Q131</f>
        <v>0</v>
      </c>
      <c r="Z132" s="127" t="str">
        <f>'R P - 3'!W131</f>
        <v>0</v>
      </c>
      <c r="AA132" s="127">
        <f>'R P - 3'!AC131</f>
        <v>0</v>
      </c>
      <c r="AB132" s="127" t="str">
        <f>'R P - 3'!AI131</f>
        <v>0</v>
      </c>
      <c r="AC132" s="127"/>
      <c r="AD132" s="127" t="str">
        <f>'R P - 3'!AU131</f>
        <v>0</v>
      </c>
      <c r="AE132" s="127" t="str">
        <f>'R P - 3'!BA131</f>
        <v>0</v>
      </c>
      <c r="AF132" s="127" t="str">
        <f>'R P - 3'!BG131</f>
        <v>0</v>
      </c>
      <c r="AG132" s="127"/>
      <c r="AH132" s="127"/>
      <c r="AI132" s="127" t="str">
        <f>'R P -4'!Q131</f>
        <v>0</v>
      </c>
      <c r="AJ132" s="127" t="str">
        <f>'R P -4'!W131</f>
        <v>0</v>
      </c>
      <c r="AK132" s="127" t="str">
        <f>'R P -4'!AC131</f>
        <v>0</v>
      </c>
      <c r="AL132" s="127" t="str">
        <f>'R P -4'!AI131</f>
        <v>0</v>
      </c>
      <c r="AM132" s="127"/>
      <c r="AN132" s="127" t="str">
        <f>'R P -4'!AU131</f>
        <v>0</v>
      </c>
      <c r="AO132" s="127" t="str">
        <f>'R P -4'!BA131</f>
        <v>0</v>
      </c>
      <c r="AP132" s="127" t="str">
        <f>'R P -4'!BG131</f>
        <v>0</v>
      </c>
      <c r="AQ132" s="127"/>
      <c r="AR132" s="127"/>
      <c r="AS132" s="127">
        <f>'Reflection -1 '!R131</f>
        <v>3.3333333333333335</v>
      </c>
      <c r="AT132" s="127"/>
      <c r="AU132" s="127"/>
      <c r="AV132" s="127"/>
      <c r="AW132" s="127"/>
      <c r="AX132" s="127"/>
      <c r="AY132" s="127">
        <f>'Reflection -1 '!BB131</f>
        <v>4.5</v>
      </c>
      <c r="AZ132" s="127"/>
      <c r="BA132" s="127"/>
      <c r="BB132" s="127">
        <f>'Reflection -2'!Q131</f>
        <v>0</v>
      </c>
      <c r="BC132" s="127"/>
      <c r="BD132" s="127"/>
      <c r="BE132" s="127"/>
      <c r="BF132" s="127"/>
      <c r="BG132" s="127"/>
      <c r="BH132" s="127">
        <f>'Reflection -2'!BA131</f>
        <v>0</v>
      </c>
      <c r="BI132" s="127"/>
      <c r="BJ132" s="127"/>
      <c r="BK132" s="127">
        <f>'Reflection -3'!Q131</f>
        <v>0</v>
      </c>
      <c r="BL132" s="127"/>
      <c r="BM132" s="127"/>
      <c r="BN132" s="127"/>
      <c r="BO132" s="127"/>
      <c r="BP132" s="127"/>
      <c r="BQ132" s="127">
        <f>'Reflection -3'!BA131</f>
        <v>0</v>
      </c>
      <c r="BR132" s="127"/>
      <c r="BS132" s="127"/>
      <c r="BT132" s="127">
        <f>'Reflection -3'!Q131</f>
        <v>0</v>
      </c>
      <c r="BU132" s="127"/>
      <c r="BV132" s="127"/>
      <c r="BW132" s="127"/>
      <c r="BX132" s="127"/>
      <c r="BY132" s="127"/>
      <c r="BZ132" s="127">
        <f>'Reflection -4'!BA131</f>
        <v>0</v>
      </c>
      <c r="CA132" s="127"/>
      <c r="CB132" s="127"/>
      <c r="CC132" s="127">
        <f>AVERAGE(Internal!$E132,Internal!$O132,Internal!$Y132,Internal!$AI132,Internal!$AS132,Internal!$BB132,Internal!$BK132,Internal!$BT132)</f>
        <v>1.2222222222222223</v>
      </c>
      <c r="CD132" s="127">
        <f>AVERAGE(Internal!$F132,Internal!$P132,Internal!$Z132,Internal!$AJ132)</f>
        <v>2</v>
      </c>
      <c r="CE132" s="127">
        <f>AVERAGE(Internal!$AK132,Internal!$AA132,Internal!$Q132,Internal!$G132)</f>
        <v>1.3333333333333333</v>
      </c>
      <c r="CF132" s="127">
        <f>AVERAGE(Internal!$H132,Internal!$R132,Internal!$AB132,Internal!$AL132)</f>
        <v>2</v>
      </c>
      <c r="CG132" s="127"/>
      <c r="CH132" s="127">
        <f>AVERAGE(Internal!$AN132,Internal!$AD132,Internal!$T132,Internal!$J132)</f>
        <v>2</v>
      </c>
      <c r="CI132" s="127">
        <f>Internal!$CC132+Internal!$CD132+Internal!$CE132+Internal!$CF132+Internal!$CH132</f>
        <v>8.5555555555555554</v>
      </c>
      <c r="CJ132" s="127">
        <f>Internal!$CI132/25*100</f>
        <v>34.222222222222221</v>
      </c>
      <c r="CK132" s="127">
        <f>AVERAGE(Internal!$BZ132,Internal!$BQ132,Internal!$BH132,Internal!$AY132,Internal!$AP132,Internal!$AF132,Internal!$V132,Internal!$L132)</f>
        <v>1.0833333333333333</v>
      </c>
      <c r="CL132" s="127">
        <f>AVERAGE(Internal!$L132,Internal!$V132,Internal!$AF132,Internal!$AP132)</f>
        <v>1</v>
      </c>
      <c r="CM132" s="133"/>
    </row>
    <row r="133" spans="1:91" s="106" customFormat="1" ht="23.1" customHeight="1" x14ac:dyDescent="0.3">
      <c r="A133" s="134">
        <v>130</v>
      </c>
      <c r="B133" s="134" t="s">
        <v>55</v>
      </c>
      <c r="C133" s="135" t="s">
        <v>56</v>
      </c>
      <c r="D133" s="128"/>
      <c r="E133" s="128">
        <f>'RP 1'!Q132</f>
        <v>0</v>
      </c>
      <c r="F133" s="128">
        <f>'RP 1'!W132</f>
        <v>0</v>
      </c>
      <c r="G133" s="127" t="str">
        <f>'RP 1'!AC132</f>
        <v>0</v>
      </c>
      <c r="H133" s="127" t="str">
        <f>'RP 1'!AI132</f>
        <v>0</v>
      </c>
      <c r="I133" s="128"/>
      <c r="J133" s="128">
        <f>'RP 1'!AU132</f>
        <v>0</v>
      </c>
      <c r="K133" s="128">
        <f>'RP 1'!AZ132</f>
        <v>0</v>
      </c>
      <c r="L133" s="128">
        <f>'RP 1'!BG132</f>
        <v>0</v>
      </c>
      <c r="M133" s="128"/>
      <c r="N133" s="128"/>
      <c r="O133" s="128" t="str">
        <f>'R P- 2'!Q132</f>
        <v>0</v>
      </c>
      <c r="P133" s="128" t="str">
        <f>'R P- 2'!W132</f>
        <v>0</v>
      </c>
      <c r="Q133" s="128" t="str">
        <f>'R P- 2'!AC132</f>
        <v>0</v>
      </c>
      <c r="R133" s="128" t="str">
        <f>'R P- 2'!AI132</f>
        <v>0</v>
      </c>
      <c r="S133" s="128"/>
      <c r="T133" s="128" t="str">
        <f>'R P- 2'!AU132</f>
        <v>0</v>
      </c>
      <c r="U133" s="128" t="str">
        <f>'R P- 2'!BA132</f>
        <v>0</v>
      </c>
      <c r="V133" s="128" t="str">
        <f>'R P- 2'!BG132</f>
        <v>0</v>
      </c>
      <c r="W133" s="128"/>
      <c r="X133" s="128"/>
      <c r="Y133" s="128">
        <f>'R P - 3'!Q132</f>
        <v>3</v>
      </c>
      <c r="Z133" s="128">
        <f>'R P - 3'!W132</f>
        <v>0</v>
      </c>
      <c r="AA133" s="128">
        <f>'R P - 3'!AC132</f>
        <v>0</v>
      </c>
      <c r="AB133" s="128">
        <f>'R P - 3'!AI132</f>
        <v>0</v>
      </c>
      <c r="AC133" s="128"/>
      <c r="AD133" s="128">
        <f>'R P - 3'!AU132</f>
        <v>0</v>
      </c>
      <c r="AE133" s="128">
        <f>'R P - 3'!BA132</f>
        <v>0</v>
      </c>
      <c r="AF133" s="128">
        <f>'R P - 3'!BG132</f>
        <v>0</v>
      </c>
      <c r="AG133" s="128"/>
      <c r="AH133" s="128"/>
      <c r="AI133" s="128">
        <f>'R P -4'!Q132</f>
        <v>2.8</v>
      </c>
      <c r="AJ133" s="128">
        <f>'R P -4'!W132</f>
        <v>3.3333333333333335</v>
      </c>
      <c r="AK133" s="128">
        <f>'R P -4'!AC132</f>
        <v>2</v>
      </c>
      <c r="AL133" s="128">
        <f>'R P -4'!AI132</f>
        <v>2</v>
      </c>
      <c r="AM133" s="128"/>
      <c r="AN133" s="128">
        <f>'R P -4'!AU132</f>
        <v>2.3333333333333335</v>
      </c>
      <c r="AO133" s="128">
        <f>'R P -4'!BA132</f>
        <v>2</v>
      </c>
      <c r="AP133" s="128">
        <f>'R P -4'!BG132</f>
        <v>3</v>
      </c>
      <c r="AQ133" s="128"/>
      <c r="AR133" s="128"/>
      <c r="AS133" s="128">
        <f>'Reflection -1 '!R132</f>
        <v>2</v>
      </c>
      <c r="AT133" s="128"/>
      <c r="AU133" s="128"/>
      <c r="AV133" s="128"/>
      <c r="AW133" s="128"/>
      <c r="AX133" s="128"/>
      <c r="AY133" s="128">
        <f>'Reflection -1 '!BB132</f>
        <v>3.5</v>
      </c>
      <c r="AZ133" s="128"/>
      <c r="BA133" s="128"/>
      <c r="BB133" s="128">
        <f>'Reflection -2'!Q132</f>
        <v>0</v>
      </c>
      <c r="BC133" s="128"/>
      <c r="BD133" s="128"/>
      <c r="BE133" s="128"/>
      <c r="BF133" s="128"/>
      <c r="BG133" s="128"/>
      <c r="BH133" s="128">
        <f>'Reflection -2'!BA132</f>
        <v>0</v>
      </c>
      <c r="BI133" s="128"/>
      <c r="BJ133" s="128"/>
      <c r="BK133" s="128">
        <f>'Reflection -3'!Q132</f>
        <v>0</v>
      </c>
      <c r="BL133" s="128"/>
      <c r="BM133" s="128"/>
      <c r="BN133" s="128"/>
      <c r="BO133" s="128"/>
      <c r="BP133" s="128"/>
      <c r="BQ133" s="128">
        <f>'Reflection -3'!BA132</f>
        <v>0</v>
      </c>
      <c r="BR133" s="128"/>
      <c r="BS133" s="128"/>
      <c r="BT133" s="128">
        <f>'Reflection -3'!Q132</f>
        <v>0</v>
      </c>
      <c r="BU133" s="128"/>
      <c r="BV133" s="128"/>
      <c r="BW133" s="128"/>
      <c r="BX133" s="128"/>
      <c r="BY133" s="128"/>
      <c r="BZ133" s="128">
        <f>'Reflection -4'!BA132</f>
        <v>0</v>
      </c>
      <c r="CA133" s="128"/>
      <c r="CB133" s="127"/>
      <c r="CC133" s="128">
        <f>AVERAGE(Internal!$E133,Internal!$O133,Internal!$Y133,Internal!$AI133,Internal!$AS133,Internal!$BB133,Internal!$BK133,Internal!$BT133)</f>
        <v>1.1142857142857143</v>
      </c>
      <c r="CD133" s="128">
        <f>AVERAGE(Internal!$F133,Internal!$P133,Internal!$Z133,Internal!$AJ133)</f>
        <v>1.1111111111111112</v>
      </c>
      <c r="CE133" s="127">
        <f>AVERAGE(Internal!$AK133,Internal!$AA133,Internal!$Q133,Internal!$G133)</f>
        <v>1</v>
      </c>
      <c r="CF133" s="128">
        <f>AVERAGE(Internal!$H133,Internal!$R133,Internal!$AB133,Internal!$AL133)</f>
        <v>1</v>
      </c>
      <c r="CG133" s="127"/>
      <c r="CH133" s="128">
        <f>AVERAGE(Internal!$AN133,Internal!$AD133,Internal!$T133,Internal!$J133)</f>
        <v>0.77777777777777779</v>
      </c>
      <c r="CI133" s="128">
        <f>Internal!$CC133+Internal!$CD133+Internal!$CE133+Internal!$CF133+Internal!$CH133</f>
        <v>5.0031746031746032</v>
      </c>
      <c r="CJ133" s="128">
        <f>Internal!$CI133/25*100</f>
        <v>20.012698412698413</v>
      </c>
      <c r="CK133" s="128">
        <f>AVERAGE(Internal!$BZ133,Internal!$BQ133,Internal!$BH133,Internal!$AY133,Internal!$AP133,Internal!$AF133,Internal!$V133,Internal!$L133)</f>
        <v>0.9285714285714286</v>
      </c>
      <c r="CL133" s="128">
        <f>AVERAGE(Internal!$L133,Internal!$V133,Internal!$AF133,Internal!$AP133)</f>
        <v>1</v>
      </c>
      <c r="CM133" s="136"/>
    </row>
    <row r="134" spans="1:91" s="106" customFormat="1" ht="23.1" customHeight="1" x14ac:dyDescent="0.3">
      <c r="A134" s="131">
        <v>131</v>
      </c>
      <c r="B134" s="131" t="s">
        <v>264</v>
      </c>
      <c r="C134" s="132" t="s">
        <v>265</v>
      </c>
      <c r="D134" s="127"/>
      <c r="E134" s="127">
        <f>'RP 1'!Q133</f>
        <v>4</v>
      </c>
      <c r="F134" s="127">
        <f>'RP 1'!W133</f>
        <v>4</v>
      </c>
      <c r="G134" s="127">
        <f>'RP 1'!AC133</f>
        <v>4</v>
      </c>
      <c r="H134" s="127">
        <f>'RP 1'!AI133</f>
        <v>4</v>
      </c>
      <c r="I134" s="127"/>
      <c r="J134" s="127">
        <f>'RP 1'!AU133</f>
        <v>4</v>
      </c>
      <c r="K134" s="127">
        <f>'RP 1'!AZ133</f>
        <v>0</v>
      </c>
      <c r="L134" s="127">
        <f>'RP 1'!BG133</f>
        <v>0</v>
      </c>
      <c r="M134" s="127"/>
      <c r="N134" s="127"/>
      <c r="O134" s="127">
        <f>'R P- 2'!Q133</f>
        <v>4</v>
      </c>
      <c r="P134" s="127">
        <f>'R P- 2'!W133</f>
        <v>4</v>
      </c>
      <c r="Q134" s="127">
        <f>'R P- 2'!AC133</f>
        <v>4</v>
      </c>
      <c r="R134" s="127">
        <f>'R P- 2'!AI133</f>
        <v>4</v>
      </c>
      <c r="S134" s="127"/>
      <c r="T134" s="127">
        <f>'R P- 2'!AU133</f>
        <v>4</v>
      </c>
      <c r="U134" s="127">
        <f>'R P- 2'!BA133</f>
        <v>3.6666666666666665</v>
      </c>
      <c r="V134" s="127">
        <f>'R P- 2'!BG133</f>
        <v>4</v>
      </c>
      <c r="W134" s="127"/>
      <c r="X134" s="127"/>
      <c r="Y134" s="127">
        <f>'R P - 3'!Q133</f>
        <v>3</v>
      </c>
      <c r="Z134" s="127">
        <f>'R P - 3'!W133</f>
        <v>3</v>
      </c>
      <c r="AA134" s="127">
        <f>'R P - 3'!AC133</f>
        <v>2</v>
      </c>
      <c r="AB134" s="127">
        <f>'R P - 3'!AI133</f>
        <v>3.3333333333333335</v>
      </c>
      <c r="AC134" s="127"/>
      <c r="AD134" s="127">
        <f>'R P - 3'!AU133</f>
        <v>3.3333333333333335</v>
      </c>
      <c r="AE134" s="127">
        <f>'R P - 3'!BA133</f>
        <v>0</v>
      </c>
      <c r="AF134" s="127">
        <f>'R P - 3'!BG133</f>
        <v>0</v>
      </c>
      <c r="AG134" s="127"/>
      <c r="AH134" s="127"/>
      <c r="AI134" s="127">
        <f>'R P -4'!Q133</f>
        <v>2.8</v>
      </c>
      <c r="AJ134" s="127">
        <f>'R P -4'!W133</f>
        <v>3.6666666666666665</v>
      </c>
      <c r="AK134" s="127">
        <f>'R P -4'!AC133</f>
        <v>4</v>
      </c>
      <c r="AL134" s="127">
        <f>'R P -4'!AI133</f>
        <v>5</v>
      </c>
      <c r="AM134" s="127"/>
      <c r="AN134" s="127">
        <f>'R P -4'!AU133</f>
        <v>4.333333333333333</v>
      </c>
      <c r="AO134" s="127">
        <f>'R P -4'!BA133</f>
        <v>5</v>
      </c>
      <c r="AP134" s="127">
        <f>'R P -4'!BG133</f>
        <v>3.5</v>
      </c>
      <c r="AQ134" s="127"/>
      <c r="AR134" s="127"/>
      <c r="AS134" s="127">
        <f>'Reflection -1 '!R133</f>
        <v>2.6666666666666665</v>
      </c>
      <c r="AT134" s="127"/>
      <c r="AU134" s="127"/>
      <c r="AV134" s="127"/>
      <c r="AW134" s="127"/>
      <c r="AX134" s="127"/>
      <c r="AY134" s="127">
        <f>'Reflection -1 '!BB133</f>
        <v>3.5</v>
      </c>
      <c r="AZ134" s="127"/>
      <c r="BA134" s="127"/>
      <c r="BB134" s="127">
        <f>'Reflection -2'!Q133</f>
        <v>0</v>
      </c>
      <c r="BC134" s="127"/>
      <c r="BD134" s="127"/>
      <c r="BE134" s="127"/>
      <c r="BF134" s="127"/>
      <c r="BG134" s="127"/>
      <c r="BH134" s="127">
        <f>'Reflection -2'!BA133</f>
        <v>0</v>
      </c>
      <c r="BI134" s="127"/>
      <c r="BJ134" s="127"/>
      <c r="BK134" s="127">
        <f>'Reflection -3'!Q133</f>
        <v>0</v>
      </c>
      <c r="BL134" s="127"/>
      <c r="BM134" s="127"/>
      <c r="BN134" s="127"/>
      <c r="BO134" s="127"/>
      <c r="BP134" s="127"/>
      <c r="BQ134" s="127">
        <f>'Reflection -3'!BA133</f>
        <v>0</v>
      </c>
      <c r="BR134" s="127"/>
      <c r="BS134" s="127"/>
      <c r="BT134" s="127">
        <f>'Reflection -3'!Q133</f>
        <v>0</v>
      </c>
      <c r="BU134" s="127"/>
      <c r="BV134" s="127"/>
      <c r="BW134" s="127"/>
      <c r="BX134" s="127"/>
      <c r="BY134" s="127"/>
      <c r="BZ134" s="127">
        <f>'Reflection -4'!BA133</f>
        <v>0</v>
      </c>
      <c r="CA134" s="127"/>
      <c r="CB134" s="127"/>
      <c r="CC134" s="127">
        <f>AVERAGE(Internal!$E134,Internal!$O134,Internal!$Y134,Internal!$AI134,Internal!$AS134,Internal!$BB134,Internal!$BK134,Internal!$BT134)</f>
        <v>2.0583333333333336</v>
      </c>
      <c r="CD134" s="127">
        <f>AVERAGE(Internal!$F134,Internal!$P134,Internal!$Z134,Internal!$AJ134)</f>
        <v>3.6666666666666665</v>
      </c>
      <c r="CE134" s="127">
        <f>AVERAGE(Internal!$AK134,Internal!$AA134,Internal!$Q134,Internal!$G134)</f>
        <v>3.5</v>
      </c>
      <c r="CF134" s="127">
        <f>AVERAGE(Internal!$H134,Internal!$R134,Internal!$AB134,Internal!$AL134)</f>
        <v>4.0833333333333339</v>
      </c>
      <c r="CG134" s="127"/>
      <c r="CH134" s="127">
        <f>AVERAGE(Internal!$AN134,Internal!$AD134,Internal!$T134,Internal!$J134)</f>
        <v>3.9166666666666665</v>
      </c>
      <c r="CI134" s="127">
        <f>Internal!$CC134+Internal!$CD134+Internal!$CE134+Internal!$CF134+Internal!$CH134</f>
        <v>17.225000000000001</v>
      </c>
      <c r="CJ134" s="127">
        <f>Internal!$CI134/25*100</f>
        <v>68.900000000000006</v>
      </c>
      <c r="CK134" s="127">
        <f>AVERAGE(Internal!$BZ134,Internal!$BQ134,Internal!$BH134,Internal!$AY134,Internal!$AP134,Internal!$AF134,Internal!$V134,Internal!$L134)</f>
        <v>1.375</v>
      </c>
      <c r="CL134" s="127">
        <f>AVERAGE(Internal!$L134,Internal!$V134,Internal!$AF134,Internal!$AP134)</f>
        <v>1.875</v>
      </c>
      <c r="CM134" s="133"/>
    </row>
    <row r="135" spans="1:91" s="106" customFormat="1" ht="23.1" customHeight="1" x14ac:dyDescent="0.3">
      <c r="A135" s="134">
        <v>132</v>
      </c>
      <c r="B135" s="134" t="s">
        <v>78</v>
      </c>
      <c r="C135" s="135" t="s">
        <v>79</v>
      </c>
      <c r="D135" s="128"/>
      <c r="E135" s="128">
        <f>'RP 1'!Q134</f>
        <v>2.8</v>
      </c>
      <c r="F135" s="128">
        <f>'RP 1'!W134</f>
        <v>1</v>
      </c>
      <c r="G135" s="127">
        <f>'RP 1'!AC134</f>
        <v>1</v>
      </c>
      <c r="H135" s="127">
        <f>'RP 1'!AI134</f>
        <v>1</v>
      </c>
      <c r="I135" s="128"/>
      <c r="J135" s="128">
        <f>'RP 1'!AU134</f>
        <v>1</v>
      </c>
      <c r="K135" s="128">
        <f>'RP 1'!AZ134</f>
        <v>1</v>
      </c>
      <c r="L135" s="128">
        <f>'RP 1'!BG134</f>
        <v>0</v>
      </c>
      <c r="M135" s="128"/>
      <c r="N135" s="128"/>
      <c r="O135" s="128">
        <f>'R P- 2'!Q134</f>
        <v>2.8</v>
      </c>
      <c r="P135" s="128">
        <f>'R P- 2'!W134</f>
        <v>1</v>
      </c>
      <c r="Q135" s="128">
        <f>'R P- 2'!AC134</f>
        <v>1</v>
      </c>
      <c r="R135" s="128">
        <f>'R P- 2'!AI134</f>
        <v>1</v>
      </c>
      <c r="S135" s="128"/>
      <c r="T135" s="128">
        <f>'R P- 2'!AU134</f>
        <v>1</v>
      </c>
      <c r="U135" s="128">
        <f>'R P- 2'!BA134</f>
        <v>1</v>
      </c>
      <c r="V135" s="128">
        <f>'R P- 2'!BG134</f>
        <v>4</v>
      </c>
      <c r="W135" s="128"/>
      <c r="X135" s="128"/>
      <c r="Y135" s="128">
        <f>'R P - 3'!Q134</f>
        <v>2.8</v>
      </c>
      <c r="Z135" s="128">
        <f>'R P - 3'!W134</f>
        <v>0</v>
      </c>
      <c r="AA135" s="128">
        <f>'R P - 3'!AC134</f>
        <v>0</v>
      </c>
      <c r="AB135" s="128">
        <f>'R P - 3'!AI134</f>
        <v>0</v>
      </c>
      <c r="AC135" s="128"/>
      <c r="AD135" s="128">
        <f>'R P - 3'!AU134</f>
        <v>0</v>
      </c>
      <c r="AE135" s="128">
        <f>'R P - 3'!BA134</f>
        <v>0</v>
      </c>
      <c r="AF135" s="128">
        <f>'R P - 3'!BG134</f>
        <v>0</v>
      </c>
      <c r="AG135" s="128"/>
      <c r="AH135" s="128"/>
      <c r="AI135" s="128">
        <f>'R P -4'!Q134</f>
        <v>2.6</v>
      </c>
      <c r="AJ135" s="128">
        <f>'R P -4'!W134</f>
        <v>3</v>
      </c>
      <c r="AK135" s="128">
        <f>'R P -4'!AC134</f>
        <v>1.5</v>
      </c>
      <c r="AL135" s="128">
        <f>'R P -4'!AI134</f>
        <v>1</v>
      </c>
      <c r="AM135" s="128"/>
      <c r="AN135" s="128">
        <f>'R P -4'!AU134</f>
        <v>2.3333333333333335</v>
      </c>
      <c r="AO135" s="128">
        <f>'R P -4'!BA134</f>
        <v>1</v>
      </c>
      <c r="AP135" s="128">
        <f>'R P -4'!BG134</f>
        <v>2</v>
      </c>
      <c r="AQ135" s="128"/>
      <c r="AR135" s="128"/>
      <c r="AS135" s="128">
        <f>'Reflection -1 '!R134</f>
        <v>3</v>
      </c>
      <c r="AT135" s="128"/>
      <c r="AU135" s="128"/>
      <c r="AV135" s="128"/>
      <c r="AW135" s="128"/>
      <c r="AX135" s="128"/>
      <c r="AY135" s="128">
        <f>'Reflection -1 '!BB134</f>
        <v>4</v>
      </c>
      <c r="AZ135" s="128"/>
      <c r="BA135" s="128"/>
      <c r="BB135" s="128">
        <f>'Reflection -2'!Q134</f>
        <v>3</v>
      </c>
      <c r="BC135" s="128"/>
      <c r="BD135" s="128"/>
      <c r="BE135" s="128"/>
      <c r="BF135" s="128"/>
      <c r="BG135" s="128"/>
      <c r="BH135" s="128">
        <f>'Reflection -2'!BA134</f>
        <v>2.5</v>
      </c>
      <c r="BI135" s="128"/>
      <c r="BJ135" s="128"/>
      <c r="BK135" s="128">
        <f>'Reflection -3'!Q134</f>
        <v>3.6666666666666665</v>
      </c>
      <c r="BL135" s="128"/>
      <c r="BM135" s="128"/>
      <c r="BN135" s="128"/>
      <c r="BO135" s="128"/>
      <c r="BP135" s="128"/>
      <c r="BQ135" s="128">
        <f>'Reflection -3'!BA134</f>
        <v>1.6666666666666667</v>
      </c>
      <c r="BR135" s="128"/>
      <c r="BS135" s="128"/>
      <c r="BT135" s="128">
        <f>'Reflection -3'!Q134</f>
        <v>3.6666666666666665</v>
      </c>
      <c r="BU135" s="128"/>
      <c r="BV135" s="128"/>
      <c r="BW135" s="128"/>
      <c r="BX135" s="128"/>
      <c r="BY135" s="128"/>
      <c r="BZ135" s="128">
        <f>'Reflection -4'!BA134</f>
        <v>2.5</v>
      </c>
      <c r="CA135" s="128"/>
      <c r="CB135" s="127"/>
      <c r="CC135" s="128">
        <f>AVERAGE(Internal!$E135,Internal!$O135,Internal!$Y135,Internal!$AI135,Internal!$AS135,Internal!$BB135,Internal!$BK135,Internal!$BT135)</f>
        <v>3.041666666666667</v>
      </c>
      <c r="CD135" s="128">
        <f>AVERAGE(Internal!$F135,Internal!$P135,Internal!$Z135,Internal!$AJ135)</f>
        <v>1.25</v>
      </c>
      <c r="CE135" s="127">
        <f>AVERAGE(Internal!$AK135,Internal!$AA135,Internal!$Q135,Internal!$G135)</f>
        <v>0.875</v>
      </c>
      <c r="CF135" s="128">
        <f>AVERAGE(Internal!$H135,Internal!$R135,Internal!$AB135,Internal!$AL135)</f>
        <v>0.75</v>
      </c>
      <c r="CG135" s="127"/>
      <c r="CH135" s="128">
        <f>AVERAGE(Internal!$AN135,Internal!$AD135,Internal!$T135,Internal!$J135)</f>
        <v>1.0833333333333335</v>
      </c>
      <c r="CI135" s="128">
        <f>Internal!$CC135+Internal!$CD135+Internal!$CE135+Internal!$CF135+Internal!$CH135</f>
        <v>7</v>
      </c>
      <c r="CJ135" s="128">
        <f>Internal!$CI135/25*100</f>
        <v>28.000000000000004</v>
      </c>
      <c r="CK135" s="128">
        <f>AVERAGE(Internal!$BZ135,Internal!$BQ135,Internal!$BH135,Internal!$AY135,Internal!$AP135,Internal!$AF135,Internal!$V135,Internal!$L135)</f>
        <v>2.0833333333333335</v>
      </c>
      <c r="CL135" s="128">
        <f>AVERAGE(Internal!$L135,Internal!$V135,Internal!$AF135,Internal!$AP135)</f>
        <v>1.5</v>
      </c>
      <c r="CM135" s="136"/>
    </row>
    <row r="136" spans="1:91" s="106" customFormat="1" ht="23.1" customHeight="1" x14ac:dyDescent="0.3">
      <c r="A136" s="131">
        <v>133</v>
      </c>
      <c r="B136" s="131" t="s">
        <v>84</v>
      </c>
      <c r="C136" s="132" t="s">
        <v>85</v>
      </c>
      <c r="D136" s="127"/>
      <c r="E136" s="127">
        <f>'RP 1'!Q135</f>
        <v>2</v>
      </c>
      <c r="F136" s="127">
        <f>'RP 1'!W135</f>
        <v>1</v>
      </c>
      <c r="G136" s="127">
        <f>'RP 1'!AC135</f>
        <v>1</v>
      </c>
      <c r="H136" s="127">
        <f>'RP 1'!AI135</f>
        <v>1</v>
      </c>
      <c r="I136" s="127"/>
      <c r="J136" s="127">
        <f>'RP 1'!AU135</f>
        <v>1</v>
      </c>
      <c r="K136" s="127">
        <f>'RP 1'!AZ135</f>
        <v>1</v>
      </c>
      <c r="L136" s="127">
        <f>'RP 1'!BG135</f>
        <v>0</v>
      </c>
      <c r="M136" s="127"/>
      <c r="N136" s="127"/>
      <c r="O136" s="127">
        <f>'R P- 2'!Q135</f>
        <v>2</v>
      </c>
      <c r="P136" s="127">
        <f>'R P- 2'!W135</f>
        <v>1</v>
      </c>
      <c r="Q136" s="127">
        <f>'R P- 2'!AC135</f>
        <v>1</v>
      </c>
      <c r="R136" s="127">
        <f>'R P- 2'!AI135</f>
        <v>1</v>
      </c>
      <c r="S136" s="127"/>
      <c r="T136" s="127">
        <f>'R P- 2'!AU135</f>
        <v>1</v>
      </c>
      <c r="U136" s="127">
        <f>'R P- 2'!BA135</f>
        <v>1</v>
      </c>
      <c r="V136" s="127">
        <f>'R P- 2'!BG135</f>
        <v>2</v>
      </c>
      <c r="W136" s="127"/>
      <c r="X136" s="127"/>
      <c r="Y136" s="127">
        <f>'R P - 3'!Q135</f>
        <v>0.6</v>
      </c>
      <c r="Z136" s="127">
        <f>'R P - 3'!W135</f>
        <v>0</v>
      </c>
      <c r="AA136" s="127">
        <f>'R P - 3'!AC135</f>
        <v>0</v>
      </c>
      <c r="AB136" s="127">
        <f>'R P - 3'!AI135</f>
        <v>0</v>
      </c>
      <c r="AC136" s="127"/>
      <c r="AD136" s="127">
        <f>'R P - 3'!AU135</f>
        <v>0</v>
      </c>
      <c r="AE136" s="127">
        <f>'R P - 3'!BA135</f>
        <v>0</v>
      </c>
      <c r="AF136" s="127">
        <f>'R P - 3'!BG135</f>
        <v>0</v>
      </c>
      <c r="AG136" s="127"/>
      <c r="AH136" s="127"/>
      <c r="AI136" s="127">
        <f>'R P -4'!Q135</f>
        <v>1</v>
      </c>
      <c r="AJ136" s="127">
        <f>'R P -4'!W135</f>
        <v>1</v>
      </c>
      <c r="AK136" s="127">
        <f>'R P -4'!AC135</f>
        <v>1</v>
      </c>
      <c r="AL136" s="127">
        <f>'R P -4'!AI135</f>
        <v>1</v>
      </c>
      <c r="AM136" s="127"/>
      <c r="AN136" s="127">
        <f>'R P -4'!AU135</f>
        <v>1</v>
      </c>
      <c r="AO136" s="127">
        <f>'R P -4'!BA135</f>
        <v>1</v>
      </c>
      <c r="AP136" s="127">
        <f>'R P -4'!BG135</f>
        <v>1</v>
      </c>
      <c r="AQ136" s="127"/>
      <c r="AR136" s="127"/>
      <c r="AS136" s="127">
        <f>'Reflection -1 '!R135</f>
        <v>3</v>
      </c>
      <c r="AT136" s="127"/>
      <c r="AU136" s="127"/>
      <c r="AV136" s="127"/>
      <c r="AW136" s="127"/>
      <c r="AX136" s="127"/>
      <c r="AY136" s="127">
        <f>'Reflection -1 '!BB135</f>
        <v>4</v>
      </c>
      <c r="AZ136" s="127"/>
      <c r="BA136" s="127"/>
      <c r="BB136" s="127">
        <f>'Reflection -2'!Q135</f>
        <v>3.6666666666666665</v>
      </c>
      <c r="BC136" s="127"/>
      <c r="BD136" s="127"/>
      <c r="BE136" s="127"/>
      <c r="BF136" s="127"/>
      <c r="BG136" s="127"/>
      <c r="BH136" s="127">
        <f>'Reflection -2'!BA135</f>
        <v>2.5</v>
      </c>
      <c r="BI136" s="127"/>
      <c r="BJ136" s="127"/>
      <c r="BK136" s="127">
        <f>'Reflection -3'!Q135</f>
        <v>4</v>
      </c>
      <c r="BL136" s="127"/>
      <c r="BM136" s="127"/>
      <c r="BN136" s="127"/>
      <c r="BO136" s="127"/>
      <c r="BP136" s="127"/>
      <c r="BQ136" s="127">
        <f>'Reflection -3'!BA135</f>
        <v>1.6666666666666667</v>
      </c>
      <c r="BR136" s="127"/>
      <c r="BS136" s="127"/>
      <c r="BT136" s="127">
        <f>'Reflection -3'!Q135</f>
        <v>4</v>
      </c>
      <c r="BU136" s="127"/>
      <c r="BV136" s="127"/>
      <c r="BW136" s="127"/>
      <c r="BX136" s="127"/>
      <c r="BY136" s="127"/>
      <c r="BZ136" s="127">
        <f>'Reflection -4'!BA135</f>
        <v>2.5</v>
      </c>
      <c r="CA136" s="127"/>
      <c r="CB136" s="127"/>
      <c r="CC136" s="127">
        <f>AVERAGE(Internal!$E136,Internal!$O136,Internal!$Y136,Internal!$AI136,Internal!$AS136,Internal!$BB136,Internal!$BK136,Internal!$BT136)</f>
        <v>2.5333333333333332</v>
      </c>
      <c r="CD136" s="127">
        <f>AVERAGE(Internal!$F136,Internal!$P136,Internal!$Z136,Internal!$AJ136)</f>
        <v>0.75</v>
      </c>
      <c r="CE136" s="127">
        <f>AVERAGE(Internal!$AK136,Internal!$AA136,Internal!$Q136,Internal!$G136)</f>
        <v>0.75</v>
      </c>
      <c r="CF136" s="127">
        <f>AVERAGE(Internal!$H136,Internal!$R136,Internal!$AB136,Internal!$AL136)</f>
        <v>0.75</v>
      </c>
      <c r="CG136" s="127"/>
      <c r="CH136" s="127">
        <f>AVERAGE(Internal!$AN136,Internal!$AD136,Internal!$T136,Internal!$J136)</f>
        <v>0.75</v>
      </c>
      <c r="CI136" s="127">
        <f>Internal!$CC136+Internal!$CD136+Internal!$CE136+Internal!$CF136+Internal!$CH136</f>
        <v>5.5333333333333332</v>
      </c>
      <c r="CJ136" s="127">
        <f>Internal!$CI136/25*100</f>
        <v>22.133333333333333</v>
      </c>
      <c r="CK136" s="127">
        <f>AVERAGE(Internal!$BZ136,Internal!$BQ136,Internal!$BH136,Internal!$AY136,Internal!$AP136,Internal!$AF136,Internal!$V136,Internal!$L136)</f>
        <v>1.7083333333333335</v>
      </c>
      <c r="CL136" s="127">
        <f>AVERAGE(Internal!$L136,Internal!$V136,Internal!$AF136,Internal!$AP136)</f>
        <v>0.75</v>
      </c>
      <c r="CM136" s="133"/>
    </row>
    <row r="137" spans="1:91" s="106" customFormat="1" ht="23.1" customHeight="1" x14ac:dyDescent="0.3">
      <c r="A137" s="134">
        <v>134</v>
      </c>
      <c r="B137" s="134" t="s">
        <v>252</v>
      </c>
      <c r="C137" s="135" t="s">
        <v>253</v>
      </c>
      <c r="D137" s="128"/>
      <c r="E137" s="128">
        <f>'RP 1'!Q136</f>
        <v>1.4</v>
      </c>
      <c r="F137" s="128">
        <f>'RP 1'!W136</f>
        <v>2</v>
      </c>
      <c r="G137" s="127">
        <f>'RP 1'!AC136</f>
        <v>1.5</v>
      </c>
      <c r="H137" s="127">
        <f>'RP 1'!AI136</f>
        <v>1.5</v>
      </c>
      <c r="I137" s="128"/>
      <c r="J137" s="128">
        <f>'RP 1'!AU136</f>
        <v>2</v>
      </c>
      <c r="K137" s="128">
        <f>'RP 1'!AZ136</f>
        <v>0</v>
      </c>
      <c r="L137" s="128">
        <f>'RP 1'!BG136</f>
        <v>0</v>
      </c>
      <c r="M137" s="128"/>
      <c r="N137" s="128"/>
      <c r="O137" s="128">
        <f>'R P- 2'!Q136</f>
        <v>1.8</v>
      </c>
      <c r="P137" s="128">
        <f>'R P- 2'!W136</f>
        <v>1.3333333333333333</v>
      </c>
      <c r="Q137" s="128">
        <f>'R P- 2'!AC136</f>
        <v>1.5</v>
      </c>
      <c r="R137" s="128">
        <f>'R P- 2'!AI136</f>
        <v>1.5</v>
      </c>
      <c r="S137" s="128"/>
      <c r="T137" s="128">
        <f>'R P- 2'!AU136</f>
        <v>1.5</v>
      </c>
      <c r="U137" s="128">
        <f>'R P- 2'!BA136</f>
        <v>1.4166666666666667</v>
      </c>
      <c r="V137" s="128">
        <f>'R P- 2'!BG136</f>
        <v>2</v>
      </c>
      <c r="W137" s="128"/>
      <c r="X137" s="128"/>
      <c r="Y137" s="128">
        <f>'R P - 3'!Q136</f>
        <v>0</v>
      </c>
      <c r="Z137" s="128">
        <f>'R P - 3'!W136</f>
        <v>0</v>
      </c>
      <c r="AA137" s="128">
        <f>'R P - 3'!AC136</f>
        <v>0</v>
      </c>
      <c r="AB137" s="128">
        <f>'R P - 3'!AI136</f>
        <v>2.6666666666666665</v>
      </c>
      <c r="AC137" s="128"/>
      <c r="AD137" s="128">
        <f>'R P - 3'!AU136</f>
        <v>2.6666666666666665</v>
      </c>
      <c r="AE137" s="128">
        <f>'R P - 3'!BA136</f>
        <v>0</v>
      </c>
      <c r="AF137" s="128">
        <f>'R P - 3'!BG136</f>
        <v>0</v>
      </c>
      <c r="AG137" s="128"/>
      <c r="AH137" s="128"/>
      <c r="AI137" s="128">
        <f>'R P -4'!Q136</f>
        <v>4</v>
      </c>
      <c r="AJ137" s="128">
        <f>'R P -4'!W136</f>
        <v>2.3333333333333335</v>
      </c>
      <c r="AK137" s="128">
        <f>'R P -4'!AC136</f>
        <v>1.5</v>
      </c>
      <c r="AL137" s="128">
        <f>'R P -4'!AI136</f>
        <v>2</v>
      </c>
      <c r="AM137" s="128"/>
      <c r="AN137" s="128">
        <f>'R P -4'!AU136</f>
        <v>1</v>
      </c>
      <c r="AO137" s="128">
        <f>'R P -4'!BA136</f>
        <v>1</v>
      </c>
      <c r="AP137" s="128">
        <f>'R P -4'!BG136</f>
        <v>4</v>
      </c>
      <c r="AQ137" s="128"/>
      <c r="AR137" s="128"/>
      <c r="AS137" s="128">
        <f>'Reflection -1 '!R136</f>
        <v>3</v>
      </c>
      <c r="AT137" s="128"/>
      <c r="AU137" s="128"/>
      <c r="AV137" s="128"/>
      <c r="AW137" s="128"/>
      <c r="AX137" s="128"/>
      <c r="AY137" s="128">
        <f>'Reflection -1 '!BB136</f>
        <v>4</v>
      </c>
      <c r="AZ137" s="128"/>
      <c r="BA137" s="128"/>
      <c r="BB137" s="128">
        <f>'Reflection -2'!Q136</f>
        <v>1</v>
      </c>
      <c r="BC137" s="128"/>
      <c r="BD137" s="128"/>
      <c r="BE137" s="128"/>
      <c r="BF137" s="128"/>
      <c r="BG137" s="128"/>
      <c r="BH137" s="128">
        <f>'Reflection -2'!BA136</f>
        <v>2.5</v>
      </c>
      <c r="BI137" s="128"/>
      <c r="BJ137" s="128"/>
      <c r="BK137" s="128">
        <f>'Reflection -3'!Q136</f>
        <v>0</v>
      </c>
      <c r="BL137" s="128"/>
      <c r="BM137" s="128"/>
      <c r="BN137" s="128"/>
      <c r="BO137" s="128"/>
      <c r="BP137" s="128"/>
      <c r="BQ137" s="128">
        <f>'Reflection -3'!BA136</f>
        <v>0</v>
      </c>
      <c r="BR137" s="128"/>
      <c r="BS137" s="128"/>
      <c r="BT137" s="128">
        <f>'Reflection -3'!Q136</f>
        <v>0</v>
      </c>
      <c r="BU137" s="128"/>
      <c r="BV137" s="128"/>
      <c r="BW137" s="128"/>
      <c r="BX137" s="128"/>
      <c r="BY137" s="128"/>
      <c r="BZ137" s="128">
        <f>'Reflection -4'!BA136</f>
        <v>2.5</v>
      </c>
      <c r="CA137" s="128"/>
      <c r="CB137" s="127"/>
      <c r="CC137" s="128">
        <f>AVERAGE(Internal!$E137,Internal!$O137,Internal!$Y137,Internal!$AI137,Internal!$AS137,Internal!$BB137,Internal!$BK137,Internal!$BT137)</f>
        <v>1.4</v>
      </c>
      <c r="CD137" s="128">
        <f>AVERAGE(Internal!$F137,Internal!$P137,Internal!$Z137,Internal!$AJ137)</f>
        <v>1.4166666666666665</v>
      </c>
      <c r="CE137" s="127">
        <f>AVERAGE(Internal!$AK137,Internal!$AA137,Internal!$Q137,Internal!$G137)</f>
        <v>1.125</v>
      </c>
      <c r="CF137" s="128">
        <f>AVERAGE(Internal!$H137,Internal!$R137,Internal!$AB137,Internal!$AL137)</f>
        <v>1.9166666666666665</v>
      </c>
      <c r="CG137" s="127"/>
      <c r="CH137" s="128">
        <f>AVERAGE(Internal!$AN137,Internal!$AD137,Internal!$T137,Internal!$J137)</f>
        <v>1.7916666666666665</v>
      </c>
      <c r="CI137" s="128">
        <f>Internal!$CC137+Internal!$CD137+Internal!$CE137+Internal!$CF137+Internal!$CH137</f>
        <v>7.6499999999999986</v>
      </c>
      <c r="CJ137" s="128">
        <f>Internal!$CI137/25*100</f>
        <v>30.599999999999994</v>
      </c>
      <c r="CK137" s="128">
        <f>AVERAGE(Internal!$BZ137,Internal!$BQ137,Internal!$BH137,Internal!$AY137,Internal!$AP137,Internal!$AF137,Internal!$V137,Internal!$L137)</f>
        <v>1.875</v>
      </c>
      <c r="CL137" s="128">
        <f>AVERAGE(Internal!$L137,Internal!$V137,Internal!$AF137,Internal!$AP137)</f>
        <v>1.5</v>
      </c>
      <c r="CM137" s="136"/>
    </row>
    <row r="138" spans="1:91" s="106" customFormat="1" ht="23.1" customHeight="1" x14ac:dyDescent="0.3">
      <c r="A138" s="131">
        <v>135</v>
      </c>
      <c r="B138" s="131" t="s">
        <v>369</v>
      </c>
      <c r="C138" s="132" t="s">
        <v>370</v>
      </c>
      <c r="D138" s="127"/>
      <c r="E138" s="127" t="str">
        <f>'RP 1'!Q137</f>
        <v>0</v>
      </c>
      <c r="F138" s="127" t="str">
        <f>'RP 1'!W137</f>
        <v>0</v>
      </c>
      <c r="G138" s="127" t="str">
        <f>'RP 1'!AC137</f>
        <v>0</v>
      </c>
      <c r="H138" s="127" t="str">
        <f>'RP 1'!AI137</f>
        <v>0</v>
      </c>
      <c r="I138" s="127"/>
      <c r="J138" s="127" t="str">
        <f>'RP 1'!AU137</f>
        <v>0</v>
      </c>
      <c r="K138" s="127" t="str">
        <f>'RP 1'!AZ137</f>
        <v>0</v>
      </c>
      <c r="L138" s="127" t="str">
        <f>'RP 1'!BG137</f>
        <v>0</v>
      </c>
      <c r="M138" s="127"/>
      <c r="N138" s="127"/>
      <c r="O138" s="127" t="str">
        <f>'R P- 2'!Q137</f>
        <v>0</v>
      </c>
      <c r="P138" s="127" t="str">
        <f>'R P- 2'!W137</f>
        <v>0</v>
      </c>
      <c r="Q138" s="127" t="str">
        <f>'R P- 2'!AC137</f>
        <v>0</v>
      </c>
      <c r="R138" s="127" t="str">
        <f>'R P- 2'!AI137</f>
        <v>0</v>
      </c>
      <c r="S138" s="127"/>
      <c r="T138" s="127" t="str">
        <f>'R P- 2'!AU137</f>
        <v>0</v>
      </c>
      <c r="U138" s="127" t="str">
        <f>'R P- 2'!BA137</f>
        <v>0</v>
      </c>
      <c r="V138" s="127" t="str">
        <f>'R P- 2'!BG137</f>
        <v>0</v>
      </c>
      <c r="W138" s="127"/>
      <c r="X138" s="127"/>
      <c r="Y138" s="127">
        <f>'R P - 3'!Q137</f>
        <v>2</v>
      </c>
      <c r="Z138" s="127">
        <f>'R P - 3'!W137</f>
        <v>2</v>
      </c>
      <c r="AA138" s="127">
        <f>'R P - 3'!AC137</f>
        <v>1</v>
      </c>
      <c r="AB138" s="127">
        <f>'R P - 3'!AI137</f>
        <v>1.3333333333333333</v>
      </c>
      <c r="AC138" s="127"/>
      <c r="AD138" s="127">
        <f>'R P - 3'!AU137</f>
        <v>2</v>
      </c>
      <c r="AE138" s="127">
        <f>'R P - 3'!BA137</f>
        <v>2</v>
      </c>
      <c r="AF138" s="127">
        <f>'R P - 3'!BG137</f>
        <v>2</v>
      </c>
      <c r="AG138" s="127"/>
      <c r="AH138" s="127"/>
      <c r="AI138" s="127" t="str">
        <f>'R P -4'!Q137</f>
        <v>0</v>
      </c>
      <c r="AJ138" s="127" t="str">
        <f>'R P -4'!W137</f>
        <v>0</v>
      </c>
      <c r="AK138" s="127" t="str">
        <f>'R P -4'!AC137</f>
        <v>0</v>
      </c>
      <c r="AL138" s="127" t="str">
        <f>'R P -4'!AI137</f>
        <v>0</v>
      </c>
      <c r="AM138" s="127"/>
      <c r="AN138" s="127" t="str">
        <f>'R P -4'!AU137</f>
        <v>0</v>
      </c>
      <c r="AO138" s="127" t="str">
        <f>'R P -4'!BA137</f>
        <v>0</v>
      </c>
      <c r="AP138" s="127" t="str">
        <f>'R P -4'!BG137</f>
        <v>0</v>
      </c>
      <c r="AQ138" s="127"/>
      <c r="AR138" s="127"/>
      <c r="AS138" s="127" t="str">
        <f>'Reflection -1 '!R137</f>
        <v>0</v>
      </c>
      <c r="AT138" s="127"/>
      <c r="AU138" s="127"/>
      <c r="AV138" s="127"/>
      <c r="AW138" s="127"/>
      <c r="AX138" s="127"/>
      <c r="AY138" s="127" t="str">
        <f>'Reflection -1 '!BB137</f>
        <v>0</v>
      </c>
      <c r="AZ138" s="127"/>
      <c r="BA138" s="127"/>
      <c r="BB138" s="127" t="str">
        <f>'Reflection -2'!Q137</f>
        <v>0</v>
      </c>
      <c r="BC138" s="127"/>
      <c r="BD138" s="127"/>
      <c r="BE138" s="127"/>
      <c r="BF138" s="127"/>
      <c r="BG138" s="127"/>
      <c r="BH138" s="127" t="str">
        <f>'Reflection -2'!BA137</f>
        <v>0</v>
      </c>
      <c r="BI138" s="127"/>
      <c r="BJ138" s="127"/>
      <c r="BK138" s="127" t="str">
        <f>'Reflection -3'!Q137</f>
        <v>0</v>
      </c>
      <c r="BL138" s="127"/>
      <c r="BM138" s="127"/>
      <c r="BN138" s="127"/>
      <c r="BO138" s="127"/>
      <c r="BP138" s="127"/>
      <c r="BQ138" s="127" t="str">
        <f>'Reflection -3'!BA137</f>
        <v>0</v>
      </c>
      <c r="BR138" s="127"/>
      <c r="BS138" s="127"/>
      <c r="BT138" s="127" t="str">
        <f>'Reflection -3'!Q137</f>
        <v>0</v>
      </c>
      <c r="BU138" s="127"/>
      <c r="BV138" s="127"/>
      <c r="BW138" s="127"/>
      <c r="BX138" s="127"/>
      <c r="BY138" s="127"/>
      <c r="BZ138" s="127" t="str">
        <f>'Reflection -4'!BA137</f>
        <v>0</v>
      </c>
      <c r="CA138" s="127"/>
      <c r="CB138" s="127"/>
      <c r="CC138" s="127">
        <f>AVERAGE(Internal!$E138,Internal!$O138,Internal!$Y138,Internal!$AI138,Internal!$AS138,Internal!$BB138,Internal!$BK138,Internal!$BT138)</f>
        <v>2</v>
      </c>
      <c r="CD138" s="127">
        <f>AVERAGE(Internal!$F138,Internal!$P138,Internal!$Z138,Internal!$AJ138)</f>
        <v>2</v>
      </c>
      <c r="CE138" s="127">
        <f>AVERAGE(Internal!$AK138,Internal!$AA138,Internal!$Q138,Internal!$G138)</f>
        <v>1</v>
      </c>
      <c r="CF138" s="127">
        <f>AVERAGE(Internal!$H138,Internal!$R138,Internal!$AB138,Internal!$AL138)</f>
        <v>1.3333333333333333</v>
      </c>
      <c r="CG138" s="127"/>
      <c r="CH138" s="127">
        <f>AVERAGE(Internal!$AN138,Internal!$AD138,Internal!$T138,Internal!$J138)</f>
        <v>2</v>
      </c>
      <c r="CI138" s="127">
        <f>Internal!$CC138+Internal!$CD138+Internal!$CE138+Internal!$CF138+Internal!$CH138</f>
        <v>8.3333333333333321</v>
      </c>
      <c r="CJ138" s="127">
        <f>Internal!$CI138/25*100</f>
        <v>33.333333333333329</v>
      </c>
      <c r="CK138" s="127">
        <f>AVERAGE(Internal!$BZ138,Internal!$BQ138,Internal!$BH138,Internal!$AY138,Internal!$AP138,Internal!$AF138,Internal!$V138,Internal!$L138)</f>
        <v>2</v>
      </c>
      <c r="CL138" s="127">
        <f>AVERAGE(Internal!$L138,Internal!$V138,Internal!$AF138,Internal!$AP138)</f>
        <v>2</v>
      </c>
      <c r="CM138" s="133"/>
    </row>
    <row r="139" spans="1:91" s="106" customFormat="1" ht="23.1" customHeight="1" x14ac:dyDescent="0.3">
      <c r="A139" s="134">
        <v>136</v>
      </c>
      <c r="B139" s="134" t="s">
        <v>371</v>
      </c>
      <c r="C139" s="135" t="s">
        <v>372</v>
      </c>
      <c r="D139" s="128"/>
      <c r="E139" s="128" t="str">
        <f>'RP 1'!Q138</f>
        <v>0</v>
      </c>
      <c r="F139" s="128" t="str">
        <f>'RP 1'!W138</f>
        <v>0</v>
      </c>
      <c r="G139" s="127" t="str">
        <f>'RP 1'!AC138</f>
        <v>0</v>
      </c>
      <c r="H139" s="127" t="str">
        <f>'RP 1'!AI138</f>
        <v>0</v>
      </c>
      <c r="I139" s="128"/>
      <c r="J139" s="128" t="str">
        <f>'RP 1'!AU138</f>
        <v>0</v>
      </c>
      <c r="K139" s="128" t="str">
        <f>'RP 1'!AZ138</f>
        <v>0</v>
      </c>
      <c r="L139" s="128" t="str">
        <f>'RP 1'!BG138</f>
        <v>0</v>
      </c>
      <c r="M139" s="128"/>
      <c r="N139" s="128"/>
      <c r="O139" s="128" t="str">
        <f>'R P- 2'!Q138</f>
        <v>0</v>
      </c>
      <c r="P139" s="128" t="str">
        <f>'R P- 2'!W138</f>
        <v>0</v>
      </c>
      <c r="Q139" s="128" t="str">
        <f>'R P- 2'!AC138</f>
        <v>0</v>
      </c>
      <c r="R139" s="128" t="str">
        <f>'R P- 2'!AI138</f>
        <v>0</v>
      </c>
      <c r="S139" s="128"/>
      <c r="T139" s="128" t="str">
        <f>'R P- 2'!AU138</f>
        <v>0</v>
      </c>
      <c r="U139" s="128" t="str">
        <f>'R P- 2'!BA138</f>
        <v>0</v>
      </c>
      <c r="V139" s="128" t="str">
        <f>'R P- 2'!BG138</f>
        <v>0</v>
      </c>
      <c r="W139" s="128"/>
      <c r="X139" s="128"/>
      <c r="Y139" s="128" t="str">
        <f>'R P - 3'!Q138</f>
        <v>0</v>
      </c>
      <c r="Z139" s="128" t="str">
        <f>'R P - 3'!W138</f>
        <v>0</v>
      </c>
      <c r="AA139" s="128">
        <f>'R P - 3'!AC138</f>
        <v>0</v>
      </c>
      <c r="AB139" s="128" t="str">
        <f>'R P - 3'!AI138</f>
        <v>0</v>
      </c>
      <c r="AC139" s="128"/>
      <c r="AD139" s="128" t="str">
        <f>'R P - 3'!AU138</f>
        <v>0</v>
      </c>
      <c r="AE139" s="128" t="str">
        <f>'R P - 3'!BA138</f>
        <v>0</v>
      </c>
      <c r="AF139" s="128" t="str">
        <f>'R P - 3'!BG138</f>
        <v>0</v>
      </c>
      <c r="AG139" s="128"/>
      <c r="AH139" s="128"/>
      <c r="AI139" s="128" t="str">
        <f>'R P -4'!Q138</f>
        <v>0</v>
      </c>
      <c r="AJ139" s="128" t="str">
        <f>'R P -4'!W138</f>
        <v>0</v>
      </c>
      <c r="AK139" s="128" t="str">
        <f>'R P -4'!AC138</f>
        <v>0</v>
      </c>
      <c r="AL139" s="128" t="str">
        <f>'R P -4'!AI138</f>
        <v>0</v>
      </c>
      <c r="AM139" s="128"/>
      <c r="AN139" s="128" t="str">
        <f>'R P -4'!AU138</f>
        <v>0</v>
      </c>
      <c r="AO139" s="128" t="str">
        <f>'R P -4'!BA138</f>
        <v>0</v>
      </c>
      <c r="AP139" s="128" t="str">
        <f>'R P -4'!BG138</f>
        <v>0</v>
      </c>
      <c r="AQ139" s="128"/>
      <c r="AR139" s="128"/>
      <c r="AS139" s="128" t="str">
        <f>'Reflection -1 '!R138</f>
        <v>0</v>
      </c>
      <c r="AT139" s="128"/>
      <c r="AU139" s="128"/>
      <c r="AV139" s="128"/>
      <c r="AW139" s="128"/>
      <c r="AX139" s="128"/>
      <c r="AY139" s="128" t="str">
        <f>'Reflection -1 '!BB138</f>
        <v>0</v>
      </c>
      <c r="AZ139" s="128"/>
      <c r="BA139" s="128"/>
      <c r="BB139" s="128" t="str">
        <f>'Reflection -2'!Q138</f>
        <v>0</v>
      </c>
      <c r="BC139" s="128"/>
      <c r="BD139" s="128"/>
      <c r="BE139" s="128"/>
      <c r="BF139" s="128"/>
      <c r="BG139" s="128"/>
      <c r="BH139" s="128" t="str">
        <f>'Reflection -2'!BA138</f>
        <v>0</v>
      </c>
      <c r="BI139" s="128"/>
      <c r="BJ139" s="128"/>
      <c r="BK139" s="128" t="str">
        <f>'Reflection -3'!Q138</f>
        <v>0</v>
      </c>
      <c r="BL139" s="128"/>
      <c r="BM139" s="128"/>
      <c r="BN139" s="128"/>
      <c r="BO139" s="128"/>
      <c r="BP139" s="128"/>
      <c r="BQ139" s="128" t="str">
        <f>'Reflection -3'!BA138</f>
        <v>0</v>
      </c>
      <c r="BR139" s="128"/>
      <c r="BS139" s="128"/>
      <c r="BT139" s="128" t="str">
        <f>'Reflection -3'!Q138</f>
        <v>0</v>
      </c>
      <c r="BU139" s="128"/>
      <c r="BV139" s="128"/>
      <c r="BW139" s="128"/>
      <c r="BX139" s="128"/>
      <c r="BY139" s="128"/>
      <c r="BZ139" s="128" t="str">
        <f>'Reflection -4'!BA138</f>
        <v>0</v>
      </c>
      <c r="CA139" s="128"/>
      <c r="CB139" s="127"/>
      <c r="CC139" s="128" t="e">
        <f>AVERAGE(Internal!$E139,Internal!$O139,Internal!$Y139,Internal!$AI139,Internal!$AS139,Internal!$BB139,Internal!$BK139,Internal!$BT139)</f>
        <v>#DIV/0!</v>
      </c>
      <c r="CD139" s="128" t="e">
        <f>AVERAGE(Internal!$F139,Internal!$P139,Internal!$Z139,Internal!$AJ139)</f>
        <v>#DIV/0!</v>
      </c>
      <c r="CE139" s="127">
        <f>AVERAGE(Internal!$AK139,Internal!$AA139,Internal!$Q139,Internal!$G139)</f>
        <v>0</v>
      </c>
      <c r="CF139" s="128" t="e">
        <f>AVERAGE(Internal!$H139,Internal!$R139,Internal!$AB139,Internal!$AL139)</f>
        <v>#DIV/0!</v>
      </c>
      <c r="CG139" s="127"/>
      <c r="CH139" s="128" t="e">
        <f>AVERAGE(Internal!$AN139,Internal!$AD139,Internal!$T139,Internal!$J139)</f>
        <v>#DIV/0!</v>
      </c>
      <c r="CI139" s="128" t="e">
        <f>Internal!$CC139+Internal!$CD139+Internal!$CE139+Internal!$CF139+Internal!$CH139</f>
        <v>#DIV/0!</v>
      </c>
      <c r="CJ139" s="128" t="e">
        <f>Internal!$CI139/25*100</f>
        <v>#DIV/0!</v>
      </c>
      <c r="CK139" s="128" t="e">
        <f>AVERAGE(Internal!$BZ139,Internal!$BQ139,Internal!$BH139,Internal!$AY139,Internal!$AP139,Internal!$AF139,Internal!$V139,Internal!$L139)</f>
        <v>#DIV/0!</v>
      </c>
      <c r="CL139" s="128" t="e">
        <f>AVERAGE(Internal!$L139,Internal!$V139,Internal!$AF139,Internal!$AP139)</f>
        <v>#DIV/0!</v>
      </c>
      <c r="CM139" s="136"/>
    </row>
    <row r="140" spans="1:91" s="106" customFormat="1" ht="23.1" customHeight="1" x14ac:dyDescent="0.3">
      <c r="A140" s="131">
        <v>137</v>
      </c>
      <c r="B140" s="131" t="s">
        <v>266</v>
      </c>
      <c r="C140" s="132" t="s">
        <v>267</v>
      </c>
      <c r="D140" s="127"/>
      <c r="E140" s="127">
        <f>'RP 1'!Q139</f>
        <v>2.2000000000000002</v>
      </c>
      <c r="F140" s="127">
        <f>'RP 1'!W139</f>
        <v>3</v>
      </c>
      <c r="G140" s="127">
        <f>'RP 1'!AC139</f>
        <v>2.5</v>
      </c>
      <c r="H140" s="127">
        <f>'RP 1'!AI139</f>
        <v>2.5</v>
      </c>
      <c r="I140" s="127"/>
      <c r="J140" s="127">
        <f>'RP 1'!AU139</f>
        <v>3</v>
      </c>
      <c r="K140" s="127">
        <f>'RP 1'!AZ139</f>
        <v>0</v>
      </c>
      <c r="L140" s="127">
        <f>'RP 1'!BG139</f>
        <v>0</v>
      </c>
      <c r="M140" s="127"/>
      <c r="N140" s="127"/>
      <c r="O140" s="127">
        <f>'R P- 2'!Q139</f>
        <v>2.4</v>
      </c>
      <c r="P140" s="127">
        <f>'R P- 2'!W139</f>
        <v>2.3333333333333335</v>
      </c>
      <c r="Q140" s="127">
        <f>'R P- 2'!AC139</f>
        <v>2.5</v>
      </c>
      <c r="R140" s="127">
        <f>'R P- 2'!AI139</f>
        <v>2.5</v>
      </c>
      <c r="S140" s="127"/>
      <c r="T140" s="127">
        <f>'R P- 2'!AU139</f>
        <v>2</v>
      </c>
      <c r="U140" s="127">
        <f>'R P- 2'!BA139</f>
        <v>1.9166666666666667</v>
      </c>
      <c r="V140" s="127">
        <f>'R P- 2'!BG139</f>
        <v>3</v>
      </c>
      <c r="W140" s="127"/>
      <c r="X140" s="127"/>
      <c r="Y140" s="127" t="str">
        <f>'R P - 3'!Q139</f>
        <v>0</v>
      </c>
      <c r="Z140" s="127" t="str">
        <f>'R P - 3'!W139</f>
        <v>0</v>
      </c>
      <c r="AA140" s="127">
        <f>'R P - 3'!AC139</f>
        <v>0</v>
      </c>
      <c r="AB140" s="127" t="str">
        <f>'R P - 3'!AI139</f>
        <v>0</v>
      </c>
      <c r="AC140" s="127"/>
      <c r="AD140" s="127" t="str">
        <f>'R P - 3'!AU139</f>
        <v>0</v>
      </c>
      <c r="AE140" s="127" t="str">
        <f>'R P - 3'!BA139</f>
        <v>0</v>
      </c>
      <c r="AF140" s="127" t="str">
        <f>'R P - 3'!BG139</f>
        <v>0</v>
      </c>
      <c r="AG140" s="127"/>
      <c r="AH140" s="127"/>
      <c r="AI140" s="127" t="str">
        <f>'R P -4'!Q139</f>
        <v>0</v>
      </c>
      <c r="AJ140" s="127" t="str">
        <f>'R P -4'!W139</f>
        <v>0</v>
      </c>
      <c r="AK140" s="127" t="str">
        <f>'R P -4'!AC139</f>
        <v>0</v>
      </c>
      <c r="AL140" s="127" t="str">
        <f>'R P -4'!AI139</f>
        <v>0</v>
      </c>
      <c r="AM140" s="127"/>
      <c r="AN140" s="127" t="str">
        <f>'R P -4'!AU139</f>
        <v>0</v>
      </c>
      <c r="AO140" s="127" t="str">
        <f>'R P -4'!BA139</f>
        <v>0</v>
      </c>
      <c r="AP140" s="127" t="str">
        <f>'R P -4'!BG139</f>
        <v>0</v>
      </c>
      <c r="AQ140" s="127"/>
      <c r="AR140" s="127"/>
      <c r="AS140" s="127">
        <f>'Reflection -1 '!R139</f>
        <v>4</v>
      </c>
      <c r="AT140" s="127"/>
      <c r="AU140" s="127"/>
      <c r="AV140" s="127"/>
      <c r="AW140" s="127"/>
      <c r="AX140" s="127"/>
      <c r="AY140" s="127">
        <f>'Reflection -1 '!BB139</f>
        <v>4.5</v>
      </c>
      <c r="AZ140" s="127"/>
      <c r="BA140" s="127"/>
      <c r="BB140" s="127">
        <f>'Reflection -2'!Q139</f>
        <v>3</v>
      </c>
      <c r="BC140" s="127"/>
      <c r="BD140" s="127"/>
      <c r="BE140" s="127"/>
      <c r="BF140" s="127"/>
      <c r="BG140" s="127"/>
      <c r="BH140" s="127">
        <f>'Reflection -2'!BA139</f>
        <v>2.5</v>
      </c>
      <c r="BI140" s="127"/>
      <c r="BJ140" s="127"/>
      <c r="BK140" s="127">
        <f>'Reflection -3'!Q139</f>
        <v>2.6666666666666665</v>
      </c>
      <c r="BL140" s="127"/>
      <c r="BM140" s="127"/>
      <c r="BN140" s="127"/>
      <c r="BO140" s="127"/>
      <c r="BP140" s="127"/>
      <c r="BQ140" s="127">
        <f>'Reflection -3'!BA139</f>
        <v>1.6666666666666667</v>
      </c>
      <c r="BR140" s="127"/>
      <c r="BS140" s="127"/>
      <c r="BT140" s="127">
        <f>'Reflection -3'!Q139</f>
        <v>2.6666666666666665</v>
      </c>
      <c r="BU140" s="127"/>
      <c r="BV140" s="127"/>
      <c r="BW140" s="127"/>
      <c r="BX140" s="127"/>
      <c r="BY140" s="127"/>
      <c r="BZ140" s="127">
        <f>'Reflection -4'!BA139</f>
        <v>2.5</v>
      </c>
      <c r="CA140" s="127"/>
      <c r="CB140" s="127"/>
      <c r="CC140" s="127">
        <f>AVERAGE(Internal!$E140,Internal!$O140,Internal!$Y140,Internal!$AI140,Internal!$AS140,Internal!$BB140,Internal!$BK140,Internal!$BT140)</f>
        <v>2.8222222222222224</v>
      </c>
      <c r="CD140" s="127">
        <f>AVERAGE(Internal!$F140,Internal!$P140,Internal!$Z140,Internal!$AJ140)</f>
        <v>2.666666666666667</v>
      </c>
      <c r="CE140" s="127">
        <f>AVERAGE(Internal!$AK140,Internal!$AA140,Internal!$Q140,Internal!$G140)</f>
        <v>1.6666666666666667</v>
      </c>
      <c r="CF140" s="127">
        <f>AVERAGE(Internal!$H140,Internal!$R140,Internal!$AB140,Internal!$AL140)</f>
        <v>2.5</v>
      </c>
      <c r="CG140" s="127"/>
      <c r="CH140" s="127">
        <f>AVERAGE(Internal!$AN140,Internal!$AD140,Internal!$T140,Internal!$J140)</f>
        <v>2.5</v>
      </c>
      <c r="CI140" s="127">
        <f>Internal!$CC140+Internal!$CD140+Internal!$CE140+Internal!$CF140+Internal!$CH140</f>
        <v>12.155555555555555</v>
      </c>
      <c r="CJ140" s="127">
        <f>Internal!$CI140/25*100</f>
        <v>48.62222222222222</v>
      </c>
      <c r="CK140" s="127">
        <f>AVERAGE(Internal!$BZ140,Internal!$BQ140,Internal!$BH140,Internal!$AY140,Internal!$AP140,Internal!$AF140,Internal!$V140,Internal!$L140)</f>
        <v>2.3611111111111112</v>
      </c>
      <c r="CL140" s="127">
        <f>AVERAGE(Internal!$L140,Internal!$V140,Internal!$AF140,Internal!$AP140)</f>
        <v>1.5</v>
      </c>
      <c r="CM140" s="133"/>
    </row>
    <row r="141" spans="1:91" s="106" customFormat="1" ht="23.1" customHeight="1" x14ac:dyDescent="0.3">
      <c r="A141" s="134">
        <v>138</v>
      </c>
      <c r="B141" s="134" t="s">
        <v>280</v>
      </c>
      <c r="C141" s="135" t="s">
        <v>281</v>
      </c>
      <c r="D141" s="128"/>
      <c r="E141" s="128">
        <f>'RP 1'!Q140</f>
        <v>3</v>
      </c>
      <c r="F141" s="128">
        <f>'RP 1'!W140</f>
        <v>3</v>
      </c>
      <c r="G141" s="127">
        <f>'RP 1'!AC140</f>
        <v>3</v>
      </c>
      <c r="H141" s="127">
        <f>'RP 1'!AI140</f>
        <v>3</v>
      </c>
      <c r="I141" s="128"/>
      <c r="J141" s="128">
        <f>'RP 1'!AU140</f>
        <v>3</v>
      </c>
      <c r="K141" s="128">
        <f>'RP 1'!AZ140</f>
        <v>0</v>
      </c>
      <c r="L141" s="128">
        <f>'RP 1'!BG140</f>
        <v>0</v>
      </c>
      <c r="M141" s="128"/>
      <c r="N141" s="128"/>
      <c r="O141" s="128">
        <f>'R P- 2'!Q140</f>
        <v>3</v>
      </c>
      <c r="P141" s="128">
        <f>'R P- 2'!W140</f>
        <v>3</v>
      </c>
      <c r="Q141" s="128">
        <f>'R P- 2'!AC140</f>
        <v>3</v>
      </c>
      <c r="R141" s="128">
        <f>'R P- 2'!AI140</f>
        <v>3</v>
      </c>
      <c r="S141" s="128"/>
      <c r="T141" s="128">
        <f>'R P- 2'!AU140</f>
        <v>3</v>
      </c>
      <c r="U141" s="128">
        <f>'R P- 2'!BA140</f>
        <v>2.75</v>
      </c>
      <c r="V141" s="128">
        <f>'R P- 2'!BG140</f>
        <v>3</v>
      </c>
      <c r="W141" s="128"/>
      <c r="X141" s="128"/>
      <c r="Y141" s="128" t="str">
        <f>'R P - 3'!Q140</f>
        <v>0</v>
      </c>
      <c r="Z141" s="128" t="str">
        <f>'R P - 3'!W140</f>
        <v>0</v>
      </c>
      <c r="AA141" s="128">
        <f>'R P - 3'!AC140</f>
        <v>0</v>
      </c>
      <c r="AB141" s="128" t="str">
        <f>'R P - 3'!AI140</f>
        <v>0</v>
      </c>
      <c r="AC141" s="128"/>
      <c r="AD141" s="128" t="str">
        <f>'R P - 3'!AU140</f>
        <v>0</v>
      </c>
      <c r="AE141" s="128" t="str">
        <f>'R P - 3'!BA140</f>
        <v>0</v>
      </c>
      <c r="AF141" s="128" t="str">
        <f>'R P - 3'!BG140</f>
        <v>0</v>
      </c>
      <c r="AG141" s="128"/>
      <c r="AH141" s="128"/>
      <c r="AI141" s="128" t="str">
        <f>'R P -4'!Q140</f>
        <v>0</v>
      </c>
      <c r="AJ141" s="128" t="str">
        <f>'R P -4'!W140</f>
        <v>0</v>
      </c>
      <c r="AK141" s="128" t="str">
        <f>'R P -4'!AC140</f>
        <v>0</v>
      </c>
      <c r="AL141" s="128" t="str">
        <f>'R P -4'!AI140</f>
        <v>0</v>
      </c>
      <c r="AM141" s="128"/>
      <c r="AN141" s="128" t="str">
        <f>'R P -4'!AU140</f>
        <v>0</v>
      </c>
      <c r="AO141" s="128" t="str">
        <f>'R P -4'!BA140</f>
        <v>0</v>
      </c>
      <c r="AP141" s="128" t="str">
        <f>'R P -4'!BG140</f>
        <v>0</v>
      </c>
      <c r="AQ141" s="128"/>
      <c r="AR141" s="128"/>
      <c r="AS141" s="128">
        <f>'Reflection -1 '!R140</f>
        <v>1.6666666666666667</v>
      </c>
      <c r="AT141" s="128"/>
      <c r="AU141" s="128"/>
      <c r="AV141" s="128"/>
      <c r="AW141" s="128"/>
      <c r="AX141" s="128"/>
      <c r="AY141" s="128">
        <f>'Reflection -1 '!BB140</f>
        <v>3</v>
      </c>
      <c r="AZ141" s="128"/>
      <c r="BA141" s="128"/>
      <c r="BB141" s="128">
        <f>'Reflection -2'!Q140</f>
        <v>2.3333333333333335</v>
      </c>
      <c r="BC141" s="128"/>
      <c r="BD141" s="128"/>
      <c r="BE141" s="128"/>
      <c r="BF141" s="128"/>
      <c r="BG141" s="128"/>
      <c r="BH141" s="128">
        <f>'Reflection -2'!BA140</f>
        <v>2.5</v>
      </c>
      <c r="BI141" s="128"/>
      <c r="BJ141" s="128"/>
      <c r="BK141" s="128">
        <f>'Reflection -3'!Q140</f>
        <v>1.6666666666666667</v>
      </c>
      <c r="BL141" s="128"/>
      <c r="BM141" s="128"/>
      <c r="BN141" s="128"/>
      <c r="BO141" s="128"/>
      <c r="BP141" s="128"/>
      <c r="BQ141" s="128">
        <f>'Reflection -3'!BA140</f>
        <v>1.6666666666666667</v>
      </c>
      <c r="BR141" s="128"/>
      <c r="BS141" s="128"/>
      <c r="BT141" s="128">
        <f>'Reflection -3'!Q140</f>
        <v>1.6666666666666667</v>
      </c>
      <c r="BU141" s="128"/>
      <c r="BV141" s="128"/>
      <c r="BW141" s="128"/>
      <c r="BX141" s="128"/>
      <c r="BY141" s="128"/>
      <c r="BZ141" s="128">
        <f>'Reflection -4'!BA140</f>
        <v>2.5</v>
      </c>
      <c r="CA141" s="128"/>
      <c r="CB141" s="127"/>
      <c r="CC141" s="128">
        <f>AVERAGE(Internal!$E141,Internal!$O141,Internal!$Y141,Internal!$AI141,Internal!$AS141,Internal!$BB141,Internal!$BK141,Internal!$BT141)</f>
        <v>2.2222222222222219</v>
      </c>
      <c r="CD141" s="128">
        <f>AVERAGE(Internal!$F141,Internal!$P141,Internal!$Z141,Internal!$AJ141)</f>
        <v>3</v>
      </c>
      <c r="CE141" s="127">
        <f>AVERAGE(Internal!$AK141,Internal!$AA141,Internal!$Q141,Internal!$G141)</f>
        <v>2</v>
      </c>
      <c r="CF141" s="128">
        <f>AVERAGE(Internal!$H141,Internal!$R141,Internal!$AB141,Internal!$AL141)</f>
        <v>3</v>
      </c>
      <c r="CG141" s="127"/>
      <c r="CH141" s="128">
        <f>AVERAGE(Internal!$AN141,Internal!$AD141,Internal!$T141,Internal!$J141)</f>
        <v>3</v>
      </c>
      <c r="CI141" s="128">
        <f>Internal!$CC141+Internal!$CD141+Internal!$CE141+Internal!$CF141+Internal!$CH141</f>
        <v>13.222222222222221</v>
      </c>
      <c r="CJ141" s="128">
        <f>Internal!$CI141/25*100</f>
        <v>52.888888888888886</v>
      </c>
      <c r="CK141" s="128">
        <f>AVERAGE(Internal!$BZ141,Internal!$BQ141,Internal!$BH141,Internal!$AY141,Internal!$AP141,Internal!$AF141,Internal!$V141,Internal!$L141)</f>
        <v>2.1111111111111112</v>
      </c>
      <c r="CL141" s="128">
        <f>AVERAGE(Internal!$L141,Internal!$V141,Internal!$AF141,Internal!$AP141)</f>
        <v>1.5</v>
      </c>
      <c r="CM141" s="136"/>
    </row>
    <row r="142" spans="1:91" s="106" customFormat="1" ht="23.1" customHeight="1" x14ac:dyDescent="0.3">
      <c r="A142" s="131">
        <v>139</v>
      </c>
      <c r="B142" s="131" t="s">
        <v>151</v>
      </c>
      <c r="C142" s="132" t="s">
        <v>152</v>
      </c>
      <c r="D142" s="127"/>
      <c r="E142" s="127">
        <f>'RP 1'!Q141</f>
        <v>0</v>
      </c>
      <c r="F142" s="127">
        <f>'RP 1'!W141</f>
        <v>0</v>
      </c>
      <c r="G142" s="127">
        <f>'RP 1'!AC141</f>
        <v>2</v>
      </c>
      <c r="H142" s="127">
        <f>'RP 1'!AI141</f>
        <v>2.5</v>
      </c>
      <c r="I142" s="127"/>
      <c r="J142" s="127">
        <f>'RP 1'!AU141</f>
        <v>0</v>
      </c>
      <c r="K142" s="127">
        <f>'RP 1'!AZ141</f>
        <v>0</v>
      </c>
      <c r="L142" s="127">
        <f>'RP 1'!BG141</f>
        <v>0</v>
      </c>
      <c r="M142" s="127"/>
      <c r="N142" s="127"/>
      <c r="O142" s="127">
        <f>'R P- 2'!Q141</f>
        <v>2.6</v>
      </c>
      <c r="P142" s="127">
        <f>'R P- 2'!W141</f>
        <v>2</v>
      </c>
      <c r="Q142" s="127">
        <f>'R P- 2'!AC141</f>
        <v>2</v>
      </c>
      <c r="R142" s="127">
        <f>'R P- 2'!AI141</f>
        <v>2.5</v>
      </c>
      <c r="S142" s="127"/>
      <c r="T142" s="127">
        <f>'R P- 2'!AU141</f>
        <v>2</v>
      </c>
      <c r="U142" s="127">
        <f>'R P- 2'!BA141</f>
        <v>3</v>
      </c>
      <c r="V142" s="127">
        <f>'R P- 2'!BG141</f>
        <v>3</v>
      </c>
      <c r="W142" s="127"/>
      <c r="X142" s="127"/>
      <c r="Y142" s="127">
        <f>'R P - 3'!Q141</f>
        <v>0.6</v>
      </c>
      <c r="Z142" s="127">
        <f>'R P - 3'!W141</f>
        <v>0</v>
      </c>
      <c r="AA142" s="127">
        <f>'R P - 3'!AC141</f>
        <v>0</v>
      </c>
      <c r="AB142" s="127">
        <f>'R P - 3'!AI141</f>
        <v>0</v>
      </c>
      <c r="AC142" s="127"/>
      <c r="AD142" s="127">
        <f>'R P - 3'!AU141</f>
        <v>0</v>
      </c>
      <c r="AE142" s="127">
        <f>'R P - 3'!BA141</f>
        <v>0</v>
      </c>
      <c r="AF142" s="127">
        <f>'R P - 3'!BG141</f>
        <v>0</v>
      </c>
      <c r="AG142" s="127"/>
      <c r="AH142" s="127"/>
      <c r="AI142" s="127">
        <f>'R P -4'!Q141</f>
        <v>0</v>
      </c>
      <c r="AJ142" s="127">
        <f>'R P -4'!W141</f>
        <v>0</v>
      </c>
      <c r="AK142" s="127">
        <f>'R P -4'!AC141</f>
        <v>0</v>
      </c>
      <c r="AL142" s="127">
        <f>'R P -4'!AI141</f>
        <v>0</v>
      </c>
      <c r="AM142" s="127"/>
      <c r="AN142" s="127">
        <f>'R P -4'!AU141</f>
        <v>0</v>
      </c>
      <c r="AO142" s="127">
        <f>'R P -4'!BA141</f>
        <v>0</v>
      </c>
      <c r="AP142" s="127">
        <f>'R P -4'!BG141</f>
        <v>3.5</v>
      </c>
      <c r="AQ142" s="127"/>
      <c r="AR142" s="127"/>
      <c r="AS142" s="127">
        <f>'Reflection -1 '!R141</f>
        <v>3.3333333333333335</v>
      </c>
      <c r="AT142" s="127"/>
      <c r="AU142" s="127"/>
      <c r="AV142" s="127"/>
      <c r="AW142" s="127"/>
      <c r="AX142" s="127"/>
      <c r="AY142" s="127">
        <f>'Reflection -1 '!BB141</f>
        <v>4.5</v>
      </c>
      <c r="AZ142" s="127"/>
      <c r="BA142" s="127"/>
      <c r="BB142" s="127">
        <f>'Reflection -2'!Q141</f>
        <v>4</v>
      </c>
      <c r="BC142" s="127"/>
      <c r="BD142" s="127"/>
      <c r="BE142" s="127"/>
      <c r="BF142" s="127"/>
      <c r="BG142" s="127"/>
      <c r="BH142" s="127">
        <f>'Reflection -2'!BA141</f>
        <v>2.5</v>
      </c>
      <c r="BI142" s="127"/>
      <c r="BJ142" s="127"/>
      <c r="BK142" s="127">
        <f>'Reflection -3'!Q141</f>
        <v>0</v>
      </c>
      <c r="BL142" s="127"/>
      <c r="BM142" s="127"/>
      <c r="BN142" s="127"/>
      <c r="BO142" s="127"/>
      <c r="BP142" s="127"/>
      <c r="BQ142" s="127">
        <f>'Reflection -3'!BA141</f>
        <v>0</v>
      </c>
      <c r="BR142" s="127"/>
      <c r="BS142" s="127"/>
      <c r="BT142" s="127">
        <f>'Reflection -3'!Q141</f>
        <v>0</v>
      </c>
      <c r="BU142" s="127"/>
      <c r="BV142" s="127"/>
      <c r="BW142" s="127"/>
      <c r="BX142" s="127"/>
      <c r="BY142" s="127"/>
      <c r="BZ142" s="127">
        <f>'Reflection -4'!BA141</f>
        <v>2.5</v>
      </c>
      <c r="CA142" s="127"/>
      <c r="CB142" s="127"/>
      <c r="CC142" s="127">
        <f>AVERAGE(Internal!$E142,Internal!$O142,Internal!$Y142,Internal!$AI142,Internal!$AS142,Internal!$BB142,Internal!$BK142,Internal!$BT142)</f>
        <v>1.3166666666666667</v>
      </c>
      <c r="CD142" s="127">
        <f>AVERAGE(Internal!$F142,Internal!$P142,Internal!$Z142,Internal!$AJ142)</f>
        <v>0.5</v>
      </c>
      <c r="CE142" s="127">
        <f>AVERAGE(Internal!$AK142,Internal!$AA142,Internal!$Q142,Internal!$G142)</f>
        <v>1</v>
      </c>
      <c r="CF142" s="127">
        <f>AVERAGE(Internal!$H142,Internal!$R142,Internal!$AB142,Internal!$AL142)</f>
        <v>1.25</v>
      </c>
      <c r="CG142" s="127"/>
      <c r="CH142" s="127">
        <f>AVERAGE(Internal!$AN142,Internal!$AD142,Internal!$T142,Internal!$J142)</f>
        <v>0.5</v>
      </c>
      <c r="CI142" s="127">
        <f>Internal!$CC142+Internal!$CD142+Internal!$CE142+Internal!$CF142+Internal!$CH142</f>
        <v>4.5666666666666664</v>
      </c>
      <c r="CJ142" s="127">
        <f>Internal!$CI142/25*100</f>
        <v>18.266666666666666</v>
      </c>
      <c r="CK142" s="127">
        <f>AVERAGE(Internal!$BZ142,Internal!$BQ142,Internal!$BH142,Internal!$AY142,Internal!$AP142,Internal!$AF142,Internal!$V142,Internal!$L142)</f>
        <v>2</v>
      </c>
      <c r="CL142" s="127">
        <f>AVERAGE(Internal!$L142,Internal!$V142,Internal!$AF142,Internal!$AP142)</f>
        <v>1.625</v>
      </c>
      <c r="CM142" s="133"/>
    </row>
    <row r="143" spans="1:91" s="106" customFormat="1" ht="23.1" customHeight="1" x14ac:dyDescent="0.3">
      <c r="A143" s="134">
        <v>140</v>
      </c>
      <c r="B143" s="134" t="s">
        <v>373</v>
      </c>
      <c r="C143" s="135" t="s">
        <v>374</v>
      </c>
      <c r="D143" s="128"/>
      <c r="E143" s="128" t="str">
        <f>'RP 1'!Q142</f>
        <v>0</v>
      </c>
      <c r="F143" s="128" t="str">
        <f>'RP 1'!W142</f>
        <v>0</v>
      </c>
      <c r="G143" s="127" t="str">
        <f>'RP 1'!AC142</f>
        <v>0</v>
      </c>
      <c r="H143" s="127" t="str">
        <f>'RP 1'!AI142</f>
        <v>0</v>
      </c>
      <c r="I143" s="128"/>
      <c r="J143" s="128" t="str">
        <f>'RP 1'!AU142</f>
        <v>0</v>
      </c>
      <c r="K143" s="128" t="str">
        <f>'RP 1'!AZ142</f>
        <v>0</v>
      </c>
      <c r="L143" s="128" t="str">
        <f>'RP 1'!BG142</f>
        <v>0</v>
      </c>
      <c r="M143" s="128"/>
      <c r="N143" s="128"/>
      <c r="O143" s="128" t="str">
        <f>'R P- 2'!Q142</f>
        <v>0</v>
      </c>
      <c r="P143" s="128" t="str">
        <f>'R P- 2'!W142</f>
        <v>0</v>
      </c>
      <c r="Q143" s="128" t="str">
        <f>'R P- 2'!AC142</f>
        <v>0</v>
      </c>
      <c r="R143" s="128" t="str">
        <f>'R P- 2'!AI142</f>
        <v>0</v>
      </c>
      <c r="S143" s="128"/>
      <c r="T143" s="128" t="str">
        <f>'R P- 2'!AU142</f>
        <v>0</v>
      </c>
      <c r="U143" s="128" t="str">
        <f>'R P- 2'!BA142</f>
        <v>0</v>
      </c>
      <c r="V143" s="128" t="str">
        <f>'R P- 2'!BG142</f>
        <v>0</v>
      </c>
      <c r="W143" s="128"/>
      <c r="X143" s="128"/>
      <c r="Y143" s="128" t="str">
        <f>'R P - 3'!Q142</f>
        <v>0</v>
      </c>
      <c r="Z143" s="128" t="str">
        <f>'R P - 3'!W142</f>
        <v>0</v>
      </c>
      <c r="AA143" s="128">
        <f>'R P - 3'!AC142</f>
        <v>0</v>
      </c>
      <c r="AB143" s="128" t="str">
        <f>'R P - 3'!AI142</f>
        <v>0</v>
      </c>
      <c r="AC143" s="128"/>
      <c r="AD143" s="128" t="str">
        <f>'R P - 3'!AU142</f>
        <v>0</v>
      </c>
      <c r="AE143" s="128" t="str">
        <f>'R P - 3'!BA142</f>
        <v>0</v>
      </c>
      <c r="AF143" s="128" t="str">
        <f>'R P - 3'!BG142</f>
        <v>0</v>
      </c>
      <c r="AG143" s="128"/>
      <c r="AH143" s="128"/>
      <c r="AI143" s="128" t="str">
        <f>'R P -4'!Q142</f>
        <v>0</v>
      </c>
      <c r="AJ143" s="128" t="str">
        <f>'R P -4'!W142</f>
        <v>0</v>
      </c>
      <c r="AK143" s="128" t="str">
        <f>'R P -4'!AC142</f>
        <v>0</v>
      </c>
      <c r="AL143" s="128" t="str">
        <f>'R P -4'!AI142</f>
        <v>0</v>
      </c>
      <c r="AM143" s="128"/>
      <c r="AN143" s="128" t="str">
        <f>'R P -4'!AU142</f>
        <v>0</v>
      </c>
      <c r="AO143" s="128" t="str">
        <f>'R P -4'!BA142</f>
        <v>0</v>
      </c>
      <c r="AP143" s="128" t="str">
        <f>'R P -4'!BG142</f>
        <v>0</v>
      </c>
      <c r="AQ143" s="128"/>
      <c r="AR143" s="128"/>
      <c r="AS143" s="128" t="str">
        <f>'Reflection -1 '!R142</f>
        <v>0</v>
      </c>
      <c r="AT143" s="128"/>
      <c r="AU143" s="128"/>
      <c r="AV143" s="128"/>
      <c r="AW143" s="128"/>
      <c r="AX143" s="128"/>
      <c r="AY143" s="128" t="str">
        <f>'Reflection -1 '!BB142</f>
        <v>0</v>
      </c>
      <c r="AZ143" s="128"/>
      <c r="BA143" s="128"/>
      <c r="BB143" s="128" t="str">
        <f>'Reflection -2'!Q142</f>
        <v>0</v>
      </c>
      <c r="BC143" s="128"/>
      <c r="BD143" s="128"/>
      <c r="BE143" s="128"/>
      <c r="BF143" s="128"/>
      <c r="BG143" s="128"/>
      <c r="BH143" s="128" t="str">
        <f>'Reflection -2'!BA142</f>
        <v>0</v>
      </c>
      <c r="BI143" s="128"/>
      <c r="BJ143" s="128"/>
      <c r="BK143" s="128" t="str">
        <f>'Reflection -3'!Q142</f>
        <v>0</v>
      </c>
      <c r="BL143" s="128"/>
      <c r="BM143" s="128"/>
      <c r="BN143" s="128"/>
      <c r="BO143" s="128"/>
      <c r="BP143" s="128"/>
      <c r="BQ143" s="128" t="str">
        <f>'Reflection -3'!BA142</f>
        <v>0</v>
      </c>
      <c r="BR143" s="128"/>
      <c r="BS143" s="128"/>
      <c r="BT143" s="128" t="str">
        <f>'Reflection -3'!Q142</f>
        <v>0</v>
      </c>
      <c r="BU143" s="128"/>
      <c r="BV143" s="128"/>
      <c r="BW143" s="128"/>
      <c r="BX143" s="128"/>
      <c r="BY143" s="128"/>
      <c r="BZ143" s="128" t="str">
        <f>'Reflection -4'!BA142</f>
        <v>0</v>
      </c>
      <c r="CA143" s="128"/>
      <c r="CB143" s="127"/>
      <c r="CC143" s="128" t="e">
        <f>AVERAGE(Internal!$E143,Internal!$O143,Internal!$Y143,Internal!$AI143,Internal!$AS143,Internal!$BB143,Internal!$BK143,Internal!$BT143)</f>
        <v>#DIV/0!</v>
      </c>
      <c r="CD143" s="128" t="e">
        <f>AVERAGE(Internal!$F143,Internal!$P143,Internal!$Z143,Internal!$AJ143)</f>
        <v>#DIV/0!</v>
      </c>
      <c r="CE143" s="127">
        <f>AVERAGE(Internal!$AK143,Internal!$AA143,Internal!$Q143,Internal!$G143)</f>
        <v>0</v>
      </c>
      <c r="CF143" s="128" t="e">
        <f>AVERAGE(Internal!$H143,Internal!$R143,Internal!$AB143,Internal!$AL143)</f>
        <v>#DIV/0!</v>
      </c>
      <c r="CG143" s="127"/>
      <c r="CH143" s="128" t="e">
        <f>AVERAGE(Internal!$AN143,Internal!$AD143,Internal!$T143,Internal!$J143)</f>
        <v>#DIV/0!</v>
      </c>
      <c r="CI143" s="128" t="e">
        <f>Internal!$CC143+Internal!$CD143+Internal!$CE143+Internal!$CF143+Internal!$CH143</f>
        <v>#DIV/0!</v>
      </c>
      <c r="CJ143" s="128" t="e">
        <f>Internal!$CI143/25*100</f>
        <v>#DIV/0!</v>
      </c>
      <c r="CK143" s="128" t="e">
        <f>AVERAGE(Internal!$BZ143,Internal!$BQ143,Internal!$BH143,Internal!$AY143,Internal!$AP143,Internal!$AF143,Internal!$V143,Internal!$L143)</f>
        <v>#DIV/0!</v>
      </c>
      <c r="CL143" s="128" t="e">
        <f>AVERAGE(Internal!$L143,Internal!$V143,Internal!$AF143,Internal!$AP143)</f>
        <v>#DIV/0!</v>
      </c>
      <c r="CM143" s="136"/>
    </row>
    <row r="144" spans="1:91" s="106" customFormat="1" ht="23.1" customHeight="1" x14ac:dyDescent="0.3">
      <c r="A144" s="131">
        <v>141</v>
      </c>
      <c r="B144" s="131" t="s">
        <v>268</v>
      </c>
      <c r="C144" s="132" t="s">
        <v>269</v>
      </c>
      <c r="D144" s="127"/>
      <c r="E144" s="127">
        <f>'RP 1'!Q143</f>
        <v>3</v>
      </c>
      <c r="F144" s="127">
        <f>'RP 1'!W143</f>
        <v>3</v>
      </c>
      <c r="G144" s="127">
        <f>'RP 1'!AC143</f>
        <v>3</v>
      </c>
      <c r="H144" s="127">
        <f>'RP 1'!AI143</f>
        <v>3</v>
      </c>
      <c r="I144" s="127"/>
      <c r="J144" s="127">
        <f>'RP 1'!AU143</f>
        <v>3</v>
      </c>
      <c r="K144" s="127">
        <f>'RP 1'!AZ143</f>
        <v>0</v>
      </c>
      <c r="L144" s="127">
        <f>'RP 1'!BG143</f>
        <v>0</v>
      </c>
      <c r="M144" s="127"/>
      <c r="N144" s="127"/>
      <c r="O144" s="127">
        <f>'R P- 2'!Q143</f>
        <v>3</v>
      </c>
      <c r="P144" s="127">
        <f>'R P- 2'!W143</f>
        <v>3</v>
      </c>
      <c r="Q144" s="127">
        <f>'R P- 2'!AC143</f>
        <v>3</v>
      </c>
      <c r="R144" s="127">
        <f>'R P- 2'!AI143</f>
        <v>3</v>
      </c>
      <c r="S144" s="127"/>
      <c r="T144" s="127">
        <f>'R P- 2'!AU143</f>
        <v>3</v>
      </c>
      <c r="U144" s="127">
        <f>'R P- 2'!BA143</f>
        <v>2.75</v>
      </c>
      <c r="V144" s="127">
        <f>'R P- 2'!BG143</f>
        <v>3</v>
      </c>
      <c r="W144" s="127"/>
      <c r="X144" s="127"/>
      <c r="Y144" s="127">
        <f>'R P - 3'!Q143</f>
        <v>3</v>
      </c>
      <c r="Z144" s="127">
        <f>'R P - 3'!W143</f>
        <v>3.6666666666666665</v>
      </c>
      <c r="AA144" s="127">
        <f>'R P - 3'!AC143</f>
        <v>1.5</v>
      </c>
      <c r="AB144" s="127">
        <f>'R P - 3'!AI143</f>
        <v>2.6666666666666665</v>
      </c>
      <c r="AC144" s="127"/>
      <c r="AD144" s="127">
        <f>'R P - 3'!AU143</f>
        <v>3.3333333333333335</v>
      </c>
      <c r="AE144" s="127">
        <f>'R P - 3'!BA143</f>
        <v>0</v>
      </c>
      <c r="AF144" s="127">
        <f>'R P - 3'!BG143</f>
        <v>0</v>
      </c>
      <c r="AG144" s="127"/>
      <c r="AH144" s="127"/>
      <c r="AI144" s="127">
        <f>'R P -4'!Q143</f>
        <v>0</v>
      </c>
      <c r="AJ144" s="127">
        <f>'R P -4'!W143</f>
        <v>0</v>
      </c>
      <c r="AK144" s="127">
        <f>'R P -4'!AC143</f>
        <v>0</v>
      </c>
      <c r="AL144" s="127">
        <f>'R P -4'!AI143</f>
        <v>0</v>
      </c>
      <c r="AM144" s="127"/>
      <c r="AN144" s="127">
        <f>'R P -4'!AU143</f>
        <v>0</v>
      </c>
      <c r="AO144" s="127">
        <f>'R P -4'!BA143</f>
        <v>0</v>
      </c>
      <c r="AP144" s="127">
        <f>'R P -4'!BG143</f>
        <v>2.5</v>
      </c>
      <c r="AQ144" s="127"/>
      <c r="AR144" s="127"/>
      <c r="AS144" s="127">
        <f>'Reflection -1 '!R143</f>
        <v>2.6666666666666665</v>
      </c>
      <c r="AT144" s="127"/>
      <c r="AU144" s="127"/>
      <c r="AV144" s="127"/>
      <c r="AW144" s="127"/>
      <c r="AX144" s="127"/>
      <c r="AY144" s="127">
        <f>'Reflection -1 '!BB143</f>
        <v>4</v>
      </c>
      <c r="AZ144" s="127"/>
      <c r="BA144" s="127"/>
      <c r="BB144" s="127">
        <f>'Reflection -2'!Q143</f>
        <v>3.6666666666666665</v>
      </c>
      <c r="BC144" s="127"/>
      <c r="BD144" s="127"/>
      <c r="BE144" s="127"/>
      <c r="BF144" s="127"/>
      <c r="BG144" s="127"/>
      <c r="BH144" s="127">
        <f>'Reflection -2'!BA143</f>
        <v>2.5</v>
      </c>
      <c r="BI144" s="127"/>
      <c r="BJ144" s="127"/>
      <c r="BK144" s="127">
        <f>'Reflection -3'!Q143</f>
        <v>4</v>
      </c>
      <c r="BL144" s="127"/>
      <c r="BM144" s="127"/>
      <c r="BN144" s="127"/>
      <c r="BO144" s="127"/>
      <c r="BP144" s="127"/>
      <c r="BQ144" s="127">
        <f>'Reflection -3'!BA143</f>
        <v>1.6666666666666667</v>
      </c>
      <c r="BR144" s="127"/>
      <c r="BS144" s="127"/>
      <c r="BT144" s="127">
        <f>'Reflection -3'!Q143</f>
        <v>4</v>
      </c>
      <c r="BU144" s="127"/>
      <c r="BV144" s="127"/>
      <c r="BW144" s="127"/>
      <c r="BX144" s="127"/>
      <c r="BY144" s="127"/>
      <c r="BZ144" s="127">
        <f>'Reflection -4'!BA143</f>
        <v>2.5</v>
      </c>
      <c r="CA144" s="127"/>
      <c r="CB144" s="127"/>
      <c r="CC144" s="127">
        <f>AVERAGE(Internal!$E144,Internal!$O144,Internal!$Y144,Internal!$AI144,Internal!$AS144,Internal!$BB144,Internal!$BK144,Internal!$BT144)</f>
        <v>2.9166666666666665</v>
      </c>
      <c r="CD144" s="127">
        <f>AVERAGE(Internal!$F144,Internal!$P144,Internal!$Z144,Internal!$AJ144)</f>
        <v>2.4166666666666665</v>
      </c>
      <c r="CE144" s="127">
        <f>AVERAGE(Internal!$AK144,Internal!$AA144,Internal!$Q144,Internal!$G144)</f>
        <v>1.875</v>
      </c>
      <c r="CF144" s="127">
        <f>AVERAGE(Internal!$H144,Internal!$R144,Internal!$AB144,Internal!$AL144)</f>
        <v>2.1666666666666665</v>
      </c>
      <c r="CG144" s="127"/>
      <c r="CH144" s="127">
        <f>AVERAGE(Internal!$AN144,Internal!$AD144,Internal!$T144,Internal!$J144)</f>
        <v>2.3333333333333335</v>
      </c>
      <c r="CI144" s="127">
        <f>Internal!$CC144+Internal!$CD144+Internal!$CE144+Internal!$CF144+Internal!$CH144</f>
        <v>11.708333333333334</v>
      </c>
      <c r="CJ144" s="127">
        <f>Internal!$CI144/25*100</f>
        <v>46.833333333333336</v>
      </c>
      <c r="CK144" s="127">
        <f>AVERAGE(Internal!$BZ144,Internal!$BQ144,Internal!$BH144,Internal!$AY144,Internal!$AP144,Internal!$AF144,Internal!$V144,Internal!$L144)</f>
        <v>2.0208333333333335</v>
      </c>
      <c r="CL144" s="127">
        <f>AVERAGE(Internal!$L144,Internal!$V144,Internal!$AF144,Internal!$AP144)</f>
        <v>1.375</v>
      </c>
      <c r="CM144" s="133"/>
    </row>
    <row r="145" spans="1:91" s="106" customFormat="1" ht="23.1" customHeight="1" x14ac:dyDescent="0.3">
      <c r="A145" s="134">
        <v>142</v>
      </c>
      <c r="B145" s="134" t="s">
        <v>169</v>
      </c>
      <c r="C145" s="135" t="s">
        <v>170</v>
      </c>
      <c r="D145" s="128"/>
      <c r="E145" s="128">
        <f>'RP 1'!Q144</f>
        <v>3</v>
      </c>
      <c r="F145" s="128">
        <f>'RP 1'!W144</f>
        <v>3</v>
      </c>
      <c r="G145" s="127">
        <f>'RP 1'!AC144</f>
        <v>3</v>
      </c>
      <c r="H145" s="127">
        <f>'RP 1'!AI144</f>
        <v>3</v>
      </c>
      <c r="I145" s="128"/>
      <c r="J145" s="128">
        <f>'RP 1'!AU144</f>
        <v>3</v>
      </c>
      <c r="K145" s="128">
        <f>'RP 1'!AZ144</f>
        <v>0</v>
      </c>
      <c r="L145" s="128">
        <f>'RP 1'!BG144</f>
        <v>0</v>
      </c>
      <c r="M145" s="128"/>
      <c r="N145" s="128"/>
      <c r="O145" s="128">
        <f>'R P- 2'!Q144</f>
        <v>3</v>
      </c>
      <c r="P145" s="128">
        <f>'R P- 2'!W144</f>
        <v>3</v>
      </c>
      <c r="Q145" s="128">
        <f>'R P- 2'!AC144</f>
        <v>3</v>
      </c>
      <c r="R145" s="128">
        <f>'R P- 2'!AI144</f>
        <v>3</v>
      </c>
      <c r="S145" s="128"/>
      <c r="T145" s="128">
        <f>'R P- 2'!AU144</f>
        <v>3</v>
      </c>
      <c r="U145" s="128">
        <f>'R P- 2'!BA144</f>
        <v>2.75</v>
      </c>
      <c r="V145" s="128">
        <f>'R P- 2'!BG144</f>
        <v>3</v>
      </c>
      <c r="W145" s="128"/>
      <c r="X145" s="128"/>
      <c r="Y145" s="128" t="str">
        <f>'R P - 3'!Q144</f>
        <v>0</v>
      </c>
      <c r="Z145" s="128" t="str">
        <f>'R P - 3'!W144</f>
        <v>0</v>
      </c>
      <c r="AA145" s="128">
        <f>'R P - 3'!AC144</f>
        <v>0</v>
      </c>
      <c r="AB145" s="128" t="str">
        <f>'R P - 3'!AI144</f>
        <v>0</v>
      </c>
      <c r="AC145" s="128"/>
      <c r="AD145" s="128" t="str">
        <f>'R P - 3'!AU144</f>
        <v>0</v>
      </c>
      <c r="AE145" s="128" t="str">
        <f>'R P - 3'!BA144</f>
        <v>0</v>
      </c>
      <c r="AF145" s="128" t="str">
        <f>'R P - 3'!BG144</f>
        <v>0</v>
      </c>
      <c r="AG145" s="128"/>
      <c r="AH145" s="128"/>
      <c r="AI145" s="128" t="str">
        <f>'R P -4'!Q144</f>
        <v>0</v>
      </c>
      <c r="AJ145" s="128" t="str">
        <f>'R P -4'!W144</f>
        <v>0</v>
      </c>
      <c r="AK145" s="128" t="str">
        <f>'R P -4'!AC144</f>
        <v>0</v>
      </c>
      <c r="AL145" s="128" t="str">
        <f>'R P -4'!AI144</f>
        <v>0</v>
      </c>
      <c r="AM145" s="128"/>
      <c r="AN145" s="128" t="str">
        <f>'R P -4'!AU144</f>
        <v>0</v>
      </c>
      <c r="AO145" s="128" t="str">
        <f>'R P -4'!BA144</f>
        <v>0</v>
      </c>
      <c r="AP145" s="128" t="str">
        <f>'R P -4'!BG144</f>
        <v>0</v>
      </c>
      <c r="AQ145" s="128"/>
      <c r="AR145" s="128"/>
      <c r="AS145" s="128">
        <f>'Reflection -1 '!R144</f>
        <v>0</v>
      </c>
      <c r="AT145" s="128"/>
      <c r="AU145" s="128"/>
      <c r="AV145" s="128"/>
      <c r="AW145" s="128"/>
      <c r="AX145" s="128"/>
      <c r="AY145" s="128">
        <f>'Reflection -1 '!BB144</f>
        <v>0</v>
      </c>
      <c r="AZ145" s="128"/>
      <c r="BA145" s="128"/>
      <c r="BB145" s="128">
        <f>'Reflection -2'!Q144</f>
        <v>3.3333333333333335</v>
      </c>
      <c r="BC145" s="128"/>
      <c r="BD145" s="128"/>
      <c r="BE145" s="128"/>
      <c r="BF145" s="128"/>
      <c r="BG145" s="128"/>
      <c r="BH145" s="128">
        <f>'Reflection -2'!BA144</f>
        <v>2.5</v>
      </c>
      <c r="BI145" s="128"/>
      <c r="BJ145" s="128"/>
      <c r="BK145" s="128">
        <f>'Reflection -3'!Q144</f>
        <v>0</v>
      </c>
      <c r="BL145" s="128"/>
      <c r="BM145" s="128"/>
      <c r="BN145" s="128"/>
      <c r="BO145" s="128"/>
      <c r="BP145" s="128"/>
      <c r="BQ145" s="128">
        <f>'Reflection -3'!BA144</f>
        <v>0</v>
      </c>
      <c r="BR145" s="128"/>
      <c r="BS145" s="128"/>
      <c r="BT145" s="128">
        <f>'Reflection -3'!Q144</f>
        <v>0</v>
      </c>
      <c r="BU145" s="128"/>
      <c r="BV145" s="128"/>
      <c r="BW145" s="128"/>
      <c r="BX145" s="128"/>
      <c r="BY145" s="128"/>
      <c r="BZ145" s="128">
        <f>'Reflection -4'!BA144</f>
        <v>2.5</v>
      </c>
      <c r="CA145" s="128"/>
      <c r="CB145" s="127"/>
      <c r="CC145" s="128">
        <f>AVERAGE(Internal!$E145,Internal!$O145,Internal!$Y145,Internal!$AI145,Internal!$AS145,Internal!$BB145,Internal!$BK145,Internal!$BT145)</f>
        <v>1.5555555555555556</v>
      </c>
      <c r="CD145" s="128">
        <f>AVERAGE(Internal!$F145,Internal!$P145,Internal!$Z145,Internal!$AJ145)</f>
        <v>3</v>
      </c>
      <c r="CE145" s="127">
        <f>AVERAGE(Internal!$AK145,Internal!$AA145,Internal!$Q145,Internal!$G145)</f>
        <v>2</v>
      </c>
      <c r="CF145" s="128">
        <f>AVERAGE(Internal!$H145,Internal!$R145,Internal!$AB145,Internal!$AL145)</f>
        <v>3</v>
      </c>
      <c r="CG145" s="127"/>
      <c r="CH145" s="128">
        <f>AVERAGE(Internal!$AN145,Internal!$AD145,Internal!$T145,Internal!$J145)</f>
        <v>3</v>
      </c>
      <c r="CI145" s="128">
        <f>Internal!$CC145+Internal!$CD145+Internal!$CE145+Internal!$CF145+Internal!$CH145</f>
        <v>12.555555555555555</v>
      </c>
      <c r="CJ145" s="128">
        <f>Internal!$CI145/25*100</f>
        <v>50.222222222222221</v>
      </c>
      <c r="CK145" s="128">
        <f>AVERAGE(Internal!$BZ145,Internal!$BQ145,Internal!$BH145,Internal!$AY145,Internal!$AP145,Internal!$AF145,Internal!$V145,Internal!$L145)</f>
        <v>1.3333333333333333</v>
      </c>
      <c r="CL145" s="128">
        <f>AVERAGE(Internal!$L145,Internal!$V145,Internal!$AF145,Internal!$AP145)</f>
        <v>1.5</v>
      </c>
      <c r="CM145" s="136"/>
    </row>
    <row r="146" spans="1:91" s="106" customFormat="1" ht="23.1" customHeight="1" x14ac:dyDescent="0.3">
      <c r="A146" s="131">
        <v>143</v>
      </c>
      <c r="B146" s="131" t="s">
        <v>282</v>
      </c>
      <c r="C146" s="132" t="s">
        <v>283</v>
      </c>
      <c r="D146" s="127"/>
      <c r="E146" s="127">
        <f>'RP 1'!Q145</f>
        <v>2</v>
      </c>
      <c r="F146" s="127">
        <f>'RP 1'!W145</f>
        <v>2</v>
      </c>
      <c r="G146" s="127">
        <f>'RP 1'!AC145</f>
        <v>2</v>
      </c>
      <c r="H146" s="127">
        <f>'RP 1'!AI145</f>
        <v>2</v>
      </c>
      <c r="I146" s="127"/>
      <c r="J146" s="127">
        <f>'RP 1'!AU145</f>
        <v>2</v>
      </c>
      <c r="K146" s="127">
        <f>'RP 1'!AZ145</f>
        <v>0</v>
      </c>
      <c r="L146" s="127">
        <f>'RP 1'!BG145</f>
        <v>0</v>
      </c>
      <c r="M146" s="127"/>
      <c r="N146" s="127"/>
      <c r="O146" s="127">
        <f>'R P- 2'!Q145</f>
        <v>2</v>
      </c>
      <c r="P146" s="127">
        <f>'R P- 2'!W145</f>
        <v>2</v>
      </c>
      <c r="Q146" s="127">
        <f>'R P- 2'!AC145</f>
        <v>2</v>
      </c>
      <c r="R146" s="127">
        <f>'R P- 2'!AI145</f>
        <v>2</v>
      </c>
      <c r="S146" s="127"/>
      <c r="T146" s="127">
        <f>'R P- 2'!AU145</f>
        <v>2</v>
      </c>
      <c r="U146" s="127">
        <f>'R P- 2'!BA145</f>
        <v>1.8333333333333333</v>
      </c>
      <c r="V146" s="127">
        <f>'R P- 2'!BG145</f>
        <v>2</v>
      </c>
      <c r="W146" s="127"/>
      <c r="X146" s="127"/>
      <c r="Y146" s="127" t="str">
        <f>'R P - 3'!Q145</f>
        <v>0</v>
      </c>
      <c r="Z146" s="127" t="str">
        <f>'R P - 3'!W145</f>
        <v>0</v>
      </c>
      <c r="AA146" s="127">
        <f>'R P - 3'!AC145</f>
        <v>0</v>
      </c>
      <c r="AB146" s="127" t="str">
        <f>'R P - 3'!AI145</f>
        <v>0</v>
      </c>
      <c r="AC146" s="127"/>
      <c r="AD146" s="127" t="str">
        <f>'R P - 3'!AU145</f>
        <v>0</v>
      </c>
      <c r="AE146" s="127" t="str">
        <f>'R P - 3'!BA145</f>
        <v>0</v>
      </c>
      <c r="AF146" s="127" t="str">
        <f>'R P - 3'!BG145</f>
        <v>0</v>
      </c>
      <c r="AG146" s="127"/>
      <c r="AH146" s="127"/>
      <c r="AI146" s="127" t="str">
        <f>'R P -4'!Q145</f>
        <v>0</v>
      </c>
      <c r="AJ146" s="127" t="str">
        <f>'R P -4'!W145</f>
        <v>0</v>
      </c>
      <c r="AK146" s="127" t="str">
        <f>'R P -4'!AC145</f>
        <v>0</v>
      </c>
      <c r="AL146" s="127" t="str">
        <f>'R P -4'!AI145</f>
        <v>0</v>
      </c>
      <c r="AM146" s="127"/>
      <c r="AN146" s="127" t="str">
        <f>'R P -4'!AU145</f>
        <v>0</v>
      </c>
      <c r="AO146" s="127" t="str">
        <f>'R P -4'!BA145</f>
        <v>0</v>
      </c>
      <c r="AP146" s="127" t="str">
        <f>'R P -4'!BG145</f>
        <v>0</v>
      </c>
      <c r="AQ146" s="127"/>
      <c r="AR146" s="127"/>
      <c r="AS146" s="127">
        <f>'Reflection -1 '!R145</f>
        <v>3.3333333333333335</v>
      </c>
      <c r="AT146" s="127"/>
      <c r="AU146" s="127"/>
      <c r="AV146" s="127"/>
      <c r="AW146" s="127"/>
      <c r="AX146" s="127"/>
      <c r="AY146" s="127">
        <f>'Reflection -1 '!BB145</f>
        <v>3.5</v>
      </c>
      <c r="AZ146" s="127"/>
      <c r="BA146" s="127"/>
      <c r="BB146" s="127">
        <f>'Reflection -2'!Q145</f>
        <v>2.6666666666666665</v>
      </c>
      <c r="BC146" s="127"/>
      <c r="BD146" s="127"/>
      <c r="BE146" s="127"/>
      <c r="BF146" s="127"/>
      <c r="BG146" s="127"/>
      <c r="BH146" s="127">
        <f>'Reflection -2'!BA145</f>
        <v>2.5</v>
      </c>
      <c r="BI146" s="127"/>
      <c r="BJ146" s="127"/>
      <c r="BK146" s="127">
        <f>'Reflection -3'!Q145</f>
        <v>2.6666666666666665</v>
      </c>
      <c r="BL146" s="127"/>
      <c r="BM146" s="127"/>
      <c r="BN146" s="127"/>
      <c r="BO146" s="127"/>
      <c r="BP146" s="127"/>
      <c r="BQ146" s="127">
        <f>'Reflection -3'!BA145</f>
        <v>1.6666666666666667</v>
      </c>
      <c r="BR146" s="127"/>
      <c r="BS146" s="127"/>
      <c r="BT146" s="127">
        <f>'Reflection -3'!Q145</f>
        <v>2.6666666666666665</v>
      </c>
      <c r="BU146" s="127"/>
      <c r="BV146" s="127"/>
      <c r="BW146" s="127"/>
      <c r="BX146" s="127"/>
      <c r="BY146" s="127"/>
      <c r="BZ146" s="127">
        <f>'Reflection -4'!BA145</f>
        <v>2.5</v>
      </c>
      <c r="CA146" s="127"/>
      <c r="CB146" s="127"/>
      <c r="CC146" s="127">
        <f>AVERAGE(Internal!$E146,Internal!$O146,Internal!$Y146,Internal!$AI146,Internal!$AS146,Internal!$BB146,Internal!$BK146,Internal!$BT146)</f>
        <v>2.5555555555555554</v>
      </c>
      <c r="CD146" s="127">
        <f>AVERAGE(Internal!$F146,Internal!$P146,Internal!$Z146,Internal!$AJ146)</f>
        <v>2</v>
      </c>
      <c r="CE146" s="127">
        <f>AVERAGE(Internal!$AK146,Internal!$AA146,Internal!$Q146,Internal!$G146)</f>
        <v>1.3333333333333333</v>
      </c>
      <c r="CF146" s="127">
        <f>AVERAGE(Internal!$H146,Internal!$R146,Internal!$AB146,Internal!$AL146)</f>
        <v>2</v>
      </c>
      <c r="CG146" s="127"/>
      <c r="CH146" s="127">
        <f>AVERAGE(Internal!$AN146,Internal!$AD146,Internal!$T146,Internal!$J146)</f>
        <v>2</v>
      </c>
      <c r="CI146" s="127">
        <f>Internal!$CC146+Internal!$CD146+Internal!$CE146+Internal!$CF146+Internal!$CH146</f>
        <v>9.8888888888888893</v>
      </c>
      <c r="CJ146" s="127">
        <f>Internal!$CI146/25*100</f>
        <v>39.555555555555557</v>
      </c>
      <c r="CK146" s="127">
        <f>AVERAGE(Internal!$BZ146,Internal!$BQ146,Internal!$BH146,Internal!$AY146,Internal!$AP146,Internal!$AF146,Internal!$V146,Internal!$L146)</f>
        <v>2.0277777777777781</v>
      </c>
      <c r="CL146" s="127">
        <f>AVERAGE(Internal!$L146,Internal!$V146,Internal!$AF146,Internal!$AP146)</f>
        <v>1</v>
      </c>
      <c r="CM146" s="133"/>
    </row>
    <row r="147" spans="1:91" s="106" customFormat="1" ht="23.1" customHeight="1" x14ac:dyDescent="0.3">
      <c r="A147" s="134">
        <v>144</v>
      </c>
      <c r="B147" s="134" t="s">
        <v>171</v>
      </c>
      <c r="C147" s="135" t="s">
        <v>172</v>
      </c>
      <c r="D147" s="128"/>
      <c r="E147" s="128">
        <f>'RP 1'!Q146</f>
        <v>3</v>
      </c>
      <c r="F147" s="128">
        <f>'RP 1'!W146</f>
        <v>3</v>
      </c>
      <c r="G147" s="127">
        <f>'RP 1'!AC146</f>
        <v>3</v>
      </c>
      <c r="H147" s="127">
        <f>'RP 1'!AI146</f>
        <v>3</v>
      </c>
      <c r="I147" s="128"/>
      <c r="J147" s="128">
        <f>'RP 1'!AU146</f>
        <v>3</v>
      </c>
      <c r="K147" s="128">
        <f>'RP 1'!AZ146</f>
        <v>0</v>
      </c>
      <c r="L147" s="128">
        <f>'RP 1'!BG146</f>
        <v>0</v>
      </c>
      <c r="M147" s="128"/>
      <c r="N147" s="128"/>
      <c r="O147" s="128">
        <f>'R P- 2'!Q146</f>
        <v>3</v>
      </c>
      <c r="P147" s="128">
        <f>'R P- 2'!W146</f>
        <v>3</v>
      </c>
      <c r="Q147" s="128">
        <f>'R P- 2'!AC146</f>
        <v>3</v>
      </c>
      <c r="R147" s="128">
        <f>'R P- 2'!AI146</f>
        <v>3</v>
      </c>
      <c r="S147" s="128"/>
      <c r="T147" s="128">
        <f>'R P- 2'!AU146</f>
        <v>3</v>
      </c>
      <c r="U147" s="128">
        <f>'R P- 2'!BA146</f>
        <v>2.75</v>
      </c>
      <c r="V147" s="128">
        <f>'R P- 2'!BG146</f>
        <v>3</v>
      </c>
      <c r="W147" s="128"/>
      <c r="X147" s="128"/>
      <c r="Y147" s="128">
        <f>'R P - 3'!Q146</f>
        <v>3</v>
      </c>
      <c r="Z147" s="128">
        <f>'R P - 3'!W146</f>
        <v>2.6666666666666665</v>
      </c>
      <c r="AA147" s="128">
        <f>'R P - 3'!AC146</f>
        <v>1.5</v>
      </c>
      <c r="AB147" s="128">
        <f>'R P - 3'!AI146</f>
        <v>3</v>
      </c>
      <c r="AC147" s="128"/>
      <c r="AD147" s="128">
        <f>'R P - 3'!AU146</f>
        <v>3</v>
      </c>
      <c r="AE147" s="128">
        <f>'R P - 3'!BA146</f>
        <v>0</v>
      </c>
      <c r="AF147" s="128">
        <f>'R P - 3'!BG146</f>
        <v>0</v>
      </c>
      <c r="AG147" s="128"/>
      <c r="AH147" s="128"/>
      <c r="AI147" s="128">
        <f>'R P -4'!Q146</f>
        <v>2.8</v>
      </c>
      <c r="AJ147" s="128">
        <f>'R P -4'!W146</f>
        <v>3</v>
      </c>
      <c r="AK147" s="128">
        <f>'R P -4'!AC146</f>
        <v>4.5</v>
      </c>
      <c r="AL147" s="128">
        <f>'R P -4'!AI146</f>
        <v>5</v>
      </c>
      <c r="AM147" s="128"/>
      <c r="AN147" s="128">
        <f>'R P -4'!AU146</f>
        <v>4.333333333333333</v>
      </c>
      <c r="AO147" s="128">
        <f>'R P -4'!BA146</f>
        <v>5</v>
      </c>
      <c r="AP147" s="128">
        <f>'R P -4'!BG146</f>
        <v>4.5</v>
      </c>
      <c r="AQ147" s="128"/>
      <c r="AR147" s="128"/>
      <c r="AS147" s="128">
        <f>'Reflection -1 '!R146</f>
        <v>3.6666666666666665</v>
      </c>
      <c r="AT147" s="128"/>
      <c r="AU147" s="128"/>
      <c r="AV147" s="128"/>
      <c r="AW147" s="128"/>
      <c r="AX147" s="128"/>
      <c r="AY147" s="128">
        <f>'Reflection -1 '!BB146</f>
        <v>4.5</v>
      </c>
      <c r="AZ147" s="128"/>
      <c r="BA147" s="128"/>
      <c r="BB147" s="128">
        <f>'Reflection -2'!Q146</f>
        <v>4</v>
      </c>
      <c r="BC147" s="128"/>
      <c r="BD147" s="128"/>
      <c r="BE147" s="128"/>
      <c r="BF147" s="128"/>
      <c r="BG147" s="128"/>
      <c r="BH147" s="128">
        <f>'Reflection -2'!BA146</f>
        <v>2.5</v>
      </c>
      <c r="BI147" s="128"/>
      <c r="BJ147" s="128"/>
      <c r="BK147" s="128">
        <f>'Reflection -3'!Q146</f>
        <v>4</v>
      </c>
      <c r="BL147" s="128"/>
      <c r="BM147" s="128"/>
      <c r="BN147" s="128"/>
      <c r="BO147" s="128"/>
      <c r="BP147" s="128"/>
      <c r="BQ147" s="128">
        <f>'Reflection -3'!BA146</f>
        <v>1.6666666666666667</v>
      </c>
      <c r="BR147" s="128"/>
      <c r="BS147" s="128"/>
      <c r="BT147" s="128">
        <f>'Reflection -3'!Q146</f>
        <v>4</v>
      </c>
      <c r="BU147" s="128"/>
      <c r="BV147" s="128"/>
      <c r="BW147" s="128"/>
      <c r="BX147" s="128"/>
      <c r="BY147" s="128"/>
      <c r="BZ147" s="128">
        <f>'Reflection -4'!BA146</f>
        <v>2.5</v>
      </c>
      <c r="CA147" s="128"/>
      <c r="CB147" s="127"/>
      <c r="CC147" s="128">
        <f>AVERAGE(Internal!$E147,Internal!$O147,Internal!$Y147,Internal!$AI147,Internal!$AS147,Internal!$BB147,Internal!$BK147,Internal!$BT147)</f>
        <v>3.4333333333333336</v>
      </c>
      <c r="CD147" s="128">
        <f>AVERAGE(Internal!$F147,Internal!$P147,Internal!$Z147,Internal!$AJ147)</f>
        <v>2.9166666666666665</v>
      </c>
      <c r="CE147" s="127">
        <f>AVERAGE(Internal!$AK147,Internal!$AA147,Internal!$Q147,Internal!$G147)</f>
        <v>3</v>
      </c>
      <c r="CF147" s="128">
        <f>AVERAGE(Internal!$H147,Internal!$R147,Internal!$AB147,Internal!$AL147)</f>
        <v>3.5</v>
      </c>
      <c r="CG147" s="127"/>
      <c r="CH147" s="128">
        <f>AVERAGE(Internal!$AN147,Internal!$AD147,Internal!$T147,Internal!$J147)</f>
        <v>3.333333333333333</v>
      </c>
      <c r="CI147" s="128">
        <f>Internal!$CC147+Internal!$CD147+Internal!$CE147+Internal!$CF147+Internal!$CH147</f>
        <v>16.183333333333334</v>
      </c>
      <c r="CJ147" s="128">
        <f>Internal!$CI147/25*100</f>
        <v>64.733333333333334</v>
      </c>
      <c r="CK147" s="128">
        <f>AVERAGE(Internal!$BZ147,Internal!$BQ147,Internal!$BH147,Internal!$AY147,Internal!$AP147,Internal!$AF147,Internal!$V147,Internal!$L147)</f>
        <v>2.3333333333333335</v>
      </c>
      <c r="CL147" s="128">
        <f>AVERAGE(Internal!$L147,Internal!$V147,Internal!$AF147,Internal!$AP147)</f>
        <v>1.875</v>
      </c>
      <c r="CM147" s="136"/>
    </row>
    <row r="148" spans="1:91" s="106" customFormat="1" ht="23.1" customHeight="1" x14ac:dyDescent="0.3">
      <c r="A148" s="131">
        <v>145</v>
      </c>
      <c r="B148" s="131" t="s">
        <v>375</v>
      </c>
      <c r="C148" s="132" t="s">
        <v>376</v>
      </c>
      <c r="D148" s="127"/>
      <c r="E148" s="127" t="str">
        <f>'RP 1'!Q147</f>
        <v>0</v>
      </c>
      <c r="F148" s="127" t="str">
        <f>'RP 1'!W147</f>
        <v>0</v>
      </c>
      <c r="G148" s="127" t="str">
        <f>'RP 1'!AC147</f>
        <v>0</v>
      </c>
      <c r="H148" s="127" t="str">
        <f>'RP 1'!AI147</f>
        <v>0</v>
      </c>
      <c r="I148" s="127"/>
      <c r="J148" s="127" t="str">
        <f>'RP 1'!AU147</f>
        <v>0</v>
      </c>
      <c r="K148" s="127" t="str">
        <f>'RP 1'!AZ147</f>
        <v>0</v>
      </c>
      <c r="L148" s="127" t="str">
        <f>'RP 1'!BG147</f>
        <v>0</v>
      </c>
      <c r="M148" s="127"/>
      <c r="N148" s="127"/>
      <c r="O148" s="127" t="str">
        <f>'R P- 2'!Q147</f>
        <v>0</v>
      </c>
      <c r="P148" s="127" t="str">
        <f>'R P- 2'!W147</f>
        <v>0</v>
      </c>
      <c r="Q148" s="127" t="str">
        <f>'R P- 2'!AC147</f>
        <v>0</v>
      </c>
      <c r="R148" s="127" t="str">
        <f>'R P- 2'!AI147</f>
        <v>0</v>
      </c>
      <c r="S148" s="127"/>
      <c r="T148" s="127" t="str">
        <f>'R P- 2'!AU147</f>
        <v>0</v>
      </c>
      <c r="U148" s="127" t="str">
        <f>'R P- 2'!BA147</f>
        <v>0</v>
      </c>
      <c r="V148" s="127" t="str">
        <f>'R P- 2'!BG147</f>
        <v>0</v>
      </c>
      <c r="W148" s="127"/>
      <c r="X148" s="127"/>
      <c r="Y148" s="127">
        <f>'R P - 3'!Q147</f>
        <v>2</v>
      </c>
      <c r="Z148" s="127">
        <f>'R P - 3'!W147</f>
        <v>2</v>
      </c>
      <c r="AA148" s="127">
        <f>'R P - 3'!AC147</f>
        <v>1</v>
      </c>
      <c r="AB148" s="127">
        <f>'R P - 3'!AI147</f>
        <v>1.3333333333333333</v>
      </c>
      <c r="AC148" s="127"/>
      <c r="AD148" s="127">
        <f>'R P - 3'!AU147</f>
        <v>2</v>
      </c>
      <c r="AE148" s="127">
        <f>'R P - 3'!BA147</f>
        <v>2</v>
      </c>
      <c r="AF148" s="127">
        <f>'R P - 3'!BG147</f>
        <v>2</v>
      </c>
      <c r="AG148" s="127"/>
      <c r="AH148" s="127"/>
      <c r="AI148" s="127" t="str">
        <f>'R P -4'!Q147</f>
        <v>0</v>
      </c>
      <c r="AJ148" s="127" t="str">
        <f>'R P -4'!W147</f>
        <v>0</v>
      </c>
      <c r="AK148" s="127" t="str">
        <f>'R P -4'!AC147</f>
        <v>0</v>
      </c>
      <c r="AL148" s="127" t="str">
        <f>'R P -4'!AI147</f>
        <v>0</v>
      </c>
      <c r="AM148" s="127"/>
      <c r="AN148" s="127" t="str">
        <f>'R P -4'!AU147</f>
        <v>0</v>
      </c>
      <c r="AO148" s="127" t="str">
        <f>'R P -4'!BA147</f>
        <v>0</v>
      </c>
      <c r="AP148" s="127" t="str">
        <f>'R P -4'!BG147</f>
        <v>0</v>
      </c>
      <c r="AQ148" s="127"/>
      <c r="AR148" s="127"/>
      <c r="AS148" s="127" t="str">
        <f>'Reflection -1 '!R147</f>
        <v>0</v>
      </c>
      <c r="AT148" s="127"/>
      <c r="AU148" s="127"/>
      <c r="AV148" s="127"/>
      <c r="AW148" s="127"/>
      <c r="AX148" s="127"/>
      <c r="AY148" s="127" t="str">
        <f>'Reflection -1 '!BB147</f>
        <v>0</v>
      </c>
      <c r="AZ148" s="127"/>
      <c r="BA148" s="127"/>
      <c r="BB148" s="127" t="str">
        <f>'Reflection -2'!Q147</f>
        <v>0</v>
      </c>
      <c r="BC148" s="127"/>
      <c r="BD148" s="127"/>
      <c r="BE148" s="127"/>
      <c r="BF148" s="127"/>
      <c r="BG148" s="127"/>
      <c r="BH148" s="127" t="str">
        <f>'Reflection -2'!BA147</f>
        <v>0</v>
      </c>
      <c r="BI148" s="127"/>
      <c r="BJ148" s="127"/>
      <c r="BK148" s="127" t="str">
        <f>'Reflection -3'!Q147</f>
        <v>0</v>
      </c>
      <c r="BL148" s="127"/>
      <c r="BM148" s="127"/>
      <c r="BN148" s="127"/>
      <c r="BO148" s="127"/>
      <c r="BP148" s="127"/>
      <c r="BQ148" s="127" t="str">
        <f>'Reflection -3'!BA147</f>
        <v>0</v>
      </c>
      <c r="BR148" s="127"/>
      <c r="BS148" s="127"/>
      <c r="BT148" s="127" t="str">
        <f>'Reflection -3'!Q147</f>
        <v>0</v>
      </c>
      <c r="BU148" s="127"/>
      <c r="BV148" s="127"/>
      <c r="BW148" s="127"/>
      <c r="BX148" s="127"/>
      <c r="BY148" s="127"/>
      <c r="BZ148" s="127" t="str">
        <f>'Reflection -4'!BA147</f>
        <v>0</v>
      </c>
      <c r="CA148" s="127"/>
      <c r="CB148" s="127"/>
      <c r="CC148" s="127">
        <f>AVERAGE(Internal!$E148,Internal!$O148,Internal!$Y148,Internal!$AI148,Internal!$AS148,Internal!$BB148,Internal!$BK148,Internal!$BT148)</f>
        <v>2</v>
      </c>
      <c r="CD148" s="127">
        <f>AVERAGE(Internal!$F148,Internal!$P148,Internal!$Z148,Internal!$AJ148)</f>
        <v>2</v>
      </c>
      <c r="CE148" s="127">
        <f>AVERAGE(Internal!$AK148,Internal!$AA148,Internal!$Q148,Internal!$G148)</f>
        <v>1</v>
      </c>
      <c r="CF148" s="127">
        <f>AVERAGE(Internal!$H148,Internal!$R148,Internal!$AB148,Internal!$AL148)</f>
        <v>1.3333333333333333</v>
      </c>
      <c r="CG148" s="127"/>
      <c r="CH148" s="127">
        <f>AVERAGE(Internal!$AN148,Internal!$AD148,Internal!$T148,Internal!$J148)</f>
        <v>2</v>
      </c>
      <c r="CI148" s="127">
        <f>Internal!$CC148+Internal!$CD148+Internal!$CE148+Internal!$CF148+Internal!$CH148</f>
        <v>8.3333333333333321</v>
      </c>
      <c r="CJ148" s="127">
        <f>Internal!$CI148/25*100</f>
        <v>33.333333333333329</v>
      </c>
      <c r="CK148" s="127">
        <f>AVERAGE(Internal!$BZ148,Internal!$BQ148,Internal!$BH148,Internal!$AY148,Internal!$AP148,Internal!$AF148,Internal!$V148,Internal!$L148)</f>
        <v>2</v>
      </c>
      <c r="CL148" s="127">
        <f>AVERAGE(Internal!$L148,Internal!$V148,Internal!$AF148,Internal!$AP148)</f>
        <v>2</v>
      </c>
      <c r="CM148" s="133"/>
    </row>
    <row r="149" spans="1:91" s="106" customFormat="1" ht="23.1" customHeight="1" x14ac:dyDescent="0.3">
      <c r="A149" s="134">
        <v>146</v>
      </c>
      <c r="B149" s="134" t="s">
        <v>377</v>
      </c>
      <c r="C149" s="135" t="s">
        <v>378</v>
      </c>
      <c r="D149" s="128"/>
      <c r="E149" s="128" t="str">
        <f>'RP 1'!Q148</f>
        <v>0</v>
      </c>
      <c r="F149" s="128" t="str">
        <f>'RP 1'!W148</f>
        <v>0</v>
      </c>
      <c r="G149" s="127" t="str">
        <f>'RP 1'!AC148</f>
        <v>0</v>
      </c>
      <c r="H149" s="127" t="str">
        <f>'RP 1'!AI148</f>
        <v>0</v>
      </c>
      <c r="I149" s="128"/>
      <c r="J149" s="128" t="str">
        <f>'RP 1'!AU148</f>
        <v>0</v>
      </c>
      <c r="K149" s="128" t="str">
        <f>'RP 1'!AZ148</f>
        <v>0</v>
      </c>
      <c r="L149" s="128" t="str">
        <f>'RP 1'!BG148</f>
        <v>0</v>
      </c>
      <c r="M149" s="128"/>
      <c r="N149" s="128"/>
      <c r="O149" s="128" t="str">
        <f>'R P- 2'!Q148</f>
        <v>0</v>
      </c>
      <c r="P149" s="128" t="str">
        <f>'R P- 2'!W148</f>
        <v>0</v>
      </c>
      <c r="Q149" s="128" t="str">
        <f>'R P- 2'!AC148</f>
        <v>0</v>
      </c>
      <c r="R149" s="128" t="str">
        <f>'R P- 2'!AI148</f>
        <v>0</v>
      </c>
      <c r="S149" s="128"/>
      <c r="T149" s="128" t="str">
        <f>'R P- 2'!AU148</f>
        <v>0</v>
      </c>
      <c r="U149" s="128" t="str">
        <f>'R P- 2'!BA148</f>
        <v>0</v>
      </c>
      <c r="V149" s="128" t="str">
        <f>'R P- 2'!BG148</f>
        <v>0</v>
      </c>
      <c r="W149" s="128"/>
      <c r="X149" s="128"/>
      <c r="Y149" s="128">
        <f>'R P - 3'!Q148</f>
        <v>2</v>
      </c>
      <c r="Z149" s="128">
        <f>'R P - 3'!W148</f>
        <v>2</v>
      </c>
      <c r="AA149" s="128">
        <f>'R P - 3'!AC148</f>
        <v>1</v>
      </c>
      <c r="AB149" s="128">
        <f>'R P - 3'!AI148</f>
        <v>1.3333333333333333</v>
      </c>
      <c r="AC149" s="128"/>
      <c r="AD149" s="128">
        <f>'R P - 3'!AU148</f>
        <v>2</v>
      </c>
      <c r="AE149" s="128">
        <f>'R P - 3'!BA148</f>
        <v>2</v>
      </c>
      <c r="AF149" s="128">
        <f>'R P - 3'!BG148</f>
        <v>2</v>
      </c>
      <c r="AG149" s="128"/>
      <c r="AH149" s="128"/>
      <c r="AI149" s="128" t="str">
        <f>'R P -4'!Q148</f>
        <v>0</v>
      </c>
      <c r="AJ149" s="128" t="str">
        <f>'R P -4'!W148</f>
        <v>0</v>
      </c>
      <c r="AK149" s="128" t="str">
        <f>'R P -4'!AC148</f>
        <v>0</v>
      </c>
      <c r="AL149" s="128" t="str">
        <f>'R P -4'!AI148</f>
        <v>0</v>
      </c>
      <c r="AM149" s="128"/>
      <c r="AN149" s="128" t="str">
        <f>'R P -4'!AU148</f>
        <v>0</v>
      </c>
      <c r="AO149" s="128" t="str">
        <f>'R P -4'!BA148</f>
        <v>0</v>
      </c>
      <c r="AP149" s="128" t="str">
        <f>'R P -4'!BG148</f>
        <v>0</v>
      </c>
      <c r="AQ149" s="128"/>
      <c r="AR149" s="128"/>
      <c r="AS149" s="128" t="str">
        <f>'Reflection -1 '!R148</f>
        <v>0</v>
      </c>
      <c r="AT149" s="128"/>
      <c r="AU149" s="128"/>
      <c r="AV149" s="128"/>
      <c r="AW149" s="128"/>
      <c r="AX149" s="128"/>
      <c r="AY149" s="128" t="str">
        <f>'Reflection -1 '!BB148</f>
        <v>0</v>
      </c>
      <c r="AZ149" s="128"/>
      <c r="BA149" s="128"/>
      <c r="BB149" s="128" t="str">
        <f>'Reflection -2'!Q148</f>
        <v>0</v>
      </c>
      <c r="BC149" s="128"/>
      <c r="BD149" s="128"/>
      <c r="BE149" s="128"/>
      <c r="BF149" s="128"/>
      <c r="BG149" s="128"/>
      <c r="BH149" s="128" t="str">
        <f>'Reflection -2'!BA148</f>
        <v>0</v>
      </c>
      <c r="BI149" s="128"/>
      <c r="BJ149" s="128"/>
      <c r="BK149" s="128" t="str">
        <f>'Reflection -3'!Q148</f>
        <v>0</v>
      </c>
      <c r="BL149" s="128"/>
      <c r="BM149" s="128"/>
      <c r="BN149" s="128"/>
      <c r="BO149" s="128"/>
      <c r="BP149" s="128"/>
      <c r="BQ149" s="128" t="str">
        <f>'Reflection -3'!BA148</f>
        <v>0</v>
      </c>
      <c r="BR149" s="128"/>
      <c r="BS149" s="128"/>
      <c r="BT149" s="128" t="str">
        <f>'Reflection -3'!Q148</f>
        <v>0</v>
      </c>
      <c r="BU149" s="128"/>
      <c r="BV149" s="128"/>
      <c r="BW149" s="128"/>
      <c r="BX149" s="128"/>
      <c r="BY149" s="128"/>
      <c r="BZ149" s="128" t="str">
        <f>'Reflection -4'!BA148</f>
        <v>0</v>
      </c>
      <c r="CA149" s="128"/>
      <c r="CB149" s="127"/>
      <c r="CC149" s="128">
        <f>AVERAGE(Internal!$E149,Internal!$O149,Internal!$Y149,Internal!$AI149,Internal!$AS149,Internal!$BB149,Internal!$BK149,Internal!$BT149)</f>
        <v>2</v>
      </c>
      <c r="CD149" s="128">
        <f>AVERAGE(Internal!$F149,Internal!$P149,Internal!$Z149,Internal!$AJ149)</f>
        <v>2</v>
      </c>
      <c r="CE149" s="127">
        <f>AVERAGE(Internal!$AK149,Internal!$AA149,Internal!$Q149,Internal!$G149)</f>
        <v>1</v>
      </c>
      <c r="CF149" s="128">
        <f>AVERAGE(Internal!$H149,Internal!$R149,Internal!$AB149,Internal!$AL149)</f>
        <v>1.3333333333333333</v>
      </c>
      <c r="CG149" s="127"/>
      <c r="CH149" s="128">
        <f>AVERAGE(Internal!$AN149,Internal!$AD149,Internal!$T149,Internal!$J149)</f>
        <v>2</v>
      </c>
      <c r="CI149" s="128">
        <f>Internal!$CC149+Internal!$CD149+Internal!$CE149+Internal!$CF149+Internal!$CH149</f>
        <v>8.3333333333333321</v>
      </c>
      <c r="CJ149" s="128">
        <f>Internal!$CI149/25*100</f>
        <v>33.333333333333329</v>
      </c>
      <c r="CK149" s="128">
        <f>AVERAGE(Internal!$BZ149,Internal!$BQ149,Internal!$BH149,Internal!$AY149,Internal!$AP149,Internal!$AF149,Internal!$V149,Internal!$L149)</f>
        <v>2</v>
      </c>
      <c r="CL149" s="128">
        <f>AVERAGE(Internal!$L149,Internal!$V149,Internal!$AF149,Internal!$AP149)</f>
        <v>2</v>
      </c>
      <c r="CM149" s="136"/>
    </row>
    <row r="150" spans="1:91" s="106" customFormat="1" ht="23.1" customHeight="1" x14ac:dyDescent="0.3">
      <c r="A150" s="131">
        <v>147</v>
      </c>
      <c r="B150" s="131" t="s">
        <v>153</v>
      </c>
      <c r="C150" s="132" t="s">
        <v>154</v>
      </c>
      <c r="D150" s="127"/>
      <c r="E150" s="127">
        <f>'RP 1'!Q149</f>
        <v>3</v>
      </c>
      <c r="F150" s="127">
        <f>'RP 1'!W149</f>
        <v>3</v>
      </c>
      <c r="G150" s="127">
        <f>'RP 1'!AC149</f>
        <v>3</v>
      </c>
      <c r="H150" s="127">
        <f>'RP 1'!AI149</f>
        <v>2.5</v>
      </c>
      <c r="I150" s="127"/>
      <c r="J150" s="127">
        <f>'RP 1'!AU149</f>
        <v>1</v>
      </c>
      <c r="K150" s="127">
        <f>'RP 1'!AZ149</f>
        <v>1</v>
      </c>
      <c r="L150" s="127">
        <f>'RP 1'!BG149</f>
        <v>0</v>
      </c>
      <c r="M150" s="127"/>
      <c r="N150" s="127"/>
      <c r="O150" s="127">
        <f>'R P- 2'!Q149</f>
        <v>3</v>
      </c>
      <c r="P150" s="127">
        <f>'R P- 2'!W149</f>
        <v>3</v>
      </c>
      <c r="Q150" s="127">
        <f>'R P- 2'!AC149</f>
        <v>3</v>
      </c>
      <c r="R150" s="127">
        <f>'R P- 2'!AI149</f>
        <v>2.5</v>
      </c>
      <c r="S150" s="127"/>
      <c r="T150" s="127">
        <f>'R P- 2'!AU149</f>
        <v>1</v>
      </c>
      <c r="U150" s="127">
        <f>'R P- 2'!BA149</f>
        <v>1</v>
      </c>
      <c r="V150" s="127">
        <f>'R P- 2'!BG149</f>
        <v>4</v>
      </c>
      <c r="W150" s="127"/>
      <c r="X150" s="127"/>
      <c r="Y150" s="127">
        <f>'R P - 3'!Q149</f>
        <v>0.6</v>
      </c>
      <c r="Z150" s="127">
        <f>'R P - 3'!W149</f>
        <v>0</v>
      </c>
      <c r="AA150" s="127">
        <f>'R P - 3'!AC149</f>
        <v>0</v>
      </c>
      <c r="AB150" s="127">
        <f>'R P - 3'!AI149</f>
        <v>0</v>
      </c>
      <c r="AC150" s="127"/>
      <c r="AD150" s="127">
        <f>'R P - 3'!AU149</f>
        <v>0</v>
      </c>
      <c r="AE150" s="127">
        <f>'R P - 3'!BA149</f>
        <v>0</v>
      </c>
      <c r="AF150" s="127">
        <f>'R P - 3'!BG149</f>
        <v>0</v>
      </c>
      <c r="AG150" s="127"/>
      <c r="AH150" s="127"/>
      <c r="AI150" s="127">
        <f>'R P -4'!Q149</f>
        <v>0</v>
      </c>
      <c r="AJ150" s="127">
        <f>'R P -4'!W149</f>
        <v>0</v>
      </c>
      <c r="AK150" s="127">
        <f>'R P -4'!AC149</f>
        <v>0</v>
      </c>
      <c r="AL150" s="127">
        <f>'R P -4'!AI149</f>
        <v>0</v>
      </c>
      <c r="AM150" s="127"/>
      <c r="AN150" s="127">
        <f>'R P -4'!AU149</f>
        <v>0</v>
      </c>
      <c r="AO150" s="127">
        <f>'R P -4'!BA149</f>
        <v>0</v>
      </c>
      <c r="AP150" s="127">
        <f>'R P -4'!BG149</f>
        <v>3.5</v>
      </c>
      <c r="AQ150" s="127"/>
      <c r="AR150" s="127"/>
      <c r="AS150" s="127">
        <f>'Reflection -1 '!R149</f>
        <v>4.666666666666667</v>
      </c>
      <c r="AT150" s="127"/>
      <c r="AU150" s="127"/>
      <c r="AV150" s="127"/>
      <c r="AW150" s="127"/>
      <c r="AX150" s="127"/>
      <c r="AY150" s="127">
        <f>'Reflection -1 '!BB149</f>
        <v>5</v>
      </c>
      <c r="AZ150" s="127"/>
      <c r="BA150" s="127"/>
      <c r="BB150" s="127">
        <f>'Reflection -2'!Q149</f>
        <v>3.3333333333333335</v>
      </c>
      <c r="BC150" s="127"/>
      <c r="BD150" s="127"/>
      <c r="BE150" s="127"/>
      <c r="BF150" s="127"/>
      <c r="BG150" s="127"/>
      <c r="BH150" s="127">
        <f>'Reflection -2'!BA149</f>
        <v>2.5</v>
      </c>
      <c r="BI150" s="127"/>
      <c r="BJ150" s="127"/>
      <c r="BK150" s="127">
        <f>'Reflection -3'!Q149</f>
        <v>3.3333333333333335</v>
      </c>
      <c r="BL150" s="127"/>
      <c r="BM150" s="127"/>
      <c r="BN150" s="127"/>
      <c r="BO150" s="127"/>
      <c r="BP150" s="127"/>
      <c r="BQ150" s="127">
        <f>'Reflection -3'!BA149</f>
        <v>1.6666666666666667</v>
      </c>
      <c r="BR150" s="127"/>
      <c r="BS150" s="127"/>
      <c r="BT150" s="127">
        <f>'Reflection -3'!Q149</f>
        <v>3.3333333333333335</v>
      </c>
      <c r="BU150" s="127"/>
      <c r="BV150" s="127"/>
      <c r="BW150" s="127"/>
      <c r="BX150" s="127"/>
      <c r="BY150" s="127"/>
      <c r="BZ150" s="127">
        <f>'Reflection -4'!BA149</f>
        <v>2.5</v>
      </c>
      <c r="CA150" s="127"/>
      <c r="CB150" s="127"/>
      <c r="CC150" s="127">
        <f>AVERAGE(Internal!$E150,Internal!$O150,Internal!$Y150,Internal!$AI150,Internal!$AS150,Internal!$BB150,Internal!$BK150,Internal!$BT150)</f>
        <v>2.6583333333333332</v>
      </c>
      <c r="CD150" s="127">
        <f>AVERAGE(Internal!$F150,Internal!$P150,Internal!$Z150,Internal!$AJ150)</f>
        <v>1.5</v>
      </c>
      <c r="CE150" s="127">
        <f>AVERAGE(Internal!$AK150,Internal!$AA150,Internal!$Q150,Internal!$G150)</f>
        <v>1.5</v>
      </c>
      <c r="CF150" s="127">
        <f>AVERAGE(Internal!$H150,Internal!$R150,Internal!$AB150,Internal!$AL150)</f>
        <v>1.25</v>
      </c>
      <c r="CG150" s="127"/>
      <c r="CH150" s="127">
        <f>AVERAGE(Internal!$AN150,Internal!$AD150,Internal!$T150,Internal!$J150)</f>
        <v>0.5</v>
      </c>
      <c r="CI150" s="127">
        <f>Internal!$CC150+Internal!$CD150+Internal!$CE150+Internal!$CF150+Internal!$CH150</f>
        <v>7.4083333333333332</v>
      </c>
      <c r="CJ150" s="127">
        <f>Internal!$CI150/25*100</f>
        <v>29.633333333333333</v>
      </c>
      <c r="CK150" s="127">
        <f>AVERAGE(Internal!$BZ150,Internal!$BQ150,Internal!$BH150,Internal!$AY150,Internal!$AP150,Internal!$AF150,Internal!$V150,Internal!$L150)</f>
        <v>2.3958333333333335</v>
      </c>
      <c r="CL150" s="127">
        <f>AVERAGE(Internal!$L150,Internal!$V150,Internal!$AF150,Internal!$AP150)</f>
        <v>1.875</v>
      </c>
      <c r="CM150" s="133"/>
    </row>
    <row r="151" spans="1:91" s="106" customFormat="1" ht="23.1" customHeight="1" x14ac:dyDescent="0.3">
      <c r="A151" s="134">
        <v>148</v>
      </c>
      <c r="B151" s="134" t="s">
        <v>379</v>
      </c>
      <c r="C151" s="135" t="s">
        <v>380</v>
      </c>
      <c r="D151" s="128"/>
      <c r="E151" s="128" t="str">
        <f>'RP 1'!Q150</f>
        <v>0</v>
      </c>
      <c r="F151" s="128" t="str">
        <f>'RP 1'!W150</f>
        <v>0</v>
      </c>
      <c r="G151" s="127" t="str">
        <f>'RP 1'!AC150</f>
        <v>0</v>
      </c>
      <c r="H151" s="127" t="str">
        <f>'RP 1'!AI150</f>
        <v>0</v>
      </c>
      <c r="I151" s="128"/>
      <c r="J151" s="128" t="str">
        <f>'RP 1'!AU150</f>
        <v>0</v>
      </c>
      <c r="K151" s="128" t="str">
        <f>'RP 1'!AZ150</f>
        <v>0</v>
      </c>
      <c r="L151" s="128" t="str">
        <f>'RP 1'!BG150</f>
        <v>0</v>
      </c>
      <c r="M151" s="128"/>
      <c r="N151" s="128"/>
      <c r="O151" s="128" t="str">
        <f>'R P- 2'!Q150</f>
        <v>0</v>
      </c>
      <c r="P151" s="128" t="str">
        <f>'R P- 2'!W150</f>
        <v>0</v>
      </c>
      <c r="Q151" s="128" t="str">
        <f>'R P- 2'!AC150</f>
        <v>0</v>
      </c>
      <c r="R151" s="128" t="str">
        <f>'R P- 2'!AI150</f>
        <v>0</v>
      </c>
      <c r="S151" s="128"/>
      <c r="T151" s="128" t="str">
        <f>'R P- 2'!AU150</f>
        <v>0</v>
      </c>
      <c r="U151" s="128" t="str">
        <f>'R P- 2'!BA150</f>
        <v>0</v>
      </c>
      <c r="V151" s="128" t="str">
        <f>'R P- 2'!BG150</f>
        <v>0</v>
      </c>
      <c r="W151" s="128"/>
      <c r="X151" s="128"/>
      <c r="Y151" s="128" t="str">
        <f>'R P - 3'!Q150</f>
        <v>0</v>
      </c>
      <c r="Z151" s="128" t="str">
        <f>'R P - 3'!W150</f>
        <v>0</v>
      </c>
      <c r="AA151" s="128">
        <f>'R P - 3'!AC150</f>
        <v>0</v>
      </c>
      <c r="AB151" s="128" t="str">
        <f>'R P - 3'!AI150</f>
        <v>0</v>
      </c>
      <c r="AC151" s="128"/>
      <c r="AD151" s="128" t="str">
        <f>'R P - 3'!AU150</f>
        <v>0</v>
      </c>
      <c r="AE151" s="128" t="str">
        <f>'R P - 3'!BA150</f>
        <v>0</v>
      </c>
      <c r="AF151" s="128" t="str">
        <f>'R P - 3'!BG150</f>
        <v>0</v>
      </c>
      <c r="AG151" s="128"/>
      <c r="AH151" s="128"/>
      <c r="AI151" s="128" t="str">
        <f>'R P -4'!Q150</f>
        <v>0</v>
      </c>
      <c r="AJ151" s="128" t="str">
        <f>'R P -4'!W150</f>
        <v>0</v>
      </c>
      <c r="AK151" s="128" t="str">
        <f>'R P -4'!AC150</f>
        <v>0</v>
      </c>
      <c r="AL151" s="128" t="str">
        <f>'R P -4'!AI150</f>
        <v>0</v>
      </c>
      <c r="AM151" s="128"/>
      <c r="AN151" s="128" t="str">
        <f>'R P -4'!AU150</f>
        <v>0</v>
      </c>
      <c r="AO151" s="128" t="str">
        <f>'R P -4'!BA150</f>
        <v>0</v>
      </c>
      <c r="AP151" s="128" t="str">
        <f>'R P -4'!BG150</f>
        <v>0</v>
      </c>
      <c r="AQ151" s="128"/>
      <c r="AR151" s="128"/>
      <c r="AS151" s="128" t="str">
        <f>'Reflection -1 '!R150</f>
        <v>0</v>
      </c>
      <c r="AT151" s="128"/>
      <c r="AU151" s="128"/>
      <c r="AV151" s="128"/>
      <c r="AW151" s="128"/>
      <c r="AX151" s="128"/>
      <c r="AY151" s="128" t="str">
        <f>'Reflection -1 '!BB150</f>
        <v>0</v>
      </c>
      <c r="AZ151" s="128"/>
      <c r="BA151" s="128"/>
      <c r="BB151" s="128" t="str">
        <f>'Reflection -2'!Q150</f>
        <v>0</v>
      </c>
      <c r="BC151" s="128"/>
      <c r="BD151" s="128"/>
      <c r="BE151" s="128"/>
      <c r="BF151" s="128"/>
      <c r="BG151" s="128"/>
      <c r="BH151" s="128" t="str">
        <f>'Reflection -2'!BA150</f>
        <v>0</v>
      </c>
      <c r="BI151" s="128"/>
      <c r="BJ151" s="128"/>
      <c r="BK151" s="128" t="str">
        <f>'Reflection -3'!Q150</f>
        <v>0</v>
      </c>
      <c r="BL151" s="128"/>
      <c r="BM151" s="128"/>
      <c r="BN151" s="128"/>
      <c r="BO151" s="128"/>
      <c r="BP151" s="128"/>
      <c r="BQ151" s="128" t="str">
        <f>'Reflection -3'!BA150</f>
        <v>0</v>
      </c>
      <c r="BR151" s="128"/>
      <c r="BS151" s="128"/>
      <c r="BT151" s="128" t="str">
        <f>'Reflection -3'!Q150</f>
        <v>0</v>
      </c>
      <c r="BU151" s="128"/>
      <c r="BV151" s="128"/>
      <c r="BW151" s="128"/>
      <c r="BX151" s="128"/>
      <c r="BY151" s="128"/>
      <c r="BZ151" s="128" t="str">
        <f>'Reflection -4'!BA150</f>
        <v>0</v>
      </c>
      <c r="CA151" s="128"/>
      <c r="CB151" s="127"/>
      <c r="CC151" s="128" t="e">
        <f>AVERAGE(Internal!$E151,Internal!$O151,Internal!$Y151,Internal!$AI151,Internal!$AS151,Internal!$BB151,Internal!$BK151,Internal!$BT151)</f>
        <v>#DIV/0!</v>
      </c>
      <c r="CD151" s="128" t="e">
        <f>AVERAGE(Internal!$F151,Internal!$P151,Internal!$Z151,Internal!$AJ151)</f>
        <v>#DIV/0!</v>
      </c>
      <c r="CE151" s="127">
        <f>AVERAGE(Internal!$AK151,Internal!$AA151,Internal!$Q151,Internal!$G151)</f>
        <v>0</v>
      </c>
      <c r="CF151" s="128" t="e">
        <f>AVERAGE(Internal!$H151,Internal!$R151,Internal!$AB151,Internal!$AL151)</f>
        <v>#DIV/0!</v>
      </c>
      <c r="CG151" s="127"/>
      <c r="CH151" s="128" t="e">
        <f>AVERAGE(Internal!$AN151,Internal!$AD151,Internal!$T151,Internal!$J151)</f>
        <v>#DIV/0!</v>
      </c>
      <c r="CI151" s="128" t="e">
        <f>Internal!$CC151+Internal!$CD151+Internal!$CE151+Internal!$CF151+Internal!$CH151</f>
        <v>#DIV/0!</v>
      </c>
      <c r="CJ151" s="128" t="e">
        <f>Internal!$CI151/25*100</f>
        <v>#DIV/0!</v>
      </c>
      <c r="CK151" s="128" t="e">
        <f>AVERAGE(Internal!$BZ151,Internal!$BQ151,Internal!$BH151,Internal!$AY151,Internal!$AP151,Internal!$AF151,Internal!$V151,Internal!$L151)</f>
        <v>#DIV/0!</v>
      </c>
      <c r="CL151" s="128" t="e">
        <f>AVERAGE(Internal!$L151,Internal!$V151,Internal!$AF151,Internal!$AP151)</f>
        <v>#DIV/0!</v>
      </c>
      <c r="CM151" s="136"/>
    </row>
    <row r="152" spans="1:91" s="106" customFormat="1" ht="23.1" customHeight="1" x14ac:dyDescent="0.3">
      <c r="A152" s="131">
        <v>149</v>
      </c>
      <c r="B152" s="131" t="s">
        <v>155</v>
      </c>
      <c r="C152" s="132" t="s">
        <v>381</v>
      </c>
      <c r="D152" s="127"/>
      <c r="E152" s="127">
        <f>'RP 1'!Q151</f>
        <v>0</v>
      </c>
      <c r="F152" s="127">
        <f>'RP 1'!W151</f>
        <v>0</v>
      </c>
      <c r="G152" s="127">
        <f>'RP 1'!AC151</f>
        <v>1</v>
      </c>
      <c r="H152" s="127">
        <f>'RP 1'!AI151</f>
        <v>1</v>
      </c>
      <c r="I152" s="127"/>
      <c r="J152" s="127">
        <f>'RP 1'!AU151</f>
        <v>0</v>
      </c>
      <c r="K152" s="127">
        <f>'RP 1'!AZ151</f>
        <v>0</v>
      </c>
      <c r="L152" s="127">
        <f>'RP 1'!BG151</f>
        <v>0</v>
      </c>
      <c r="M152" s="127"/>
      <c r="N152" s="127"/>
      <c r="O152" s="127">
        <f>'R P- 2'!Q151</f>
        <v>1</v>
      </c>
      <c r="P152" s="127">
        <f>'R P- 2'!W151</f>
        <v>1</v>
      </c>
      <c r="Q152" s="127">
        <f>'R P- 2'!AC151</f>
        <v>1</v>
      </c>
      <c r="R152" s="127">
        <f>'R P- 2'!AI151</f>
        <v>1</v>
      </c>
      <c r="S152" s="127"/>
      <c r="T152" s="127">
        <f>'R P- 2'!AU151</f>
        <v>1</v>
      </c>
      <c r="U152" s="127">
        <f>'R P- 2'!BA151</f>
        <v>1</v>
      </c>
      <c r="V152" s="127">
        <f>'R P- 2'!BG151</f>
        <v>2</v>
      </c>
      <c r="W152" s="127"/>
      <c r="X152" s="127"/>
      <c r="Y152" s="127">
        <f>'R P - 3'!Q151</f>
        <v>1.6</v>
      </c>
      <c r="Z152" s="127">
        <f>'R P - 3'!W151</f>
        <v>0</v>
      </c>
      <c r="AA152" s="127">
        <f>'R P - 3'!AC151</f>
        <v>0</v>
      </c>
      <c r="AB152" s="127">
        <f>'R P - 3'!AI151</f>
        <v>0</v>
      </c>
      <c r="AC152" s="127"/>
      <c r="AD152" s="127">
        <f>'R P - 3'!AU151</f>
        <v>0</v>
      </c>
      <c r="AE152" s="127">
        <f>'R P - 3'!BA151</f>
        <v>0</v>
      </c>
      <c r="AF152" s="127">
        <f>'R P - 3'!BG151</f>
        <v>0</v>
      </c>
      <c r="AG152" s="127"/>
      <c r="AH152" s="127"/>
      <c r="AI152" s="127">
        <f>'R P -4'!Q151</f>
        <v>1.4</v>
      </c>
      <c r="AJ152" s="127">
        <f>'R P -4'!W151</f>
        <v>1.3333333333333333</v>
      </c>
      <c r="AK152" s="127">
        <f>'R P -4'!AC151</f>
        <v>1</v>
      </c>
      <c r="AL152" s="127">
        <f>'R P -4'!AI151</f>
        <v>1</v>
      </c>
      <c r="AM152" s="127"/>
      <c r="AN152" s="127">
        <f>'R P -4'!AU151</f>
        <v>1.3333333333333333</v>
      </c>
      <c r="AO152" s="127">
        <f>'R P -4'!BA151</f>
        <v>1</v>
      </c>
      <c r="AP152" s="127">
        <f>'R P -4'!BG151</f>
        <v>1</v>
      </c>
      <c r="AQ152" s="127"/>
      <c r="AR152" s="127"/>
      <c r="AS152" s="127">
        <f>'Reflection -1 '!R151</f>
        <v>0</v>
      </c>
      <c r="AT152" s="127"/>
      <c r="AU152" s="127"/>
      <c r="AV152" s="127"/>
      <c r="AW152" s="127"/>
      <c r="AX152" s="127"/>
      <c r="AY152" s="127">
        <f>'Reflection -1 '!BB151</f>
        <v>0</v>
      </c>
      <c r="AZ152" s="127"/>
      <c r="BA152" s="127"/>
      <c r="BB152" s="127">
        <f>'Reflection -2'!Q151</f>
        <v>1</v>
      </c>
      <c r="BC152" s="127"/>
      <c r="BD152" s="127"/>
      <c r="BE152" s="127"/>
      <c r="BF152" s="127"/>
      <c r="BG152" s="127"/>
      <c r="BH152" s="127">
        <f>'Reflection -2'!BA151</f>
        <v>2.5</v>
      </c>
      <c r="BI152" s="127"/>
      <c r="BJ152" s="127"/>
      <c r="BK152" s="127">
        <f>'Reflection -3'!Q151</f>
        <v>0</v>
      </c>
      <c r="BL152" s="127"/>
      <c r="BM152" s="127"/>
      <c r="BN152" s="127"/>
      <c r="BO152" s="127"/>
      <c r="BP152" s="127"/>
      <c r="BQ152" s="127">
        <f>'Reflection -3'!BA151</f>
        <v>0</v>
      </c>
      <c r="BR152" s="127"/>
      <c r="BS152" s="127"/>
      <c r="BT152" s="127">
        <f>'Reflection -3'!Q151</f>
        <v>0</v>
      </c>
      <c r="BU152" s="127"/>
      <c r="BV152" s="127"/>
      <c r="BW152" s="127"/>
      <c r="BX152" s="127"/>
      <c r="BY152" s="127"/>
      <c r="BZ152" s="127">
        <f>'Reflection -4'!BA151</f>
        <v>2.5</v>
      </c>
      <c r="CA152" s="127"/>
      <c r="CB152" s="127"/>
      <c r="CC152" s="127">
        <f>AVERAGE(Internal!$E152,Internal!$O152,Internal!$Y152,Internal!$AI152,Internal!$AS152,Internal!$BB152,Internal!$BK152,Internal!$BT152)</f>
        <v>0.625</v>
      </c>
      <c r="CD152" s="127">
        <f>AVERAGE(Internal!$F152,Internal!$P152,Internal!$Z152,Internal!$AJ152)</f>
        <v>0.58333333333333326</v>
      </c>
      <c r="CE152" s="127">
        <f>AVERAGE(Internal!$AK152,Internal!$AA152,Internal!$Q152,Internal!$G152)</f>
        <v>0.75</v>
      </c>
      <c r="CF152" s="127">
        <f>AVERAGE(Internal!$H152,Internal!$R152,Internal!$AB152,Internal!$AL152)</f>
        <v>0.75</v>
      </c>
      <c r="CG152" s="127"/>
      <c r="CH152" s="127">
        <f>AVERAGE(Internal!$AN152,Internal!$AD152,Internal!$T152,Internal!$J152)</f>
        <v>0.58333333333333326</v>
      </c>
      <c r="CI152" s="127">
        <f>Internal!$CC152+Internal!$CD152+Internal!$CE152+Internal!$CF152+Internal!$CH152</f>
        <v>3.2916666666666661</v>
      </c>
      <c r="CJ152" s="127">
        <f>Internal!$CI152/25*100</f>
        <v>13.166666666666666</v>
      </c>
      <c r="CK152" s="127">
        <f>AVERAGE(Internal!$BZ152,Internal!$BQ152,Internal!$BH152,Internal!$AY152,Internal!$AP152,Internal!$AF152,Internal!$V152,Internal!$L152)</f>
        <v>1</v>
      </c>
      <c r="CL152" s="127">
        <f>AVERAGE(Internal!$L152,Internal!$V152,Internal!$AF152,Internal!$AP152)</f>
        <v>0.75</v>
      </c>
      <c r="CM152" s="133"/>
    </row>
    <row r="153" spans="1:91" s="106" customFormat="1" ht="23.1" customHeight="1" x14ac:dyDescent="0.3">
      <c r="A153" s="134">
        <v>150</v>
      </c>
      <c r="B153" s="134" t="s">
        <v>382</v>
      </c>
      <c r="C153" s="135" t="s">
        <v>383</v>
      </c>
      <c r="D153" s="128"/>
      <c r="E153" s="128" t="str">
        <f>'RP 1'!Q152</f>
        <v>0</v>
      </c>
      <c r="F153" s="128" t="str">
        <f>'RP 1'!W152</f>
        <v>0</v>
      </c>
      <c r="G153" s="127" t="str">
        <f>'RP 1'!AC152</f>
        <v>0</v>
      </c>
      <c r="H153" s="127" t="str">
        <f>'RP 1'!AI152</f>
        <v>0</v>
      </c>
      <c r="I153" s="128"/>
      <c r="J153" s="128" t="str">
        <f>'RP 1'!AU152</f>
        <v>0</v>
      </c>
      <c r="K153" s="128" t="str">
        <f>'RP 1'!AZ152</f>
        <v>0</v>
      </c>
      <c r="L153" s="128" t="str">
        <f>'RP 1'!BG152</f>
        <v>0</v>
      </c>
      <c r="M153" s="128"/>
      <c r="N153" s="128"/>
      <c r="O153" s="128" t="str">
        <f>'R P- 2'!Q152</f>
        <v>0</v>
      </c>
      <c r="P153" s="128" t="str">
        <f>'R P- 2'!W152</f>
        <v>0</v>
      </c>
      <c r="Q153" s="128" t="str">
        <f>'R P- 2'!AC152</f>
        <v>0</v>
      </c>
      <c r="R153" s="128" t="str">
        <f>'R P- 2'!AI152</f>
        <v>0</v>
      </c>
      <c r="S153" s="128"/>
      <c r="T153" s="128" t="str">
        <f>'R P- 2'!AU152</f>
        <v>0</v>
      </c>
      <c r="U153" s="128" t="str">
        <f>'R P- 2'!BA152</f>
        <v>0</v>
      </c>
      <c r="V153" s="128" t="str">
        <f>'R P- 2'!BG152</f>
        <v>0</v>
      </c>
      <c r="W153" s="128"/>
      <c r="X153" s="128"/>
      <c r="Y153" s="128" t="str">
        <f>'R P - 3'!Q152</f>
        <v>0</v>
      </c>
      <c r="Z153" s="128" t="str">
        <f>'R P - 3'!W152</f>
        <v>0</v>
      </c>
      <c r="AA153" s="128">
        <f>'R P - 3'!AC152</f>
        <v>0</v>
      </c>
      <c r="AB153" s="128" t="str">
        <f>'R P - 3'!AI152</f>
        <v>0</v>
      </c>
      <c r="AC153" s="128"/>
      <c r="AD153" s="128" t="str">
        <f>'R P - 3'!AU152</f>
        <v>0</v>
      </c>
      <c r="AE153" s="128" t="str">
        <f>'R P - 3'!BA152</f>
        <v>0</v>
      </c>
      <c r="AF153" s="128" t="str">
        <f>'R P - 3'!BG152</f>
        <v>0</v>
      </c>
      <c r="AG153" s="128"/>
      <c r="AH153" s="128"/>
      <c r="AI153" s="128" t="str">
        <f>'R P -4'!Q152</f>
        <v>0</v>
      </c>
      <c r="AJ153" s="128" t="str">
        <f>'R P -4'!W152</f>
        <v>0</v>
      </c>
      <c r="AK153" s="128" t="str">
        <f>'R P -4'!AC152</f>
        <v>0</v>
      </c>
      <c r="AL153" s="128" t="str">
        <f>'R P -4'!AI152</f>
        <v>0</v>
      </c>
      <c r="AM153" s="128"/>
      <c r="AN153" s="128" t="str">
        <f>'R P -4'!AU152</f>
        <v>0</v>
      </c>
      <c r="AO153" s="128" t="str">
        <f>'R P -4'!BA152</f>
        <v>0</v>
      </c>
      <c r="AP153" s="128" t="str">
        <f>'R P -4'!BG152</f>
        <v>0</v>
      </c>
      <c r="AQ153" s="128"/>
      <c r="AR153" s="128"/>
      <c r="AS153" s="128" t="str">
        <f>'Reflection -1 '!R152</f>
        <v>0</v>
      </c>
      <c r="AT153" s="128"/>
      <c r="AU153" s="128"/>
      <c r="AV153" s="128"/>
      <c r="AW153" s="128"/>
      <c r="AX153" s="128"/>
      <c r="AY153" s="128" t="str">
        <f>'Reflection -1 '!BB152</f>
        <v>0</v>
      </c>
      <c r="AZ153" s="128"/>
      <c r="BA153" s="128"/>
      <c r="BB153" s="128" t="str">
        <f>'Reflection -2'!Q152</f>
        <v>0</v>
      </c>
      <c r="BC153" s="128"/>
      <c r="BD153" s="128"/>
      <c r="BE153" s="128"/>
      <c r="BF153" s="128"/>
      <c r="BG153" s="128"/>
      <c r="BH153" s="128" t="str">
        <f>'Reflection -2'!BA152</f>
        <v>0</v>
      </c>
      <c r="BI153" s="128"/>
      <c r="BJ153" s="128"/>
      <c r="BK153" s="128" t="str">
        <f>'Reflection -3'!Q152</f>
        <v>0</v>
      </c>
      <c r="BL153" s="128"/>
      <c r="BM153" s="128"/>
      <c r="BN153" s="128"/>
      <c r="BO153" s="128"/>
      <c r="BP153" s="128"/>
      <c r="BQ153" s="128" t="str">
        <f>'Reflection -3'!BA152</f>
        <v>0</v>
      </c>
      <c r="BR153" s="128"/>
      <c r="BS153" s="128"/>
      <c r="BT153" s="128" t="str">
        <f>'Reflection -3'!Q152</f>
        <v>0</v>
      </c>
      <c r="BU153" s="128"/>
      <c r="BV153" s="128"/>
      <c r="BW153" s="128"/>
      <c r="BX153" s="128"/>
      <c r="BY153" s="128"/>
      <c r="BZ153" s="128" t="str">
        <f>'Reflection -4'!BA152</f>
        <v>0</v>
      </c>
      <c r="CA153" s="128"/>
      <c r="CB153" s="127"/>
      <c r="CC153" s="128" t="e">
        <f>AVERAGE(Internal!$E153,Internal!$O153,Internal!$Y153,Internal!$AI153,Internal!$AS153,Internal!$BB153,Internal!$BK153,Internal!$BT153)</f>
        <v>#DIV/0!</v>
      </c>
      <c r="CD153" s="128" t="e">
        <f>AVERAGE(Internal!$F153,Internal!$P153,Internal!$Z153,Internal!$AJ153)</f>
        <v>#DIV/0!</v>
      </c>
      <c r="CE153" s="127">
        <f>AVERAGE(Internal!$AK153,Internal!$AA153,Internal!$Q153,Internal!$G153)</f>
        <v>0</v>
      </c>
      <c r="CF153" s="128" t="e">
        <f>AVERAGE(Internal!$H153,Internal!$R153,Internal!$AB153,Internal!$AL153)</f>
        <v>#DIV/0!</v>
      </c>
      <c r="CG153" s="127"/>
      <c r="CH153" s="128" t="e">
        <f>AVERAGE(Internal!$AN153,Internal!$AD153,Internal!$T153,Internal!$J153)</f>
        <v>#DIV/0!</v>
      </c>
      <c r="CI153" s="128" t="e">
        <f>Internal!$CC153+Internal!$CD153+Internal!$CE153+Internal!$CF153+Internal!$CH153</f>
        <v>#DIV/0!</v>
      </c>
      <c r="CJ153" s="128" t="e">
        <f>Internal!$CI153/25*100</f>
        <v>#DIV/0!</v>
      </c>
      <c r="CK153" s="128" t="e">
        <f>AVERAGE(Internal!$BZ153,Internal!$BQ153,Internal!$BH153,Internal!$AY153,Internal!$AP153,Internal!$AF153,Internal!$V153,Internal!$L153)</f>
        <v>#DIV/0!</v>
      </c>
      <c r="CL153" s="128" t="e">
        <f>AVERAGE(Internal!$L153,Internal!$V153,Internal!$AF153,Internal!$AP153)</f>
        <v>#DIV/0!</v>
      </c>
      <c r="CM153" s="136"/>
    </row>
    <row r="154" spans="1:91" s="106" customFormat="1" ht="23.1" customHeight="1" x14ac:dyDescent="0.3">
      <c r="A154" s="131">
        <v>151</v>
      </c>
      <c r="B154" s="131" t="s">
        <v>45</v>
      </c>
      <c r="C154" s="132" t="s">
        <v>46</v>
      </c>
      <c r="D154" s="127"/>
      <c r="E154" s="127">
        <f>'RP 1'!Q153</f>
        <v>2</v>
      </c>
      <c r="F154" s="127">
        <f>'RP 1'!W153</f>
        <v>1</v>
      </c>
      <c r="G154" s="127">
        <f>'RP 1'!AC153</f>
        <v>1.5</v>
      </c>
      <c r="H154" s="127">
        <f>'RP 1'!AI153</f>
        <v>1</v>
      </c>
      <c r="I154" s="127"/>
      <c r="J154" s="127">
        <f>'RP 1'!AU153</f>
        <v>1</v>
      </c>
      <c r="K154" s="127">
        <f>'RP 1'!AZ153</f>
        <v>2</v>
      </c>
      <c r="L154" s="127">
        <f>'RP 1'!BG153</f>
        <v>0</v>
      </c>
      <c r="M154" s="127"/>
      <c r="N154" s="127"/>
      <c r="O154" s="127">
        <f>'R P- 2'!Q153</f>
        <v>1.8</v>
      </c>
      <c r="P154" s="127">
        <f>'R P- 2'!W153</f>
        <v>1</v>
      </c>
      <c r="Q154" s="127">
        <f>'R P- 2'!AC153</f>
        <v>1.5</v>
      </c>
      <c r="R154" s="127">
        <f>'R P- 2'!AI153</f>
        <v>1</v>
      </c>
      <c r="S154" s="127"/>
      <c r="T154" s="127">
        <f>'R P- 2'!AU153</f>
        <v>2</v>
      </c>
      <c r="U154" s="127">
        <f>'R P- 2'!BA153</f>
        <v>1</v>
      </c>
      <c r="V154" s="127">
        <f>'R P- 2'!BG153</f>
        <v>2</v>
      </c>
      <c r="W154" s="127"/>
      <c r="X154" s="127"/>
      <c r="Y154" s="127">
        <f>'R P - 3'!Q153</f>
        <v>3</v>
      </c>
      <c r="Z154" s="127">
        <f>'R P - 3'!W153</f>
        <v>0</v>
      </c>
      <c r="AA154" s="127">
        <f>'R P - 3'!AC153</f>
        <v>0</v>
      </c>
      <c r="AB154" s="127">
        <f>'R P - 3'!AI153</f>
        <v>0</v>
      </c>
      <c r="AC154" s="127"/>
      <c r="AD154" s="127">
        <f>'R P - 3'!AU153</f>
        <v>0</v>
      </c>
      <c r="AE154" s="127">
        <f>'R P - 3'!BA153</f>
        <v>0</v>
      </c>
      <c r="AF154" s="127">
        <f>'R P - 3'!BG153</f>
        <v>0</v>
      </c>
      <c r="AG154" s="127"/>
      <c r="AH154" s="127"/>
      <c r="AI154" s="127">
        <f>'R P -4'!Q153</f>
        <v>0</v>
      </c>
      <c r="AJ154" s="127">
        <f>'R P -4'!W153</f>
        <v>0</v>
      </c>
      <c r="AK154" s="127">
        <f>'R P -4'!AC153</f>
        <v>0</v>
      </c>
      <c r="AL154" s="127">
        <f>'R P -4'!AI153</f>
        <v>0</v>
      </c>
      <c r="AM154" s="127"/>
      <c r="AN154" s="127">
        <f>'R P -4'!AU153</f>
        <v>0</v>
      </c>
      <c r="AO154" s="127">
        <f>'R P -4'!BA153</f>
        <v>0</v>
      </c>
      <c r="AP154" s="127">
        <f>'R P -4'!BG153</f>
        <v>3</v>
      </c>
      <c r="AQ154" s="127"/>
      <c r="AR154" s="127"/>
      <c r="AS154" s="127">
        <f>'Reflection -1 '!R153</f>
        <v>2.6666666666666665</v>
      </c>
      <c r="AT154" s="127"/>
      <c r="AU154" s="127"/>
      <c r="AV154" s="127"/>
      <c r="AW154" s="127"/>
      <c r="AX154" s="127"/>
      <c r="AY154" s="127">
        <f>'Reflection -1 '!BB153</f>
        <v>3.5</v>
      </c>
      <c r="AZ154" s="127"/>
      <c r="BA154" s="127"/>
      <c r="BB154" s="127">
        <f>'Reflection -2'!Q153</f>
        <v>1.6666666666666667</v>
      </c>
      <c r="BC154" s="127"/>
      <c r="BD154" s="127"/>
      <c r="BE154" s="127"/>
      <c r="BF154" s="127"/>
      <c r="BG154" s="127"/>
      <c r="BH154" s="127">
        <f>'Reflection -2'!BA153</f>
        <v>2.5</v>
      </c>
      <c r="BI154" s="127"/>
      <c r="BJ154" s="127"/>
      <c r="BK154" s="127">
        <f>'Reflection -3'!Q153</f>
        <v>0</v>
      </c>
      <c r="BL154" s="127"/>
      <c r="BM154" s="127"/>
      <c r="BN154" s="127"/>
      <c r="BO154" s="127"/>
      <c r="BP154" s="127"/>
      <c r="BQ154" s="127">
        <f>'Reflection -3'!BA153</f>
        <v>0</v>
      </c>
      <c r="BR154" s="127"/>
      <c r="BS154" s="127"/>
      <c r="BT154" s="127">
        <f>'Reflection -3'!Q153</f>
        <v>0</v>
      </c>
      <c r="BU154" s="127"/>
      <c r="BV154" s="127"/>
      <c r="BW154" s="127"/>
      <c r="BX154" s="127"/>
      <c r="BY154" s="127"/>
      <c r="BZ154" s="127">
        <f>'Reflection -4'!BA153</f>
        <v>2.5</v>
      </c>
      <c r="CA154" s="127"/>
      <c r="CB154" s="127"/>
      <c r="CC154" s="127">
        <f>AVERAGE(Internal!$E154,Internal!$O154,Internal!$Y154,Internal!$AI154,Internal!$AS154,Internal!$BB154,Internal!$BK154,Internal!$BT154)</f>
        <v>1.3916666666666666</v>
      </c>
      <c r="CD154" s="127">
        <f>AVERAGE(Internal!$F154,Internal!$P154,Internal!$Z154,Internal!$AJ154)</f>
        <v>0.5</v>
      </c>
      <c r="CE154" s="127">
        <f>AVERAGE(Internal!$AK154,Internal!$AA154,Internal!$Q154,Internal!$G154)</f>
        <v>0.75</v>
      </c>
      <c r="CF154" s="127">
        <f>AVERAGE(Internal!$H154,Internal!$R154,Internal!$AB154,Internal!$AL154)</f>
        <v>0.5</v>
      </c>
      <c r="CG154" s="127"/>
      <c r="CH154" s="127">
        <f>AVERAGE(Internal!$AN154,Internal!$AD154,Internal!$T154,Internal!$J154)</f>
        <v>0.75</v>
      </c>
      <c r="CI154" s="127">
        <f>Internal!$CC154+Internal!$CD154+Internal!$CE154+Internal!$CF154+Internal!$CH154</f>
        <v>3.8916666666666666</v>
      </c>
      <c r="CJ154" s="127">
        <f>Internal!$CI154/25*100</f>
        <v>15.566666666666668</v>
      </c>
      <c r="CK154" s="127">
        <f>AVERAGE(Internal!$BZ154,Internal!$BQ154,Internal!$BH154,Internal!$AY154,Internal!$AP154,Internal!$AF154,Internal!$V154,Internal!$L154)</f>
        <v>1.6875</v>
      </c>
      <c r="CL154" s="127">
        <f>AVERAGE(Internal!$L154,Internal!$V154,Internal!$AF154,Internal!$AP154)</f>
        <v>1.25</v>
      </c>
      <c r="CM154" s="133"/>
    </row>
    <row r="155" spans="1:91" s="106" customFormat="1" ht="23.1" customHeight="1" x14ac:dyDescent="0.3">
      <c r="A155" s="134">
        <v>152</v>
      </c>
      <c r="B155" s="134" t="s">
        <v>82</v>
      </c>
      <c r="C155" s="135" t="s">
        <v>83</v>
      </c>
      <c r="D155" s="128"/>
      <c r="E155" s="128">
        <f>'RP 1'!Q154</f>
        <v>0</v>
      </c>
      <c r="F155" s="128">
        <f>'RP 1'!W154</f>
        <v>0</v>
      </c>
      <c r="G155" s="127">
        <f>'RP 1'!AC154</f>
        <v>1</v>
      </c>
      <c r="H155" s="127">
        <f>'RP 1'!AI154</f>
        <v>1</v>
      </c>
      <c r="I155" s="128"/>
      <c r="J155" s="128">
        <f>'RP 1'!AU154</f>
        <v>0</v>
      </c>
      <c r="K155" s="128">
        <f>'RP 1'!AZ154</f>
        <v>0</v>
      </c>
      <c r="L155" s="128">
        <f>'RP 1'!BG154</f>
        <v>0</v>
      </c>
      <c r="M155" s="128"/>
      <c r="N155" s="128"/>
      <c r="O155" s="128">
        <f>'R P- 2'!Q154</f>
        <v>2</v>
      </c>
      <c r="P155" s="128">
        <f>'R P- 2'!W154</f>
        <v>1</v>
      </c>
      <c r="Q155" s="128">
        <f>'R P- 2'!AC154</f>
        <v>1</v>
      </c>
      <c r="R155" s="128">
        <f>'R P- 2'!AI154</f>
        <v>1</v>
      </c>
      <c r="S155" s="128"/>
      <c r="T155" s="128">
        <f>'R P- 2'!AU154</f>
        <v>1</v>
      </c>
      <c r="U155" s="128">
        <f>'R P- 2'!BA154</f>
        <v>1</v>
      </c>
      <c r="V155" s="128">
        <f>'R P- 2'!BG154</f>
        <v>2</v>
      </c>
      <c r="W155" s="128"/>
      <c r="X155" s="128"/>
      <c r="Y155" s="128">
        <f>'R P - 3'!Q154</f>
        <v>2.6</v>
      </c>
      <c r="Z155" s="128">
        <f>'R P - 3'!W154</f>
        <v>0</v>
      </c>
      <c r="AA155" s="128">
        <f>'R P - 3'!AC154</f>
        <v>0</v>
      </c>
      <c r="AB155" s="128">
        <f>'R P - 3'!AI154</f>
        <v>0</v>
      </c>
      <c r="AC155" s="128"/>
      <c r="AD155" s="128">
        <f>'R P - 3'!AU154</f>
        <v>0</v>
      </c>
      <c r="AE155" s="128">
        <f>'R P - 3'!BA154</f>
        <v>0</v>
      </c>
      <c r="AF155" s="128">
        <f>'R P - 3'!BG154</f>
        <v>0</v>
      </c>
      <c r="AG155" s="128"/>
      <c r="AH155" s="128"/>
      <c r="AI155" s="128">
        <f>'R P -4'!Q154</f>
        <v>2.4</v>
      </c>
      <c r="AJ155" s="128">
        <f>'R P -4'!W154</f>
        <v>1</v>
      </c>
      <c r="AK155" s="128">
        <f>'R P -4'!AC154</f>
        <v>1</v>
      </c>
      <c r="AL155" s="128">
        <f>'R P -4'!AI154</f>
        <v>1</v>
      </c>
      <c r="AM155" s="128"/>
      <c r="AN155" s="128">
        <f>'R P -4'!AU154</f>
        <v>1</v>
      </c>
      <c r="AO155" s="128">
        <f>'R P -4'!BA154</f>
        <v>1</v>
      </c>
      <c r="AP155" s="128">
        <f>'R P -4'!BG154</f>
        <v>1.5</v>
      </c>
      <c r="AQ155" s="128"/>
      <c r="AR155" s="128"/>
      <c r="AS155" s="128">
        <f>'Reflection -1 '!R154</f>
        <v>2.6666666666666665</v>
      </c>
      <c r="AT155" s="128"/>
      <c r="AU155" s="128"/>
      <c r="AV155" s="128"/>
      <c r="AW155" s="128"/>
      <c r="AX155" s="128"/>
      <c r="AY155" s="128">
        <f>'Reflection -1 '!BB154</f>
        <v>3.5</v>
      </c>
      <c r="AZ155" s="128"/>
      <c r="BA155" s="128"/>
      <c r="BB155" s="128">
        <f>'Reflection -2'!Q154</f>
        <v>1</v>
      </c>
      <c r="BC155" s="128"/>
      <c r="BD155" s="128"/>
      <c r="BE155" s="128"/>
      <c r="BF155" s="128"/>
      <c r="BG155" s="128"/>
      <c r="BH155" s="128">
        <f>'Reflection -2'!BA154</f>
        <v>2.5</v>
      </c>
      <c r="BI155" s="128"/>
      <c r="BJ155" s="128"/>
      <c r="BK155" s="128">
        <f>'Reflection -3'!Q154</f>
        <v>3</v>
      </c>
      <c r="BL155" s="128"/>
      <c r="BM155" s="128"/>
      <c r="BN155" s="128"/>
      <c r="BO155" s="128"/>
      <c r="BP155" s="128"/>
      <c r="BQ155" s="128">
        <f>'Reflection -3'!BA154</f>
        <v>1.6666666666666667</v>
      </c>
      <c r="BR155" s="128"/>
      <c r="BS155" s="128"/>
      <c r="BT155" s="128">
        <f>'Reflection -3'!Q154</f>
        <v>3</v>
      </c>
      <c r="BU155" s="128"/>
      <c r="BV155" s="128"/>
      <c r="BW155" s="128"/>
      <c r="BX155" s="128"/>
      <c r="BY155" s="128"/>
      <c r="BZ155" s="128">
        <f>'Reflection -4'!BA154</f>
        <v>2.5</v>
      </c>
      <c r="CA155" s="128"/>
      <c r="CB155" s="127"/>
      <c r="CC155" s="128">
        <f>AVERAGE(Internal!$E155,Internal!$O155,Internal!$Y155,Internal!$AI155,Internal!$AS155,Internal!$BB155,Internal!$BK155,Internal!$BT155)</f>
        <v>2.083333333333333</v>
      </c>
      <c r="CD155" s="128">
        <f>AVERAGE(Internal!$F155,Internal!$P155,Internal!$Z155,Internal!$AJ155)</f>
        <v>0.5</v>
      </c>
      <c r="CE155" s="127">
        <f>AVERAGE(Internal!$AK155,Internal!$AA155,Internal!$Q155,Internal!$G155)</f>
        <v>0.75</v>
      </c>
      <c r="CF155" s="128">
        <f>AVERAGE(Internal!$H155,Internal!$R155,Internal!$AB155,Internal!$AL155)</f>
        <v>0.75</v>
      </c>
      <c r="CG155" s="127"/>
      <c r="CH155" s="128">
        <f>AVERAGE(Internal!$AN155,Internal!$AD155,Internal!$T155,Internal!$J155)</f>
        <v>0.5</v>
      </c>
      <c r="CI155" s="128">
        <f>Internal!$CC155+Internal!$CD155+Internal!$CE155+Internal!$CF155+Internal!$CH155</f>
        <v>4.583333333333333</v>
      </c>
      <c r="CJ155" s="128">
        <f>Internal!$CI155/25*100</f>
        <v>18.333333333333332</v>
      </c>
      <c r="CK155" s="128">
        <f>AVERAGE(Internal!$BZ155,Internal!$BQ155,Internal!$BH155,Internal!$AY155,Internal!$AP155,Internal!$AF155,Internal!$V155,Internal!$L155)</f>
        <v>1.7083333333333335</v>
      </c>
      <c r="CL155" s="128">
        <f>AVERAGE(Internal!$L155,Internal!$V155,Internal!$AF155,Internal!$AP155)</f>
        <v>0.875</v>
      </c>
      <c r="CM155" s="136"/>
    </row>
    <row r="156" spans="1:91" s="106" customFormat="1" ht="23.1" customHeight="1" x14ac:dyDescent="0.3">
      <c r="A156" s="131">
        <v>153</v>
      </c>
      <c r="B156" s="131" t="s">
        <v>384</v>
      </c>
      <c r="C156" s="132" t="s">
        <v>385</v>
      </c>
      <c r="D156" s="127"/>
      <c r="E156" s="127" t="str">
        <f>'RP 1'!Q155</f>
        <v>0</v>
      </c>
      <c r="F156" s="127" t="str">
        <f>'RP 1'!W155</f>
        <v>0</v>
      </c>
      <c r="G156" s="127" t="str">
        <f>'RP 1'!AC155</f>
        <v>0</v>
      </c>
      <c r="H156" s="127" t="str">
        <f>'RP 1'!AI155</f>
        <v>0</v>
      </c>
      <c r="I156" s="127"/>
      <c r="J156" s="127" t="str">
        <f>'RP 1'!AU155</f>
        <v>0</v>
      </c>
      <c r="K156" s="127" t="str">
        <f>'RP 1'!AZ155</f>
        <v>0</v>
      </c>
      <c r="L156" s="127" t="str">
        <f>'RP 1'!BG155</f>
        <v>0</v>
      </c>
      <c r="M156" s="127"/>
      <c r="N156" s="127"/>
      <c r="O156" s="127" t="str">
        <f>'R P- 2'!Q155</f>
        <v>0</v>
      </c>
      <c r="P156" s="127" t="str">
        <f>'R P- 2'!W155</f>
        <v>0</v>
      </c>
      <c r="Q156" s="127" t="str">
        <f>'R P- 2'!AC155</f>
        <v>0</v>
      </c>
      <c r="R156" s="127" t="str">
        <f>'R P- 2'!AI155</f>
        <v>0</v>
      </c>
      <c r="S156" s="127"/>
      <c r="T156" s="127" t="str">
        <f>'R P- 2'!AU155</f>
        <v>0</v>
      </c>
      <c r="U156" s="127" t="str">
        <f>'R P- 2'!BA155</f>
        <v>0</v>
      </c>
      <c r="V156" s="127" t="str">
        <f>'R P- 2'!BG155</f>
        <v>0</v>
      </c>
      <c r="W156" s="127"/>
      <c r="X156" s="127"/>
      <c r="Y156" s="127">
        <f>'R P - 3'!Q155</f>
        <v>2</v>
      </c>
      <c r="Z156" s="127">
        <f>'R P - 3'!W155</f>
        <v>2</v>
      </c>
      <c r="AA156" s="127">
        <f>'R P - 3'!AC155</f>
        <v>1</v>
      </c>
      <c r="AB156" s="127">
        <f>'R P - 3'!AI155</f>
        <v>1.3333333333333333</v>
      </c>
      <c r="AC156" s="127"/>
      <c r="AD156" s="127">
        <f>'R P - 3'!AU155</f>
        <v>2</v>
      </c>
      <c r="AE156" s="127">
        <f>'R P - 3'!BA155</f>
        <v>2</v>
      </c>
      <c r="AF156" s="127">
        <f>'R P - 3'!BG155</f>
        <v>2</v>
      </c>
      <c r="AG156" s="127"/>
      <c r="AH156" s="127"/>
      <c r="AI156" s="127" t="str">
        <f>'R P -4'!Q155</f>
        <v>0</v>
      </c>
      <c r="AJ156" s="127" t="str">
        <f>'R P -4'!W155</f>
        <v>0</v>
      </c>
      <c r="AK156" s="127" t="str">
        <f>'R P -4'!AC155</f>
        <v>0</v>
      </c>
      <c r="AL156" s="127" t="str">
        <f>'R P -4'!AI155</f>
        <v>0</v>
      </c>
      <c r="AM156" s="127"/>
      <c r="AN156" s="127" t="str">
        <f>'R P -4'!AU155</f>
        <v>0</v>
      </c>
      <c r="AO156" s="127" t="str">
        <f>'R P -4'!BA155</f>
        <v>0</v>
      </c>
      <c r="AP156" s="127" t="str">
        <f>'R P -4'!BG155</f>
        <v>0</v>
      </c>
      <c r="AQ156" s="127"/>
      <c r="AR156" s="127"/>
      <c r="AS156" s="127" t="str">
        <f>'Reflection -1 '!R155</f>
        <v>0</v>
      </c>
      <c r="AT156" s="127"/>
      <c r="AU156" s="127"/>
      <c r="AV156" s="127"/>
      <c r="AW156" s="127"/>
      <c r="AX156" s="127"/>
      <c r="AY156" s="127" t="str">
        <f>'Reflection -1 '!BB155</f>
        <v>0</v>
      </c>
      <c r="AZ156" s="127"/>
      <c r="BA156" s="127"/>
      <c r="BB156" s="127" t="str">
        <f>'Reflection -2'!Q155</f>
        <v>0</v>
      </c>
      <c r="BC156" s="127"/>
      <c r="BD156" s="127"/>
      <c r="BE156" s="127"/>
      <c r="BF156" s="127"/>
      <c r="BG156" s="127"/>
      <c r="BH156" s="127" t="str">
        <f>'Reflection -2'!BA155</f>
        <v>0</v>
      </c>
      <c r="BI156" s="127"/>
      <c r="BJ156" s="127"/>
      <c r="BK156" s="127" t="str">
        <f>'Reflection -3'!Q155</f>
        <v>0</v>
      </c>
      <c r="BL156" s="127"/>
      <c r="BM156" s="127"/>
      <c r="BN156" s="127"/>
      <c r="BO156" s="127"/>
      <c r="BP156" s="127"/>
      <c r="BQ156" s="127" t="str">
        <f>'Reflection -3'!BA155</f>
        <v>0</v>
      </c>
      <c r="BR156" s="127"/>
      <c r="BS156" s="127"/>
      <c r="BT156" s="127" t="str">
        <f>'Reflection -3'!Q155</f>
        <v>0</v>
      </c>
      <c r="BU156" s="127"/>
      <c r="BV156" s="127"/>
      <c r="BW156" s="127"/>
      <c r="BX156" s="127"/>
      <c r="BY156" s="127"/>
      <c r="BZ156" s="127" t="str">
        <f>'Reflection -4'!BA155</f>
        <v>0</v>
      </c>
      <c r="CA156" s="127"/>
      <c r="CB156" s="127"/>
      <c r="CC156" s="127">
        <f>AVERAGE(Internal!$E156,Internal!$O156,Internal!$Y156,Internal!$AI156,Internal!$AS156,Internal!$BB156,Internal!$BK156,Internal!$BT156)</f>
        <v>2</v>
      </c>
      <c r="CD156" s="127">
        <f>AVERAGE(Internal!$F156,Internal!$P156,Internal!$Z156,Internal!$AJ156)</f>
        <v>2</v>
      </c>
      <c r="CE156" s="127">
        <f>AVERAGE(Internal!$AK156,Internal!$AA156,Internal!$Q156,Internal!$G156)</f>
        <v>1</v>
      </c>
      <c r="CF156" s="127">
        <f>AVERAGE(Internal!$H156,Internal!$R156,Internal!$AB156,Internal!$AL156)</f>
        <v>1.3333333333333333</v>
      </c>
      <c r="CG156" s="127"/>
      <c r="CH156" s="127">
        <f>AVERAGE(Internal!$AN156,Internal!$AD156,Internal!$T156,Internal!$J156)</f>
        <v>2</v>
      </c>
      <c r="CI156" s="127">
        <f>Internal!$CC156+Internal!$CD156+Internal!$CE156+Internal!$CF156+Internal!$CH156</f>
        <v>8.3333333333333321</v>
      </c>
      <c r="CJ156" s="127">
        <f>Internal!$CI156/25*100</f>
        <v>33.333333333333329</v>
      </c>
      <c r="CK156" s="127">
        <f>AVERAGE(Internal!$BZ156,Internal!$BQ156,Internal!$BH156,Internal!$AY156,Internal!$AP156,Internal!$AF156,Internal!$V156,Internal!$L156)</f>
        <v>2</v>
      </c>
      <c r="CL156" s="127">
        <f>AVERAGE(Internal!$L156,Internal!$V156,Internal!$AF156,Internal!$AP156)</f>
        <v>2</v>
      </c>
      <c r="CM156" s="133"/>
    </row>
    <row r="157" spans="1:91" s="106" customFormat="1" ht="23.1" customHeight="1" x14ac:dyDescent="0.3">
      <c r="A157" s="134">
        <v>154</v>
      </c>
      <c r="B157" s="134" t="s">
        <v>92</v>
      </c>
      <c r="C157" s="135" t="s">
        <v>93</v>
      </c>
      <c r="D157" s="128"/>
      <c r="E157" s="128">
        <f>'RP 1'!Q156</f>
        <v>2.6</v>
      </c>
      <c r="F157" s="128">
        <f>'RP 1'!W156</f>
        <v>2</v>
      </c>
      <c r="G157" s="127">
        <f>'RP 1'!AC156</f>
        <v>2</v>
      </c>
      <c r="H157" s="127">
        <f>'RP 1'!AI156</f>
        <v>1</v>
      </c>
      <c r="I157" s="128"/>
      <c r="J157" s="128">
        <f>'RP 1'!AU156</f>
        <v>1</v>
      </c>
      <c r="K157" s="128">
        <f>'RP 1'!AZ156</f>
        <v>3</v>
      </c>
      <c r="L157" s="128">
        <f>'RP 1'!BG156</f>
        <v>0</v>
      </c>
      <c r="M157" s="128"/>
      <c r="N157" s="128"/>
      <c r="O157" s="128">
        <f>'R P- 2'!Q156</f>
        <v>2.6</v>
      </c>
      <c r="P157" s="128">
        <f>'R P- 2'!W156</f>
        <v>2</v>
      </c>
      <c r="Q157" s="128">
        <f>'R P- 2'!AC156</f>
        <v>2</v>
      </c>
      <c r="R157" s="128">
        <f>'R P- 2'!AI156</f>
        <v>1</v>
      </c>
      <c r="S157" s="128"/>
      <c r="T157" s="128">
        <f>'R P- 2'!AU156</f>
        <v>1</v>
      </c>
      <c r="U157" s="128">
        <f>'R P- 2'!BA156</f>
        <v>3</v>
      </c>
      <c r="V157" s="128">
        <f>'R P- 2'!BG156</f>
        <v>4</v>
      </c>
      <c r="W157" s="128"/>
      <c r="X157" s="128"/>
      <c r="Y157" s="128">
        <f>'R P - 3'!Q156</f>
        <v>0.6</v>
      </c>
      <c r="Z157" s="128">
        <f>'R P - 3'!W156</f>
        <v>0</v>
      </c>
      <c r="AA157" s="128">
        <f>'R P - 3'!AC156</f>
        <v>0</v>
      </c>
      <c r="AB157" s="128">
        <f>'R P - 3'!AI156</f>
        <v>0</v>
      </c>
      <c r="AC157" s="128"/>
      <c r="AD157" s="128">
        <f>'R P - 3'!AU156</f>
        <v>0</v>
      </c>
      <c r="AE157" s="128">
        <f>'R P - 3'!BA156</f>
        <v>0</v>
      </c>
      <c r="AF157" s="128">
        <f>'R P - 3'!BG156</f>
        <v>0</v>
      </c>
      <c r="AG157" s="128"/>
      <c r="AH157" s="128"/>
      <c r="AI157" s="128">
        <f>'R P -4'!Q156</f>
        <v>2.4</v>
      </c>
      <c r="AJ157" s="128">
        <f>'R P -4'!W156</f>
        <v>2.3333333333333335</v>
      </c>
      <c r="AK157" s="128">
        <f>'R P -4'!AC156</f>
        <v>1</v>
      </c>
      <c r="AL157" s="128">
        <f>'R P -4'!AI156</f>
        <v>1</v>
      </c>
      <c r="AM157" s="128"/>
      <c r="AN157" s="128">
        <f>'R P -4'!AU156</f>
        <v>1</v>
      </c>
      <c r="AO157" s="128">
        <f>'R P -4'!BA156</f>
        <v>2</v>
      </c>
      <c r="AP157" s="128">
        <f>'R P -4'!BG156</f>
        <v>2</v>
      </c>
      <c r="AQ157" s="128"/>
      <c r="AR157" s="128"/>
      <c r="AS157" s="128">
        <f>'Reflection -1 '!R156</f>
        <v>4</v>
      </c>
      <c r="AT157" s="128"/>
      <c r="AU157" s="128"/>
      <c r="AV157" s="128"/>
      <c r="AW157" s="128"/>
      <c r="AX157" s="128"/>
      <c r="AY157" s="128">
        <f>'Reflection -1 '!BB156</f>
        <v>4.5</v>
      </c>
      <c r="AZ157" s="128"/>
      <c r="BA157" s="128"/>
      <c r="BB157" s="128">
        <f>'Reflection -2'!Q156</f>
        <v>2.6666666666666665</v>
      </c>
      <c r="BC157" s="128"/>
      <c r="BD157" s="128"/>
      <c r="BE157" s="128"/>
      <c r="BF157" s="128"/>
      <c r="BG157" s="128"/>
      <c r="BH157" s="128">
        <f>'Reflection -2'!BA156</f>
        <v>2.5</v>
      </c>
      <c r="BI157" s="128"/>
      <c r="BJ157" s="128"/>
      <c r="BK157" s="128">
        <f>'Reflection -3'!Q156</f>
        <v>1.6666666666666667</v>
      </c>
      <c r="BL157" s="128"/>
      <c r="BM157" s="128"/>
      <c r="BN157" s="128"/>
      <c r="BO157" s="128"/>
      <c r="BP157" s="128"/>
      <c r="BQ157" s="128">
        <f>'Reflection -3'!BA156</f>
        <v>1.6666666666666667</v>
      </c>
      <c r="BR157" s="128"/>
      <c r="BS157" s="128"/>
      <c r="BT157" s="128">
        <f>'Reflection -3'!Q156</f>
        <v>1.6666666666666667</v>
      </c>
      <c r="BU157" s="128"/>
      <c r="BV157" s="128"/>
      <c r="BW157" s="128"/>
      <c r="BX157" s="128"/>
      <c r="BY157" s="128"/>
      <c r="BZ157" s="128">
        <f>'Reflection -4'!BA156</f>
        <v>2.5</v>
      </c>
      <c r="CA157" s="128"/>
      <c r="CB157" s="127"/>
      <c r="CC157" s="128">
        <f>AVERAGE(Internal!$E157,Internal!$O157,Internal!$Y157,Internal!$AI157,Internal!$AS157,Internal!$BB157,Internal!$BK157,Internal!$BT157)</f>
        <v>2.2749999999999999</v>
      </c>
      <c r="CD157" s="128">
        <f>AVERAGE(Internal!$F157,Internal!$P157,Internal!$Z157,Internal!$AJ157)</f>
        <v>1.5833333333333335</v>
      </c>
      <c r="CE157" s="127">
        <f>AVERAGE(Internal!$AK157,Internal!$AA157,Internal!$Q157,Internal!$G157)</f>
        <v>1.25</v>
      </c>
      <c r="CF157" s="128">
        <f>AVERAGE(Internal!$H157,Internal!$R157,Internal!$AB157,Internal!$AL157)</f>
        <v>0.75</v>
      </c>
      <c r="CG157" s="127"/>
      <c r="CH157" s="128">
        <f>AVERAGE(Internal!$AN157,Internal!$AD157,Internal!$T157,Internal!$J157)</f>
        <v>0.75</v>
      </c>
      <c r="CI157" s="128">
        <f>Internal!$CC157+Internal!$CD157+Internal!$CE157+Internal!$CF157+Internal!$CH157</f>
        <v>6.6083333333333334</v>
      </c>
      <c r="CJ157" s="128">
        <f>Internal!$CI157/25*100</f>
        <v>26.43333333333333</v>
      </c>
      <c r="CK157" s="128">
        <f>AVERAGE(Internal!$BZ157,Internal!$BQ157,Internal!$BH157,Internal!$AY157,Internal!$AP157,Internal!$AF157,Internal!$V157,Internal!$L157)</f>
        <v>2.1458333333333335</v>
      </c>
      <c r="CL157" s="128">
        <f>AVERAGE(Internal!$L157,Internal!$V157,Internal!$AF157,Internal!$AP157)</f>
        <v>1.5</v>
      </c>
      <c r="CM157" s="136"/>
    </row>
    <row r="158" spans="1:91" s="106" customFormat="1" ht="23.1" customHeight="1" x14ac:dyDescent="0.3">
      <c r="A158" s="131">
        <v>155</v>
      </c>
      <c r="B158" s="131" t="s">
        <v>187</v>
      </c>
      <c r="C158" s="132" t="s">
        <v>188</v>
      </c>
      <c r="D158" s="127"/>
      <c r="E158" s="127">
        <f>'RP 1'!Q157</f>
        <v>2.8</v>
      </c>
      <c r="F158" s="127">
        <f>'RP 1'!W157</f>
        <v>2</v>
      </c>
      <c r="G158" s="127">
        <f>'RP 1'!AC157</f>
        <v>2.5</v>
      </c>
      <c r="H158" s="127">
        <f>'RP 1'!AI157</f>
        <v>2.5</v>
      </c>
      <c r="I158" s="127"/>
      <c r="J158" s="127">
        <f>'RP 1'!AU157</f>
        <v>2</v>
      </c>
      <c r="K158" s="127">
        <f>'RP 1'!AZ157</f>
        <v>0</v>
      </c>
      <c r="L158" s="127">
        <f>'RP 1'!BG157</f>
        <v>0</v>
      </c>
      <c r="M158" s="127"/>
      <c r="N158" s="127"/>
      <c r="O158" s="127">
        <f>'R P- 2'!Q157</f>
        <v>2.6</v>
      </c>
      <c r="P158" s="127">
        <f>'R P- 2'!W157</f>
        <v>2.6666666666666665</v>
      </c>
      <c r="Q158" s="127">
        <f>'R P- 2'!AC157</f>
        <v>2.5</v>
      </c>
      <c r="R158" s="127">
        <f>'R P- 2'!AI157</f>
        <v>2.5</v>
      </c>
      <c r="S158" s="127"/>
      <c r="T158" s="127">
        <f>'R P- 2'!AU157</f>
        <v>3</v>
      </c>
      <c r="U158" s="127">
        <f>'R P- 2'!BA157</f>
        <v>2.6666666666666665</v>
      </c>
      <c r="V158" s="127">
        <f>'R P- 2'!BG157</f>
        <v>2</v>
      </c>
      <c r="W158" s="127"/>
      <c r="X158" s="127"/>
      <c r="Y158" s="127" t="str">
        <f>'R P - 3'!Q157</f>
        <v>0</v>
      </c>
      <c r="Z158" s="127" t="str">
        <f>'R P - 3'!W157</f>
        <v>0</v>
      </c>
      <c r="AA158" s="127">
        <f>'R P - 3'!AC157</f>
        <v>0</v>
      </c>
      <c r="AB158" s="127" t="str">
        <f>'R P - 3'!AI157</f>
        <v>0</v>
      </c>
      <c r="AC158" s="127"/>
      <c r="AD158" s="127" t="str">
        <f>'R P - 3'!AU157</f>
        <v>0</v>
      </c>
      <c r="AE158" s="127" t="str">
        <f>'R P - 3'!BA157</f>
        <v>0</v>
      </c>
      <c r="AF158" s="127" t="str">
        <f>'R P - 3'!BG157</f>
        <v>0</v>
      </c>
      <c r="AG158" s="127"/>
      <c r="AH158" s="127"/>
      <c r="AI158" s="127" t="str">
        <f>'R P -4'!Q157</f>
        <v>0</v>
      </c>
      <c r="AJ158" s="127" t="str">
        <f>'R P -4'!W157</f>
        <v>0</v>
      </c>
      <c r="AK158" s="127" t="str">
        <f>'R P -4'!AC157</f>
        <v>0</v>
      </c>
      <c r="AL158" s="127" t="str">
        <f>'R P -4'!AI157</f>
        <v>0</v>
      </c>
      <c r="AM158" s="127"/>
      <c r="AN158" s="127" t="str">
        <f>'R P -4'!AU157</f>
        <v>0</v>
      </c>
      <c r="AO158" s="127" t="str">
        <f>'R P -4'!BA157</f>
        <v>0</v>
      </c>
      <c r="AP158" s="127" t="str">
        <f>'R P -4'!BG157</f>
        <v>0</v>
      </c>
      <c r="AQ158" s="127"/>
      <c r="AR158" s="127"/>
      <c r="AS158" s="127">
        <f>'Reflection -1 '!R157</f>
        <v>4</v>
      </c>
      <c r="AT158" s="127"/>
      <c r="AU158" s="127"/>
      <c r="AV158" s="127"/>
      <c r="AW158" s="127"/>
      <c r="AX158" s="127"/>
      <c r="AY158" s="127">
        <f>'Reflection -1 '!BB157</f>
        <v>4.5</v>
      </c>
      <c r="AZ158" s="127"/>
      <c r="BA158" s="127"/>
      <c r="BB158" s="127">
        <f>'Reflection -2'!Q157</f>
        <v>2.6666666666666665</v>
      </c>
      <c r="BC158" s="127"/>
      <c r="BD158" s="127"/>
      <c r="BE158" s="127"/>
      <c r="BF158" s="127"/>
      <c r="BG158" s="127"/>
      <c r="BH158" s="127">
        <f>'Reflection -2'!BA157</f>
        <v>2.5</v>
      </c>
      <c r="BI158" s="127"/>
      <c r="BJ158" s="127"/>
      <c r="BK158" s="127">
        <f>'Reflection -3'!Q157</f>
        <v>1.6666666666666667</v>
      </c>
      <c r="BL158" s="127"/>
      <c r="BM158" s="127"/>
      <c r="BN158" s="127"/>
      <c r="BO158" s="127"/>
      <c r="BP158" s="127"/>
      <c r="BQ158" s="127">
        <f>'Reflection -3'!BA157</f>
        <v>1.6666666666666667</v>
      </c>
      <c r="BR158" s="127"/>
      <c r="BS158" s="127"/>
      <c r="BT158" s="127">
        <f>'Reflection -3'!Q157</f>
        <v>1.6666666666666667</v>
      </c>
      <c r="BU158" s="127"/>
      <c r="BV158" s="127"/>
      <c r="BW158" s="127"/>
      <c r="BX158" s="127"/>
      <c r="BY158" s="127"/>
      <c r="BZ158" s="127">
        <f>'Reflection -4'!BA157</f>
        <v>2.5</v>
      </c>
      <c r="CA158" s="127"/>
      <c r="CB158" s="127"/>
      <c r="CC158" s="127">
        <f>AVERAGE(Internal!$E158,Internal!$O158,Internal!$Y158,Internal!$AI158,Internal!$AS158,Internal!$BB158,Internal!$BK158,Internal!$BT158)</f>
        <v>2.5666666666666664</v>
      </c>
      <c r="CD158" s="127">
        <f>AVERAGE(Internal!$F158,Internal!$P158,Internal!$Z158,Internal!$AJ158)</f>
        <v>2.333333333333333</v>
      </c>
      <c r="CE158" s="127">
        <f>AVERAGE(Internal!$AK158,Internal!$AA158,Internal!$Q158,Internal!$G158)</f>
        <v>1.6666666666666667</v>
      </c>
      <c r="CF158" s="127">
        <f>AVERAGE(Internal!$H158,Internal!$R158,Internal!$AB158,Internal!$AL158)</f>
        <v>2.5</v>
      </c>
      <c r="CG158" s="127"/>
      <c r="CH158" s="127">
        <f>AVERAGE(Internal!$AN158,Internal!$AD158,Internal!$T158,Internal!$J158)</f>
        <v>2.5</v>
      </c>
      <c r="CI158" s="127">
        <f>Internal!$CC158+Internal!$CD158+Internal!$CE158+Internal!$CF158+Internal!$CH158</f>
        <v>11.566666666666666</v>
      </c>
      <c r="CJ158" s="127">
        <f>Internal!$CI158/25*100</f>
        <v>46.266666666666666</v>
      </c>
      <c r="CK158" s="127">
        <f>AVERAGE(Internal!$BZ158,Internal!$BQ158,Internal!$BH158,Internal!$AY158,Internal!$AP158,Internal!$AF158,Internal!$V158,Internal!$L158)</f>
        <v>2.1944444444444446</v>
      </c>
      <c r="CL158" s="127">
        <f>AVERAGE(Internal!$L158,Internal!$V158,Internal!$AF158,Internal!$AP158)</f>
        <v>1</v>
      </c>
      <c r="CM158" s="133"/>
    </row>
    <row r="159" spans="1:91" s="106" customFormat="1" ht="23.1" customHeight="1" x14ac:dyDescent="0.3">
      <c r="A159" s="134">
        <v>156</v>
      </c>
      <c r="B159" s="134" t="s">
        <v>173</v>
      </c>
      <c r="C159" s="135" t="s">
        <v>174</v>
      </c>
      <c r="D159" s="128"/>
      <c r="E159" s="128">
        <f>'RP 1'!Q158</f>
        <v>1</v>
      </c>
      <c r="F159" s="128">
        <f>'RP 1'!W158</f>
        <v>1</v>
      </c>
      <c r="G159" s="127">
        <f>'RP 1'!AC158</f>
        <v>1</v>
      </c>
      <c r="H159" s="127">
        <f>'RP 1'!AI158</f>
        <v>1</v>
      </c>
      <c r="I159" s="128"/>
      <c r="J159" s="128">
        <f>'RP 1'!AU158</f>
        <v>1</v>
      </c>
      <c r="K159" s="128">
        <f>'RP 1'!AZ158</f>
        <v>0</v>
      </c>
      <c r="L159" s="128">
        <f>'RP 1'!BG158</f>
        <v>0</v>
      </c>
      <c r="M159" s="128"/>
      <c r="N159" s="128"/>
      <c r="O159" s="128">
        <f>'R P- 2'!Q158</f>
        <v>1</v>
      </c>
      <c r="P159" s="128">
        <f>'R P- 2'!W158</f>
        <v>1</v>
      </c>
      <c r="Q159" s="128">
        <f>'R P- 2'!AC158</f>
        <v>1</v>
      </c>
      <c r="R159" s="128">
        <f>'R P- 2'!AI158</f>
        <v>1</v>
      </c>
      <c r="S159" s="128"/>
      <c r="T159" s="128">
        <f>'R P- 2'!AU158</f>
        <v>1</v>
      </c>
      <c r="U159" s="128">
        <f>'R P- 2'!BA158</f>
        <v>0.91666666666666663</v>
      </c>
      <c r="V159" s="128">
        <f>'R P- 2'!BG158</f>
        <v>1</v>
      </c>
      <c r="W159" s="128"/>
      <c r="X159" s="128"/>
      <c r="Y159" s="128" t="str">
        <f>'R P - 3'!Q158</f>
        <v>0</v>
      </c>
      <c r="Z159" s="128" t="str">
        <f>'R P - 3'!W158</f>
        <v>0</v>
      </c>
      <c r="AA159" s="128">
        <f>'R P - 3'!AC158</f>
        <v>0</v>
      </c>
      <c r="AB159" s="128" t="str">
        <f>'R P - 3'!AI158</f>
        <v>0</v>
      </c>
      <c r="AC159" s="128"/>
      <c r="AD159" s="128" t="str">
        <f>'R P - 3'!AU158</f>
        <v>0</v>
      </c>
      <c r="AE159" s="128" t="str">
        <f>'R P - 3'!BA158</f>
        <v>0</v>
      </c>
      <c r="AF159" s="128" t="str">
        <f>'R P - 3'!BG158</f>
        <v>0</v>
      </c>
      <c r="AG159" s="128"/>
      <c r="AH159" s="128"/>
      <c r="AI159" s="128" t="str">
        <f>'R P -4'!Q158</f>
        <v>0</v>
      </c>
      <c r="AJ159" s="128" t="str">
        <f>'R P -4'!W158</f>
        <v>0</v>
      </c>
      <c r="AK159" s="128" t="str">
        <f>'R P -4'!AC158</f>
        <v>0</v>
      </c>
      <c r="AL159" s="128" t="str">
        <f>'R P -4'!AI158</f>
        <v>0</v>
      </c>
      <c r="AM159" s="128"/>
      <c r="AN159" s="128" t="str">
        <f>'R P -4'!AU158</f>
        <v>0</v>
      </c>
      <c r="AO159" s="128" t="str">
        <f>'R P -4'!BA158</f>
        <v>0</v>
      </c>
      <c r="AP159" s="128" t="str">
        <f>'R P -4'!BG158</f>
        <v>0</v>
      </c>
      <c r="AQ159" s="128"/>
      <c r="AR159" s="128"/>
      <c r="AS159" s="128">
        <f>'Reflection -1 '!R158</f>
        <v>3</v>
      </c>
      <c r="AT159" s="128"/>
      <c r="AU159" s="128"/>
      <c r="AV159" s="128"/>
      <c r="AW159" s="128"/>
      <c r="AX159" s="128"/>
      <c r="AY159" s="128">
        <f>'Reflection -1 '!BB158</f>
        <v>3.5</v>
      </c>
      <c r="AZ159" s="128"/>
      <c r="BA159" s="128"/>
      <c r="BB159" s="128">
        <f>'Reflection -2'!Q158</f>
        <v>4</v>
      </c>
      <c r="BC159" s="128"/>
      <c r="BD159" s="128"/>
      <c r="BE159" s="128"/>
      <c r="BF159" s="128"/>
      <c r="BG159" s="128"/>
      <c r="BH159" s="128">
        <f>'Reflection -2'!BA158</f>
        <v>2.5</v>
      </c>
      <c r="BI159" s="128"/>
      <c r="BJ159" s="128"/>
      <c r="BK159" s="128">
        <f>'Reflection -3'!Q158</f>
        <v>3.6666666666666665</v>
      </c>
      <c r="BL159" s="128"/>
      <c r="BM159" s="128"/>
      <c r="BN159" s="128"/>
      <c r="BO159" s="128"/>
      <c r="BP159" s="128"/>
      <c r="BQ159" s="128">
        <f>'Reflection -3'!BA158</f>
        <v>1.6666666666666667</v>
      </c>
      <c r="BR159" s="128"/>
      <c r="BS159" s="128"/>
      <c r="BT159" s="128">
        <f>'Reflection -3'!Q158</f>
        <v>3.6666666666666665</v>
      </c>
      <c r="BU159" s="128"/>
      <c r="BV159" s="128"/>
      <c r="BW159" s="128"/>
      <c r="BX159" s="128"/>
      <c r="BY159" s="128"/>
      <c r="BZ159" s="128">
        <f>'Reflection -4'!BA158</f>
        <v>2.5</v>
      </c>
      <c r="CA159" s="128"/>
      <c r="CB159" s="127"/>
      <c r="CC159" s="128">
        <f>AVERAGE(Internal!$E159,Internal!$O159,Internal!$Y159,Internal!$AI159,Internal!$AS159,Internal!$BB159,Internal!$BK159,Internal!$BT159)</f>
        <v>2.7222222222222219</v>
      </c>
      <c r="CD159" s="128">
        <f>AVERAGE(Internal!$F159,Internal!$P159,Internal!$Z159,Internal!$AJ159)</f>
        <v>1</v>
      </c>
      <c r="CE159" s="127">
        <f>AVERAGE(Internal!$AK159,Internal!$AA159,Internal!$Q159,Internal!$G159)</f>
        <v>0.66666666666666663</v>
      </c>
      <c r="CF159" s="128">
        <f>AVERAGE(Internal!$H159,Internal!$R159,Internal!$AB159,Internal!$AL159)</f>
        <v>1</v>
      </c>
      <c r="CG159" s="127"/>
      <c r="CH159" s="128">
        <f>AVERAGE(Internal!$AN159,Internal!$AD159,Internal!$T159,Internal!$J159)</f>
        <v>1</v>
      </c>
      <c r="CI159" s="128">
        <f>Internal!$CC159+Internal!$CD159+Internal!$CE159+Internal!$CF159+Internal!$CH159</f>
        <v>6.3888888888888884</v>
      </c>
      <c r="CJ159" s="128">
        <f>Internal!$CI159/25*100</f>
        <v>25.555555555555554</v>
      </c>
      <c r="CK159" s="128">
        <f>AVERAGE(Internal!$BZ159,Internal!$BQ159,Internal!$BH159,Internal!$AY159,Internal!$AP159,Internal!$AF159,Internal!$V159,Internal!$L159)</f>
        <v>1.8611111111111114</v>
      </c>
      <c r="CL159" s="128">
        <f>AVERAGE(Internal!$L159,Internal!$V159,Internal!$AF159,Internal!$AP159)</f>
        <v>0.5</v>
      </c>
      <c r="CM159" s="136"/>
    </row>
    <row r="160" spans="1:91" s="106" customFormat="1" ht="23.1" customHeight="1" x14ac:dyDescent="0.3">
      <c r="A160" s="131">
        <v>157</v>
      </c>
      <c r="B160" s="131" t="s">
        <v>204</v>
      </c>
      <c r="C160" s="132" t="s">
        <v>205</v>
      </c>
      <c r="D160" s="127"/>
      <c r="E160" s="127">
        <f>'RP 1'!Q159</f>
        <v>2</v>
      </c>
      <c r="F160" s="127">
        <f>'RP 1'!W159</f>
        <v>2</v>
      </c>
      <c r="G160" s="127">
        <f>'RP 1'!AC159</f>
        <v>2</v>
      </c>
      <c r="H160" s="127">
        <f>'RP 1'!AI159</f>
        <v>2</v>
      </c>
      <c r="I160" s="127"/>
      <c r="J160" s="127">
        <f>'RP 1'!AU159</f>
        <v>2</v>
      </c>
      <c r="K160" s="127">
        <f>'RP 1'!AZ159</f>
        <v>0</v>
      </c>
      <c r="L160" s="127">
        <f>'RP 1'!BG159</f>
        <v>0</v>
      </c>
      <c r="M160" s="127"/>
      <c r="N160" s="127"/>
      <c r="O160" s="127">
        <f>'R P- 2'!Q159</f>
        <v>2</v>
      </c>
      <c r="P160" s="127">
        <f>'R P- 2'!W159</f>
        <v>2</v>
      </c>
      <c r="Q160" s="127">
        <f>'R P- 2'!AC159</f>
        <v>2</v>
      </c>
      <c r="R160" s="127">
        <f>'R P- 2'!AI159</f>
        <v>2</v>
      </c>
      <c r="S160" s="127"/>
      <c r="T160" s="127">
        <f>'R P- 2'!AU159</f>
        <v>2</v>
      </c>
      <c r="U160" s="127">
        <f>'R P- 2'!BA159</f>
        <v>1.8333333333333333</v>
      </c>
      <c r="V160" s="127">
        <f>'R P- 2'!BG159</f>
        <v>2</v>
      </c>
      <c r="W160" s="127"/>
      <c r="X160" s="127"/>
      <c r="Y160" s="127" t="str">
        <f>'R P - 3'!Q159</f>
        <v>0</v>
      </c>
      <c r="Z160" s="127" t="str">
        <f>'R P - 3'!W159</f>
        <v>0</v>
      </c>
      <c r="AA160" s="127">
        <f>'R P - 3'!AC159</f>
        <v>0</v>
      </c>
      <c r="AB160" s="127" t="str">
        <f>'R P - 3'!AI159</f>
        <v>0</v>
      </c>
      <c r="AC160" s="127"/>
      <c r="AD160" s="127" t="str">
        <f>'R P - 3'!AU159</f>
        <v>0</v>
      </c>
      <c r="AE160" s="127" t="str">
        <f>'R P - 3'!BA159</f>
        <v>0</v>
      </c>
      <c r="AF160" s="127" t="str">
        <f>'R P - 3'!BG159</f>
        <v>0</v>
      </c>
      <c r="AG160" s="127"/>
      <c r="AH160" s="127"/>
      <c r="AI160" s="127" t="str">
        <f>'R P -4'!Q159</f>
        <v>0</v>
      </c>
      <c r="AJ160" s="127" t="str">
        <f>'R P -4'!W159</f>
        <v>0</v>
      </c>
      <c r="AK160" s="127" t="str">
        <f>'R P -4'!AC159</f>
        <v>0</v>
      </c>
      <c r="AL160" s="127" t="str">
        <f>'R P -4'!AI159</f>
        <v>0</v>
      </c>
      <c r="AM160" s="127"/>
      <c r="AN160" s="127" t="str">
        <f>'R P -4'!AU159</f>
        <v>0</v>
      </c>
      <c r="AO160" s="127" t="str">
        <f>'R P -4'!BA159</f>
        <v>0</v>
      </c>
      <c r="AP160" s="127" t="str">
        <f>'R P -4'!BG159</f>
        <v>0</v>
      </c>
      <c r="AQ160" s="127"/>
      <c r="AR160" s="127"/>
      <c r="AS160" s="127">
        <f>'Reflection -1 '!R159</f>
        <v>2.6666666666666665</v>
      </c>
      <c r="AT160" s="127"/>
      <c r="AU160" s="127"/>
      <c r="AV160" s="127"/>
      <c r="AW160" s="127"/>
      <c r="AX160" s="127"/>
      <c r="AY160" s="127">
        <f>'Reflection -1 '!BB159</f>
        <v>3.5</v>
      </c>
      <c r="AZ160" s="127"/>
      <c r="BA160" s="127"/>
      <c r="BB160" s="127">
        <f>'Reflection -2'!Q159</f>
        <v>0</v>
      </c>
      <c r="BC160" s="127"/>
      <c r="BD160" s="127"/>
      <c r="BE160" s="127"/>
      <c r="BF160" s="127"/>
      <c r="BG160" s="127"/>
      <c r="BH160" s="127">
        <f>'Reflection -2'!BA159</f>
        <v>0</v>
      </c>
      <c r="BI160" s="127"/>
      <c r="BJ160" s="127"/>
      <c r="BK160" s="127">
        <f>'Reflection -3'!Q159</f>
        <v>0</v>
      </c>
      <c r="BL160" s="127"/>
      <c r="BM160" s="127"/>
      <c r="BN160" s="127"/>
      <c r="BO160" s="127"/>
      <c r="BP160" s="127"/>
      <c r="BQ160" s="127">
        <f>'Reflection -3'!BA159</f>
        <v>0</v>
      </c>
      <c r="BR160" s="127"/>
      <c r="BS160" s="127"/>
      <c r="BT160" s="127">
        <f>'Reflection -3'!Q159</f>
        <v>0</v>
      </c>
      <c r="BU160" s="127"/>
      <c r="BV160" s="127"/>
      <c r="BW160" s="127"/>
      <c r="BX160" s="127"/>
      <c r="BY160" s="127"/>
      <c r="BZ160" s="127">
        <f>'Reflection -4'!BA159</f>
        <v>0</v>
      </c>
      <c r="CA160" s="127"/>
      <c r="CB160" s="127"/>
      <c r="CC160" s="127">
        <f>AVERAGE(Internal!$E160,Internal!$O160,Internal!$Y160,Internal!$AI160,Internal!$AS160,Internal!$BB160,Internal!$BK160,Internal!$BT160)</f>
        <v>1.1111111111111109</v>
      </c>
      <c r="CD160" s="127">
        <f>AVERAGE(Internal!$F160,Internal!$P160,Internal!$Z160,Internal!$AJ160)</f>
        <v>2</v>
      </c>
      <c r="CE160" s="127">
        <f>AVERAGE(Internal!$AK160,Internal!$AA160,Internal!$Q160,Internal!$G160)</f>
        <v>1.3333333333333333</v>
      </c>
      <c r="CF160" s="127">
        <f>AVERAGE(Internal!$H160,Internal!$R160,Internal!$AB160,Internal!$AL160)</f>
        <v>2</v>
      </c>
      <c r="CG160" s="127"/>
      <c r="CH160" s="127">
        <f>AVERAGE(Internal!$AN160,Internal!$AD160,Internal!$T160,Internal!$J160)</f>
        <v>2</v>
      </c>
      <c r="CI160" s="127">
        <f>Internal!$CC160+Internal!$CD160+Internal!$CE160+Internal!$CF160+Internal!$CH160</f>
        <v>8.4444444444444429</v>
      </c>
      <c r="CJ160" s="127">
        <f>Internal!$CI160/25*100</f>
        <v>33.777777777777771</v>
      </c>
      <c r="CK160" s="127">
        <f>AVERAGE(Internal!$BZ160,Internal!$BQ160,Internal!$BH160,Internal!$AY160,Internal!$AP160,Internal!$AF160,Internal!$V160,Internal!$L160)</f>
        <v>0.91666666666666663</v>
      </c>
      <c r="CL160" s="127">
        <f>AVERAGE(Internal!$L160,Internal!$V160,Internal!$AF160,Internal!$AP160)</f>
        <v>1</v>
      </c>
      <c r="CM160" s="133"/>
    </row>
    <row r="161" spans="1:91" s="106" customFormat="1" ht="23.1" customHeight="1" x14ac:dyDescent="0.3">
      <c r="A161" s="134">
        <v>158</v>
      </c>
      <c r="B161" s="134" t="s">
        <v>386</v>
      </c>
      <c r="C161" s="135" t="s">
        <v>387</v>
      </c>
      <c r="D161" s="128"/>
      <c r="E161" s="128" t="str">
        <f>'RP 1'!Q160</f>
        <v>0</v>
      </c>
      <c r="F161" s="128" t="str">
        <f>'RP 1'!W160</f>
        <v>0</v>
      </c>
      <c r="G161" s="127" t="str">
        <f>'RP 1'!AC160</f>
        <v>0</v>
      </c>
      <c r="H161" s="127" t="str">
        <f>'RP 1'!AI160</f>
        <v>0</v>
      </c>
      <c r="I161" s="128"/>
      <c r="J161" s="128" t="str">
        <f>'RP 1'!AU160</f>
        <v>0</v>
      </c>
      <c r="K161" s="128" t="str">
        <f>'RP 1'!AZ160</f>
        <v>0</v>
      </c>
      <c r="L161" s="128" t="str">
        <f>'RP 1'!BG160</f>
        <v>0</v>
      </c>
      <c r="M161" s="128"/>
      <c r="N161" s="128"/>
      <c r="O161" s="128" t="str">
        <f>'R P- 2'!Q160</f>
        <v>0</v>
      </c>
      <c r="P161" s="128" t="str">
        <f>'R P- 2'!W160</f>
        <v>0</v>
      </c>
      <c r="Q161" s="128" t="str">
        <f>'R P- 2'!AC160</f>
        <v>0</v>
      </c>
      <c r="R161" s="128" t="str">
        <f>'R P- 2'!AI160</f>
        <v>0</v>
      </c>
      <c r="S161" s="128"/>
      <c r="T161" s="128" t="str">
        <f>'R P- 2'!AU160</f>
        <v>0</v>
      </c>
      <c r="U161" s="128" t="str">
        <f>'R P- 2'!BA160</f>
        <v>0</v>
      </c>
      <c r="V161" s="128" t="str">
        <f>'R P- 2'!BG160</f>
        <v>0</v>
      </c>
      <c r="W161" s="128"/>
      <c r="X161" s="128"/>
      <c r="Y161" s="128" t="str">
        <f>'R P - 3'!Q160</f>
        <v>0</v>
      </c>
      <c r="Z161" s="128" t="str">
        <f>'R P - 3'!W160</f>
        <v>0</v>
      </c>
      <c r="AA161" s="128">
        <f>'R P - 3'!AC160</f>
        <v>0</v>
      </c>
      <c r="AB161" s="128" t="str">
        <f>'R P - 3'!AI160</f>
        <v>0</v>
      </c>
      <c r="AC161" s="128"/>
      <c r="AD161" s="128" t="str">
        <f>'R P - 3'!AU160</f>
        <v>0</v>
      </c>
      <c r="AE161" s="128" t="str">
        <f>'R P - 3'!BA160</f>
        <v>0</v>
      </c>
      <c r="AF161" s="128" t="str">
        <f>'R P - 3'!BG160</f>
        <v>0</v>
      </c>
      <c r="AG161" s="128"/>
      <c r="AH161" s="128"/>
      <c r="AI161" s="128" t="str">
        <f>'R P -4'!Q160</f>
        <v>0</v>
      </c>
      <c r="AJ161" s="128" t="str">
        <f>'R P -4'!W160</f>
        <v>0</v>
      </c>
      <c r="AK161" s="128" t="str">
        <f>'R P -4'!AC160</f>
        <v>0</v>
      </c>
      <c r="AL161" s="128" t="str">
        <f>'R P -4'!AI160</f>
        <v>0</v>
      </c>
      <c r="AM161" s="128"/>
      <c r="AN161" s="128" t="str">
        <f>'R P -4'!AU160</f>
        <v>0</v>
      </c>
      <c r="AO161" s="128" t="str">
        <f>'R P -4'!BA160</f>
        <v>0</v>
      </c>
      <c r="AP161" s="128" t="str">
        <f>'R P -4'!BG160</f>
        <v>0</v>
      </c>
      <c r="AQ161" s="128"/>
      <c r="AR161" s="128"/>
      <c r="AS161" s="128" t="str">
        <f>'Reflection -1 '!R160</f>
        <v>0</v>
      </c>
      <c r="AT161" s="128"/>
      <c r="AU161" s="128"/>
      <c r="AV161" s="128"/>
      <c r="AW161" s="128"/>
      <c r="AX161" s="128"/>
      <c r="AY161" s="128" t="str">
        <f>'Reflection -1 '!BB160</f>
        <v>0</v>
      </c>
      <c r="AZ161" s="128"/>
      <c r="BA161" s="128"/>
      <c r="BB161" s="128" t="str">
        <f>'Reflection -2'!Q160</f>
        <v>0</v>
      </c>
      <c r="BC161" s="128"/>
      <c r="BD161" s="128"/>
      <c r="BE161" s="128"/>
      <c r="BF161" s="128"/>
      <c r="BG161" s="128"/>
      <c r="BH161" s="128" t="str">
        <f>'Reflection -2'!BA160</f>
        <v>0</v>
      </c>
      <c r="BI161" s="128"/>
      <c r="BJ161" s="128"/>
      <c r="BK161" s="128" t="str">
        <f>'Reflection -3'!Q160</f>
        <v>0</v>
      </c>
      <c r="BL161" s="128"/>
      <c r="BM161" s="128"/>
      <c r="BN161" s="128"/>
      <c r="BO161" s="128"/>
      <c r="BP161" s="128"/>
      <c r="BQ161" s="128" t="str">
        <f>'Reflection -3'!BA160</f>
        <v>0</v>
      </c>
      <c r="BR161" s="128"/>
      <c r="BS161" s="128"/>
      <c r="BT161" s="128" t="str">
        <f>'Reflection -3'!Q160</f>
        <v>0</v>
      </c>
      <c r="BU161" s="128"/>
      <c r="BV161" s="128"/>
      <c r="BW161" s="128"/>
      <c r="BX161" s="128"/>
      <c r="BY161" s="128"/>
      <c r="BZ161" s="128" t="str">
        <f>'Reflection -4'!BA160</f>
        <v>0</v>
      </c>
      <c r="CA161" s="128"/>
      <c r="CB161" s="127"/>
      <c r="CC161" s="128" t="e">
        <f>AVERAGE(Internal!$E161,Internal!$O161,Internal!$Y161,Internal!$AI161,Internal!$AS161,Internal!$BB161,Internal!$BK161,Internal!$BT161)</f>
        <v>#DIV/0!</v>
      </c>
      <c r="CD161" s="128" t="e">
        <f>AVERAGE(Internal!$F161,Internal!$P161,Internal!$Z161,Internal!$AJ161)</f>
        <v>#DIV/0!</v>
      </c>
      <c r="CE161" s="127">
        <f>AVERAGE(Internal!$AK161,Internal!$AA161,Internal!$Q161,Internal!$G161)</f>
        <v>0</v>
      </c>
      <c r="CF161" s="128" t="e">
        <f>AVERAGE(Internal!$H161,Internal!$R161,Internal!$AB161,Internal!$AL161)</f>
        <v>#DIV/0!</v>
      </c>
      <c r="CG161" s="127"/>
      <c r="CH161" s="128" t="e">
        <f>AVERAGE(Internal!$AN161,Internal!$AD161,Internal!$T161,Internal!$J161)</f>
        <v>#DIV/0!</v>
      </c>
      <c r="CI161" s="128" t="e">
        <f>Internal!$CC161+Internal!$CD161+Internal!$CE161+Internal!$CF161+Internal!$CH161</f>
        <v>#DIV/0!</v>
      </c>
      <c r="CJ161" s="128" t="e">
        <f>Internal!$CI161/25*100</f>
        <v>#DIV/0!</v>
      </c>
      <c r="CK161" s="128" t="e">
        <f>AVERAGE(Internal!$BZ161,Internal!$BQ161,Internal!$BH161,Internal!$AY161,Internal!$AP161,Internal!$AF161,Internal!$V161,Internal!$L161)</f>
        <v>#DIV/0!</v>
      </c>
      <c r="CL161" s="128" t="e">
        <f>AVERAGE(Internal!$L161,Internal!$V161,Internal!$AF161,Internal!$AP161)</f>
        <v>#DIV/0!</v>
      </c>
      <c r="CM161" s="136"/>
    </row>
    <row r="162" spans="1:91" s="106" customFormat="1" ht="23.1" customHeight="1" x14ac:dyDescent="0.3">
      <c r="A162" s="131">
        <v>159</v>
      </c>
      <c r="B162" s="131" t="s">
        <v>189</v>
      </c>
      <c r="C162" s="132" t="s">
        <v>190</v>
      </c>
      <c r="D162" s="127"/>
      <c r="E162" s="127">
        <f>'RP 1'!Q161</f>
        <v>2</v>
      </c>
      <c r="F162" s="127">
        <f>'RP 1'!W161</f>
        <v>2</v>
      </c>
      <c r="G162" s="127">
        <f>'RP 1'!AC161</f>
        <v>2</v>
      </c>
      <c r="H162" s="127">
        <f>'RP 1'!AI161</f>
        <v>2</v>
      </c>
      <c r="I162" s="127"/>
      <c r="J162" s="127">
        <f>'RP 1'!AU161</f>
        <v>2</v>
      </c>
      <c r="K162" s="127">
        <f>'RP 1'!AZ161</f>
        <v>0</v>
      </c>
      <c r="L162" s="127">
        <f>'RP 1'!BG161</f>
        <v>0</v>
      </c>
      <c r="M162" s="127"/>
      <c r="N162" s="127"/>
      <c r="O162" s="127">
        <f>'R P- 2'!Q161</f>
        <v>2</v>
      </c>
      <c r="P162" s="127">
        <f>'R P- 2'!W161</f>
        <v>2</v>
      </c>
      <c r="Q162" s="127">
        <f>'R P- 2'!AC161</f>
        <v>2</v>
      </c>
      <c r="R162" s="127">
        <f>'R P- 2'!AI161</f>
        <v>2</v>
      </c>
      <c r="S162" s="127"/>
      <c r="T162" s="127">
        <f>'R P- 2'!AU161</f>
        <v>2</v>
      </c>
      <c r="U162" s="127">
        <f>'R P- 2'!BA161</f>
        <v>1.8333333333333333</v>
      </c>
      <c r="V162" s="127">
        <f>'R P- 2'!BG161</f>
        <v>2</v>
      </c>
      <c r="W162" s="127"/>
      <c r="X162" s="127"/>
      <c r="Y162" s="127" t="str">
        <f>'R P - 3'!Q161</f>
        <v>0</v>
      </c>
      <c r="Z162" s="127" t="str">
        <f>'R P - 3'!W161</f>
        <v>0</v>
      </c>
      <c r="AA162" s="127">
        <f>'R P - 3'!AC161</f>
        <v>0</v>
      </c>
      <c r="AB162" s="127" t="str">
        <f>'R P - 3'!AI161</f>
        <v>0</v>
      </c>
      <c r="AC162" s="127"/>
      <c r="AD162" s="127" t="str">
        <f>'R P - 3'!AU161</f>
        <v>0</v>
      </c>
      <c r="AE162" s="127" t="str">
        <f>'R P - 3'!BA161</f>
        <v>0</v>
      </c>
      <c r="AF162" s="127" t="str">
        <f>'R P - 3'!BG161</f>
        <v>0</v>
      </c>
      <c r="AG162" s="127"/>
      <c r="AH162" s="127"/>
      <c r="AI162" s="127" t="str">
        <f>'R P -4'!Q161</f>
        <v>0</v>
      </c>
      <c r="AJ162" s="127" t="str">
        <f>'R P -4'!W161</f>
        <v>0</v>
      </c>
      <c r="AK162" s="127" t="str">
        <f>'R P -4'!AC161</f>
        <v>0</v>
      </c>
      <c r="AL162" s="127" t="str">
        <f>'R P -4'!AI161</f>
        <v>0</v>
      </c>
      <c r="AM162" s="127"/>
      <c r="AN162" s="127" t="str">
        <f>'R P -4'!AU161</f>
        <v>0</v>
      </c>
      <c r="AO162" s="127" t="str">
        <f>'R P -4'!BA161</f>
        <v>0</v>
      </c>
      <c r="AP162" s="127" t="str">
        <f>'R P -4'!BG161</f>
        <v>0</v>
      </c>
      <c r="AQ162" s="127"/>
      <c r="AR162" s="127"/>
      <c r="AS162" s="127">
        <f>'Reflection -1 '!R161</f>
        <v>3</v>
      </c>
      <c r="AT162" s="127"/>
      <c r="AU162" s="127"/>
      <c r="AV162" s="127"/>
      <c r="AW162" s="127"/>
      <c r="AX162" s="127"/>
      <c r="AY162" s="127">
        <f>'Reflection -1 '!BB161</f>
        <v>3.5</v>
      </c>
      <c r="AZ162" s="127"/>
      <c r="BA162" s="127"/>
      <c r="BB162" s="127">
        <f>'Reflection -2'!Q161</f>
        <v>4</v>
      </c>
      <c r="BC162" s="127"/>
      <c r="BD162" s="127"/>
      <c r="BE162" s="127"/>
      <c r="BF162" s="127"/>
      <c r="BG162" s="127"/>
      <c r="BH162" s="127">
        <f>'Reflection -2'!BA161</f>
        <v>2.5</v>
      </c>
      <c r="BI162" s="127"/>
      <c r="BJ162" s="127"/>
      <c r="BK162" s="127">
        <f>'Reflection -3'!Q161</f>
        <v>1.6666666666666667</v>
      </c>
      <c r="BL162" s="127"/>
      <c r="BM162" s="127"/>
      <c r="BN162" s="127"/>
      <c r="BO162" s="127"/>
      <c r="BP162" s="127"/>
      <c r="BQ162" s="127">
        <f>'Reflection -3'!BA161</f>
        <v>1.6666666666666667</v>
      </c>
      <c r="BR162" s="127"/>
      <c r="BS162" s="127"/>
      <c r="BT162" s="127">
        <f>'Reflection -3'!Q161</f>
        <v>1.6666666666666667</v>
      </c>
      <c r="BU162" s="127"/>
      <c r="BV162" s="127"/>
      <c r="BW162" s="127"/>
      <c r="BX162" s="127"/>
      <c r="BY162" s="127"/>
      <c r="BZ162" s="127">
        <f>'Reflection -4'!BA161</f>
        <v>2.5</v>
      </c>
      <c r="CA162" s="127"/>
      <c r="CB162" s="127"/>
      <c r="CC162" s="127">
        <f>AVERAGE(Internal!$E162,Internal!$O162,Internal!$Y162,Internal!$AI162,Internal!$AS162,Internal!$BB162,Internal!$BK162,Internal!$BT162)</f>
        <v>2.3888888888888888</v>
      </c>
      <c r="CD162" s="127">
        <f>AVERAGE(Internal!$F162,Internal!$P162,Internal!$Z162,Internal!$AJ162)</f>
        <v>2</v>
      </c>
      <c r="CE162" s="127">
        <f>AVERAGE(Internal!$AK162,Internal!$AA162,Internal!$Q162,Internal!$G162)</f>
        <v>1.3333333333333333</v>
      </c>
      <c r="CF162" s="127">
        <f>AVERAGE(Internal!$H162,Internal!$R162,Internal!$AB162,Internal!$AL162)</f>
        <v>2</v>
      </c>
      <c r="CG162" s="127"/>
      <c r="CH162" s="127">
        <f>AVERAGE(Internal!$AN162,Internal!$AD162,Internal!$T162,Internal!$J162)</f>
        <v>2</v>
      </c>
      <c r="CI162" s="127">
        <f>Internal!$CC162+Internal!$CD162+Internal!$CE162+Internal!$CF162+Internal!$CH162</f>
        <v>9.7222222222222214</v>
      </c>
      <c r="CJ162" s="127">
        <f>Internal!$CI162/25*100</f>
        <v>38.888888888888886</v>
      </c>
      <c r="CK162" s="127">
        <f>AVERAGE(Internal!$BZ162,Internal!$BQ162,Internal!$BH162,Internal!$AY162,Internal!$AP162,Internal!$AF162,Internal!$V162,Internal!$L162)</f>
        <v>2.0277777777777781</v>
      </c>
      <c r="CL162" s="127">
        <f>AVERAGE(Internal!$L162,Internal!$V162,Internal!$AF162,Internal!$AP162)</f>
        <v>1</v>
      </c>
      <c r="CM162" s="133"/>
    </row>
    <row r="163" spans="1:91" s="106" customFormat="1" ht="23.1" customHeight="1" x14ac:dyDescent="0.3">
      <c r="A163" s="134">
        <v>160</v>
      </c>
      <c r="B163" s="134" t="s">
        <v>156</v>
      </c>
      <c r="C163" s="135" t="s">
        <v>157</v>
      </c>
      <c r="D163" s="128"/>
      <c r="E163" s="128">
        <f>'RP 1'!Q162</f>
        <v>1.8</v>
      </c>
      <c r="F163" s="128">
        <f>'RP 1'!W162</f>
        <v>1</v>
      </c>
      <c r="G163" s="127">
        <f>'RP 1'!AC162</f>
        <v>1</v>
      </c>
      <c r="H163" s="127">
        <f>'RP 1'!AI162</f>
        <v>1</v>
      </c>
      <c r="I163" s="128"/>
      <c r="J163" s="128">
        <f>'RP 1'!AU162</f>
        <v>1</v>
      </c>
      <c r="K163" s="128">
        <f>'RP 1'!AZ162</f>
        <v>1</v>
      </c>
      <c r="L163" s="128">
        <f>'RP 1'!BG162</f>
        <v>0</v>
      </c>
      <c r="M163" s="128"/>
      <c r="N163" s="128"/>
      <c r="O163" s="128">
        <f>'R P- 2'!Q162</f>
        <v>1.8</v>
      </c>
      <c r="P163" s="128">
        <f>'R P- 2'!W162</f>
        <v>1</v>
      </c>
      <c r="Q163" s="128">
        <f>'R P- 2'!AC162</f>
        <v>1</v>
      </c>
      <c r="R163" s="128">
        <f>'R P- 2'!AI162</f>
        <v>1</v>
      </c>
      <c r="S163" s="128"/>
      <c r="T163" s="128">
        <f>'R P- 2'!AU162</f>
        <v>1</v>
      </c>
      <c r="U163" s="128">
        <f>'R P- 2'!BA162</f>
        <v>1</v>
      </c>
      <c r="V163" s="128">
        <f>'R P- 2'!BG162</f>
        <v>2</v>
      </c>
      <c r="W163" s="128"/>
      <c r="X163" s="128"/>
      <c r="Y163" s="128">
        <f>'R P - 3'!Q162</f>
        <v>2.2000000000000002</v>
      </c>
      <c r="Z163" s="128">
        <f>'R P - 3'!W162</f>
        <v>0</v>
      </c>
      <c r="AA163" s="128">
        <f>'R P - 3'!AC162</f>
        <v>0</v>
      </c>
      <c r="AB163" s="128">
        <f>'R P - 3'!AI162</f>
        <v>0</v>
      </c>
      <c r="AC163" s="128"/>
      <c r="AD163" s="128">
        <f>'R P - 3'!AU162</f>
        <v>0</v>
      </c>
      <c r="AE163" s="128">
        <f>'R P - 3'!BA162</f>
        <v>0</v>
      </c>
      <c r="AF163" s="128">
        <f>'R P - 3'!BG162</f>
        <v>0</v>
      </c>
      <c r="AG163" s="128"/>
      <c r="AH163" s="128"/>
      <c r="AI163" s="128">
        <f>'R P -4'!Q162</f>
        <v>1</v>
      </c>
      <c r="AJ163" s="128">
        <f>'R P -4'!W162</f>
        <v>1</v>
      </c>
      <c r="AK163" s="128">
        <f>'R P -4'!AC162</f>
        <v>1</v>
      </c>
      <c r="AL163" s="128">
        <f>'R P -4'!AI162</f>
        <v>1</v>
      </c>
      <c r="AM163" s="128"/>
      <c r="AN163" s="128">
        <f>'R P -4'!AU162</f>
        <v>1</v>
      </c>
      <c r="AO163" s="128">
        <f>'R P -4'!BA162</f>
        <v>1</v>
      </c>
      <c r="AP163" s="128">
        <f>'R P -4'!BG162</f>
        <v>1</v>
      </c>
      <c r="AQ163" s="128"/>
      <c r="AR163" s="128"/>
      <c r="AS163" s="128">
        <f>'Reflection -1 '!R162</f>
        <v>0</v>
      </c>
      <c r="AT163" s="128"/>
      <c r="AU163" s="128"/>
      <c r="AV163" s="128"/>
      <c r="AW163" s="128"/>
      <c r="AX163" s="128"/>
      <c r="AY163" s="128">
        <f>'Reflection -1 '!BB162</f>
        <v>0</v>
      </c>
      <c r="AZ163" s="128"/>
      <c r="BA163" s="128"/>
      <c r="BB163" s="128">
        <f>'Reflection -2'!Q162</f>
        <v>3.6666666666666665</v>
      </c>
      <c r="BC163" s="128"/>
      <c r="BD163" s="128"/>
      <c r="BE163" s="128"/>
      <c r="BF163" s="128"/>
      <c r="BG163" s="128"/>
      <c r="BH163" s="128">
        <f>'Reflection -2'!BA162</f>
        <v>2.5</v>
      </c>
      <c r="BI163" s="128"/>
      <c r="BJ163" s="128"/>
      <c r="BK163" s="128">
        <f>'Reflection -3'!Q162</f>
        <v>0</v>
      </c>
      <c r="BL163" s="128"/>
      <c r="BM163" s="128"/>
      <c r="BN163" s="128"/>
      <c r="BO163" s="128"/>
      <c r="BP163" s="128"/>
      <c r="BQ163" s="128">
        <f>'Reflection -3'!BA162</f>
        <v>0</v>
      </c>
      <c r="BR163" s="128"/>
      <c r="BS163" s="128"/>
      <c r="BT163" s="128">
        <f>'Reflection -3'!Q162</f>
        <v>0</v>
      </c>
      <c r="BU163" s="128"/>
      <c r="BV163" s="128"/>
      <c r="BW163" s="128"/>
      <c r="BX163" s="128"/>
      <c r="BY163" s="128"/>
      <c r="BZ163" s="128">
        <f>'Reflection -4'!BA162</f>
        <v>2.5</v>
      </c>
      <c r="CA163" s="128"/>
      <c r="CB163" s="127"/>
      <c r="CC163" s="128">
        <f>AVERAGE(Internal!$E163,Internal!$O163,Internal!$Y163,Internal!$AI163,Internal!$AS163,Internal!$BB163,Internal!$BK163,Internal!$BT163)</f>
        <v>1.3083333333333333</v>
      </c>
      <c r="CD163" s="128">
        <f>AVERAGE(Internal!$F163,Internal!$P163,Internal!$Z163,Internal!$AJ163)</f>
        <v>0.75</v>
      </c>
      <c r="CE163" s="127">
        <f>AVERAGE(Internal!$AK163,Internal!$AA163,Internal!$Q163,Internal!$G163)</f>
        <v>0.75</v>
      </c>
      <c r="CF163" s="128">
        <f>AVERAGE(Internal!$H163,Internal!$R163,Internal!$AB163,Internal!$AL163)</f>
        <v>0.75</v>
      </c>
      <c r="CG163" s="127"/>
      <c r="CH163" s="128">
        <f>AVERAGE(Internal!$AN163,Internal!$AD163,Internal!$T163,Internal!$J163)</f>
        <v>0.75</v>
      </c>
      <c r="CI163" s="128">
        <f>Internal!$CC163+Internal!$CD163+Internal!$CE163+Internal!$CF163+Internal!$CH163</f>
        <v>4.3083333333333336</v>
      </c>
      <c r="CJ163" s="128">
        <f>Internal!$CI163/25*100</f>
        <v>17.233333333333334</v>
      </c>
      <c r="CK163" s="128">
        <f>AVERAGE(Internal!$BZ163,Internal!$BQ163,Internal!$BH163,Internal!$AY163,Internal!$AP163,Internal!$AF163,Internal!$V163,Internal!$L163)</f>
        <v>1</v>
      </c>
      <c r="CL163" s="128">
        <f>AVERAGE(Internal!$L163,Internal!$V163,Internal!$AF163,Internal!$AP163)</f>
        <v>0.75</v>
      </c>
      <c r="CM163" s="136"/>
    </row>
    <row r="164" spans="1:91" s="106" customFormat="1" ht="23.1" customHeight="1" x14ac:dyDescent="0.3">
      <c r="A164" s="131">
        <v>161</v>
      </c>
      <c r="B164" s="131" t="s">
        <v>388</v>
      </c>
      <c r="C164" s="132" t="s">
        <v>389</v>
      </c>
      <c r="D164" s="127"/>
      <c r="E164" s="127" t="str">
        <f>'RP 1'!Q163</f>
        <v>0</v>
      </c>
      <c r="F164" s="127" t="str">
        <f>'RP 1'!W163</f>
        <v>0</v>
      </c>
      <c r="G164" s="127" t="str">
        <f>'RP 1'!AC163</f>
        <v>0</v>
      </c>
      <c r="H164" s="127" t="str">
        <f>'RP 1'!AI163</f>
        <v>0</v>
      </c>
      <c r="I164" s="127"/>
      <c r="J164" s="127" t="str">
        <f>'RP 1'!AU163</f>
        <v>0</v>
      </c>
      <c r="K164" s="127" t="str">
        <f>'RP 1'!AZ163</f>
        <v>0</v>
      </c>
      <c r="L164" s="127" t="str">
        <f>'RP 1'!BG163</f>
        <v>0</v>
      </c>
      <c r="M164" s="127"/>
      <c r="N164" s="127"/>
      <c r="O164" s="127" t="str">
        <f>'R P- 2'!Q163</f>
        <v>0</v>
      </c>
      <c r="P164" s="127" t="str">
        <f>'R P- 2'!W163</f>
        <v>0</v>
      </c>
      <c r="Q164" s="127" t="str">
        <f>'R P- 2'!AC163</f>
        <v>0</v>
      </c>
      <c r="R164" s="127" t="str">
        <f>'R P- 2'!AI163</f>
        <v>0</v>
      </c>
      <c r="S164" s="127"/>
      <c r="T164" s="127" t="str">
        <f>'R P- 2'!AU163</f>
        <v>0</v>
      </c>
      <c r="U164" s="127" t="str">
        <f>'R P- 2'!BA163</f>
        <v>0</v>
      </c>
      <c r="V164" s="127" t="str">
        <f>'R P- 2'!BG163</f>
        <v>0</v>
      </c>
      <c r="W164" s="127"/>
      <c r="X164" s="127"/>
      <c r="Y164" s="127" t="str">
        <f>'R P - 3'!Q163</f>
        <v>0</v>
      </c>
      <c r="Z164" s="127" t="str">
        <f>'R P - 3'!W163</f>
        <v>0</v>
      </c>
      <c r="AA164" s="127">
        <f>'R P - 3'!AC163</f>
        <v>0</v>
      </c>
      <c r="AB164" s="127" t="str">
        <f>'R P - 3'!AI163</f>
        <v>0</v>
      </c>
      <c r="AC164" s="127"/>
      <c r="AD164" s="127" t="str">
        <f>'R P - 3'!AU163</f>
        <v>0</v>
      </c>
      <c r="AE164" s="127" t="str">
        <f>'R P - 3'!BA163</f>
        <v>0</v>
      </c>
      <c r="AF164" s="127" t="str">
        <f>'R P - 3'!BG163</f>
        <v>0</v>
      </c>
      <c r="AG164" s="127"/>
      <c r="AH164" s="127"/>
      <c r="AI164" s="127" t="str">
        <f>'R P -4'!Q163</f>
        <v>0</v>
      </c>
      <c r="AJ164" s="127" t="str">
        <f>'R P -4'!W163</f>
        <v>0</v>
      </c>
      <c r="AK164" s="127" t="str">
        <f>'R P -4'!AC163</f>
        <v>0</v>
      </c>
      <c r="AL164" s="127" t="str">
        <f>'R P -4'!AI163</f>
        <v>0</v>
      </c>
      <c r="AM164" s="127"/>
      <c r="AN164" s="127" t="str">
        <f>'R P -4'!AU163</f>
        <v>0</v>
      </c>
      <c r="AO164" s="127" t="str">
        <f>'R P -4'!BA163</f>
        <v>0</v>
      </c>
      <c r="AP164" s="127" t="str">
        <f>'R P -4'!BG163</f>
        <v>0</v>
      </c>
      <c r="AQ164" s="127"/>
      <c r="AR164" s="127"/>
      <c r="AS164" s="127" t="str">
        <f>'Reflection -1 '!R163</f>
        <v>0</v>
      </c>
      <c r="AT164" s="127"/>
      <c r="AU164" s="127"/>
      <c r="AV164" s="127"/>
      <c r="AW164" s="127"/>
      <c r="AX164" s="127"/>
      <c r="AY164" s="127" t="str">
        <f>'Reflection -1 '!BB163</f>
        <v>0</v>
      </c>
      <c r="AZ164" s="127"/>
      <c r="BA164" s="127"/>
      <c r="BB164" s="127" t="str">
        <f>'Reflection -2'!Q163</f>
        <v>0</v>
      </c>
      <c r="BC164" s="127"/>
      <c r="BD164" s="127"/>
      <c r="BE164" s="127"/>
      <c r="BF164" s="127"/>
      <c r="BG164" s="127"/>
      <c r="BH164" s="127" t="str">
        <f>'Reflection -2'!BA163</f>
        <v>0</v>
      </c>
      <c r="BI164" s="127"/>
      <c r="BJ164" s="127"/>
      <c r="BK164" s="127" t="str">
        <f>'Reflection -3'!Q163</f>
        <v>0</v>
      </c>
      <c r="BL164" s="127"/>
      <c r="BM164" s="127"/>
      <c r="BN164" s="127"/>
      <c r="BO164" s="127"/>
      <c r="BP164" s="127"/>
      <c r="BQ164" s="127" t="str">
        <f>'Reflection -3'!BA163</f>
        <v>0</v>
      </c>
      <c r="BR164" s="127"/>
      <c r="BS164" s="127"/>
      <c r="BT164" s="127" t="str">
        <f>'Reflection -3'!Q163</f>
        <v>0</v>
      </c>
      <c r="BU164" s="127"/>
      <c r="BV164" s="127"/>
      <c r="BW164" s="127"/>
      <c r="BX164" s="127"/>
      <c r="BY164" s="127"/>
      <c r="BZ164" s="127" t="str">
        <f>'Reflection -4'!BA163</f>
        <v>0</v>
      </c>
      <c r="CA164" s="127"/>
      <c r="CB164" s="127"/>
      <c r="CC164" s="127" t="e">
        <f>AVERAGE(Internal!$E164,Internal!$O164,Internal!$Y164,Internal!$AI164,Internal!$AS164,Internal!$BB164,Internal!$BK164,Internal!$BT164)</f>
        <v>#DIV/0!</v>
      </c>
      <c r="CD164" s="127" t="e">
        <f>AVERAGE(Internal!$F164,Internal!$P164,Internal!$Z164,Internal!$AJ164)</f>
        <v>#DIV/0!</v>
      </c>
      <c r="CE164" s="127">
        <f>AVERAGE(Internal!$AK164,Internal!$AA164,Internal!$Q164,Internal!$G164)</f>
        <v>0</v>
      </c>
      <c r="CF164" s="127" t="e">
        <f>AVERAGE(Internal!$H164,Internal!$R164,Internal!$AB164,Internal!$AL164)</f>
        <v>#DIV/0!</v>
      </c>
      <c r="CG164" s="127"/>
      <c r="CH164" s="127" t="e">
        <f>AVERAGE(Internal!$AN164,Internal!$AD164,Internal!$T164,Internal!$J164)</f>
        <v>#DIV/0!</v>
      </c>
      <c r="CI164" s="127" t="e">
        <f>Internal!$CC164+Internal!$CD164+Internal!$CE164+Internal!$CF164+Internal!$CH164</f>
        <v>#DIV/0!</v>
      </c>
      <c r="CJ164" s="127" t="e">
        <f>Internal!$CI164/25*100</f>
        <v>#DIV/0!</v>
      </c>
      <c r="CK164" s="127" t="e">
        <f>AVERAGE(Internal!$BZ164,Internal!$BQ164,Internal!$BH164,Internal!$AY164,Internal!$AP164,Internal!$AF164,Internal!$V164,Internal!$L164)</f>
        <v>#DIV/0!</v>
      </c>
      <c r="CL164" s="127" t="e">
        <f>AVERAGE(Internal!$L164,Internal!$V164,Internal!$AF164,Internal!$AP164)</f>
        <v>#DIV/0!</v>
      </c>
      <c r="CM164" s="133"/>
    </row>
    <row r="165" spans="1:91" s="106" customFormat="1" ht="23.1" customHeight="1" x14ac:dyDescent="0.3">
      <c r="A165" s="134">
        <v>162</v>
      </c>
      <c r="B165" s="134" t="s">
        <v>390</v>
      </c>
      <c r="C165" s="135" t="s">
        <v>391</v>
      </c>
      <c r="D165" s="128"/>
      <c r="E165" s="128" t="str">
        <f>'RP 1'!Q164</f>
        <v>0</v>
      </c>
      <c r="F165" s="128" t="str">
        <f>'RP 1'!W164</f>
        <v>0</v>
      </c>
      <c r="G165" s="127" t="str">
        <f>'RP 1'!AC164</f>
        <v>0</v>
      </c>
      <c r="H165" s="127" t="str">
        <f>'RP 1'!AI164</f>
        <v>0</v>
      </c>
      <c r="I165" s="128"/>
      <c r="J165" s="128" t="str">
        <f>'RP 1'!AU164</f>
        <v>0</v>
      </c>
      <c r="K165" s="128" t="str">
        <f>'RP 1'!AZ164</f>
        <v>0</v>
      </c>
      <c r="L165" s="128" t="str">
        <f>'RP 1'!BG164</f>
        <v>0</v>
      </c>
      <c r="M165" s="128"/>
      <c r="N165" s="128"/>
      <c r="O165" s="128" t="str">
        <f>'R P- 2'!Q164</f>
        <v>0</v>
      </c>
      <c r="P165" s="128" t="str">
        <f>'R P- 2'!W164</f>
        <v>0</v>
      </c>
      <c r="Q165" s="128" t="str">
        <f>'R P- 2'!AC164</f>
        <v>0</v>
      </c>
      <c r="R165" s="128" t="str">
        <f>'R P- 2'!AI164</f>
        <v>0</v>
      </c>
      <c r="S165" s="128"/>
      <c r="T165" s="128" t="str">
        <f>'R P- 2'!AU164</f>
        <v>0</v>
      </c>
      <c r="U165" s="128" t="str">
        <f>'R P- 2'!BA164</f>
        <v>0</v>
      </c>
      <c r="V165" s="128" t="str">
        <f>'R P- 2'!BG164</f>
        <v>0</v>
      </c>
      <c r="W165" s="128"/>
      <c r="X165" s="128"/>
      <c r="Y165" s="128">
        <f>'R P - 3'!Q164</f>
        <v>2.2000000000000002</v>
      </c>
      <c r="Z165" s="128">
        <f>'R P - 3'!W164</f>
        <v>2</v>
      </c>
      <c r="AA165" s="128">
        <f>'R P - 3'!AC164</f>
        <v>1</v>
      </c>
      <c r="AB165" s="128">
        <f>'R P - 3'!AI164</f>
        <v>1.3333333333333333</v>
      </c>
      <c r="AC165" s="128"/>
      <c r="AD165" s="128">
        <f>'R P - 3'!AU164</f>
        <v>2</v>
      </c>
      <c r="AE165" s="128">
        <f>'R P - 3'!BA164</f>
        <v>2</v>
      </c>
      <c r="AF165" s="128">
        <f>'R P - 3'!BG164</f>
        <v>2</v>
      </c>
      <c r="AG165" s="128"/>
      <c r="AH165" s="128"/>
      <c r="AI165" s="128" t="str">
        <f>'R P -4'!Q164</f>
        <v>0</v>
      </c>
      <c r="AJ165" s="128" t="str">
        <f>'R P -4'!W164</f>
        <v>0</v>
      </c>
      <c r="AK165" s="128" t="str">
        <f>'R P -4'!AC164</f>
        <v>0</v>
      </c>
      <c r="AL165" s="128" t="str">
        <f>'R P -4'!AI164</f>
        <v>0</v>
      </c>
      <c r="AM165" s="128"/>
      <c r="AN165" s="128" t="str">
        <f>'R P -4'!AU164</f>
        <v>0</v>
      </c>
      <c r="AO165" s="128" t="str">
        <f>'R P -4'!BA164</f>
        <v>0</v>
      </c>
      <c r="AP165" s="128" t="str">
        <f>'R P -4'!BG164</f>
        <v>0</v>
      </c>
      <c r="AQ165" s="128"/>
      <c r="AR165" s="128"/>
      <c r="AS165" s="128" t="str">
        <f>'Reflection -1 '!R164</f>
        <v>0</v>
      </c>
      <c r="AT165" s="128"/>
      <c r="AU165" s="128"/>
      <c r="AV165" s="128"/>
      <c r="AW165" s="128"/>
      <c r="AX165" s="128"/>
      <c r="AY165" s="128" t="str">
        <f>'Reflection -1 '!BB164</f>
        <v>0</v>
      </c>
      <c r="AZ165" s="128"/>
      <c r="BA165" s="128"/>
      <c r="BB165" s="128" t="str">
        <f>'Reflection -2'!Q164</f>
        <v>0</v>
      </c>
      <c r="BC165" s="128"/>
      <c r="BD165" s="128"/>
      <c r="BE165" s="128"/>
      <c r="BF165" s="128"/>
      <c r="BG165" s="128"/>
      <c r="BH165" s="128" t="str">
        <f>'Reflection -2'!BA164</f>
        <v>0</v>
      </c>
      <c r="BI165" s="128"/>
      <c r="BJ165" s="128"/>
      <c r="BK165" s="128" t="str">
        <f>'Reflection -3'!Q164</f>
        <v>0</v>
      </c>
      <c r="BL165" s="128"/>
      <c r="BM165" s="128"/>
      <c r="BN165" s="128"/>
      <c r="BO165" s="128"/>
      <c r="BP165" s="128"/>
      <c r="BQ165" s="128" t="str">
        <f>'Reflection -3'!BA164</f>
        <v>0</v>
      </c>
      <c r="BR165" s="128"/>
      <c r="BS165" s="128"/>
      <c r="BT165" s="128" t="str">
        <f>'Reflection -3'!Q164</f>
        <v>0</v>
      </c>
      <c r="BU165" s="128"/>
      <c r="BV165" s="128"/>
      <c r="BW165" s="128"/>
      <c r="BX165" s="128"/>
      <c r="BY165" s="128"/>
      <c r="BZ165" s="128" t="str">
        <f>'Reflection -4'!BA164</f>
        <v>0</v>
      </c>
      <c r="CA165" s="128"/>
      <c r="CB165" s="127"/>
      <c r="CC165" s="128">
        <f>AVERAGE(Internal!$E165,Internal!$O165,Internal!$Y165,Internal!$AI165,Internal!$AS165,Internal!$BB165,Internal!$BK165,Internal!$BT165)</f>
        <v>2.2000000000000002</v>
      </c>
      <c r="CD165" s="128">
        <f>AVERAGE(Internal!$F165,Internal!$P165,Internal!$Z165,Internal!$AJ165)</f>
        <v>2</v>
      </c>
      <c r="CE165" s="127">
        <f>AVERAGE(Internal!$AK165,Internal!$AA165,Internal!$Q165,Internal!$G165)</f>
        <v>1</v>
      </c>
      <c r="CF165" s="128">
        <f>AVERAGE(Internal!$H165,Internal!$R165,Internal!$AB165,Internal!$AL165)</f>
        <v>1.3333333333333333</v>
      </c>
      <c r="CG165" s="127"/>
      <c r="CH165" s="128">
        <f>AVERAGE(Internal!$AN165,Internal!$AD165,Internal!$T165,Internal!$J165)</f>
        <v>2</v>
      </c>
      <c r="CI165" s="128">
        <f>Internal!$CC165+Internal!$CD165+Internal!$CE165+Internal!$CF165+Internal!$CH165</f>
        <v>8.5333333333333332</v>
      </c>
      <c r="CJ165" s="128">
        <f>Internal!$CI165/25*100</f>
        <v>34.133333333333333</v>
      </c>
      <c r="CK165" s="128">
        <f>AVERAGE(Internal!$BZ165,Internal!$BQ165,Internal!$BH165,Internal!$AY165,Internal!$AP165,Internal!$AF165,Internal!$V165,Internal!$L165)</f>
        <v>2</v>
      </c>
      <c r="CL165" s="128">
        <f>AVERAGE(Internal!$L165,Internal!$V165,Internal!$AF165,Internal!$AP165)</f>
        <v>2</v>
      </c>
      <c r="CM165" s="136"/>
    </row>
    <row r="166" spans="1:91" s="106" customFormat="1" ht="23.1" customHeight="1" x14ac:dyDescent="0.3">
      <c r="A166" s="131">
        <v>163</v>
      </c>
      <c r="B166" s="131" t="s">
        <v>220</v>
      </c>
      <c r="C166" s="132" t="s">
        <v>221</v>
      </c>
      <c r="D166" s="127"/>
      <c r="E166" s="127">
        <f>'RP 1'!Q165</f>
        <v>2</v>
      </c>
      <c r="F166" s="127">
        <f>'RP 1'!W165</f>
        <v>2</v>
      </c>
      <c r="G166" s="127">
        <f>'RP 1'!AC165</f>
        <v>2</v>
      </c>
      <c r="H166" s="127">
        <f>'RP 1'!AI165</f>
        <v>2</v>
      </c>
      <c r="I166" s="127"/>
      <c r="J166" s="127">
        <f>'RP 1'!AU165</f>
        <v>2</v>
      </c>
      <c r="K166" s="127">
        <f>'RP 1'!AZ165</f>
        <v>0</v>
      </c>
      <c r="L166" s="127">
        <f>'RP 1'!BG165</f>
        <v>0</v>
      </c>
      <c r="M166" s="127"/>
      <c r="N166" s="127"/>
      <c r="O166" s="127">
        <f>'R P- 2'!Q165</f>
        <v>2</v>
      </c>
      <c r="P166" s="127">
        <f>'R P- 2'!W165</f>
        <v>2</v>
      </c>
      <c r="Q166" s="127">
        <f>'R P- 2'!AC165</f>
        <v>2</v>
      </c>
      <c r="R166" s="127">
        <f>'R P- 2'!AI165</f>
        <v>2</v>
      </c>
      <c r="S166" s="127"/>
      <c r="T166" s="127">
        <f>'R P- 2'!AU165</f>
        <v>2</v>
      </c>
      <c r="U166" s="127">
        <f>'R P- 2'!BA165</f>
        <v>1.8333333333333333</v>
      </c>
      <c r="V166" s="127">
        <f>'R P- 2'!BG165</f>
        <v>2</v>
      </c>
      <c r="W166" s="127"/>
      <c r="X166" s="127"/>
      <c r="Y166" s="127" t="str">
        <f>'R P - 3'!Q165</f>
        <v>0</v>
      </c>
      <c r="Z166" s="127" t="str">
        <f>'R P - 3'!W165</f>
        <v>0</v>
      </c>
      <c r="AA166" s="127">
        <f>'R P - 3'!AC165</f>
        <v>0</v>
      </c>
      <c r="AB166" s="127" t="str">
        <f>'R P - 3'!AI165</f>
        <v>0</v>
      </c>
      <c r="AC166" s="127"/>
      <c r="AD166" s="127" t="str">
        <f>'R P - 3'!AU165</f>
        <v>0</v>
      </c>
      <c r="AE166" s="127" t="str">
        <f>'R P - 3'!BA165</f>
        <v>0</v>
      </c>
      <c r="AF166" s="127" t="str">
        <f>'R P - 3'!BG165</f>
        <v>0</v>
      </c>
      <c r="AG166" s="127"/>
      <c r="AH166" s="127"/>
      <c r="AI166" s="127" t="str">
        <f>'R P -4'!Q165</f>
        <v>0</v>
      </c>
      <c r="AJ166" s="127" t="str">
        <f>'R P -4'!W165</f>
        <v>0</v>
      </c>
      <c r="AK166" s="127" t="str">
        <f>'R P -4'!AC165</f>
        <v>0</v>
      </c>
      <c r="AL166" s="127" t="str">
        <f>'R P -4'!AI165</f>
        <v>0</v>
      </c>
      <c r="AM166" s="127"/>
      <c r="AN166" s="127" t="str">
        <f>'R P -4'!AU165</f>
        <v>0</v>
      </c>
      <c r="AO166" s="127" t="str">
        <f>'R P -4'!BA165</f>
        <v>0</v>
      </c>
      <c r="AP166" s="127" t="str">
        <f>'R P -4'!BG165</f>
        <v>0</v>
      </c>
      <c r="AQ166" s="127"/>
      <c r="AR166" s="127"/>
      <c r="AS166" s="127">
        <f>'Reflection -1 '!R165</f>
        <v>2.6666666666666665</v>
      </c>
      <c r="AT166" s="127"/>
      <c r="AU166" s="127"/>
      <c r="AV166" s="127"/>
      <c r="AW166" s="127"/>
      <c r="AX166" s="127"/>
      <c r="AY166" s="127">
        <f>'Reflection -1 '!BB165</f>
        <v>3.5</v>
      </c>
      <c r="AZ166" s="127"/>
      <c r="BA166" s="127"/>
      <c r="BB166" s="127">
        <f>'Reflection -2'!Q165</f>
        <v>1</v>
      </c>
      <c r="BC166" s="127"/>
      <c r="BD166" s="127"/>
      <c r="BE166" s="127"/>
      <c r="BF166" s="127"/>
      <c r="BG166" s="127"/>
      <c r="BH166" s="127">
        <f>'Reflection -2'!BA165</f>
        <v>2.5</v>
      </c>
      <c r="BI166" s="127"/>
      <c r="BJ166" s="127"/>
      <c r="BK166" s="127">
        <f>'Reflection -3'!Q165</f>
        <v>3</v>
      </c>
      <c r="BL166" s="127"/>
      <c r="BM166" s="127"/>
      <c r="BN166" s="127"/>
      <c r="BO166" s="127"/>
      <c r="BP166" s="127"/>
      <c r="BQ166" s="127">
        <f>'Reflection -3'!BA165</f>
        <v>1.6666666666666667</v>
      </c>
      <c r="BR166" s="127"/>
      <c r="BS166" s="127"/>
      <c r="BT166" s="127">
        <f>'Reflection -3'!Q165</f>
        <v>3</v>
      </c>
      <c r="BU166" s="127"/>
      <c r="BV166" s="127"/>
      <c r="BW166" s="127"/>
      <c r="BX166" s="127"/>
      <c r="BY166" s="127"/>
      <c r="BZ166" s="127">
        <f>'Reflection -4'!BA165</f>
        <v>2.5</v>
      </c>
      <c r="CA166" s="127"/>
      <c r="CB166" s="127"/>
      <c r="CC166" s="127">
        <f>AVERAGE(Internal!$E166,Internal!$O166,Internal!$Y166,Internal!$AI166,Internal!$AS166,Internal!$BB166,Internal!$BK166,Internal!$BT166)</f>
        <v>2.2777777777777777</v>
      </c>
      <c r="CD166" s="127">
        <f>AVERAGE(Internal!$F166,Internal!$P166,Internal!$Z166,Internal!$AJ166)</f>
        <v>2</v>
      </c>
      <c r="CE166" s="127">
        <f>AVERAGE(Internal!$AK166,Internal!$AA166,Internal!$Q166,Internal!$G166)</f>
        <v>1.3333333333333333</v>
      </c>
      <c r="CF166" s="127">
        <f>AVERAGE(Internal!$H166,Internal!$R166,Internal!$AB166,Internal!$AL166)</f>
        <v>2</v>
      </c>
      <c r="CG166" s="127"/>
      <c r="CH166" s="127">
        <f>AVERAGE(Internal!$AN166,Internal!$AD166,Internal!$T166,Internal!$J166)</f>
        <v>2</v>
      </c>
      <c r="CI166" s="127">
        <f>Internal!$CC166+Internal!$CD166+Internal!$CE166+Internal!$CF166+Internal!$CH166</f>
        <v>9.6111111111111107</v>
      </c>
      <c r="CJ166" s="127">
        <f>Internal!$CI166/25*100</f>
        <v>38.444444444444443</v>
      </c>
      <c r="CK166" s="127">
        <f>AVERAGE(Internal!$BZ166,Internal!$BQ166,Internal!$BH166,Internal!$AY166,Internal!$AP166,Internal!$AF166,Internal!$V166,Internal!$L166)</f>
        <v>2.0277777777777781</v>
      </c>
      <c r="CL166" s="127">
        <f>AVERAGE(Internal!$L166,Internal!$V166,Internal!$AF166,Internal!$AP166)</f>
        <v>1</v>
      </c>
      <c r="CM166" s="133"/>
    </row>
    <row r="167" spans="1:91" s="106" customFormat="1" ht="23.1" customHeight="1" x14ac:dyDescent="0.3">
      <c r="A167" s="134">
        <v>164</v>
      </c>
      <c r="B167" s="134" t="s">
        <v>206</v>
      </c>
      <c r="C167" s="135" t="s">
        <v>207</v>
      </c>
      <c r="D167" s="128"/>
      <c r="E167" s="128">
        <f>'RP 1'!Q166</f>
        <v>3.4</v>
      </c>
      <c r="F167" s="128">
        <f>'RP 1'!W166</f>
        <v>3</v>
      </c>
      <c r="G167" s="127">
        <f>'RP 1'!AC166</f>
        <v>3.5</v>
      </c>
      <c r="H167" s="127">
        <f>'RP 1'!AI166</f>
        <v>3.5</v>
      </c>
      <c r="I167" s="128"/>
      <c r="J167" s="128">
        <f>'RP 1'!AU166</f>
        <v>3</v>
      </c>
      <c r="K167" s="128">
        <f>'RP 1'!AZ166</f>
        <v>0</v>
      </c>
      <c r="L167" s="128">
        <f>'RP 1'!BG166</f>
        <v>0</v>
      </c>
      <c r="M167" s="128"/>
      <c r="N167" s="128"/>
      <c r="O167" s="128">
        <f>'R P- 2'!Q166</f>
        <v>3</v>
      </c>
      <c r="P167" s="128">
        <f>'R P- 2'!W166</f>
        <v>3.6666666666666665</v>
      </c>
      <c r="Q167" s="128">
        <f>'R P- 2'!AC166</f>
        <v>3.5</v>
      </c>
      <c r="R167" s="128">
        <f>'R P- 2'!AI166</f>
        <v>3.5</v>
      </c>
      <c r="S167" s="128"/>
      <c r="T167" s="128">
        <f>'R P- 2'!AU166</f>
        <v>3</v>
      </c>
      <c r="U167" s="128">
        <f>'R P- 2'!BA166</f>
        <v>2.75</v>
      </c>
      <c r="V167" s="128">
        <f>'R P- 2'!BG166</f>
        <v>3</v>
      </c>
      <c r="W167" s="128"/>
      <c r="X167" s="128"/>
      <c r="Y167" s="128">
        <f>'R P - 3'!Q166</f>
        <v>3</v>
      </c>
      <c r="Z167" s="128">
        <f>'R P - 3'!W166</f>
        <v>3</v>
      </c>
      <c r="AA167" s="128">
        <f>'R P - 3'!AC166</f>
        <v>1.5</v>
      </c>
      <c r="AB167" s="128">
        <f>'R P - 3'!AI166</f>
        <v>3.3333333333333335</v>
      </c>
      <c r="AC167" s="128"/>
      <c r="AD167" s="128">
        <f>'R P - 3'!AU166</f>
        <v>2.6666666666666665</v>
      </c>
      <c r="AE167" s="128">
        <f>'R P - 3'!BA166</f>
        <v>0</v>
      </c>
      <c r="AF167" s="128">
        <f>'R P - 3'!BG166</f>
        <v>0</v>
      </c>
      <c r="AG167" s="128"/>
      <c r="AH167" s="128"/>
      <c r="AI167" s="128">
        <f>'R P -4'!Q166</f>
        <v>2.8</v>
      </c>
      <c r="AJ167" s="128">
        <f>'R P -4'!W166</f>
        <v>3.3333333333333335</v>
      </c>
      <c r="AK167" s="128">
        <f>'R P -4'!AC166</f>
        <v>2</v>
      </c>
      <c r="AL167" s="128">
        <f>'R P -4'!AI166</f>
        <v>2</v>
      </c>
      <c r="AM167" s="128"/>
      <c r="AN167" s="128">
        <f>'R P -4'!AU166</f>
        <v>2.3333333333333335</v>
      </c>
      <c r="AO167" s="128">
        <f>'R P -4'!BA166</f>
        <v>2</v>
      </c>
      <c r="AP167" s="128">
        <f>'R P -4'!BG166</f>
        <v>3</v>
      </c>
      <c r="AQ167" s="128"/>
      <c r="AR167" s="128"/>
      <c r="AS167" s="128">
        <f>'Reflection -1 '!R166</f>
        <v>2</v>
      </c>
      <c r="AT167" s="128"/>
      <c r="AU167" s="128"/>
      <c r="AV167" s="128"/>
      <c r="AW167" s="128"/>
      <c r="AX167" s="128"/>
      <c r="AY167" s="128">
        <f>'Reflection -1 '!BB166</f>
        <v>3.5</v>
      </c>
      <c r="AZ167" s="128"/>
      <c r="BA167" s="128"/>
      <c r="BB167" s="128">
        <f>'Reflection -2'!Q166</f>
        <v>0</v>
      </c>
      <c r="BC167" s="128"/>
      <c r="BD167" s="128"/>
      <c r="BE167" s="128"/>
      <c r="BF167" s="128"/>
      <c r="BG167" s="128"/>
      <c r="BH167" s="128">
        <f>'Reflection -2'!BA166</f>
        <v>0</v>
      </c>
      <c r="BI167" s="128"/>
      <c r="BJ167" s="128"/>
      <c r="BK167" s="128">
        <f>'Reflection -3'!Q166</f>
        <v>0</v>
      </c>
      <c r="BL167" s="128"/>
      <c r="BM167" s="128"/>
      <c r="BN167" s="128"/>
      <c r="BO167" s="128"/>
      <c r="BP167" s="128"/>
      <c r="BQ167" s="128">
        <f>'Reflection -3'!BA166</f>
        <v>0</v>
      </c>
      <c r="BR167" s="128"/>
      <c r="BS167" s="128"/>
      <c r="BT167" s="128">
        <f>'Reflection -3'!Q166</f>
        <v>0</v>
      </c>
      <c r="BU167" s="128"/>
      <c r="BV167" s="128"/>
      <c r="BW167" s="128"/>
      <c r="BX167" s="128"/>
      <c r="BY167" s="128"/>
      <c r="BZ167" s="128">
        <f>'Reflection -4'!BA166</f>
        <v>0</v>
      </c>
      <c r="CA167" s="128"/>
      <c r="CB167" s="127"/>
      <c r="CC167" s="128">
        <f>AVERAGE(Internal!$E167,Internal!$O167,Internal!$Y167,Internal!$AI167,Internal!$AS167,Internal!$BB167,Internal!$BK167,Internal!$BT167)</f>
        <v>1.7749999999999999</v>
      </c>
      <c r="CD167" s="128">
        <f>AVERAGE(Internal!$F167,Internal!$P167,Internal!$Z167,Internal!$AJ167)</f>
        <v>3.25</v>
      </c>
      <c r="CE167" s="127">
        <f>AVERAGE(Internal!$AK167,Internal!$AA167,Internal!$Q167,Internal!$G167)</f>
        <v>2.625</v>
      </c>
      <c r="CF167" s="128">
        <f>AVERAGE(Internal!$H167,Internal!$R167,Internal!$AB167,Internal!$AL167)</f>
        <v>3.0833333333333335</v>
      </c>
      <c r="CG167" s="127"/>
      <c r="CH167" s="128">
        <f>AVERAGE(Internal!$AN167,Internal!$AD167,Internal!$T167,Internal!$J167)</f>
        <v>2.75</v>
      </c>
      <c r="CI167" s="128">
        <f>Internal!$CC167+Internal!$CD167+Internal!$CE167+Internal!$CF167+Internal!$CH167</f>
        <v>13.483333333333334</v>
      </c>
      <c r="CJ167" s="128">
        <f>Internal!$CI167/25*100</f>
        <v>53.93333333333333</v>
      </c>
      <c r="CK167" s="128">
        <f>AVERAGE(Internal!$BZ167,Internal!$BQ167,Internal!$BH167,Internal!$AY167,Internal!$AP167,Internal!$AF167,Internal!$V167,Internal!$L167)</f>
        <v>1.1875</v>
      </c>
      <c r="CL167" s="128">
        <f>AVERAGE(Internal!$L167,Internal!$V167,Internal!$AF167,Internal!$AP167)</f>
        <v>1.5</v>
      </c>
      <c r="CM167" s="136"/>
    </row>
    <row r="168" spans="1:91" s="106" customFormat="1" ht="23.1" customHeight="1" x14ac:dyDescent="0.3">
      <c r="A168" s="131">
        <v>165</v>
      </c>
      <c r="B168" s="131" t="s">
        <v>47</v>
      </c>
      <c r="C168" s="132" t="s">
        <v>48</v>
      </c>
      <c r="D168" s="127"/>
      <c r="E168" s="127">
        <f>'RP 1'!Q167</f>
        <v>1.2</v>
      </c>
      <c r="F168" s="127">
        <f>'RP 1'!W167</f>
        <v>1</v>
      </c>
      <c r="G168" s="127">
        <f>'RP 1'!AC167</f>
        <v>1</v>
      </c>
      <c r="H168" s="127">
        <f>'RP 1'!AI167</f>
        <v>1</v>
      </c>
      <c r="I168" s="127"/>
      <c r="J168" s="127">
        <f>'RP 1'!AU167</f>
        <v>1</v>
      </c>
      <c r="K168" s="127">
        <f>'RP 1'!AZ167</f>
        <v>1</v>
      </c>
      <c r="L168" s="127">
        <f>'RP 1'!BG167</f>
        <v>0</v>
      </c>
      <c r="M168" s="127"/>
      <c r="N168" s="127"/>
      <c r="O168" s="127">
        <f>'R P- 2'!Q167</f>
        <v>1.2</v>
      </c>
      <c r="P168" s="127">
        <f>'R P- 2'!W167</f>
        <v>1</v>
      </c>
      <c r="Q168" s="127">
        <f>'R P- 2'!AC167</f>
        <v>1</v>
      </c>
      <c r="R168" s="127">
        <f>'R P- 2'!AI167</f>
        <v>1</v>
      </c>
      <c r="S168" s="127"/>
      <c r="T168" s="127">
        <f>'R P- 2'!AU167</f>
        <v>1</v>
      </c>
      <c r="U168" s="127">
        <f>'R P- 2'!BA167</f>
        <v>1</v>
      </c>
      <c r="V168" s="127">
        <f>'R P- 2'!BG167</f>
        <v>3</v>
      </c>
      <c r="W168" s="127"/>
      <c r="X168" s="127"/>
      <c r="Y168" s="127">
        <f>'R P - 3'!Q167</f>
        <v>2.2000000000000002</v>
      </c>
      <c r="Z168" s="127">
        <f>'R P - 3'!W167</f>
        <v>0</v>
      </c>
      <c r="AA168" s="127">
        <f>'R P - 3'!AC167</f>
        <v>0</v>
      </c>
      <c r="AB168" s="127">
        <f>'R P - 3'!AI167</f>
        <v>0</v>
      </c>
      <c r="AC168" s="127"/>
      <c r="AD168" s="127">
        <f>'R P - 3'!AU167</f>
        <v>0</v>
      </c>
      <c r="AE168" s="127">
        <f>'R P - 3'!BA167</f>
        <v>0</v>
      </c>
      <c r="AF168" s="127">
        <f>'R P - 3'!BG167</f>
        <v>0</v>
      </c>
      <c r="AG168" s="127"/>
      <c r="AH168" s="127"/>
      <c r="AI168" s="127">
        <f>'R P -4'!Q167</f>
        <v>1.6</v>
      </c>
      <c r="AJ168" s="127">
        <f>'R P -4'!W167</f>
        <v>1.3333333333333333</v>
      </c>
      <c r="AK168" s="127">
        <f>'R P -4'!AC167</f>
        <v>1</v>
      </c>
      <c r="AL168" s="127">
        <f>'R P -4'!AI167</f>
        <v>1</v>
      </c>
      <c r="AM168" s="127"/>
      <c r="AN168" s="127">
        <f>'R P -4'!AU167</f>
        <v>1</v>
      </c>
      <c r="AO168" s="127">
        <f>'R P -4'!BA167</f>
        <v>1</v>
      </c>
      <c r="AP168" s="127">
        <f>'R P -4'!BG167</f>
        <v>1.5</v>
      </c>
      <c r="AQ168" s="127"/>
      <c r="AR168" s="127"/>
      <c r="AS168" s="127">
        <f>'Reflection -1 '!R167</f>
        <v>0</v>
      </c>
      <c r="AT168" s="127"/>
      <c r="AU168" s="127"/>
      <c r="AV168" s="127"/>
      <c r="AW168" s="127"/>
      <c r="AX168" s="127"/>
      <c r="AY168" s="127">
        <f>'Reflection -1 '!BB167</f>
        <v>0</v>
      </c>
      <c r="AZ168" s="127"/>
      <c r="BA168" s="127"/>
      <c r="BB168" s="127">
        <f>'Reflection -2'!Q167</f>
        <v>0</v>
      </c>
      <c r="BC168" s="127"/>
      <c r="BD168" s="127"/>
      <c r="BE168" s="127"/>
      <c r="BF168" s="127"/>
      <c r="BG168" s="127"/>
      <c r="BH168" s="127">
        <f>'Reflection -2'!BA167</f>
        <v>0</v>
      </c>
      <c r="BI168" s="127"/>
      <c r="BJ168" s="127"/>
      <c r="BK168" s="127">
        <f>'Reflection -3'!Q167</f>
        <v>2</v>
      </c>
      <c r="BL168" s="127"/>
      <c r="BM168" s="127"/>
      <c r="BN168" s="127"/>
      <c r="BO168" s="127"/>
      <c r="BP168" s="127"/>
      <c r="BQ168" s="127">
        <f>'Reflection -3'!BA167</f>
        <v>1.6666666666666667</v>
      </c>
      <c r="BR168" s="127"/>
      <c r="BS168" s="127"/>
      <c r="BT168" s="127">
        <f>'Reflection -3'!Q167</f>
        <v>2</v>
      </c>
      <c r="BU168" s="127"/>
      <c r="BV168" s="127"/>
      <c r="BW168" s="127"/>
      <c r="BX168" s="127"/>
      <c r="BY168" s="127"/>
      <c r="BZ168" s="127">
        <f>'Reflection -4'!BA167</f>
        <v>0</v>
      </c>
      <c r="CA168" s="127"/>
      <c r="CB168" s="127"/>
      <c r="CC168" s="127">
        <f>AVERAGE(Internal!$E168,Internal!$O168,Internal!$Y168,Internal!$AI168,Internal!$AS168,Internal!$BB168,Internal!$BK168,Internal!$BT168)</f>
        <v>1.2749999999999999</v>
      </c>
      <c r="CD168" s="127">
        <f>AVERAGE(Internal!$F168,Internal!$P168,Internal!$Z168,Internal!$AJ168)</f>
        <v>0.83333333333333326</v>
      </c>
      <c r="CE168" s="127">
        <f>AVERAGE(Internal!$AK168,Internal!$AA168,Internal!$Q168,Internal!$G168)</f>
        <v>0.75</v>
      </c>
      <c r="CF168" s="127">
        <f>AVERAGE(Internal!$H168,Internal!$R168,Internal!$AB168,Internal!$AL168)</f>
        <v>0.75</v>
      </c>
      <c r="CG168" s="127"/>
      <c r="CH168" s="127">
        <f>AVERAGE(Internal!$AN168,Internal!$AD168,Internal!$T168,Internal!$J168)</f>
        <v>0.75</v>
      </c>
      <c r="CI168" s="127">
        <f>Internal!$CC168+Internal!$CD168+Internal!$CE168+Internal!$CF168+Internal!$CH168</f>
        <v>4.3583333333333334</v>
      </c>
      <c r="CJ168" s="127">
        <f>Internal!$CI168/25*100</f>
        <v>17.433333333333334</v>
      </c>
      <c r="CK168" s="127">
        <f>AVERAGE(Internal!$BZ168,Internal!$BQ168,Internal!$BH168,Internal!$AY168,Internal!$AP168,Internal!$AF168,Internal!$V168,Internal!$L168)</f>
        <v>0.77083333333333337</v>
      </c>
      <c r="CL168" s="127">
        <f>AVERAGE(Internal!$L168,Internal!$V168,Internal!$AF168,Internal!$AP168)</f>
        <v>1.125</v>
      </c>
      <c r="CM168" s="133"/>
    </row>
    <row r="169" spans="1:91" s="106" customFormat="1" ht="23.1" customHeight="1" x14ac:dyDescent="0.3">
      <c r="A169" s="134">
        <v>166</v>
      </c>
      <c r="B169" s="134" t="s">
        <v>158</v>
      </c>
      <c r="C169" s="135" t="s">
        <v>159</v>
      </c>
      <c r="D169" s="128"/>
      <c r="E169" s="128">
        <f>'RP 1'!Q168</f>
        <v>2.8</v>
      </c>
      <c r="F169" s="128">
        <f>'RP 1'!W168</f>
        <v>2</v>
      </c>
      <c r="G169" s="127">
        <f>'RP 1'!AC168</f>
        <v>1</v>
      </c>
      <c r="H169" s="127">
        <f>'RP 1'!AI168</f>
        <v>1</v>
      </c>
      <c r="I169" s="128"/>
      <c r="J169" s="128">
        <f>'RP 1'!AU168</f>
        <v>1</v>
      </c>
      <c r="K169" s="128">
        <f>'RP 1'!AZ168</f>
        <v>1</v>
      </c>
      <c r="L169" s="128">
        <f>'RP 1'!BG168</f>
        <v>0</v>
      </c>
      <c r="M169" s="128"/>
      <c r="N169" s="128"/>
      <c r="O169" s="128">
        <f>'R P- 2'!Q168</f>
        <v>2.8</v>
      </c>
      <c r="P169" s="128">
        <f>'R P- 2'!W168</f>
        <v>2</v>
      </c>
      <c r="Q169" s="128">
        <f>'R P- 2'!AC168</f>
        <v>1</v>
      </c>
      <c r="R169" s="128">
        <f>'R P- 2'!AI168</f>
        <v>1</v>
      </c>
      <c r="S169" s="128"/>
      <c r="T169" s="128">
        <f>'R P- 2'!AU168</f>
        <v>1</v>
      </c>
      <c r="U169" s="128">
        <f>'R P- 2'!BA168</f>
        <v>1</v>
      </c>
      <c r="V169" s="128">
        <f>'R P- 2'!BG168</f>
        <v>4</v>
      </c>
      <c r="W169" s="128"/>
      <c r="X169" s="128"/>
      <c r="Y169" s="128">
        <f>'R P - 3'!Q168</f>
        <v>1.4</v>
      </c>
      <c r="Z169" s="128">
        <f>'R P - 3'!W168</f>
        <v>0</v>
      </c>
      <c r="AA169" s="128">
        <f>'R P - 3'!AC168</f>
        <v>0</v>
      </c>
      <c r="AB169" s="128">
        <f>'R P - 3'!AI168</f>
        <v>0</v>
      </c>
      <c r="AC169" s="128"/>
      <c r="AD169" s="128">
        <f>'R P - 3'!AU168</f>
        <v>0</v>
      </c>
      <c r="AE169" s="128">
        <f>'R P - 3'!BA168</f>
        <v>0</v>
      </c>
      <c r="AF169" s="128">
        <f>'R P - 3'!BG168</f>
        <v>0</v>
      </c>
      <c r="AG169" s="128"/>
      <c r="AH169" s="128"/>
      <c r="AI169" s="128">
        <f>'R P -4'!Q168</f>
        <v>0</v>
      </c>
      <c r="AJ169" s="128">
        <f>'R P -4'!W168</f>
        <v>0</v>
      </c>
      <c r="AK169" s="128">
        <f>'R P -4'!AC168</f>
        <v>0</v>
      </c>
      <c r="AL169" s="128">
        <f>'R P -4'!AI168</f>
        <v>0</v>
      </c>
      <c r="AM169" s="128"/>
      <c r="AN169" s="128">
        <f>'R P -4'!AU168</f>
        <v>0</v>
      </c>
      <c r="AO169" s="128">
        <f>'R P -4'!BA168</f>
        <v>0</v>
      </c>
      <c r="AP169" s="128">
        <f>'R P -4'!BG168</f>
        <v>1.5</v>
      </c>
      <c r="AQ169" s="128"/>
      <c r="AR169" s="128"/>
      <c r="AS169" s="128">
        <f>'Reflection -1 '!R168</f>
        <v>2.3333333333333335</v>
      </c>
      <c r="AT169" s="128"/>
      <c r="AU169" s="128"/>
      <c r="AV169" s="128"/>
      <c r="AW169" s="128"/>
      <c r="AX169" s="128"/>
      <c r="AY169" s="128">
        <f>'Reflection -1 '!BB168</f>
        <v>3.5</v>
      </c>
      <c r="AZ169" s="128"/>
      <c r="BA169" s="128"/>
      <c r="BB169" s="128">
        <f>'Reflection -2'!Q168</f>
        <v>1</v>
      </c>
      <c r="BC169" s="128"/>
      <c r="BD169" s="128"/>
      <c r="BE169" s="128"/>
      <c r="BF169" s="128"/>
      <c r="BG169" s="128"/>
      <c r="BH169" s="128">
        <f>'Reflection -2'!BA168</f>
        <v>2.5</v>
      </c>
      <c r="BI169" s="128"/>
      <c r="BJ169" s="128"/>
      <c r="BK169" s="128">
        <f>'Reflection -3'!Q168</f>
        <v>1.6666666666666667</v>
      </c>
      <c r="BL169" s="128"/>
      <c r="BM169" s="128"/>
      <c r="BN169" s="128"/>
      <c r="BO169" s="128"/>
      <c r="BP169" s="128"/>
      <c r="BQ169" s="128">
        <f>'Reflection -3'!BA168</f>
        <v>1.6666666666666667</v>
      </c>
      <c r="BR169" s="128"/>
      <c r="BS169" s="128"/>
      <c r="BT169" s="128">
        <f>'Reflection -3'!Q168</f>
        <v>1.6666666666666667</v>
      </c>
      <c r="BU169" s="128"/>
      <c r="BV169" s="128"/>
      <c r="BW169" s="128"/>
      <c r="BX169" s="128"/>
      <c r="BY169" s="128"/>
      <c r="BZ169" s="128">
        <f>'Reflection -4'!BA168</f>
        <v>2.5</v>
      </c>
      <c r="CA169" s="128"/>
      <c r="CB169" s="127"/>
      <c r="CC169" s="128">
        <f>AVERAGE(Internal!$E169,Internal!$O169,Internal!$Y169,Internal!$AI169,Internal!$AS169,Internal!$BB169,Internal!$BK169,Internal!$BT169)</f>
        <v>1.7083333333333333</v>
      </c>
      <c r="CD169" s="128">
        <f>AVERAGE(Internal!$F169,Internal!$P169,Internal!$Z169,Internal!$AJ169)</f>
        <v>1</v>
      </c>
      <c r="CE169" s="127">
        <f>AVERAGE(Internal!$AK169,Internal!$AA169,Internal!$Q169,Internal!$G169)</f>
        <v>0.5</v>
      </c>
      <c r="CF169" s="128">
        <f>AVERAGE(Internal!$H169,Internal!$R169,Internal!$AB169,Internal!$AL169)</f>
        <v>0.5</v>
      </c>
      <c r="CG169" s="127"/>
      <c r="CH169" s="128">
        <f>AVERAGE(Internal!$AN169,Internal!$AD169,Internal!$T169,Internal!$J169)</f>
        <v>0.5</v>
      </c>
      <c r="CI169" s="128">
        <f>Internal!$CC169+Internal!$CD169+Internal!$CE169+Internal!$CF169+Internal!$CH169</f>
        <v>4.208333333333333</v>
      </c>
      <c r="CJ169" s="128">
        <f>Internal!$CI169/25*100</f>
        <v>16.833333333333332</v>
      </c>
      <c r="CK169" s="128">
        <f>AVERAGE(Internal!$BZ169,Internal!$BQ169,Internal!$BH169,Internal!$AY169,Internal!$AP169,Internal!$AF169,Internal!$V169,Internal!$L169)</f>
        <v>1.9583333333333335</v>
      </c>
      <c r="CL169" s="128">
        <f>AVERAGE(Internal!$L169,Internal!$V169,Internal!$AF169,Internal!$AP169)</f>
        <v>1.375</v>
      </c>
      <c r="CM169" s="136"/>
    </row>
    <row r="170" spans="1:91" s="106" customFormat="1" ht="23.1" customHeight="1" x14ac:dyDescent="0.3">
      <c r="A170" s="131">
        <v>167</v>
      </c>
      <c r="B170" s="131" t="s">
        <v>191</v>
      </c>
      <c r="C170" s="132" t="s">
        <v>192</v>
      </c>
      <c r="D170" s="127"/>
      <c r="E170" s="127">
        <f>'RP 1'!Q169</f>
        <v>2.4</v>
      </c>
      <c r="F170" s="127">
        <f>'RP 1'!W169</f>
        <v>2</v>
      </c>
      <c r="G170" s="127">
        <f>'RP 1'!AC169</f>
        <v>2.5</v>
      </c>
      <c r="H170" s="127">
        <f>'RP 1'!AI169</f>
        <v>2.5</v>
      </c>
      <c r="I170" s="127"/>
      <c r="J170" s="127">
        <f>'RP 1'!AU169</f>
        <v>2</v>
      </c>
      <c r="K170" s="127">
        <f>'RP 1'!AZ169</f>
        <v>0</v>
      </c>
      <c r="L170" s="127">
        <f>'RP 1'!BG169</f>
        <v>0</v>
      </c>
      <c r="M170" s="127"/>
      <c r="N170" s="127"/>
      <c r="O170" s="127">
        <f>'R P- 2'!Q169</f>
        <v>2</v>
      </c>
      <c r="P170" s="127">
        <f>'R P- 2'!W169</f>
        <v>2.6666666666666665</v>
      </c>
      <c r="Q170" s="127">
        <f>'R P- 2'!AC169</f>
        <v>2.5</v>
      </c>
      <c r="R170" s="127">
        <f>'R P- 2'!AI169</f>
        <v>2.5</v>
      </c>
      <c r="S170" s="127"/>
      <c r="T170" s="127">
        <f>'R P- 2'!AU169</f>
        <v>2</v>
      </c>
      <c r="U170" s="127">
        <f>'R P- 2'!BA169</f>
        <v>1.8333333333333333</v>
      </c>
      <c r="V170" s="127">
        <f>'R P- 2'!BG169</f>
        <v>2</v>
      </c>
      <c r="W170" s="127"/>
      <c r="X170" s="127"/>
      <c r="Y170" s="127" t="str">
        <f>'R P - 3'!Q169</f>
        <v>0</v>
      </c>
      <c r="Z170" s="127" t="str">
        <f>'R P - 3'!W169</f>
        <v>0</v>
      </c>
      <c r="AA170" s="127">
        <f>'R P - 3'!AC169</f>
        <v>0</v>
      </c>
      <c r="AB170" s="127" t="str">
        <f>'R P - 3'!AI169</f>
        <v>0</v>
      </c>
      <c r="AC170" s="127"/>
      <c r="AD170" s="127" t="str">
        <f>'R P - 3'!AU169</f>
        <v>0</v>
      </c>
      <c r="AE170" s="127" t="str">
        <f>'R P - 3'!BA169</f>
        <v>0</v>
      </c>
      <c r="AF170" s="127" t="str">
        <f>'R P - 3'!BG169</f>
        <v>0</v>
      </c>
      <c r="AG170" s="127"/>
      <c r="AH170" s="127"/>
      <c r="AI170" s="127" t="str">
        <f>'R P -4'!Q169</f>
        <v>0</v>
      </c>
      <c r="AJ170" s="127" t="str">
        <f>'R P -4'!W169</f>
        <v>0</v>
      </c>
      <c r="AK170" s="127" t="str">
        <f>'R P -4'!AC169</f>
        <v>0</v>
      </c>
      <c r="AL170" s="127" t="str">
        <f>'R P -4'!AI169</f>
        <v>0</v>
      </c>
      <c r="AM170" s="127"/>
      <c r="AN170" s="127" t="str">
        <f>'R P -4'!AU169</f>
        <v>0</v>
      </c>
      <c r="AO170" s="127" t="str">
        <f>'R P -4'!BA169</f>
        <v>0</v>
      </c>
      <c r="AP170" s="127" t="str">
        <f>'R P -4'!BG169</f>
        <v>0</v>
      </c>
      <c r="AQ170" s="127"/>
      <c r="AR170" s="127"/>
      <c r="AS170" s="127">
        <f>'Reflection -1 '!R169</f>
        <v>3</v>
      </c>
      <c r="AT170" s="127"/>
      <c r="AU170" s="127"/>
      <c r="AV170" s="127"/>
      <c r="AW170" s="127"/>
      <c r="AX170" s="127"/>
      <c r="AY170" s="127">
        <f>'Reflection -1 '!BB169</f>
        <v>4</v>
      </c>
      <c r="AZ170" s="127"/>
      <c r="BA170" s="127"/>
      <c r="BB170" s="127">
        <f>'Reflection -2'!Q169</f>
        <v>3</v>
      </c>
      <c r="BC170" s="127"/>
      <c r="BD170" s="127"/>
      <c r="BE170" s="127"/>
      <c r="BF170" s="127"/>
      <c r="BG170" s="127"/>
      <c r="BH170" s="127">
        <f>'Reflection -2'!BA169</f>
        <v>2.5</v>
      </c>
      <c r="BI170" s="127"/>
      <c r="BJ170" s="127"/>
      <c r="BK170" s="127">
        <f>'Reflection -3'!Q169</f>
        <v>3.6666666666666665</v>
      </c>
      <c r="BL170" s="127"/>
      <c r="BM170" s="127"/>
      <c r="BN170" s="127"/>
      <c r="BO170" s="127"/>
      <c r="BP170" s="127"/>
      <c r="BQ170" s="127">
        <f>'Reflection -3'!BA169</f>
        <v>1.6666666666666667</v>
      </c>
      <c r="BR170" s="127"/>
      <c r="BS170" s="127"/>
      <c r="BT170" s="127">
        <f>'Reflection -3'!Q169</f>
        <v>3.6666666666666665</v>
      </c>
      <c r="BU170" s="127"/>
      <c r="BV170" s="127"/>
      <c r="BW170" s="127"/>
      <c r="BX170" s="127"/>
      <c r="BY170" s="127"/>
      <c r="BZ170" s="127">
        <f>'Reflection -4'!BA169</f>
        <v>2.5</v>
      </c>
      <c r="CA170" s="127"/>
      <c r="CB170" s="127"/>
      <c r="CC170" s="127">
        <f>AVERAGE(Internal!$E170,Internal!$O170,Internal!$Y170,Internal!$AI170,Internal!$AS170,Internal!$BB170,Internal!$BK170,Internal!$BT170)</f>
        <v>2.9555555555555557</v>
      </c>
      <c r="CD170" s="127">
        <f>AVERAGE(Internal!$F170,Internal!$P170,Internal!$Z170,Internal!$AJ170)</f>
        <v>2.333333333333333</v>
      </c>
      <c r="CE170" s="127">
        <f>AVERAGE(Internal!$AK170,Internal!$AA170,Internal!$Q170,Internal!$G170)</f>
        <v>1.6666666666666667</v>
      </c>
      <c r="CF170" s="127">
        <f>AVERAGE(Internal!$H170,Internal!$R170,Internal!$AB170,Internal!$AL170)</f>
        <v>2.5</v>
      </c>
      <c r="CG170" s="127"/>
      <c r="CH170" s="127">
        <f>AVERAGE(Internal!$AN170,Internal!$AD170,Internal!$T170,Internal!$J170)</f>
        <v>2</v>
      </c>
      <c r="CI170" s="127">
        <f>Internal!$CC170+Internal!$CD170+Internal!$CE170+Internal!$CF170+Internal!$CH170</f>
        <v>11.455555555555556</v>
      </c>
      <c r="CJ170" s="127">
        <f>Internal!$CI170/25*100</f>
        <v>45.822222222222223</v>
      </c>
      <c r="CK170" s="127">
        <f>AVERAGE(Internal!$BZ170,Internal!$BQ170,Internal!$BH170,Internal!$AY170,Internal!$AP170,Internal!$AF170,Internal!$V170,Internal!$L170)</f>
        <v>2.1111111111111112</v>
      </c>
      <c r="CL170" s="127">
        <f>AVERAGE(Internal!$L170,Internal!$V170,Internal!$AF170,Internal!$AP170)</f>
        <v>1</v>
      </c>
      <c r="CM170" s="133"/>
    </row>
    <row r="171" spans="1:91" s="106" customFormat="1" ht="23.1" customHeight="1" x14ac:dyDescent="0.3">
      <c r="A171" s="134">
        <v>168</v>
      </c>
      <c r="B171" s="134" t="s">
        <v>222</v>
      </c>
      <c r="C171" s="135" t="s">
        <v>223</v>
      </c>
      <c r="D171" s="128"/>
      <c r="E171" s="128">
        <f>'RP 1'!Q170</f>
        <v>3</v>
      </c>
      <c r="F171" s="128">
        <f>'RP 1'!W170</f>
        <v>3</v>
      </c>
      <c r="G171" s="127">
        <f>'RP 1'!AC170</f>
        <v>3</v>
      </c>
      <c r="H171" s="127">
        <f>'RP 1'!AI170</f>
        <v>3</v>
      </c>
      <c r="I171" s="128"/>
      <c r="J171" s="128">
        <f>'RP 1'!AU170</f>
        <v>3</v>
      </c>
      <c r="K171" s="128">
        <f>'RP 1'!AZ170</f>
        <v>0</v>
      </c>
      <c r="L171" s="128">
        <f>'RP 1'!BG170</f>
        <v>0</v>
      </c>
      <c r="M171" s="128"/>
      <c r="N171" s="128"/>
      <c r="O171" s="128">
        <f>'R P- 2'!Q170</f>
        <v>3</v>
      </c>
      <c r="P171" s="128">
        <f>'R P- 2'!W170</f>
        <v>3</v>
      </c>
      <c r="Q171" s="128">
        <f>'R P- 2'!AC170</f>
        <v>3</v>
      </c>
      <c r="R171" s="128">
        <f>'R P- 2'!AI170</f>
        <v>3</v>
      </c>
      <c r="S171" s="128"/>
      <c r="T171" s="128">
        <f>'R P- 2'!AU170</f>
        <v>3</v>
      </c>
      <c r="U171" s="128">
        <f>'R P- 2'!BA170</f>
        <v>2.75</v>
      </c>
      <c r="V171" s="128">
        <f>'R P- 2'!BG170</f>
        <v>3</v>
      </c>
      <c r="W171" s="128"/>
      <c r="X171" s="128"/>
      <c r="Y171" s="128" t="str">
        <f>'R P - 3'!Q170</f>
        <v>0</v>
      </c>
      <c r="Z171" s="128" t="str">
        <f>'R P - 3'!W170</f>
        <v>0</v>
      </c>
      <c r="AA171" s="128">
        <f>'R P - 3'!AC170</f>
        <v>0</v>
      </c>
      <c r="AB171" s="128" t="str">
        <f>'R P - 3'!AI170</f>
        <v>0</v>
      </c>
      <c r="AC171" s="128"/>
      <c r="AD171" s="128" t="str">
        <f>'R P - 3'!AU170</f>
        <v>0</v>
      </c>
      <c r="AE171" s="128" t="str">
        <f>'R P - 3'!BA170</f>
        <v>0</v>
      </c>
      <c r="AF171" s="128" t="str">
        <f>'R P - 3'!BG170</f>
        <v>0</v>
      </c>
      <c r="AG171" s="128"/>
      <c r="AH171" s="128"/>
      <c r="AI171" s="128" t="str">
        <f>'R P -4'!Q170</f>
        <v>0</v>
      </c>
      <c r="AJ171" s="128" t="str">
        <f>'R P -4'!W170</f>
        <v>0</v>
      </c>
      <c r="AK171" s="128" t="str">
        <f>'R P -4'!AC170</f>
        <v>0</v>
      </c>
      <c r="AL171" s="128" t="str">
        <f>'R P -4'!AI170</f>
        <v>0</v>
      </c>
      <c r="AM171" s="128"/>
      <c r="AN171" s="128" t="str">
        <f>'R P -4'!AU170</f>
        <v>0</v>
      </c>
      <c r="AO171" s="128" t="str">
        <f>'R P -4'!BA170</f>
        <v>0</v>
      </c>
      <c r="AP171" s="128" t="str">
        <f>'R P -4'!BG170</f>
        <v>0</v>
      </c>
      <c r="AQ171" s="128"/>
      <c r="AR171" s="128"/>
      <c r="AS171" s="128">
        <f>'Reflection -1 '!R170</f>
        <v>3</v>
      </c>
      <c r="AT171" s="128"/>
      <c r="AU171" s="128"/>
      <c r="AV171" s="128"/>
      <c r="AW171" s="128"/>
      <c r="AX171" s="128"/>
      <c r="AY171" s="128">
        <f>'Reflection -1 '!BB170</f>
        <v>4</v>
      </c>
      <c r="AZ171" s="128"/>
      <c r="BA171" s="128"/>
      <c r="BB171" s="128">
        <f>'Reflection -2'!Q170</f>
        <v>3.6666666666666665</v>
      </c>
      <c r="BC171" s="128"/>
      <c r="BD171" s="128"/>
      <c r="BE171" s="128"/>
      <c r="BF171" s="128"/>
      <c r="BG171" s="128"/>
      <c r="BH171" s="128">
        <f>'Reflection -2'!BA170</f>
        <v>2.5</v>
      </c>
      <c r="BI171" s="128"/>
      <c r="BJ171" s="128"/>
      <c r="BK171" s="128">
        <f>'Reflection -3'!Q170</f>
        <v>4</v>
      </c>
      <c r="BL171" s="128"/>
      <c r="BM171" s="128"/>
      <c r="BN171" s="128"/>
      <c r="BO171" s="128"/>
      <c r="BP171" s="128"/>
      <c r="BQ171" s="128">
        <f>'Reflection -3'!BA170</f>
        <v>1.6666666666666667</v>
      </c>
      <c r="BR171" s="128"/>
      <c r="BS171" s="128"/>
      <c r="BT171" s="128">
        <f>'Reflection -3'!Q170</f>
        <v>4</v>
      </c>
      <c r="BU171" s="128"/>
      <c r="BV171" s="128"/>
      <c r="BW171" s="128"/>
      <c r="BX171" s="128"/>
      <c r="BY171" s="128"/>
      <c r="BZ171" s="128">
        <f>'Reflection -4'!BA170</f>
        <v>2.5</v>
      </c>
      <c r="CA171" s="128"/>
      <c r="CB171" s="127"/>
      <c r="CC171" s="128">
        <f>AVERAGE(Internal!$E171,Internal!$O171,Internal!$Y171,Internal!$AI171,Internal!$AS171,Internal!$BB171,Internal!$BK171,Internal!$BT171)</f>
        <v>3.4444444444444442</v>
      </c>
      <c r="CD171" s="128">
        <f>AVERAGE(Internal!$F171,Internal!$P171,Internal!$Z171,Internal!$AJ171)</f>
        <v>3</v>
      </c>
      <c r="CE171" s="127">
        <f>AVERAGE(Internal!$AK171,Internal!$AA171,Internal!$Q171,Internal!$G171)</f>
        <v>2</v>
      </c>
      <c r="CF171" s="128">
        <f>AVERAGE(Internal!$H171,Internal!$R171,Internal!$AB171,Internal!$AL171)</f>
        <v>3</v>
      </c>
      <c r="CG171" s="127"/>
      <c r="CH171" s="128">
        <f>AVERAGE(Internal!$AN171,Internal!$AD171,Internal!$T171,Internal!$J171)</f>
        <v>3</v>
      </c>
      <c r="CI171" s="128">
        <f>Internal!$CC171+Internal!$CD171+Internal!$CE171+Internal!$CF171+Internal!$CH171</f>
        <v>14.444444444444445</v>
      </c>
      <c r="CJ171" s="128">
        <f>Internal!$CI171/25*100</f>
        <v>57.777777777777786</v>
      </c>
      <c r="CK171" s="128">
        <f>AVERAGE(Internal!$BZ171,Internal!$BQ171,Internal!$BH171,Internal!$AY171,Internal!$AP171,Internal!$AF171,Internal!$V171,Internal!$L171)</f>
        <v>2.2777777777777781</v>
      </c>
      <c r="CL171" s="128">
        <f>AVERAGE(Internal!$L171,Internal!$V171,Internal!$AF171,Internal!$AP171)</f>
        <v>1.5</v>
      </c>
      <c r="CM171" s="136"/>
    </row>
    <row r="172" spans="1:91" s="106" customFormat="1" ht="23.1" customHeight="1" x14ac:dyDescent="0.3">
      <c r="A172" s="131">
        <v>169</v>
      </c>
      <c r="B172" s="131" t="s">
        <v>392</v>
      </c>
      <c r="C172" s="132" t="s">
        <v>393</v>
      </c>
      <c r="D172" s="127"/>
      <c r="E172" s="127">
        <f>'RP 1'!Q171</f>
        <v>2.6</v>
      </c>
      <c r="F172" s="127">
        <f>'RP 1'!W171</f>
        <v>2</v>
      </c>
      <c r="G172" s="127">
        <f>'RP 1'!AC171</f>
        <v>2</v>
      </c>
      <c r="H172" s="127">
        <f>'RP 1'!AI171</f>
        <v>2</v>
      </c>
      <c r="I172" s="127"/>
      <c r="J172" s="127">
        <f>'RP 1'!AU171</f>
        <v>3</v>
      </c>
      <c r="K172" s="127">
        <f>'RP 1'!AZ171</f>
        <v>3</v>
      </c>
      <c r="L172" s="127">
        <f>'RP 1'!BG171</f>
        <v>0</v>
      </c>
      <c r="M172" s="127"/>
      <c r="N172" s="127"/>
      <c r="O172" s="127">
        <f>'R P- 2'!Q171</f>
        <v>2.2000000000000002</v>
      </c>
      <c r="P172" s="127">
        <f>'R P- 2'!W171</f>
        <v>2</v>
      </c>
      <c r="Q172" s="127">
        <f>'R P- 2'!AC171</f>
        <v>2</v>
      </c>
      <c r="R172" s="127">
        <f>'R P- 2'!AI171</f>
        <v>2</v>
      </c>
      <c r="S172" s="127"/>
      <c r="T172" s="127">
        <f>'R P- 2'!AU171</f>
        <v>3</v>
      </c>
      <c r="U172" s="127">
        <f>'R P- 2'!BA171</f>
        <v>1.8333333333333333</v>
      </c>
      <c r="V172" s="127">
        <f>'R P- 2'!BG171</f>
        <v>3</v>
      </c>
      <c r="W172" s="127"/>
      <c r="X172" s="127"/>
      <c r="Y172" s="127" t="str">
        <f>'R P - 3'!Q171</f>
        <v>0</v>
      </c>
      <c r="Z172" s="127" t="str">
        <f>'R P - 3'!W171</f>
        <v>0</v>
      </c>
      <c r="AA172" s="127">
        <f>'R P - 3'!AC171</f>
        <v>0</v>
      </c>
      <c r="AB172" s="127" t="str">
        <f>'R P - 3'!AI171</f>
        <v>0</v>
      </c>
      <c r="AC172" s="127"/>
      <c r="AD172" s="127" t="str">
        <f>'R P - 3'!AU171</f>
        <v>0</v>
      </c>
      <c r="AE172" s="127" t="str">
        <f>'R P - 3'!BA171</f>
        <v>0</v>
      </c>
      <c r="AF172" s="127" t="str">
        <f>'R P - 3'!BG171</f>
        <v>0</v>
      </c>
      <c r="AG172" s="127"/>
      <c r="AH172" s="127"/>
      <c r="AI172" s="127" t="str">
        <f>'R P -4'!Q171</f>
        <v>0</v>
      </c>
      <c r="AJ172" s="127" t="str">
        <f>'R P -4'!W171</f>
        <v>0</v>
      </c>
      <c r="AK172" s="127" t="str">
        <f>'R P -4'!AC171</f>
        <v>0</v>
      </c>
      <c r="AL172" s="127" t="str">
        <f>'R P -4'!AI171</f>
        <v>0</v>
      </c>
      <c r="AM172" s="127"/>
      <c r="AN172" s="127" t="str">
        <f>'R P -4'!AU171</f>
        <v>0</v>
      </c>
      <c r="AO172" s="127" t="str">
        <f>'R P -4'!BA171</f>
        <v>0</v>
      </c>
      <c r="AP172" s="127" t="str">
        <f>'R P -4'!BG171</f>
        <v>0</v>
      </c>
      <c r="AQ172" s="127"/>
      <c r="AR172" s="127"/>
      <c r="AS172" s="127" t="str">
        <f>'Reflection -1 '!R171</f>
        <v>0</v>
      </c>
      <c r="AT172" s="127"/>
      <c r="AU172" s="127"/>
      <c r="AV172" s="127"/>
      <c r="AW172" s="127"/>
      <c r="AX172" s="127"/>
      <c r="AY172" s="127" t="str">
        <f>'Reflection -1 '!BB171</f>
        <v>0</v>
      </c>
      <c r="AZ172" s="127"/>
      <c r="BA172" s="127"/>
      <c r="BB172" s="127" t="str">
        <f>'Reflection -2'!Q171</f>
        <v>0</v>
      </c>
      <c r="BC172" s="127"/>
      <c r="BD172" s="127"/>
      <c r="BE172" s="127"/>
      <c r="BF172" s="127"/>
      <c r="BG172" s="127"/>
      <c r="BH172" s="127" t="str">
        <f>'Reflection -2'!BA171</f>
        <v>0</v>
      </c>
      <c r="BI172" s="127"/>
      <c r="BJ172" s="127"/>
      <c r="BK172" s="127" t="str">
        <f>'Reflection -3'!Q171</f>
        <v>0</v>
      </c>
      <c r="BL172" s="127"/>
      <c r="BM172" s="127"/>
      <c r="BN172" s="127"/>
      <c r="BO172" s="127"/>
      <c r="BP172" s="127"/>
      <c r="BQ172" s="127" t="str">
        <f>'Reflection -3'!BA171</f>
        <v>0</v>
      </c>
      <c r="BR172" s="127"/>
      <c r="BS172" s="127"/>
      <c r="BT172" s="127" t="str">
        <f>'Reflection -3'!Q171</f>
        <v>0</v>
      </c>
      <c r="BU172" s="127"/>
      <c r="BV172" s="127"/>
      <c r="BW172" s="127"/>
      <c r="BX172" s="127"/>
      <c r="BY172" s="127"/>
      <c r="BZ172" s="127" t="str">
        <f>'Reflection -4'!BA171</f>
        <v>0</v>
      </c>
      <c r="CA172" s="127"/>
      <c r="CB172" s="127"/>
      <c r="CC172" s="127">
        <f>AVERAGE(Internal!$E172,Internal!$O172,Internal!$Y172,Internal!$AI172,Internal!$AS172,Internal!$BB172,Internal!$BK172,Internal!$BT172)</f>
        <v>2.4000000000000004</v>
      </c>
      <c r="CD172" s="127">
        <f>AVERAGE(Internal!$F172,Internal!$P172,Internal!$Z172,Internal!$AJ172)</f>
        <v>2</v>
      </c>
      <c r="CE172" s="127">
        <f>AVERAGE(Internal!$AK172,Internal!$AA172,Internal!$Q172,Internal!$G172)</f>
        <v>1.3333333333333333</v>
      </c>
      <c r="CF172" s="127">
        <f>AVERAGE(Internal!$H172,Internal!$R172,Internal!$AB172,Internal!$AL172)</f>
        <v>2</v>
      </c>
      <c r="CG172" s="127"/>
      <c r="CH172" s="127">
        <f>AVERAGE(Internal!$AN172,Internal!$AD172,Internal!$T172,Internal!$J172)</f>
        <v>3</v>
      </c>
      <c r="CI172" s="127">
        <f>Internal!$CC172+Internal!$CD172+Internal!$CE172+Internal!$CF172+Internal!$CH172</f>
        <v>10.733333333333334</v>
      </c>
      <c r="CJ172" s="127">
        <f>Internal!$CI172/25*100</f>
        <v>42.933333333333337</v>
      </c>
      <c r="CK172" s="127">
        <f>AVERAGE(Internal!$BZ172,Internal!$BQ172,Internal!$BH172,Internal!$AY172,Internal!$AP172,Internal!$AF172,Internal!$V172,Internal!$L172)</f>
        <v>1.5</v>
      </c>
      <c r="CL172" s="127">
        <f>AVERAGE(Internal!$L172,Internal!$V172,Internal!$AF172,Internal!$AP172)</f>
        <v>1.5</v>
      </c>
      <c r="CM172" s="133"/>
    </row>
    <row r="173" spans="1:91" s="106" customFormat="1" ht="23.1" customHeight="1" x14ac:dyDescent="0.3">
      <c r="A173" s="134">
        <v>170</v>
      </c>
      <c r="B173" s="134" t="s">
        <v>394</v>
      </c>
      <c r="C173" s="135" t="s">
        <v>395</v>
      </c>
      <c r="D173" s="128"/>
      <c r="E173" s="128">
        <f>'RP 1'!Q172</f>
        <v>2.8</v>
      </c>
      <c r="F173" s="128">
        <f>'RP 1'!W172</f>
        <v>2</v>
      </c>
      <c r="G173" s="127">
        <f>'RP 1'!AC172</f>
        <v>2</v>
      </c>
      <c r="H173" s="127">
        <f>'RP 1'!AI172</f>
        <v>2</v>
      </c>
      <c r="I173" s="128"/>
      <c r="J173" s="128">
        <f>'RP 1'!AU172</f>
        <v>3</v>
      </c>
      <c r="K173" s="128">
        <f>'RP 1'!AZ172</f>
        <v>3</v>
      </c>
      <c r="L173" s="128">
        <f>'RP 1'!BG172</f>
        <v>0</v>
      </c>
      <c r="M173" s="128"/>
      <c r="N173" s="128"/>
      <c r="O173" s="128">
        <f>'R P- 2'!Q172</f>
        <v>2.2000000000000002</v>
      </c>
      <c r="P173" s="128">
        <f>'R P- 2'!W172</f>
        <v>2</v>
      </c>
      <c r="Q173" s="128">
        <f>'R P- 2'!AC172</f>
        <v>2</v>
      </c>
      <c r="R173" s="128">
        <f>'R P- 2'!AI172</f>
        <v>2</v>
      </c>
      <c r="S173" s="128"/>
      <c r="T173" s="128">
        <f>'R P- 2'!AU172</f>
        <v>2</v>
      </c>
      <c r="U173" s="128">
        <f>'R P- 2'!BA172</f>
        <v>1.8333333333333333</v>
      </c>
      <c r="V173" s="128">
        <f>'R P- 2'!BG172</f>
        <v>3</v>
      </c>
      <c r="W173" s="128"/>
      <c r="X173" s="128"/>
      <c r="Y173" s="128" t="str">
        <f>'R P - 3'!Q172</f>
        <v>0</v>
      </c>
      <c r="Z173" s="128" t="str">
        <f>'R P - 3'!W172</f>
        <v>0</v>
      </c>
      <c r="AA173" s="128">
        <f>'R P - 3'!AC172</f>
        <v>0</v>
      </c>
      <c r="AB173" s="128" t="str">
        <f>'R P - 3'!AI172</f>
        <v>0</v>
      </c>
      <c r="AC173" s="128"/>
      <c r="AD173" s="128" t="str">
        <f>'R P - 3'!AU172</f>
        <v>0</v>
      </c>
      <c r="AE173" s="128" t="str">
        <f>'R P - 3'!BA172</f>
        <v>0</v>
      </c>
      <c r="AF173" s="128" t="str">
        <f>'R P - 3'!BG172</f>
        <v>0</v>
      </c>
      <c r="AG173" s="128"/>
      <c r="AH173" s="128"/>
      <c r="AI173" s="128" t="str">
        <f>'R P -4'!Q172</f>
        <v>0</v>
      </c>
      <c r="AJ173" s="128" t="str">
        <f>'R P -4'!W172</f>
        <v>0</v>
      </c>
      <c r="AK173" s="128" t="str">
        <f>'R P -4'!AC172</f>
        <v>0</v>
      </c>
      <c r="AL173" s="128" t="str">
        <f>'R P -4'!AI172</f>
        <v>0</v>
      </c>
      <c r="AM173" s="128"/>
      <c r="AN173" s="128" t="str">
        <f>'R P -4'!AU172</f>
        <v>0</v>
      </c>
      <c r="AO173" s="128" t="str">
        <f>'R P -4'!BA172</f>
        <v>0</v>
      </c>
      <c r="AP173" s="128" t="str">
        <f>'R P -4'!BG172</f>
        <v>0</v>
      </c>
      <c r="AQ173" s="128"/>
      <c r="AR173" s="128"/>
      <c r="AS173" s="128" t="str">
        <f>'Reflection -1 '!R172</f>
        <v>0</v>
      </c>
      <c r="AT173" s="128"/>
      <c r="AU173" s="128"/>
      <c r="AV173" s="128"/>
      <c r="AW173" s="128"/>
      <c r="AX173" s="128"/>
      <c r="AY173" s="128" t="str">
        <f>'Reflection -1 '!BB172</f>
        <v>0</v>
      </c>
      <c r="AZ173" s="128"/>
      <c r="BA173" s="128"/>
      <c r="BB173" s="128" t="str">
        <f>'Reflection -2'!Q172</f>
        <v>0</v>
      </c>
      <c r="BC173" s="128"/>
      <c r="BD173" s="128"/>
      <c r="BE173" s="128"/>
      <c r="BF173" s="128"/>
      <c r="BG173" s="128"/>
      <c r="BH173" s="128" t="str">
        <f>'Reflection -2'!BA172</f>
        <v>0</v>
      </c>
      <c r="BI173" s="128"/>
      <c r="BJ173" s="128"/>
      <c r="BK173" s="128" t="str">
        <f>'Reflection -3'!Q172</f>
        <v>0</v>
      </c>
      <c r="BL173" s="128"/>
      <c r="BM173" s="128"/>
      <c r="BN173" s="128"/>
      <c r="BO173" s="128"/>
      <c r="BP173" s="128"/>
      <c r="BQ173" s="128" t="str">
        <f>'Reflection -3'!BA172</f>
        <v>0</v>
      </c>
      <c r="BR173" s="128"/>
      <c r="BS173" s="128"/>
      <c r="BT173" s="128" t="str">
        <f>'Reflection -3'!Q172</f>
        <v>0</v>
      </c>
      <c r="BU173" s="128"/>
      <c r="BV173" s="128"/>
      <c r="BW173" s="128"/>
      <c r="BX173" s="128"/>
      <c r="BY173" s="128"/>
      <c r="BZ173" s="128" t="str">
        <f>'Reflection -4'!BA172</f>
        <v>0</v>
      </c>
      <c r="CA173" s="128"/>
      <c r="CB173" s="127"/>
      <c r="CC173" s="128">
        <f>AVERAGE(Internal!$E173,Internal!$O173,Internal!$Y173,Internal!$AI173,Internal!$AS173,Internal!$BB173,Internal!$BK173,Internal!$BT173)</f>
        <v>2.5</v>
      </c>
      <c r="CD173" s="128">
        <f>AVERAGE(Internal!$F173,Internal!$P173,Internal!$Z173,Internal!$AJ173)</f>
        <v>2</v>
      </c>
      <c r="CE173" s="127">
        <f>AVERAGE(Internal!$AK173,Internal!$AA173,Internal!$Q173,Internal!$G173)</f>
        <v>1.3333333333333333</v>
      </c>
      <c r="CF173" s="128">
        <f>AVERAGE(Internal!$H173,Internal!$R173,Internal!$AB173,Internal!$AL173)</f>
        <v>2</v>
      </c>
      <c r="CG173" s="127"/>
      <c r="CH173" s="128">
        <f>AVERAGE(Internal!$AN173,Internal!$AD173,Internal!$T173,Internal!$J173)</f>
        <v>2.5</v>
      </c>
      <c r="CI173" s="128">
        <f>Internal!$CC173+Internal!$CD173+Internal!$CE173+Internal!$CF173+Internal!$CH173</f>
        <v>10.333333333333332</v>
      </c>
      <c r="CJ173" s="128">
        <f>Internal!$CI173/25*100</f>
        <v>41.333333333333329</v>
      </c>
      <c r="CK173" s="128">
        <f>AVERAGE(Internal!$BZ173,Internal!$BQ173,Internal!$BH173,Internal!$AY173,Internal!$AP173,Internal!$AF173,Internal!$V173,Internal!$L173)</f>
        <v>1.5</v>
      </c>
      <c r="CL173" s="128">
        <f>AVERAGE(Internal!$L173,Internal!$V173,Internal!$AF173,Internal!$AP173)</f>
        <v>1.5</v>
      </c>
      <c r="CM173" s="136"/>
    </row>
    <row r="174" spans="1:91" s="106" customFormat="1" ht="23.1" customHeight="1" x14ac:dyDescent="0.3">
      <c r="A174" s="131">
        <v>171</v>
      </c>
      <c r="B174" s="131" t="s">
        <v>284</v>
      </c>
      <c r="C174" s="132" t="s">
        <v>285</v>
      </c>
      <c r="D174" s="127"/>
      <c r="E174" s="127">
        <f>'RP 1'!Q173</f>
        <v>2.6</v>
      </c>
      <c r="F174" s="127">
        <f>'RP 1'!W173</f>
        <v>2</v>
      </c>
      <c r="G174" s="127">
        <f>'RP 1'!AC173</f>
        <v>2.5</v>
      </c>
      <c r="H174" s="127">
        <f>'RP 1'!AI173</f>
        <v>2.5</v>
      </c>
      <c r="I174" s="127"/>
      <c r="J174" s="127">
        <f>'RP 1'!AU173</f>
        <v>2</v>
      </c>
      <c r="K174" s="127">
        <f>'RP 1'!AZ173</f>
        <v>0</v>
      </c>
      <c r="L174" s="127">
        <f>'RP 1'!BG173</f>
        <v>0</v>
      </c>
      <c r="M174" s="127"/>
      <c r="N174" s="127"/>
      <c r="O174" s="127">
        <f>'R P- 2'!Q173</f>
        <v>2.2000000000000002</v>
      </c>
      <c r="P174" s="127">
        <f>'R P- 2'!W173</f>
        <v>2.6666666666666665</v>
      </c>
      <c r="Q174" s="127">
        <f>'R P- 2'!AC173</f>
        <v>2.5</v>
      </c>
      <c r="R174" s="127">
        <f>'R P- 2'!AI173</f>
        <v>2.5</v>
      </c>
      <c r="S174" s="127"/>
      <c r="T174" s="127">
        <f>'R P- 2'!AU173</f>
        <v>2.5</v>
      </c>
      <c r="U174" s="127">
        <f>'R P- 2'!BA173</f>
        <v>2.25</v>
      </c>
      <c r="V174" s="127">
        <f>'R P- 2'!BG173</f>
        <v>2</v>
      </c>
      <c r="W174" s="127"/>
      <c r="X174" s="127"/>
      <c r="Y174" s="127">
        <f>'R P - 3'!Q173</f>
        <v>2</v>
      </c>
      <c r="Z174" s="127">
        <f>'R P - 3'!W173</f>
        <v>3</v>
      </c>
      <c r="AA174" s="127">
        <f>'R P - 3'!AC173</f>
        <v>1</v>
      </c>
      <c r="AB174" s="127">
        <f>'R P - 3'!AI173</f>
        <v>3</v>
      </c>
      <c r="AC174" s="127"/>
      <c r="AD174" s="127">
        <f>'R P - 3'!AU173</f>
        <v>2.6666666666666665</v>
      </c>
      <c r="AE174" s="127">
        <f>'R P - 3'!BA173</f>
        <v>0</v>
      </c>
      <c r="AF174" s="127">
        <f>'R P - 3'!BG173</f>
        <v>0</v>
      </c>
      <c r="AG174" s="127"/>
      <c r="AH174" s="127"/>
      <c r="AI174" s="127">
        <f>'R P -4'!Q173</f>
        <v>0</v>
      </c>
      <c r="AJ174" s="127">
        <f>'R P -4'!W173</f>
        <v>0</v>
      </c>
      <c r="AK174" s="127">
        <f>'R P -4'!AC173</f>
        <v>0</v>
      </c>
      <c r="AL174" s="127">
        <f>'R P -4'!AI173</f>
        <v>0</v>
      </c>
      <c r="AM174" s="127"/>
      <c r="AN174" s="127">
        <f>'R P -4'!AU173</f>
        <v>0</v>
      </c>
      <c r="AO174" s="127">
        <f>'R P -4'!BA173</f>
        <v>0</v>
      </c>
      <c r="AP174" s="127">
        <f>'R P -4'!BG173</f>
        <v>3.5</v>
      </c>
      <c r="AQ174" s="127"/>
      <c r="AR174" s="127"/>
      <c r="AS174" s="127">
        <f>'Reflection -1 '!R173</f>
        <v>3.3333333333333335</v>
      </c>
      <c r="AT174" s="127"/>
      <c r="AU174" s="127"/>
      <c r="AV174" s="127"/>
      <c r="AW174" s="127"/>
      <c r="AX174" s="127"/>
      <c r="AY174" s="127">
        <f>'Reflection -1 '!BB173</f>
        <v>4.5</v>
      </c>
      <c r="AZ174" s="127"/>
      <c r="BA174" s="127"/>
      <c r="BB174" s="127">
        <f>'Reflection -2'!Q173</f>
        <v>4</v>
      </c>
      <c r="BC174" s="127"/>
      <c r="BD174" s="127"/>
      <c r="BE174" s="127"/>
      <c r="BF174" s="127"/>
      <c r="BG174" s="127"/>
      <c r="BH174" s="127">
        <f>'Reflection -2'!BA173</f>
        <v>2.5</v>
      </c>
      <c r="BI174" s="127"/>
      <c r="BJ174" s="127"/>
      <c r="BK174" s="127">
        <f>'Reflection -3'!Q173</f>
        <v>0</v>
      </c>
      <c r="BL174" s="127"/>
      <c r="BM174" s="127"/>
      <c r="BN174" s="127"/>
      <c r="BO174" s="127"/>
      <c r="BP174" s="127"/>
      <c r="BQ174" s="127">
        <f>'Reflection -3'!BA173</f>
        <v>0</v>
      </c>
      <c r="BR174" s="127"/>
      <c r="BS174" s="127"/>
      <c r="BT174" s="127">
        <f>'Reflection -3'!Q173</f>
        <v>0</v>
      </c>
      <c r="BU174" s="127"/>
      <c r="BV174" s="127"/>
      <c r="BW174" s="127"/>
      <c r="BX174" s="127"/>
      <c r="BY174" s="127"/>
      <c r="BZ174" s="127">
        <f>'Reflection -4'!BA173</f>
        <v>2.5</v>
      </c>
      <c r="CA174" s="127"/>
      <c r="CB174" s="127"/>
      <c r="CC174" s="127">
        <f>AVERAGE(Internal!$E174,Internal!$O174,Internal!$Y174,Internal!$AI174,Internal!$AS174,Internal!$BB174,Internal!$BK174,Internal!$BT174)</f>
        <v>1.7666666666666668</v>
      </c>
      <c r="CD174" s="127">
        <f>AVERAGE(Internal!$F174,Internal!$P174,Internal!$Z174,Internal!$AJ174)</f>
        <v>1.9166666666666665</v>
      </c>
      <c r="CE174" s="127">
        <f>AVERAGE(Internal!$AK174,Internal!$AA174,Internal!$Q174,Internal!$G174)</f>
        <v>1.5</v>
      </c>
      <c r="CF174" s="127">
        <f>AVERAGE(Internal!$H174,Internal!$R174,Internal!$AB174,Internal!$AL174)</f>
        <v>2</v>
      </c>
      <c r="CG174" s="127"/>
      <c r="CH174" s="127">
        <f>AVERAGE(Internal!$AN174,Internal!$AD174,Internal!$T174,Internal!$J174)</f>
        <v>1.7916666666666665</v>
      </c>
      <c r="CI174" s="127">
        <f>Internal!$CC174+Internal!$CD174+Internal!$CE174+Internal!$CF174+Internal!$CH174</f>
        <v>8.9749999999999996</v>
      </c>
      <c r="CJ174" s="127">
        <f>Internal!$CI174/25*100</f>
        <v>35.9</v>
      </c>
      <c r="CK174" s="127">
        <f>AVERAGE(Internal!$BZ174,Internal!$BQ174,Internal!$BH174,Internal!$AY174,Internal!$AP174,Internal!$AF174,Internal!$V174,Internal!$L174)</f>
        <v>1.875</v>
      </c>
      <c r="CL174" s="127">
        <f>AVERAGE(Internal!$L174,Internal!$V174,Internal!$AF174,Internal!$AP174)</f>
        <v>1.375</v>
      </c>
      <c r="CM174" s="133"/>
    </row>
    <row r="175" spans="1:91" s="106" customFormat="1" ht="23.1" customHeight="1" x14ac:dyDescent="0.3">
      <c r="A175" s="134">
        <v>172</v>
      </c>
      <c r="B175" s="134" t="s">
        <v>396</v>
      </c>
      <c r="C175" s="135" t="s">
        <v>538</v>
      </c>
      <c r="D175" s="128"/>
      <c r="E175" s="128">
        <f>'RP 1'!Q174</f>
        <v>2.6</v>
      </c>
      <c r="F175" s="128">
        <f>'RP 1'!W174</f>
        <v>3</v>
      </c>
      <c r="G175" s="127">
        <f>'RP 1'!AC174</f>
        <v>2.5</v>
      </c>
      <c r="H175" s="127">
        <f>'RP 1'!AI174</f>
        <v>2</v>
      </c>
      <c r="I175" s="128"/>
      <c r="J175" s="128">
        <f>'RP 1'!AU174</f>
        <v>3</v>
      </c>
      <c r="K175" s="128">
        <f>'RP 1'!AZ174</f>
        <v>3</v>
      </c>
      <c r="L175" s="128">
        <f>'RP 1'!BG174</f>
        <v>0</v>
      </c>
      <c r="M175" s="128"/>
      <c r="N175" s="128"/>
      <c r="O175" s="128">
        <f>'R P- 2'!Q174</f>
        <v>3</v>
      </c>
      <c r="P175" s="128">
        <f>'R P- 2'!W174</f>
        <v>2</v>
      </c>
      <c r="Q175" s="128">
        <f>'R P- 2'!AC174</f>
        <v>2.5</v>
      </c>
      <c r="R175" s="128">
        <f>'R P- 2'!AI174</f>
        <v>2</v>
      </c>
      <c r="S175" s="128"/>
      <c r="T175" s="128">
        <f>'R P- 2'!AU174</f>
        <v>2</v>
      </c>
      <c r="U175" s="128">
        <f>'R P- 2'!BA174</f>
        <v>2.6666666666666665</v>
      </c>
      <c r="V175" s="128">
        <f>'R P- 2'!BG174</f>
        <v>3</v>
      </c>
      <c r="W175" s="128"/>
      <c r="X175" s="128"/>
      <c r="Y175" s="128" t="str">
        <f>'R P - 3'!Q174</f>
        <v>0</v>
      </c>
      <c r="Z175" s="128" t="str">
        <f>'R P - 3'!W174</f>
        <v>0</v>
      </c>
      <c r="AA175" s="128">
        <f>'R P - 3'!AC174</f>
        <v>0</v>
      </c>
      <c r="AB175" s="128" t="str">
        <f>'R P - 3'!AI174</f>
        <v>0</v>
      </c>
      <c r="AC175" s="128"/>
      <c r="AD175" s="128" t="str">
        <f>'R P - 3'!AU174</f>
        <v>0</v>
      </c>
      <c r="AE175" s="128" t="str">
        <f>'R P - 3'!BA174</f>
        <v>0</v>
      </c>
      <c r="AF175" s="128" t="str">
        <f>'R P - 3'!BG174</f>
        <v>0</v>
      </c>
      <c r="AG175" s="128"/>
      <c r="AH175" s="128"/>
      <c r="AI175" s="128" t="str">
        <f>'R P -4'!Q174</f>
        <v>0</v>
      </c>
      <c r="AJ175" s="128" t="str">
        <f>'R P -4'!W174</f>
        <v>0</v>
      </c>
      <c r="AK175" s="128" t="str">
        <f>'R P -4'!AC174</f>
        <v>0</v>
      </c>
      <c r="AL175" s="128" t="str">
        <f>'R P -4'!AI174</f>
        <v>0</v>
      </c>
      <c r="AM175" s="128"/>
      <c r="AN175" s="128" t="str">
        <f>'R P -4'!AU174</f>
        <v>0</v>
      </c>
      <c r="AO175" s="128" t="str">
        <f>'R P -4'!BA174</f>
        <v>0</v>
      </c>
      <c r="AP175" s="128" t="str">
        <f>'R P -4'!BG174</f>
        <v>0</v>
      </c>
      <c r="AQ175" s="128"/>
      <c r="AR175" s="128"/>
      <c r="AS175" s="128" t="str">
        <f>'Reflection -1 '!R174</f>
        <v>0</v>
      </c>
      <c r="AT175" s="128"/>
      <c r="AU175" s="128"/>
      <c r="AV175" s="128"/>
      <c r="AW175" s="128"/>
      <c r="AX175" s="128"/>
      <c r="AY175" s="128" t="str">
        <f>'Reflection -1 '!BB174</f>
        <v>0</v>
      </c>
      <c r="AZ175" s="128"/>
      <c r="BA175" s="128"/>
      <c r="BB175" s="128" t="str">
        <f>'Reflection -2'!Q174</f>
        <v>0</v>
      </c>
      <c r="BC175" s="128"/>
      <c r="BD175" s="128"/>
      <c r="BE175" s="128"/>
      <c r="BF175" s="128"/>
      <c r="BG175" s="128"/>
      <c r="BH175" s="128" t="str">
        <f>'Reflection -2'!BA174</f>
        <v>0</v>
      </c>
      <c r="BI175" s="128"/>
      <c r="BJ175" s="128"/>
      <c r="BK175" s="128" t="str">
        <f>'Reflection -3'!Q174</f>
        <v>0</v>
      </c>
      <c r="BL175" s="128"/>
      <c r="BM175" s="128"/>
      <c r="BN175" s="128"/>
      <c r="BO175" s="128"/>
      <c r="BP175" s="128"/>
      <c r="BQ175" s="128" t="str">
        <f>'Reflection -3'!BA174</f>
        <v>0</v>
      </c>
      <c r="BR175" s="128"/>
      <c r="BS175" s="128"/>
      <c r="BT175" s="128" t="str">
        <f>'Reflection -3'!Q174</f>
        <v>0</v>
      </c>
      <c r="BU175" s="128"/>
      <c r="BV175" s="128"/>
      <c r="BW175" s="128"/>
      <c r="BX175" s="128"/>
      <c r="BY175" s="128"/>
      <c r="BZ175" s="128" t="str">
        <f>'Reflection -4'!BA174</f>
        <v>0</v>
      </c>
      <c r="CA175" s="128"/>
      <c r="CB175" s="127"/>
      <c r="CC175" s="128">
        <f>AVERAGE(Internal!$E175,Internal!$O175,Internal!$Y175,Internal!$AI175,Internal!$AS175,Internal!$BB175,Internal!$BK175,Internal!$BT175)</f>
        <v>2.8</v>
      </c>
      <c r="CD175" s="128">
        <f>AVERAGE(Internal!$F175,Internal!$P175,Internal!$Z175,Internal!$AJ175)</f>
        <v>2.5</v>
      </c>
      <c r="CE175" s="127">
        <f>AVERAGE(Internal!$AK175,Internal!$AA175,Internal!$Q175,Internal!$G175)</f>
        <v>1.6666666666666667</v>
      </c>
      <c r="CF175" s="128">
        <f>AVERAGE(Internal!$H175,Internal!$R175,Internal!$AB175,Internal!$AL175)</f>
        <v>2</v>
      </c>
      <c r="CG175" s="127"/>
      <c r="CH175" s="128">
        <f>AVERAGE(Internal!$AN175,Internal!$AD175,Internal!$T175,Internal!$J175)</f>
        <v>2.5</v>
      </c>
      <c r="CI175" s="128">
        <f>Internal!$CC175+Internal!$CD175+Internal!$CE175+Internal!$CF175+Internal!$CH175</f>
        <v>11.466666666666667</v>
      </c>
      <c r="CJ175" s="128">
        <f>Internal!$CI175/25*100</f>
        <v>45.866666666666667</v>
      </c>
      <c r="CK175" s="128">
        <f>AVERAGE(Internal!$BZ175,Internal!$BQ175,Internal!$BH175,Internal!$AY175,Internal!$AP175,Internal!$AF175,Internal!$V175,Internal!$L175)</f>
        <v>1.5</v>
      </c>
      <c r="CL175" s="128">
        <f>AVERAGE(Internal!$L175,Internal!$V175,Internal!$AF175,Internal!$AP175)</f>
        <v>1.5</v>
      </c>
      <c r="CM175" s="136"/>
    </row>
    <row r="176" spans="1:91" s="106" customFormat="1" ht="23.1" customHeight="1" x14ac:dyDescent="0.3">
      <c r="A176" s="131">
        <v>173</v>
      </c>
      <c r="B176" s="131" t="s">
        <v>397</v>
      </c>
      <c r="C176" s="132" t="s">
        <v>398</v>
      </c>
      <c r="D176" s="127"/>
      <c r="E176" s="127" t="str">
        <f>'RP 1'!Q175</f>
        <v>0</v>
      </c>
      <c r="F176" s="127" t="str">
        <f>'RP 1'!W175</f>
        <v>0</v>
      </c>
      <c r="G176" s="127" t="str">
        <f>'RP 1'!AC175</f>
        <v>0</v>
      </c>
      <c r="H176" s="127" t="str">
        <f>'RP 1'!AI175</f>
        <v>0</v>
      </c>
      <c r="I176" s="127"/>
      <c r="J176" s="127" t="str">
        <f>'RP 1'!AU175</f>
        <v>0</v>
      </c>
      <c r="K176" s="127" t="str">
        <f>'RP 1'!AZ175</f>
        <v>0</v>
      </c>
      <c r="L176" s="127" t="str">
        <f>'RP 1'!BG175</f>
        <v>0</v>
      </c>
      <c r="M176" s="127"/>
      <c r="N176" s="127"/>
      <c r="O176" s="127" t="str">
        <f>'R P- 2'!Q175</f>
        <v>0</v>
      </c>
      <c r="P176" s="127" t="str">
        <f>'R P- 2'!W175</f>
        <v>0</v>
      </c>
      <c r="Q176" s="127" t="str">
        <f>'R P- 2'!AC175</f>
        <v>0</v>
      </c>
      <c r="R176" s="127" t="str">
        <f>'R P- 2'!AI175</f>
        <v>0</v>
      </c>
      <c r="S176" s="127"/>
      <c r="T176" s="127" t="str">
        <f>'R P- 2'!AU175</f>
        <v>0</v>
      </c>
      <c r="U176" s="127" t="str">
        <f>'R P- 2'!BA175</f>
        <v>0</v>
      </c>
      <c r="V176" s="127" t="str">
        <f>'R P- 2'!BG175</f>
        <v>0</v>
      </c>
      <c r="W176" s="127"/>
      <c r="X176" s="127"/>
      <c r="Y176" s="127" t="str">
        <f>'R P - 3'!Q175</f>
        <v>0</v>
      </c>
      <c r="Z176" s="127" t="str">
        <f>'R P - 3'!W175</f>
        <v>0</v>
      </c>
      <c r="AA176" s="127">
        <f>'R P - 3'!AC175</f>
        <v>0</v>
      </c>
      <c r="AB176" s="127" t="str">
        <f>'R P - 3'!AI175</f>
        <v>0</v>
      </c>
      <c r="AC176" s="127"/>
      <c r="AD176" s="127" t="str">
        <f>'R P - 3'!AU175</f>
        <v>0</v>
      </c>
      <c r="AE176" s="127" t="str">
        <f>'R P - 3'!BA175</f>
        <v>0</v>
      </c>
      <c r="AF176" s="127" t="str">
        <f>'R P - 3'!BG175</f>
        <v>0</v>
      </c>
      <c r="AG176" s="127"/>
      <c r="AH176" s="127"/>
      <c r="AI176" s="127" t="str">
        <f>'R P -4'!Q175</f>
        <v>0</v>
      </c>
      <c r="AJ176" s="127" t="str">
        <f>'R P -4'!W175</f>
        <v>0</v>
      </c>
      <c r="AK176" s="127" t="str">
        <f>'R P -4'!AC175</f>
        <v>0</v>
      </c>
      <c r="AL176" s="127" t="str">
        <f>'R P -4'!AI175</f>
        <v>0</v>
      </c>
      <c r="AM176" s="127"/>
      <c r="AN176" s="127" t="str">
        <f>'R P -4'!AU175</f>
        <v>0</v>
      </c>
      <c r="AO176" s="127" t="str">
        <f>'R P -4'!BA175</f>
        <v>0</v>
      </c>
      <c r="AP176" s="127" t="str">
        <f>'R P -4'!BG175</f>
        <v>0</v>
      </c>
      <c r="AQ176" s="127"/>
      <c r="AR176" s="127"/>
      <c r="AS176" s="127" t="str">
        <f>'Reflection -1 '!R175</f>
        <v>0</v>
      </c>
      <c r="AT176" s="127"/>
      <c r="AU176" s="127"/>
      <c r="AV176" s="127"/>
      <c r="AW176" s="127"/>
      <c r="AX176" s="127"/>
      <c r="AY176" s="127" t="str">
        <f>'Reflection -1 '!BB175</f>
        <v>0</v>
      </c>
      <c r="AZ176" s="127"/>
      <c r="BA176" s="127"/>
      <c r="BB176" s="127" t="str">
        <f>'Reflection -2'!Q175</f>
        <v>0</v>
      </c>
      <c r="BC176" s="127"/>
      <c r="BD176" s="127"/>
      <c r="BE176" s="127"/>
      <c r="BF176" s="127"/>
      <c r="BG176" s="127"/>
      <c r="BH176" s="127" t="str">
        <f>'Reflection -2'!BA175</f>
        <v>0</v>
      </c>
      <c r="BI176" s="127"/>
      <c r="BJ176" s="127"/>
      <c r="BK176" s="127" t="str">
        <f>'Reflection -3'!Q175</f>
        <v>0</v>
      </c>
      <c r="BL176" s="127"/>
      <c r="BM176" s="127"/>
      <c r="BN176" s="127"/>
      <c r="BO176" s="127"/>
      <c r="BP176" s="127"/>
      <c r="BQ176" s="127" t="str">
        <f>'Reflection -3'!BA175</f>
        <v>0</v>
      </c>
      <c r="BR176" s="127"/>
      <c r="BS176" s="127"/>
      <c r="BT176" s="127" t="str">
        <f>'Reflection -3'!Q175</f>
        <v>0</v>
      </c>
      <c r="BU176" s="127"/>
      <c r="BV176" s="127"/>
      <c r="BW176" s="127"/>
      <c r="BX176" s="127"/>
      <c r="BY176" s="127"/>
      <c r="BZ176" s="127" t="str">
        <f>'Reflection -4'!BA175</f>
        <v>0</v>
      </c>
      <c r="CA176" s="127"/>
      <c r="CB176" s="127"/>
      <c r="CC176" s="127" t="e">
        <f>AVERAGE(Internal!$E176,Internal!$O176,Internal!$Y176,Internal!$AI176,Internal!$AS176,Internal!$BB176,Internal!$BK176,Internal!$BT176)</f>
        <v>#DIV/0!</v>
      </c>
      <c r="CD176" s="127" t="e">
        <f>AVERAGE(Internal!$F176,Internal!$P176,Internal!$Z176,Internal!$AJ176)</f>
        <v>#DIV/0!</v>
      </c>
      <c r="CE176" s="127">
        <f>AVERAGE(Internal!$AK176,Internal!$AA176,Internal!$Q176,Internal!$G176)</f>
        <v>0</v>
      </c>
      <c r="CF176" s="127" t="e">
        <f>AVERAGE(Internal!$H176,Internal!$R176,Internal!$AB176,Internal!$AL176)</f>
        <v>#DIV/0!</v>
      </c>
      <c r="CG176" s="127"/>
      <c r="CH176" s="127" t="e">
        <f>AVERAGE(Internal!$AN176,Internal!$AD176,Internal!$T176,Internal!$J176)</f>
        <v>#DIV/0!</v>
      </c>
      <c r="CI176" s="127" t="e">
        <f>Internal!$CC176+Internal!$CD176+Internal!$CE176+Internal!$CF176+Internal!$CH176</f>
        <v>#DIV/0!</v>
      </c>
      <c r="CJ176" s="127" t="e">
        <f>Internal!$CI176/25*100</f>
        <v>#DIV/0!</v>
      </c>
      <c r="CK176" s="127" t="e">
        <f>AVERAGE(Internal!$BZ176,Internal!$BQ176,Internal!$BH176,Internal!$AY176,Internal!$AP176,Internal!$AF176,Internal!$V176,Internal!$L176)</f>
        <v>#DIV/0!</v>
      </c>
      <c r="CL176" s="127" t="e">
        <f>AVERAGE(Internal!$L176,Internal!$V176,Internal!$AF176,Internal!$AP176)</f>
        <v>#DIV/0!</v>
      </c>
      <c r="CM176" s="133"/>
    </row>
    <row r="177" spans="1:91" s="106" customFormat="1" ht="23.1" customHeight="1" x14ac:dyDescent="0.3">
      <c r="A177" s="134">
        <v>174</v>
      </c>
      <c r="B177" s="134" t="s">
        <v>399</v>
      </c>
      <c r="C177" s="135" t="s">
        <v>400</v>
      </c>
      <c r="D177" s="128"/>
      <c r="E177" s="128" t="str">
        <f>'RP 1'!Q176</f>
        <v>0</v>
      </c>
      <c r="F177" s="128" t="str">
        <f>'RP 1'!W176</f>
        <v>0</v>
      </c>
      <c r="G177" s="127" t="str">
        <f>'RP 1'!AC176</f>
        <v>0</v>
      </c>
      <c r="H177" s="127" t="str">
        <f>'RP 1'!AI176</f>
        <v>0</v>
      </c>
      <c r="I177" s="128"/>
      <c r="J177" s="128" t="str">
        <f>'RP 1'!AU176</f>
        <v>0</v>
      </c>
      <c r="K177" s="128" t="str">
        <f>'RP 1'!AZ176</f>
        <v>0</v>
      </c>
      <c r="L177" s="128" t="str">
        <f>'RP 1'!BG176</f>
        <v>0</v>
      </c>
      <c r="M177" s="128"/>
      <c r="N177" s="128"/>
      <c r="O177" s="128" t="str">
        <f>'R P- 2'!Q176</f>
        <v>0</v>
      </c>
      <c r="P177" s="128" t="str">
        <f>'R P- 2'!W176</f>
        <v>0</v>
      </c>
      <c r="Q177" s="128" t="str">
        <f>'R P- 2'!AC176</f>
        <v>0</v>
      </c>
      <c r="R177" s="128" t="str">
        <f>'R P- 2'!AI176</f>
        <v>0</v>
      </c>
      <c r="S177" s="128"/>
      <c r="T177" s="128" t="str">
        <f>'R P- 2'!AU176</f>
        <v>0</v>
      </c>
      <c r="U177" s="128" t="str">
        <f>'R P- 2'!BA176</f>
        <v>0</v>
      </c>
      <c r="V177" s="128" t="str">
        <f>'R P- 2'!BG176</f>
        <v>0</v>
      </c>
      <c r="W177" s="128"/>
      <c r="X177" s="128"/>
      <c r="Y177" s="128" t="str">
        <f>'R P - 3'!Q176</f>
        <v>0</v>
      </c>
      <c r="Z177" s="128" t="str">
        <f>'R P - 3'!W176</f>
        <v>0</v>
      </c>
      <c r="AA177" s="128">
        <f>'R P - 3'!AC176</f>
        <v>0</v>
      </c>
      <c r="AB177" s="128" t="str">
        <f>'R P - 3'!AI176</f>
        <v>0</v>
      </c>
      <c r="AC177" s="128"/>
      <c r="AD177" s="128" t="str">
        <f>'R P - 3'!AU176</f>
        <v>0</v>
      </c>
      <c r="AE177" s="128" t="str">
        <f>'R P - 3'!BA176</f>
        <v>0</v>
      </c>
      <c r="AF177" s="128" t="str">
        <f>'R P - 3'!BG176</f>
        <v>0</v>
      </c>
      <c r="AG177" s="128"/>
      <c r="AH177" s="128"/>
      <c r="AI177" s="128" t="str">
        <f>'R P -4'!Q176</f>
        <v>0</v>
      </c>
      <c r="AJ177" s="128" t="str">
        <f>'R P -4'!W176</f>
        <v>0</v>
      </c>
      <c r="AK177" s="128" t="str">
        <f>'R P -4'!AC176</f>
        <v>0</v>
      </c>
      <c r="AL177" s="128" t="str">
        <f>'R P -4'!AI176</f>
        <v>0</v>
      </c>
      <c r="AM177" s="128"/>
      <c r="AN177" s="128" t="str">
        <f>'R P -4'!AU176</f>
        <v>0</v>
      </c>
      <c r="AO177" s="128" t="str">
        <f>'R P -4'!BA176</f>
        <v>0</v>
      </c>
      <c r="AP177" s="128" t="str">
        <f>'R P -4'!BG176</f>
        <v>0</v>
      </c>
      <c r="AQ177" s="128"/>
      <c r="AR177" s="128"/>
      <c r="AS177" s="128" t="str">
        <f>'Reflection -1 '!R176</f>
        <v>0</v>
      </c>
      <c r="AT177" s="128"/>
      <c r="AU177" s="128"/>
      <c r="AV177" s="128"/>
      <c r="AW177" s="128"/>
      <c r="AX177" s="128"/>
      <c r="AY177" s="128" t="str">
        <f>'Reflection -1 '!BB176</f>
        <v>0</v>
      </c>
      <c r="AZ177" s="128"/>
      <c r="BA177" s="128"/>
      <c r="BB177" s="128" t="str">
        <f>'Reflection -2'!Q176</f>
        <v>0</v>
      </c>
      <c r="BC177" s="128"/>
      <c r="BD177" s="128"/>
      <c r="BE177" s="128"/>
      <c r="BF177" s="128"/>
      <c r="BG177" s="128"/>
      <c r="BH177" s="128" t="str">
        <f>'Reflection -2'!BA176</f>
        <v>0</v>
      </c>
      <c r="BI177" s="128"/>
      <c r="BJ177" s="128"/>
      <c r="BK177" s="128" t="str">
        <f>'Reflection -3'!Q176</f>
        <v>0</v>
      </c>
      <c r="BL177" s="128"/>
      <c r="BM177" s="128"/>
      <c r="BN177" s="128"/>
      <c r="BO177" s="128"/>
      <c r="BP177" s="128"/>
      <c r="BQ177" s="128" t="str">
        <f>'Reflection -3'!BA176</f>
        <v>0</v>
      </c>
      <c r="BR177" s="128"/>
      <c r="BS177" s="128"/>
      <c r="BT177" s="128" t="str">
        <f>'Reflection -3'!Q176</f>
        <v>0</v>
      </c>
      <c r="BU177" s="128"/>
      <c r="BV177" s="128"/>
      <c r="BW177" s="128"/>
      <c r="BX177" s="128"/>
      <c r="BY177" s="128"/>
      <c r="BZ177" s="128" t="str">
        <f>'Reflection -4'!BA176</f>
        <v>0</v>
      </c>
      <c r="CA177" s="128"/>
      <c r="CB177" s="127"/>
      <c r="CC177" s="128" t="e">
        <f>AVERAGE(Internal!$E177,Internal!$O177,Internal!$Y177,Internal!$AI177,Internal!$AS177,Internal!$BB177,Internal!$BK177,Internal!$BT177)</f>
        <v>#DIV/0!</v>
      </c>
      <c r="CD177" s="128" t="e">
        <f>AVERAGE(Internal!$F177,Internal!$P177,Internal!$Z177,Internal!$AJ177)</f>
        <v>#DIV/0!</v>
      </c>
      <c r="CE177" s="127">
        <f>AVERAGE(Internal!$AK177,Internal!$AA177,Internal!$Q177,Internal!$G177)</f>
        <v>0</v>
      </c>
      <c r="CF177" s="128" t="e">
        <f>AVERAGE(Internal!$H177,Internal!$R177,Internal!$AB177,Internal!$AL177)</f>
        <v>#DIV/0!</v>
      </c>
      <c r="CG177" s="127"/>
      <c r="CH177" s="128" t="e">
        <f>AVERAGE(Internal!$AN177,Internal!$AD177,Internal!$T177,Internal!$J177)</f>
        <v>#DIV/0!</v>
      </c>
      <c r="CI177" s="128" t="e">
        <f>Internal!$CC177+Internal!$CD177+Internal!$CE177+Internal!$CF177+Internal!$CH177</f>
        <v>#DIV/0!</v>
      </c>
      <c r="CJ177" s="128" t="e">
        <f>Internal!$CI177/25*100</f>
        <v>#DIV/0!</v>
      </c>
      <c r="CK177" s="128" t="e">
        <f>AVERAGE(Internal!$BZ177,Internal!$BQ177,Internal!$BH177,Internal!$AY177,Internal!$AP177,Internal!$AF177,Internal!$V177,Internal!$L177)</f>
        <v>#DIV/0!</v>
      </c>
      <c r="CL177" s="128" t="e">
        <f>AVERAGE(Internal!$L177,Internal!$V177,Internal!$AF177,Internal!$AP177)</f>
        <v>#DIV/0!</v>
      </c>
      <c r="CM177" s="136"/>
    </row>
    <row r="178" spans="1:91" s="106" customFormat="1" ht="23.1" customHeight="1" x14ac:dyDescent="0.3">
      <c r="A178" s="131">
        <v>175</v>
      </c>
      <c r="B178" s="131" t="s">
        <v>119</v>
      </c>
      <c r="C178" s="132" t="s">
        <v>120</v>
      </c>
      <c r="D178" s="127"/>
      <c r="E178" s="127">
        <f>'RP 1'!Q177</f>
        <v>1.4</v>
      </c>
      <c r="F178" s="127">
        <f>'RP 1'!W177</f>
        <v>1</v>
      </c>
      <c r="G178" s="127">
        <f>'RP 1'!AC177</f>
        <v>1</v>
      </c>
      <c r="H178" s="127">
        <f>'RP 1'!AI177</f>
        <v>1</v>
      </c>
      <c r="I178" s="127"/>
      <c r="J178" s="127">
        <f>'RP 1'!AU177</f>
        <v>1</v>
      </c>
      <c r="K178" s="127">
        <f>'RP 1'!AZ177</f>
        <v>1</v>
      </c>
      <c r="L178" s="127">
        <f>'RP 1'!BG177</f>
        <v>0</v>
      </c>
      <c r="M178" s="127"/>
      <c r="N178" s="127"/>
      <c r="O178" s="127">
        <f>'R P- 2'!Q177</f>
        <v>1.4</v>
      </c>
      <c r="P178" s="127">
        <f>'R P- 2'!W177</f>
        <v>1</v>
      </c>
      <c r="Q178" s="127">
        <f>'R P- 2'!AC177</f>
        <v>1</v>
      </c>
      <c r="R178" s="127">
        <f>'R P- 2'!AI177</f>
        <v>1</v>
      </c>
      <c r="S178" s="127"/>
      <c r="T178" s="127">
        <f>'R P- 2'!AU177</f>
        <v>1</v>
      </c>
      <c r="U178" s="127">
        <f>'R P- 2'!BA177</f>
        <v>1</v>
      </c>
      <c r="V178" s="127">
        <f>'R P- 2'!BG177</f>
        <v>3</v>
      </c>
      <c r="W178" s="127"/>
      <c r="X178" s="127"/>
      <c r="Y178" s="127">
        <f>'R P - 3'!Q177</f>
        <v>0</v>
      </c>
      <c r="Z178" s="127">
        <f>'R P - 3'!W177</f>
        <v>0</v>
      </c>
      <c r="AA178" s="127">
        <f>'R P - 3'!AC177</f>
        <v>0</v>
      </c>
      <c r="AB178" s="127">
        <f>'R P - 3'!AI177</f>
        <v>0</v>
      </c>
      <c r="AC178" s="127"/>
      <c r="AD178" s="127">
        <f>'R P - 3'!AU177</f>
        <v>0</v>
      </c>
      <c r="AE178" s="127">
        <f>'R P - 3'!BA177</f>
        <v>0</v>
      </c>
      <c r="AF178" s="127">
        <f>'R P - 3'!BG177</f>
        <v>0</v>
      </c>
      <c r="AG178" s="127"/>
      <c r="AH178" s="127"/>
      <c r="AI178" s="127">
        <f>'R P -4'!Q177</f>
        <v>1.4</v>
      </c>
      <c r="AJ178" s="127">
        <f>'R P -4'!W177</f>
        <v>2.3333333333333335</v>
      </c>
      <c r="AK178" s="127">
        <f>'R P -4'!AC177</f>
        <v>1.5</v>
      </c>
      <c r="AL178" s="127">
        <f>'R P -4'!AI177</f>
        <v>1</v>
      </c>
      <c r="AM178" s="127"/>
      <c r="AN178" s="127">
        <f>'R P -4'!AU177</f>
        <v>2.6666666666666665</v>
      </c>
      <c r="AO178" s="127">
        <f>'R P -4'!BA177</f>
        <v>1</v>
      </c>
      <c r="AP178" s="127">
        <f>'R P -4'!BG177</f>
        <v>3</v>
      </c>
      <c r="AQ178" s="127"/>
      <c r="AR178" s="127"/>
      <c r="AS178" s="127">
        <f>'Reflection -1 '!R177</f>
        <v>1.6666666666666667</v>
      </c>
      <c r="AT178" s="127"/>
      <c r="AU178" s="127"/>
      <c r="AV178" s="127"/>
      <c r="AW178" s="127"/>
      <c r="AX178" s="127"/>
      <c r="AY178" s="127">
        <f>'Reflection -1 '!BB177</f>
        <v>3</v>
      </c>
      <c r="AZ178" s="127"/>
      <c r="BA178" s="127"/>
      <c r="BB178" s="127">
        <f>'Reflection -2'!Q177</f>
        <v>2.3333333333333335</v>
      </c>
      <c r="BC178" s="127"/>
      <c r="BD178" s="127"/>
      <c r="BE178" s="127"/>
      <c r="BF178" s="127"/>
      <c r="BG178" s="127"/>
      <c r="BH178" s="127">
        <f>'Reflection -2'!BA177</f>
        <v>2.5</v>
      </c>
      <c r="BI178" s="127"/>
      <c r="BJ178" s="127"/>
      <c r="BK178" s="127">
        <f>'Reflection -3'!Q177</f>
        <v>1.6666666666666667</v>
      </c>
      <c r="BL178" s="127"/>
      <c r="BM178" s="127"/>
      <c r="BN178" s="127"/>
      <c r="BO178" s="127"/>
      <c r="BP178" s="127"/>
      <c r="BQ178" s="127">
        <f>'Reflection -3'!BA177</f>
        <v>1.6666666666666667</v>
      </c>
      <c r="BR178" s="127"/>
      <c r="BS178" s="127"/>
      <c r="BT178" s="127">
        <f>'Reflection -3'!Q177</f>
        <v>1.6666666666666667</v>
      </c>
      <c r="BU178" s="127"/>
      <c r="BV178" s="127"/>
      <c r="BW178" s="127"/>
      <c r="BX178" s="127"/>
      <c r="BY178" s="127"/>
      <c r="BZ178" s="127">
        <f>'Reflection -4'!BA177</f>
        <v>2.5</v>
      </c>
      <c r="CA178" s="127"/>
      <c r="CB178" s="127"/>
      <c r="CC178" s="127">
        <f>AVERAGE(Internal!$E178,Internal!$O178,Internal!$Y178,Internal!$AI178,Internal!$AS178,Internal!$BB178,Internal!$BK178,Internal!$BT178)</f>
        <v>1.4416666666666664</v>
      </c>
      <c r="CD178" s="127">
        <f>AVERAGE(Internal!$F178,Internal!$P178,Internal!$Z178,Internal!$AJ178)</f>
        <v>1.0833333333333335</v>
      </c>
      <c r="CE178" s="127">
        <f>AVERAGE(Internal!$AK178,Internal!$AA178,Internal!$Q178,Internal!$G178)</f>
        <v>0.875</v>
      </c>
      <c r="CF178" s="127">
        <f>AVERAGE(Internal!$H178,Internal!$R178,Internal!$AB178,Internal!$AL178)</f>
        <v>0.75</v>
      </c>
      <c r="CG178" s="127"/>
      <c r="CH178" s="127">
        <f>AVERAGE(Internal!$AN178,Internal!$AD178,Internal!$T178,Internal!$J178)</f>
        <v>1.1666666666666665</v>
      </c>
      <c r="CI178" s="127">
        <f>Internal!$CC178+Internal!$CD178+Internal!$CE178+Internal!$CF178+Internal!$CH178</f>
        <v>5.3166666666666664</v>
      </c>
      <c r="CJ178" s="127">
        <f>Internal!$CI178/25*100</f>
        <v>21.266666666666666</v>
      </c>
      <c r="CK178" s="127">
        <f>AVERAGE(Internal!$BZ178,Internal!$BQ178,Internal!$BH178,Internal!$AY178,Internal!$AP178,Internal!$AF178,Internal!$V178,Internal!$L178)</f>
        <v>1.9583333333333335</v>
      </c>
      <c r="CL178" s="127">
        <f>AVERAGE(Internal!$L178,Internal!$V178,Internal!$AF178,Internal!$AP178)</f>
        <v>1.5</v>
      </c>
      <c r="CM178" s="133"/>
    </row>
    <row r="179" spans="1:91" s="106" customFormat="1" ht="23.1" customHeight="1" x14ac:dyDescent="0.3">
      <c r="A179" s="134">
        <v>176</v>
      </c>
      <c r="B179" s="134" t="s">
        <v>401</v>
      </c>
      <c r="C179" s="135" t="s">
        <v>402</v>
      </c>
      <c r="D179" s="128"/>
      <c r="E179" s="128" t="str">
        <f>'RP 1'!Q178</f>
        <v>0</v>
      </c>
      <c r="F179" s="128" t="str">
        <f>'RP 1'!W178</f>
        <v>0</v>
      </c>
      <c r="G179" s="127" t="str">
        <f>'RP 1'!AC178</f>
        <v>0</v>
      </c>
      <c r="H179" s="127" t="str">
        <f>'RP 1'!AI178</f>
        <v>0</v>
      </c>
      <c r="I179" s="128"/>
      <c r="J179" s="128" t="str">
        <f>'RP 1'!AU178</f>
        <v>0</v>
      </c>
      <c r="K179" s="128" t="str">
        <f>'RP 1'!AZ178</f>
        <v>0</v>
      </c>
      <c r="L179" s="128" t="str">
        <f>'RP 1'!BG178</f>
        <v>0</v>
      </c>
      <c r="M179" s="128"/>
      <c r="N179" s="128"/>
      <c r="O179" s="128" t="str">
        <f>'R P- 2'!Q178</f>
        <v>0</v>
      </c>
      <c r="P179" s="128" t="str">
        <f>'R P- 2'!W178</f>
        <v>0</v>
      </c>
      <c r="Q179" s="128" t="str">
        <f>'R P- 2'!AC178</f>
        <v>0</v>
      </c>
      <c r="R179" s="128" t="str">
        <f>'R P- 2'!AI178</f>
        <v>0</v>
      </c>
      <c r="S179" s="128"/>
      <c r="T179" s="128" t="str">
        <f>'R P- 2'!AU178</f>
        <v>0</v>
      </c>
      <c r="U179" s="128" t="str">
        <f>'R P- 2'!BA178</f>
        <v>0</v>
      </c>
      <c r="V179" s="128" t="str">
        <f>'R P- 2'!BG178</f>
        <v>0</v>
      </c>
      <c r="W179" s="128"/>
      <c r="X179" s="128"/>
      <c r="Y179" s="128">
        <f>'R P - 3'!Q178</f>
        <v>0</v>
      </c>
      <c r="Z179" s="128">
        <f>'R P - 3'!W178</f>
        <v>0</v>
      </c>
      <c r="AA179" s="128">
        <f>'R P - 3'!AC178</f>
        <v>0</v>
      </c>
      <c r="AB179" s="128">
        <f>'R P - 3'!AI178</f>
        <v>0</v>
      </c>
      <c r="AC179" s="128"/>
      <c r="AD179" s="128">
        <f>'R P - 3'!AU178</f>
        <v>0</v>
      </c>
      <c r="AE179" s="128">
        <f>'R P - 3'!BA178</f>
        <v>0</v>
      </c>
      <c r="AF179" s="128">
        <f>'R P - 3'!BG178</f>
        <v>0</v>
      </c>
      <c r="AG179" s="128"/>
      <c r="AH179" s="128"/>
      <c r="AI179" s="128" t="str">
        <f>'R P -4'!Q178</f>
        <v>0</v>
      </c>
      <c r="AJ179" s="128" t="str">
        <f>'R P -4'!W178</f>
        <v>0</v>
      </c>
      <c r="AK179" s="128" t="str">
        <f>'R P -4'!AC178</f>
        <v>0</v>
      </c>
      <c r="AL179" s="128" t="str">
        <f>'R P -4'!AI178</f>
        <v>0</v>
      </c>
      <c r="AM179" s="128"/>
      <c r="AN179" s="128" t="str">
        <f>'R P -4'!AU178</f>
        <v>0</v>
      </c>
      <c r="AO179" s="128" t="str">
        <f>'R P -4'!BA178</f>
        <v>0</v>
      </c>
      <c r="AP179" s="128" t="str">
        <f>'R P -4'!BG178</f>
        <v>0</v>
      </c>
      <c r="AQ179" s="128"/>
      <c r="AR179" s="128"/>
      <c r="AS179" s="128" t="str">
        <f>'Reflection -1 '!R178</f>
        <v>0</v>
      </c>
      <c r="AT179" s="128"/>
      <c r="AU179" s="128"/>
      <c r="AV179" s="128"/>
      <c r="AW179" s="128"/>
      <c r="AX179" s="128"/>
      <c r="AY179" s="128" t="str">
        <f>'Reflection -1 '!BB178</f>
        <v>0</v>
      </c>
      <c r="AZ179" s="128"/>
      <c r="BA179" s="128"/>
      <c r="BB179" s="128" t="str">
        <f>'Reflection -2'!Q178</f>
        <v>0</v>
      </c>
      <c r="BC179" s="128"/>
      <c r="BD179" s="128"/>
      <c r="BE179" s="128"/>
      <c r="BF179" s="128"/>
      <c r="BG179" s="128"/>
      <c r="BH179" s="128" t="str">
        <f>'Reflection -2'!BA178</f>
        <v>0</v>
      </c>
      <c r="BI179" s="128"/>
      <c r="BJ179" s="128"/>
      <c r="BK179" s="128" t="str">
        <f>'Reflection -3'!Q178</f>
        <v>0</v>
      </c>
      <c r="BL179" s="128"/>
      <c r="BM179" s="128"/>
      <c r="BN179" s="128"/>
      <c r="BO179" s="128"/>
      <c r="BP179" s="128"/>
      <c r="BQ179" s="128" t="str">
        <f>'Reflection -3'!BA178</f>
        <v>0</v>
      </c>
      <c r="BR179" s="128"/>
      <c r="BS179" s="128"/>
      <c r="BT179" s="128" t="str">
        <f>'Reflection -3'!Q178</f>
        <v>0</v>
      </c>
      <c r="BU179" s="128"/>
      <c r="BV179" s="128"/>
      <c r="BW179" s="128"/>
      <c r="BX179" s="128"/>
      <c r="BY179" s="128"/>
      <c r="BZ179" s="128" t="str">
        <f>'Reflection -4'!BA178</f>
        <v>0</v>
      </c>
      <c r="CA179" s="128"/>
      <c r="CB179" s="127"/>
      <c r="CC179" s="128">
        <f>AVERAGE(Internal!$E179,Internal!$O179,Internal!$Y179,Internal!$AI179,Internal!$AS179,Internal!$BB179,Internal!$BK179,Internal!$BT179)</f>
        <v>0</v>
      </c>
      <c r="CD179" s="128">
        <f>AVERAGE(Internal!$F179,Internal!$P179,Internal!$Z179,Internal!$AJ179)</f>
        <v>0</v>
      </c>
      <c r="CE179" s="127">
        <f>AVERAGE(Internal!$AK179,Internal!$AA179,Internal!$Q179,Internal!$G179)</f>
        <v>0</v>
      </c>
      <c r="CF179" s="128">
        <f>AVERAGE(Internal!$H179,Internal!$R179,Internal!$AB179,Internal!$AL179)</f>
        <v>0</v>
      </c>
      <c r="CG179" s="127"/>
      <c r="CH179" s="128">
        <f>AVERAGE(Internal!$AN179,Internal!$AD179,Internal!$T179,Internal!$J179)</f>
        <v>0</v>
      </c>
      <c r="CI179" s="128">
        <f>Internal!$CC179+Internal!$CD179+Internal!$CE179+Internal!$CF179+Internal!$CH179</f>
        <v>0</v>
      </c>
      <c r="CJ179" s="128">
        <f>Internal!$CI179/25*100</f>
        <v>0</v>
      </c>
      <c r="CK179" s="128">
        <f>AVERAGE(Internal!$BZ179,Internal!$BQ179,Internal!$BH179,Internal!$AY179,Internal!$AP179,Internal!$AF179,Internal!$V179,Internal!$L179)</f>
        <v>0</v>
      </c>
      <c r="CL179" s="128">
        <f>AVERAGE(Internal!$L179,Internal!$V179,Internal!$AF179,Internal!$AP179)</f>
        <v>0</v>
      </c>
      <c r="CM179" s="136"/>
    </row>
    <row r="180" spans="1:91" s="106" customFormat="1" ht="23.1" customHeight="1" x14ac:dyDescent="0.3">
      <c r="A180" s="131">
        <v>177</v>
      </c>
      <c r="B180" s="131" t="s">
        <v>270</v>
      </c>
      <c r="C180" s="132" t="s">
        <v>271</v>
      </c>
      <c r="D180" s="127"/>
      <c r="E180" s="127">
        <f>'RP 1'!Q179</f>
        <v>2</v>
      </c>
      <c r="F180" s="127">
        <f>'RP 1'!W179</f>
        <v>2</v>
      </c>
      <c r="G180" s="127">
        <f>'RP 1'!AC179</f>
        <v>2</v>
      </c>
      <c r="H180" s="127">
        <f>'RP 1'!AI179</f>
        <v>2</v>
      </c>
      <c r="I180" s="127"/>
      <c r="J180" s="127">
        <f>'RP 1'!AU179</f>
        <v>2</v>
      </c>
      <c r="K180" s="127">
        <f>'RP 1'!AZ179</f>
        <v>0</v>
      </c>
      <c r="L180" s="127">
        <f>'RP 1'!BG179</f>
        <v>0</v>
      </c>
      <c r="M180" s="127"/>
      <c r="N180" s="127"/>
      <c r="O180" s="127">
        <f>'R P- 2'!Q179</f>
        <v>2</v>
      </c>
      <c r="P180" s="127">
        <f>'R P- 2'!W179</f>
        <v>2</v>
      </c>
      <c r="Q180" s="127">
        <f>'R P- 2'!AC179</f>
        <v>2</v>
      </c>
      <c r="R180" s="127">
        <f>'R P- 2'!AI179</f>
        <v>2</v>
      </c>
      <c r="S180" s="127"/>
      <c r="T180" s="127">
        <f>'R P- 2'!AU179</f>
        <v>2</v>
      </c>
      <c r="U180" s="127">
        <f>'R P- 2'!BA179</f>
        <v>1.8333333333333333</v>
      </c>
      <c r="V180" s="127">
        <f>'R P- 2'!BG179</f>
        <v>2</v>
      </c>
      <c r="W180" s="127"/>
      <c r="X180" s="127"/>
      <c r="Y180" s="127">
        <f>'R P - 3'!Q179</f>
        <v>2</v>
      </c>
      <c r="Z180" s="127">
        <f>'R P - 3'!W179</f>
        <v>3</v>
      </c>
      <c r="AA180" s="127">
        <f>'R P - 3'!AC179</f>
        <v>1</v>
      </c>
      <c r="AB180" s="127">
        <f>'R P - 3'!AI179</f>
        <v>2.3333333333333335</v>
      </c>
      <c r="AC180" s="127"/>
      <c r="AD180" s="127">
        <f>'R P - 3'!AU179</f>
        <v>3</v>
      </c>
      <c r="AE180" s="127">
        <f>'R P - 3'!BA179</f>
        <v>0</v>
      </c>
      <c r="AF180" s="127">
        <f>'R P - 3'!BG179</f>
        <v>0</v>
      </c>
      <c r="AG180" s="127"/>
      <c r="AH180" s="127"/>
      <c r="AI180" s="127">
        <f>'R P -4'!Q179</f>
        <v>3.4</v>
      </c>
      <c r="AJ180" s="127">
        <f>'R P -4'!W179</f>
        <v>2</v>
      </c>
      <c r="AK180" s="127">
        <f>'R P -4'!AC179</f>
        <v>1.5</v>
      </c>
      <c r="AL180" s="127">
        <f>'R P -4'!AI179</f>
        <v>1</v>
      </c>
      <c r="AM180" s="127"/>
      <c r="AN180" s="127">
        <f>'R P -4'!AU179</f>
        <v>3.6666666666666665</v>
      </c>
      <c r="AO180" s="127">
        <f>'R P -4'!BA179</f>
        <v>1</v>
      </c>
      <c r="AP180" s="127">
        <f>'R P -4'!BG179</f>
        <v>3.5</v>
      </c>
      <c r="AQ180" s="127"/>
      <c r="AR180" s="127"/>
      <c r="AS180" s="127">
        <f>'Reflection -1 '!R179</f>
        <v>1</v>
      </c>
      <c r="AT180" s="127"/>
      <c r="AU180" s="127"/>
      <c r="AV180" s="127"/>
      <c r="AW180" s="127"/>
      <c r="AX180" s="127"/>
      <c r="AY180" s="127">
        <f>'Reflection -1 '!BB179</f>
        <v>1</v>
      </c>
      <c r="AZ180" s="127"/>
      <c r="BA180" s="127"/>
      <c r="BB180" s="127">
        <f>'Reflection -2'!Q179</f>
        <v>2.6666666666666665</v>
      </c>
      <c r="BC180" s="127"/>
      <c r="BD180" s="127"/>
      <c r="BE180" s="127"/>
      <c r="BF180" s="127"/>
      <c r="BG180" s="127"/>
      <c r="BH180" s="127">
        <f>'Reflection -2'!BA179</f>
        <v>2.5</v>
      </c>
      <c r="BI180" s="127"/>
      <c r="BJ180" s="127"/>
      <c r="BK180" s="127">
        <f>'Reflection -3'!Q179</f>
        <v>3.6666666666666665</v>
      </c>
      <c r="BL180" s="127"/>
      <c r="BM180" s="127"/>
      <c r="BN180" s="127"/>
      <c r="BO180" s="127"/>
      <c r="BP180" s="127"/>
      <c r="BQ180" s="127">
        <f>'Reflection -3'!BA179</f>
        <v>1.6666666666666667</v>
      </c>
      <c r="BR180" s="127"/>
      <c r="BS180" s="127"/>
      <c r="BT180" s="127">
        <f>'Reflection -3'!Q179</f>
        <v>3.6666666666666665</v>
      </c>
      <c r="BU180" s="127"/>
      <c r="BV180" s="127"/>
      <c r="BW180" s="127"/>
      <c r="BX180" s="127"/>
      <c r="BY180" s="127"/>
      <c r="BZ180" s="127">
        <f>'Reflection -4'!BA179</f>
        <v>2.5</v>
      </c>
      <c r="CA180" s="127"/>
      <c r="CB180" s="127"/>
      <c r="CC180" s="127">
        <f>AVERAGE(Internal!$E180,Internal!$O180,Internal!$Y180,Internal!$AI180,Internal!$AS180,Internal!$BB180,Internal!$BK180,Internal!$BT180)</f>
        <v>2.5500000000000003</v>
      </c>
      <c r="CD180" s="127">
        <f>AVERAGE(Internal!$F180,Internal!$P180,Internal!$Z180,Internal!$AJ180)</f>
        <v>2.25</v>
      </c>
      <c r="CE180" s="127">
        <f>AVERAGE(Internal!$AK180,Internal!$AA180,Internal!$Q180,Internal!$G180)</f>
        <v>1.625</v>
      </c>
      <c r="CF180" s="127">
        <f>AVERAGE(Internal!$H180,Internal!$R180,Internal!$AB180,Internal!$AL180)</f>
        <v>1.8333333333333335</v>
      </c>
      <c r="CG180" s="127"/>
      <c r="CH180" s="127">
        <f>AVERAGE(Internal!$AN180,Internal!$AD180,Internal!$T180,Internal!$J180)</f>
        <v>2.6666666666666665</v>
      </c>
      <c r="CI180" s="127">
        <f>Internal!$CC180+Internal!$CD180+Internal!$CE180+Internal!$CF180+Internal!$CH180</f>
        <v>10.925000000000001</v>
      </c>
      <c r="CJ180" s="127">
        <f>Internal!$CI180/25*100</f>
        <v>43.7</v>
      </c>
      <c r="CK180" s="127">
        <f>AVERAGE(Internal!$BZ180,Internal!$BQ180,Internal!$BH180,Internal!$AY180,Internal!$AP180,Internal!$AF180,Internal!$V180,Internal!$L180)</f>
        <v>1.6458333333333335</v>
      </c>
      <c r="CL180" s="127">
        <f>AVERAGE(Internal!$L180,Internal!$V180,Internal!$AF180,Internal!$AP180)</f>
        <v>1.375</v>
      </c>
      <c r="CM180" s="133"/>
    </row>
    <row r="181" spans="1:91" s="106" customFormat="1" ht="23.1" customHeight="1" x14ac:dyDescent="0.3">
      <c r="A181" s="134">
        <v>178</v>
      </c>
      <c r="B181" s="134" t="s">
        <v>51</v>
      </c>
      <c r="C181" s="135" t="s">
        <v>52</v>
      </c>
      <c r="D181" s="128"/>
      <c r="E181" s="128">
        <f>'RP 1'!Q180</f>
        <v>3.8</v>
      </c>
      <c r="F181" s="128">
        <f>'RP 1'!W180</f>
        <v>4</v>
      </c>
      <c r="G181" s="127">
        <f>'RP 1'!AC180</f>
        <v>4</v>
      </c>
      <c r="H181" s="127">
        <f>'RP 1'!AI180</f>
        <v>2.5</v>
      </c>
      <c r="I181" s="128"/>
      <c r="J181" s="128">
        <f>'RP 1'!AU180</f>
        <v>1</v>
      </c>
      <c r="K181" s="128">
        <f>'RP 1'!AZ180</f>
        <v>4</v>
      </c>
      <c r="L181" s="128">
        <f>'RP 1'!BG180</f>
        <v>0</v>
      </c>
      <c r="M181" s="128"/>
      <c r="N181" s="128"/>
      <c r="O181" s="128">
        <f>'R P- 2'!Q180</f>
        <v>3.8</v>
      </c>
      <c r="P181" s="128">
        <f>'R P- 2'!W180</f>
        <v>4</v>
      </c>
      <c r="Q181" s="128">
        <f>'R P- 2'!AC180</f>
        <v>4</v>
      </c>
      <c r="R181" s="128">
        <f>'R P- 2'!AI180</f>
        <v>2.5</v>
      </c>
      <c r="S181" s="128"/>
      <c r="T181" s="128">
        <f>'R P- 2'!AU180</f>
        <v>1</v>
      </c>
      <c r="U181" s="128">
        <f>'R P- 2'!BA180</f>
        <v>2.5</v>
      </c>
      <c r="V181" s="128">
        <f>'R P- 2'!BG180</f>
        <v>4</v>
      </c>
      <c r="W181" s="128"/>
      <c r="X181" s="128"/>
      <c r="Y181" s="128">
        <f>'R P - 3'!Q180</f>
        <v>3.8</v>
      </c>
      <c r="Z181" s="128">
        <f>'R P - 3'!W180</f>
        <v>0</v>
      </c>
      <c r="AA181" s="128">
        <f>'R P - 3'!AC180</f>
        <v>0</v>
      </c>
      <c r="AB181" s="128">
        <f>'R P - 3'!AI180</f>
        <v>0</v>
      </c>
      <c r="AC181" s="128"/>
      <c r="AD181" s="128">
        <f>'R P - 3'!AU180</f>
        <v>0</v>
      </c>
      <c r="AE181" s="128">
        <f>'R P - 3'!BA180</f>
        <v>0</v>
      </c>
      <c r="AF181" s="128">
        <f>'R P - 3'!BG180</f>
        <v>0</v>
      </c>
      <c r="AG181" s="128"/>
      <c r="AH181" s="128"/>
      <c r="AI181" s="128">
        <f>'R P -4'!Q180</f>
        <v>3.4</v>
      </c>
      <c r="AJ181" s="128">
        <f>'R P -4'!W180</f>
        <v>2</v>
      </c>
      <c r="AK181" s="128">
        <f>'R P -4'!AC180</f>
        <v>1.5</v>
      </c>
      <c r="AL181" s="128">
        <f>'R P -4'!AI180</f>
        <v>1</v>
      </c>
      <c r="AM181" s="128"/>
      <c r="AN181" s="128">
        <f>'R P -4'!AU180</f>
        <v>3.6666666666666665</v>
      </c>
      <c r="AO181" s="128">
        <f>'R P -4'!BA180</f>
        <v>1</v>
      </c>
      <c r="AP181" s="128">
        <f>'R P -4'!BG180</f>
        <v>3.5</v>
      </c>
      <c r="AQ181" s="128"/>
      <c r="AR181" s="128"/>
      <c r="AS181" s="128">
        <f>'Reflection -1 '!R180</f>
        <v>1</v>
      </c>
      <c r="AT181" s="128"/>
      <c r="AU181" s="128"/>
      <c r="AV181" s="128"/>
      <c r="AW181" s="128"/>
      <c r="AX181" s="128"/>
      <c r="AY181" s="128">
        <f>'Reflection -1 '!BB180</f>
        <v>1</v>
      </c>
      <c r="AZ181" s="128"/>
      <c r="BA181" s="128"/>
      <c r="BB181" s="128">
        <f>'Reflection -2'!Q180</f>
        <v>2.6666666666666665</v>
      </c>
      <c r="BC181" s="128"/>
      <c r="BD181" s="128"/>
      <c r="BE181" s="128"/>
      <c r="BF181" s="128"/>
      <c r="BG181" s="128"/>
      <c r="BH181" s="128">
        <f>'Reflection -2'!BA180</f>
        <v>2.5</v>
      </c>
      <c r="BI181" s="128"/>
      <c r="BJ181" s="128"/>
      <c r="BK181" s="128">
        <f>'Reflection -3'!Q180</f>
        <v>3.6666666666666665</v>
      </c>
      <c r="BL181" s="128"/>
      <c r="BM181" s="128"/>
      <c r="BN181" s="128"/>
      <c r="BO181" s="128"/>
      <c r="BP181" s="128"/>
      <c r="BQ181" s="128">
        <f>'Reflection -3'!BA180</f>
        <v>1.6666666666666667</v>
      </c>
      <c r="BR181" s="128"/>
      <c r="BS181" s="128"/>
      <c r="BT181" s="128">
        <f>'Reflection -3'!Q180</f>
        <v>3.6666666666666665</v>
      </c>
      <c r="BU181" s="128"/>
      <c r="BV181" s="128"/>
      <c r="BW181" s="128"/>
      <c r="BX181" s="128"/>
      <c r="BY181" s="128"/>
      <c r="BZ181" s="128">
        <f>'Reflection -4'!BA180</f>
        <v>2.5</v>
      </c>
      <c r="CA181" s="128"/>
      <c r="CB181" s="127"/>
      <c r="CC181" s="128">
        <f>AVERAGE(Internal!$E181,Internal!$O181,Internal!$Y181,Internal!$AI181,Internal!$AS181,Internal!$BB181,Internal!$BK181,Internal!$BT181)</f>
        <v>3.2250000000000001</v>
      </c>
      <c r="CD181" s="128">
        <f>AVERAGE(Internal!$F181,Internal!$P181,Internal!$Z181,Internal!$AJ181)</f>
        <v>2.5</v>
      </c>
      <c r="CE181" s="127">
        <f>AVERAGE(Internal!$AK181,Internal!$AA181,Internal!$Q181,Internal!$G181)</f>
        <v>2.375</v>
      </c>
      <c r="CF181" s="128">
        <f>AVERAGE(Internal!$H181,Internal!$R181,Internal!$AB181,Internal!$AL181)</f>
        <v>1.5</v>
      </c>
      <c r="CG181" s="127"/>
      <c r="CH181" s="128">
        <f>AVERAGE(Internal!$AN181,Internal!$AD181,Internal!$T181,Internal!$J181)</f>
        <v>1.4166666666666665</v>
      </c>
      <c r="CI181" s="128">
        <f>Internal!$CC181+Internal!$CD181+Internal!$CE181+Internal!$CF181+Internal!$CH181</f>
        <v>11.016666666666666</v>
      </c>
      <c r="CJ181" s="128">
        <f>Internal!$CI181/25*100</f>
        <v>44.066666666666663</v>
      </c>
      <c r="CK181" s="128">
        <f>AVERAGE(Internal!$BZ181,Internal!$BQ181,Internal!$BH181,Internal!$AY181,Internal!$AP181,Internal!$AF181,Internal!$V181,Internal!$L181)</f>
        <v>1.8958333333333335</v>
      </c>
      <c r="CL181" s="128">
        <f>AVERAGE(Internal!$L181,Internal!$V181,Internal!$AF181,Internal!$AP181)</f>
        <v>1.875</v>
      </c>
      <c r="CM181" s="136"/>
    </row>
    <row r="182" spans="1:91" s="106" customFormat="1" ht="23.1" customHeight="1" x14ac:dyDescent="0.3">
      <c r="A182" s="131">
        <v>179</v>
      </c>
      <c r="B182" s="131" t="s">
        <v>238</v>
      </c>
      <c r="C182" s="132" t="s">
        <v>239</v>
      </c>
      <c r="D182" s="127"/>
      <c r="E182" s="127">
        <f>'RP 1'!Q181</f>
        <v>3</v>
      </c>
      <c r="F182" s="127">
        <f>'RP 1'!W181</f>
        <v>3</v>
      </c>
      <c r="G182" s="127">
        <f>'RP 1'!AC181</f>
        <v>3</v>
      </c>
      <c r="H182" s="127">
        <f>'RP 1'!AI181</f>
        <v>3</v>
      </c>
      <c r="I182" s="127"/>
      <c r="J182" s="127">
        <f>'RP 1'!AU181</f>
        <v>3</v>
      </c>
      <c r="K182" s="127">
        <f>'RP 1'!AZ181</f>
        <v>0</v>
      </c>
      <c r="L182" s="127">
        <f>'RP 1'!BG181</f>
        <v>0</v>
      </c>
      <c r="M182" s="127"/>
      <c r="N182" s="127"/>
      <c r="O182" s="127">
        <f>'R P- 2'!Q181</f>
        <v>3</v>
      </c>
      <c r="P182" s="127">
        <f>'R P- 2'!W181</f>
        <v>3</v>
      </c>
      <c r="Q182" s="127">
        <f>'R P- 2'!AC181</f>
        <v>3</v>
      </c>
      <c r="R182" s="127">
        <f>'R P- 2'!AI181</f>
        <v>3</v>
      </c>
      <c r="S182" s="127"/>
      <c r="T182" s="127">
        <f>'R P- 2'!AU181</f>
        <v>3</v>
      </c>
      <c r="U182" s="127">
        <f>'R P- 2'!BA181</f>
        <v>2.75</v>
      </c>
      <c r="V182" s="127">
        <f>'R P- 2'!BG181</f>
        <v>3</v>
      </c>
      <c r="W182" s="127"/>
      <c r="X182" s="127"/>
      <c r="Y182" s="127">
        <f>'R P - 3'!Q181</f>
        <v>3</v>
      </c>
      <c r="Z182" s="127">
        <f>'R P - 3'!W181</f>
        <v>3</v>
      </c>
      <c r="AA182" s="127">
        <f>'R P - 3'!AC181</f>
        <v>1.5</v>
      </c>
      <c r="AB182" s="127">
        <f>'R P - 3'!AI181</f>
        <v>3</v>
      </c>
      <c r="AC182" s="127"/>
      <c r="AD182" s="127">
        <f>'R P - 3'!AU181</f>
        <v>2.6666666666666665</v>
      </c>
      <c r="AE182" s="127">
        <f>'R P - 3'!BA181</f>
        <v>0</v>
      </c>
      <c r="AF182" s="127">
        <f>'R P - 3'!BG181</f>
        <v>0</v>
      </c>
      <c r="AG182" s="127"/>
      <c r="AH182" s="127"/>
      <c r="AI182" s="127">
        <f>'R P -4'!Q181</f>
        <v>1.6</v>
      </c>
      <c r="AJ182" s="127">
        <f>'R P -4'!W181</f>
        <v>1.3333333333333333</v>
      </c>
      <c r="AK182" s="127">
        <f>'R P -4'!AC181</f>
        <v>1</v>
      </c>
      <c r="AL182" s="127">
        <f>'R P -4'!AI181</f>
        <v>1</v>
      </c>
      <c r="AM182" s="127"/>
      <c r="AN182" s="127">
        <f>'R P -4'!AU181</f>
        <v>1</v>
      </c>
      <c r="AO182" s="127">
        <f>'R P -4'!BA181</f>
        <v>1</v>
      </c>
      <c r="AP182" s="127">
        <f>'R P -4'!BG181</f>
        <v>1.5</v>
      </c>
      <c r="AQ182" s="127"/>
      <c r="AR182" s="127"/>
      <c r="AS182" s="127">
        <f>'Reflection -1 '!R181</f>
        <v>0</v>
      </c>
      <c r="AT182" s="127"/>
      <c r="AU182" s="127"/>
      <c r="AV182" s="127"/>
      <c r="AW182" s="127"/>
      <c r="AX182" s="127"/>
      <c r="AY182" s="127">
        <f>'Reflection -1 '!BB181</f>
        <v>0</v>
      </c>
      <c r="AZ182" s="127"/>
      <c r="BA182" s="127"/>
      <c r="BB182" s="127">
        <f>'Reflection -2'!Q181</f>
        <v>0</v>
      </c>
      <c r="BC182" s="127"/>
      <c r="BD182" s="127"/>
      <c r="BE182" s="127"/>
      <c r="BF182" s="127"/>
      <c r="BG182" s="127"/>
      <c r="BH182" s="127">
        <f>'Reflection -2'!BA181</f>
        <v>0</v>
      </c>
      <c r="BI182" s="127"/>
      <c r="BJ182" s="127"/>
      <c r="BK182" s="127">
        <f>'Reflection -3'!Q181</f>
        <v>2</v>
      </c>
      <c r="BL182" s="127"/>
      <c r="BM182" s="127"/>
      <c r="BN182" s="127"/>
      <c r="BO182" s="127"/>
      <c r="BP182" s="127"/>
      <c r="BQ182" s="127">
        <f>'Reflection -3'!BA181</f>
        <v>1.6666666666666667</v>
      </c>
      <c r="BR182" s="127"/>
      <c r="BS182" s="127"/>
      <c r="BT182" s="127">
        <f>'Reflection -3'!Q181</f>
        <v>2</v>
      </c>
      <c r="BU182" s="127"/>
      <c r="BV182" s="127"/>
      <c r="BW182" s="127"/>
      <c r="BX182" s="127"/>
      <c r="BY182" s="127"/>
      <c r="BZ182" s="127">
        <f>'Reflection -4'!BA181</f>
        <v>0</v>
      </c>
      <c r="CA182" s="127"/>
      <c r="CB182" s="127"/>
      <c r="CC182" s="127">
        <f>AVERAGE(Internal!$E182,Internal!$O182,Internal!$Y182,Internal!$AI182,Internal!$AS182,Internal!$BB182,Internal!$BK182,Internal!$BT182)</f>
        <v>1.825</v>
      </c>
      <c r="CD182" s="127">
        <f>AVERAGE(Internal!$F182,Internal!$P182,Internal!$Z182,Internal!$AJ182)</f>
        <v>2.5833333333333335</v>
      </c>
      <c r="CE182" s="127">
        <f>AVERAGE(Internal!$AK182,Internal!$AA182,Internal!$Q182,Internal!$G182)</f>
        <v>2.125</v>
      </c>
      <c r="CF182" s="127">
        <f>AVERAGE(Internal!$H182,Internal!$R182,Internal!$AB182,Internal!$AL182)</f>
        <v>2.5</v>
      </c>
      <c r="CG182" s="127"/>
      <c r="CH182" s="127">
        <f>AVERAGE(Internal!$AN182,Internal!$AD182,Internal!$T182,Internal!$J182)</f>
        <v>2.4166666666666665</v>
      </c>
      <c r="CI182" s="127">
        <f>Internal!$CC182+Internal!$CD182+Internal!$CE182+Internal!$CF182+Internal!$CH182</f>
        <v>11.45</v>
      </c>
      <c r="CJ182" s="127">
        <f>Internal!$CI182/25*100</f>
        <v>45.8</v>
      </c>
      <c r="CK182" s="127">
        <f>AVERAGE(Internal!$BZ182,Internal!$BQ182,Internal!$BH182,Internal!$AY182,Internal!$AP182,Internal!$AF182,Internal!$V182,Internal!$L182)</f>
        <v>0.77083333333333337</v>
      </c>
      <c r="CL182" s="127">
        <f>AVERAGE(Internal!$L182,Internal!$V182,Internal!$AF182,Internal!$AP182)</f>
        <v>1.125</v>
      </c>
      <c r="CM182" s="133"/>
    </row>
    <row r="183" spans="1:91" s="106" customFormat="1" ht="23.1" customHeight="1" x14ac:dyDescent="0.3">
      <c r="A183" s="134">
        <v>180</v>
      </c>
      <c r="B183" s="134" t="s">
        <v>254</v>
      </c>
      <c r="C183" s="135" t="s">
        <v>255</v>
      </c>
      <c r="D183" s="128"/>
      <c r="E183" s="128">
        <f>'RP 1'!Q182</f>
        <v>3</v>
      </c>
      <c r="F183" s="128">
        <f>'RP 1'!W182</f>
        <v>3</v>
      </c>
      <c r="G183" s="127">
        <f>'RP 1'!AC182</f>
        <v>3</v>
      </c>
      <c r="H183" s="127">
        <f>'RP 1'!AI182</f>
        <v>3</v>
      </c>
      <c r="I183" s="128"/>
      <c r="J183" s="128">
        <f>'RP 1'!AU182</f>
        <v>3</v>
      </c>
      <c r="K183" s="128">
        <f>'RP 1'!AZ182</f>
        <v>0</v>
      </c>
      <c r="L183" s="128">
        <f>'RP 1'!BG182</f>
        <v>0</v>
      </c>
      <c r="M183" s="128"/>
      <c r="N183" s="128"/>
      <c r="O183" s="128">
        <f>'R P- 2'!Q182</f>
        <v>3</v>
      </c>
      <c r="P183" s="128">
        <f>'R P- 2'!W182</f>
        <v>3</v>
      </c>
      <c r="Q183" s="128">
        <f>'R P- 2'!AC182</f>
        <v>3</v>
      </c>
      <c r="R183" s="128">
        <f>'R P- 2'!AI182</f>
        <v>3</v>
      </c>
      <c r="S183" s="128"/>
      <c r="T183" s="128">
        <f>'R P- 2'!AU182</f>
        <v>3</v>
      </c>
      <c r="U183" s="128">
        <f>'R P- 2'!BA182</f>
        <v>2.75</v>
      </c>
      <c r="V183" s="128">
        <f>'R P- 2'!BG182</f>
        <v>3</v>
      </c>
      <c r="W183" s="128"/>
      <c r="X183" s="128"/>
      <c r="Y183" s="128" t="str">
        <f>'R P - 3'!Q182</f>
        <v>0</v>
      </c>
      <c r="Z183" s="128" t="str">
        <f>'R P - 3'!W182</f>
        <v>0</v>
      </c>
      <c r="AA183" s="128">
        <f>'R P - 3'!AC182</f>
        <v>0</v>
      </c>
      <c r="AB183" s="128" t="str">
        <f>'R P - 3'!AI182</f>
        <v>0</v>
      </c>
      <c r="AC183" s="128"/>
      <c r="AD183" s="128" t="str">
        <f>'R P - 3'!AU182</f>
        <v>0</v>
      </c>
      <c r="AE183" s="128" t="str">
        <f>'R P - 3'!BA182</f>
        <v>0</v>
      </c>
      <c r="AF183" s="128" t="str">
        <f>'R P - 3'!BG182</f>
        <v>0</v>
      </c>
      <c r="AG183" s="128"/>
      <c r="AH183" s="128"/>
      <c r="AI183" s="128" t="str">
        <f>'R P -4'!Q182</f>
        <v>0</v>
      </c>
      <c r="AJ183" s="128" t="str">
        <f>'R P -4'!W182</f>
        <v>0</v>
      </c>
      <c r="AK183" s="128" t="str">
        <f>'R P -4'!AC182</f>
        <v>0</v>
      </c>
      <c r="AL183" s="128" t="str">
        <f>'R P -4'!AI182</f>
        <v>0</v>
      </c>
      <c r="AM183" s="128"/>
      <c r="AN183" s="128" t="str">
        <f>'R P -4'!AU182</f>
        <v>0</v>
      </c>
      <c r="AO183" s="128" t="str">
        <f>'R P -4'!BA182</f>
        <v>0</v>
      </c>
      <c r="AP183" s="128" t="str">
        <f>'R P -4'!BG182</f>
        <v>0</v>
      </c>
      <c r="AQ183" s="128"/>
      <c r="AR183" s="128"/>
      <c r="AS183" s="128">
        <f>'Reflection -1 '!R182</f>
        <v>4.666666666666667</v>
      </c>
      <c r="AT183" s="128"/>
      <c r="AU183" s="128"/>
      <c r="AV183" s="128"/>
      <c r="AW183" s="128"/>
      <c r="AX183" s="128"/>
      <c r="AY183" s="128">
        <f>'Reflection -1 '!BB182</f>
        <v>5</v>
      </c>
      <c r="AZ183" s="128"/>
      <c r="BA183" s="128"/>
      <c r="BB183" s="128">
        <f>'Reflection -2'!Q182</f>
        <v>3.3333333333333335</v>
      </c>
      <c r="BC183" s="128"/>
      <c r="BD183" s="128"/>
      <c r="BE183" s="128"/>
      <c r="BF183" s="128"/>
      <c r="BG183" s="128"/>
      <c r="BH183" s="128">
        <f>'Reflection -2'!BA182</f>
        <v>2.5</v>
      </c>
      <c r="BI183" s="128"/>
      <c r="BJ183" s="128"/>
      <c r="BK183" s="128">
        <f>'Reflection -3'!Q182</f>
        <v>3.3333333333333335</v>
      </c>
      <c r="BL183" s="128"/>
      <c r="BM183" s="128"/>
      <c r="BN183" s="128"/>
      <c r="BO183" s="128"/>
      <c r="BP183" s="128"/>
      <c r="BQ183" s="128">
        <f>'Reflection -3'!BA182</f>
        <v>1.6666666666666667</v>
      </c>
      <c r="BR183" s="128"/>
      <c r="BS183" s="128"/>
      <c r="BT183" s="128">
        <f>'Reflection -3'!Q182</f>
        <v>3.3333333333333335</v>
      </c>
      <c r="BU183" s="128"/>
      <c r="BV183" s="128"/>
      <c r="BW183" s="128"/>
      <c r="BX183" s="128"/>
      <c r="BY183" s="128"/>
      <c r="BZ183" s="128">
        <f>'Reflection -4'!BA182</f>
        <v>2.5</v>
      </c>
      <c r="CA183" s="128"/>
      <c r="CB183" s="127"/>
      <c r="CC183" s="128">
        <f>AVERAGE(Internal!$E183,Internal!$O183,Internal!$Y183,Internal!$AI183,Internal!$AS183,Internal!$BB183,Internal!$BK183,Internal!$BT183)</f>
        <v>3.4444444444444446</v>
      </c>
      <c r="CD183" s="128">
        <f>AVERAGE(Internal!$F183,Internal!$P183,Internal!$Z183,Internal!$AJ183)</f>
        <v>3</v>
      </c>
      <c r="CE183" s="127">
        <f>AVERAGE(Internal!$AK183,Internal!$AA183,Internal!$Q183,Internal!$G183)</f>
        <v>2</v>
      </c>
      <c r="CF183" s="128">
        <f>AVERAGE(Internal!$H183,Internal!$R183,Internal!$AB183,Internal!$AL183)</f>
        <v>3</v>
      </c>
      <c r="CG183" s="127"/>
      <c r="CH183" s="128">
        <f>AVERAGE(Internal!$AN183,Internal!$AD183,Internal!$T183,Internal!$J183)</f>
        <v>3</v>
      </c>
      <c r="CI183" s="128">
        <f>Internal!$CC183+Internal!$CD183+Internal!$CE183+Internal!$CF183+Internal!$CH183</f>
        <v>14.444444444444445</v>
      </c>
      <c r="CJ183" s="128">
        <f>Internal!$CI183/25*100</f>
        <v>57.777777777777786</v>
      </c>
      <c r="CK183" s="128">
        <f>AVERAGE(Internal!$BZ183,Internal!$BQ183,Internal!$BH183,Internal!$AY183,Internal!$AP183,Internal!$AF183,Internal!$V183,Internal!$L183)</f>
        <v>2.4444444444444446</v>
      </c>
      <c r="CL183" s="128">
        <f>AVERAGE(Internal!$L183,Internal!$V183,Internal!$AF183,Internal!$AP183)</f>
        <v>1.5</v>
      </c>
      <c r="CM183" s="136"/>
    </row>
    <row r="184" spans="1:91" s="106" customFormat="1" ht="23.1" customHeight="1" x14ac:dyDescent="0.3">
      <c r="A184" s="131">
        <v>181</v>
      </c>
      <c r="B184" s="131" t="s">
        <v>403</v>
      </c>
      <c r="C184" s="132" t="s">
        <v>404</v>
      </c>
      <c r="D184" s="127"/>
      <c r="E184" s="127">
        <f>'RP 1'!Q183</f>
        <v>2.8</v>
      </c>
      <c r="F184" s="127">
        <f>'RP 1'!W183</f>
        <v>3</v>
      </c>
      <c r="G184" s="127">
        <f>'RP 1'!AC183</f>
        <v>2</v>
      </c>
      <c r="H184" s="127">
        <f>'RP 1'!AI183</f>
        <v>2</v>
      </c>
      <c r="I184" s="127"/>
      <c r="J184" s="127">
        <f>'RP 1'!AU183</f>
        <v>3</v>
      </c>
      <c r="K184" s="127">
        <f>'RP 1'!AZ183</f>
        <v>3</v>
      </c>
      <c r="L184" s="127">
        <f>'RP 1'!BG183</f>
        <v>0</v>
      </c>
      <c r="M184" s="127"/>
      <c r="N184" s="127"/>
      <c r="O184" s="127">
        <f>'R P- 2'!Q183</f>
        <v>2.4</v>
      </c>
      <c r="P184" s="127">
        <f>'R P- 2'!W183</f>
        <v>2</v>
      </c>
      <c r="Q184" s="127">
        <f>'R P- 2'!AC183</f>
        <v>2</v>
      </c>
      <c r="R184" s="127">
        <f>'R P- 2'!AI183</f>
        <v>2</v>
      </c>
      <c r="S184" s="127"/>
      <c r="T184" s="127">
        <f>'R P- 2'!AU183</f>
        <v>2</v>
      </c>
      <c r="U184" s="127">
        <f>'R P- 2'!BA183</f>
        <v>1.8333333333333333</v>
      </c>
      <c r="V184" s="127">
        <f>'R P- 2'!BG183</f>
        <v>2</v>
      </c>
      <c r="W184" s="127"/>
      <c r="X184" s="127"/>
      <c r="Y184" s="127" t="str">
        <f>'R P - 3'!Q183</f>
        <v>0</v>
      </c>
      <c r="Z184" s="127" t="str">
        <f>'R P - 3'!W183</f>
        <v>0</v>
      </c>
      <c r="AA184" s="127">
        <f>'R P - 3'!AC183</f>
        <v>0</v>
      </c>
      <c r="AB184" s="127" t="str">
        <f>'R P - 3'!AI183</f>
        <v>0</v>
      </c>
      <c r="AC184" s="127"/>
      <c r="AD184" s="127" t="str">
        <f>'R P - 3'!AU183</f>
        <v>0</v>
      </c>
      <c r="AE184" s="127" t="str">
        <f>'R P - 3'!BA183</f>
        <v>0</v>
      </c>
      <c r="AF184" s="127" t="str">
        <f>'R P - 3'!BG183</f>
        <v>0</v>
      </c>
      <c r="AG184" s="127"/>
      <c r="AH184" s="127"/>
      <c r="AI184" s="127" t="str">
        <f>'R P -4'!Q183</f>
        <v>0</v>
      </c>
      <c r="AJ184" s="127" t="str">
        <f>'R P -4'!W183</f>
        <v>0</v>
      </c>
      <c r="AK184" s="127" t="str">
        <f>'R P -4'!AC183</f>
        <v>0</v>
      </c>
      <c r="AL184" s="127" t="str">
        <f>'R P -4'!AI183</f>
        <v>0</v>
      </c>
      <c r="AM184" s="127"/>
      <c r="AN184" s="127" t="str">
        <f>'R P -4'!AU183</f>
        <v>0</v>
      </c>
      <c r="AO184" s="127" t="str">
        <f>'R P -4'!BA183</f>
        <v>0</v>
      </c>
      <c r="AP184" s="127" t="str">
        <f>'R P -4'!BG183</f>
        <v>0</v>
      </c>
      <c r="AQ184" s="127"/>
      <c r="AR184" s="127"/>
      <c r="AS184" s="127" t="str">
        <f>'Reflection -1 '!R183</f>
        <v>0</v>
      </c>
      <c r="AT184" s="127"/>
      <c r="AU184" s="127"/>
      <c r="AV184" s="127"/>
      <c r="AW184" s="127"/>
      <c r="AX184" s="127"/>
      <c r="AY184" s="127" t="str">
        <f>'Reflection -1 '!BB183</f>
        <v>0</v>
      </c>
      <c r="AZ184" s="127"/>
      <c r="BA184" s="127"/>
      <c r="BB184" s="127" t="str">
        <f>'Reflection -2'!Q183</f>
        <v>0</v>
      </c>
      <c r="BC184" s="127"/>
      <c r="BD184" s="127"/>
      <c r="BE184" s="127"/>
      <c r="BF184" s="127"/>
      <c r="BG184" s="127"/>
      <c r="BH184" s="127" t="str">
        <f>'Reflection -2'!BA183</f>
        <v>0</v>
      </c>
      <c r="BI184" s="127"/>
      <c r="BJ184" s="127"/>
      <c r="BK184" s="127" t="str">
        <f>'Reflection -3'!Q183</f>
        <v>0</v>
      </c>
      <c r="BL184" s="127"/>
      <c r="BM184" s="127"/>
      <c r="BN184" s="127"/>
      <c r="BO184" s="127"/>
      <c r="BP184" s="127"/>
      <c r="BQ184" s="127" t="str">
        <f>'Reflection -3'!BA183</f>
        <v>0</v>
      </c>
      <c r="BR184" s="127"/>
      <c r="BS184" s="127"/>
      <c r="BT184" s="127" t="str">
        <f>'Reflection -3'!Q183</f>
        <v>0</v>
      </c>
      <c r="BU184" s="127"/>
      <c r="BV184" s="127"/>
      <c r="BW184" s="127"/>
      <c r="BX184" s="127"/>
      <c r="BY184" s="127"/>
      <c r="BZ184" s="127" t="str">
        <f>'Reflection -4'!BA183</f>
        <v>0</v>
      </c>
      <c r="CA184" s="127"/>
      <c r="CB184" s="127"/>
      <c r="CC184" s="127">
        <f>AVERAGE(Internal!$E184,Internal!$O184,Internal!$Y184,Internal!$AI184,Internal!$AS184,Internal!$BB184,Internal!$BK184,Internal!$BT184)</f>
        <v>2.5999999999999996</v>
      </c>
      <c r="CD184" s="127">
        <f>AVERAGE(Internal!$F184,Internal!$P184,Internal!$Z184,Internal!$AJ184)</f>
        <v>2.5</v>
      </c>
      <c r="CE184" s="127">
        <f>AVERAGE(Internal!$AK184,Internal!$AA184,Internal!$Q184,Internal!$G184)</f>
        <v>1.3333333333333333</v>
      </c>
      <c r="CF184" s="127">
        <f>AVERAGE(Internal!$H184,Internal!$R184,Internal!$AB184,Internal!$AL184)</f>
        <v>2</v>
      </c>
      <c r="CG184" s="127"/>
      <c r="CH184" s="127">
        <f>AVERAGE(Internal!$AN184,Internal!$AD184,Internal!$T184,Internal!$J184)</f>
        <v>2.5</v>
      </c>
      <c r="CI184" s="127">
        <f>Internal!$CC184+Internal!$CD184+Internal!$CE184+Internal!$CF184+Internal!$CH184</f>
        <v>10.933333333333334</v>
      </c>
      <c r="CJ184" s="127">
        <f>Internal!$CI184/25*100</f>
        <v>43.733333333333334</v>
      </c>
      <c r="CK184" s="127">
        <f>AVERAGE(Internal!$BZ184,Internal!$BQ184,Internal!$BH184,Internal!$AY184,Internal!$AP184,Internal!$AF184,Internal!$V184,Internal!$L184)</f>
        <v>1</v>
      </c>
      <c r="CL184" s="127">
        <f>AVERAGE(Internal!$L184,Internal!$V184,Internal!$AF184,Internal!$AP184)</f>
        <v>1</v>
      </c>
      <c r="CM184" s="133"/>
    </row>
    <row r="185" spans="1:91" s="106" customFormat="1" ht="23.1" customHeight="1" x14ac:dyDescent="0.3">
      <c r="A185" s="134">
        <v>182</v>
      </c>
      <c r="B185" s="134" t="s">
        <v>43</v>
      </c>
      <c r="C185" s="135" t="s">
        <v>44</v>
      </c>
      <c r="D185" s="128"/>
      <c r="E185" s="128">
        <f>'RP 1'!Q184</f>
        <v>3.8</v>
      </c>
      <c r="F185" s="128">
        <f>'RP 1'!W184</f>
        <v>4</v>
      </c>
      <c r="G185" s="127">
        <f>'RP 1'!AC184</f>
        <v>3.5</v>
      </c>
      <c r="H185" s="127">
        <f>'RP 1'!AI184</f>
        <v>3</v>
      </c>
      <c r="I185" s="128"/>
      <c r="J185" s="128">
        <f>'RP 1'!AU184</f>
        <v>1</v>
      </c>
      <c r="K185" s="128">
        <f>'RP 1'!AZ184</f>
        <v>4</v>
      </c>
      <c r="L185" s="128">
        <f>'RP 1'!BG184</f>
        <v>0</v>
      </c>
      <c r="M185" s="128"/>
      <c r="N185" s="128"/>
      <c r="O185" s="128">
        <f>'R P- 2'!Q184</f>
        <v>3.8</v>
      </c>
      <c r="P185" s="128">
        <f>'R P- 2'!W184</f>
        <v>4</v>
      </c>
      <c r="Q185" s="128">
        <f>'R P- 2'!AC184</f>
        <v>3.5</v>
      </c>
      <c r="R185" s="128">
        <f>'R P- 2'!AI184</f>
        <v>3</v>
      </c>
      <c r="S185" s="128"/>
      <c r="T185" s="128">
        <f>'R P- 2'!AU184</f>
        <v>1</v>
      </c>
      <c r="U185" s="128">
        <f>'R P- 2'!BA184</f>
        <v>2.5</v>
      </c>
      <c r="V185" s="128">
        <f>'R P- 2'!BG184</f>
        <v>4</v>
      </c>
      <c r="W185" s="128"/>
      <c r="X185" s="128"/>
      <c r="Y185" s="128">
        <f>'R P - 3'!Q184</f>
        <v>0</v>
      </c>
      <c r="Z185" s="128">
        <f>'R P - 3'!W184</f>
        <v>0</v>
      </c>
      <c r="AA185" s="128">
        <f>'R P - 3'!AC184</f>
        <v>0</v>
      </c>
      <c r="AB185" s="128">
        <f>'R P - 3'!AI184</f>
        <v>0</v>
      </c>
      <c r="AC185" s="128"/>
      <c r="AD185" s="128">
        <f>'R P - 3'!AU184</f>
        <v>0</v>
      </c>
      <c r="AE185" s="128">
        <f>'R P - 3'!BA184</f>
        <v>0</v>
      </c>
      <c r="AF185" s="128">
        <f>'R P - 3'!BG184</f>
        <v>0</v>
      </c>
      <c r="AG185" s="128"/>
      <c r="AH185" s="128"/>
      <c r="AI185" s="128">
        <f>'R P -4'!Q184</f>
        <v>4</v>
      </c>
      <c r="AJ185" s="128">
        <f>'R P -4'!W184</f>
        <v>4</v>
      </c>
      <c r="AK185" s="128">
        <f>'R P -4'!AC184</f>
        <v>2.5</v>
      </c>
      <c r="AL185" s="128">
        <f>'R P -4'!AI184</f>
        <v>2</v>
      </c>
      <c r="AM185" s="128"/>
      <c r="AN185" s="128">
        <f>'R P -4'!AU184</f>
        <v>4</v>
      </c>
      <c r="AO185" s="128">
        <f>'R P -4'!BA184</f>
        <v>1</v>
      </c>
      <c r="AP185" s="128">
        <f>'R P -4'!BG184</f>
        <v>4.5</v>
      </c>
      <c r="AQ185" s="128"/>
      <c r="AR185" s="128"/>
      <c r="AS185" s="128">
        <f>'Reflection -1 '!R184</f>
        <v>3.6666666666666665</v>
      </c>
      <c r="AT185" s="128"/>
      <c r="AU185" s="128"/>
      <c r="AV185" s="128"/>
      <c r="AW185" s="128"/>
      <c r="AX185" s="128"/>
      <c r="AY185" s="128">
        <f>'Reflection -1 '!BB184</f>
        <v>4.5</v>
      </c>
      <c r="AZ185" s="128"/>
      <c r="BA185" s="128"/>
      <c r="BB185" s="128">
        <f>'Reflection -2'!Q184</f>
        <v>4.333333333333333</v>
      </c>
      <c r="BC185" s="128"/>
      <c r="BD185" s="128"/>
      <c r="BE185" s="128"/>
      <c r="BF185" s="128"/>
      <c r="BG185" s="128"/>
      <c r="BH185" s="128">
        <f>'Reflection -2'!BA184</f>
        <v>2.5</v>
      </c>
      <c r="BI185" s="128"/>
      <c r="BJ185" s="128"/>
      <c r="BK185" s="128">
        <f>'Reflection -3'!Q184</f>
        <v>4</v>
      </c>
      <c r="BL185" s="128"/>
      <c r="BM185" s="128"/>
      <c r="BN185" s="128"/>
      <c r="BO185" s="128"/>
      <c r="BP185" s="128"/>
      <c r="BQ185" s="128">
        <f>'Reflection -3'!BA184</f>
        <v>1.6666666666666667</v>
      </c>
      <c r="BR185" s="128"/>
      <c r="BS185" s="128"/>
      <c r="BT185" s="128">
        <f>'Reflection -3'!Q184</f>
        <v>4</v>
      </c>
      <c r="BU185" s="128"/>
      <c r="BV185" s="128"/>
      <c r="BW185" s="128"/>
      <c r="BX185" s="128"/>
      <c r="BY185" s="128"/>
      <c r="BZ185" s="128">
        <f>'Reflection -4'!BA184</f>
        <v>2.5</v>
      </c>
      <c r="CA185" s="128"/>
      <c r="CB185" s="127"/>
      <c r="CC185" s="128">
        <f>AVERAGE(Internal!$E185,Internal!$O185,Internal!$Y185,Internal!$AI185,Internal!$AS185,Internal!$BB185,Internal!$BK185,Internal!$BT185)</f>
        <v>3.4499999999999997</v>
      </c>
      <c r="CD185" s="128">
        <f>AVERAGE(Internal!$F185,Internal!$P185,Internal!$Z185,Internal!$AJ185)</f>
        <v>3</v>
      </c>
      <c r="CE185" s="127">
        <f>AVERAGE(Internal!$AK185,Internal!$AA185,Internal!$Q185,Internal!$G185)</f>
        <v>2.375</v>
      </c>
      <c r="CF185" s="128">
        <f>AVERAGE(Internal!$H185,Internal!$R185,Internal!$AB185,Internal!$AL185)</f>
        <v>2</v>
      </c>
      <c r="CG185" s="127"/>
      <c r="CH185" s="128">
        <f>AVERAGE(Internal!$AN185,Internal!$AD185,Internal!$T185,Internal!$J185)</f>
        <v>1.5</v>
      </c>
      <c r="CI185" s="128">
        <f>Internal!$CC185+Internal!$CD185+Internal!$CE185+Internal!$CF185+Internal!$CH185</f>
        <v>12.324999999999999</v>
      </c>
      <c r="CJ185" s="128">
        <f>Internal!$CI185/25*100</f>
        <v>49.3</v>
      </c>
      <c r="CK185" s="128">
        <f>AVERAGE(Internal!$BZ185,Internal!$BQ185,Internal!$BH185,Internal!$AY185,Internal!$AP185,Internal!$AF185,Internal!$V185,Internal!$L185)</f>
        <v>2.4583333333333335</v>
      </c>
      <c r="CL185" s="128">
        <f>AVERAGE(Internal!$L185,Internal!$V185,Internal!$AF185,Internal!$AP185)</f>
        <v>2.125</v>
      </c>
      <c r="CM185" s="136"/>
    </row>
    <row r="186" spans="1:91" s="106" customFormat="1" ht="23.1" customHeight="1" x14ac:dyDescent="0.3">
      <c r="A186" s="131">
        <v>183</v>
      </c>
      <c r="B186" s="131" t="s">
        <v>405</v>
      </c>
      <c r="C186" s="132" t="s">
        <v>406</v>
      </c>
      <c r="D186" s="127"/>
      <c r="E186" s="127">
        <f>'RP 1'!Q185</f>
        <v>2.6</v>
      </c>
      <c r="F186" s="127">
        <f>'RP 1'!W185</f>
        <v>2</v>
      </c>
      <c r="G186" s="127">
        <f>'RP 1'!AC185</f>
        <v>0</v>
      </c>
      <c r="H186" s="127">
        <f>'RP 1'!AI185</f>
        <v>0</v>
      </c>
      <c r="I186" s="127"/>
      <c r="J186" s="127">
        <f>'RP 1'!AU185</f>
        <v>3</v>
      </c>
      <c r="K186" s="127">
        <f>'RP 1'!AZ185</f>
        <v>2</v>
      </c>
      <c r="L186" s="127">
        <f>'RP 1'!BG185</f>
        <v>0</v>
      </c>
      <c r="M186" s="127"/>
      <c r="N186" s="127"/>
      <c r="O186" s="127">
        <f>'R P- 2'!Q185</f>
        <v>0</v>
      </c>
      <c r="P186" s="127">
        <f>'R P- 2'!W185</f>
        <v>0</v>
      </c>
      <c r="Q186" s="127">
        <f>'R P- 2'!AC185</f>
        <v>0</v>
      </c>
      <c r="R186" s="127">
        <f>'R P- 2'!AI185</f>
        <v>0</v>
      </c>
      <c r="S186" s="127"/>
      <c r="T186" s="127">
        <f>'R P- 2'!AU185</f>
        <v>0</v>
      </c>
      <c r="U186" s="127">
        <f>'R P- 2'!BA185</f>
        <v>0</v>
      </c>
      <c r="V186" s="127">
        <f>'R P- 2'!BG185</f>
        <v>0</v>
      </c>
      <c r="W186" s="127"/>
      <c r="X186" s="127"/>
      <c r="Y186" s="127" t="str">
        <f>'R P - 3'!Q185</f>
        <v>0</v>
      </c>
      <c r="Z186" s="127" t="str">
        <f>'R P - 3'!W185</f>
        <v>0</v>
      </c>
      <c r="AA186" s="127">
        <f>'R P - 3'!AC185</f>
        <v>0</v>
      </c>
      <c r="AB186" s="127" t="str">
        <f>'R P - 3'!AI185</f>
        <v>0</v>
      </c>
      <c r="AC186" s="127"/>
      <c r="AD186" s="127" t="str">
        <f>'R P - 3'!AU185</f>
        <v>0</v>
      </c>
      <c r="AE186" s="127" t="str">
        <f>'R P - 3'!BA185</f>
        <v>0</v>
      </c>
      <c r="AF186" s="127" t="str">
        <f>'R P - 3'!BG185</f>
        <v>0</v>
      </c>
      <c r="AG186" s="127"/>
      <c r="AH186" s="127"/>
      <c r="AI186" s="127" t="str">
        <f>'R P -4'!Q185</f>
        <v>0</v>
      </c>
      <c r="AJ186" s="127" t="str">
        <f>'R P -4'!W185</f>
        <v>0</v>
      </c>
      <c r="AK186" s="127" t="str">
        <f>'R P -4'!AC185</f>
        <v>0</v>
      </c>
      <c r="AL186" s="127" t="str">
        <f>'R P -4'!AI185</f>
        <v>0</v>
      </c>
      <c r="AM186" s="127"/>
      <c r="AN186" s="127" t="str">
        <f>'R P -4'!AU185</f>
        <v>0</v>
      </c>
      <c r="AO186" s="127" t="str">
        <f>'R P -4'!BA185</f>
        <v>0</v>
      </c>
      <c r="AP186" s="127" t="str">
        <f>'R P -4'!BG185</f>
        <v>0</v>
      </c>
      <c r="AQ186" s="127"/>
      <c r="AR186" s="127"/>
      <c r="AS186" s="127" t="str">
        <f>'Reflection -1 '!R185</f>
        <v>0</v>
      </c>
      <c r="AT186" s="127"/>
      <c r="AU186" s="127"/>
      <c r="AV186" s="127"/>
      <c r="AW186" s="127"/>
      <c r="AX186" s="127"/>
      <c r="AY186" s="127" t="str">
        <f>'Reflection -1 '!BB185</f>
        <v>0</v>
      </c>
      <c r="AZ186" s="127"/>
      <c r="BA186" s="127"/>
      <c r="BB186" s="127" t="str">
        <f>'Reflection -2'!Q185</f>
        <v>0</v>
      </c>
      <c r="BC186" s="127"/>
      <c r="BD186" s="127"/>
      <c r="BE186" s="127"/>
      <c r="BF186" s="127"/>
      <c r="BG186" s="127"/>
      <c r="BH186" s="127" t="str">
        <f>'Reflection -2'!BA185</f>
        <v>0</v>
      </c>
      <c r="BI186" s="127"/>
      <c r="BJ186" s="127"/>
      <c r="BK186" s="127" t="str">
        <f>'Reflection -3'!Q185</f>
        <v>0</v>
      </c>
      <c r="BL186" s="127"/>
      <c r="BM186" s="127"/>
      <c r="BN186" s="127"/>
      <c r="BO186" s="127"/>
      <c r="BP186" s="127"/>
      <c r="BQ186" s="127" t="str">
        <f>'Reflection -3'!BA185</f>
        <v>0</v>
      </c>
      <c r="BR186" s="127"/>
      <c r="BS186" s="127"/>
      <c r="BT186" s="127" t="str">
        <f>'Reflection -3'!Q185</f>
        <v>0</v>
      </c>
      <c r="BU186" s="127"/>
      <c r="BV186" s="127"/>
      <c r="BW186" s="127"/>
      <c r="BX186" s="127"/>
      <c r="BY186" s="127"/>
      <c r="BZ186" s="127" t="str">
        <f>'Reflection -4'!BA185</f>
        <v>0</v>
      </c>
      <c r="CA186" s="127"/>
      <c r="CB186" s="127"/>
      <c r="CC186" s="127">
        <f>AVERAGE(Internal!$E186,Internal!$O186,Internal!$Y186,Internal!$AI186,Internal!$AS186,Internal!$BB186,Internal!$BK186,Internal!$BT186)</f>
        <v>1.3</v>
      </c>
      <c r="CD186" s="127">
        <f>AVERAGE(Internal!$F186,Internal!$P186,Internal!$Z186,Internal!$AJ186)</f>
        <v>1</v>
      </c>
      <c r="CE186" s="127">
        <f>AVERAGE(Internal!$AK186,Internal!$AA186,Internal!$Q186,Internal!$G186)</f>
        <v>0</v>
      </c>
      <c r="CF186" s="127">
        <f>AVERAGE(Internal!$H186,Internal!$R186,Internal!$AB186,Internal!$AL186)</f>
        <v>0</v>
      </c>
      <c r="CG186" s="127"/>
      <c r="CH186" s="127">
        <f>AVERAGE(Internal!$AN186,Internal!$AD186,Internal!$T186,Internal!$J186)</f>
        <v>1.5</v>
      </c>
      <c r="CI186" s="127">
        <f>Internal!$CC186+Internal!$CD186+Internal!$CE186+Internal!$CF186+Internal!$CH186</f>
        <v>3.8</v>
      </c>
      <c r="CJ186" s="127">
        <f>Internal!$CI186/25*100</f>
        <v>15.2</v>
      </c>
      <c r="CK186" s="127">
        <f>AVERAGE(Internal!$BZ186,Internal!$BQ186,Internal!$BH186,Internal!$AY186,Internal!$AP186,Internal!$AF186,Internal!$V186,Internal!$L186)</f>
        <v>0</v>
      </c>
      <c r="CL186" s="127">
        <f>AVERAGE(Internal!$L186,Internal!$V186,Internal!$AF186,Internal!$AP186)</f>
        <v>0</v>
      </c>
      <c r="CM186" s="133"/>
    </row>
    <row r="187" spans="1:91" s="106" customFormat="1" ht="23.1" customHeight="1" x14ac:dyDescent="0.3">
      <c r="A187" s="134">
        <v>184</v>
      </c>
      <c r="B187" s="134" t="s">
        <v>286</v>
      </c>
      <c r="C187" s="135" t="s">
        <v>287</v>
      </c>
      <c r="D187" s="128"/>
      <c r="E187" s="128">
        <f>'RP 1'!Q186</f>
        <v>3</v>
      </c>
      <c r="F187" s="128">
        <f>'RP 1'!W186</f>
        <v>3</v>
      </c>
      <c r="G187" s="127">
        <f>'RP 1'!AC186</f>
        <v>3</v>
      </c>
      <c r="H187" s="127">
        <f>'RP 1'!AI186</f>
        <v>3</v>
      </c>
      <c r="I187" s="128"/>
      <c r="J187" s="128">
        <f>'RP 1'!AU186</f>
        <v>3</v>
      </c>
      <c r="K187" s="128">
        <f>'RP 1'!AZ186</f>
        <v>0</v>
      </c>
      <c r="L187" s="128">
        <f>'RP 1'!BG186</f>
        <v>0</v>
      </c>
      <c r="M187" s="128"/>
      <c r="N187" s="128"/>
      <c r="O187" s="128">
        <f>'R P- 2'!Q186</f>
        <v>3</v>
      </c>
      <c r="P187" s="128">
        <f>'R P- 2'!W186</f>
        <v>3</v>
      </c>
      <c r="Q187" s="128">
        <f>'R P- 2'!AC186</f>
        <v>3</v>
      </c>
      <c r="R187" s="128">
        <f>'R P- 2'!AI186</f>
        <v>3</v>
      </c>
      <c r="S187" s="128"/>
      <c r="T187" s="128">
        <f>'R P- 2'!AU186</f>
        <v>3</v>
      </c>
      <c r="U187" s="128">
        <f>'R P- 2'!BA186</f>
        <v>2.75</v>
      </c>
      <c r="V187" s="128">
        <f>'R P- 2'!BG186</f>
        <v>3</v>
      </c>
      <c r="W187" s="128"/>
      <c r="X187" s="128"/>
      <c r="Y187" s="128">
        <f>'R P - 3'!Q186</f>
        <v>3</v>
      </c>
      <c r="Z187" s="128">
        <f>'R P - 3'!W186</f>
        <v>2.3333333333333335</v>
      </c>
      <c r="AA187" s="128">
        <f>'R P - 3'!AC186</f>
        <v>1.5</v>
      </c>
      <c r="AB187" s="128">
        <f>'R P - 3'!AI186</f>
        <v>2.6666666666666665</v>
      </c>
      <c r="AC187" s="128"/>
      <c r="AD187" s="128">
        <f>'R P - 3'!AU186</f>
        <v>3</v>
      </c>
      <c r="AE187" s="128">
        <f>'R P - 3'!BA186</f>
        <v>0</v>
      </c>
      <c r="AF187" s="128">
        <f>'R P - 3'!BG186</f>
        <v>0</v>
      </c>
      <c r="AG187" s="128"/>
      <c r="AH187" s="128"/>
      <c r="AI187" s="128">
        <f>'R P -4'!Q186</f>
        <v>1.4</v>
      </c>
      <c r="AJ187" s="128">
        <f>'R P -4'!W186</f>
        <v>1.3333333333333333</v>
      </c>
      <c r="AK187" s="128">
        <f>'R P -4'!AC186</f>
        <v>1</v>
      </c>
      <c r="AL187" s="128">
        <f>'R P -4'!AI186</f>
        <v>1</v>
      </c>
      <c r="AM187" s="128"/>
      <c r="AN187" s="128">
        <f>'R P -4'!AU186</f>
        <v>1.3333333333333333</v>
      </c>
      <c r="AO187" s="128">
        <f>'R P -4'!BA186</f>
        <v>1</v>
      </c>
      <c r="AP187" s="128">
        <f>'R P -4'!BG186</f>
        <v>1</v>
      </c>
      <c r="AQ187" s="128"/>
      <c r="AR187" s="128"/>
      <c r="AS187" s="128">
        <f>'Reflection -1 '!R186</f>
        <v>0</v>
      </c>
      <c r="AT187" s="128"/>
      <c r="AU187" s="128"/>
      <c r="AV187" s="128"/>
      <c r="AW187" s="128"/>
      <c r="AX187" s="128"/>
      <c r="AY187" s="128">
        <f>'Reflection -1 '!BB186</f>
        <v>0</v>
      </c>
      <c r="AZ187" s="128"/>
      <c r="BA187" s="128"/>
      <c r="BB187" s="128">
        <f>'Reflection -2'!Q186</f>
        <v>1</v>
      </c>
      <c r="BC187" s="128"/>
      <c r="BD187" s="128"/>
      <c r="BE187" s="128"/>
      <c r="BF187" s="128"/>
      <c r="BG187" s="128"/>
      <c r="BH187" s="128">
        <f>'Reflection -2'!BA186</f>
        <v>2.5</v>
      </c>
      <c r="BI187" s="128"/>
      <c r="BJ187" s="128"/>
      <c r="BK187" s="128">
        <f>'Reflection -3'!Q186</f>
        <v>0</v>
      </c>
      <c r="BL187" s="128"/>
      <c r="BM187" s="128"/>
      <c r="BN187" s="128"/>
      <c r="BO187" s="128"/>
      <c r="BP187" s="128"/>
      <c r="BQ187" s="128">
        <f>'Reflection -3'!BA186</f>
        <v>0</v>
      </c>
      <c r="BR187" s="128"/>
      <c r="BS187" s="128"/>
      <c r="BT187" s="128">
        <f>'Reflection -3'!Q186</f>
        <v>0</v>
      </c>
      <c r="BU187" s="128"/>
      <c r="BV187" s="128"/>
      <c r="BW187" s="128"/>
      <c r="BX187" s="128"/>
      <c r="BY187" s="128"/>
      <c r="BZ187" s="128">
        <f>'Reflection -4'!BA186</f>
        <v>2.5</v>
      </c>
      <c r="CA187" s="128"/>
      <c r="CB187" s="127"/>
      <c r="CC187" s="128">
        <f>AVERAGE(Internal!$E187,Internal!$O187,Internal!$Y187,Internal!$AI187,Internal!$AS187,Internal!$BB187,Internal!$BK187,Internal!$BT187)</f>
        <v>1.425</v>
      </c>
      <c r="CD187" s="128">
        <f>AVERAGE(Internal!$F187,Internal!$P187,Internal!$Z187,Internal!$AJ187)</f>
        <v>2.416666666666667</v>
      </c>
      <c r="CE187" s="127">
        <f>AVERAGE(Internal!$AK187,Internal!$AA187,Internal!$Q187,Internal!$G187)</f>
        <v>2.125</v>
      </c>
      <c r="CF187" s="128">
        <f>AVERAGE(Internal!$H187,Internal!$R187,Internal!$AB187,Internal!$AL187)</f>
        <v>2.4166666666666665</v>
      </c>
      <c r="CG187" s="127"/>
      <c r="CH187" s="128">
        <f>AVERAGE(Internal!$AN187,Internal!$AD187,Internal!$T187,Internal!$J187)</f>
        <v>2.583333333333333</v>
      </c>
      <c r="CI187" s="128">
        <f>Internal!$CC187+Internal!$CD187+Internal!$CE187+Internal!$CF187+Internal!$CH187</f>
        <v>10.966666666666665</v>
      </c>
      <c r="CJ187" s="128">
        <f>Internal!$CI187/25*100</f>
        <v>43.86666666666666</v>
      </c>
      <c r="CK187" s="128">
        <f>AVERAGE(Internal!$BZ187,Internal!$BQ187,Internal!$BH187,Internal!$AY187,Internal!$AP187,Internal!$AF187,Internal!$V187,Internal!$L187)</f>
        <v>1.125</v>
      </c>
      <c r="CL187" s="128">
        <f>AVERAGE(Internal!$L187,Internal!$V187,Internal!$AF187,Internal!$AP187)</f>
        <v>1</v>
      </c>
      <c r="CM187" s="136"/>
    </row>
    <row r="188" spans="1:91" s="106" customFormat="1" ht="23.1" customHeight="1" x14ac:dyDescent="0.3">
      <c r="A188" s="131">
        <v>185</v>
      </c>
      <c r="B188" s="131" t="s">
        <v>407</v>
      </c>
      <c r="C188" s="132" t="s">
        <v>408</v>
      </c>
      <c r="D188" s="127"/>
      <c r="E188" s="127">
        <f>'RP 1'!Q187</f>
        <v>2.4</v>
      </c>
      <c r="F188" s="127">
        <f>'RP 1'!W187</f>
        <v>3</v>
      </c>
      <c r="G188" s="127">
        <f>'RP 1'!AC187</f>
        <v>2.5</v>
      </c>
      <c r="H188" s="127">
        <f>'RP 1'!AI187</f>
        <v>3</v>
      </c>
      <c r="I188" s="127"/>
      <c r="J188" s="127">
        <f>'RP 1'!AU187</f>
        <v>3</v>
      </c>
      <c r="K188" s="127">
        <f>'RP 1'!AZ187</f>
        <v>3</v>
      </c>
      <c r="L188" s="127">
        <f>'RP 1'!BG187</f>
        <v>0</v>
      </c>
      <c r="M188" s="127"/>
      <c r="N188" s="127"/>
      <c r="O188" s="127">
        <f>'R P- 2'!Q187</f>
        <v>2.2000000000000002</v>
      </c>
      <c r="P188" s="127">
        <f>'R P- 2'!W187</f>
        <v>3</v>
      </c>
      <c r="Q188" s="127">
        <f>'R P- 2'!AC187</f>
        <v>2.5</v>
      </c>
      <c r="R188" s="127">
        <f>'R P- 2'!AI187</f>
        <v>3</v>
      </c>
      <c r="S188" s="127"/>
      <c r="T188" s="127">
        <f>'R P- 2'!AU187</f>
        <v>2</v>
      </c>
      <c r="U188" s="127">
        <f>'R P- 2'!BA187</f>
        <v>3.75</v>
      </c>
      <c r="V188" s="127">
        <f>'R P- 2'!BG187</f>
        <v>3</v>
      </c>
      <c r="W188" s="127"/>
      <c r="X188" s="127"/>
      <c r="Y188" s="127">
        <f>'R P - 3'!Q187</f>
        <v>2</v>
      </c>
      <c r="Z188" s="127">
        <f>'R P - 3'!W187</f>
        <v>2</v>
      </c>
      <c r="AA188" s="127">
        <f>'R P - 3'!AC187</f>
        <v>1</v>
      </c>
      <c r="AB188" s="127">
        <f>'R P - 3'!AI187</f>
        <v>1.3333333333333333</v>
      </c>
      <c r="AC188" s="127"/>
      <c r="AD188" s="127">
        <f>'R P - 3'!AU187</f>
        <v>2</v>
      </c>
      <c r="AE188" s="127">
        <f>'R P - 3'!BA187</f>
        <v>2</v>
      </c>
      <c r="AF188" s="127">
        <f>'R P - 3'!BG187</f>
        <v>2</v>
      </c>
      <c r="AG188" s="127"/>
      <c r="AH188" s="127"/>
      <c r="AI188" s="127" t="str">
        <f>'R P -4'!Q187</f>
        <v>0</v>
      </c>
      <c r="AJ188" s="127" t="str">
        <f>'R P -4'!W187</f>
        <v>0</v>
      </c>
      <c r="AK188" s="127" t="str">
        <f>'R P -4'!AC187</f>
        <v>0</v>
      </c>
      <c r="AL188" s="127" t="str">
        <f>'R P -4'!AI187</f>
        <v>0</v>
      </c>
      <c r="AM188" s="127"/>
      <c r="AN188" s="127" t="str">
        <f>'R P -4'!AU187</f>
        <v>0</v>
      </c>
      <c r="AO188" s="127" t="str">
        <f>'R P -4'!BA187</f>
        <v>0</v>
      </c>
      <c r="AP188" s="127" t="str">
        <f>'R P -4'!BG187</f>
        <v>0</v>
      </c>
      <c r="AQ188" s="127"/>
      <c r="AR188" s="127"/>
      <c r="AS188" s="127" t="str">
        <f>'Reflection -1 '!R187</f>
        <v>0</v>
      </c>
      <c r="AT188" s="127"/>
      <c r="AU188" s="127"/>
      <c r="AV188" s="127"/>
      <c r="AW188" s="127"/>
      <c r="AX188" s="127"/>
      <c r="AY188" s="127" t="str">
        <f>'Reflection -1 '!BB187</f>
        <v>0</v>
      </c>
      <c r="AZ188" s="127"/>
      <c r="BA188" s="127"/>
      <c r="BB188" s="127" t="str">
        <f>'Reflection -2'!Q187</f>
        <v>0</v>
      </c>
      <c r="BC188" s="127"/>
      <c r="BD188" s="127"/>
      <c r="BE188" s="127"/>
      <c r="BF188" s="127"/>
      <c r="BG188" s="127"/>
      <c r="BH188" s="127" t="str">
        <f>'Reflection -2'!BA187</f>
        <v>0</v>
      </c>
      <c r="BI188" s="127"/>
      <c r="BJ188" s="127"/>
      <c r="BK188" s="127" t="str">
        <f>'Reflection -3'!Q187</f>
        <v>0</v>
      </c>
      <c r="BL188" s="127"/>
      <c r="BM188" s="127"/>
      <c r="BN188" s="127"/>
      <c r="BO188" s="127"/>
      <c r="BP188" s="127"/>
      <c r="BQ188" s="127" t="str">
        <f>'Reflection -3'!BA187</f>
        <v>0</v>
      </c>
      <c r="BR188" s="127"/>
      <c r="BS188" s="127"/>
      <c r="BT188" s="127" t="str">
        <f>'Reflection -3'!Q187</f>
        <v>0</v>
      </c>
      <c r="BU188" s="127"/>
      <c r="BV188" s="127"/>
      <c r="BW188" s="127"/>
      <c r="BX188" s="127"/>
      <c r="BY188" s="127"/>
      <c r="BZ188" s="127" t="str">
        <f>'Reflection -4'!BA187</f>
        <v>0</v>
      </c>
      <c r="CA188" s="127"/>
      <c r="CB188" s="127"/>
      <c r="CC188" s="127">
        <f>AVERAGE(Internal!$E188,Internal!$O188,Internal!$Y188,Internal!$AI188,Internal!$AS188,Internal!$BB188,Internal!$BK188,Internal!$BT188)</f>
        <v>2.1999999999999997</v>
      </c>
      <c r="CD188" s="127">
        <f>AVERAGE(Internal!$F188,Internal!$P188,Internal!$Z188,Internal!$AJ188)</f>
        <v>2.6666666666666665</v>
      </c>
      <c r="CE188" s="127">
        <f>AVERAGE(Internal!$AK188,Internal!$AA188,Internal!$Q188,Internal!$G188)</f>
        <v>2</v>
      </c>
      <c r="CF188" s="127">
        <f>AVERAGE(Internal!$H188,Internal!$R188,Internal!$AB188,Internal!$AL188)</f>
        <v>2.4444444444444442</v>
      </c>
      <c r="CG188" s="127"/>
      <c r="CH188" s="127">
        <f>AVERAGE(Internal!$AN188,Internal!$AD188,Internal!$T188,Internal!$J188)</f>
        <v>2.3333333333333335</v>
      </c>
      <c r="CI188" s="127">
        <f>Internal!$CC188+Internal!$CD188+Internal!$CE188+Internal!$CF188+Internal!$CH188</f>
        <v>11.644444444444444</v>
      </c>
      <c r="CJ188" s="127">
        <f>Internal!$CI188/25*100</f>
        <v>46.577777777777776</v>
      </c>
      <c r="CK188" s="127">
        <f>AVERAGE(Internal!$BZ188,Internal!$BQ188,Internal!$BH188,Internal!$AY188,Internal!$AP188,Internal!$AF188,Internal!$V188,Internal!$L188)</f>
        <v>1.6666666666666667</v>
      </c>
      <c r="CL188" s="127">
        <f>AVERAGE(Internal!$L188,Internal!$V188,Internal!$AF188,Internal!$AP188)</f>
        <v>1.6666666666666667</v>
      </c>
      <c r="CM188" s="133"/>
    </row>
    <row r="189" spans="1:91" s="106" customFormat="1" ht="23.1" customHeight="1" x14ac:dyDescent="0.3">
      <c r="A189" s="134">
        <v>186</v>
      </c>
      <c r="B189" s="134" t="s">
        <v>409</v>
      </c>
      <c r="C189" s="135" t="s">
        <v>410</v>
      </c>
      <c r="D189" s="128"/>
      <c r="E189" s="128">
        <f>'RP 1'!Q188</f>
        <v>2.2000000000000002</v>
      </c>
      <c r="F189" s="128">
        <f>'RP 1'!W188</f>
        <v>3</v>
      </c>
      <c r="G189" s="127">
        <f>'RP 1'!AC188</f>
        <v>2.5</v>
      </c>
      <c r="H189" s="127">
        <f>'RP 1'!AI188</f>
        <v>3.5</v>
      </c>
      <c r="I189" s="128"/>
      <c r="J189" s="128">
        <f>'RP 1'!AU188</f>
        <v>3</v>
      </c>
      <c r="K189" s="128">
        <f>'RP 1'!AZ188</f>
        <v>4</v>
      </c>
      <c r="L189" s="128">
        <f>'RP 1'!BG188</f>
        <v>0</v>
      </c>
      <c r="M189" s="128"/>
      <c r="N189" s="128"/>
      <c r="O189" s="128">
        <f>'R P- 2'!Q188</f>
        <v>2.4</v>
      </c>
      <c r="P189" s="128">
        <f>'R P- 2'!W188</f>
        <v>3.6666666666666665</v>
      </c>
      <c r="Q189" s="128">
        <f>'R P- 2'!AC188</f>
        <v>2.5</v>
      </c>
      <c r="R189" s="128">
        <f>'R P- 2'!AI188</f>
        <v>3.5</v>
      </c>
      <c r="S189" s="128"/>
      <c r="T189" s="128">
        <f>'R P- 2'!AU188</f>
        <v>2.5</v>
      </c>
      <c r="U189" s="128">
        <f>'R P- 2'!BA188</f>
        <v>2.8333333333333335</v>
      </c>
      <c r="V189" s="128">
        <f>'R P- 2'!BG188</f>
        <v>2</v>
      </c>
      <c r="W189" s="128"/>
      <c r="X189" s="128"/>
      <c r="Y189" s="128">
        <f>'R P - 3'!Q188</f>
        <v>2</v>
      </c>
      <c r="Z189" s="128">
        <f>'R P - 3'!W188</f>
        <v>2</v>
      </c>
      <c r="AA189" s="128">
        <f>'R P - 3'!AC188</f>
        <v>1</v>
      </c>
      <c r="AB189" s="128">
        <f>'R P - 3'!AI188</f>
        <v>1.3333333333333333</v>
      </c>
      <c r="AC189" s="128"/>
      <c r="AD189" s="128">
        <f>'R P - 3'!AU188</f>
        <v>2</v>
      </c>
      <c r="AE189" s="128">
        <f>'R P - 3'!BA188</f>
        <v>2</v>
      </c>
      <c r="AF189" s="128">
        <f>'R P - 3'!BG188</f>
        <v>2</v>
      </c>
      <c r="AG189" s="128"/>
      <c r="AH189" s="128"/>
      <c r="AI189" s="128" t="str">
        <f>'R P -4'!Q188</f>
        <v>0</v>
      </c>
      <c r="AJ189" s="128" t="str">
        <f>'R P -4'!W188</f>
        <v>0</v>
      </c>
      <c r="AK189" s="128" t="str">
        <f>'R P -4'!AC188</f>
        <v>0</v>
      </c>
      <c r="AL189" s="128" t="str">
        <f>'R P -4'!AI188</f>
        <v>0</v>
      </c>
      <c r="AM189" s="128"/>
      <c r="AN189" s="128" t="str">
        <f>'R P -4'!AU188</f>
        <v>0</v>
      </c>
      <c r="AO189" s="128" t="str">
        <f>'R P -4'!BA188</f>
        <v>0</v>
      </c>
      <c r="AP189" s="128" t="str">
        <f>'R P -4'!BG188</f>
        <v>0</v>
      </c>
      <c r="AQ189" s="128"/>
      <c r="AR189" s="128"/>
      <c r="AS189" s="128" t="str">
        <f>'Reflection -1 '!R188</f>
        <v>0</v>
      </c>
      <c r="AT189" s="128"/>
      <c r="AU189" s="128"/>
      <c r="AV189" s="128"/>
      <c r="AW189" s="128"/>
      <c r="AX189" s="128"/>
      <c r="AY189" s="128" t="str">
        <f>'Reflection -1 '!BB188</f>
        <v>0</v>
      </c>
      <c r="AZ189" s="128"/>
      <c r="BA189" s="128"/>
      <c r="BB189" s="128" t="str">
        <f>'Reflection -2'!Q188</f>
        <v>0</v>
      </c>
      <c r="BC189" s="128"/>
      <c r="BD189" s="128"/>
      <c r="BE189" s="128"/>
      <c r="BF189" s="128"/>
      <c r="BG189" s="128"/>
      <c r="BH189" s="128" t="str">
        <f>'Reflection -2'!BA188</f>
        <v>0</v>
      </c>
      <c r="BI189" s="128"/>
      <c r="BJ189" s="128"/>
      <c r="BK189" s="128" t="str">
        <f>'Reflection -3'!Q188</f>
        <v>0</v>
      </c>
      <c r="BL189" s="128"/>
      <c r="BM189" s="128"/>
      <c r="BN189" s="128"/>
      <c r="BO189" s="128"/>
      <c r="BP189" s="128"/>
      <c r="BQ189" s="128" t="str">
        <f>'Reflection -3'!BA188</f>
        <v>0</v>
      </c>
      <c r="BR189" s="128"/>
      <c r="BS189" s="128"/>
      <c r="BT189" s="128" t="str">
        <f>'Reflection -3'!Q188</f>
        <v>0</v>
      </c>
      <c r="BU189" s="128"/>
      <c r="BV189" s="128"/>
      <c r="BW189" s="128"/>
      <c r="BX189" s="128"/>
      <c r="BY189" s="128"/>
      <c r="BZ189" s="128" t="str">
        <f>'Reflection -4'!BA188</f>
        <v>0</v>
      </c>
      <c r="CA189" s="128"/>
      <c r="CB189" s="127"/>
      <c r="CC189" s="128">
        <f>AVERAGE(Internal!$E189,Internal!$O189,Internal!$Y189,Internal!$AI189,Internal!$AS189,Internal!$BB189,Internal!$BK189,Internal!$BT189)</f>
        <v>2.1999999999999997</v>
      </c>
      <c r="CD189" s="128">
        <f>AVERAGE(Internal!$F189,Internal!$P189,Internal!$Z189,Internal!$AJ189)</f>
        <v>2.8888888888888888</v>
      </c>
      <c r="CE189" s="127">
        <f>AVERAGE(Internal!$AK189,Internal!$AA189,Internal!$Q189,Internal!$G189)</f>
        <v>2</v>
      </c>
      <c r="CF189" s="128">
        <f>AVERAGE(Internal!$H189,Internal!$R189,Internal!$AB189,Internal!$AL189)</f>
        <v>2.7777777777777781</v>
      </c>
      <c r="CG189" s="127"/>
      <c r="CH189" s="128">
        <f>AVERAGE(Internal!$AN189,Internal!$AD189,Internal!$T189,Internal!$J189)</f>
        <v>2.5</v>
      </c>
      <c r="CI189" s="128">
        <f>Internal!$CC189+Internal!$CD189+Internal!$CE189+Internal!$CF189+Internal!$CH189</f>
        <v>12.366666666666667</v>
      </c>
      <c r="CJ189" s="128">
        <f>Internal!$CI189/25*100</f>
        <v>49.466666666666669</v>
      </c>
      <c r="CK189" s="128">
        <f>AVERAGE(Internal!$BZ189,Internal!$BQ189,Internal!$BH189,Internal!$AY189,Internal!$AP189,Internal!$AF189,Internal!$V189,Internal!$L189)</f>
        <v>1.3333333333333333</v>
      </c>
      <c r="CL189" s="128">
        <f>AVERAGE(Internal!$L189,Internal!$V189,Internal!$AF189,Internal!$AP189)</f>
        <v>1.3333333333333333</v>
      </c>
      <c r="CM189" s="136"/>
    </row>
    <row r="190" spans="1:91" s="106" customFormat="1" ht="23.1" customHeight="1" x14ac:dyDescent="0.3">
      <c r="A190" s="131">
        <v>187</v>
      </c>
      <c r="B190" s="131" t="s">
        <v>411</v>
      </c>
      <c r="C190" s="132" t="s">
        <v>412</v>
      </c>
      <c r="D190" s="127"/>
      <c r="E190" s="127">
        <f>'RP 1'!Q189</f>
        <v>3.8</v>
      </c>
      <c r="F190" s="127">
        <f>'RP 1'!W189</f>
        <v>3</v>
      </c>
      <c r="G190" s="127">
        <f>'RP 1'!AC189</f>
        <v>2</v>
      </c>
      <c r="H190" s="127">
        <f>'RP 1'!AI189</f>
        <v>2</v>
      </c>
      <c r="I190" s="127"/>
      <c r="J190" s="127">
        <f>'RP 1'!AU189</f>
        <v>3</v>
      </c>
      <c r="K190" s="127">
        <f>'RP 1'!AZ189</f>
        <v>3</v>
      </c>
      <c r="L190" s="127">
        <f>'RP 1'!BG189</f>
        <v>0</v>
      </c>
      <c r="M190" s="127"/>
      <c r="N190" s="127"/>
      <c r="O190" s="127">
        <f>'R P- 2'!Q189</f>
        <v>2.2000000000000002</v>
      </c>
      <c r="P190" s="127">
        <f>'R P- 2'!W189</f>
        <v>2</v>
      </c>
      <c r="Q190" s="127">
        <f>'R P- 2'!AC189</f>
        <v>2</v>
      </c>
      <c r="R190" s="127">
        <f>'R P- 2'!AI189</f>
        <v>2</v>
      </c>
      <c r="S190" s="127"/>
      <c r="T190" s="127">
        <f>'R P- 2'!AU189</f>
        <v>2</v>
      </c>
      <c r="U190" s="127">
        <f>'R P- 2'!BA189</f>
        <v>1.8333333333333333</v>
      </c>
      <c r="V190" s="127">
        <f>'R P- 2'!BG189</f>
        <v>2</v>
      </c>
      <c r="W190" s="127"/>
      <c r="X190" s="127"/>
      <c r="Y190" s="127">
        <f>'R P - 3'!Q189</f>
        <v>2</v>
      </c>
      <c r="Z190" s="127">
        <f>'R P - 3'!W189</f>
        <v>2</v>
      </c>
      <c r="AA190" s="127">
        <f>'R P - 3'!AC189</f>
        <v>1</v>
      </c>
      <c r="AB190" s="127">
        <f>'R P - 3'!AI189</f>
        <v>1.3333333333333333</v>
      </c>
      <c r="AC190" s="127"/>
      <c r="AD190" s="127">
        <f>'R P - 3'!AU189</f>
        <v>2</v>
      </c>
      <c r="AE190" s="127">
        <f>'R P - 3'!BA189</f>
        <v>2</v>
      </c>
      <c r="AF190" s="127">
        <f>'R P - 3'!BG189</f>
        <v>2</v>
      </c>
      <c r="AG190" s="127"/>
      <c r="AH190" s="127"/>
      <c r="AI190" s="127" t="str">
        <f>'R P -4'!Q189</f>
        <v>0</v>
      </c>
      <c r="AJ190" s="127" t="str">
        <f>'R P -4'!W189</f>
        <v>0</v>
      </c>
      <c r="AK190" s="127" t="str">
        <f>'R P -4'!AC189</f>
        <v>0</v>
      </c>
      <c r="AL190" s="127" t="str">
        <f>'R P -4'!AI189</f>
        <v>0</v>
      </c>
      <c r="AM190" s="127"/>
      <c r="AN190" s="127" t="str">
        <f>'R P -4'!AU189</f>
        <v>0</v>
      </c>
      <c r="AO190" s="127" t="str">
        <f>'R P -4'!BA189</f>
        <v>0</v>
      </c>
      <c r="AP190" s="127" t="str">
        <f>'R P -4'!BG189</f>
        <v>0</v>
      </c>
      <c r="AQ190" s="127"/>
      <c r="AR190" s="127"/>
      <c r="AS190" s="127" t="str">
        <f>'Reflection -1 '!R189</f>
        <v>0</v>
      </c>
      <c r="AT190" s="127"/>
      <c r="AU190" s="127"/>
      <c r="AV190" s="127"/>
      <c r="AW190" s="127"/>
      <c r="AX190" s="127"/>
      <c r="AY190" s="127" t="str">
        <f>'Reflection -1 '!BB189</f>
        <v>0</v>
      </c>
      <c r="AZ190" s="127"/>
      <c r="BA190" s="127"/>
      <c r="BB190" s="127" t="str">
        <f>'Reflection -2'!Q189</f>
        <v>0</v>
      </c>
      <c r="BC190" s="127"/>
      <c r="BD190" s="127"/>
      <c r="BE190" s="127"/>
      <c r="BF190" s="127"/>
      <c r="BG190" s="127"/>
      <c r="BH190" s="127" t="str">
        <f>'Reflection -2'!BA189</f>
        <v>0</v>
      </c>
      <c r="BI190" s="127"/>
      <c r="BJ190" s="127"/>
      <c r="BK190" s="127" t="str">
        <f>'Reflection -3'!Q189</f>
        <v>0</v>
      </c>
      <c r="BL190" s="127"/>
      <c r="BM190" s="127"/>
      <c r="BN190" s="127"/>
      <c r="BO190" s="127"/>
      <c r="BP190" s="127"/>
      <c r="BQ190" s="127" t="str">
        <f>'Reflection -3'!BA189</f>
        <v>0</v>
      </c>
      <c r="BR190" s="127"/>
      <c r="BS190" s="127"/>
      <c r="BT190" s="127" t="str">
        <f>'Reflection -3'!Q189</f>
        <v>0</v>
      </c>
      <c r="BU190" s="127"/>
      <c r="BV190" s="127"/>
      <c r="BW190" s="127"/>
      <c r="BX190" s="127"/>
      <c r="BY190" s="127"/>
      <c r="BZ190" s="127" t="str">
        <f>'Reflection -4'!BA189</f>
        <v>0</v>
      </c>
      <c r="CA190" s="127"/>
      <c r="CB190" s="127"/>
      <c r="CC190" s="127">
        <f>AVERAGE(Internal!$E190,Internal!$O190,Internal!$Y190,Internal!$AI190,Internal!$AS190,Internal!$BB190,Internal!$BK190,Internal!$BT190)</f>
        <v>2.6666666666666665</v>
      </c>
      <c r="CD190" s="127">
        <f>AVERAGE(Internal!$F190,Internal!$P190,Internal!$Z190,Internal!$AJ190)</f>
        <v>2.3333333333333335</v>
      </c>
      <c r="CE190" s="127">
        <f>AVERAGE(Internal!$AK190,Internal!$AA190,Internal!$Q190,Internal!$G190)</f>
        <v>1.6666666666666667</v>
      </c>
      <c r="CF190" s="127">
        <f>AVERAGE(Internal!$H190,Internal!$R190,Internal!$AB190,Internal!$AL190)</f>
        <v>1.7777777777777777</v>
      </c>
      <c r="CG190" s="127"/>
      <c r="CH190" s="127">
        <f>AVERAGE(Internal!$AN190,Internal!$AD190,Internal!$T190,Internal!$J190)</f>
        <v>2.3333333333333335</v>
      </c>
      <c r="CI190" s="127">
        <f>Internal!$CC190+Internal!$CD190+Internal!$CE190+Internal!$CF190+Internal!$CH190</f>
        <v>10.777777777777779</v>
      </c>
      <c r="CJ190" s="127">
        <f>Internal!$CI190/25*100</f>
        <v>43.111111111111114</v>
      </c>
      <c r="CK190" s="127">
        <f>AVERAGE(Internal!$BZ190,Internal!$BQ190,Internal!$BH190,Internal!$AY190,Internal!$AP190,Internal!$AF190,Internal!$V190,Internal!$L190)</f>
        <v>1.3333333333333333</v>
      </c>
      <c r="CL190" s="127">
        <f>AVERAGE(Internal!$L190,Internal!$V190,Internal!$AF190,Internal!$AP190)</f>
        <v>1.3333333333333333</v>
      </c>
      <c r="CM190" s="133"/>
    </row>
    <row r="191" spans="1:91" s="106" customFormat="1" ht="23.1" customHeight="1" x14ac:dyDescent="0.3">
      <c r="A191" s="134">
        <v>188</v>
      </c>
      <c r="B191" s="134" t="s">
        <v>147</v>
      </c>
      <c r="C191" s="135" t="s">
        <v>148</v>
      </c>
      <c r="D191" s="128"/>
      <c r="E191" s="128">
        <f>'RP 1'!Q190</f>
        <v>3</v>
      </c>
      <c r="F191" s="128">
        <f>'RP 1'!W190</f>
        <v>4</v>
      </c>
      <c r="G191" s="127">
        <f>'RP 1'!AC190</f>
        <v>3</v>
      </c>
      <c r="H191" s="127">
        <f>'RP 1'!AI190</f>
        <v>4</v>
      </c>
      <c r="I191" s="128"/>
      <c r="J191" s="128">
        <f>'RP 1'!AU190</f>
        <v>1</v>
      </c>
      <c r="K191" s="128">
        <f>'RP 1'!AZ190</f>
        <v>3</v>
      </c>
      <c r="L191" s="128">
        <f>'RP 1'!BG190</f>
        <v>0</v>
      </c>
      <c r="M191" s="128"/>
      <c r="N191" s="128"/>
      <c r="O191" s="128">
        <f>'R P- 2'!Q190</f>
        <v>3</v>
      </c>
      <c r="P191" s="128">
        <f>'R P- 2'!W190</f>
        <v>4</v>
      </c>
      <c r="Q191" s="128">
        <f>'R P- 2'!AC190</f>
        <v>3</v>
      </c>
      <c r="R191" s="128">
        <f>'R P- 2'!AI190</f>
        <v>4</v>
      </c>
      <c r="S191" s="128"/>
      <c r="T191" s="128">
        <f>'R P- 2'!AU190</f>
        <v>1</v>
      </c>
      <c r="U191" s="128">
        <f>'R P- 2'!BA190</f>
        <v>3.5</v>
      </c>
      <c r="V191" s="128">
        <f>'R P- 2'!BG190</f>
        <v>4</v>
      </c>
      <c r="W191" s="128"/>
      <c r="X191" s="128"/>
      <c r="Y191" s="128">
        <f>'R P - 3'!Q190</f>
        <v>0.6</v>
      </c>
      <c r="Z191" s="128">
        <f>'R P - 3'!W190</f>
        <v>0</v>
      </c>
      <c r="AA191" s="128">
        <f>'R P - 3'!AC190</f>
        <v>0</v>
      </c>
      <c r="AB191" s="128">
        <f>'R P - 3'!AI190</f>
        <v>0</v>
      </c>
      <c r="AC191" s="128"/>
      <c r="AD191" s="128">
        <f>'R P - 3'!AU190</f>
        <v>0</v>
      </c>
      <c r="AE191" s="128">
        <f>'R P - 3'!BA190</f>
        <v>0</v>
      </c>
      <c r="AF191" s="128">
        <f>'R P - 3'!BG190</f>
        <v>0</v>
      </c>
      <c r="AG191" s="128"/>
      <c r="AH191" s="128"/>
      <c r="AI191" s="128">
        <f>'R P -4'!Q190</f>
        <v>2.2000000000000002</v>
      </c>
      <c r="AJ191" s="128">
        <f>'R P -4'!W190</f>
        <v>3</v>
      </c>
      <c r="AK191" s="128">
        <f>'R P -4'!AC190</f>
        <v>2.5</v>
      </c>
      <c r="AL191" s="128">
        <f>'R P -4'!AI190</f>
        <v>2</v>
      </c>
      <c r="AM191" s="128"/>
      <c r="AN191" s="128">
        <f>'R P -4'!AU190</f>
        <v>3.6666666666666665</v>
      </c>
      <c r="AO191" s="128">
        <f>'R P -4'!BA190</f>
        <v>2</v>
      </c>
      <c r="AP191" s="128">
        <f>'R P -4'!BG190</f>
        <v>3</v>
      </c>
      <c r="AQ191" s="128"/>
      <c r="AR191" s="128"/>
      <c r="AS191" s="128">
        <f>'Reflection -1 '!R190</f>
        <v>2.3333333333333335</v>
      </c>
      <c r="AT191" s="128"/>
      <c r="AU191" s="128"/>
      <c r="AV191" s="128"/>
      <c r="AW191" s="128"/>
      <c r="AX191" s="128"/>
      <c r="AY191" s="128">
        <f>'Reflection -1 '!BB190</f>
        <v>3.5</v>
      </c>
      <c r="AZ191" s="128"/>
      <c r="BA191" s="128"/>
      <c r="BB191" s="128">
        <f>'Reflection -2'!Q190</f>
        <v>3</v>
      </c>
      <c r="BC191" s="128"/>
      <c r="BD191" s="128"/>
      <c r="BE191" s="128"/>
      <c r="BF191" s="128"/>
      <c r="BG191" s="128"/>
      <c r="BH191" s="128">
        <f>'Reflection -2'!BA190</f>
        <v>2.5</v>
      </c>
      <c r="BI191" s="128"/>
      <c r="BJ191" s="128"/>
      <c r="BK191" s="128">
        <f>'Reflection -3'!Q190</f>
        <v>3</v>
      </c>
      <c r="BL191" s="128"/>
      <c r="BM191" s="128"/>
      <c r="BN191" s="128"/>
      <c r="BO191" s="128"/>
      <c r="BP191" s="128"/>
      <c r="BQ191" s="128">
        <f>'Reflection -3'!BA190</f>
        <v>1.6666666666666667</v>
      </c>
      <c r="BR191" s="128"/>
      <c r="BS191" s="128"/>
      <c r="BT191" s="128">
        <f>'Reflection -3'!Q190</f>
        <v>3</v>
      </c>
      <c r="BU191" s="128"/>
      <c r="BV191" s="128"/>
      <c r="BW191" s="128"/>
      <c r="BX191" s="128"/>
      <c r="BY191" s="128"/>
      <c r="BZ191" s="128">
        <f>'Reflection -4'!BA190</f>
        <v>2.5</v>
      </c>
      <c r="CA191" s="128"/>
      <c r="CB191" s="127"/>
      <c r="CC191" s="128">
        <f>AVERAGE(Internal!$E191,Internal!$O191,Internal!$Y191,Internal!$AI191,Internal!$AS191,Internal!$BB191,Internal!$BK191,Internal!$BT191)</f>
        <v>2.5166666666666666</v>
      </c>
      <c r="CD191" s="128">
        <f>AVERAGE(Internal!$F191,Internal!$P191,Internal!$Z191,Internal!$AJ191)</f>
        <v>2.75</v>
      </c>
      <c r="CE191" s="127">
        <f>AVERAGE(Internal!$AK191,Internal!$AA191,Internal!$Q191,Internal!$G191)</f>
        <v>2.125</v>
      </c>
      <c r="CF191" s="128">
        <f>AVERAGE(Internal!$H191,Internal!$R191,Internal!$AB191,Internal!$AL191)</f>
        <v>2.5</v>
      </c>
      <c r="CG191" s="127"/>
      <c r="CH191" s="128">
        <f>AVERAGE(Internal!$AN191,Internal!$AD191,Internal!$T191,Internal!$J191)</f>
        <v>1.4166666666666665</v>
      </c>
      <c r="CI191" s="128">
        <f>Internal!$CC191+Internal!$CD191+Internal!$CE191+Internal!$CF191+Internal!$CH191</f>
        <v>11.308333333333332</v>
      </c>
      <c r="CJ191" s="128">
        <f>Internal!$CI191/25*100</f>
        <v>45.233333333333327</v>
      </c>
      <c r="CK191" s="128">
        <f>AVERAGE(Internal!$BZ191,Internal!$BQ191,Internal!$BH191,Internal!$AY191,Internal!$AP191,Internal!$AF191,Internal!$V191,Internal!$L191)</f>
        <v>2.1458333333333335</v>
      </c>
      <c r="CL191" s="128">
        <f>AVERAGE(Internal!$L191,Internal!$V191,Internal!$AF191,Internal!$AP191)</f>
        <v>1.75</v>
      </c>
      <c r="CM191" s="136"/>
    </row>
    <row r="192" spans="1:91" s="106" customFormat="1" ht="23.1" customHeight="1" x14ac:dyDescent="0.3">
      <c r="A192" s="131">
        <v>189</v>
      </c>
      <c r="B192" s="131" t="s">
        <v>413</v>
      </c>
      <c r="C192" s="132" t="s">
        <v>414</v>
      </c>
      <c r="D192" s="127"/>
      <c r="E192" s="127" t="str">
        <f>'RP 1'!Q191</f>
        <v>0</v>
      </c>
      <c r="F192" s="127" t="str">
        <f>'RP 1'!W191</f>
        <v>0</v>
      </c>
      <c r="G192" s="127" t="str">
        <f>'RP 1'!AC191</f>
        <v>0</v>
      </c>
      <c r="H192" s="127" t="str">
        <f>'RP 1'!AI191</f>
        <v>0</v>
      </c>
      <c r="I192" s="127"/>
      <c r="J192" s="127" t="str">
        <f>'RP 1'!AU191</f>
        <v>0</v>
      </c>
      <c r="K192" s="127" t="str">
        <f>'RP 1'!AZ191</f>
        <v>0</v>
      </c>
      <c r="L192" s="127" t="str">
        <f>'RP 1'!BG191</f>
        <v>0</v>
      </c>
      <c r="M192" s="127"/>
      <c r="N192" s="127"/>
      <c r="O192" s="127" t="str">
        <f>'R P- 2'!Q191</f>
        <v>0</v>
      </c>
      <c r="P192" s="127" t="str">
        <f>'R P- 2'!W191</f>
        <v>0</v>
      </c>
      <c r="Q192" s="127" t="str">
        <f>'R P- 2'!AC191</f>
        <v>0</v>
      </c>
      <c r="R192" s="127" t="str">
        <f>'R P- 2'!AI191</f>
        <v>0</v>
      </c>
      <c r="S192" s="127"/>
      <c r="T192" s="127" t="str">
        <f>'R P- 2'!AU191</f>
        <v>0</v>
      </c>
      <c r="U192" s="127" t="str">
        <f>'R P- 2'!BA191</f>
        <v>0</v>
      </c>
      <c r="V192" s="127" t="str">
        <f>'R P- 2'!BG191</f>
        <v>0</v>
      </c>
      <c r="W192" s="127"/>
      <c r="X192" s="127"/>
      <c r="Y192" s="127" t="str">
        <f>'R P - 3'!Q191</f>
        <v>0</v>
      </c>
      <c r="Z192" s="127" t="str">
        <f>'R P - 3'!W191</f>
        <v>0</v>
      </c>
      <c r="AA192" s="127">
        <f>'R P - 3'!AC191</f>
        <v>0</v>
      </c>
      <c r="AB192" s="127" t="str">
        <f>'R P - 3'!AI191</f>
        <v>0</v>
      </c>
      <c r="AC192" s="127"/>
      <c r="AD192" s="127" t="str">
        <f>'R P - 3'!AU191</f>
        <v>0</v>
      </c>
      <c r="AE192" s="127" t="str">
        <f>'R P - 3'!BA191</f>
        <v>0</v>
      </c>
      <c r="AF192" s="127" t="str">
        <f>'R P - 3'!BG191</f>
        <v>0</v>
      </c>
      <c r="AG192" s="127"/>
      <c r="AH192" s="127"/>
      <c r="AI192" s="127" t="str">
        <f>'R P -4'!Q191</f>
        <v>0</v>
      </c>
      <c r="AJ192" s="127" t="str">
        <f>'R P -4'!W191</f>
        <v>0</v>
      </c>
      <c r="AK192" s="127" t="str">
        <f>'R P -4'!AC191</f>
        <v>0</v>
      </c>
      <c r="AL192" s="127" t="str">
        <f>'R P -4'!AI191</f>
        <v>0</v>
      </c>
      <c r="AM192" s="127"/>
      <c r="AN192" s="127" t="str">
        <f>'R P -4'!AU191</f>
        <v>0</v>
      </c>
      <c r="AO192" s="127" t="str">
        <f>'R P -4'!BA191</f>
        <v>0</v>
      </c>
      <c r="AP192" s="127" t="str">
        <f>'R P -4'!BG191</f>
        <v>0</v>
      </c>
      <c r="AQ192" s="127"/>
      <c r="AR192" s="127"/>
      <c r="AS192" s="127" t="str">
        <f>'Reflection -1 '!R191</f>
        <v>0</v>
      </c>
      <c r="AT192" s="127"/>
      <c r="AU192" s="127"/>
      <c r="AV192" s="127"/>
      <c r="AW192" s="127"/>
      <c r="AX192" s="127"/>
      <c r="AY192" s="127" t="str">
        <f>'Reflection -1 '!BB191</f>
        <v>0</v>
      </c>
      <c r="AZ192" s="127"/>
      <c r="BA192" s="127"/>
      <c r="BB192" s="127" t="str">
        <f>'Reflection -2'!Q191</f>
        <v>0</v>
      </c>
      <c r="BC192" s="127"/>
      <c r="BD192" s="127"/>
      <c r="BE192" s="127"/>
      <c r="BF192" s="127"/>
      <c r="BG192" s="127"/>
      <c r="BH192" s="127" t="str">
        <f>'Reflection -2'!BA191</f>
        <v>0</v>
      </c>
      <c r="BI192" s="127"/>
      <c r="BJ192" s="127"/>
      <c r="BK192" s="127" t="str">
        <f>'Reflection -3'!Q191</f>
        <v>0</v>
      </c>
      <c r="BL192" s="127"/>
      <c r="BM192" s="127"/>
      <c r="BN192" s="127"/>
      <c r="BO192" s="127"/>
      <c r="BP192" s="127"/>
      <c r="BQ192" s="127" t="str">
        <f>'Reflection -3'!BA191</f>
        <v>0</v>
      </c>
      <c r="BR192" s="127"/>
      <c r="BS192" s="127"/>
      <c r="BT192" s="127" t="str">
        <f>'Reflection -3'!Q191</f>
        <v>0</v>
      </c>
      <c r="BU192" s="127"/>
      <c r="BV192" s="127"/>
      <c r="BW192" s="127"/>
      <c r="BX192" s="127"/>
      <c r="BY192" s="127"/>
      <c r="BZ192" s="127" t="str">
        <f>'Reflection -4'!BA191</f>
        <v>0</v>
      </c>
      <c r="CA192" s="127"/>
      <c r="CB192" s="127"/>
      <c r="CC192" s="127" t="e">
        <f>AVERAGE(Internal!$E192,Internal!$O192,Internal!$Y192,Internal!$AI192,Internal!$AS192,Internal!$BB192,Internal!$BK192,Internal!$BT192)</f>
        <v>#DIV/0!</v>
      </c>
      <c r="CD192" s="127" t="e">
        <f>AVERAGE(Internal!$F192,Internal!$P192,Internal!$Z192,Internal!$AJ192)</f>
        <v>#DIV/0!</v>
      </c>
      <c r="CE192" s="127">
        <f>AVERAGE(Internal!$AK192,Internal!$AA192,Internal!$Q192,Internal!$G192)</f>
        <v>0</v>
      </c>
      <c r="CF192" s="127" t="e">
        <f>AVERAGE(Internal!$H192,Internal!$R192,Internal!$AB192,Internal!$AL192)</f>
        <v>#DIV/0!</v>
      </c>
      <c r="CG192" s="127"/>
      <c r="CH192" s="127" t="e">
        <f>AVERAGE(Internal!$AN192,Internal!$AD192,Internal!$T192,Internal!$J192)</f>
        <v>#DIV/0!</v>
      </c>
      <c r="CI192" s="127" t="e">
        <f>Internal!$CC192+Internal!$CD192+Internal!$CE192+Internal!$CF192+Internal!$CH192</f>
        <v>#DIV/0!</v>
      </c>
      <c r="CJ192" s="127" t="e">
        <f>Internal!$CI192/25*100</f>
        <v>#DIV/0!</v>
      </c>
      <c r="CK192" s="127" t="e">
        <f>AVERAGE(Internal!$BZ192,Internal!$BQ192,Internal!$BH192,Internal!$AY192,Internal!$AP192,Internal!$AF192,Internal!$V192,Internal!$L192)</f>
        <v>#DIV/0!</v>
      </c>
      <c r="CL192" s="127" t="e">
        <f>AVERAGE(Internal!$L192,Internal!$V192,Internal!$AF192,Internal!$AP192)</f>
        <v>#DIV/0!</v>
      </c>
      <c r="CM192" s="133"/>
    </row>
    <row r="193" spans="1:91" s="106" customFormat="1" ht="23.1" customHeight="1" x14ac:dyDescent="0.3">
      <c r="A193" s="134">
        <v>190</v>
      </c>
      <c r="B193" s="134" t="s">
        <v>415</v>
      </c>
      <c r="C193" s="135" t="s">
        <v>416</v>
      </c>
      <c r="D193" s="128"/>
      <c r="E193" s="128">
        <f>'RP 1'!Q192</f>
        <v>3.2</v>
      </c>
      <c r="F193" s="128">
        <f>'RP 1'!W192</f>
        <v>3</v>
      </c>
      <c r="G193" s="127">
        <f>'RP 1'!AC192</f>
        <v>2.5</v>
      </c>
      <c r="H193" s="127">
        <f>'RP 1'!AI192</f>
        <v>2</v>
      </c>
      <c r="I193" s="128"/>
      <c r="J193" s="128">
        <f>'RP 1'!AU192</f>
        <v>3</v>
      </c>
      <c r="K193" s="128">
        <f>'RP 1'!AZ192</f>
        <v>4</v>
      </c>
      <c r="L193" s="128">
        <f>'RP 1'!BG192</f>
        <v>0</v>
      </c>
      <c r="M193" s="128"/>
      <c r="N193" s="128"/>
      <c r="O193" s="128">
        <f>'R P- 2'!Q192</f>
        <v>2.8</v>
      </c>
      <c r="P193" s="128">
        <f>'R P- 2'!W192</f>
        <v>3</v>
      </c>
      <c r="Q193" s="128">
        <f>'R P- 2'!AC192</f>
        <v>2.5</v>
      </c>
      <c r="R193" s="128">
        <f>'R P- 2'!AI192</f>
        <v>2</v>
      </c>
      <c r="S193" s="128"/>
      <c r="T193" s="128">
        <f>'R P- 2'!AU192</f>
        <v>2</v>
      </c>
      <c r="U193" s="128">
        <f>'R P- 2'!BA192</f>
        <v>2.6666666666666665</v>
      </c>
      <c r="V193" s="128">
        <f>'R P- 2'!BG192</f>
        <v>2</v>
      </c>
      <c r="W193" s="128"/>
      <c r="X193" s="128"/>
      <c r="Y193" s="128">
        <f>'R P - 3'!Q192</f>
        <v>2.6</v>
      </c>
      <c r="Z193" s="128">
        <f>'R P - 3'!W192</f>
        <v>2</v>
      </c>
      <c r="AA193" s="128">
        <f>'R P - 3'!AC192</f>
        <v>1</v>
      </c>
      <c r="AB193" s="128">
        <f>'R P - 3'!AI192</f>
        <v>1.3333333333333333</v>
      </c>
      <c r="AC193" s="128"/>
      <c r="AD193" s="128">
        <f>'R P - 3'!AU192</f>
        <v>2</v>
      </c>
      <c r="AE193" s="128">
        <f>'R P - 3'!BA192</f>
        <v>2</v>
      </c>
      <c r="AF193" s="128">
        <f>'R P - 3'!BG192</f>
        <v>2</v>
      </c>
      <c r="AG193" s="128"/>
      <c r="AH193" s="128"/>
      <c r="AI193" s="128">
        <f>'R P -4'!Q192</f>
        <v>3.2</v>
      </c>
      <c r="AJ193" s="128">
        <f>'R P -4'!W192</f>
        <v>2.3333333333333335</v>
      </c>
      <c r="AK193" s="128">
        <f>'R P -4'!AC192</f>
        <v>2.5</v>
      </c>
      <c r="AL193" s="128">
        <f>'R P -4'!AI192</f>
        <v>1</v>
      </c>
      <c r="AM193" s="128"/>
      <c r="AN193" s="128">
        <f>'R P -4'!AU192</f>
        <v>3</v>
      </c>
      <c r="AO193" s="128">
        <f>'R P -4'!BA192</f>
        <v>2.6666666666666665</v>
      </c>
      <c r="AP193" s="128">
        <f>'R P -4'!BG192</f>
        <v>1.5</v>
      </c>
      <c r="AQ193" s="128"/>
      <c r="AR193" s="128"/>
      <c r="AS193" s="128" t="str">
        <f>'Reflection -1 '!R192</f>
        <v>0</v>
      </c>
      <c r="AT193" s="128"/>
      <c r="AU193" s="128"/>
      <c r="AV193" s="128"/>
      <c r="AW193" s="128"/>
      <c r="AX193" s="128"/>
      <c r="AY193" s="128" t="str">
        <f>'Reflection -1 '!BB192</f>
        <v>0</v>
      </c>
      <c r="AZ193" s="128"/>
      <c r="BA193" s="128"/>
      <c r="BB193" s="128">
        <f>'Reflection -2'!Q192</f>
        <v>2.6666666666666665</v>
      </c>
      <c r="BC193" s="128"/>
      <c r="BD193" s="128"/>
      <c r="BE193" s="128"/>
      <c r="BF193" s="128"/>
      <c r="BG193" s="128"/>
      <c r="BH193" s="128">
        <f>'Reflection -2'!BA192</f>
        <v>3</v>
      </c>
      <c r="BI193" s="128"/>
      <c r="BJ193" s="128"/>
      <c r="BK193" s="128">
        <f>'Reflection -3'!Q192</f>
        <v>3.3333333333333335</v>
      </c>
      <c r="BL193" s="128"/>
      <c r="BM193" s="128"/>
      <c r="BN193" s="128"/>
      <c r="BO193" s="128"/>
      <c r="BP193" s="128"/>
      <c r="BQ193" s="128">
        <f>'Reflection -3'!BA192</f>
        <v>2</v>
      </c>
      <c r="BR193" s="128"/>
      <c r="BS193" s="128"/>
      <c r="BT193" s="128">
        <f>'Reflection -3'!Q192</f>
        <v>3.3333333333333335</v>
      </c>
      <c r="BU193" s="128"/>
      <c r="BV193" s="128"/>
      <c r="BW193" s="128"/>
      <c r="BX193" s="128"/>
      <c r="BY193" s="128"/>
      <c r="BZ193" s="128">
        <f>'Reflection -4'!BA192</f>
        <v>3</v>
      </c>
      <c r="CA193" s="128"/>
      <c r="CB193" s="127"/>
      <c r="CC193" s="128">
        <f>AVERAGE(Internal!$E193,Internal!$O193,Internal!$Y193,Internal!$AI193,Internal!$AS193,Internal!$BB193,Internal!$BK193,Internal!$BT193)</f>
        <v>3.019047619047619</v>
      </c>
      <c r="CD193" s="128">
        <f>AVERAGE(Internal!$F193,Internal!$P193,Internal!$Z193,Internal!$AJ193)</f>
        <v>2.5833333333333335</v>
      </c>
      <c r="CE193" s="127">
        <f>AVERAGE(Internal!$AK193,Internal!$AA193,Internal!$Q193,Internal!$G193)</f>
        <v>2.125</v>
      </c>
      <c r="CF193" s="128">
        <f>AVERAGE(Internal!$H193,Internal!$R193,Internal!$AB193,Internal!$AL193)</f>
        <v>1.5833333333333333</v>
      </c>
      <c r="CG193" s="127"/>
      <c r="CH193" s="128">
        <f>AVERAGE(Internal!$AN193,Internal!$AD193,Internal!$T193,Internal!$J193)</f>
        <v>2.5</v>
      </c>
      <c r="CI193" s="128">
        <f>Internal!$CC193+Internal!$CD193+Internal!$CE193+Internal!$CF193+Internal!$CH193</f>
        <v>11.810714285714287</v>
      </c>
      <c r="CJ193" s="128">
        <f>Internal!$CI193/25*100</f>
        <v>47.242857142857147</v>
      </c>
      <c r="CK193" s="128">
        <f>AVERAGE(Internal!$BZ193,Internal!$BQ193,Internal!$BH193,Internal!$AY193,Internal!$AP193,Internal!$AF193,Internal!$V193,Internal!$L193)</f>
        <v>1.9285714285714286</v>
      </c>
      <c r="CL193" s="128">
        <f>AVERAGE(Internal!$L193,Internal!$V193,Internal!$AF193,Internal!$AP193)</f>
        <v>1.375</v>
      </c>
      <c r="CM193" s="136"/>
    </row>
    <row r="194" spans="1:91" s="106" customFormat="1" ht="23.1" customHeight="1" x14ac:dyDescent="0.3">
      <c r="A194" s="131">
        <v>191</v>
      </c>
      <c r="B194" s="131" t="s">
        <v>417</v>
      </c>
      <c r="C194" s="132" t="s">
        <v>418</v>
      </c>
      <c r="D194" s="127"/>
      <c r="E194" s="127">
        <f>'RP 1'!Q193</f>
        <v>3</v>
      </c>
      <c r="F194" s="127">
        <f>'RP 1'!W193</f>
        <v>2</v>
      </c>
      <c r="G194" s="127">
        <f>'RP 1'!AC193</f>
        <v>2.5</v>
      </c>
      <c r="H194" s="127">
        <f>'RP 1'!AI193</f>
        <v>2</v>
      </c>
      <c r="I194" s="127"/>
      <c r="J194" s="127">
        <f>'RP 1'!AU193</f>
        <v>3</v>
      </c>
      <c r="K194" s="127">
        <f>'RP 1'!AZ193</f>
        <v>3</v>
      </c>
      <c r="L194" s="127">
        <f>'RP 1'!BG193</f>
        <v>0</v>
      </c>
      <c r="M194" s="127"/>
      <c r="N194" s="127"/>
      <c r="O194" s="127">
        <f>'R P- 2'!Q193</f>
        <v>3.6</v>
      </c>
      <c r="P194" s="127">
        <f>'R P- 2'!W193</f>
        <v>2</v>
      </c>
      <c r="Q194" s="127">
        <f>'R P- 2'!AC193</f>
        <v>2.5</v>
      </c>
      <c r="R194" s="127">
        <f>'R P- 2'!AI193</f>
        <v>2</v>
      </c>
      <c r="S194" s="127"/>
      <c r="T194" s="127">
        <f>'R P- 2'!AU193</f>
        <v>3</v>
      </c>
      <c r="U194" s="127">
        <f>'R P- 2'!BA193</f>
        <v>1.8333333333333333</v>
      </c>
      <c r="V194" s="127">
        <f>'R P- 2'!BG193</f>
        <v>5</v>
      </c>
      <c r="W194" s="127"/>
      <c r="X194" s="127"/>
      <c r="Y194" s="127">
        <f>'R P - 3'!Q193</f>
        <v>2</v>
      </c>
      <c r="Z194" s="127">
        <f>'R P - 3'!W193</f>
        <v>2</v>
      </c>
      <c r="AA194" s="127">
        <f>'R P - 3'!AC193</f>
        <v>1</v>
      </c>
      <c r="AB194" s="127">
        <f>'R P - 3'!AI193</f>
        <v>1.3333333333333333</v>
      </c>
      <c r="AC194" s="127"/>
      <c r="AD194" s="127">
        <f>'R P - 3'!AU193</f>
        <v>2</v>
      </c>
      <c r="AE194" s="127">
        <f>'R P - 3'!BA193</f>
        <v>2</v>
      </c>
      <c r="AF194" s="127">
        <f>'R P - 3'!BG193</f>
        <v>2</v>
      </c>
      <c r="AG194" s="127"/>
      <c r="AH194" s="127"/>
      <c r="AI194" s="127" t="str">
        <f>'R P -4'!Q193</f>
        <v>0</v>
      </c>
      <c r="AJ194" s="127" t="str">
        <f>'R P -4'!W193</f>
        <v>0</v>
      </c>
      <c r="AK194" s="127" t="str">
        <f>'R P -4'!AC193</f>
        <v>0</v>
      </c>
      <c r="AL194" s="127" t="str">
        <f>'R P -4'!AI193</f>
        <v>0</v>
      </c>
      <c r="AM194" s="127"/>
      <c r="AN194" s="127" t="str">
        <f>'R P -4'!AU193</f>
        <v>0</v>
      </c>
      <c r="AO194" s="127" t="str">
        <f>'R P -4'!BA193</f>
        <v>0</v>
      </c>
      <c r="AP194" s="127" t="str">
        <f>'R P -4'!BG193</f>
        <v>0</v>
      </c>
      <c r="AQ194" s="127"/>
      <c r="AR194" s="127"/>
      <c r="AS194" s="127" t="str">
        <f>'Reflection -1 '!R193</f>
        <v>0</v>
      </c>
      <c r="AT194" s="127"/>
      <c r="AU194" s="127"/>
      <c r="AV194" s="127"/>
      <c r="AW194" s="127"/>
      <c r="AX194" s="127"/>
      <c r="AY194" s="127" t="str">
        <f>'Reflection -1 '!BB193</f>
        <v>0</v>
      </c>
      <c r="AZ194" s="127"/>
      <c r="BA194" s="127"/>
      <c r="BB194" s="127" t="str">
        <f>'Reflection -2'!Q193</f>
        <v>0</v>
      </c>
      <c r="BC194" s="127"/>
      <c r="BD194" s="127"/>
      <c r="BE194" s="127"/>
      <c r="BF194" s="127"/>
      <c r="BG194" s="127"/>
      <c r="BH194" s="127" t="str">
        <f>'Reflection -2'!BA193</f>
        <v>0</v>
      </c>
      <c r="BI194" s="127"/>
      <c r="BJ194" s="127"/>
      <c r="BK194" s="127" t="str">
        <f>'Reflection -3'!Q193</f>
        <v>0</v>
      </c>
      <c r="BL194" s="127"/>
      <c r="BM194" s="127"/>
      <c r="BN194" s="127"/>
      <c r="BO194" s="127"/>
      <c r="BP194" s="127"/>
      <c r="BQ194" s="127" t="str">
        <f>'Reflection -3'!BA193</f>
        <v>0</v>
      </c>
      <c r="BR194" s="127"/>
      <c r="BS194" s="127"/>
      <c r="BT194" s="127" t="str">
        <f>'Reflection -3'!Q193</f>
        <v>0</v>
      </c>
      <c r="BU194" s="127"/>
      <c r="BV194" s="127"/>
      <c r="BW194" s="127"/>
      <c r="BX194" s="127"/>
      <c r="BY194" s="127"/>
      <c r="BZ194" s="127" t="str">
        <f>'Reflection -4'!BA193</f>
        <v>0</v>
      </c>
      <c r="CA194" s="127"/>
      <c r="CB194" s="127"/>
      <c r="CC194" s="127">
        <f>AVERAGE(Internal!$E194,Internal!$O194,Internal!$Y194,Internal!$AI194,Internal!$AS194,Internal!$BB194,Internal!$BK194,Internal!$BT194)</f>
        <v>2.8666666666666667</v>
      </c>
      <c r="CD194" s="127">
        <f>AVERAGE(Internal!$F194,Internal!$P194,Internal!$Z194,Internal!$AJ194)</f>
        <v>2</v>
      </c>
      <c r="CE194" s="127">
        <f>AVERAGE(Internal!$AK194,Internal!$AA194,Internal!$Q194,Internal!$G194)</f>
        <v>2</v>
      </c>
      <c r="CF194" s="127">
        <f>AVERAGE(Internal!$H194,Internal!$R194,Internal!$AB194,Internal!$AL194)</f>
        <v>1.7777777777777777</v>
      </c>
      <c r="CG194" s="127"/>
      <c r="CH194" s="127">
        <f>AVERAGE(Internal!$AN194,Internal!$AD194,Internal!$T194,Internal!$J194)</f>
        <v>2.6666666666666665</v>
      </c>
      <c r="CI194" s="127">
        <f>Internal!$CC194+Internal!$CD194+Internal!$CE194+Internal!$CF194+Internal!$CH194</f>
        <v>11.311111111111112</v>
      </c>
      <c r="CJ194" s="127">
        <f>Internal!$CI194/25*100</f>
        <v>45.244444444444447</v>
      </c>
      <c r="CK194" s="127">
        <f>AVERAGE(Internal!$BZ194,Internal!$BQ194,Internal!$BH194,Internal!$AY194,Internal!$AP194,Internal!$AF194,Internal!$V194,Internal!$L194)</f>
        <v>2.3333333333333335</v>
      </c>
      <c r="CL194" s="127">
        <f>AVERAGE(Internal!$L194,Internal!$V194,Internal!$AF194,Internal!$AP194)</f>
        <v>2.3333333333333335</v>
      </c>
      <c r="CM194" s="133"/>
    </row>
    <row r="195" spans="1:91" s="106" customFormat="1" ht="23.1" customHeight="1" x14ac:dyDescent="0.3">
      <c r="A195" s="134">
        <v>192</v>
      </c>
      <c r="B195" s="134" t="s">
        <v>419</v>
      </c>
      <c r="C195" s="135" t="s">
        <v>420</v>
      </c>
      <c r="D195" s="128"/>
      <c r="E195" s="128">
        <f>'RP 1'!Q194</f>
        <v>2.8</v>
      </c>
      <c r="F195" s="128">
        <f>'RP 1'!W194</f>
        <v>3</v>
      </c>
      <c r="G195" s="127">
        <f>'RP 1'!AC194</f>
        <v>2</v>
      </c>
      <c r="H195" s="127">
        <f>'RP 1'!AI194</f>
        <v>3.5</v>
      </c>
      <c r="I195" s="128"/>
      <c r="J195" s="128">
        <f>'RP 1'!AU194</f>
        <v>3</v>
      </c>
      <c r="K195" s="128">
        <f>'RP 1'!AZ194</f>
        <v>3</v>
      </c>
      <c r="L195" s="128">
        <f>'RP 1'!BG194</f>
        <v>0</v>
      </c>
      <c r="M195" s="128"/>
      <c r="N195" s="128"/>
      <c r="O195" s="128">
        <f>'R P- 2'!Q194</f>
        <v>3</v>
      </c>
      <c r="P195" s="128">
        <f>'R P- 2'!W194</f>
        <v>3</v>
      </c>
      <c r="Q195" s="128">
        <f>'R P- 2'!AC194</f>
        <v>2</v>
      </c>
      <c r="R195" s="128">
        <f>'R P- 2'!AI194</f>
        <v>3.5</v>
      </c>
      <c r="S195" s="128"/>
      <c r="T195" s="128">
        <f>'R P- 2'!AU194</f>
        <v>3</v>
      </c>
      <c r="U195" s="128">
        <f>'R P- 2'!BA194</f>
        <v>3.0833333333333335</v>
      </c>
      <c r="V195" s="128">
        <f>'R P- 2'!BG194</f>
        <v>4</v>
      </c>
      <c r="W195" s="128"/>
      <c r="X195" s="128"/>
      <c r="Y195" s="128" t="str">
        <f>'R P - 3'!Q194</f>
        <v>0</v>
      </c>
      <c r="Z195" s="128" t="str">
        <f>'R P - 3'!W194</f>
        <v>0</v>
      </c>
      <c r="AA195" s="128">
        <f>'R P - 3'!AC194</f>
        <v>0</v>
      </c>
      <c r="AB195" s="128" t="str">
        <f>'R P - 3'!AI194</f>
        <v>0</v>
      </c>
      <c r="AC195" s="128"/>
      <c r="AD195" s="128" t="str">
        <f>'R P - 3'!AU194</f>
        <v>0</v>
      </c>
      <c r="AE195" s="128" t="str">
        <f>'R P - 3'!BA194</f>
        <v>0</v>
      </c>
      <c r="AF195" s="128" t="str">
        <f>'R P - 3'!BG194</f>
        <v>0</v>
      </c>
      <c r="AG195" s="128"/>
      <c r="AH195" s="128"/>
      <c r="AI195" s="128" t="str">
        <f>'R P -4'!Q194</f>
        <v>0</v>
      </c>
      <c r="AJ195" s="128" t="str">
        <f>'R P -4'!W194</f>
        <v>0</v>
      </c>
      <c r="AK195" s="128" t="str">
        <f>'R P -4'!AC194</f>
        <v>0</v>
      </c>
      <c r="AL195" s="128" t="str">
        <f>'R P -4'!AI194</f>
        <v>0</v>
      </c>
      <c r="AM195" s="128"/>
      <c r="AN195" s="128" t="str">
        <f>'R P -4'!AU194</f>
        <v>0</v>
      </c>
      <c r="AO195" s="128" t="str">
        <f>'R P -4'!BA194</f>
        <v>0</v>
      </c>
      <c r="AP195" s="128" t="str">
        <f>'R P -4'!BG194</f>
        <v>0</v>
      </c>
      <c r="AQ195" s="128"/>
      <c r="AR195" s="128"/>
      <c r="AS195" s="128" t="str">
        <f>'Reflection -1 '!R194</f>
        <v>0</v>
      </c>
      <c r="AT195" s="128"/>
      <c r="AU195" s="128"/>
      <c r="AV195" s="128"/>
      <c r="AW195" s="128"/>
      <c r="AX195" s="128"/>
      <c r="AY195" s="128" t="str">
        <f>'Reflection -1 '!BB194</f>
        <v>0</v>
      </c>
      <c r="AZ195" s="128"/>
      <c r="BA195" s="128"/>
      <c r="BB195" s="128" t="str">
        <f>'Reflection -2'!Q194</f>
        <v>0</v>
      </c>
      <c r="BC195" s="128"/>
      <c r="BD195" s="128"/>
      <c r="BE195" s="128"/>
      <c r="BF195" s="128"/>
      <c r="BG195" s="128"/>
      <c r="BH195" s="128" t="str">
        <f>'Reflection -2'!BA194</f>
        <v>0</v>
      </c>
      <c r="BI195" s="128"/>
      <c r="BJ195" s="128"/>
      <c r="BK195" s="128" t="str">
        <f>'Reflection -3'!Q194</f>
        <v>0</v>
      </c>
      <c r="BL195" s="128"/>
      <c r="BM195" s="128"/>
      <c r="BN195" s="128"/>
      <c r="BO195" s="128"/>
      <c r="BP195" s="128"/>
      <c r="BQ195" s="128" t="str">
        <f>'Reflection -3'!BA194</f>
        <v>0</v>
      </c>
      <c r="BR195" s="128"/>
      <c r="BS195" s="128"/>
      <c r="BT195" s="128" t="str">
        <f>'Reflection -3'!Q194</f>
        <v>0</v>
      </c>
      <c r="BU195" s="128"/>
      <c r="BV195" s="128"/>
      <c r="BW195" s="128"/>
      <c r="BX195" s="128"/>
      <c r="BY195" s="128"/>
      <c r="BZ195" s="128" t="str">
        <f>'Reflection -4'!BA194</f>
        <v>0</v>
      </c>
      <c r="CA195" s="128"/>
      <c r="CB195" s="127"/>
      <c r="CC195" s="128">
        <f>AVERAGE(Internal!$E195,Internal!$O195,Internal!$Y195,Internal!$AI195,Internal!$AS195,Internal!$BB195,Internal!$BK195,Internal!$BT195)</f>
        <v>2.9</v>
      </c>
      <c r="CD195" s="128">
        <f>AVERAGE(Internal!$F195,Internal!$P195,Internal!$Z195,Internal!$AJ195)</f>
        <v>3</v>
      </c>
      <c r="CE195" s="127">
        <f>AVERAGE(Internal!$AK195,Internal!$AA195,Internal!$Q195,Internal!$G195)</f>
        <v>1.3333333333333333</v>
      </c>
      <c r="CF195" s="128">
        <f>AVERAGE(Internal!$H195,Internal!$R195,Internal!$AB195,Internal!$AL195)</f>
        <v>3.5</v>
      </c>
      <c r="CG195" s="127"/>
      <c r="CH195" s="128">
        <f>AVERAGE(Internal!$AN195,Internal!$AD195,Internal!$T195,Internal!$J195)</f>
        <v>3</v>
      </c>
      <c r="CI195" s="128">
        <f>Internal!$CC195+Internal!$CD195+Internal!$CE195+Internal!$CF195+Internal!$CH195</f>
        <v>13.733333333333334</v>
      </c>
      <c r="CJ195" s="128">
        <f>Internal!$CI195/25*100</f>
        <v>54.933333333333337</v>
      </c>
      <c r="CK195" s="128">
        <f>AVERAGE(Internal!$BZ195,Internal!$BQ195,Internal!$BH195,Internal!$AY195,Internal!$AP195,Internal!$AF195,Internal!$V195,Internal!$L195)</f>
        <v>2</v>
      </c>
      <c r="CL195" s="128">
        <f>AVERAGE(Internal!$L195,Internal!$V195,Internal!$AF195,Internal!$AP195)</f>
        <v>2</v>
      </c>
      <c r="CM195" s="136"/>
    </row>
    <row r="196" spans="1:91" s="106" customFormat="1" ht="23.1" customHeight="1" x14ac:dyDescent="0.3">
      <c r="A196" s="131">
        <v>193</v>
      </c>
      <c r="B196" s="131" t="s">
        <v>421</v>
      </c>
      <c r="C196" s="132" t="s">
        <v>422</v>
      </c>
      <c r="D196" s="127"/>
      <c r="E196" s="127">
        <f>'RP 1'!Q195</f>
        <v>3</v>
      </c>
      <c r="F196" s="127">
        <f>'RP 1'!W195</f>
        <v>3</v>
      </c>
      <c r="G196" s="127">
        <f>'RP 1'!AC195</f>
        <v>2</v>
      </c>
      <c r="H196" s="127">
        <f>'RP 1'!AI195</f>
        <v>2.5</v>
      </c>
      <c r="I196" s="127"/>
      <c r="J196" s="127">
        <f>'RP 1'!AU195</f>
        <v>3</v>
      </c>
      <c r="K196" s="127">
        <f>'RP 1'!AZ195</f>
        <v>3</v>
      </c>
      <c r="L196" s="127">
        <f>'RP 1'!BG195</f>
        <v>0</v>
      </c>
      <c r="M196" s="127"/>
      <c r="N196" s="127"/>
      <c r="O196" s="127">
        <f>'R P- 2'!Q195</f>
        <v>3</v>
      </c>
      <c r="P196" s="127">
        <f>'R P- 2'!W195</f>
        <v>3</v>
      </c>
      <c r="Q196" s="127">
        <f>'R P- 2'!AC195</f>
        <v>2</v>
      </c>
      <c r="R196" s="127">
        <f>'R P- 2'!AI195</f>
        <v>2.5</v>
      </c>
      <c r="S196" s="127"/>
      <c r="T196" s="127">
        <f>'R P- 2'!AU195</f>
        <v>2</v>
      </c>
      <c r="U196" s="127">
        <f>'R P- 2'!BA195</f>
        <v>3.3333333333333335</v>
      </c>
      <c r="V196" s="127">
        <f>'R P- 2'!BG195</f>
        <v>2</v>
      </c>
      <c r="W196" s="127"/>
      <c r="X196" s="127"/>
      <c r="Y196" s="127">
        <f>'R P - 3'!Q195</f>
        <v>2</v>
      </c>
      <c r="Z196" s="127">
        <f>'R P - 3'!W195</f>
        <v>2</v>
      </c>
      <c r="AA196" s="127">
        <f>'R P - 3'!AC195</f>
        <v>1</v>
      </c>
      <c r="AB196" s="127">
        <f>'R P - 3'!AI195</f>
        <v>1.3333333333333333</v>
      </c>
      <c r="AC196" s="127"/>
      <c r="AD196" s="127">
        <f>'R P - 3'!AU195</f>
        <v>2</v>
      </c>
      <c r="AE196" s="127">
        <f>'R P - 3'!BA195</f>
        <v>2</v>
      </c>
      <c r="AF196" s="127">
        <f>'R P - 3'!BG195</f>
        <v>2</v>
      </c>
      <c r="AG196" s="127"/>
      <c r="AH196" s="127"/>
      <c r="AI196" s="127" t="str">
        <f>'R P -4'!Q195</f>
        <v>0</v>
      </c>
      <c r="AJ196" s="127" t="str">
        <f>'R P -4'!W195</f>
        <v>0</v>
      </c>
      <c r="AK196" s="127" t="str">
        <f>'R P -4'!AC195</f>
        <v>0</v>
      </c>
      <c r="AL196" s="127" t="str">
        <f>'R P -4'!AI195</f>
        <v>0</v>
      </c>
      <c r="AM196" s="127"/>
      <c r="AN196" s="127" t="str">
        <f>'R P -4'!AU195</f>
        <v>0</v>
      </c>
      <c r="AO196" s="127" t="str">
        <f>'R P -4'!BA195</f>
        <v>0</v>
      </c>
      <c r="AP196" s="127" t="str">
        <f>'R P -4'!BG195</f>
        <v>0</v>
      </c>
      <c r="AQ196" s="127"/>
      <c r="AR196" s="127"/>
      <c r="AS196" s="127" t="str">
        <f>'Reflection -1 '!R195</f>
        <v>0</v>
      </c>
      <c r="AT196" s="127"/>
      <c r="AU196" s="127"/>
      <c r="AV196" s="127"/>
      <c r="AW196" s="127"/>
      <c r="AX196" s="127"/>
      <c r="AY196" s="127" t="str">
        <f>'Reflection -1 '!BB195</f>
        <v>0</v>
      </c>
      <c r="AZ196" s="127"/>
      <c r="BA196" s="127"/>
      <c r="BB196" s="127" t="str">
        <f>'Reflection -2'!Q195</f>
        <v>0</v>
      </c>
      <c r="BC196" s="127"/>
      <c r="BD196" s="127"/>
      <c r="BE196" s="127"/>
      <c r="BF196" s="127"/>
      <c r="BG196" s="127"/>
      <c r="BH196" s="127" t="str">
        <f>'Reflection -2'!BA195</f>
        <v>0</v>
      </c>
      <c r="BI196" s="127"/>
      <c r="BJ196" s="127"/>
      <c r="BK196" s="127" t="str">
        <f>'Reflection -3'!Q195</f>
        <v>0</v>
      </c>
      <c r="BL196" s="127"/>
      <c r="BM196" s="127"/>
      <c r="BN196" s="127"/>
      <c r="BO196" s="127"/>
      <c r="BP196" s="127"/>
      <c r="BQ196" s="127" t="str">
        <f>'Reflection -3'!BA195</f>
        <v>0</v>
      </c>
      <c r="BR196" s="127"/>
      <c r="BS196" s="127"/>
      <c r="BT196" s="127" t="str">
        <f>'Reflection -3'!Q195</f>
        <v>0</v>
      </c>
      <c r="BU196" s="127"/>
      <c r="BV196" s="127"/>
      <c r="BW196" s="127"/>
      <c r="BX196" s="127"/>
      <c r="BY196" s="127"/>
      <c r="BZ196" s="127" t="str">
        <f>'Reflection -4'!BA195</f>
        <v>0</v>
      </c>
      <c r="CA196" s="127"/>
      <c r="CB196" s="127"/>
      <c r="CC196" s="127">
        <f>AVERAGE(Internal!$E196,Internal!$O196,Internal!$Y196,Internal!$AI196,Internal!$AS196,Internal!$BB196,Internal!$BK196,Internal!$BT196)</f>
        <v>2.6666666666666665</v>
      </c>
      <c r="CD196" s="127">
        <f>AVERAGE(Internal!$F196,Internal!$P196,Internal!$Z196,Internal!$AJ196)</f>
        <v>2.6666666666666665</v>
      </c>
      <c r="CE196" s="127">
        <f>AVERAGE(Internal!$AK196,Internal!$AA196,Internal!$Q196,Internal!$G196)</f>
        <v>1.6666666666666667</v>
      </c>
      <c r="CF196" s="127">
        <f>AVERAGE(Internal!$H196,Internal!$R196,Internal!$AB196,Internal!$AL196)</f>
        <v>2.1111111111111112</v>
      </c>
      <c r="CG196" s="127"/>
      <c r="CH196" s="127">
        <f>AVERAGE(Internal!$AN196,Internal!$AD196,Internal!$T196,Internal!$J196)</f>
        <v>2.3333333333333335</v>
      </c>
      <c r="CI196" s="127">
        <f>Internal!$CC196+Internal!$CD196+Internal!$CE196+Internal!$CF196+Internal!$CH196</f>
        <v>11.444444444444445</v>
      </c>
      <c r="CJ196" s="127">
        <f>Internal!$CI196/25*100</f>
        <v>45.777777777777779</v>
      </c>
      <c r="CK196" s="127">
        <f>AVERAGE(Internal!$BZ196,Internal!$BQ196,Internal!$BH196,Internal!$AY196,Internal!$AP196,Internal!$AF196,Internal!$V196,Internal!$L196)</f>
        <v>1.3333333333333333</v>
      </c>
      <c r="CL196" s="127">
        <f>AVERAGE(Internal!$L196,Internal!$V196,Internal!$AF196,Internal!$AP196)</f>
        <v>1.3333333333333333</v>
      </c>
      <c r="CM196" s="133"/>
    </row>
    <row r="197" spans="1:91" s="106" customFormat="1" ht="23.1" customHeight="1" x14ac:dyDescent="0.3">
      <c r="A197" s="134">
        <v>194</v>
      </c>
      <c r="B197" s="134" t="s">
        <v>423</v>
      </c>
      <c r="C197" s="135" t="s">
        <v>424</v>
      </c>
      <c r="D197" s="128"/>
      <c r="E197" s="128">
        <f>'RP 1'!Q196</f>
        <v>2.2000000000000002</v>
      </c>
      <c r="F197" s="128">
        <f>'RP 1'!W196</f>
        <v>3</v>
      </c>
      <c r="G197" s="127">
        <f>'RP 1'!AC196</f>
        <v>2</v>
      </c>
      <c r="H197" s="127">
        <f>'RP 1'!AI196</f>
        <v>3</v>
      </c>
      <c r="I197" s="128"/>
      <c r="J197" s="128">
        <f>'RP 1'!AU196</f>
        <v>3</v>
      </c>
      <c r="K197" s="128">
        <f>'RP 1'!AZ196</f>
        <v>3</v>
      </c>
      <c r="L197" s="128">
        <f>'RP 1'!BG196</f>
        <v>0</v>
      </c>
      <c r="M197" s="128"/>
      <c r="N197" s="128"/>
      <c r="O197" s="128">
        <f>'R P- 2'!Q196</f>
        <v>2.8</v>
      </c>
      <c r="P197" s="128">
        <f>'R P- 2'!W196</f>
        <v>3</v>
      </c>
      <c r="Q197" s="128">
        <f>'R P- 2'!AC196</f>
        <v>2</v>
      </c>
      <c r="R197" s="128">
        <f>'R P- 2'!AI196</f>
        <v>3</v>
      </c>
      <c r="S197" s="128"/>
      <c r="T197" s="128">
        <f>'R P- 2'!AU196</f>
        <v>2.5</v>
      </c>
      <c r="U197" s="128">
        <f>'R P- 2'!BA196</f>
        <v>1.8333333333333333</v>
      </c>
      <c r="V197" s="128">
        <f>'R P- 2'!BG196</f>
        <v>4</v>
      </c>
      <c r="W197" s="128"/>
      <c r="X197" s="128"/>
      <c r="Y197" s="128" t="str">
        <f>'R P - 3'!Q196</f>
        <v>0</v>
      </c>
      <c r="Z197" s="128" t="str">
        <f>'R P - 3'!W196</f>
        <v>0</v>
      </c>
      <c r="AA197" s="128">
        <f>'R P - 3'!AC196</f>
        <v>0</v>
      </c>
      <c r="AB197" s="128" t="str">
        <f>'R P - 3'!AI196</f>
        <v>0</v>
      </c>
      <c r="AC197" s="128"/>
      <c r="AD197" s="128" t="str">
        <f>'R P - 3'!AU196</f>
        <v>0</v>
      </c>
      <c r="AE197" s="128" t="str">
        <f>'R P - 3'!BA196</f>
        <v>0</v>
      </c>
      <c r="AF197" s="128" t="str">
        <f>'R P - 3'!BG196</f>
        <v>0</v>
      </c>
      <c r="AG197" s="128"/>
      <c r="AH197" s="128"/>
      <c r="AI197" s="128" t="str">
        <f>'R P -4'!Q196</f>
        <v>0</v>
      </c>
      <c r="AJ197" s="128" t="str">
        <f>'R P -4'!W196</f>
        <v>0</v>
      </c>
      <c r="AK197" s="128" t="str">
        <f>'R P -4'!AC196</f>
        <v>0</v>
      </c>
      <c r="AL197" s="128" t="str">
        <f>'R P -4'!AI196</f>
        <v>0</v>
      </c>
      <c r="AM197" s="128"/>
      <c r="AN197" s="128" t="str">
        <f>'R P -4'!AU196</f>
        <v>0</v>
      </c>
      <c r="AO197" s="128" t="str">
        <f>'R P -4'!BA196</f>
        <v>0</v>
      </c>
      <c r="AP197" s="128" t="str">
        <f>'R P -4'!BG196</f>
        <v>0</v>
      </c>
      <c r="AQ197" s="128"/>
      <c r="AR197" s="128"/>
      <c r="AS197" s="128" t="str">
        <f>'Reflection -1 '!R196</f>
        <v>0</v>
      </c>
      <c r="AT197" s="128"/>
      <c r="AU197" s="128"/>
      <c r="AV197" s="128"/>
      <c r="AW197" s="128"/>
      <c r="AX197" s="128"/>
      <c r="AY197" s="128" t="str">
        <f>'Reflection -1 '!BB196</f>
        <v>0</v>
      </c>
      <c r="AZ197" s="128"/>
      <c r="BA197" s="128"/>
      <c r="BB197" s="128" t="str">
        <f>'Reflection -2'!Q196</f>
        <v>0</v>
      </c>
      <c r="BC197" s="128"/>
      <c r="BD197" s="128"/>
      <c r="BE197" s="128"/>
      <c r="BF197" s="128"/>
      <c r="BG197" s="128"/>
      <c r="BH197" s="128" t="str">
        <f>'Reflection -2'!BA196</f>
        <v>0</v>
      </c>
      <c r="BI197" s="128"/>
      <c r="BJ197" s="128"/>
      <c r="BK197" s="128" t="str">
        <f>'Reflection -3'!Q196</f>
        <v>0</v>
      </c>
      <c r="BL197" s="128"/>
      <c r="BM197" s="128"/>
      <c r="BN197" s="128"/>
      <c r="BO197" s="128"/>
      <c r="BP197" s="128"/>
      <c r="BQ197" s="128" t="str">
        <f>'Reflection -3'!BA196</f>
        <v>0</v>
      </c>
      <c r="BR197" s="128"/>
      <c r="BS197" s="128"/>
      <c r="BT197" s="128" t="str">
        <f>'Reflection -3'!Q196</f>
        <v>0</v>
      </c>
      <c r="BU197" s="128"/>
      <c r="BV197" s="128"/>
      <c r="BW197" s="128"/>
      <c r="BX197" s="128"/>
      <c r="BY197" s="128"/>
      <c r="BZ197" s="128" t="str">
        <f>'Reflection -4'!BA196</f>
        <v>0</v>
      </c>
      <c r="CA197" s="128"/>
      <c r="CB197" s="127"/>
      <c r="CC197" s="128">
        <f>AVERAGE(Internal!$E197,Internal!$O197,Internal!$Y197,Internal!$AI197,Internal!$AS197,Internal!$BB197,Internal!$BK197,Internal!$BT197)</f>
        <v>2.5</v>
      </c>
      <c r="CD197" s="128">
        <f>AVERAGE(Internal!$F197,Internal!$P197,Internal!$Z197,Internal!$AJ197)</f>
        <v>3</v>
      </c>
      <c r="CE197" s="127">
        <f>AVERAGE(Internal!$AK197,Internal!$AA197,Internal!$Q197,Internal!$G197)</f>
        <v>1.3333333333333333</v>
      </c>
      <c r="CF197" s="128">
        <f>AVERAGE(Internal!$H197,Internal!$R197,Internal!$AB197,Internal!$AL197)</f>
        <v>3</v>
      </c>
      <c r="CG197" s="127"/>
      <c r="CH197" s="128">
        <f>AVERAGE(Internal!$AN197,Internal!$AD197,Internal!$T197,Internal!$J197)</f>
        <v>2.75</v>
      </c>
      <c r="CI197" s="128">
        <f>Internal!$CC197+Internal!$CD197+Internal!$CE197+Internal!$CF197+Internal!$CH197</f>
        <v>12.583333333333332</v>
      </c>
      <c r="CJ197" s="128">
        <f>Internal!$CI197/25*100</f>
        <v>50.333333333333329</v>
      </c>
      <c r="CK197" s="128">
        <f>AVERAGE(Internal!$BZ197,Internal!$BQ197,Internal!$BH197,Internal!$AY197,Internal!$AP197,Internal!$AF197,Internal!$V197,Internal!$L197)</f>
        <v>2</v>
      </c>
      <c r="CL197" s="128">
        <f>AVERAGE(Internal!$L197,Internal!$V197,Internal!$AF197,Internal!$AP197)</f>
        <v>2</v>
      </c>
      <c r="CM197" s="136"/>
    </row>
    <row r="198" spans="1:91" s="106" customFormat="1" ht="23.1" customHeight="1" x14ac:dyDescent="0.3">
      <c r="A198" s="131">
        <v>195</v>
      </c>
      <c r="B198" s="131" t="s">
        <v>425</v>
      </c>
      <c r="C198" s="132" t="s">
        <v>426</v>
      </c>
      <c r="D198" s="127"/>
      <c r="E198" s="127">
        <f>'RP 1'!Q197</f>
        <v>2.8</v>
      </c>
      <c r="F198" s="127">
        <f>'RP 1'!W197</f>
        <v>3</v>
      </c>
      <c r="G198" s="127">
        <f>'RP 1'!AC197</f>
        <v>2</v>
      </c>
      <c r="H198" s="127">
        <f>'RP 1'!AI197</f>
        <v>3</v>
      </c>
      <c r="I198" s="127"/>
      <c r="J198" s="127">
        <f>'RP 1'!AU197</f>
        <v>3</v>
      </c>
      <c r="K198" s="127">
        <f>'RP 1'!AZ197</f>
        <v>3</v>
      </c>
      <c r="L198" s="127">
        <f>'RP 1'!BG197</f>
        <v>0</v>
      </c>
      <c r="M198" s="127"/>
      <c r="N198" s="127"/>
      <c r="O198" s="127">
        <f>'R P- 2'!Q197</f>
        <v>2.8</v>
      </c>
      <c r="P198" s="127">
        <f>'R P- 2'!W197</f>
        <v>2.6666666666666665</v>
      </c>
      <c r="Q198" s="127">
        <f>'R P- 2'!AC197</f>
        <v>2</v>
      </c>
      <c r="R198" s="127">
        <f>'R P- 2'!AI197</f>
        <v>3</v>
      </c>
      <c r="S198" s="127"/>
      <c r="T198" s="127">
        <f>'R P- 2'!AU197</f>
        <v>2</v>
      </c>
      <c r="U198" s="127">
        <f>'R P- 2'!BA197</f>
        <v>3.3333333333333335</v>
      </c>
      <c r="V198" s="127">
        <f>'R P- 2'!BG197</f>
        <v>4</v>
      </c>
      <c r="W198" s="127"/>
      <c r="X198" s="127"/>
      <c r="Y198" s="127">
        <f>'R P - 3'!Q197</f>
        <v>2.2000000000000002</v>
      </c>
      <c r="Z198" s="127">
        <f>'R P - 3'!W197</f>
        <v>2</v>
      </c>
      <c r="AA198" s="127">
        <f>'R P - 3'!AC197</f>
        <v>1</v>
      </c>
      <c r="AB198" s="127">
        <f>'R P - 3'!AI197</f>
        <v>1.3333333333333333</v>
      </c>
      <c r="AC198" s="127"/>
      <c r="AD198" s="127">
        <f>'R P - 3'!AU197</f>
        <v>2</v>
      </c>
      <c r="AE198" s="127">
        <f>'R P - 3'!BA197</f>
        <v>2</v>
      </c>
      <c r="AF198" s="127">
        <f>'R P - 3'!BG197</f>
        <v>2</v>
      </c>
      <c r="AG198" s="127"/>
      <c r="AH198" s="127"/>
      <c r="AI198" s="127">
        <f>'R P -4'!Q197</f>
        <v>3.6</v>
      </c>
      <c r="AJ198" s="127">
        <f>'R P -4'!W197</f>
        <v>3</v>
      </c>
      <c r="AK198" s="127">
        <f>'R P -4'!AC197</f>
        <v>1.5</v>
      </c>
      <c r="AL198" s="127">
        <f>'R P -4'!AI197</f>
        <v>1</v>
      </c>
      <c r="AM198" s="127"/>
      <c r="AN198" s="127">
        <f>'R P -4'!AU197</f>
        <v>2.3333333333333335</v>
      </c>
      <c r="AO198" s="127">
        <f>'R P -4'!BA197</f>
        <v>1</v>
      </c>
      <c r="AP198" s="127">
        <f>'R P -4'!BG197</f>
        <v>2.5</v>
      </c>
      <c r="AQ198" s="127"/>
      <c r="AR198" s="127"/>
      <c r="AS198" s="127" t="str">
        <f>'Reflection -1 '!R197</f>
        <v>0</v>
      </c>
      <c r="AT198" s="127"/>
      <c r="AU198" s="127"/>
      <c r="AV198" s="127"/>
      <c r="AW198" s="127"/>
      <c r="AX198" s="127"/>
      <c r="AY198" s="127" t="str">
        <f>'Reflection -1 '!BB197</f>
        <v>0</v>
      </c>
      <c r="AZ198" s="127"/>
      <c r="BA198" s="127"/>
      <c r="BB198" s="127">
        <f>'Reflection -2'!Q197</f>
        <v>2</v>
      </c>
      <c r="BC198" s="127"/>
      <c r="BD198" s="127"/>
      <c r="BE198" s="127"/>
      <c r="BF198" s="127"/>
      <c r="BG198" s="127"/>
      <c r="BH198" s="127">
        <f>'Reflection -2'!BA197</f>
        <v>2</v>
      </c>
      <c r="BI198" s="127"/>
      <c r="BJ198" s="127"/>
      <c r="BK198" s="127">
        <f>'Reflection -3'!Q197</f>
        <v>2.3333333333333335</v>
      </c>
      <c r="BL198" s="127"/>
      <c r="BM198" s="127"/>
      <c r="BN198" s="127"/>
      <c r="BO198" s="127"/>
      <c r="BP198" s="127"/>
      <c r="BQ198" s="127">
        <f>'Reflection -3'!BA197</f>
        <v>2</v>
      </c>
      <c r="BR198" s="127"/>
      <c r="BS198" s="127"/>
      <c r="BT198" s="127">
        <f>'Reflection -3'!Q197</f>
        <v>2.3333333333333335</v>
      </c>
      <c r="BU198" s="127"/>
      <c r="BV198" s="127"/>
      <c r="BW198" s="127"/>
      <c r="BX198" s="127"/>
      <c r="BY198" s="127"/>
      <c r="BZ198" s="127">
        <f>'Reflection -4'!BA197</f>
        <v>2</v>
      </c>
      <c r="CA198" s="127"/>
      <c r="CB198" s="127"/>
      <c r="CC198" s="127">
        <f>AVERAGE(Internal!$E198,Internal!$O198,Internal!$Y198,Internal!$AI198,Internal!$AS198,Internal!$BB198,Internal!$BK198,Internal!$BT198)</f>
        <v>2.5809523809523811</v>
      </c>
      <c r="CD198" s="127">
        <f>AVERAGE(Internal!$F198,Internal!$P198,Internal!$Z198,Internal!$AJ198)</f>
        <v>2.6666666666666665</v>
      </c>
      <c r="CE198" s="127">
        <f>AVERAGE(Internal!$AK198,Internal!$AA198,Internal!$Q198,Internal!$G198)</f>
        <v>1.625</v>
      </c>
      <c r="CF198" s="127">
        <f>AVERAGE(Internal!$H198,Internal!$R198,Internal!$AB198,Internal!$AL198)</f>
        <v>2.083333333333333</v>
      </c>
      <c r="CG198" s="127"/>
      <c r="CH198" s="127">
        <f>AVERAGE(Internal!$AN198,Internal!$AD198,Internal!$T198,Internal!$J198)</f>
        <v>2.3333333333333335</v>
      </c>
      <c r="CI198" s="127">
        <f>Internal!$CC198+Internal!$CD198+Internal!$CE198+Internal!$CF198+Internal!$CH198</f>
        <v>11.289285714285715</v>
      </c>
      <c r="CJ198" s="127">
        <f>Internal!$CI198/25*100</f>
        <v>45.157142857142858</v>
      </c>
      <c r="CK198" s="127">
        <f>AVERAGE(Internal!$BZ198,Internal!$BQ198,Internal!$BH198,Internal!$AY198,Internal!$AP198,Internal!$AF198,Internal!$V198,Internal!$L198)</f>
        <v>2.0714285714285716</v>
      </c>
      <c r="CL198" s="127">
        <f>AVERAGE(Internal!$L198,Internal!$V198,Internal!$AF198,Internal!$AP198)</f>
        <v>2.125</v>
      </c>
      <c r="CM198" s="133"/>
    </row>
    <row r="199" spans="1:91" s="106" customFormat="1" ht="23.1" customHeight="1" x14ac:dyDescent="0.3">
      <c r="A199" s="134">
        <v>196</v>
      </c>
      <c r="B199" s="134" t="s">
        <v>427</v>
      </c>
      <c r="C199" s="135" t="s">
        <v>428</v>
      </c>
      <c r="D199" s="128"/>
      <c r="E199" s="128">
        <f>'RP 1'!Q198</f>
        <v>2.6</v>
      </c>
      <c r="F199" s="128">
        <f>'RP 1'!W198</f>
        <v>2</v>
      </c>
      <c r="G199" s="127">
        <f>'RP 1'!AC198</f>
        <v>2</v>
      </c>
      <c r="H199" s="127">
        <f>'RP 1'!AI198</f>
        <v>2</v>
      </c>
      <c r="I199" s="128"/>
      <c r="J199" s="128">
        <f>'RP 1'!AU198</f>
        <v>3</v>
      </c>
      <c r="K199" s="128">
        <f>'RP 1'!AZ198</f>
        <v>3</v>
      </c>
      <c r="L199" s="128">
        <f>'RP 1'!BG198</f>
        <v>0</v>
      </c>
      <c r="M199" s="128"/>
      <c r="N199" s="128"/>
      <c r="O199" s="128">
        <f>'R P- 2'!Q198</f>
        <v>2.2000000000000002</v>
      </c>
      <c r="P199" s="128">
        <f>'R P- 2'!W198</f>
        <v>2</v>
      </c>
      <c r="Q199" s="128">
        <f>'R P- 2'!AC198</f>
        <v>2</v>
      </c>
      <c r="R199" s="128">
        <f>'R P- 2'!AI198</f>
        <v>2</v>
      </c>
      <c r="S199" s="128"/>
      <c r="T199" s="128">
        <f>'R P- 2'!AU198</f>
        <v>2</v>
      </c>
      <c r="U199" s="128">
        <f>'R P- 2'!BA198</f>
        <v>1.8333333333333333</v>
      </c>
      <c r="V199" s="128">
        <f>'R P- 2'!BG198</f>
        <v>2</v>
      </c>
      <c r="W199" s="128"/>
      <c r="X199" s="128"/>
      <c r="Y199" s="128" t="str">
        <f>'R P - 3'!Q198</f>
        <v>0</v>
      </c>
      <c r="Z199" s="128" t="str">
        <f>'R P - 3'!W198</f>
        <v>0</v>
      </c>
      <c r="AA199" s="128">
        <f>'R P - 3'!AC198</f>
        <v>0</v>
      </c>
      <c r="AB199" s="128" t="str">
        <f>'R P - 3'!AI198</f>
        <v>0</v>
      </c>
      <c r="AC199" s="128"/>
      <c r="AD199" s="128" t="str">
        <f>'R P - 3'!AU198</f>
        <v>0</v>
      </c>
      <c r="AE199" s="128" t="str">
        <f>'R P - 3'!BA198</f>
        <v>0</v>
      </c>
      <c r="AF199" s="128" t="str">
        <f>'R P - 3'!BG198</f>
        <v>0</v>
      </c>
      <c r="AG199" s="128"/>
      <c r="AH199" s="128"/>
      <c r="AI199" s="128" t="str">
        <f>'R P -4'!Q198</f>
        <v>0</v>
      </c>
      <c r="AJ199" s="128" t="str">
        <f>'R P -4'!W198</f>
        <v>0</v>
      </c>
      <c r="AK199" s="128" t="str">
        <f>'R P -4'!AC198</f>
        <v>0</v>
      </c>
      <c r="AL199" s="128" t="str">
        <f>'R P -4'!AI198</f>
        <v>0</v>
      </c>
      <c r="AM199" s="128"/>
      <c r="AN199" s="128" t="str">
        <f>'R P -4'!AU198</f>
        <v>0</v>
      </c>
      <c r="AO199" s="128" t="str">
        <f>'R P -4'!BA198</f>
        <v>0</v>
      </c>
      <c r="AP199" s="128" t="str">
        <f>'R P -4'!BG198</f>
        <v>0</v>
      </c>
      <c r="AQ199" s="128"/>
      <c r="AR199" s="128"/>
      <c r="AS199" s="128" t="str">
        <f>'Reflection -1 '!R198</f>
        <v>0</v>
      </c>
      <c r="AT199" s="128"/>
      <c r="AU199" s="128"/>
      <c r="AV199" s="128"/>
      <c r="AW199" s="128"/>
      <c r="AX199" s="128"/>
      <c r="AY199" s="128" t="str">
        <f>'Reflection -1 '!BB198</f>
        <v>0</v>
      </c>
      <c r="AZ199" s="128"/>
      <c r="BA199" s="128"/>
      <c r="BB199" s="128" t="str">
        <f>'Reflection -2'!Q198</f>
        <v>0</v>
      </c>
      <c r="BC199" s="128"/>
      <c r="BD199" s="128"/>
      <c r="BE199" s="128"/>
      <c r="BF199" s="128"/>
      <c r="BG199" s="128"/>
      <c r="BH199" s="128" t="str">
        <f>'Reflection -2'!BA198</f>
        <v>0</v>
      </c>
      <c r="BI199" s="128"/>
      <c r="BJ199" s="128"/>
      <c r="BK199" s="128" t="str">
        <f>'Reflection -3'!Q198</f>
        <v>0</v>
      </c>
      <c r="BL199" s="128"/>
      <c r="BM199" s="128"/>
      <c r="BN199" s="128"/>
      <c r="BO199" s="128"/>
      <c r="BP199" s="128"/>
      <c r="BQ199" s="128" t="str">
        <f>'Reflection -3'!BA198</f>
        <v>0</v>
      </c>
      <c r="BR199" s="128"/>
      <c r="BS199" s="128"/>
      <c r="BT199" s="128" t="str">
        <f>'Reflection -3'!Q198</f>
        <v>0</v>
      </c>
      <c r="BU199" s="128"/>
      <c r="BV199" s="128"/>
      <c r="BW199" s="128"/>
      <c r="BX199" s="128"/>
      <c r="BY199" s="128"/>
      <c r="BZ199" s="128" t="str">
        <f>'Reflection -4'!BA198</f>
        <v>0</v>
      </c>
      <c r="CA199" s="128"/>
      <c r="CB199" s="127"/>
      <c r="CC199" s="128">
        <f>AVERAGE(Internal!$E199,Internal!$O199,Internal!$Y199,Internal!$AI199,Internal!$AS199,Internal!$BB199,Internal!$BK199,Internal!$BT199)</f>
        <v>2.4000000000000004</v>
      </c>
      <c r="CD199" s="128">
        <f>AVERAGE(Internal!$F199,Internal!$P199,Internal!$Z199,Internal!$AJ199)</f>
        <v>2</v>
      </c>
      <c r="CE199" s="127">
        <f>AVERAGE(Internal!$AK199,Internal!$AA199,Internal!$Q199,Internal!$G199)</f>
        <v>1.3333333333333333</v>
      </c>
      <c r="CF199" s="128">
        <f>AVERAGE(Internal!$H199,Internal!$R199,Internal!$AB199,Internal!$AL199)</f>
        <v>2</v>
      </c>
      <c r="CG199" s="127"/>
      <c r="CH199" s="128">
        <f>AVERAGE(Internal!$AN199,Internal!$AD199,Internal!$T199,Internal!$J199)</f>
        <v>2.5</v>
      </c>
      <c r="CI199" s="128">
        <f>Internal!$CC199+Internal!$CD199+Internal!$CE199+Internal!$CF199+Internal!$CH199</f>
        <v>10.233333333333334</v>
      </c>
      <c r="CJ199" s="128">
        <f>Internal!$CI199/25*100</f>
        <v>40.933333333333337</v>
      </c>
      <c r="CK199" s="128">
        <f>AVERAGE(Internal!$BZ199,Internal!$BQ199,Internal!$BH199,Internal!$AY199,Internal!$AP199,Internal!$AF199,Internal!$V199,Internal!$L199)</f>
        <v>1</v>
      </c>
      <c r="CL199" s="128">
        <f>AVERAGE(Internal!$L199,Internal!$V199,Internal!$AF199,Internal!$AP199)</f>
        <v>1</v>
      </c>
      <c r="CM199" s="136"/>
    </row>
    <row r="200" spans="1:91" s="106" customFormat="1" ht="23.1" customHeight="1" x14ac:dyDescent="0.3">
      <c r="A200" s="131">
        <v>197</v>
      </c>
      <c r="B200" s="131" t="s">
        <v>429</v>
      </c>
      <c r="C200" s="132" t="s">
        <v>430</v>
      </c>
      <c r="D200" s="127"/>
      <c r="E200" s="127">
        <f>'RP 1'!Q199</f>
        <v>2.8</v>
      </c>
      <c r="F200" s="127">
        <f>'RP 1'!W199</f>
        <v>3</v>
      </c>
      <c r="G200" s="127">
        <f>'RP 1'!AC199</f>
        <v>2</v>
      </c>
      <c r="H200" s="127">
        <f>'RP 1'!AI199</f>
        <v>2</v>
      </c>
      <c r="I200" s="127"/>
      <c r="J200" s="127">
        <f>'RP 1'!AU199</f>
        <v>3</v>
      </c>
      <c r="K200" s="127">
        <f>'RP 1'!AZ199</f>
        <v>3</v>
      </c>
      <c r="L200" s="127">
        <f>'RP 1'!BG199</f>
        <v>0</v>
      </c>
      <c r="M200" s="127"/>
      <c r="N200" s="127"/>
      <c r="O200" s="127">
        <f>'R P- 2'!Q199</f>
        <v>2.4</v>
      </c>
      <c r="P200" s="127">
        <f>'R P- 2'!W199</f>
        <v>2</v>
      </c>
      <c r="Q200" s="127">
        <f>'R P- 2'!AC199</f>
        <v>2</v>
      </c>
      <c r="R200" s="127">
        <f>'R P- 2'!AI199</f>
        <v>2</v>
      </c>
      <c r="S200" s="127"/>
      <c r="T200" s="127">
        <f>'R P- 2'!AU199</f>
        <v>2</v>
      </c>
      <c r="U200" s="127">
        <f>'R P- 2'!BA199</f>
        <v>3.0833333333333335</v>
      </c>
      <c r="V200" s="127">
        <f>'R P- 2'!BG199</f>
        <v>4</v>
      </c>
      <c r="W200" s="127"/>
      <c r="X200" s="127"/>
      <c r="Y200" s="127" t="str">
        <f>'R P - 3'!Q199</f>
        <v>0</v>
      </c>
      <c r="Z200" s="127" t="str">
        <f>'R P - 3'!W199</f>
        <v>0</v>
      </c>
      <c r="AA200" s="127">
        <f>'R P - 3'!AC199</f>
        <v>0</v>
      </c>
      <c r="AB200" s="127" t="str">
        <f>'R P - 3'!AI199</f>
        <v>0</v>
      </c>
      <c r="AC200" s="127"/>
      <c r="AD200" s="127" t="str">
        <f>'R P - 3'!AU199</f>
        <v>0</v>
      </c>
      <c r="AE200" s="127" t="str">
        <f>'R P - 3'!BA199</f>
        <v>0</v>
      </c>
      <c r="AF200" s="127" t="str">
        <f>'R P - 3'!BG199</f>
        <v>0</v>
      </c>
      <c r="AG200" s="127"/>
      <c r="AH200" s="127"/>
      <c r="AI200" s="127" t="str">
        <f>'R P -4'!Q199</f>
        <v>0</v>
      </c>
      <c r="AJ200" s="127" t="str">
        <f>'R P -4'!W199</f>
        <v>0</v>
      </c>
      <c r="AK200" s="127" t="str">
        <f>'R P -4'!AC199</f>
        <v>0</v>
      </c>
      <c r="AL200" s="127" t="str">
        <f>'R P -4'!AI199</f>
        <v>0</v>
      </c>
      <c r="AM200" s="127"/>
      <c r="AN200" s="127" t="str">
        <f>'R P -4'!AU199</f>
        <v>0</v>
      </c>
      <c r="AO200" s="127" t="str">
        <f>'R P -4'!BA199</f>
        <v>0</v>
      </c>
      <c r="AP200" s="127" t="str">
        <f>'R P -4'!BG199</f>
        <v>0</v>
      </c>
      <c r="AQ200" s="127"/>
      <c r="AR200" s="127"/>
      <c r="AS200" s="127" t="str">
        <f>'Reflection -1 '!R199</f>
        <v>0</v>
      </c>
      <c r="AT200" s="127"/>
      <c r="AU200" s="127"/>
      <c r="AV200" s="127"/>
      <c r="AW200" s="127"/>
      <c r="AX200" s="127"/>
      <c r="AY200" s="127" t="str">
        <f>'Reflection -1 '!BB199</f>
        <v>0</v>
      </c>
      <c r="AZ200" s="127"/>
      <c r="BA200" s="127"/>
      <c r="BB200" s="127">
        <f>'Reflection -2'!Q199</f>
        <v>2</v>
      </c>
      <c r="BC200" s="127"/>
      <c r="BD200" s="127"/>
      <c r="BE200" s="127"/>
      <c r="BF200" s="127"/>
      <c r="BG200" s="127"/>
      <c r="BH200" s="127">
        <f>'Reflection -2'!BA199</f>
        <v>3</v>
      </c>
      <c r="BI200" s="127"/>
      <c r="BJ200" s="127"/>
      <c r="BK200" s="127">
        <f>'Reflection -3'!Q199</f>
        <v>3.3333333333333335</v>
      </c>
      <c r="BL200" s="127"/>
      <c r="BM200" s="127"/>
      <c r="BN200" s="127"/>
      <c r="BO200" s="127"/>
      <c r="BP200" s="127"/>
      <c r="BQ200" s="127">
        <f>'Reflection -3'!BA199</f>
        <v>2</v>
      </c>
      <c r="BR200" s="127"/>
      <c r="BS200" s="127"/>
      <c r="BT200" s="127">
        <f>'Reflection -3'!Q199</f>
        <v>3.3333333333333335</v>
      </c>
      <c r="BU200" s="127"/>
      <c r="BV200" s="127"/>
      <c r="BW200" s="127"/>
      <c r="BX200" s="127"/>
      <c r="BY200" s="127"/>
      <c r="BZ200" s="127">
        <f>'Reflection -4'!BA199</f>
        <v>3</v>
      </c>
      <c r="CA200" s="127"/>
      <c r="CB200" s="127"/>
      <c r="CC200" s="127">
        <f>AVERAGE(Internal!$E200,Internal!$O200,Internal!$Y200,Internal!$AI200,Internal!$AS200,Internal!$BB200,Internal!$BK200,Internal!$BT200)</f>
        <v>2.7733333333333334</v>
      </c>
      <c r="CD200" s="127">
        <f>AVERAGE(Internal!$F200,Internal!$P200,Internal!$Z200,Internal!$AJ200)</f>
        <v>2.5</v>
      </c>
      <c r="CE200" s="127">
        <f>AVERAGE(Internal!$AK200,Internal!$AA200,Internal!$Q200,Internal!$G200)</f>
        <v>1.3333333333333333</v>
      </c>
      <c r="CF200" s="127">
        <f>AVERAGE(Internal!$H200,Internal!$R200,Internal!$AB200,Internal!$AL200)</f>
        <v>2</v>
      </c>
      <c r="CG200" s="127"/>
      <c r="CH200" s="127">
        <f>AVERAGE(Internal!$AN200,Internal!$AD200,Internal!$T200,Internal!$J200)</f>
        <v>2.5</v>
      </c>
      <c r="CI200" s="127">
        <f>Internal!$CC200+Internal!$CD200+Internal!$CE200+Internal!$CF200+Internal!$CH200</f>
        <v>11.106666666666666</v>
      </c>
      <c r="CJ200" s="127">
        <f>Internal!$CI200/25*100</f>
        <v>44.426666666666662</v>
      </c>
      <c r="CK200" s="127">
        <f>AVERAGE(Internal!$BZ200,Internal!$BQ200,Internal!$BH200,Internal!$AY200,Internal!$AP200,Internal!$AF200,Internal!$V200,Internal!$L200)</f>
        <v>2.4</v>
      </c>
      <c r="CL200" s="127">
        <f>AVERAGE(Internal!$L200,Internal!$V200,Internal!$AF200,Internal!$AP200)</f>
        <v>2</v>
      </c>
      <c r="CM200" s="133"/>
    </row>
    <row r="201" spans="1:91" s="106" customFormat="1" ht="23.1" customHeight="1" x14ac:dyDescent="0.3">
      <c r="A201" s="134">
        <v>198</v>
      </c>
      <c r="B201" s="134" t="s">
        <v>175</v>
      </c>
      <c r="C201" s="135" t="s">
        <v>176</v>
      </c>
      <c r="D201" s="128"/>
      <c r="E201" s="128">
        <f>'RP 1'!Q200</f>
        <v>3</v>
      </c>
      <c r="F201" s="128">
        <f>'RP 1'!W200</f>
        <v>3</v>
      </c>
      <c r="G201" s="127">
        <f>'RP 1'!AC200</f>
        <v>3</v>
      </c>
      <c r="H201" s="127">
        <f>'RP 1'!AI200</f>
        <v>3</v>
      </c>
      <c r="I201" s="128"/>
      <c r="J201" s="128">
        <f>'RP 1'!AU200</f>
        <v>3</v>
      </c>
      <c r="K201" s="128">
        <f>'RP 1'!AZ200</f>
        <v>0</v>
      </c>
      <c r="L201" s="128">
        <f>'RP 1'!BG200</f>
        <v>0</v>
      </c>
      <c r="M201" s="128"/>
      <c r="N201" s="128"/>
      <c r="O201" s="128">
        <f>'R P- 2'!Q200</f>
        <v>3</v>
      </c>
      <c r="P201" s="128">
        <f>'R P- 2'!W200</f>
        <v>3</v>
      </c>
      <c r="Q201" s="128">
        <f>'R P- 2'!AC200</f>
        <v>3</v>
      </c>
      <c r="R201" s="128">
        <f>'R P- 2'!AI200</f>
        <v>3</v>
      </c>
      <c r="S201" s="128"/>
      <c r="T201" s="128">
        <f>'R P- 2'!AU200</f>
        <v>0</v>
      </c>
      <c r="U201" s="128">
        <f>'R P- 2'!BA200</f>
        <v>0</v>
      </c>
      <c r="V201" s="128">
        <f>'R P- 2'!BG200</f>
        <v>3</v>
      </c>
      <c r="W201" s="128"/>
      <c r="X201" s="128"/>
      <c r="Y201" s="128">
        <f>'R P - 3'!Q200</f>
        <v>2</v>
      </c>
      <c r="Z201" s="128">
        <f>'R P - 3'!W200</f>
        <v>3</v>
      </c>
      <c r="AA201" s="128">
        <f>'R P - 3'!AC200</f>
        <v>1.5</v>
      </c>
      <c r="AB201" s="128">
        <f>'R P - 3'!AI200</f>
        <v>2.3333333333333335</v>
      </c>
      <c r="AC201" s="128"/>
      <c r="AD201" s="128">
        <f>'R P - 3'!AU200</f>
        <v>3</v>
      </c>
      <c r="AE201" s="128">
        <f>'R P - 3'!BA200</f>
        <v>0</v>
      </c>
      <c r="AF201" s="128">
        <f>'R P - 3'!BG200</f>
        <v>0</v>
      </c>
      <c r="AG201" s="128"/>
      <c r="AH201" s="128"/>
      <c r="AI201" s="128">
        <f>'R P -4'!Q200</f>
        <v>3</v>
      </c>
      <c r="AJ201" s="128">
        <f>'R P -4'!W200</f>
        <v>2</v>
      </c>
      <c r="AK201" s="128">
        <f>'R P -4'!AC200</f>
        <v>2</v>
      </c>
      <c r="AL201" s="128">
        <f>'R P -4'!AI200</f>
        <v>1</v>
      </c>
      <c r="AM201" s="128"/>
      <c r="AN201" s="128">
        <f>'R P -4'!AU200</f>
        <v>1</v>
      </c>
      <c r="AO201" s="128">
        <f>'R P -4'!BA200</f>
        <v>1</v>
      </c>
      <c r="AP201" s="128">
        <f>'R P -4'!BG200</f>
        <v>2.5</v>
      </c>
      <c r="AQ201" s="128"/>
      <c r="AR201" s="128"/>
      <c r="AS201" s="128">
        <f>'Reflection -1 '!R200</f>
        <v>2.6666666666666665</v>
      </c>
      <c r="AT201" s="128"/>
      <c r="AU201" s="128"/>
      <c r="AV201" s="128"/>
      <c r="AW201" s="128"/>
      <c r="AX201" s="128"/>
      <c r="AY201" s="128">
        <f>'Reflection -1 '!BB200</f>
        <v>3.5</v>
      </c>
      <c r="AZ201" s="128"/>
      <c r="BA201" s="128"/>
      <c r="BB201" s="128">
        <f>'Reflection -2'!Q200</f>
        <v>1.6666666666666667</v>
      </c>
      <c r="BC201" s="128"/>
      <c r="BD201" s="128"/>
      <c r="BE201" s="128"/>
      <c r="BF201" s="128"/>
      <c r="BG201" s="128"/>
      <c r="BH201" s="128">
        <f>'Reflection -2'!BA200</f>
        <v>2.5</v>
      </c>
      <c r="BI201" s="128"/>
      <c r="BJ201" s="128"/>
      <c r="BK201" s="128">
        <f>'Reflection -3'!Q200</f>
        <v>0</v>
      </c>
      <c r="BL201" s="128"/>
      <c r="BM201" s="128"/>
      <c r="BN201" s="128"/>
      <c r="BO201" s="128"/>
      <c r="BP201" s="128"/>
      <c r="BQ201" s="128">
        <f>'Reflection -3'!BA200</f>
        <v>0</v>
      </c>
      <c r="BR201" s="128"/>
      <c r="BS201" s="128"/>
      <c r="BT201" s="128">
        <f>'Reflection -3'!Q200</f>
        <v>0</v>
      </c>
      <c r="BU201" s="128"/>
      <c r="BV201" s="128"/>
      <c r="BW201" s="128"/>
      <c r="BX201" s="128"/>
      <c r="BY201" s="128"/>
      <c r="BZ201" s="128">
        <f>'Reflection -4'!BA200</f>
        <v>2.5</v>
      </c>
      <c r="CA201" s="128"/>
      <c r="CB201" s="127"/>
      <c r="CC201" s="128">
        <f>AVERAGE(Internal!$E201,Internal!$O201,Internal!$Y201,Internal!$AI201,Internal!$AS201,Internal!$BB201,Internal!$BK201,Internal!$BT201)</f>
        <v>1.9166666666666665</v>
      </c>
      <c r="CD201" s="128">
        <f>AVERAGE(Internal!$F201,Internal!$P201,Internal!$Z201,Internal!$AJ201)</f>
        <v>2.75</v>
      </c>
      <c r="CE201" s="127">
        <f>AVERAGE(Internal!$AK201,Internal!$AA201,Internal!$Q201,Internal!$G201)</f>
        <v>2.375</v>
      </c>
      <c r="CF201" s="128">
        <f>AVERAGE(Internal!$H201,Internal!$R201,Internal!$AB201,Internal!$AL201)</f>
        <v>2.3333333333333335</v>
      </c>
      <c r="CG201" s="127"/>
      <c r="CH201" s="128">
        <f>AVERAGE(Internal!$AN201,Internal!$AD201,Internal!$T201,Internal!$J201)</f>
        <v>1.75</v>
      </c>
      <c r="CI201" s="128">
        <f>Internal!$CC201+Internal!$CD201+Internal!$CE201+Internal!$CF201+Internal!$CH201</f>
        <v>11.125</v>
      </c>
      <c r="CJ201" s="128">
        <f>Internal!$CI201/25*100</f>
        <v>44.5</v>
      </c>
      <c r="CK201" s="128">
        <f>AVERAGE(Internal!$BZ201,Internal!$BQ201,Internal!$BH201,Internal!$AY201,Internal!$AP201,Internal!$AF201,Internal!$V201,Internal!$L201)</f>
        <v>1.75</v>
      </c>
      <c r="CL201" s="128">
        <f>AVERAGE(Internal!$L201,Internal!$V201,Internal!$AF201,Internal!$AP201)</f>
        <v>1.375</v>
      </c>
      <c r="CM201" s="136"/>
    </row>
    <row r="202" spans="1:91" s="106" customFormat="1" ht="23.1" customHeight="1" x14ac:dyDescent="0.3">
      <c r="A202" s="131">
        <v>199</v>
      </c>
      <c r="B202" s="131" t="s">
        <v>431</v>
      </c>
      <c r="C202" s="132" t="s">
        <v>432</v>
      </c>
      <c r="D202" s="127"/>
      <c r="E202" s="127">
        <f>'RP 1'!Q201</f>
        <v>2.6</v>
      </c>
      <c r="F202" s="127">
        <f>'RP 1'!W201</f>
        <v>4</v>
      </c>
      <c r="G202" s="127">
        <f>'RP 1'!AC201</f>
        <v>2</v>
      </c>
      <c r="H202" s="127">
        <f>'RP 1'!AI201</f>
        <v>2</v>
      </c>
      <c r="I202" s="127"/>
      <c r="J202" s="127">
        <f>'RP 1'!AU201</f>
        <v>3</v>
      </c>
      <c r="K202" s="127">
        <f>'RP 1'!AZ201</f>
        <v>4</v>
      </c>
      <c r="L202" s="127">
        <f>'RP 1'!BG201</f>
        <v>0</v>
      </c>
      <c r="M202" s="127"/>
      <c r="N202" s="127"/>
      <c r="O202" s="127">
        <f>'R P- 2'!Q201</f>
        <v>2.2000000000000002</v>
      </c>
      <c r="P202" s="127">
        <f>'R P- 2'!W201</f>
        <v>2</v>
      </c>
      <c r="Q202" s="127">
        <f>'R P- 2'!AC201</f>
        <v>2</v>
      </c>
      <c r="R202" s="127">
        <f>'R P- 2'!AI201</f>
        <v>2</v>
      </c>
      <c r="S202" s="127"/>
      <c r="T202" s="127">
        <f>'R P- 2'!AU201</f>
        <v>2</v>
      </c>
      <c r="U202" s="127">
        <f>'R P- 2'!BA201</f>
        <v>1.8333333333333333</v>
      </c>
      <c r="V202" s="127">
        <f>'R P- 2'!BG201</f>
        <v>2</v>
      </c>
      <c r="W202" s="127"/>
      <c r="X202" s="127"/>
      <c r="Y202" s="127">
        <f>'R P - 3'!Q201</f>
        <v>2.2000000000000002</v>
      </c>
      <c r="Z202" s="127">
        <f>'R P - 3'!W201</f>
        <v>2</v>
      </c>
      <c r="AA202" s="127">
        <f>'R P - 3'!AC201</f>
        <v>1</v>
      </c>
      <c r="AB202" s="127">
        <f>'R P - 3'!AI201</f>
        <v>1.3333333333333333</v>
      </c>
      <c r="AC202" s="127"/>
      <c r="AD202" s="127">
        <f>'R P - 3'!AU201</f>
        <v>2</v>
      </c>
      <c r="AE202" s="127">
        <f>'R P - 3'!BA201</f>
        <v>2</v>
      </c>
      <c r="AF202" s="127">
        <f>'R P - 3'!BG201</f>
        <v>2</v>
      </c>
      <c r="AG202" s="127"/>
      <c r="AH202" s="127"/>
      <c r="AI202" s="127">
        <f>'R P -4'!Q201</f>
        <v>2</v>
      </c>
      <c r="AJ202" s="127">
        <f>'R P -4'!W201</f>
        <v>3</v>
      </c>
      <c r="AK202" s="127">
        <f>'R P -4'!AC201</f>
        <v>2.5</v>
      </c>
      <c r="AL202" s="127">
        <f>'R P -4'!AI201</f>
        <v>3</v>
      </c>
      <c r="AM202" s="127"/>
      <c r="AN202" s="127">
        <f>'R P -4'!AU201</f>
        <v>4</v>
      </c>
      <c r="AO202" s="127">
        <f>'R P -4'!BA201</f>
        <v>3.3333333333333335</v>
      </c>
      <c r="AP202" s="127">
        <f>'R P -4'!BG201</f>
        <v>2.5</v>
      </c>
      <c r="AQ202" s="127"/>
      <c r="AR202" s="127"/>
      <c r="AS202" s="127" t="str">
        <f>'Reflection -1 '!R201</f>
        <v>0</v>
      </c>
      <c r="AT202" s="127"/>
      <c r="AU202" s="127"/>
      <c r="AV202" s="127"/>
      <c r="AW202" s="127"/>
      <c r="AX202" s="127"/>
      <c r="AY202" s="127" t="str">
        <f>'Reflection -1 '!BB201</f>
        <v>0</v>
      </c>
      <c r="AZ202" s="127"/>
      <c r="BA202" s="127"/>
      <c r="BB202" s="127">
        <f>'Reflection -2'!Q201</f>
        <v>3.6666666666666665</v>
      </c>
      <c r="BC202" s="127"/>
      <c r="BD202" s="127"/>
      <c r="BE202" s="127"/>
      <c r="BF202" s="127"/>
      <c r="BG202" s="127"/>
      <c r="BH202" s="127">
        <f>'Reflection -2'!BA201</f>
        <v>3</v>
      </c>
      <c r="BI202" s="127"/>
      <c r="BJ202" s="127"/>
      <c r="BK202" s="127">
        <f>'Reflection -3'!Q201</f>
        <v>3</v>
      </c>
      <c r="BL202" s="127"/>
      <c r="BM202" s="127"/>
      <c r="BN202" s="127"/>
      <c r="BO202" s="127"/>
      <c r="BP202" s="127"/>
      <c r="BQ202" s="127">
        <f>'Reflection -3'!BA201</f>
        <v>2</v>
      </c>
      <c r="BR202" s="127"/>
      <c r="BS202" s="127"/>
      <c r="BT202" s="127">
        <f>'Reflection -3'!Q201</f>
        <v>3</v>
      </c>
      <c r="BU202" s="127"/>
      <c r="BV202" s="127"/>
      <c r="BW202" s="127"/>
      <c r="BX202" s="127"/>
      <c r="BY202" s="127"/>
      <c r="BZ202" s="127">
        <f>'Reflection -4'!BA201</f>
        <v>3</v>
      </c>
      <c r="CA202" s="127"/>
      <c r="CB202" s="127"/>
      <c r="CC202" s="127">
        <f>AVERAGE(Internal!$E202,Internal!$O202,Internal!$Y202,Internal!$AI202,Internal!$AS202,Internal!$BB202,Internal!$BK202,Internal!$BT202)</f>
        <v>2.6666666666666665</v>
      </c>
      <c r="CD202" s="127">
        <f>AVERAGE(Internal!$F202,Internal!$P202,Internal!$Z202,Internal!$AJ202)</f>
        <v>2.75</v>
      </c>
      <c r="CE202" s="127">
        <f>AVERAGE(Internal!$AK202,Internal!$AA202,Internal!$Q202,Internal!$G202)</f>
        <v>1.875</v>
      </c>
      <c r="CF202" s="127">
        <f>AVERAGE(Internal!$H202,Internal!$R202,Internal!$AB202,Internal!$AL202)</f>
        <v>2.083333333333333</v>
      </c>
      <c r="CG202" s="127"/>
      <c r="CH202" s="127">
        <f>AVERAGE(Internal!$AN202,Internal!$AD202,Internal!$T202,Internal!$J202)</f>
        <v>2.75</v>
      </c>
      <c r="CI202" s="127">
        <f>Internal!$CC202+Internal!$CD202+Internal!$CE202+Internal!$CF202+Internal!$CH202</f>
        <v>12.125</v>
      </c>
      <c r="CJ202" s="127">
        <f>Internal!$CI202/25*100</f>
        <v>48.5</v>
      </c>
      <c r="CK202" s="127">
        <f>AVERAGE(Internal!$BZ202,Internal!$BQ202,Internal!$BH202,Internal!$AY202,Internal!$AP202,Internal!$AF202,Internal!$V202,Internal!$L202)</f>
        <v>2.0714285714285716</v>
      </c>
      <c r="CL202" s="127">
        <f>AVERAGE(Internal!$L202,Internal!$V202,Internal!$AF202,Internal!$AP202)</f>
        <v>1.625</v>
      </c>
      <c r="CM202" s="133"/>
    </row>
    <row r="203" spans="1:91" s="106" customFormat="1" ht="23.1" customHeight="1" x14ac:dyDescent="0.3">
      <c r="A203" s="134">
        <v>200</v>
      </c>
      <c r="B203" s="134" t="s">
        <v>433</v>
      </c>
      <c r="C203" s="135" t="s">
        <v>434</v>
      </c>
      <c r="D203" s="128"/>
      <c r="E203" s="128">
        <f>'RP 1'!Q202</f>
        <v>2.6</v>
      </c>
      <c r="F203" s="128">
        <f>'RP 1'!W202</f>
        <v>3</v>
      </c>
      <c r="G203" s="127">
        <f>'RP 1'!AC202</f>
        <v>2</v>
      </c>
      <c r="H203" s="127">
        <f>'RP 1'!AI202</f>
        <v>2</v>
      </c>
      <c r="I203" s="128"/>
      <c r="J203" s="128">
        <f>'RP 1'!AU202</f>
        <v>3</v>
      </c>
      <c r="K203" s="128">
        <f>'RP 1'!AZ202</f>
        <v>3</v>
      </c>
      <c r="L203" s="128">
        <f>'RP 1'!BG202</f>
        <v>0</v>
      </c>
      <c r="M203" s="128"/>
      <c r="N203" s="128"/>
      <c r="O203" s="128">
        <f>'R P- 2'!Q202</f>
        <v>2.8</v>
      </c>
      <c r="P203" s="128">
        <f>'R P- 2'!W202</f>
        <v>2</v>
      </c>
      <c r="Q203" s="128">
        <f>'R P- 2'!AC202</f>
        <v>2</v>
      </c>
      <c r="R203" s="128">
        <f>'R P- 2'!AI202</f>
        <v>2</v>
      </c>
      <c r="S203" s="128"/>
      <c r="T203" s="128">
        <f>'R P- 2'!AU202</f>
        <v>2</v>
      </c>
      <c r="U203" s="128">
        <f>'R P- 2'!BA202</f>
        <v>1.8333333333333333</v>
      </c>
      <c r="V203" s="128">
        <f>'R P- 2'!BG202</f>
        <v>4</v>
      </c>
      <c r="W203" s="128"/>
      <c r="X203" s="128"/>
      <c r="Y203" s="128">
        <f>'R P - 3'!Q202</f>
        <v>2</v>
      </c>
      <c r="Z203" s="128">
        <f>'R P - 3'!W202</f>
        <v>2</v>
      </c>
      <c r="AA203" s="128">
        <f>'R P - 3'!AC202</f>
        <v>1</v>
      </c>
      <c r="AB203" s="128">
        <f>'R P - 3'!AI202</f>
        <v>1.3333333333333333</v>
      </c>
      <c r="AC203" s="128"/>
      <c r="AD203" s="128">
        <f>'R P - 3'!AU202</f>
        <v>2</v>
      </c>
      <c r="AE203" s="128">
        <f>'R P - 3'!BA202</f>
        <v>2</v>
      </c>
      <c r="AF203" s="128">
        <f>'R P - 3'!BG202</f>
        <v>2</v>
      </c>
      <c r="AG203" s="128"/>
      <c r="AH203" s="128"/>
      <c r="AI203" s="128" t="str">
        <f>'R P -4'!Q202</f>
        <v>0</v>
      </c>
      <c r="AJ203" s="128" t="str">
        <f>'R P -4'!W202</f>
        <v>0</v>
      </c>
      <c r="AK203" s="128" t="str">
        <f>'R P -4'!AC202</f>
        <v>0</v>
      </c>
      <c r="AL203" s="128" t="str">
        <f>'R P -4'!AI202</f>
        <v>0</v>
      </c>
      <c r="AM203" s="128"/>
      <c r="AN203" s="128" t="str">
        <f>'R P -4'!AU202</f>
        <v>0</v>
      </c>
      <c r="AO203" s="128" t="str">
        <f>'R P -4'!BA202</f>
        <v>0</v>
      </c>
      <c r="AP203" s="128" t="str">
        <f>'R P -4'!BG202</f>
        <v>0</v>
      </c>
      <c r="AQ203" s="128"/>
      <c r="AR203" s="128"/>
      <c r="AS203" s="128" t="str">
        <f>'Reflection -1 '!R202</f>
        <v>0</v>
      </c>
      <c r="AT203" s="128"/>
      <c r="AU203" s="128"/>
      <c r="AV203" s="128"/>
      <c r="AW203" s="128"/>
      <c r="AX203" s="128"/>
      <c r="AY203" s="128" t="str">
        <f>'Reflection -1 '!BB202</f>
        <v>0</v>
      </c>
      <c r="AZ203" s="128"/>
      <c r="BA203" s="128"/>
      <c r="BB203" s="128">
        <f>'Reflection -2'!Q202</f>
        <v>3</v>
      </c>
      <c r="BC203" s="128"/>
      <c r="BD203" s="128"/>
      <c r="BE203" s="128"/>
      <c r="BF203" s="128"/>
      <c r="BG203" s="128"/>
      <c r="BH203" s="128">
        <f>'Reflection -2'!BA202</f>
        <v>3</v>
      </c>
      <c r="BI203" s="128"/>
      <c r="BJ203" s="128"/>
      <c r="BK203" s="128">
        <f>'Reflection -3'!Q202</f>
        <v>3.6666666666666665</v>
      </c>
      <c r="BL203" s="128"/>
      <c r="BM203" s="128"/>
      <c r="BN203" s="128"/>
      <c r="BO203" s="128"/>
      <c r="BP203" s="128"/>
      <c r="BQ203" s="128">
        <f>'Reflection -3'!BA202</f>
        <v>2</v>
      </c>
      <c r="BR203" s="128"/>
      <c r="BS203" s="128"/>
      <c r="BT203" s="128">
        <f>'Reflection -3'!Q202</f>
        <v>3.6666666666666665</v>
      </c>
      <c r="BU203" s="128"/>
      <c r="BV203" s="128"/>
      <c r="BW203" s="128"/>
      <c r="BX203" s="128"/>
      <c r="BY203" s="128"/>
      <c r="BZ203" s="128">
        <f>'Reflection -4'!BA202</f>
        <v>3</v>
      </c>
      <c r="CA203" s="128"/>
      <c r="CB203" s="127"/>
      <c r="CC203" s="128">
        <f>AVERAGE(Internal!$E203,Internal!$O203,Internal!$Y203,Internal!$AI203,Internal!$AS203,Internal!$BB203,Internal!$BK203,Internal!$BT203)</f>
        <v>2.9555555555555557</v>
      </c>
      <c r="CD203" s="128">
        <f>AVERAGE(Internal!$F203,Internal!$P203,Internal!$Z203,Internal!$AJ203)</f>
        <v>2.3333333333333335</v>
      </c>
      <c r="CE203" s="127">
        <f>AVERAGE(Internal!$AK203,Internal!$AA203,Internal!$Q203,Internal!$G203)</f>
        <v>1.6666666666666667</v>
      </c>
      <c r="CF203" s="128">
        <f>AVERAGE(Internal!$H203,Internal!$R203,Internal!$AB203,Internal!$AL203)</f>
        <v>1.7777777777777777</v>
      </c>
      <c r="CG203" s="127"/>
      <c r="CH203" s="128">
        <f>AVERAGE(Internal!$AN203,Internal!$AD203,Internal!$T203,Internal!$J203)</f>
        <v>2.3333333333333335</v>
      </c>
      <c r="CI203" s="128">
        <f>Internal!$CC203+Internal!$CD203+Internal!$CE203+Internal!$CF203+Internal!$CH203</f>
        <v>11.066666666666668</v>
      </c>
      <c r="CJ203" s="128">
        <f>Internal!$CI203/25*100</f>
        <v>44.266666666666673</v>
      </c>
      <c r="CK203" s="128">
        <f>AVERAGE(Internal!$BZ203,Internal!$BQ203,Internal!$BH203,Internal!$AY203,Internal!$AP203,Internal!$AF203,Internal!$V203,Internal!$L203)</f>
        <v>2.3333333333333335</v>
      </c>
      <c r="CL203" s="128">
        <f>AVERAGE(Internal!$L203,Internal!$V203,Internal!$AF203,Internal!$AP203)</f>
        <v>2</v>
      </c>
      <c r="CM203" s="136"/>
    </row>
    <row r="204" spans="1:91" s="106" customFormat="1" ht="23.1" customHeight="1" x14ac:dyDescent="0.3">
      <c r="A204" s="131">
        <v>201</v>
      </c>
      <c r="B204" s="131" t="s">
        <v>435</v>
      </c>
      <c r="C204" s="132" t="s">
        <v>436</v>
      </c>
      <c r="D204" s="127"/>
      <c r="E204" s="127">
        <f>'RP 1'!Q203</f>
        <v>2.6</v>
      </c>
      <c r="F204" s="127">
        <f>'RP 1'!W203</f>
        <v>2</v>
      </c>
      <c r="G204" s="127">
        <f>'RP 1'!AC203</f>
        <v>2</v>
      </c>
      <c r="H204" s="127">
        <f>'RP 1'!AI203</f>
        <v>2</v>
      </c>
      <c r="I204" s="127"/>
      <c r="J204" s="127">
        <f>'RP 1'!AU203</f>
        <v>3</v>
      </c>
      <c r="K204" s="127">
        <f>'RP 1'!AZ203</f>
        <v>2</v>
      </c>
      <c r="L204" s="127">
        <f>'RP 1'!BG203</f>
        <v>0</v>
      </c>
      <c r="M204" s="127"/>
      <c r="N204" s="127"/>
      <c r="O204" s="127">
        <f>'R P- 2'!Q203</f>
        <v>3</v>
      </c>
      <c r="P204" s="127">
        <f>'R P- 2'!W203</f>
        <v>2</v>
      </c>
      <c r="Q204" s="127">
        <f>'R P- 2'!AC203</f>
        <v>2</v>
      </c>
      <c r="R204" s="127">
        <f>'R P- 2'!AI203</f>
        <v>2</v>
      </c>
      <c r="S204" s="127"/>
      <c r="T204" s="127">
        <f>'R P- 2'!AU203</f>
        <v>2</v>
      </c>
      <c r="U204" s="127">
        <f>'R P- 2'!BA203</f>
        <v>1.8333333333333333</v>
      </c>
      <c r="V204" s="127">
        <f>'R P- 2'!BG203</f>
        <v>4</v>
      </c>
      <c r="W204" s="127"/>
      <c r="X204" s="127"/>
      <c r="Y204" s="127" t="str">
        <f>'R P - 3'!Q203</f>
        <v>0</v>
      </c>
      <c r="Z204" s="127" t="str">
        <f>'R P - 3'!W203</f>
        <v>0</v>
      </c>
      <c r="AA204" s="127">
        <f>'R P - 3'!AC203</f>
        <v>0</v>
      </c>
      <c r="AB204" s="127" t="str">
        <f>'R P - 3'!AI203</f>
        <v>0</v>
      </c>
      <c r="AC204" s="127"/>
      <c r="AD204" s="127" t="str">
        <f>'R P - 3'!AU203</f>
        <v>0</v>
      </c>
      <c r="AE204" s="127" t="str">
        <f>'R P - 3'!BA203</f>
        <v>0</v>
      </c>
      <c r="AF204" s="127" t="str">
        <f>'R P - 3'!BG203</f>
        <v>0</v>
      </c>
      <c r="AG204" s="127"/>
      <c r="AH204" s="127"/>
      <c r="AI204" s="127" t="str">
        <f>'R P -4'!Q203</f>
        <v>0</v>
      </c>
      <c r="AJ204" s="127" t="str">
        <f>'R P -4'!W203</f>
        <v>0</v>
      </c>
      <c r="AK204" s="127" t="str">
        <f>'R P -4'!AC203</f>
        <v>0</v>
      </c>
      <c r="AL204" s="127" t="str">
        <f>'R P -4'!AI203</f>
        <v>0</v>
      </c>
      <c r="AM204" s="127"/>
      <c r="AN204" s="127" t="str">
        <f>'R P -4'!AU203</f>
        <v>0</v>
      </c>
      <c r="AO204" s="127" t="str">
        <f>'R P -4'!BA203</f>
        <v>0</v>
      </c>
      <c r="AP204" s="127" t="str">
        <f>'R P -4'!BG203</f>
        <v>0</v>
      </c>
      <c r="AQ204" s="127"/>
      <c r="AR204" s="127"/>
      <c r="AS204" s="127" t="str">
        <f>'Reflection -1 '!R203</f>
        <v>0</v>
      </c>
      <c r="AT204" s="127"/>
      <c r="AU204" s="127"/>
      <c r="AV204" s="127"/>
      <c r="AW204" s="127"/>
      <c r="AX204" s="127"/>
      <c r="AY204" s="127" t="str">
        <f>'Reflection -1 '!BB203</f>
        <v>0</v>
      </c>
      <c r="AZ204" s="127"/>
      <c r="BA204" s="127"/>
      <c r="BB204" s="127">
        <f>'Reflection -2'!Q203</f>
        <v>3.6666666666666665</v>
      </c>
      <c r="BC204" s="127"/>
      <c r="BD204" s="127"/>
      <c r="BE204" s="127"/>
      <c r="BF204" s="127"/>
      <c r="BG204" s="127"/>
      <c r="BH204" s="127">
        <f>'Reflection -2'!BA203</f>
        <v>3</v>
      </c>
      <c r="BI204" s="127"/>
      <c r="BJ204" s="127"/>
      <c r="BK204" s="127">
        <f>'Reflection -3'!Q203</f>
        <v>2</v>
      </c>
      <c r="BL204" s="127"/>
      <c r="BM204" s="127"/>
      <c r="BN204" s="127"/>
      <c r="BO204" s="127"/>
      <c r="BP204" s="127"/>
      <c r="BQ204" s="127">
        <f>'Reflection -3'!BA203</f>
        <v>2</v>
      </c>
      <c r="BR204" s="127"/>
      <c r="BS204" s="127"/>
      <c r="BT204" s="127">
        <f>'Reflection -3'!Q203</f>
        <v>2</v>
      </c>
      <c r="BU204" s="127"/>
      <c r="BV204" s="127"/>
      <c r="BW204" s="127"/>
      <c r="BX204" s="127"/>
      <c r="BY204" s="127"/>
      <c r="BZ204" s="127">
        <f>'Reflection -4'!BA203</f>
        <v>3</v>
      </c>
      <c r="CA204" s="127"/>
      <c r="CB204" s="127"/>
      <c r="CC204" s="127">
        <f>AVERAGE(Internal!$E204,Internal!$O204,Internal!$Y204,Internal!$AI204,Internal!$AS204,Internal!$BB204,Internal!$BK204,Internal!$BT204)</f>
        <v>2.6533333333333333</v>
      </c>
      <c r="CD204" s="127">
        <f>AVERAGE(Internal!$F204,Internal!$P204,Internal!$Z204,Internal!$AJ204)</f>
        <v>2</v>
      </c>
      <c r="CE204" s="127">
        <f>AVERAGE(Internal!$AK204,Internal!$AA204,Internal!$Q204,Internal!$G204)</f>
        <v>1.3333333333333333</v>
      </c>
      <c r="CF204" s="127">
        <f>AVERAGE(Internal!$H204,Internal!$R204,Internal!$AB204,Internal!$AL204)</f>
        <v>2</v>
      </c>
      <c r="CG204" s="127"/>
      <c r="CH204" s="127">
        <f>AVERAGE(Internal!$AN204,Internal!$AD204,Internal!$T204,Internal!$J204)</f>
        <v>2.5</v>
      </c>
      <c r="CI204" s="127">
        <f>Internal!$CC204+Internal!$CD204+Internal!$CE204+Internal!$CF204+Internal!$CH204</f>
        <v>10.486666666666666</v>
      </c>
      <c r="CJ204" s="127">
        <f>Internal!$CI204/25*100</f>
        <v>41.946666666666665</v>
      </c>
      <c r="CK204" s="127">
        <f>AVERAGE(Internal!$BZ204,Internal!$BQ204,Internal!$BH204,Internal!$AY204,Internal!$AP204,Internal!$AF204,Internal!$V204,Internal!$L204)</f>
        <v>2.4</v>
      </c>
      <c r="CL204" s="127">
        <f>AVERAGE(Internal!$L204,Internal!$V204,Internal!$AF204,Internal!$AP204)</f>
        <v>2</v>
      </c>
      <c r="CM204" s="133"/>
    </row>
    <row r="205" spans="1:91" s="106" customFormat="1" ht="23.1" customHeight="1" x14ac:dyDescent="0.3">
      <c r="A205" s="134">
        <v>202</v>
      </c>
      <c r="B205" s="134" t="s">
        <v>437</v>
      </c>
      <c r="C205" s="135" t="s">
        <v>438</v>
      </c>
      <c r="D205" s="128"/>
      <c r="E205" s="128">
        <f>'RP 1'!Q204</f>
        <v>2.4</v>
      </c>
      <c r="F205" s="128">
        <f>'RP 1'!W204</f>
        <v>2</v>
      </c>
      <c r="G205" s="127">
        <f>'RP 1'!AC204</f>
        <v>2</v>
      </c>
      <c r="H205" s="127">
        <f>'RP 1'!AI204</f>
        <v>2</v>
      </c>
      <c r="I205" s="128"/>
      <c r="J205" s="128">
        <f>'RP 1'!AU204</f>
        <v>3</v>
      </c>
      <c r="K205" s="128">
        <f>'RP 1'!AZ204</f>
        <v>2</v>
      </c>
      <c r="L205" s="128">
        <f>'RP 1'!BG204</f>
        <v>0</v>
      </c>
      <c r="M205" s="129"/>
      <c r="N205" s="128"/>
      <c r="O205" s="128">
        <f>'R P- 2'!Q204</f>
        <v>2.4</v>
      </c>
      <c r="P205" s="128">
        <f>'R P- 2'!W204</f>
        <v>2</v>
      </c>
      <c r="Q205" s="128">
        <f>'R P- 2'!AC204</f>
        <v>2</v>
      </c>
      <c r="R205" s="128">
        <f>'R P- 2'!AI204</f>
        <v>2</v>
      </c>
      <c r="S205" s="128"/>
      <c r="T205" s="128">
        <f>'R P- 2'!AU204</f>
        <v>2</v>
      </c>
      <c r="U205" s="128">
        <f>'R P- 2'!BA204</f>
        <v>1.8333333333333333</v>
      </c>
      <c r="V205" s="128">
        <f>'R P- 2'!BG204</f>
        <v>4</v>
      </c>
      <c r="W205" s="129"/>
      <c r="X205" s="128"/>
      <c r="Y205" s="128" t="str">
        <f>'R P - 3'!Q204</f>
        <v>0</v>
      </c>
      <c r="Z205" s="128" t="str">
        <f>'R P - 3'!W204</f>
        <v>0</v>
      </c>
      <c r="AA205" s="128">
        <f>'R P - 3'!AC204</f>
        <v>0</v>
      </c>
      <c r="AB205" s="128" t="str">
        <f>'R P - 3'!AI204</f>
        <v>0</v>
      </c>
      <c r="AC205" s="128"/>
      <c r="AD205" s="129" t="str">
        <f>'R P - 3'!AU204</f>
        <v>0</v>
      </c>
      <c r="AE205" s="129" t="str">
        <f>'R P - 3'!BA204</f>
        <v>0</v>
      </c>
      <c r="AF205" s="128" t="str">
        <f>'R P - 3'!BG204</f>
        <v>0</v>
      </c>
      <c r="AG205" s="129"/>
      <c r="AH205" s="128"/>
      <c r="AI205" s="128" t="str">
        <f>'R P -4'!Q204</f>
        <v>0</v>
      </c>
      <c r="AJ205" s="128" t="str">
        <f>'R P -4'!W204</f>
        <v>0</v>
      </c>
      <c r="AK205" s="128" t="str">
        <f>'R P -4'!AC204</f>
        <v>0</v>
      </c>
      <c r="AL205" s="128" t="str">
        <f>'R P -4'!AI204</f>
        <v>0</v>
      </c>
      <c r="AM205" s="128"/>
      <c r="AN205" s="128" t="str">
        <f>'R P -4'!AU204</f>
        <v>0</v>
      </c>
      <c r="AO205" s="128" t="str">
        <f>'R P -4'!BA204</f>
        <v>0</v>
      </c>
      <c r="AP205" s="128" t="str">
        <f>'R P -4'!BG204</f>
        <v>0</v>
      </c>
      <c r="AQ205" s="129"/>
      <c r="AR205" s="128"/>
      <c r="AS205" s="128" t="str">
        <f>'Reflection -1 '!R204</f>
        <v>0</v>
      </c>
      <c r="AT205" s="128"/>
      <c r="AU205" s="128"/>
      <c r="AV205" s="128"/>
      <c r="AW205" s="128"/>
      <c r="AX205" s="129"/>
      <c r="AY205" s="129" t="str">
        <f>'Reflection -1 '!BB204</f>
        <v>0</v>
      </c>
      <c r="AZ205" s="129"/>
      <c r="BA205" s="128"/>
      <c r="BB205" s="128" t="str">
        <f>'Reflection -2'!Q204</f>
        <v>0</v>
      </c>
      <c r="BC205" s="128"/>
      <c r="BD205" s="128"/>
      <c r="BE205" s="128"/>
      <c r="BF205" s="128"/>
      <c r="BG205" s="128"/>
      <c r="BH205" s="128" t="str">
        <f>'Reflection -2'!BA204</f>
        <v>0</v>
      </c>
      <c r="BI205" s="129"/>
      <c r="BJ205" s="128"/>
      <c r="BK205" s="128" t="str">
        <f>'Reflection -3'!Q204</f>
        <v>0</v>
      </c>
      <c r="BL205" s="128"/>
      <c r="BM205" s="128"/>
      <c r="BN205" s="128"/>
      <c r="BO205" s="128"/>
      <c r="BP205" s="128"/>
      <c r="BQ205" s="128" t="str">
        <f>'Reflection -3'!BA204</f>
        <v>0</v>
      </c>
      <c r="BR205" s="129"/>
      <c r="BS205" s="128"/>
      <c r="BT205" s="128" t="str">
        <f>'Reflection -3'!Q204</f>
        <v>0</v>
      </c>
      <c r="BU205" s="128"/>
      <c r="BV205" s="128"/>
      <c r="BW205" s="128"/>
      <c r="BX205" s="128"/>
      <c r="BY205" s="128"/>
      <c r="BZ205" s="128" t="str">
        <f>'Reflection -4'!BA204</f>
        <v>0</v>
      </c>
      <c r="CA205" s="129"/>
      <c r="CB205" s="127"/>
      <c r="CC205" s="128">
        <f>AVERAGE(Internal!$E205,Internal!$O205,Internal!$Y205,Internal!$AI205,Internal!$AS205,Internal!$BB205,Internal!$BK205,Internal!$BT205)</f>
        <v>2.4</v>
      </c>
      <c r="CD205" s="128">
        <f>AVERAGE(Internal!$F205,Internal!$P205,Internal!$Z205,Internal!$AJ205)</f>
        <v>2</v>
      </c>
      <c r="CE205" s="127">
        <f>AVERAGE(Internal!$AK205,Internal!$AA205,Internal!$Q205,Internal!$G205)</f>
        <v>1.3333333333333333</v>
      </c>
      <c r="CF205" s="128">
        <f>AVERAGE(Internal!$H205,Internal!$R205,Internal!$AB205,Internal!$AL205)</f>
        <v>2</v>
      </c>
      <c r="CG205" s="127"/>
      <c r="CH205" s="129">
        <f>AVERAGE(Internal!$AN205,Internal!$AD205,Internal!$T205,Internal!$J205)</f>
        <v>2.5</v>
      </c>
      <c r="CI205" s="129">
        <f>Internal!$CC205+Internal!$CD205+Internal!$CE205+Internal!$CF205+Internal!$CH205</f>
        <v>10.233333333333334</v>
      </c>
      <c r="CJ205" s="129">
        <f>Internal!$CI205/25*100</f>
        <v>40.933333333333337</v>
      </c>
      <c r="CK205" s="129">
        <f>AVERAGE(Internal!$BZ205,Internal!$BQ205,Internal!$BH205,Internal!$AY205,Internal!$AP205,Internal!$AF205,Internal!$V205,Internal!$L205)</f>
        <v>2</v>
      </c>
      <c r="CL205" s="129">
        <f>AVERAGE(Internal!$L205,Internal!$V205,Internal!$AF205,Internal!$AP205)</f>
        <v>2</v>
      </c>
      <c r="CM205" s="136"/>
    </row>
    <row r="206" spans="1:91" s="106" customFormat="1" ht="23.1" customHeight="1" x14ac:dyDescent="0.3">
      <c r="A206" s="131">
        <v>203</v>
      </c>
      <c r="B206" s="131" t="s">
        <v>439</v>
      </c>
      <c r="C206" s="132" t="s">
        <v>440</v>
      </c>
      <c r="D206" s="127"/>
      <c r="E206" s="127">
        <f>'RP 1'!Q205</f>
        <v>2.2000000000000002</v>
      </c>
      <c r="F206" s="127">
        <f>'RP 1'!W205</f>
        <v>3</v>
      </c>
      <c r="G206" s="127">
        <f>'RP 1'!AC205</f>
        <v>3</v>
      </c>
      <c r="H206" s="127">
        <f>'RP 1'!AI205</f>
        <v>2.5</v>
      </c>
      <c r="I206" s="127"/>
      <c r="J206" s="127">
        <f>'RP 1'!AU205</f>
        <v>3</v>
      </c>
      <c r="K206" s="127">
        <f>'RP 1'!AZ205</f>
        <v>3</v>
      </c>
      <c r="L206" s="127">
        <f>'RP 1'!BG205</f>
        <v>0</v>
      </c>
      <c r="M206" s="127"/>
      <c r="N206" s="127"/>
      <c r="O206" s="127">
        <f>'R P- 2'!Q205</f>
        <v>3.2</v>
      </c>
      <c r="P206" s="127">
        <f>'R P- 2'!W205</f>
        <v>3</v>
      </c>
      <c r="Q206" s="127">
        <f>'R P- 2'!AC205</f>
        <v>3</v>
      </c>
      <c r="R206" s="127">
        <f>'R P- 2'!AI205</f>
        <v>2.5</v>
      </c>
      <c r="S206" s="127"/>
      <c r="T206" s="127">
        <f>'R P- 2'!AU205</f>
        <v>2</v>
      </c>
      <c r="U206" s="127">
        <f>'R P- 2'!BA205</f>
        <v>2.9166666666666665</v>
      </c>
      <c r="V206" s="127">
        <f>'R P- 2'!BG205</f>
        <v>4</v>
      </c>
      <c r="W206" s="127"/>
      <c r="X206" s="127"/>
      <c r="Y206" s="127">
        <f>'R P - 3'!Q205</f>
        <v>2.2000000000000002</v>
      </c>
      <c r="Z206" s="127">
        <f>'R P - 3'!W205</f>
        <v>2</v>
      </c>
      <c r="AA206" s="127">
        <f>'R P - 3'!AC205</f>
        <v>1</v>
      </c>
      <c r="AB206" s="127">
        <f>'R P - 3'!AI205</f>
        <v>1.3333333333333333</v>
      </c>
      <c r="AC206" s="127"/>
      <c r="AD206" s="127">
        <f>'R P - 3'!AU205</f>
        <v>2</v>
      </c>
      <c r="AE206" s="127">
        <f>'R P - 3'!BA205</f>
        <v>2</v>
      </c>
      <c r="AF206" s="127">
        <f>'R P - 3'!BG205</f>
        <v>2</v>
      </c>
      <c r="AG206" s="127"/>
      <c r="AH206" s="127"/>
      <c r="AI206" s="127">
        <f>'R P -4'!Q205</f>
        <v>3.8</v>
      </c>
      <c r="AJ206" s="127">
        <f>'R P -4'!W205</f>
        <v>3</v>
      </c>
      <c r="AK206" s="127">
        <f>'R P -4'!AC205</f>
        <v>3</v>
      </c>
      <c r="AL206" s="127">
        <f>'R P -4'!AI205</f>
        <v>5</v>
      </c>
      <c r="AM206" s="127"/>
      <c r="AN206" s="127">
        <f>'R P -4'!AU205</f>
        <v>3.6666666666666665</v>
      </c>
      <c r="AO206" s="127">
        <f>'R P -4'!BA205</f>
        <v>5</v>
      </c>
      <c r="AP206" s="127">
        <f>'R P -4'!BG205</f>
        <v>3.5</v>
      </c>
      <c r="AQ206" s="127"/>
      <c r="AR206" s="127"/>
      <c r="AS206" s="127" t="str">
        <f>'Reflection -1 '!R205</f>
        <v>0</v>
      </c>
      <c r="AT206" s="127"/>
      <c r="AU206" s="127"/>
      <c r="AV206" s="127"/>
      <c r="AW206" s="127"/>
      <c r="AX206" s="127"/>
      <c r="AY206" s="127" t="str">
        <f>'Reflection -1 '!BB205</f>
        <v>0</v>
      </c>
      <c r="AZ206" s="127"/>
      <c r="BA206" s="127"/>
      <c r="BB206" s="127">
        <f>'Reflection -2'!Q205</f>
        <v>2</v>
      </c>
      <c r="BC206" s="127"/>
      <c r="BD206" s="127"/>
      <c r="BE206" s="127"/>
      <c r="BF206" s="127"/>
      <c r="BG206" s="127"/>
      <c r="BH206" s="127">
        <f>'Reflection -2'!BA205</f>
        <v>2</v>
      </c>
      <c r="BI206" s="127"/>
      <c r="BJ206" s="127"/>
      <c r="BK206" s="127">
        <f>'Reflection -3'!Q205</f>
        <v>2</v>
      </c>
      <c r="BL206" s="127"/>
      <c r="BM206" s="127"/>
      <c r="BN206" s="127"/>
      <c r="BO206" s="127"/>
      <c r="BP206" s="127"/>
      <c r="BQ206" s="127">
        <f>'Reflection -3'!BA205</f>
        <v>1.3333333333333333</v>
      </c>
      <c r="BR206" s="127"/>
      <c r="BS206" s="127"/>
      <c r="BT206" s="127">
        <f>'Reflection -3'!Q205</f>
        <v>2</v>
      </c>
      <c r="BU206" s="127"/>
      <c r="BV206" s="127"/>
      <c r="BW206" s="127"/>
      <c r="BX206" s="127"/>
      <c r="BY206" s="127"/>
      <c r="BZ206" s="127">
        <f>'Reflection -4'!BA205</f>
        <v>2</v>
      </c>
      <c r="CA206" s="127"/>
      <c r="CB206" s="127"/>
      <c r="CC206" s="127">
        <f>AVERAGE(Internal!$E206,Internal!$O206,Internal!$Y206,Internal!$AI206,Internal!$AS206,Internal!$BB206,Internal!$BK206,Internal!$BT206)</f>
        <v>2.4857142857142853</v>
      </c>
      <c r="CD206" s="127">
        <f>AVERAGE(Internal!$F206,Internal!$P206,Internal!$Z206,Internal!$AJ206)</f>
        <v>2.75</v>
      </c>
      <c r="CE206" s="127">
        <f>AVERAGE(Internal!$AK206,Internal!$AA206,Internal!$Q206,Internal!$G206)</f>
        <v>2.5</v>
      </c>
      <c r="CF206" s="127">
        <f>AVERAGE(Internal!$H206,Internal!$R206,Internal!$AB206,Internal!$AL206)</f>
        <v>2.833333333333333</v>
      </c>
      <c r="CG206" s="127"/>
      <c r="CH206" s="127">
        <f>AVERAGE(Internal!$AN206,Internal!$AD206,Internal!$T206,Internal!$J206)</f>
        <v>2.6666666666666665</v>
      </c>
      <c r="CI206" s="127">
        <f>Internal!$CC206+Internal!$CD206+Internal!$CE206+Internal!$CF206+Internal!$CH206</f>
        <v>13.235714285714286</v>
      </c>
      <c r="CJ206" s="127">
        <f>Internal!$CI206/25*100</f>
        <v>52.94285714285715</v>
      </c>
      <c r="CK206" s="127">
        <f>AVERAGE(Internal!$BZ206,Internal!$BQ206,Internal!$BH206,Internal!$AY206,Internal!$AP206,Internal!$AF206,Internal!$V206,Internal!$L206)</f>
        <v>2.1190476190476191</v>
      </c>
      <c r="CL206" s="127">
        <f>AVERAGE(Internal!$L206,Internal!$V206,Internal!$AF206,Internal!$AP206)</f>
        <v>2.375</v>
      </c>
      <c r="CM206" s="133"/>
    </row>
    <row r="207" spans="1:91" s="106" customFormat="1" ht="23.1" customHeight="1" x14ac:dyDescent="0.3">
      <c r="A207" s="134">
        <v>204</v>
      </c>
      <c r="B207" s="134" t="s">
        <v>441</v>
      </c>
      <c r="C207" s="135" t="s">
        <v>442</v>
      </c>
      <c r="D207" s="128"/>
      <c r="E207" s="128">
        <f>'RP 1'!Q206</f>
        <v>3.8</v>
      </c>
      <c r="F207" s="128">
        <f>'RP 1'!W206</f>
        <v>3</v>
      </c>
      <c r="G207" s="127">
        <f>'RP 1'!AC206</f>
        <v>2</v>
      </c>
      <c r="H207" s="127">
        <f>'RP 1'!AI206</f>
        <v>2</v>
      </c>
      <c r="I207" s="128"/>
      <c r="J207" s="128">
        <f>'RP 1'!AU206</f>
        <v>3</v>
      </c>
      <c r="K207" s="128">
        <f>'RP 1'!AZ206</f>
        <v>4</v>
      </c>
      <c r="L207" s="128">
        <f>'RP 1'!BG206</f>
        <v>0</v>
      </c>
      <c r="M207" s="128"/>
      <c r="N207" s="128"/>
      <c r="O207" s="128">
        <f>'R P- 2'!Q206</f>
        <v>2.2000000000000002</v>
      </c>
      <c r="P207" s="128">
        <f>'R P- 2'!W206</f>
        <v>2</v>
      </c>
      <c r="Q207" s="128">
        <f>'R P- 2'!AC206</f>
        <v>2</v>
      </c>
      <c r="R207" s="128">
        <f>'R P- 2'!AI206</f>
        <v>2</v>
      </c>
      <c r="S207" s="128"/>
      <c r="T207" s="128">
        <f>'R P- 2'!AU206</f>
        <v>2</v>
      </c>
      <c r="U207" s="128">
        <f>'R P- 2'!BA206</f>
        <v>1.8333333333333333</v>
      </c>
      <c r="V207" s="128">
        <f>'R P- 2'!BG206</f>
        <v>3</v>
      </c>
      <c r="W207" s="128"/>
      <c r="X207" s="128"/>
      <c r="Y207" s="128">
        <f>'R P - 3'!Q206</f>
        <v>2</v>
      </c>
      <c r="Z207" s="128">
        <f>'R P - 3'!W206</f>
        <v>2</v>
      </c>
      <c r="AA207" s="128">
        <f>'R P - 3'!AC206</f>
        <v>1</v>
      </c>
      <c r="AB207" s="128">
        <f>'R P - 3'!AI206</f>
        <v>1.3333333333333333</v>
      </c>
      <c r="AC207" s="128"/>
      <c r="AD207" s="128">
        <f>'R P - 3'!AU206</f>
        <v>2</v>
      </c>
      <c r="AE207" s="128">
        <f>'R P - 3'!BA206</f>
        <v>2</v>
      </c>
      <c r="AF207" s="128">
        <f>'R P - 3'!BG206</f>
        <v>2</v>
      </c>
      <c r="AG207" s="128"/>
      <c r="AH207" s="128"/>
      <c r="AI207" s="128">
        <f>'R P -4'!Q206</f>
        <v>3.4</v>
      </c>
      <c r="AJ207" s="128">
        <f>'R P -4'!W206</f>
        <v>4.333333333333333</v>
      </c>
      <c r="AK207" s="128">
        <f>'R P -4'!AC206</f>
        <v>4</v>
      </c>
      <c r="AL207" s="128">
        <f>'R P -4'!AI206</f>
        <v>5</v>
      </c>
      <c r="AM207" s="128"/>
      <c r="AN207" s="128">
        <f>'R P -4'!AU206</f>
        <v>5</v>
      </c>
      <c r="AO207" s="128">
        <f>'R P -4'!BA206</f>
        <v>5</v>
      </c>
      <c r="AP207" s="128">
        <f>'R P -4'!BG206</f>
        <v>3</v>
      </c>
      <c r="AQ207" s="128"/>
      <c r="AR207" s="128"/>
      <c r="AS207" s="128" t="str">
        <f>'Reflection -1 '!R206</f>
        <v>0</v>
      </c>
      <c r="AT207" s="128"/>
      <c r="AU207" s="128"/>
      <c r="AV207" s="128"/>
      <c r="AW207" s="128"/>
      <c r="AX207" s="128"/>
      <c r="AY207" s="128" t="str">
        <f>'Reflection -1 '!BB206</f>
        <v>0</v>
      </c>
      <c r="AZ207" s="128"/>
      <c r="BA207" s="128"/>
      <c r="BB207" s="128">
        <f>'Reflection -2'!Q206</f>
        <v>3.3333333333333335</v>
      </c>
      <c r="BC207" s="128"/>
      <c r="BD207" s="128"/>
      <c r="BE207" s="128"/>
      <c r="BF207" s="128"/>
      <c r="BG207" s="128"/>
      <c r="BH207" s="128">
        <f>'Reflection -2'!BA206</f>
        <v>3</v>
      </c>
      <c r="BI207" s="128"/>
      <c r="BJ207" s="128"/>
      <c r="BK207" s="128">
        <f>'Reflection -3'!Q206</f>
        <v>2.6666666666666665</v>
      </c>
      <c r="BL207" s="128"/>
      <c r="BM207" s="128"/>
      <c r="BN207" s="128"/>
      <c r="BO207" s="128"/>
      <c r="BP207" s="128"/>
      <c r="BQ207" s="128">
        <f>'Reflection -3'!BA206</f>
        <v>2</v>
      </c>
      <c r="BR207" s="128"/>
      <c r="BS207" s="128"/>
      <c r="BT207" s="128">
        <f>'Reflection -3'!Q206</f>
        <v>2.6666666666666665</v>
      </c>
      <c r="BU207" s="128"/>
      <c r="BV207" s="128"/>
      <c r="BW207" s="128"/>
      <c r="BX207" s="128"/>
      <c r="BY207" s="128"/>
      <c r="BZ207" s="128">
        <f>'Reflection -4'!BA206</f>
        <v>3</v>
      </c>
      <c r="CA207" s="128"/>
      <c r="CB207" s="127"/>
      <c r="CC207" s="128">
        <f>AVERAGE(Internal!$E207,Internal!$O207,Internal!$Y207,Internal!$AI207,Internal!$AS207,Internal!$BB207,Internal!$BK207,Internal!$BT207)</f>
        <v>2.8666666666666671</v>
      </c>
      <c r="CD207" s="128">
        <f>AVERAGE(Internal!$F207,Internal!$P207,Internal!$Z207,Internal!$AJ207)</f>
        <v>2.833333333333333</v>
      </c>
      <c r="CE207" s="127">
        <f>AVERAGE(Internal!$AK207,Internal!$AA207,Internal!$Q207,Internal!$G207)</f>
        <v>2.25</v>
      </c>
      <c r="CF207" s="128">
        <f>AVERAGE(Internal!$H207,Internal!$R207,Internal!$AB207,Internal!$AL207)</f>
        <v>2.583333333333333</v>
      </c>
      <c r="CG207" s="127"/>
      <c r="CH207" s="128">
        <f>AVERAGE(Internal!$AN207,Internal!$AD207,Internal!$T207,Internal!$J207)</f>
        <v>3</v>
      </c>
      <c r="CI207" s="128">
        <f>Internal!$CC207+Internal!$CD207+Internal!$CE207+Internal!$CF207+Internal!$CH207</f>
        <v>13.533333333333333</v>
      </c>
      <c r="CJ207" s="128">
        <f>Internal!$CI207/25*100</f>
        <v>54.133333333333333</v>
      </c>
      <c r="CK207" s="128">
        <f>AVERAGE(Internal!$BZ207,Internal!$BQ207,Internal!$BH207,Internal!$AY207,Internal!$AP207,Internal!$AF207,Internal!$V207,Internal!$L207)</f>
        <v>2.2857142857142856</v>
      </c>
      <c r="CL207" s="128">
        <f>AVERAGE(Internal!$L207,Internal!$V207,Internal!$AF207,Internal!$AP207)</f>
        <v>2</v>
      </c>
      <c r="CM207" s="136"/>
    </row>
    <row r="208" spans="1:91" s="106" customFormat="1" ht="23.1" customHeight="1" x14ac:dyDescent="0.3">
      <c r="A208" s="131">
        <v>205</v>
      </c>
      <c r="B208" s="131" t="s">
        <v>443</v>
      </c>
      <c r="C208" s="132" t="s">
        <v>444</v>
      </c>
      <c r="D208" s="127"/>
      <c r="E208" s="127">
        <f>'RP 1'!Q207</f>
        <v>3</v>
      </c>
      <c r="F208" s="127">
        <f>'RP 1'!W207</f>
        <v>2</v>
      </c>
      <c r="G208" s="127">
        <f>'RP 1'!AC207</f>
        <v>2</v>
      </c>
      <c r="H208" s="127">
        <f>'RP 1'!AI207</f>
        <v>2</v>
      </c>
      <c r="I208" s="127"/>
      <c r="J208" s="127">
        <f>'RP 1'!AU207</f>
        <v>3</v>
      </c>
      <c r="K208" s="127">
        <f>'RP 1'!AZ207</f>
        <v>4</v>
      </c>
      <c r="L208" s="127">
        <f>'RP 1'!BG207</f>
        <v>0</v>
      </c>
      <c r="M208" s="127"/>
      <c r="N208" s="127"/>
      <c r="O208" s="127">
        <f>'R P- 2'!Q207</f>
        <v>2.8</v>
      </c>
      <c r="P208" s="127">
        <f>'R P- 2'!W207</f>
        <v>2</v>
      </c>
      <c r="Q208" s="127">
        <f>'R P- 2'!AC207</f>
        <v>2</v>
      </c>
      <c r="R208" s="127">
        <f>'R P- 2'!AI207</f>
        <v>2</v>
      </c>
      <c r="S208" s="127"/>
      <c r="T208" s="127">
        <f>'R P- 2'!AU207</f>
        <v>2</v>
      </c>
      <c r="U208" s="127">
        <f>'R P- 2'!BA207</f>
        <v>1.8333333333333333</v>
      </c>
      <c r="V208" s="127">
        <f>'R P- 2'!BG207</f>
        <v>2</v>
      </c>
      <c r="W208" s="127"/>
      <c r="X208" s="127"/>
      <c r="Y208" s="127" t="str">
        <f>'R P - 3'!Q207</f>
        <v>0</v>
      </c>
      <c r="Z208" s="127" t="str">
        <f>'R P - 3'!W207</f>
        <v>0</v>
      </c>
      <c r="AA208" s="127">
        <f>'R P - 3'!AC207</f>
        <v>0</v>
      </c>
      <c r="AB208" s="127" t="str">
        <f>'R P - 3'!AI207</f>
        <v>0</v>
      </c>
      <c r="AC208" s="127"/>
      <c r="AD208" s="127" t="str">
        <f>'R P - 3'!AU207</f>
        <v>0</v>
      </c>
      <c r="AE208" s="127" t="str">
        <f>'R P - 3'!BA207</f>
        <v>0</v>
      </c>
      <c r="AF208" s="127" t="str">
        <f>'R P - 3'!BG207</f>
        <v>0</v>
      </c>
      <c r="AG208" s="127"/>
      <c r="AH208" s="127"/>
      <c r="AI208" s="127" t="str">
        <f>'R P -4'!Q207</f>
        <v>0</v>
      </c>
      <c r="AJ208" s="127" t="str">
        <f>'R P -4'!W207</f>
        <v>0</v>
      </c>
      <c r="AK208" s="127" t="str">
        <f>'R P -4'!AC207</f>
        <v>0</v>
      </c>
      <c r="AL208" s="127" t="str">
        <f>'R P -4'!AI207</f>
        <v>0</v>
      </c>
      <c r="AM208" s="127"/>
      <c r="AN208" s="127" t="str">
        <f>'R P -4'!AU207</f>
        <v>0</v>
      </c>
      <c r="AO208" s="127" t="str">
        <f>'R P -4'!BA207</f>
        <v>0</v>
      </c>
      <c r="AP208" s="127" t="str">
        <f>'R P -4'!BG207</f>
        <v>0</v>
      </c>
      <c r="AQ208" s="127"/>
      <c r="AR208" s="127"/>
      <c r="AS208" s="127" t="str">
        <f>'Reflection -1 '!R207</f>
        <v>0</v>
      </c>
      <c r="AT208" s="127"/>
      <c r="AU208" s="127"/>
      <c r="AV208" s="127"/>
      <c r="AW208" s="127"/>
      <c r="AX208" s="127"/>
      <c r="AY208" s="127" t="str">
        <f>'Reflection -1 '!BB207</f>
        <v>0</v>
      </c>
      <c r="AZ208" s="127"/>
      <c r="BA208" s="127"/>
      <c r="BB208" s="127">
        <f>'Reflection -2'!Q207</f>
        <v>2.6666666666666665</v>
      </c>
      <c r="BC208" s="127"/>
      <c r="BD208" s="127"/>
      <c r="BE208" s="127"/>
      <c r="BF208" s="127"/>
      <c r="BG208" s="127"/>
      <c r="BH208" s="127">
        <f>'Reflection -2'!BA207</f>
        <v>3</v>
      </c>
      <c r="BI208" s="127"/>
      <c r="BJ208" s="127"/>
      <c r="BK208" s="127">
        <f>'Reflection -3'!Q207</f>
        <v>2</v>
      </c>
      <c r="BL208" s="127"/>
      <c r="BM208" s="127"/>
      <c r="BN208" s="127"/>
      <c r="BO208" s="127"/>
      <c r="BP208" s="127"/>
      <c r="BQ208" s="127">
        <f>'Reflection -3'!BA207</f>
        <v>1.3333333333333333</v>
      </c>
      <c r="BR208" s="127"/>
      <c r="BS208" s="127"/>
      <c r="BT208" s="127">
        <f>'Reflection -3'!Q207</f>
        <v>2</v>
      </c>
      <c r="BU208" s="127"/>
      <c r="BV208" s="127"/>
      <c r="BW208" s="127"/>
      <c r="BX208" s="127"/>
      <c r="BY208" s="127"/>
      <c r="BZ208" s="127">
        <f>'Reflection -4'!BA207</f>
        <v>3</v>
      </c>
      <c r="CA208" s="127"/>
      <c r="CB208" s="127"/>
      <c r="CC208" s="127">
        <f>AVERAGE(Internal!$E208,Internal!$O208,Internal!$Y208,Internal!$AI208,Internal!$AS208,Internal!$BB208,Internal!$BK208,Internal!$BT208)</f>
        <v>2.4933333333333332</v>
      </c>
      <c r="CD208" s="127">
        <f>AVERAGE(Internal!$F208,Internal!$P208,Internal!$Z208,Internal!$AJ208)</f>
        <v>2</v>
      </c>
      <c r="CE208" s="127">
        <f>AVERAGE(Internal!$AK208,Internal!$AA208,Internal!$Q208,Internal!$G208)</f>
        <v>1.3333333333333333</v>
      </c>
      <c r="CF208" s="127">
        <f>AVERAGE(Internal!$H208,Internal!$R208,Internal!$AB208,Internal!$AL208)</f>
        <v>2</v>
      </c>
      <c r="CG208" s="127"/>
      <c r="CH208" s="127">
        <f>AVERAGE(Internal!$AN208,Internal!$AD208,Internal!$T208,Internal!$J208)</f>
        <v>2.5</v>
      </c>
      <c r="CI208" s="127">
        <f>Internal!$CC208+Internal!$CD208+Internal!$CE208+Internal!$CF208+Internal!$CH208</f>
        <v>10.326666666666666</v>
      </c>
      <c r="CJ208" s="127">
        <f>Internal!$CI208/25*100</f>
        <v>41.306666666666665</v>
      </c>
      <c r="CK208" s="127">
        <f>AVERAGE(Internal!$BZ208,Internal!$BQ208,Internal!$BH208,Internal!$AY208,Internal!$AP208,Internal!$AF208,Internal!$V208,Internal!$L208)</f>
        <v>1.8666666666666665</v>
      </c>
      <c r="CL208" s="127">
        <f>AVERAGE(Internal!$L208,Internal!$V208,Internal!$AF208,Internal!$AP208)</f>
        <v>1</v>
      </c>
      <c r="CM208" s="133"/>
    </row>
    <row r="209" spans="1:91" s="106" customFormat="1" ht="23.1" customHeight="1" x14ac:dyDescent="0.3">
      <c r="A209" s="134">
        <v>206</v>
      </c>
      <c r="B209" s="134" t="s">
        <v>445</v>
      </c>
      <c r="C209" s="135" t="s">
        <v>446</v>
      </c>
      <c r="D209" s="128"/>
      <c r="E209" s="128">
        <f>'RP 1'!Q208</f>
        <v>2.8</v>
      </c>
      <c r="F209" s="128">
        <f>'RP 1'!W208</f>
        <v>3</v>
      </c>
      <c r="G209" s="127">
        <f>'RP 1'!AC208</f>
        <v>2</v>
      </c>
      <c r="H209" s="127">
        <f>'RP 1'!AI208</f>
        <v>2</v>
      </c>
      <c r="I209" s="128"/>
      <c r="J209" s="128">
        <f>'RP 1'!AU208</f>
        <v>3</v>
      </c>
      <c r="K209" s="128">
        <f>'RP 1'!AZ208</f>
        <v>3</v>
      </c>
      <c r="L209" s="128">
        <f>'RP 1'!BG208</f>
        <v>0</v>
      </c>
      <c r="M209" s="128"/>
      <c r="N209" s="128"/>
      <c r="O209" s="128">
        <f>'R P- 2'!Q208</f>
        <v>2.6</v>
      </c>
      <c r="P209" s="128">
        <f>'R P- 2'!W208</f>
        <v>2</v>
      </c>
      <c r="Q209" s="128">
        <f>'R P- 2'!AC208</f>
        <v>2</v>
      </c>
      <c r="R209" s="128">
        <f>'R P- 2'!AI208</f>
        <v>2</v>
      </c>
      <c r="S209" s="128"/>
      <c r="T209" s="128">
        <f>'R P- 2'!AU208</f>
        <v>2</v>
      </c>
      <c r="U209" s="128">
        <f>'R P- 2'!BA208</f>
        <v>1.8333333333333333</v>
      </c>
      <c r="V209" s="128">
        <f>'R P- 2'!BG208</f>
        <v>4</v>
      </c>
      <c r="W209" s="128"/>
      <c r="X209" s="128"/>
      <c r="Y209" s="128">
        <f>'R P - 3'!Q208</f>
        <v>3</v>
      </c>
      <c r="Z209" s="128">
        <f>'R P - 3'!W208</f>
        <v>2</v>
      </c>
      <c r="AA209" s="128">
        <f>'R P - 3'!AC208</f>
        <v>1</v>
      </c>
      <c r="AB209" s="128">
        <f>'R P - 3'!AI208</f>
        <v>1.3333333333333333</v>
      </c>
      <c r="AC209" s="128"/>
      <c r="AD209" s="128">
        <f>'R P - 3'!AU208</f>
        <v>2</v>
      </c>
      <c r="AE209" s="128">
        <f>'R P - 3'!BA208</f>
        <v>2</v>
      </c>
      <c r="AF209" s="128">
        <f>'R P - 3'!BG208</f>
        <v>2</v>
      </c>
      <c r="AG209" s="128"/>
      <c r="AH209" s="128"/>
      <c r="AI209" s="128">
        <f>'R P -4'!Q208</f>
        <v>2.4</v>
      </c>
      <c r="AJ209" s="128">
        <f>'R P -4'!W208</f>
        <v>3</v>
      </c>
      <c r="AK209" s="128">
        <f>'R P -4'!AC208</f>
        <v>2</v>
      </c>
      <c r="AL209" s="128">
        <f>'R P -4'!AI208</f>
        <v>5</v>
      </c>
      <c r="AM209" s="128"/>
      <c r="AN209" s="128">
        <f>'R P -4'!AU208</f>
        <v>1.6666666666666667</v>
      </c>
      <c r="AO209" s="128">
        <f>'R P -4'!BA208</f>
        <v>5</v>
      </c>
      <c r="AP209" s="128">
        <f>'R P -4'!BG208</f>
        <v>2.5</v>
      </c>
      <c r="AQ209" s="128"/>
      <c r="AR209" s="128"/>
      <c r="AS209" s="128" t="str">
        <f>'Reflection -1 '!R208</f>
        <v>0</v>
      </c>
      <c r="AT209" s="128"/>
      <c r="AU209" s="128"/>
      <c r="AV209" s="128"/>
      <c r="AW209" s="128"/>
      <c r="AX209" s="128"/>
      <c r="AY209" s="128" t="str">
        <f>'Reflection -1 '!BB208</f>
        <v>0</v>
      </c>
      <c r="AZ209" s="128"/>
      <c r="BA209" s="128"/>
      <c r="BB209" s="128">
        <f>'Reflection -2'!Q208</f>
        <v>3</v>
      </c>
      <c r="BC209" s="128"/>
      <c r="BD209" s="128"/>
      <c r="BE209" s="128"/>
      <c r="BF209" s="128"/>
      <c r="BG209" s="128"/>
      <c r="BH209" s="128">
        <f>'Reflection -2'!BA208</f>
        <v>3</v>
      </c>
      <c r="BI209" s="128"/>
      <c r="BJ209" s="128"/>
      <c r="BK209" s="128">
        <f>'Reflection -3'!Q208</f>
        <v>3</v>
      </c>
      <c r="BL209" s="128"/>
      <c r="BM209" s="128"/>
      <c r="BN209" s="128"/>
      <c r="BO209" s="128"/>
      <c r="BP209" s="128"/>
      <c r="BQ209" s="128">
        <f>'Reflection -3'!BA208</f>
        <v>2</v>
      </c>
      <c r="BR209" s="128"/>
      <c r="BS209" s="128"/>
      <c r="BT209" s="128">
        <f>'Reflection -3'!Q208</f>
        <v>3</v>
      </c>
      <c r="BU209" s="128"/>
      <c r="BV209" s="128"/>
      <c r="BW209" s="128"/>
      <c r="BX209" s="128"/>
      <c r="BY209" s="128"/>
      <c r="BZ209" s="128">
        <f>'Reflection -4'!BA208</f>
        <v>3</v>
      </c>
      <c r="CA209" s="128"/>
      <c r="CB209" s="127"/>
      <c r="CC209" s="128">
        <f>AVERAGE(Internal!$E209,Internal!$O209,Internal!$Y209,Internal!$AI209,Internal!$AS209,Internal!$BB209,Internal!$BK209,Internal!$BT209)</f>
        <v>2.8285714285714287</v>
      </c>
      <c r="CD209" s="128">
        <f>AVERAGE(Internal!$F209,Internal!$P209,Internal!$Z209,Internal!$AJ209)</f>
        <v>2.5</v>
      </c>
      <c r="CE209" s="127">
        <f>AVERAGE(Internal!$AK209,Internal!$AA209,Internal!$Q209,Internal!$G209)</f>
        <v>1.75</v>
      </c>
      <c r="CF209" s="128">
        <f>AVERAGE(Internal!$H209,Internal!$R209,Internal!$AB209,Internal!$AL209)</f>
        <v>2.583333333333333</v>
      </c>
      <c r="CG209" s="127"/>
      <c r="CH209" s="128">
        <f>AVERAGE(Internal!$AN209,Internal!$AD209,Internal!$T209,Internal!$J209)</f>
        <v>2.166666666666667</v>
      </c>
      <c r="CI209" s="128">
        <f>Internal!$CC209+Internal!$CD209+Internal!$CE209+Internal!$CF209+Internal!$CH209</f>
        <v>11.828571428571429</v>
      </c>
      <c r="CJ209" s="128">
        <f>Internal!$CI209/25*100</f>
        <v>47.314285714285717</v>
      </c>
      <c r="CK209" s="128">
        <f>AVERAGE(Internal!$BZ209,Internal!$BQ209,Internal!$BH209,Internal!$AY209,Internal!$AP209,Internal!$AF209,Internal!$V209,Internal!$L209)</f>
        <v>2.3571428571428572</v>
      </c>
      <c r="CL209" s="128">
        <f>AVERAGE(Internal!$L209,Internal!$V209,Internal!$AF209,Internal!$AP209)</f>
        <v>2.125</v>
      </c>
      <c r="CM209" s="136"/>
    </row>
    <row r="210" spans="1:91" s="106" customFormat="1" ht="23.1" customHeight="1" x14ac:dyDescent="0.3">
      <c r="A210" s="131">
        <v>207</v>
      </c>
      <c r="B210" s="131" t="s">
        <v>447</v>
      </c>
      <c r="C210" s="132" t="s">
        <v>448</v>
      </c>
      <c r="D210" s="127"/>
      <c r="E210" s="127">
        <f>'RP 1'!Q209</f>
        <v>2.8</v>
      </c>
      <c r="F210" s="127">
        <f>'RP 1'!W209</f>
        <v>3</v>
      </c>
      <c r="G210" s="127">
        <f>'RP 1'!AC209</f>
        <v>4</v>
      </c>
      <c r="H210" s="127">
        <f>'RP 1'!AI209</f>
        <v>3</v>
      </c>
      <c r="I210" s="127"/>
      <c r="J210" s="127">
        <f>'RP 1'!AU209</f>
        <v>3</v>
      </c>
      <c r="K210" s="127">
        <f>'RP 1'!AZ209</f>
        <v>4</v>
      </c>
      <c r="L210" s="127">
        <f>'RP 1'!BG209</f>
        <v>0</v>
      </c>
      <c r="M210" s="127"/>
      <c r="N210" s="127"/>
      <c r="O210" s="127">
        <f>'R P- 2'!Q209</f>
        <v>3.8</v>
      </c>
      <c r="P210" s="127">
        <f>'R P- 2'!W209</f>
        <v>4</v>
      </c>
      <c r="Q210" s="127">
        <f>'R P- 2'!AC209</f>
        <v>4</v>
      </c>
      <c r="R210" s="127">
        <f>'R P- 2'!AI209</f>
        <v>3</v>
      </c>
      <c r="S210" s="127"/>
      <c r="T210" s="127">
        <f>'R P- 2'!AU209</f>
        <v>2</v>
      </c>
      <c r="U210" s="127">
        <f>'R P- 2'!BA209</f>
        <v>2.6666666666666665</v>
      </c>
      <c r="V210" s="127">
        <f>'R P- 2'!BG209</f>
        <v>4</v>
      </c>
      <c r="W210" s="127"/>
      <c r="X210" s="127"/>
      <c r="Y210" s="127">
        <f>'R P - 3'!Q209</f>
        <v>3</v>
      </c>
      <c r="Z210" s="127">
        <f>'R P - 3'!W209</f>
        <v>2</v>
      </c>
      <c r="AA210" s="127">
        <f>'R P - 3'!AC209</f>
        <v>1</v>
      </c>
      <c r="AB210" s="127">
        <f>'R P - 3'!AI209</f>
        <v>1.3333333333333333</v>
      </c>
      <c r="AC210" s="127"/>
      <c r="AD210" s="127">
        <f>'R P - 3'!AU209</f>
        <v>2</v>
      </c>
      <c r="AE210" s="127">
        <f>'R P - 3'!BA209</f>
        <v>2</v>
      </c>
      <c r="AF210" s="127">
        <f>'R P - 3'!BG209</f>
        <v>2</v>
      </c>
      <c r="AG210" s="127"/>
      <c r="AH210" s="127"/>
      <c r="AI210" s="127">
        <f>'R P -4'!Q209</f>
        <v>2.4</v>
      </c>
      <c r="AJ210" s="127">
        <f>'R P -4'!W209</f>
        <v>3</v>
      </c>
      <c r="AK210" s="127">
        <f>'R P -4'!AC209</f>
        <v>2</v>
      </c>
      <c r="AL210" s="127">
        <f>'R P -4'!AI209</f>
        <v>2</v>
      </c>
      <c r="AM210" s="127"/>
      <c r="AN210" s="127">
        <f>'R P -4'!AU209</f>
        <v>3</v>
      </c>
      <c r="AO210" s="127">
        <f>'R P -4'!BA209</f>
        <v>1</v>
      </c>
      <c r="AP210" s="127">
        <f>'R P -4'!BG209</f>
        <v>3.5</v>
      </c>
      <c r="AQ210" s="127"/>
      <c r="AR210" s="127"/>
      <c r="AS210" s="127" t="str">
        <f>'Reflection -1 '!R209</f>
        <v>0</v>
      </c>
      <c r="AT210" s="127"/>
      <c r="AU210" s="127"/>
      <c r="AV210" s="127"/>
      <c r="AW210" s="127"/>
      <c r="AX210" s="127"/>
      <c r="AY210" s="127" t="str">
        <f>'Reflection -1 '!BB209</f>
        <v>0</v>
      </c>
      <c r="AZ210" s="127"/>
      <c r="BA210" s="127"/>
      <c r="BB210" s="127" t="str">
        <f>'Reflection -2'!Q209</f>
        <v>0</v>
      </c>
      <c r="BC210" s="127"/>
      <c r="BD210" s="127"/>
      <c r="BE210" s="127"/>
      <c r="BF210" s="127"/>
      <c r="BG210" s="127"/>
      <c r="BH210" s="127" t="str">
        <f>'Reflection -2'!BA209</f>
        <v>0</v>
      </c>
      <c r="BI210" s="127"/>
      <c r="BJ210" s="127"/>
      <c r="BK210" s="127" t="str">
        <f>'Reflection -3'!Q209</f>
        <v>0</v>
      </c>
      <c r="BL210" s="127"/>
      <c r="BM210" s="127"/>
      <c r="BN210" s="127"/>
      <c r="BO210" s="127"/>
      <c r="BP210" s="127"/>
      <c r="BQ210" s="127" t="str">
        <f>'Reflection -3'!BA209</f>
        <v>0</v>
      </c>
      <c r="BR210" s="127"/>
      <c r="BS210" s="127"/>
      <c r="BT210" s="127" t="str">
        <f>'Reflection -3'!Q209</f>
        <v>0</v>
      </c>
      <c r="BU210" s="127"/>
      <c r="BV210" s="127"/>
      <c r="BW210" s="127"/>
      <c r="BX210" s="127"/>
      <c r="BY210" s="127"/>
      <c r="BZ210" s="127" t="str">
        <f>'Reflection -4'!BA209</f>
        <v>0</v>
      </c>
      <c r="CA210" s="127"/>
      <c r="CB210" s="127"/>
      <c r="CC210" s="127">
        <f>AVERAGE(Internal!$E210,Internal!$O210,Internal!$Y210,Internal!$AI210,Internal!$AS210,Internal!$BB210,Internal!$BK210,Internal!$BT210)</f>
        <v>3</v>
      </c>
      <c r="CD210" s="127">
        <f>AVERAGE(Internal!$F210,Internal!$P210,Internal!$Z210,Internal!$AJ210)</f>
        <v>3</v>
      </c>
      <c r="CE210" s="127">
        <f>AVERAGE(Internal!$AK210,Internal!$AA210,Internal!$Q210,Internal!$G210)</f>
        <v>2.75</v>
      </c>
      <c r="CF210" s="127">
        <f>AVERAGE(Internal!$H210,Internal!$R210,Internal!$AB210,Internal!$AL210)</f>
        <v>2.333333333333333</v>
      </c>
      <c r="CG210" s="127"/>
      <c r="CH210" s="127">
        <f>AVERAGE(Internal!$AN210,Internal!$AD210,Internal!$T210,Internal!$J210)</f>
        <v>2.5</v>
      </c>
      <c r="CI210" s="127">
        <f>Internal!$CC210+Internal!$CD210+Internal!$CE210+Internal!$CF210+Internal!$CH210</f>
        <v>13.583333333333332</v>
      </c>
      <c r="CJ210" s="127">
        <f>Internal!$CI210/25*100</f>
        <v>54.333333333333336</v>
      </c>
      <c r="CK210" s="127">
        <f>AVERAGE(Internal!$BZ210,Internal!$BQ210,Internal!$BH210,Internal!$AY210,Internal!$AP210,Internal!$AF210,Internal!$V210,Internal!$L210)</f>
        <v>2.375</v>
      </c>
      <c r="CL210" s="127">
        <f>AVERAGE(Internal!$L210,Internal!$V210,Internal!$AF210,Internal!$AP210)</f>
        <v>2.375</v>
      </c>
      <c r="CM210" s="133"/>
    </row>
    <row r="211" spans="1:91" s="106" customFormat="1" ht="23.1" customHeight="1" x14ac:dyDescent="0.3">
      <c r="A211" s="134">
        <v>208</v>
      </c>
      <c r="B211" s="134" t="s">
        <v>73</v>
      </c>
      <c r="C211" s="135" t="s">
        <v>493</v>
      </c>
      <c r="D211" s="128"/>
      <c r="E211" s="128">
        <f>'RP 1'!Q210</f>
        <v>2.8</v>
      </c>
      <c r="F211" s="128">
        <f>'RP 1'!W210</f>
        <v>3</v>
      </c>
      <c r="G211" s="127">
        <f>'RP 1'!AC210</f>
        <v>2.5</v>
      </c>
      <c r="H211" s="127">
        <f>'RP 1'!AI210</f>
        <v>1</v>
      </c>
      <c r="I211" s="128"/>
      <c r="J211" s="128">
        <f>'RP 1'!AU210</f>
        <v>1</v>
      </c>
      <c r="K211" s="128">
        <f>'RP 1'!AZ210</f>
        <v>1</v>
      </c>
      <c r="L211" s="128">
        <f>'RP 1'!BG210</f>
        <v>0</v>
      </c>
      <c r="M211" s="128"/>
      <c r="N211" s="128"/>
      <c r="O211" s="128">
        <f>'R P- 2'!Q210</f>
        <v>2.8</v>
      </c>
      <c r="P211" s="128">
        <f>'R P- 2'!W210</f>
        <v>3</v>
      </c>
      <c r="Q211" s="128">
        <f>'R P- 2'!AC210</f>
        <v>2.5</v>
      </c>
      <c r="R211" s="128">
        <f>'R P- 2'!AI210</f>
        <v>1</v>
      </c>
      <c r="S211" s="128"/>
      <c r="T211" s="128">
        <f>'R P- 2'!AU210</f>
        <v>1</v>
      </c>
      <c r="U211" s="128">
        <f>'R P- 2'!BA210</f>
        <v>1</v>
      </c>
      <c r="V211" s="128">
        <f>'R P- 2'!BG210</f>
        <v>3</v>
      </c>
      <c r="W211" s="128"/>
      <c r="X211" s="128"/>
      <c r="Y211" s="128">
        <f>'R P - 3'!Q210</f>
        <v>0.6</v>
      </c>
      <c r="Z211" s="128">
        <f>'R P - 3'!W210</f>
        <v>0</v>
      </c>
      <c r="AA211" s="128">
        <f>'R P - 3'!AC210</f>
        <v>0</v>
      </c>
      <c r="AB211" s="128">
        <f>'R P - 3'!AI210</f>
        <v>0</v>
      </c>
      <c r="AC211" s="128"/>
      <c r="AD211" s="128">
        <f>'R P - 3'!AU210</f>
        <v>0</v>
      </c>
      <c r="AE211" s="128">
        <f>'R P - 3'!BA210</f>
        <v>0</v>
      </c>
      <c r="AF211" s="128">
        <f>'R P - 3'!BG210</f>
        <v>0</v>
      </c>
      <c r="AG211" s="128"/>
      <c r="AH211" s="128"/>
      <c r="AI211" s="128">
        <f>'R P -4'!Q210</f>
        <v>0</v>
      </c>
      <c r="AJ211" s="128">
        <f>'R P -4'!W210</f>
        <v>0</v>
      </c>
      <c r="AK211" s="128">
        <f>'R P -4'!AC210</f>
        <v>0</v>
      </c>
      <c r="AL211" s="128">
        <f>'R P -4'!AI210</f>
        <v>0</v>
      </c>
      <c r="AM211" s="128"/>
      <c r="AN211" s="128">
        <f>'R P -4'!AU210</f>
        <v>0</v>
      </c>
      <c r="AO211" s="128">
        <f>'R P -4'!BA210</f>
        <v>0</v>
      </c>
      <c r="AP211" s="128">
        <f>'R P -4'!BG210</f>
        <v>2.5</v>
      </c>
      <c r="AQ211" s="128"/>
      <c r="AR211" s="128"/>
      <c r="AS211" s="128">
        <f>'Reflection -1 '!R210</f>
        <v>2.6666666666666665</v>
      </c>
      <c r="AT211" s="128"/>
      <c r="AU211" s="128"/>
      <c r="AV211" s="128"/>
      <c r="AW211" s="128"/>
      <c r="AX211" s="128"/>
      <c r="AY211" s="128">
        <f>'Reflection -1 '!BB210</f>
        <v>4</v>
      </c>
      <c r="AZ211" s="128"/>
      <c r="BA211" s="128"/>
      <c r="BB211" s="128">
        <f>'Reflection -2'!Q210</f>
        <v>3.6666666666666665</v>
      </c>
      <c r="BC211" s="128"/>
      <c r="BD211" s="128"/>
      <c r="BE211" s="128"/>
      <c r="BF211" s="128"/>
      <c r="BG211" s="128"/>
      <c r="BH211" s="128">
        <f>'Reflection -2'!BA210</f>
        <v>2.5</v>
      </c>
      <c r="BI211" s="128"/>
      <c r="BJ211" s="128"/>
      <c r="BK211" s="128">
        <f>'Reflection -3'!Q210</f>
        <v>4</v>
      </c>
      <c r="BL211" s="128"/>
      <c r="BM211" s="128"/>
      <c r="BN211" s="128"/>
      <c r="BO211" s="128"/>
      <c r="BP211" s="128"/>
      <c r="BQ211" s="128">
        <f>'Reflection -3'!BA210</f>
        <v>1.6666666666666667</v>
      </c>
      <c r="BR211" s="128"/>
      <c r="BS211" s="128"/>
      <c r="BT211" s="128">
        <f>'Reflection -3'!Q210</f>
        <v>4</v>
      </c>
      <c r="BU211" s="128"/>
      <c r="BV211" s="128"/>
      <c r="BW211" s="128"/>
      <c r="BX211" s="128"/>
      <c r="BY211" s="128"/>
      <c r="BZ211" s="128">
        <f>'Reflection -4'!BA210</f>
        <v>2.5</v>
      </c>
      <c r="CA211" s="128"/>
      <c r="CB211" s="127"/>
      <c r="CC211" s="128">
        <f>AVERAGE(Internal!$E211,Internal!$O211,Internal!$Y211,Internal!$AI211,Internal!$AS211,Internal!$BB211,Internal!$BK211,Internal!$BT211)</f>
        <v>2.5666666666666664</v>
      </c>
      <c r="CD211" s="128">
        <f>AVERAGE(Internal!$F211,Internal!$P211,Internal!$Z211,Internal!$AJ211)</f>
        <v>1.5</v>
      </c>
      <c r="CE211" s="127">
        <f>AVERAGE(Internal!$AK211,Internal!$AA211,Internal!$Q211,Internal!$G211)</f>
        <v>1.25</v>
      </c>
      <c r="CF211" s="128">
        <f>AVERAGE(Internal!$H211,Internal!$R211,Internal!$AB211,Internal!$AL211)</f>
        <v>0.5</v>
      </c>
      <c r="CG211" s="127"/>
      <c r="CH211" s="128">
        <f>AVERAGE(Internal!$AN211,Internal!$AD211,Internal!$T211,Internal!$J211)</f>
        <v>0.5</v>
      </c>
      <c r="CI211" s="128">
        <f>Internal!$CC211+Internal!$CD211+Internal!$CE211+Internal!$CF211+Internal!$CH211</f>
        <v>6.3166666666666664</v>
      </c>
      <c r="CJ211" s="128">
        <f>Internal!$CI211/25*100</f>
        <v>25.266666666666666</v>
      </c>
      <c r="CK211" s="128">
        <f>AVERAGE(Internal!$BZ211,Internal!$BQ211,Internal!$BH211,Internal!$AY211,Internal!$AP211,Internal!$AF211,Internal!$V211,Internal!$L211)</f>
        <v>2.0208333333333335</v>
      </c>
      <c r="CL211" s="128">
        <f>AVERAGE(Internal!$L211,Internal!$V211,Internal!$AF211,Internal!$AP211)</f>
        <v>1.375</v>
      </c>
      <c r="CM211" s="136"/>
    </row>
    <row r="212" spans="1:91" s="106" customFormat="1" ht="23.1" customHeight="1" x14ac:dyDescent="0.3">
      <c r="A212" s="131">
        <v>209</v>
      </c>
      <c r="B212" s="131" t="s">
        <v>450</v>
      </c>
      <c r="C212" s="132" t="s">
        <v>451</v>
      </c>
      <c r="D212" s="127"/>
      <c r="E212" s="127">
        <f>'RP 1'!Q211</f>
        <v>1.8</v>
      </c>
      <c r="F212" s="127">
        <f>'RP 1'!W211</f>
        <v>4</v>
      </c>
      <c r="G212" s="127">
        <f>'RP 1'!AC211</f>
        <v>3.5</v>
      </c>
      <c r="H212" s="127">
        <f>'RP 1'!AI211</f>
        <v>3</v>
      </c>
      <c r="I212" s="127"/>
      <c r="J212" s="127">
        <f>'RP 1'!AU211</f>
        <v>3</v>
      </c>
      <c r="K212" s="127">
        <f>'RP 1'!AZ211</f>
        <v>4</v>
      </c>
      <c r="L212" s="127">
        <f>'RP 1'!BG211</f>
        <v>0</v>
      </c>
      <c r="M212" s="127"/>
      <c r="N212" s="127"/>
      <c r="O212" s="127">
        <f>'R P- 2'!Q211</f>
        <v>3.8</v>
      </c>
      <c r="P212" s="127">
        <f>'R P- 2'!W211</f>
        <v>4</v>
      </c>
      <c r="Q212" s="127">
        <f>'R P- 2'!AC211</f>
        <v>3.5</v>
      </c>
      <c r="R212" s="127">
        <f>'R P- 2'!AI211</f>
        <v>3</v>
      </c>
      <c r="S212" s="127"/>
      <c r="T212" s="127">
        <f>'R P- 2'!AU211</f>
        <v>2</v>
      </c>
      <c r="U212" s="127">
        <f>'R P- 2'!BA211</f>
        <v>2.6666666666666665</v>
      </c>
      <c r="V212" s="127">
        <f>'R P- 2'!BG211</f>
        <v>4</v>
      </c>
      <c r="W212" s="127"/>
      <c r="X212" s="127"/>
      <c r="Y212" s="127">
        <f>'R P - 3'!Q211</f>
        <v>2</v>
      </c>
      <c r="Z212" s="127">
        <f>'R P - 3'!W211</f>
        <v>2</v>
      </c>
      <c r="AA212" s="127">
        <f>'R P - 3'!AC211</f>
        <v>1</v>
      </c>
      <c r="AB212" s="127">
        <f>'R P - 3'!AI211</f>
        <v>1.3333333333333333</v>
      </c>
      <c r="AC212" s="127"/>
      <c r="AD212" s="127">
        <f>'R P - 3'!AU211</f>
        <v>2</v>
      </c>
      <c r="AE212" s="127">
        <f>'R P - 3'!BA211</f>
        <v>2</v>
      </c>
      <c r="AF212" s="127">
        <f>'R P - 3'!BG211</f>
        <v>2</v>
      </c>
      <c r="AG212" s="127"/>
      <c r="AH212" s="127"/>
      <c r="AI212" s="127" t="str">
        <f>'R P -4'!Q211</f>
        <v>0</v>
      </c>
      <c r="AJ212" s="127" t="str">
        <f>'R P -4'!W211</f>
        <v>0</v>
      </c>
      <c r="AK212" s="127" t="str">
        <f>'R P -4'!AC211</f>
        <v>0</v>
      </c>
      <c r="AL212" s="127" t="str">
        <f>'R P -4'!AI211</f>
        <v>0</v>
      </c>
      <c r="AM212" s="127"/>
      <c r="AN212" s="127" t="str">
        <f>'R P -4'!AU211</f>
        <v>0</v>
      </c>
      <c r="AO212" s="127" t="str">
        <f>'R P -4'!BA211</f>
        <v>0</v>
      </c>
      <c r="AP212" s="127" t="str">
        <f>'R P -4'!BG211</f>
        <v>0</v>
      </c>
      <c r="AQ212" s="127"/>
      <c r="AR212" s="127"/>
      <c r="AS212" s="127" t="str">
        <f>'Reflection -1 '!R211</f>
        <v>0</v>
      </c>
      <c r="AT212" s="127"/>
      <c r="AU212" s="127"/>
      <c r="AV212" s="127"/>
      <c r="AW212" s="127"/>
      <c r="AX212" s="127"/>
      <c r="AY212" s="127" t="str">
        <f>'Reflection -1 '!BB211</f>
        <v>0</v>
      </c>
      <c r="AZ212" s="127"/>
      <c r="BA212" s="127"/>
      <c r="BB212" s="127" t="str">
        <f>'Reflection -2'!Q211</f>
        <v>0</v>
      </c>
      <c r="BC212" s="127"/>
      <c r="BD212" s="127"/>
      <c r="BE212" s="127"/>
      <c r="BF212" s="127"/>
      <c r="BG212" s="127"/>
      <c r="BH212" s="127" t="str">
        <f>'Reflection -2'!BA211</f>
        <v>0</v>
      </c>
      <c r="BI212" s="127"/>
      <c r="BJ212" s="127"/>
      <c r="BK212" s="127" t="str">
        <f>'Reflection -3'!Q211</f>
        <v>0</v>
      </c>
      <c r="BL212" s="127"/>
      <c r="BM212" s="127"/>
      <c r="BN212" s="127"/>
      <c r="BO212" s="127"/>
      <c r="BP212" s="127"/>
      <c r="BQ212" s="127" t="str">
        <f>'Reflection -3'!BA211</f>
        <v>0</v>
      </c>
      <c r="BR212" s="127"/>
      <c r="BS212" s="127"/>
      <c r="BT212" s="127" t="str">
        <f>'Reflection -3'!Q211</f>
        <v>0</v>
      </c>
      <c r="BU212" s="127"/>
      <c r="BV212" s="127"/>
      <c r="BW212" s="127"/>
      <c r="BX212" s="127"/>
      <c r="BY212" s="127"/>
      <c r="BZ212" s="127" t="str">
        <f>'Reflection -4'!BA211</f>
        <v>0</v>
      </c>
      <c r="CA212" s="127"/>
      <c r="CB212" s="127"/>
      <c r="CC212" s="127">
        <f>AVERAGE(Internal!$E212,Internal!$O212,Internal!$Y212,Internal!$AI212,Internal!$AS212,Internal!$BB212,Internal!$BK212,Internal!$BT212)</f>
        <v>2.5333333333333332</v>
      </c>
      <c r="CD212" s="127">
        <f>AVERAGE(Internal!$F212,Internal!$P212,Internal!$Z212,Internal!$AJ212)</f>
        <v>3.3333333333333335</v>
      </c>
      <c r="CE212" s="127">
        <f>AVERAGE(Internal!$AK212,Internal!$AA212,Internal!$Q212,Internal!$G212)</f>
        <v>2.6666666666666665</v>
      </c>
      <c r="CF212" s="127">
        <f>AVERAGE(Internal!$H212,Internal!$R212,Internal!$AB212,Internal!$AL212)</f>
        <v>2.4444444444444442</v>
      </c>
      <c r="CG212" s="127"/>
      <c r="CH212" s="127">
        <f>AVERAGE(Internal!$AN212,Internal!$AD212,Internal!$T212,Internal!$J212)</f>
        <v>2.3333333333333335</v>
      </c>
      <c r="CI212" s="127">
        <f>Internal!$CC212+Internal!$CD212+Internal!$CE212+Internal!$CF212+Internal!$CH212</f>
        <v>13.311111111111112</v>
      </c>
      <c r="CJ212" s="127">
        <f>Internal!$CI212/25*100</f>
        <v>53.244444444444447</v>
      </c>
      <c r="CK212" s="127">
        <f>AVERAGE(Internal!$BZ212,Internal!$BQ212,Internal!$BH212,Internal!$AY212,Internal!$AP212,Internal!$AF212,Internal!$V212,Internal!$L212)</f>
        <v>2</v>
      </c>
      <c r="CL212" s="127">
        <f>AVERAGE(Internal!$L212,Internal!$V212,Internal!$AF212,Internal!$AP212)</f>
        <v>2</v>
      </c>
      <c r="CM212" s="133"/>
    </row>
    <row r="213" spans="1:91" s="106" customFormat="1" ht="23.1" customHeight="1" x14ac:dyDescent="0.3">
      <c r="A213" s="134">
        <v>210</v>
      </c>
      <c r="B213" s="134" t="s">
        <v>452</v>
      </c>
      <c r="C213" s="135" t="s">
        <v>453</v>
      </c>
      <c r="D213" s="128"/>
      <c r="E213" s="128">
        <f>'RP 1'!Q212</f>
        <v>3</v>
      </c>
      <c r="F213" s="128">
        <f>'RP 1'!W212</f>
        <v>2</v>
      </c>
      <c r="G213" s="127">
        <f>'RP 1'!AC212</f>
        <v>2</v>
      </c>
      <c r="H213" s="127">
        <f>'RP 1'!AI212</f>
        <v>2</v>
      </c>
      <c r="I213" s="128"/>
      <c r="J213" s="128">
        <f>'RP 1'!AU212</f>
        <v>3</v>
      </c>
      <c r="K213" s="128">
        <f>'RP 1'!AZ212</f>
        <v>2</v>
      </c>
      <c r="L213" s="128">
        <f>'RP 1'!BG212</f>
        <v>0</v>
      </c>
      <c r="M213" s="128"/>
      <c r="N213" s="128"/>
      <c r="O213" s="128">
        <f>'R P- 2'!Q212</f>
        <v>2.4</v>
      </c>
      <c r="P213" s="128">
        <f>'R P- 2'!W212</f>
        <v>2</v>
      </c>
      <c r="Q213" s="128">
        <f>'R P- 2'!AC212</f>
        <v>2</v>
      </c>
      <c r="R213" s="128">
        <f>'R P- 2'!AI212</f>
        <v>2</v>
      </c>
      <c r="S213" s="128"/>
      <c r="T213" s="128">
        <f>'R P- 2'!AU212</f>
        <v>2</v>
      </c>
      <c r="U213" s="128">
        <f>'R P- 2'!BA212</f>
        <v>1.8333333333333333</v>
      </c>
      <c r="V213" s="128">
        <f>'R P- 2'!BG212</f>
        <v>3</v>
      </c>
      <c r="W213" s="128"/>
      <c r="X213" s="128"/>
      <c r="Y213" s="128" t="str">
        <f>'R P - 3'!Q212</f>
        <v>0</v>
      </c>
      <c r="Z213" s="128" t="str">
        <f>'R P - 3'!W212</f>
        <v>0</v>
      </c>
      <c r="AA213" s="128">
        <f>'R P - 3'!AC212</f>
        <v>0</v>
      </c>
      <c r="AB213" s="128" t="str">
        <f>'R P - 3'!AI212</f>
        <v>0</v>
      </c>
      <c r="AC213" s="128"/>
      <c r="AD213" s="128" t="str">
        <f>'R P - 3'!AU212</f>
        <v>0</v>
      </c>
      <c r="AE213" s="128" t="str">
        <f>'R P - 3'!BA212</f>
        <v>0</v>
      </c>
      <c r="AF213" s="128" t="str">
        <f>'R P - 3'!BG212</f>
        <v>0</v>
      </c>
      <c r="AG213" s="128"/>
      <c r="AH213" s="128"/>
      <c r="AI213" s="128" t="str">
        <f>'R P -4'!Q212</f>
        <v>0</v>
      </c>
      <c r="AJ213" s="128" t="str">
        <f>'R P -4'!W212</f>
        <v>0</v>
      </c>
      <c r="AK213" s="128" t="str">
        <f>'R P -4'!AC212</f>
        <v>0</v>
      </c>
      <c r="AL213" s="128" t="str">
        <f>'R P -4'!AI212</f>
        <v>0</v>
      </c>
      <c r="AM213" s="128"/>
      <c r="AN213" s="128" t="str">
        <f>'R P -4'!AU212</f>
        <v>0</v>
      </c>
      <c r="AO213" s="128" t="str">
        <f>'R P -4'!BA212</f>
        <v>0</v>
      </c>
      <c r="AP213" s="128" t="str">
        <f>'R P -4'!BG212</f>
        <v>0</v>
      </c>
      <c r="AQ213" s="128"/>
      <c r="AR213" s="128"/>
      <c r="AS213" s="128" t="str">
        <f>'Reflection -1 '!R212</f>
        <v>0</v>
      </c>
      <c r="AT213" s="128"/>
      <c r="AU213" s="128"/>
      <c r="AV213" s="128"/>
      <c r="AW213" s="128"/>
      <c r="AX213" s="128"/>
      <c r="AY213" s="128" t="str">
        <f>'Reflection -1 '!BB212</f>
        <v>0</v>
      </c>
      <c r="AZ213" s="128"/>
      <c r="BA213" s="128"/>
      <c r="BB213" s="128" t="str">
        <f>'Reflection -2'!Q212</f>
        <v>0</v>
      </c>
      <c r="BC213" s="128"/>
      <c r="BD213" s="128"/>
      <c r="BE213" s="128"/>
      <c r="BF213" s="128"/>
      <c r="BG213" s="128"/>
      <c r="BH213" s="128" t="str">
        <f>'Reflection -2'!BA212</f>
        <v>0</v>
      </c>
      <c r="BI213" s="128"/>
      <c r="BJ213" s="128"/>
      <c r="BK213" s="128" t="str">
        <f>'Reflection -3'!Q212</f>
        <v>0</v>
      </c>
      <c r="BL213" s="128"/>
      <c r="BM213" s="128"/>
      <c r="BN213" s="128"/>
      <c r="BO213" s="128"/>
      <c r="BP213" s="128"/>
      <c r="BQ213" s="128" t="str">
        <f>'Reflection -3'!BA212</f>
        <v>0</v>
      </c>
      <c r="BR213" s="128"/>
      <c r="BS213" s="128"/>
      <c r="BT213" s="128" t="str">
        <f>'Reflection -3'!Q212</f>
        <v>0</v>
      </c>
      <c r="BU213" s="128"/>
      <c r="BV213" s="128"/>
      <c r="BW213" s="128"/>
      <c r="BX213" s="128"/>
      <c r="BY213" s="128"/>
      <c r="BZ213" s="128" t="str">
        <f>'Reflection -4'!BA212</f>
        <v>0</v>
      </c>
      <c r="CA213" s="128"/>
      <c r="CB213" s="127"/>
      <c r="CC213" s="128">
        <f>AVERAGE(Internal!$E213,Internal!$O213,Internal!$Y213,Internal!$AI213,Internal!$AS213,Internal!$BB213,Internal!$BK213,Internal!$BT213)</f>
        <v>2.7</v>
      </c>
      <c r="CD213" s="128">
        <f>AVERAGE(Internal!$F213,Internal!$P213,Internal!$Z213,Internal!$AJ213)</f>
        <v>2</v>
      </c>
      <c r="CE213" s="127">
        <f>AVERAGE(Internal!$AK213,Internal!$AA213,Internal!$Q213,Internal!$G213)</f>
        <v>1.3333333333333333</v>
      </c>
      <c r="CF213" s="128">
        <f>AVERAGE(Internal!$H213,Internal!$R213,Internal!$AB213,Internal!$AL213)</f>
        <v>2</v>
      </c>
      <c r="CG213" s="127"/>
      <c r="CH213" s="128">
        <f>AVERAGE(Internal!$AN213,Internal!$AD213,Internal!$T213,Internal!$J213)</f>
        <v>2.5</v>
      </c>
      <c r="CI213" s="128">
        <f>Internal!$CC213+Internal!$CD213+Internal!$CE213+Internal!$CF213+Internal!$CH213</f>
        <v>10.533333333333333</v>
      </c>
      <c r="CJ213" s="128">
        <f>Internal!$CI213/25*100</f>
        <v>42.133333333333333</v>
      </c>
      <c r="CK213" s="128">
        <f>AVERAGE(Internal!$BZ213,Internal!$BQ213,Internal!$BH213,Internal!$AY213,Internal!$AP213,Internal!$AF213,Internal!$V213,Internal!$L213)</f>
        <v>1.5</v>
      </c>
      <c r="CL213" s="128">
        <f>AVERAGE(Internal!$L213,Internal!$V213,Internal!$AF213,Internal!$AP213)</f>
        <v>1.5</v>
      </c>
      <c r="CM213" s="136"/>
    </row>
    <row r="214" spans="1:91" s="106" customFormat="1" ht="23.1" customHeight="1" x14ac:dyDescent="0.3">
      <c r="A214" s="131">
        <v>211</v>
      </c>
      <c r="B214" s="131" t="s">
        <v>454</v>
      </c>
      <c r="C214" s="132" t="s">
        <v>455</v>
      </c>
      <c r="D214" s="127"/>
      <c r="E214" s="127">
        <f>'RP 1'!Q213</f>
        <v>2.2000000000000002</v>
      </c>
      <c r="F214" s="127">
        <f>'RP 1'!W213</f>
        <v>3</v>
      </c>
      <c r="G214" s="127">
        <f>'RP 1'!AC213</f>
        <v>2</v>
      </c>
      <c r="H214" s="127">
        <f>'RP 1'!AI213</f>
        <v>2</v>
      </c>
      <c r="I214" s="127"/>
      <c r="J214" s="127">
        <f>'RP 1'!AU213</f>
        <v>3</v>
      </c>
      <c r="K214" s="127">
        <f>'RP 1'!AZ213</f>
        <v>3</v>
      </c>
      <c r="L214" s="127">
        <f>'RP 1'!BG213</f>
        <v>0</v>
      </c>
      <c r="M214" s="127"/>
      <c r="N214" s="127"/>
      <c r="O214" s="127">
        <f>'R P- 2'!Q213</f>
        <v>2</v>
      </c>
      <c r="P214" s="127">
        <f>'R P- 2'!W213</f>
        <v>2</v>
      </c>
      <c r="Q214" s="127">
        <f>'R P- 2'!AC213</f>
        <v>2</v>
      </c>
      <c r="R214" s="127">
        <f>'R P- 2'!AI213</f>
        <v>2</v>
      </c>
      <c r="S214" s="127"/>
      <c r="T214" s="127">
        <f>'R P- 2'!AU213</f>
        <v>2</v>
      </c>
      <c r="U214" s="127">
        <f>'R P- 2'!BA213</f>
        <v>1.8333333333333333</v>
      </c>
      <c r="V214" s="127">
        <f>'R P- 2'!BG213</f>
        <v>2</v>
      </c>
      <c r="W214" s="127"/>
      <c r="X214" s="127"/>
      <c r="Y214" s="127" t="str">
        <f>'R P - 3'!Q213</f>
        <v>0</v>
      </c>
      <c r="Z214" s="127" t="str">
        <f>'R P - 3'!W213</f>
        <v>0</v>
      </c>
      <c r="AA214" s="127">
        <f>'R P - 3'!AC213</f>
        <v>0</v>
      </c>
      <c r="AB214" s="127" t="str">
        <f>'R P - 3'!AI213</f>
        <v>0</v>
      </c>
      <c r="AC214" s="127"/>
      <c r="AD214" s="127" t="str">
        <f>'R P - 3'!AU213</f>
        <v>0</v>
      </c>
      <c r="AE214" s="127" t="str">
        <f>'R P - 3'!BA213</f>
        <v>0</v>
      </c>
      <c r="AF214" s="127" t="str">
        <f>'R P - 3'!BG213</f>
        <v>0</v>
      </c>
      <c r="AG214" s="127"/>
      <c r="AH214" s="127"/>
      <c r="AI214" s="127" t="str">
        <f>'R P -4'!Q213</f>
        <v>0</v>
      </c>
      <c r="AJ214" s="127" t="str">
        <f>'R P -4'!W213</f>
        <v>0</v>
      </c>
      <c r="AK214" s="127" t="str">
        <f>'R P -4'!AC213</f>
        <v>0</v>
      </c>
      <c r="AL214" s="127" t="str">
        <f>'R P -4'!AI213</f>
        <v>0</v>
      </c>
      <c r="AM214" s="127"/>
      <c r="AN214" s="127" t="str">
        <f>'R P -4'!AU213</f>
        <v>0</v>
      </c>
      <c r="AO214" s="127" t="str">
        <f>'R P -4'!BA213</f>
        <v>0</v>
      </c>
      <c r="AP214" s="127" t="str">
        <f>'R P -4'!BG213</f>
        <v>0</v>
      </c>
      <c r="AQ214" s="127"/>
      <c r="AR214" s="127"/>
      <c r="AS214" s="127" t="str">
        <f>'Reflection -1 '!R213</f>
        <v>0</v>
      </c>
      <c r="AT214" s="127"/>
      <c r="AU214" s="127"/>
      <c r="AV214" s="127"/>
      <c r="AW214" s="127"/>
      <c r="AX214" s="127"/>
      <c r="AY214" s="127" t="str">
        <f>'Reflection -1 '!BB213</f>
        <v>0</v>
      </c>
      <c r="AZ214" s="127"/>
      <c r="BA214" s="127"/>
      <c r="BB214" s="127" t="str">
        <f>'Reflection -2'!Q213</f>
        <v>0</v>
      </c>
      <c r="BC214" s="127"/>
      <c r="BD214" s="127"/>
      <c r="BE214" s="127"/>
      <c r="BF214" s="127"/>
      <c r="BG214" s="127"/>
      <c r="BH214" s="127" t="str">
        <f>'Reflection -2'!BA213</f>
        <v>0</v>
      </c>
      <c r="BI214" s="127"/>
      <c r="BJ214" s="127"/>
      <c r="BK214" s="127" t="str">
        <f>'Reflection -3'!Q213</f>
        <v>0</v>
      </c>
      <c r="BL214" s="127"/>
      <c r="BM214" s="127"/>
      <c r="BN214" s="127"/>
      <c r="BO214" s="127"/>
      <c r="BP214" s="127"/>
      <c r="BQ214" s="127" t="str">
        <f>'Reflection -3'!BA213</f>
        <v>0</v>
      </c>
      <c r="BR214" s="127"/>
      <c r="BS214" s="127"/>
      <c r="BT214" s="127" t="str">
        <f>'Reflection -3'!Q213</f>
        <v>0</v>
      </c>
      <c r="BU214" s="127"/>
      <c r="BV214" s="127"/>
      <c r="BW214" s="127"/>
      <c r="BX214" s="127"/>
      <c r="BY214" s="127"/>
      <c r="BZ214" s="127" t="str">
        <f>'Reflection -4'!BA213</f>
        <v>0</v>
      </c>
      <c r="CA214" s="127"/>
      <c r="CB214" s="127"/>
      <c r="CC214" s="127">
        <f>AVERAGE(Internal!$E214,Internal!$O214,Internal!$Y214,Internal!$AI214,Internal!$AS214,Internal!$BB214,Internal!$BK214,Internal!$BT214)</f>
        <v>2.1</v>
      </c>
      <c r="CD214" s="127">
        <f>AVERAGE(Internal!$F214,Internal!$P214,Internal!$Z214,Internal!$AJ214)</f>
        <v>2.5</v>
      </c>
      <c r="CE214" s="127">
        <f>AVERAGE(Internal!$AK214,Internal!$AA214,Internal!$Q214,Internal!$G214)</f>
        <v>1.3333333333333333</v>
      </c>
      <c r="CF214" s="127">
        <f>AVERAGE(Internal!$H214,Internal!$R214,Internal!$AB214,Internal!$AL214)</f>
        <v>2</v>
      </c>
      <c r="CG214" s="127"/>
      <c r="CH214" s="127">
        <f>AVERAGE(Internal!$AN214,Internal!$AD214,Internal!$T214,Internal!$J214)</f>
        <v>2.5</v>
      </c>
      <c r="CI214" s="127">
        <f>Internal!$CC214+Internal!$CD214+Internal!$CE214+Internal!$CF214+Internal!$CH214</f>
        <v>10.433333333333334</v>
      </c>
      <c r="CJ214" s="127">
        <f>Internal!$CI214/25*100</f>
        <v>41.733333333333334</v>
      </c>
      <c r="CK214" s="127">
        <f>AVERAGE(Internal!$BZ214,Internal!$BQ214,Internal!$BH214,Internal!$AY214,Internal!$AP214,Internal!$AF214,Internal!$V214,Internal!$L214)</f>
        <v>1</v>
      </c>
      <c r="CL214" s="127">
        <f>AVERAGE(Internal!$L214,Internal!$V214,Internal!$AF214,Internal!$AP214)</f>
        <v>1</v>
      </c>
      <c r="CM214" s="133"/>
    </row>
    <row r="215" spans="1:91" s="106" customFormat="1" ht="23.1" customHeight="1" x14ac:dyDescent="0.3">
      <c r="A215" s="134">
        <v>212</v>
      </c>
      <c r="B215" s="134" t="s">
        <v>456</v>
      </c>
      <c r="C215" s="135" t="s">
        <v>457</v>
      </c>
      <c r="D215" s="128"/>
      <c r="E215" s="128">
        <f>'RP 1'!Q214</f>
        <v>2.6</v>
      </c>
      <c r="F215" s="128">
        <f>'RP 1'!W214</f>
        <v>2</v>
      </c>
      <c r="G215" s="127">
        <f>'RP 1'!AC214</f>
        <v>3</v>
      </c>
      <c r="H215" s="127">
        <f>'RP 1'!AI214</f>
        <v>4</v>
      </c>
      <c r="I215" s="128"/>
      <c r="J215" s="128">
        <f>'RP 1'!AU214</f>
        <v>3</v>
      </c>
      <c r="K215" s="128">
        <f>'RP 1'!AZ214</f>
        <v>3</v>
      </c>
      <c r="L215" s="128">
        <f>'RP 1'!BG214</f>
        <v>0</v>
      </c>
      <c r="M215" s="129"/>
      <c r="N215" s="128"/>
      <c r="O215" s="128">
        <f>'R P- 2'!Q214</f>
        <v>2.2000000000000002</v>
      </c>
      <c r="P215" s="128">
        <f>'R P- 2'!W214</f>
        <v>3</v>
      </c>
      <c r="Q215" s="128">
        <f>'R P- 2'!AC214</f>
        <v>3</v>
      </c>
      <c r="R215" s="128">
        <f>'R P- 2'!AI214</f>
        <v>4</v>
      </c>
      <c r="S215" s="128"/>
      <c r="T215" s="128">
        <f>'R P- 2'!AU214</f>
        <v>2</v>
      </c>
      <c r="U215" s="128">
        <f>'R P- 2'!BA214</f>
        <v>3.3333333333333335</v>
      </c>
      <c r="V215" s="128">
        <f>'R P- 2'!BG214</f>
        <v>4</v>
      </c>
      <c r="W215" s="129"/>
      <c r="X215" s="128"/>
      <c r="Y215" s="128">
        <f>'R P - 3'!Q214</f>
        <v>1.4</v>
      </c>
      <c r="Z215" s="128">
        <f>'R P - 3'!W214</f>
        <v>2</v>
      </c>
      <c r="AA215" s="128">
        <f>'R P - 3'!AC214</f>
        <v>1</v>
      </c>
      <c r="AB215" s="128">
        <f>'R P - 3'!AI214</f>
        <v>1.3333333333333333</v>
      </c>
      <c r="AC215" s="128"/>
      <c r="AD215" s="129">
        <f>'R P - 3'!AU214</f>
        <v>2</v>
      </c>
      <c r="AE215" s="129">
        <f>'R P - 3'!BA214</f>
        <v>2</v>
      </c>
      <c r="AF215" s="128">
        <f>'R P - 3'!BG214</f>
        <v>2</v>
      </c>
      <c r="AG215" s="129"/>
      <c r="AH215" s="128"/>
      <c r="AI215" s="128">
        <f>'R P -4'!Q214</f>
        <v>2</v>
      </c>
      <c r="AJ215" s="128">
        <f>'R P -4'!W214</f>
        <v>2</v>
      </c>
      <c r="AK215" s="128">
        <f>'R P -4'!AC214</f>
        <v>2</v>
      </c>
      <c r="AL215" s="128">
        <f>'R P -4'!AI214</f>
        <v>2</v>
      </c>
      <c r="AM215" s="128"/>
      <c r="AN215" s="128">
        <f>'R P -4'!AU214</f>
        <v>2</v>
      </c>
      <c r="AO215" s="128">
        <f>'R P -4'!BA214</f>
        <v>2</v>
      </c>
      <c r="AP215" s="128">
        <f>'R P -4'!BG214</f>
        <v>1.5</v>
      </c>
      <c r="AQ215" s="129"/>
      <c r="AR215" s="128"/>
      <c r="AS215" s="128" t="str">
        <f>'Reflection -1 '!R214</f>
        <v>0</v>
      </c>
      <c r="AT215" s="128"/>
      <c r="AU215" s="128"/>
      <c r="AV215" s="128"/>
      <c r="AW215" s="128"/>
      <c r="AX215" s="129"/>
      <c r="AY215" s="129" t="str">
        <f>'Reflection -1 '!BB214</f>
        <v>0</v>
      </c>
      <c r="AZ215" s="129"/>
      <c r="BA215" s="128"/>
      <c r="BB215" s="128" t="str">
        <f>'Reflection -2'!Q214</f>
        <v>0</v>
      </c>
      <c r="BC215" s="128"/>
      <c r="BD215" s="128"/>
      <c r="BE215" s="128"/>
      <c r="BF215" s="128"/>
      <c r="BG215" s="128"/>
      <c r="BH215" s="128" t="str">
        <f>'Reflection -2'!BA214</f>
        <v>0</v>
      </c>
      <c r="BI215" s="129"/>
      <c r="BJ215" s="128"/>
      <c r="BK215" s="128" t="str">
        <f>'Reflection -3'!Q214</f>
        <v>0</v>
      </c>
      <c r="BL215" s="128"/>
      <c r="BM215" s="128"/>
      <c r="BN215" s="128"/>
      <c r="BO215" s="128"/>
      <c r="BP215" s="128"/>
      <c r="BQ215" s="128" t="str">
        <f>'Reflection -3'!BA214</f>
        <v>0</v>
      </c>
      <c r="BR215" s="129"/>
      <c r="BS215" s="128"/>
      <c r="BT215" s="128" t="str">
        <f>'Reflection -3'!Q214</f>
        <v>0</v>
      </c>
      <c r="BU215" s="128"/>
      <c r="BV215" s="128"/>
      <c r="BW215" s="128"/>
      <c r="BX215" s="128"/>
      <c r="BY215" s="128"/>
      <c r="BZ215" s="128" t="str">
        <f>'Reflection -4'!BA214</f>
        <v>0</v>
      </c>
      <c r="CA215" s="129"/>
      <c r="CB215" s="127"/>
      <c r="CC215" s="128">
        <f>AVERAGE(Internal!$E215,Internal!$O215,Internal!$Y215,Internal!$AI215,Internal!$AS215,Internal!$BB215,Internal!$BK215,Internal!$BT215)</f>
        <v>2.0500000000000003</v>
      </c>
      <c r="CD215" s="128">
        <f>AVERAGE(Internal!$F215,Internal!$P215,Internal!$Z215,Internal!$AJ215)</f>
        <v>2.25</v>
      </c>
      <c r="CE215" s="127">
        <f>AVERAGE(Internal!$AK215,Internal!$AA215,Internal!$Q215,Internal!$G215)</f>
        <v>2.25</v>
      </c>
      <c r="CF215" s="128">
        <f>AVERAGE(Internal!$H215,Internal!$R215,Internal!$AB215,Internal!$AL215)</f>
        <v>2.8333333333333335</v>
      </c>
      <c r="CG215" s="127"/>
      <c r="CH215" s="129">
        <f>AVERAGE(Internal!$AN215,Internal!$AD215,Internal!$T215,Internal!$J215)</f>
        <v>2.25</v>
      </c>
      <c r="CI215" s="129">
        <f>Internal!$CC215+Internal!$CD215+Internal!$CE215+Internal!$CF215+Internal!$CH215</f>
        <v>11.633333333333335</v>
      </c>
      <c r="CJ215" s="129">
        <f>Internal!$CI215/25*100</f>
        <v>46.533333333333339</v>
      </c>
      <c r="CK215" s="129">
        <f>AVERAGE(Internal!$BZ215,Internal!$BQ215,Internal!$BH215,Internal!$AY215,Internal!$AP215,Internal!$AF215,Internal!$V215,Internal!$L215)</f>
        <v>1.875</v>
      </c>
      <c r="CL215" s="129">
        <f>AVERAGE(Internal!$L215,Internal!$V215,Internal!$AF215,Internal!$AP215)</f>
        <v>1.875</v>
      </c>
      <c r="CM215" s="136"/>
    </row>
    <row r="216" spans="1:91" s="106" customFormat="1" ht="23.1" customHeight="1" x14ac:dyDescent="0.3">
      <c r="A216" s="131">
        <v>213</v>
      </c>
      <c r="B216" s="131" t="s">
        <v>458</v>
      </c>
      <c r="C216" s="132" t="s">
        <v>459</v>
      </c>
      <c r="D216" s="127"/>
      <c r="E216" s="127">
        <f>'RP 1'!Q215</f>
        <v>2.8</v>
      </c>
      <c r="F216" s="127">
        <f>'RP 1'!W215</f>
        <v>2</v>
      </c>
      <c r="G216" s="127">
        <f>'RP 1'!AC215</f>
        <v>3</v>
      </c>
      <c r="H216" s="127">
        <f>'RP 1'!AI215</f>
        <v>4</v>
      </c>
      <c r="I216" s="127"/>
      <c r="J216" s="127">
        <f>'RP 1'!AU215</f>
        <v>3</v>
      </c>
      <c r="K216" s="127">
        <f>'RP 1'!AZ215</f>
        <v>3</v>
      </c>
      <c r="L216" s="127">
        <f>'RP 1'!BG215</f>
        <v>0</v>
      </c>
      <c r="M216" s="127"/>
      <c r="N216" s="127"/>
      <c r="O216" s="127">
        <f>'R P- 2'!Q215</f>
        <v>3</v>
      </c>
      <c r="P216" s="127">
        <f>'R P- 2'!W215</f>
        <v>4</v>
      </c>
      <c r="Q216" s="127">
        <f>'R P- 2'!AC215</f>
        <v>3</v>
      </c>
      <c r="R216" s="127">
        <f>'R P- 2'!AI215</f>
        <v>4</v>
      </c>
      <c r="S216" s="127"/>
      <c r="T216" s="127">
        <f>'R P- 2'!AU215</f>
        <v>2</v>
      </c>
      <c r="U216" s="127">
        <f>'R P- 2'!BA215</f>
        <v>3.3333333333333335</v>
      </c>
      <c r="V216" s="127">
        <f>'R P- 2'!BG215</f>
        <v>4</v>
      </c>
      <c r="W216" s="127"/>
      <c r="X216" s="127"/>
      <c r="Y216" s="127" t="str">
        <f>'R P - 3'!Q215</f>
        <v>0</v>
      </c>
      <c r="Z216" s="127" t="str">
        <f>'R P - 3'!W215</f>
        <v>0</v>
      </c>
      <c r="AA216" s="127">
        <f>'R P - 3'!AC215</f>
        <v>0</v>
      </c>
      <c r="AB216" s="127" t="str">
        <f>'R P - 3'!AI215</f>
        <v>0</v>
      </c>
      <c r="AC216" s="127"/>
      <c r="AD216" s="127" t="str">
        <f>'R P - 3'!AU215</f>
        <v>0</v>
      </c>
      <c r="AE216" s="127" t="str">
        <f>'R P - 3'!BA215</f>
        <v>0</v>
      </c>
      <c r="AF216" s="127" t="str">
        <f>'R P - 3'!BG215</f>
        <v>0</v>
      </c>
      <c r="AG216" s="127"/>
      <c r="AH216" s="127"/>
      <c r="AI216" s="127" t="str">
        <f>'R P -4'!Q215</f>
        <v>0</v>
      </c>
      <c r="AJ216" s="127" t="str">
        <f>'R P -4'!W215</f>
        <v>0</v>
      </c>
      <c r="AK216" s="127" t="str">
        <f>'R P -4'!AC215</f>
        <v>0</v>
      </c>
      <c r="AL216" s="127" t="str">
        <f>'R P -4'!AI215</f>
        <v>0</v>
      </c>
      <c r="AM216" s="127"/>
      <c r="AN216" s="127" t="str">
        <f>'R P -4'!AU215</f>
        <v>0</v>
      </c>
      <c r="AO216" s="127" t="str">
        <f>'R P -4'!BA215</f>
        <v>0</v>
      </c>
      <c r="AP216" s="127" t="str">
        <f>'R P -4'!BG215</f>
        <v>0</v>
      </c>
      <c r="AQ216" s="127"/>
      <c r="AR216" s="127"/>
      <c r="AS216" s="127" t="str">
        <f>'Reflection -1 '!R215</f>
        <v>0</v>
      </c>
      <c r="AT216" s="127"/>
      <c r="AU216" s="127"/>
      <c r="AV216" s="127"/>
      <c r="AW216" s="127"/>
      <c r="AX216" s="127"/>
      <c r="AY216" s="127" t="str">
        <f>'Reflection -1 '!BB215</f>
        <v>0</v>
      </c>
      <c r="AZ216" s="127"/>
      <c r="BA216" s="127"/>
      <c r="BB216" s="127" t="str">
        <f>'Reflection -2'!Q215</f>
        <v>0</v>
      </c>
      <c r="BC216" s="127"/>
      <c r="BD216" s="127"/>
      <c r="BE216" s="127"/>
      <c r="BF216" s="127"/>
      <c r="BG216" s="127"/>
      <c r="BH216" s="127" t="str">
        <f>'Reflection -2'!BA215</f>
        <v>0</v>
      </c>
      <c r="BI216" s="127"/>
      <c r="BJ216" s="127"/>
      <c r="BK216" s="127" t="str">
        <f>'Reflection -3'!Q215</f>
        <v>0</v>
      </c>
      <c r="BL216" s="127"/>
      <c r="BM216" s="127"/>
      <c r="BN216" s="127"/>
      <c r="BO216" s="127"/>
      <c r="BP216" s="127"/>
      <c r="BQ216" s="127" t="str">
        <f>'Reflection -3'!BA215</f>
        <v>0</v>
      </c>
      <c r="BR216" s="127"/>
      <c r="BS216" s="127"/>
      <c r="BT216" s="127" t="str">
        <f>'Reflection -3'!Q215</f>
        <v>0</v>
      </c>
      <c r="BU216" s="127"/>
      <c r="BV216" s="127"/>
      <c r="BW216" s="127"/>
      <c r="BX216" s="127"/>
      <c r="BY216" s="127"/>
      <c r="BZ216" s="127" t="str">
        <f>'Reflection -4'!BA215</f>
        <v>0</v>
      </c>
      <c r="CA216" s="127"/>
      <c r="CB216" s="127"/>
      <c r="CC216" s="127">
        <f>AVERAGE(Internal!$E216,Internal!$O216,Internal!$Y216,Internal!$AI216,Internal!$AS216,Internal!$BB216,Internal!$BK216,Internal!$BT216)</f>
        <v>2.9</v>
      </c>
      <c r="CD216" s="127">
        <f>AVERAGE(Internal!$F216,Internal!$P216,Internal!$Z216,Internal!$AJ216)</f>
        <v>3</v>
      </c>
      <c r="CE216" s="127">
        <f>AVERAGE(Internal!$AK216,Internal!$AA216,Internal!$Q216,Internal!$G216)</f>
        <v>2</v>
      </c>
      <c r="CF216" s="127">
        <f>AVERAGE(Internal!$H216,Internal!$R216,Internal!$AB216,Internal!$AL216)</f>
        <v>4</v>
      </c>
      <c r="CG216" s="127"/>
      <c r="CH216" s="127">
        <f>AVERAGE(Internal!$AN216,Internal!$AD216,Internal!$T216,Internal!$J216)</f>
        <v>2.5</v>
      </c>
      <c r="CI216" s="127">
        <f>Internal!$CC216+Internal!$CD216+Internal!$CE216+Internal!$CF216+Internal!$CH216</f>
        <v>14.4</v>
      </c>
      <c r="CJ216" s="127">
        <f>Internal!$CI216/25*100</f>
        <v>57.600000000000009</v>
      </c>
      <c r="CK216" s="127">
        <f>AVERAGE(Internal!$BZ216,Internal!$BQ216,Internal!$BH216,Internal!$AY216,Internal!$AP216,Internal!$AF216,Internal!$V216,Internal!$L216)</f>
        <v>2</v>
      </c>
      <c r="CL216" s="127">
        <f>AVERAGE(Internal!$L216,Internal!$V216,Internal!$AF216,Internal!$AP216)</f>
        <v>2</v>
      </c>
      <c r="CM216" s="133"/>
    </row>
    <row r="217" spans="1:91" s="106" customFormat="1" ht="23.1" customHeight="1" x14ac:dyDescent="0.3">
      <c r="A217" s="134">
        <v>214</v>
      </c>
      <c r="B217" s="134" t="s">
        <v>460</v>
      </c>
      <c r="C217" s="135" t="s">
        <v>461</v>
      </c>
      <c r="D217" s="128"/>
      <c r="E217" s="128">
        <f>'RP 1'!Q216</f>
        <v>2.6</v>
      </c>
      <c r="F217" s="128">
        <f>'RP 1'!W216</f>
        <v>3</v>
      </c>
      <c r="G217" s="127">
        <f>'RP 1'!AC216</f>
        <v>2</v>
      </c>
      <c r="H217" s="127">
        <f>'RP 1'!AI216</f>
        <v>2</v>
      </c>
      <c r="I217" s="128"/>
      <c r="J217" s="128">
        <f>'RP 1'!AU216</f>
        <v>3</v>
      </c>
      <c r="K217" s="128">
        <f>'RP 1'!AZ216</f>
        <v>3</v>
      </c>
      <c r="L217" s="128">
        <f>'RP 1'!BG216</f>
        <v>0</v>
      </c>
      <c r="M217" s="128"/>
      <c r="N217" s="128"/>
      <c r="O217" s="128">
        <f>'R P- 2'!Q216</f>
        <v>2.6</v>
      </c>
      <c r="P217" s="128">
        <f>'R P- 2'!W216</f>
        <v>2</v>
      </c>
      <c r="Q217" s="128">
        <f>'R P- 2'!AC216</f>
        <v>2</v>
      </c>
      <c r="R217" s="128">
        <f>'R P- 2'!AI216</f>
        <v>2</v>
      </c>
      <c r="S217" s="128"/>
      <c r="T217" s="128">
        <f>'R P- 2'!AU216</f>
        <v>2</v>
      </c>
      <c r="U217" s="128">
        <f>'R P- 2'!BA216</f>
        <v>2.6666666666666665</v>
      </c>
      <c r="V217" s="128">
        <f>'R P- 2'!BG216</f>
        <v>4</v>
      </c>
      <c r="W217" s="128"/>
      <c r="X217" s="128"/>
      <c r="Y217" s="128" t="str">
        <f>'R P - 3'!Q216</f>
        <v>0</v>
      </c>
      <c r="Z217" s="128" t="str">
        <f>'R P - 3'!W216</f>
        <v>0</v>
      </c>
      <c r="AA217" s="128">
        <f>'R P - 3'!AC216</f>
        <v>0</v>
      </c>
      <c r="AB217" s="128" t="str">
        <f>'R P - 3'!AI216</f>
        <v>0</v>
      </c>
      <c r="AC217" s="128"/>
      <c r="AD217" s="128" t="str">
        <f>'R P - 3'!AU216</f>
        <v>0</v>
      </c>
      <c r="AE217" s="128" t="str">
        <f>'R P - 3'!BA216</f>
        <v>0</v>
      </c>
      <c r="AF217" s="128" t="str">
        <f>'R P - 3'!BG216</f>
        <v>0</v>
      </c>
      <c r="AG217" s="128"/>
      <c r="AH217" s="128"/>
      <c r="AI217" s="128" t="str">
        <f>'R P -4'!Q216</f>
        <v>0</v>
      </c>
      <c r="AJ217" s="128" t="str">
        <f>'R P -4'!W216</f>
        <v>0</v>
      </c>
      <c r="AK217" s="128" t="str">
        <f>'R P -4'!AC216</f>
        <v>0</v>
      </c>
      <c r="AL217" s="128" t="str">
        <f>'R P -4'!AI216</f>
        <v>0</v>
      </c>
      <c r="AM217" s="128"/>
      <c r="AN217" s="128" t="str">
        <f>'R P -4'!AU216</f>
        <v>0</v>
      </c>
      <c r="AO217" s="128" t="str">
        <f>'R P -4'!BA216</f>
        <v>0</v>
      </c>
      <c r="AP217" s="128" t="str">
        <f>'R P -4'!BG216</f>
        <v>0</v>
      </c>
      <c r="AQ217" s="128"/>
      <c r="AR217" s="128"/>
      <c r="AS217" s="128" t="str">
        <f>'Reflection -1 '!R216</f>
        <v>0</v>
      </c>
      <c r="AT217" s="128"/>
      <c r="AU217" s="128"/>
      <c r="AV217" s="128"/>
      <c r="AW217" s="128"/>
      <c r="AX217" s="128"/>
      <c r="AY217" s="128" t="str">
        <f>'Reflection -1 '!BB216</f>
        <v>0</v>
      </c>
      <c r="AZ217" s="128"/>
      <c r="BA217" s="128"/>
      <c r="BB217" s="128" t="str">
        <f>'Reflection -2'!Q216</f>
        <v>0</v>
      </c>
      <c r="BC217" s="128"/>
      <c r="BD217" s="128"/>
      <c r="BE217" s="128"/>
      <c r="BF217" s="128"/>
      <c r="BG217" s="128"/>
      <c r="BH217" s="128" t="str">
        <f>'Reflection -2'!BA216</f>
        <v>0</v>
      </c>
      <c r="BI217" s="128"/>
      <c r="BJ217" s="128"/>
      <c r="BK217" s="128" t="str">
        <f>'Reflection -3'!Q216</f>
        <v>0</v>
      </c>
      <c r="BL217" s="128"/>
      <c r="BM217" s="128"/>
      <c r="BN217" s="128"/>
      <c r="BO217" s="128"/>
      <c r="BP217" s="128"/>
      <c r="BQ217" s="128" t="str">
        <f>'Reflection -3'!BA216</f>
        <v>0</v>
      </c>
      <c r="BR217" s="128"/>
      <c r="BS217" s="128"/>
      <c r="BT217" s="128" t="str">
        <f>'Reflection -3'!Q216</f>
        <v>0</v>
      </c>
      <c r="BU217" s="128"/>
      <c r="BV217" s="128"/>
      <c r="BW217" s="128"/>
      <c r="BX217" s="128"/>
      <c r="BY217" s="128"/>
      <c r="BZ217" s="128" t="str">
        <f>'Reflection -4'!BA216</f>
        <v>0</v>
      </c>
      <c r="CA217" s="128"/>
      <c r="CB217" s="127"/>
      <c r="CC217" s="128">
        <f>AVERAGE(Internal!$E217,Internal!$O217,Internal!$Y217,Internal!$AI217,Internal!$AS217,Internal!$BB217,Internal!$BK217,Internal!$BT217)</f>
        <v>2.6</v>
      </c>
      <c r="CD217" s="128">
        <f>AVERAGE(Internal!$F217,Internal!$P217,Internal!$Z217,Internal!$AJ217)</f>
        <v>2.5</v>
      </c>
      <c r="CE217" s="127">
        <f>AVERAGE(Internal!$AK217,Internal!$AA217,Internal!$Q217,Internal!$G217)</f>
        <v>1.3333333333333333</v>
      </c>
      <c r="CF217" s="128">
        <f>AVERAGE(Internal!$H217,Internal!$R217,Internal!$AB217,Internal!$AL217)</f>
        <v>2</v>
      </c>
      <c r="CG217" s="127"/>
      <c r="CH217" s="128">
        <f>AVERAGE(Internal!$AN217,Internal!$AD217,Internal!$T217,Internal!$J217)</f>
        <v>2.5</v>
      </c>
      <c r="CI217" s="128">
        <f>Internal!$CC217+Internal!$CD217+Internal!$CE217+Internal!$CF217+Internal!$CH217</f>
        <v>10.933333333333334</v>
      </c>
      <c r="CJ217" s="128">
        <f>Internal!$CI217/25*100</f>
        <v>43.733333333333334</v>
      </c>
      <c r="CK217" s="128">
        <f>AVERAGE(Internal!$BZ217,Internal!$BQ217,Internal!$BH217,Internal!$AY217,Internal!$AP217,Internal!$AF217,Internal!$V217,Internal!$L217)</f>
        <v>2</v>
      </c>
      <c r="CL217" s="128">
        <f>AVERAGE(Internal!$L217,Internal!$V217,Internal!$AF217,Internal!$AP217)</f>
        <v>2</v>
      </c>
      <c r="CM217" s="136"/>
    </row>
    <row r="218" spans="1:91" s="106" customFormat="1" ht="23.1" customHeight="1" x14ac:dyDescent="0.3">
      <c r="A218" s="131">
        <v>215</v>
      </c>
      <c r="B218" s="131" t="s">
        <v>462</v>
      </c>
      <c r="C218" s="132" t="s">
        <v>463</v>
      </c>
      <c r="D218" s="127"/>
      <c r="E218" s="127">
        <f>'RP 1'!Q217</f>
        <v>2.6</v>
      </c>
      <c r="F218" s="127">
        <f>'RP 1'!W217</f>
        <v>3</v>
      </c>
      <c r="G218" s="127">
        <f>'RP 1'!AC217</f>
        <v>2</v>
      </c>
      <c r="H218" s="127">
        <f>'RP 1'!AI217</f>
        <v>2</v>
      </c>
      <c r="I218" s="127"/>
      <c r="J218" s="127">
        <f>'RP 1'!AU217</f>
        <v>3</v>
      </c>
      <c r="K218" s="127">
        <f>'RP 1'!AZ217</f>
        <v>3</v>
      </c>
      <c r="L218" s="127">
        <f>'RP 1'!BG217</f>
        <v>0</v>
      </c>
      <c r="M218" s="127"/>
      <c r="N218" s="127"/>
      <c r="O218" s="127">
        <f>'R P- 2'!Q217</f>
        <v>2.4</v>
      </c>
      <c r="P218" s="127">
        <f>'R P- 2'!W217</f>
        <v>2</v>
      </c>
      <c r="Q218" s="127">
        <f>'R P- 2'!AC217</f>
        <v>2</v>
      </c>
      <c r="R218" s="127">
        <f>'R P- 2'!AI217</f>
        <v>2</v>
      </c>
      <c r="S218" s="127"/>
      <c r="T218" s="127">
        <f>'R P- 2'!AU217</f>
        <v>2</v>
      </c>
      <c r="U218" s="127">
        <f>'R P- 2'!BA217</f>
        <v>1.8333333333333333</v>
      </c>
      <c r="V218" s="127">
        <f>'R P- 2'!BG217</f>
        <v>2</v>
      </c>
      <c r="W218" s="127"/>
      <c r="X218" s="127"/>
      <c r="Y218" s="127">
        <f>'R P - 3'!Q217</f>
        <v>2.2000000000000002</v>
      </c>
      <c r="Z218" s="127">
        <f>'R P - 3'!W217</f>
        <v>2</v>
      </c>
      <c r="AA218" s="127">
        <f>'R P - 3'!AC217</f>
        <v>1</v>
      </c>
      <c r="AB218" s="127">
        <f>'R P - 3'!AI217</f>
        <v>1.3333333333333333</v>
      </c>
      <c r="AC218" s="127"/>
      <c r="AD218" s="127">
        <f>'R P - 3'!AU217</f>
        <v>2</v>
      </c>
      <c r="AE218" s="127">
        <f>'R P - 3'!BA217</f>
        <v>2</v>
      </c>
      <c r="AF218" s="127">
        <f>'R P - 3'!BG217</f>
        <v>2</v>
      </c>
      <c r="AG218" s="127"/>
      <c r="AH218" s="127"/>
      <c r="AI218" s="127">
        <f>'R P -4'!Q217</f>
        <v>2.2000000000000002</v>
      </c>
      <c r="AJ218" s="127">
        <f>'R P -4'!W217</f>
        <v>3.3333333333333335</v>
      </c>
      <c r="AK218" s="127">
        <f>'R P -4'!AC217</f>
        <v>2</v>
      </c>
      <c r="AL218" s="127">
        <f>'R P -4'!AI217</f>
        <v>1</v>
      </c>
      <c r="AM218" s="127"/>
      <c r="AN218" s="127">
        <f>'R P -4'!AU217</f>
        <v>3.6666666666666665</v>
      </c>
      <c r="AO218" s="127">
        <f>'R P -4'!BA217</f>
        <v>1</v>
      </c>
      <c r="AP218" s="127">
        <f>'R P -4'!BG217</f>
        <v>1.5</v>
      </c>
      <c r="AQ218" s="127"/>
      <c r="AR218" s="127"/>
      <c r="AS218" s="127" t="str">
        <f>'Reflection -1 '!R217</f>
        <v>0</v>
      </c>
      <c r="AT218" s="127"/>
      <c r="AU218" s="127"/>
      <c r="AV218" s="127"/>
      <c r="AW218" s="127"/>
      <c r="AX218" s="127"/>
      <c r="AY218" s="127" t="str">
        <f>'Reflection -1 '!BB217</f>
        <v>0</v>
      </c>
      <c r="AZ218" s="127"/>
      <c r="BA218" s="127"/>
      <c r="BB218" s="127" t="str">
        <f>'Reflection -2'!Q217</f>
        <v>0</v>
      </c>
      <c r="BC218" s="127"/>
      <c r="BD218" s="127"/>
      <c r="BE218" s="127"/>
      <c r="BF218" s="127"/>
      <c r="BG218" s="127"/>
      <c r="BH218" s="127" t="str">
        <f>'Reflection -2'!BA217</f>
        <v>0</v>
      </c>
      <c r="BI218" s="127"/>
      <c r="BJ218" s="127"/>
      <c r="BK218" s="127" t="str">
        <f>'Reflection -3'!Q217</f>
        <v>0</v>
      </c>
      <c r="BL218" s="127"/>
      <c r="BM218" s="127"/>
      <c r="BN218" s="127"/>
      <c r="BO218" s="127"/>
      <c r="BP218" s="127"/>
      <c r="BQ218" s="127" t="str">
        <f>'Reflection -3'!BA217</f>
        <v>0</v>
      </c>
      <c r="BR218" s="127"/>
      <c r="BS218" s="127"/>
      <c r="BT218" s="127" t="str">
        <f>'Reflection -3'!Q217</f>
        <v>0</v>
      </c>
      <c r="BU218" s="127"/>
      <c r="BV218" s="127"/>
      <c r="BW218" s="127"/>
      <c r="BX218" s="127"/>
      <c r="BY218" s="127"/>
      <c r="BZ218" s="127" t="str">
        <f>'Reflection -4'!BA217</f>
        <v>0</v>
      </c>
      <c r="CA218" s="127"/>
      <c r="CB218" s="127"/>
      <c r="CC218" s="127">
        <f>AVERAGE(Internal!$E218,Internal!$O218,Internal!$Y218,Internal!$AI218,Internal!$AS218,Internal!$BB218,Internal!$BK218,Internal!$BT218)</f>
        <v>2.35</v>
      </c>
      <c r="CD218" s="127">
        <f>AVERAGE(Internal!$F218,Internal!$P218,Internal!$Z218,Internal!$AJ218)</f>
        <v>2.5833333333333335</v>
      </c>
      <c r="CE218" s="127">
        <f>AVERAGE(Internal!$AK218,Internal!$AA218,Internal!$Q218,Internal!$G218)</f>
        <v>1.75</v>
      </c>
      <c r="CF218" s="127">
        <f>AVERAGE(Internal!$H218,Internal!$R218,Internal!$AB218,Internal!$AL218)</f>
        <v>1.5833333333333333</v>
      </c>
      <c r="CG218" s="127"/>
      <c r="CH218" s="127">
        <f>AVERAGE(Internal!$AN218,Internal!$AD218,Internal!$T218,Internal!$J218)</f>
        <v>2.6666666666666665</v>
      </c>
      <c r="CI218" s="127">
        <f>Internal!$CC218+Internal!$CD218+Internal!$CE218+Internal!$CF218+Internal!$CH218</f>
        <v>10.933333333333334</v>
      </c>
      <c r="CJ218" s="127">
        <f>Internal!$CI218/25*100</f>
        <v>43.733333333333334</v>
      </c>
      <c r="CK218" s="127">
        <f>AVERAGE(Internal!$BZ218,Internal!$BQ218,Internal!$BH218,Internal!$AY218,Internal!$AP218,Internal!$AF218,Internal!$V218,Internal!$L218)</f>
        <v>1.375</v>
      </c>
      <c r="CL218" s="127">
        <f>AVERAGE(Internal!$L218,Internal!$V218,Internal!$AF218,Internal!$AP218)</f>
        <v>1.375</v>
      </c>
      <c r="CM218" s="133"/>
    </row>
    <row r="219" spans="1:91" s="106" customFormat="1" ht="23.1" customHeight="1" x14ac:dyDescent="0.3">
      <c r="A219" s="134">
        <v>216</v>
      </c>
      <c r="B219" s="134" t="s">
        <v>464</v>
      </c>
      <c r="C219" s="135" t="s">
        <v>465</v>
      </c>
      <c r="D219" s="128"/>
      <c r="E219" s="128">
        <f>'RP 1'!Q218</f>
        <v>3</v>
      </c>
      <c r="F219" s="128">
        <f>'RP 1'!W218</f>
        <v>2</v>
      </c>
      <c r="G219" s="127">
        <f>'RP 1'!AC218</f>
        <v>2</v>
      </c>
      <c r="H219" s="127">
        <f>'RP 1'!AI218</f>
        <v>2</v>
      </c>
      <c r="I219" s="128"/>
      <c r="J219" s="128">
        <f>'RP 1'!AU218</f>
        <v>3</v>
      </c>
      <c r="K219" s="128">
        <f>'RP 1'!AZ218</f>
        <v>3</v>
      </c>
      <c r="L219" s="128">
        <f>'RP 1'!BG218</f>
        <v>0</v>
      </c>
      <c r="M219" s="129"/>
      <c r="N219" s="128"/>
      <c r="O219" s="128">
        <f>'R P- 2'!Q218</f>
        <v>2</v>
      </c>
      <c r="P219" s="128">
        <f>'R P- 2'!W218</f>
        <v>2</v>
      </c>
      <c r="Q219" s="128">
        <f>'R P- 2'!AC218</f>
        <v>2</v>
      </c>
      <c r="R219" s="128">
        <f>'R P- 2'!AI218</f>
        <v>2</v>
      </c>
      <c r="S219" s="128"/>
      <c r="T219" s="128">
        <f>'R P- 2'!AU218</f>
        <v>2</v>
      </c>
      <c r="U219" s="128">
        <f>'R P- 2'!BA218</f>
        <v>1.8333333333333333</v>
      </c>
      <c r="V219" s="128">
        <f>'R P- 2'!BG218</f>
        <v>2</v>
      </c>
      <c r="W219" s="129"/>
      <c r="X219" s="128"/>
      <c r="Y219" s="128" t="str">
        <f>'R P - 3'!Q218</f>
        <v>0</v>
      </c>
      <c r="Z219" s="128" t="str">
        <f>'R P - 3'!W218</f>
        <v>0</v>
      </c>
      <c r="AA219" s="128">
        <f>'R P - 3'!AC218</f>
        <v>0</v>
      </c>
      <c r="AB219" s="128" t="str">
        <f>'R P - 3'!AI218</f>
        <v>0</v>
      </c>
      <c r="AC219" s="128"/>
      <c r="AD219" s="129" t="str">
        <f>'R P - 3'!AU218</f>
        <v>0</v>
      </c>
      <c r="AE219" s="129" t="str">
        <f>'R P - 3'!BA218</f>
        <v>0</v>
      </c>
      <c r="AF219" s="128" t="str">
        <f>'R P - 3'!BG218</f>
        <v>0</v>
      </c>
      <c r="AG219" s="129"/>
      <c r="AH219" s="128"/>
      <c r="AI219" s="128" t="str">
        <f>'R P -4'!Q218</f>
        <v>0</v>
      </c>
      <c r="AJ219" s="128" t="str">
        <f>'R P -4'!W218</f>
        <v>0</v>
      </c>
      <c r="AK219" s="128" t="str">
        <f>'R P -4'!AC218</f>
        <v>0</v>
      </c>
      <c r="AL219" s="128" t="str">
        <f>'R P -4'!AI218</f>
        <v>0</v>
      </c>
      <c r="AM219" s="128"/>
      <c r="AN219" s="128" t="str">
        <f>'R P -4'!AU218</f>
        <v>0</v>
      </c>
      <c r="AO219" s="128" t="str">
        <f>'R P -4'!BA218</f>
        <v>0</v>
      </c>
      <c r="AP219" s="128" t="str">
        <f>'R P -4'!BG218</f>
        <v>0</v>
      </c>
      <c r="AQ219" s="129"/>
      <c r="AR219" s="128"/>
      <c r="AS219" s="128" t="str">
        <f>'Reflection -1 '!R218</f>
        <v>0</v>
      </c>
      <c r="AT219" s="128"/>
      <c r="AU219" s="128"/>
      <c r="AV219" s="128"/>
      <c r="AW219" s="128"/>
      <c r="AX219" s="129"/>
      <c r="AY219" s="129" t="str">
        <f>'Reflection -1 '!BB218</f>
        <v>0</v>
      </c>
      <c r="AZ219" s="129"/>
      <c r="BA219" s="128"/>
      <c r="BB219" s="128">
        <f>'Reflection -2'!Q218</f>
        <v>2.3333333333333335</v>
      </c>
      <c r="BC219" s="128"/>
      <c r="BD219" s="128"/>
      <c r="BE219" s="128"/>
      <c r="BF219" s="128"/>
      <c r="BG219" s="128"/>
      <c r="BH219" s="128">
        <f>'Reflection -2'!BA218</f>
        <v>3</v>
      </c>
      <c r="BI219" s="129"/>
      <c r="BJ219" s="128"/>
      <c r="BK219" s="128">
        <f>'Reflection -3'!Q218</f>
        <v>2</v>
      </c>
      <c r="BL219" s="128"/>
      <c r="BM219" s="128"/>
      <c r="BN219" s="128"/>
      <c r="BO219" s="128"/>
      <c r="BP219" s="128"/>
      <c r="BQ219" s="128">
        <f>'Reflection -3'!BA218</f>
        <v>1.3333333333333333</v>
      </c>
      <c r="BR219" s="129"/>
      <c r="BS219" s="128"/>
      <c r="BT219" s="128">
        <f>'Reflection -3'!Q218</f>
        <v>2</v>
      </c>
      <c r="BU219" s="128"/>
      <c r="BV219" s="128"/>
      <c r="BW219" s="128"/>
      <c r="BX219" s="128"/>
      <c r="BY219" s="128"/>
      <c r="BZ219" s="128">
        <f>'Reflection -4'!BA218</f>
        <v>3</v>
      </c>
      <c r="CA219" s="129"/>
      <c r="CB219" s="127"/>
      <c r="CC219" s="128">
        <f>AVERAGE(Internal!$E219,Internal!$O219,Internal!$Y219,Internal!$AI219,Internal!$AS219,Internal!$BB219,Internal!$BK219,Internal!$BT219)</f>
        <v>2.2666666666666666</v>
      </c>
      <c r="CD219" s="128">
        <f>AVERAGE(Internal!$F219,Internal!$P219,Internal!$Z219,Internal!$AJ219)</f>
        <v>2</v>
      </c>
      <c r="CE219" s="127">
        <f>AVERAGE(Internal!$AK219,Internal!$AA219,Internal!$Q219,Internal!$G219)</f>
        <v>1.3333333333333333</v>
      </c>
      <c r="CF219" s="128">
        <f>AVERAGE(Internal!$H219,Internal!$R219,Internal!$AB219,Internal!$AL219)</f>
        <v>2</v>
      </c>
      <c r="CG219" s="127"/>
      <c r="CH219" s="129">
        <f>AVERAGE(Internal!$AN219,Internal!$AD219,Internal!$T219,Internal!$J219)</f>
        <v>2.5</v>
      </c>
      <c r="CI219" s="129">
        <f>Internal!$CC219+Internal!$CD219+Internal!$CE219+Internal!$CF219+Internal!$CH219</f>
        <v>10.1</v>
      </c>
      <c r="CJ219" s="129">
        <f>Internal!$CI219/25*100</f>
        <v>40.4</v>
      </c>
      <c r="CK219" s="129">
        <f>AVERAGE(Internal!$BZ219,Internal!$BQ219,Internal!$BH219,Internal!$AY219,Internal!$AP219,Internal!$AF219,Internal!$V219,Internal!$L219)</f>
        <v>1.8666666666666665</v>
      </c>
      <c r="CL219" s="129">
        <f>AVERAGE(Internal!$L219,Internal!$V219,Internal!$AF219,Internal!$AP219)</f>
        <v>1</v>
      </c>
      <c r="CM219" s="136"/>
    </row>
    <row r="220" spans="1:91" s="106" customFormat="1" ht="23.1" customHeight="1" x14ac:dyDescent="0.3">
      <c r="A220" s="131">
        <v>217</v>
      </c>
      <c r="B220" s="131" t="s">
        <v>466</v>
      </c>
      <c r="C220" s="132" t="s">
        <v>467</v>
      </c>
      <c r="D220" s="127"/>
      <c r="E220" s="127">
        <f>'RP 1'!Q219</f>
        <v>2.8</v>
      </c>
      <c r="F220" s="127">
        <f>'RP 1'!W219</f>
        <v>3</v>
      </c>
      <c r="G220" s="127">
        <f>'RP 1'!AC219</f>
        <v>2</v>
      </c>
      <c r="H220" s="127">
        <f>'RP 1'!AI219</f>
        <v>2</v>
      </c>
      <c r="I220" s="127"/>
      <c r="J220" s="127">
        <f>'RP 1'!AU219</f>
        <v>3</v>
      </c>
      <c r="K220" s="127">
        <f>'RP 1'!AZ219</f>
        <v>3</v>
      </c>
      <c r="L220" s="127">
        <f>'RP 1'!BG219</f>
        <v>0</v>
      </c>
      <c r="M220" s="127"/>
      <c r="N220" s="127"/>
      <c r="O220" s="127">
        <f>'R P- 2'!Q219</f>
        <v>2.2000000000000002</v>
      </c>
      <c r="P220" s="127">
        <f>'R P- 2'!W219</f>
        <v>2</v>
      </c>
      <c r="Q220" s="127">
        <f>'R P- 2'!AC219</f>
        <v>2</v>
      </c>
      <c r="R220" s="127">
        <f>'R P- 2'!AI219</f>
        <v>2</v>
      </c>
      <c r="S220" s="127"/>
      <c r="T220" s="127">
        <f>'R P- 2'!AU219</f>
        <v>2</v>
      </c>
      <c r="U220" s="127">
        <f>'R P- 2'!BA219</f>
        <v>1.8333333333333333</v>
      </c>
      <c r="V220" s="127">
        <f>'R P- 2'!BG219</f>
        <v>2</v>
      </c>
      <c r="W220" s="127"/>
      <c r="X220" s="127"/>
      <c r="Y220" s="127">
        <f>'R P - 3'!Q219</f>
        <v>2.2000000000000002</v>
      </c>
      <c r="Z220" s="127">
        <f>'R P - 3'!W219</f>
        <v>2</v>
      </c>
      <c r="AA220" s="127">
        <f>'R P - 3'!AC219</f>
        <v>1</v>
      </c>
      <c r="AB220" s="127">
        <f>'R P - 3'!AI219</f>
        <v>1.3333333333333333</v>
      </c>
      <c r="AC220" s="127"/>
      <c r="AD220" s="127">
        <f>'R P - 3'!AU219</f>
        <v>2</v>
      </c>
      <c r="AE220" s="127">
        <f>'R P - 3'!BA219</f>
        <v>2</v>
      </c>
      <c r="AF220" s="127">
        <f>'R P - 3'!BG219</f>
        <v>2</v>
      </c>
      <c r="AG220" s="127"/>
      <c r="AH220" s="127"/>
      <c r="AI220" s="127">
        <f>'R P -4'!Q219</f>
        <v>2</v>
      </c>
      <c r="AJ220" s="127">
        <f>'R P -4'!W219</f>
        <v>2</v>
      </c>
      <c r="AK220" s="127">
        <f>'R P -4'!AC219</f>
        <v>2</v>
      </c>
      <c r="AL220" s="127">
        <f>'R P -4'!AI219</f>
        <v>2</v>
      </c>
      <c r="AM220" s="127"/>
      <c r="AN220" s="127">
        <f>'R P -4'!AU219</f>
        <v>2</v>
      </c>
      <c r="AO220" s="127">
        <f>'R P -4'!BA219</f>
        <v>2</v>
      </c>
      <c r="AP220" s="127">
        <f>'R P -4'!BG219</f>
        <v>1.5</v>
      </c>
      <c r="AQ220" s="127"/>
      <c r="AR220" s="127"/>
      <c r="AS220" s="127" t="str">
        <f>'Reflection -1 '!R219</f>
        <v>0</v>
      </c>
      <c r="AT220" s="127"/>
      <c r="AU220" s="127"/>
      <c r="AV220" s="127"/>
      <c r="AW220" s="127"/>
      <c r="AX220" s="127"/>
      <c r="AY220" s="127" t="str">
        <f>'Reflection -1 '!BB219</f>
        <v>0</v>
      </c>
      <c r="AZ220" s="127"/>
      <c r="BA220" s="127"/>
      <c r="BB220" s="127">
        <f>'Reflection -2'!Q219</f>
        <v>2</v>
      </c>
      <c r="BC220" s="127"/>
      <c r="BD220" s="127"/>
      <c r="BE220" s="127"/>
      <c r="BF220" s="127"/>
      <c r="BG220" s="127"/>
      <c r="BH220" s="127">
        <f>'Reflection -2'!BA219</f>
        <v>2</v>
      </c>
      <c r="BI220" s="127"/>
      <c r="BJ220" s="127"/>
      <c r="BK220" s="127">
        <f>'Reflection -3'!Q219</f>
        <v>2.6666666666666665</v>
      </c>
      <c r="BL220" s="127"/>
      <c r="BM220" s="127"/>
      <c r="BN220" s="127"/>
      <c r="BO220" s="127"/>
      <c r="BP220" s="127"/>
      <c r="BQ220" s="127">
        <f>'Reflection -3'!BA219</f>
        <v>2</v>
      </c>
      <c r="BR220" s="127"/>
      <c r="BS220" s="127"/>
      <c r="BT220" s="127">
        <f>'Reflection -3'!Q219</f>
        <v>2.6666666666666665</v>
      </c>
      <c r="BU220" s="127"/>
      <c r="BV220" s="127"/>
      <c r="BW220" s="127"/>
      <c r="BX220" s="127"/>
      <c r="BY220" s="127"/>
      <c r="BZ220" s="127">
        <f>'Reflection -4'!BA219</f>
        <v>2</v>
      </c>
      <c r="CA220" s="127"/>
      <c r="CB220" s="127"/>
      <c r="CC220" s="127">
        <f>AVERAGE(Internal!$E220,Internal!$O220,Internal!$Y220,Internal!$AI220,Internal!$AS220,Internal!$BB220,Internal!$BK220,Internal!$BT220)</f>
        <v>2.3619047619047615</v>
      </c>
      <c r="CD220" s="127">
        <f>AVERAGE(Internal!$F220,Internal!$P220,Internal!$Z220,Internal!$AJ220)</f>
        <v>2.25</v>
      </c>
      <c r="CE220" s="127">
        <f>AVERAGE(Internal!$AK220,Internal!$AA220,Internal!$Q220,Internal!$G220)</f>
        <v>1.75</v>
      </c>
      <c r="CF220" s="127">
        <f>AVERAGE(Internal!$H220,Internal!$R220,Internal!$AB220,Internal!$AL220)</f>
        <v>1.8333333333333333</v>
      </c>
      <c r="CG220" s="127"/>
      <c r="CH220" s="127">
        <f>AVERAGE(Internal!$AN220,Internal!$AD220,Internal!$T220,Internal!$J220)</f>
        <v>2.25</v>
      </c>
      <c r="CI220" s="127">
        <f>Internal!$CC220+Internal!$CD220+Internal!$CE220+Internal!$CF220+Internal!$CH220</f>
        <v>10.445238095238095</v>
      </c>
      <c r="CJ220" s="127">
        <f>Internal!$CI220/25*100</f>
        <v>41.780952380952378</v>
      </c>
      <c r="CK220" s="127">
        <f>AVERAGE(Internal!$BZ220,Internal!$BQ220,Internal!$BH220,Internal!$AY220,Internal!$AP220,Internal!$AF220,Internal!$V220,Internal!$L220)</f>
        <v>1.6428571428571428</v>
      </c>
      <c r="CL220" s="127">
        <f>AVERAGE(Internal!$L220,Internal!$V220,Internal!$AF220,Internal!$AP220)</f>
        <v>1.375</v>
      </c>
      <c r="CM220" s="133"/>
    </row>
    <row r="221" spans="1:91" s="106" customFormat="1" ht="23.1" customHeight="1" x14ac:dyDescent="0.3">
      <c r="A221" s="134">
        <v>218</v>
      </c>
      <c r="B221" s="134" t="s">
        <v>468</v>
      </c>
      <c r="C221" s="135" t="s">
        <v>469</v>
      </c>
      <c r="D221" s="128"/>
      <c r="E221" s="128">
        <f>'RP 1'!Q220</f>
        <v>2.4</v>
      </c>
      <c r="F221" s="128">
        <f>'RP 1'!W220</f>
        <v>3</v>
      </c>
      <c r="G221" s="127">
        <f>'RP 1'!AC220</f>
        <v>2</v>
      </c>
      <c r="H221" s="127">
        <f>'RP 1'!AI220</f>
        <v>2</v>
      </c>
      <c r="I221" s="128"/>
      <c r="J221" s="128">
        <f>'RP 1'!AU220</f>
        <v>3</v>
      </c>
      <c r="K221" s="128">
        <f>'RP 1'!AZ220</f>
        <v>3</v>
      </c>
      <c r="L221" s="128">
        <f>'RP 1'!BG220</f>
        <v>0</v>
      </c>
      <c r="M221" s="128"/>
      <c r="N221" s="128"/>
      <c r="O221" s="128">
        <f>'R P- 2'!Q220</f>
        <v>2.8</v>
      </c>
      <c r="P221" s="128">
        <f>'R P- 2'!W220</f>
        <v>2</v>
      </c>
      <c r="Q221" s="128">
        <f>'R P- 2'!AC220</f>
        <v>2</v>
      </c>
      <c r="R221" s="128">
        <f>'R P- 2'!AI220</f>
        <v>2</v>
      </c>
      <c r="S221" s="128"/>
      <c r="T221" s="128">
        <f>'R P- 2'!AU220</f>
        <v>2</v>
      </c>
      <c r="U221" s="128">
        <f>'R P- 2'!BA220</f>
        <v>2.6666666666666665</v>
      </c>
      <c r="V221" s="128">
        <f>'R P- 2'!BG220</f>
        <v>4</v>
      </c>
      <c r="W221" s="128"/>
      <c r="X221" s="128"/>
      <c r="Y221" s="128">
        <f>'R P - 3'!Q220</f>
        <v>2.2000000000000002</v>
      </c>
      <c r="Z221" s="128">
        <f>'R P - 3'!W220</f>
        <v>2</v>
      </c>
      <c r="AA221" s="128">
        <f>'R P - 3'!AC220</f>
        <v>1</v>
      </c>
      <c r="AB221" s="128">
        <f>'R P - 3'!AI220</f>
        <v>1.3333333333333333</v>
      </c>
      <c r="AC221" s="128"/>
      <c r="AD221" s="128">
        <f>'R P - 3'!AU220</f>
        <v>2</v>
      </c>
      <c r="AE221" s="128">
        <f>'R P - 3'!BA220</f>
        <v>2</v>
      </c>
      <c r="AF221" s="128">
        <f>'R P - 3'!BG220</f>
        <v>2</v>
      </c>
      <c r="AG221" s="128"/>
      <c r="AH221" s="128"/>
      <c r="AI221" s="128">
        <f>'R P -4'!Q220</f>
        <v>4</v>
      </c>
      <c r="AJ221" s="128">
        <f>'R P -4'!W220</f>
        <v>4</v>
      </c>
      <c r="AK221" s="128">
        <f>'R P -4'!AC220</f>
        <v>3</v>
      </c>
      <c r="AL221" s="128">
        <f>'R P -4'!AI220</f>
        <v>3</v>
      </c>
      <c r="AM221" s="128"/>
      <c r="AN221" s="128">
        <f>'R P -4'!AU220</f>
        <v>4</v>
      </c>
      <c r="AO221" s="128">
        <f>'R P -4'!BA220</f>
        <v>2</v>
      </c>
      <c r="AP221" s="128">
        <f>'R P -4'!BG220</f>
        <v>4.5</v>
      </c>
      <c r="AQ221" s="128"/>
      <c r="AR221" s="128"/>
      <c r="AS221" s="128" t="str">
        <f>'Reflection -1 '!R220</f>
        <v>0</v>
      </c>
      <c r="AT221" s="128"/>
      <c r="AU221" s="128"/>
      <c r="AV221" s="128"/>
      <c r="AW221" s="128"/>
      <c r="AX221" s="128"/>
      <c r="AY221" s="128" t="str">
        <f>'Reflection -1 '!BB220</f>
        <v>0</v>
      </c>
      <c r="AZ221" s="128"/>
      <c r="BA221" s="128"/>
      <c r="BB221" s="128">
        <f>'Reflection -2'!Q220</f>
        <v>4</v>
      </c>
      <c r="BC221" s="128"/>
      <c r="BD221" s="128"/>
      <c r="BE221" s="128"/>
      <c r="BF221" s="128"/>
      <c r="BG221" s="128"/>
      <c r="BH221" s="128">
        <f>'Reflection -2'!BA220</f>
        <v>3</v>
      </c>
      <c r="BI221" s="128"/>
      <c r="BJ221" s="128"/>
      <c r="BK221" s="128">
        <f>'Reflection -3'!Q220</f>
        <v>4</v>
      </c>
      <c r="BL221" s="128"/>
      <c r="BM221" s="128"/>
      <c r="BN221" s="128"/>
      <c r="BO221" s="128"/>
      <c r="BP221" s="128"/>
      <c r="BQ221" s="128">
        <f>'Reflection -3'!BA220</f>
        <v>2</v>
      </c>
      <c r="BR221" s="128"/>
      <c r="BS221" s="128"/>
      <c r="BT221" s="128">
        <f>'Reflection -3'!Q220</f>
        <v>4</v>
      </c>
      <c r="BU221" s="128"/>
      <c r="BV221" s="128"/>
      <c r="BW221" s="128"/>
      <c r="BX221" s="128"/>
      <c r="BY221" s="128"/>
      <c r="BZ221" s="128">
        <f>'Reflection -4'!BA220</f>
        <v>3</v>
      </c>
      <c r="CA221" s="128"/>
      <c r="CB221" s="127"/>
      <c r="CC221" s="128">
        <f>AVERAGE(Internal!$E221,Internal!$O221,Internal!$Y221,Internal!$AI221,Internal!$AS221,Internal!$BB221,Internal!$BK221,Internal!$BT221)</f>
        <v>3.3428571428571425</v>
      </c>
      <c r="CD221" s="128">
        <f>AVERAGE(Internal!$F221,Internal!$P221,Internal!$Z221,Internal!$AJ221)</f>
        <v>2.75</v>
      </c>
      <c r="CE221" s="127">
        <f>AVERAGE(Internal!$AK221,Internal!$AA221,Internal!$Q221,Internal!$G221)</f>
        <v>2</v>
      </c>
      <c r="CF221" s="128">
        <f>AVERAGE(Internal!$H221,Internal!$R221,Internal!$AB221,Internal!$AL221)</f>
        <v>2.083333333333333</v>
      </c>
      <c r="CG221" s="127"/>
      <c r="CH221" s="128">
        <f>AVERAGE(Internal!$AN221,Internal!$AD221,Internal!$T221,Internal!$J221)</f>
        <v>2.75</v>
      </c>
      <c r="CI221" s="128">
        <f>Internal!$CC221+Internal!$CD221+Internal!$CE221+Internal!$CF221+Internal!$CH221</f>
        <v>12.926190476190474</v>
      </c>
      <c r="CJ221" s="128">
        <f>Internal!$CI221/25*100</f>
        <v>51.704761904761895</v>
      </c>
      <c r="CK221" s="128">
        <f>AVERAGE(Internal!$BZ221,Internal!$BQ221,Internal!$BH221,Internal!$AY221,Internal!$AP221,Internal!$AF221,Internal!$V221,Internal!$L221)</f>
        <v>2.6428571428571428</v>
      </c>
      <c r="CL221" s="128">
        <f>AVERAGE(Internal!$L221,Internal!$V221,Internal!$AF221,Internal!$AP221)</f>
        <v>2.625</v>
      </c>
      <c r="CM221" s="136"/>
    </row>
    <row r="222" spans="1:91" s="106" customFormat="1" ht="23.1" customHeight="1" x14ac:dyDescent="0.3">
      <c r="A222" s="131">
        <v>219</v>
      </c>
      <c r="B222" s="131" t="s">
        <v>470</v>
      </c>
      <c r="C222" s="132" t="s">
        <v>471</v>
      </c>
      <c r="D222" s="127"/>
      <c r="E222" s="127">
        <f>'RP 1'!Q221</f>
        <v>3</v>
      </c>
      <c r="F222" s="127">
        <f>'RP 1'!W221</f>
        <v>2</v>
      </c>
      <c r="G222" s="127">
        <f>'RP 1'!AC221</f>
        <v>2</v>
      </c>
      <c r="H222" s="127">
        <f>'RP 1'!AI221</f>
        <v>2</v>
      </c>
      <c r="I222" s="127"/>
      <c r="J222" s="127">
        <f>'RP 1'!AU221</f>
        <v>3</v>
      </c>
      <c r="K222" s="127">
        <f>'RP 1'!AZ221</f>
        <v>2</v>
      </c>
      <c r="L222" s="127">
        <f>'RP 1'!BG221</f>
        <v>0</v>
      </c>
      <c r="M222" s="127"/>
      <c r="N222" s="127"/>
      <c r="O222" s="127">
        <f>'R P- 2'!Q221</f>
        <v>2.2000000000000002</v>
      </c>
      <c r="P222" s="127">
        <f>'R P- 2'!W221</f>
        <v>2</v>
      </c>
      <c r="Q222" s="127">
        <f>'R P- 2'!AC221</f>
        <v>2</v>
      </c>
      <c r="R222" s="127">
        <f>'R P- 2'!AI221</f>
        <v>2</v>
      </c>
      <c r="S222" s="127"/>
      <c r="T222" s="127">
        <f>'R P- 2'!AU221</f>
        <v>2</v>
      </c>
      <c r="U222" s="127">
        <f>'R P- 2'!BA221</f>
        <v>1.8333333333333333</v>
      </c>
      <c r="V222" s="127">
        <f>'R P- 2'!BG221</f>
        <v>4</v>
      </c>
      <c r="W222" s="127"/>
      <c r="X222" s="127"/>
      <c r="Y222" s="127" t="str">
        <f>'R P - 3'!Q221</f>
        <v>0</v>
      </c>
      <c r="Z222" s="127" t="str">
        <f>'R P - 3'!W221</f>
        <v>0</v>
      </c>
      <c r="AA222" s="127">
        <f>'R P - 3'!AC221</f>
        <v>0</v>
      </c>
      <c r="AB222" s="127" t="str">
        <f>'R P - 3'!AI221</f>
        <v>0</v>
      </c>
      <c r="AC222" s="127"/>
      <c r="AD222" s="127" t="str">
        <f>'R P - 3'!AU221</f>
        <v>0</v>
      </c>
      <c r="AE222" s="127" t="str">
        <f>'R P - 3'!BA221</f>
        <v>0</v>
      </c>
      <c r="AF222" s="127" t="str">
        <f>'R P - 3'!BG221</f>
        <v>0</v>
      </c>
      <c r="AG222" s="127"/>
      <c r="AH222" s="127"/>
      <c r="AI222" s="127" t="str">
        <f>'R P -4'!Q221</f>
        <v>0</v>
      </c>
      <c r="AJ222" s="127" t="str">
        <f>'R P -4'!W221</f>
        <v>0</v>
      </c>
      <c r="AK222" s="127" t="str">
        <f>'R P -4'!AC221</f>
        <v>0</v>
      </c>
      <c r="AL222" s="127" t="str">
        <f>'R P -4'!AI221</f>
        <v>0</v>
      </c>
      <c r="AM222" s="127"/>
      <c r="AN222" s="127" t="str">
        <f>'R P -4'!AU221</f>
        <v>0</v>
      </c>
      <c r="AO222" s="127" t="str">
        <f>'R P -4'!BA221</f>
        <v>0</v>
      </c>
      <c r="AP222" s="127" t="str">
        <f>'R P -4'!BG221</f>
        <v>0</v>
      </c>
      <c r="AQ222" s="127"/>
      <c r="AR222" s="127"/>
      <c r="AS222" s="127" t="str">
        <f>'Reflection -1 '!R221</f>
        <v>0</v>
      </c>
      <c r="AT222" s="127"/>
      <c r="AU222" s="127"/>
      <c r="AV222" s="127"/>
      <c r="AW222" s="127"/>
      <c r="AX222" s="127"/>
      <c r="AY222" s="127" t="str">
        <f>'Reflection -1 '!BB221</f>
        <v>0</v>
      </c>
      <c r="AZ222" s="127"/>
      <c r="BA222" s="127"/>
      <c r="BB222" s="127">
        <f>'Reflection -2'!Q221</f>
        <v>2.6666666666666665</v>
      </c>
      <c r="BC222" s="127"/>
      <c r="BD222" s="127"/>
      <c r="BE222" s="127"/>
      <c r="BF222" s="127"/>
      <c r="BG222" s="127"/>
      <c r="BH222" s="127">
        <f>'Reflection -2'!BA221</f>
        <v>3</v>
      </c>
      <c r="BI222" s="127"/>
      <c r="BJ222" s="127"/>
      <c r="BK222" s="127">
        <f>'Reflection -3'!Q221</f>
        <v>1.6666666666666667</v>
      </c>
      <c r="BL222" s="127"/>
      <c r="BM222" s="127"/>
      <c r="BN222" s="127"/>
      <c r="BO222" s="127"/>
      <c r="BP222" s="127"/>
      <c r="BQ222" s="127">
        <f>'Reflection -3'!BA221</f>
        <v>2</v>
      </c>
      <c r="BR222" s="127"/>
      <c r="BS222" s="127"/>
      <c r="BT222" s="127">
        <f>'Reflection -3'!Q221</f>
        <v>1.6666666666666667</v>
      </c>
      <c r="BU222" s="127"/>
      <c r="BV222" s="127"/>
      <c r="BW222" s="127"/>
      <c r="BX222" s="127"/>
      <c r="BY222" s="127"/>
      <c r="BZ222" s="127">
        <f>'Reflection -4'!BA221</f>
        <v>3</v>
      </c>
      <c r="CA222" s="127"/>
      <c r="CB222" s="127"/>
      <c r="CC222" s="127">
        <f>AVERAGE(Internal!$E222,Internal!$O222,Internal!$Y222,Internal!$AI222,Internal!$AS222,Internal!$BB222,Internal!$BK222,Internal!$BT222)</f>
        <v>2.2399999999999998</v>
      </c>
      <c r="CD222" s="127">
        <f>AVERAGE(Internal!$F222,Internal!$P222,Internal!$Z222,Internal!$AJ222)</f>
        <v>2</v>
      </c>
      <c r="CE222" s="127">
        <f>AVERAGE(Internal!$AK222,Internal!$AA222,Internal!$Q222,Internal!$G222)</f>
        <v>1.3333333333333333</v>
      </c>
      <c r="CF222" s="127">
        <f>AVERAGE(Internal!$H222,Internal!$R222,Internal!$AB222,Internal!$AL222)</f>
        <v>2</v>
      </c>
      <c r="CG222" s="127"/>
      <c r="CH222" s="127">
        <f>AVERAGE(Internal!$AN222,Internal!$AD222,Internal!$T222,Internal!$J222)</f>
        <v>2.5</v>
      </c>
      <c r="CI222" s="127">
        <f>Internal!$CC222+Internal!$CD222+Internal!$CE222+Internal!$CF222+Internal!$CH222</f>
        <v>10.073333333333334</v>
      </c>
      <c r="CJ222" s="127">
        <f>Internal!$CI222/25*100</f>
        <v>40.293333333333337</v>
      </c>
      <c r="CK222" s="127">
        <f>AVERAGE(Internal!$BZ222,Internal!$BQ222,Internal!$BH222,Internal!$AY222,Internal!$AP222,Internal!$AF222,Internal!$V222,Internal!$L222)</f>
        <v>2.4</v>
      </c>
      <c r="CL222" s="127">
        <f>AVERAGE(Internal!$L222,Internal!$V222,Internal!$AF222,Internal!$AP222)</f>
        <v>2</v>
      </c>
      <c r="CM222" s="133"/>
    </row>
    <row r="223" spans="1:91" s="106" customFormat="1" ht="23.1" customHeight="1" x14ac:dyDescent="0.3">
      <c r="A223" s="134">
        <v>220</v>
      </c>
      <c r="B223" s="134" t="s">
        <v>472</v>
      </c>
      <c r="C223" s="135" t="s">
        <v>473</v>
      </c>
      <c r="D223" s="128"/>
      <c r="E223" s="128">
        <f>'RP 1'!Q222</f>
        <v>3</v>
      </c>
      <c r="F223" s="128">
        <f>'RP 1'!W222</f>
        <v>3</v>
      </c>
      <c r="G223" s="127">
        <f>'RP 1'!AC222</f>
        <v>2</v>
      </c>
      <c r="H223" s="127">
        <f>'RP 1'!AI222</f>
        <v>2</v>
      </c>
      <c r="I223" s="128"/>
      <c r="J223" s="128">
        <f>'RP 1'!AU222</f>
        <v>3</v>
      </c>
      <c r="K223" s="128">
        <f>'RP 1'!AZ222</f>
        <v>3</v>
      </c>
      <c r="L223" s="128">
        <f>'RP 1'!BG222</f>
        <v>0</v>
      </c>
      <c r="M223" s="128"/>
      <c r="N223" s="128"/>
      <c r="O223" s="128">
        <f>'R P- 2'!Q222</f>
        <v>2.2000000000000002</v>
      </c>
      <c r="P223" s="128">
        <f>'R P- 2'!W222</f>
        <v>2</v>
      </c>
      <c r="Q223" s="128">
        <f>'R P- 2'!AC222</f>
        <v>2</v>
      </c>
      <c r="R223" s="128">
        <f>'R P- 2'!AI222</f>
        <v>2</v>
      </c>
      <c r="S223" s="128"/>
      <c r="T223" s="128">
        <f>'R P- 2'!AU222</f>
        <v>2</v>
      </c>
      <c r="U223" s="128">
        <f>'R P- 2'!BA222</f>
        <v>1.8333333333333333</v>
      </c>
      <c r="V223" s="128">
        <f>'R P- 2'!BG222</f>
        <v>2</v>
      </c>
      <c r="W223" s="128"/>
      <c r="X223" s="128"/>
      <c r="Y223" s="128" t="str">
        <f>'R P - 3'!Q222</f>
        <v>0</v>
      </c>
      <c r="Z223" s="128" t="str">
        <f>'R P - 3'!W222</f>
        <v>0</v>
      </c>
      <c r="AA223" s="128">
        <f>'R P - 3'!AC222</f>
        <v>0</v>
      </c>
      <c r="AB223" s="128" t="str">
        <f>'R P - 3'!AI222</f>
        <v>0</v>
      </c>
      <c r="AC223" s="128"/>
      <c r="AD223" s="128" t="str">
        <f>'R P - 3'!AU222</f>
        <v>0</v>
      </c>
      <c r="AE223" s="128" t="str">
        <f>'R P - 3'!BA222</f>
        <v>0</v>
      </c>
      <c r="AF223" s="128" t="str">
        <f>'R P - 3'!BG222</f>
        <v>0</v>
      </c>
      <c r="AG223" s="128"/>
      <c r="AH223" s="128"/>
      <c r="AI223" s="128" t="str">
        <f>'R P -4'!Q222</f>
        <v>0</v>
      </c>
      <c r="AJ223" s="128" t="str">
        <f>'R P -4'!W222</f>
        <v>0</v>
      </c>
      <c r="AK223" s="128" t="str">
        <f>'R P -4'!AC222</f>
        <v>0</v>
      </c>
      <c r="AL223" s="128" t="str">
        <f>'R P -4'!AI222</f>
        <v>0</v>
      </c>
      <c r="AM223" s="128"/>
      <c r="AN223" s="128" t="str">
        <f>'R P -4'!AU222</f>
        <v>0</v>
      </c>
      <c r="AO223" s="128" t="str">
        <f>'R P -4'!BA222</f>
        <v>0</v>
      </c>
      <c r="AP223" s="128" t="str">
        <f>'R P -4'!BG222</f>
        <v>0</v>
      </c>
      <c r="AQ223" s="128"/>
      <c r="AR223" s="128"/>
      <c r="AS223" s="128" t="str">
        <f>'Reflection -1 '!R222</f>
        <v>0</v>
      </c>
      <c r="AT223" s="128"/>
      <c r="AU223" s="128"/>
      <c r="AV223" s="128"/>
      <c r="AW223" s="128"/>
      <c r="AX223" s="128"/>
      <c r="AY223" s="128" t="str">
        <f>'Reflection -1 '!BB222</f>
        <v>0</v>
      </c>
      <c r="AZ223" s="128"/>
      <c r="BA223" s="128"/>
      <c r="BB223" s="128">
        <f>'Reflection -2'!Q222</f>
        <v>1</v>
      </c>
      <c r="BC223" s="128"/>
      <c r="BD223" s="128"/>
      <c r="BE223" s="128"/>
      <c r="BF223" s="128"/>
      <c r="BG223" s="128"/>
      <c r="BH223" s="128">
        <f>'Reflection -2'!BA222</f>
        <v>3</v>
      </c>
      <c r="BI223" s="128"/>
      <c r="BJ223" s="128"/>
      <c r="BK223" s="128">
        <f>'Reflection -3'!Q222</f>
        <v>4</v>
      </c>
      <c r="BL223" s="128"/>
      <c r="BM223" s="128"/>
      <c r="BN223" s="128"/>
      <c r="BO223" s="128"/>
      <c r="BP223" s="128"/>
      <c r="BQ223" s="128">
        <f>'Reflection -3'!BA222</f>
        <v>2</v>
      </c>
      <c r="BR223" s="128"/>
      <c r="BS223" s="128"/>
      <c r="BT223" s="128">
        <f>'Reflection -3'!Q222</f>
        <v>4</v>
      </c>
      <c r="BU223" s="128"/>
      <c r="BV223" s="128"/>
      <c r="BW223" s="128"/>
      <c r="BX223" s="128"/>
      <c r="BY223" s="128"/>
      <c r="BZ223" s="128">
        <f>'Reflection -4'!BA222</f>
        <v>3</v>
      </c>
      <c r="CA223" s="128"/>
      <c r="CB223" s="127"/>
      <c r="CC223" s="128">
        <f>AVERAGE(Internal!$E223,Internal!$O223,Internal!$Y223,Internal!$AI223,Internal!$AS223,Internal!$BB223,Internal!$BK223,Internal!$BT223)</f>
        <v>2.84</v>
      </c>
      <c r="CD223" s="128">
        <f>AVERAGE(Internal!$F223,Internal!$P223,Internal!$Z223,Internal!$AJ223)</f>
        <v>2.5</v>
      </c>
      <c r="CE223" s="127">
        <f>AVERAGE(Internal!$AK223,Internal!$AA223,Internal!$Q223,Internal!$G223)</f>
        <v>1.3333333333333333</v>
      </c>
      <c r="CF223" s="128">
        <f>AVERAGE(Internal!$H223,Internal!$R223,Internal!$AB223,Internal!$AL223)</f>
        <v>2</v>
      </c>
      <c r="CG223" s="127"/>
      <c r="CH223" s="128">
        <f>AVERAGE(Internal!$AN223,Internal!$AD223,Internal!$T223,Internal!$J223)</f>
        <v>2.5</v>
      </c>
      <c r="CI223" s="128">
        <f>Internal!$CC223+Internal!$CD223+Internal!$CE223+Internal!$CF223+Internal!$CH223</f>
        <v>11.173333333333332</v>
      </c>
      <c r="CJ223" s="128">
        <f>Internal!$CI223/25*100</f>
        <v>44.693333333333328</v>
      </c>
      <c r="CK223" s="128">
        <f>AVERAGE(Internal!$BZ223,Internal!$BQ223,Internal!$BH223,Internal!$AY223,Internal!$AP223,Internal!$AF223,Internal!$V223,Internal!$L223)</f>
        <v>2</v>
      </c>
      <c r="CL223" s="128">
        <f>AVERAGE(Internal!$L223,Internal!$V223,Internal!$AF223,Internal!$AP223)</f>
        <v>1</v>
      </c>
      <c r="CM223" s="136"/>
    </row>
    <row r="224" spans="1:91" s="106" customFormat="1" ht="23.1" customHeight="1" x14ac:dyDescent="0.3">
      <c r="A224" s="131">
        <v>221</v>
      </c>
      <c r="B224" s="131" t="s">
        <v>474</v>
      </c>
      <c r="C224" s="132" t="s">
        <v>475</v>
      </c>
      <c r="D224" s="127"/>
      <c r="E224" s="127">
        <f>'RP 1'!Q223</f>
        <v>2.4</v>
      </c>
      <c r="F224" s="127">
        <f>'RP 1'!W223</f>
        <v>3</v>
      </c>
      <c r="G224" s="127">
        <f>'RP 1'!AC223</f>
        <v>2</v>
      </c>
      <c r="H224" s="127">
        <f>'RP 1'!AI223</f>
        <v>2</v>
      </c>
      <c r="I224" s="127"/>
      <c r="J224" s="127">
        <f>'RP 1'!AU223</f>
        <v>3</v>
      </c>
      <c r="K224" s="127">
        <f>'RP 1'!AZ223</f>
        <v>4</v>
      </c>
      <c r="L224" s="127">
        <f>'RP 1'!BG223</f>
        <v>0</v>
      </c>
      <c r="M224" s="127"/>
      <c r="N224" s="127"/>
      <c r="O224" s="127">
        <f>'R P- 2'!Q223</f>
        <v>2.8</v>
      </c>
      <c r="P224" s="127">
        <f>'R P- 2'!W223</f>
        <v>2</v>
      </c>
      <c r="Q224" s="127">
        <f>'R P- 2'!AC223</f>
        <v>2</v>
      </c>
      <c r="R224" s="127">
        <f>'R P- 2'!AI223</f>
        <v>2</v>
      </c>
      <c r="S224" s="127"/>
      <c r="T224" s="127">
        <f>'R P- 2'!AU223</f>
        <v>2</v>
      </c>
      <c r="U224" s="127">
        <f>'R P- 2'!BA223</f>
        <v>1.8333333333333333</v>
      </c>
      <c r="V224" s="127">
        <f>'R P- 2'!BG223</f>
        <v>4</v>
      </c>
      <c r="W224" s="127"/>
      <c r="X224" s="127"/>
      <c r="Y224" s="127">
        <f>'R P - 3'!Q223</f>
        <v>2.2000000000000002</v>
      </c>
      <c r="Z224" s="127">
        <f>'R P - 3'!W223</f>
        <v>2</v>
      </c>
      <c r="AA224" s="127">
        <f>'R P - 3'!AC223</f>
        <v>1</v>
      </c>
      <c r="AB224" s="127">
        <f>'R P - 3'!AI223</f>
        <v>1.3333333333333333</v>
      </c>
      <c r="AC224" s="127"/>
      <c r="AD224" s="127">
        <f>'R P - 3'!AU223</f>
        <v>2</v>
      </c>
      <c r="AE224" s="127">
        <f>'R P - 3'!BA223</f>
        <v>2</v>
      </c>
      <c r="AF224" s="127">
        <f>'R P - 3'!BG223</f>
        <v>2</v>
      </c>
      <c r="AG224" s="127"/>
      <c r="AH224" s="127"/>
      <c r="AI224" s="127">
        <f>'R P -4'!Q223</f>
        <v>4</v>
      </c>
      <c r="AJ224" s="127">
        <f>'R P -4'!W223</f>
        <v>4</v>
      </c>
      <c r="AK224" s="127">
        <f>'R P -4'!AC223</f>
        <v>2.5</v>
      </c>
      <c r="AL224" s="127">
        <f>'R P -4'!AI223</f>
        <v>2</v>
      </c>
      <c r="AM224" s="127"/>
      <c r="AN224" s="127">
        <f>'R P -4'!AU223</f>
        <v>4</v>
      </c>
      <c r="AO224" s="127">
        <f>'R P -4'!BA223</f>
        <v>1</v>
      </c>
      <c r="AP224" s="127">
        <f>'R P -4'!BG223</f>
        <v>4.5</v>
      </c>
      <c r="AQ224" s="127"/>
      <c r="AR224" s="127"/>
      <c r="AS224" s="127" t="str">
        <f>'Reflection -1 '!R223</f>
        <v>0</v>
      </c>
      <c r="AT224" s="127"/>
      <c r="AU224" s="127"/>
      <c r="AV224" s="127"/>
      <c r="AW224" s="127"/>
      <c r="AX224" s="127"/>
      <c r="AY224" s="127" t="str">
        <f>'Reflection -1 '!BB223</f>
        <v>0</v>
      </c>
      <c r="AZ224" s="127"/>
      <c r="BA224" s="127"/>
      <c r="BB224" s="127" t="str">
        <f>'Reflection -2'!Q223</f>
        <v>0</v>
      </c>
      <c r="BC224" s="127"/>
      <c r="BD224" s="127"/>
      <c r="BE224" s="127"/>
      <c r="BF224" s="127"/>
      <c r="BG224" s="127"/>
      <c r="BH224" s="127" t="str">
        <f>'Reflection -2'!BA223</f>
        <v>0</v>
      </c>
      <c r="BI224" s="127"/>
      <c r="BJ224" s="127"/>
      <c r="BK224" s="127" t="str">
        <f>'Reflection -3'!Q223</f>
        <v>0</v>
      </c>
      <c r="BL224" s="127"/>
      <c r="BM224" s="127"/>
      <c r="BN224" s="127"/>
      <c r="BO224" s="127"/>
      <c r="BP224" s="127"/>
      <c r="BQ224" s="127" t="str">
        <f>'Reflection -3'!BA223</f>
        <v>0</v>
      </c>
      <c r="BR224" s="127"/>
      <c r="BS224" s="127"/>
      <c r="BT224" s="127" t="str">
        <f>'Reflection -3'!Q223</f>
        <v>0</v>
      </c>
      <c r="BU224" s="127"/>
      <c r="BV224" s="127"/>
      <c r="BW224" s="127"/>
      <c r="BX224" s="127"/>
      <c r="BY224" s="127"/>
      <c r="BZ224" s="127" t="str">
        <f>'Reflection -4'!BA223</f>
        <v>0</v>
      </c>
      <c r="CA224" s="127"/>
      <c r="CB224" s="127"/>
      <c r="CC224" s="127">
        <f>AVERAGE(Internal!$E224,Internal!$O224,Internal!$Y224,Internal!$AI224,Internal!$AS224,Internal!$BB224,Internal!$BK224,Internal!$BT224)</f>
        <v>2.8499999999999996</v>
      </c>
      <c r="CD224" s="127">
        <f>AVERAGE(Internal!$F224,Internal!$P224,Internal!$Z224,Internal!$AJ224)</f>
        <v>2.75</v>
      </c>
      <c r="CE224" s="127">
        <f>AVERAGE(Internal!$AK224,Internal!$AA224,Internal!$Q224,Internal!$G224)</f>
        <v>1.875</v>
      </c>
      <c r="CF224" s="127">
        <f>AVERAGE(Internal!$H224,Internal!$R224,Internal!$AB224,Internal!$AL224)</f>
        <v>1.8333333333333333</v>
      </c>
      <c r="CG224" s="127"/>
      <c r="CH224" s="127">
        <f>AVERAGE(Internal!$AN224,Internal!$AD224,Internal!$T224,Internal!$J224)</f>
        <v>2.75</v>
      </c>
      <c r="CI224" s="127">
        <f>Internal!$CC224+Internal!$CD224+Internal!$CE224+Internal!$CF224+Internal!$CH224</f>
        <v>12.058333333333334</v>
      </c>
      <c r="CJ224" s="127">
        <f>Internal!$CI224/25*100</f>
        <v>48.233333333333334</v>
      </c>
      <c r="CK224" s="127">
        <f>AVERAGE(Internal!$BZ224,Internal!$BQ224,Internal!$BH224,Internal!$AY224,Internal!$AP224,Internal!$AF224,Internal!$V224,Internal!$L224)</f>
        <v>2.625</v>
      </c>
      <c r="CL224" s="127">
        <f>AVERAGE(Internal!$L224,Internal!$V224,Internal!$AF224,Internal!$AP224)</f>
        <v>2.625</v>
      </c>
      <c r="CM224" s="133"/>
    </row>
    <row r="225" spans="1:91" s="106" customFormat="1" ht="23.1" customHeight="1" x14ac:dyDescent="0.3">
      <c r="A225" s="134">
        <v>222</v>
      </c>
      <c r="B225" s="134" t="s">
        <v>476</v>
      </c>
      <c r="C225" s="135" t="s">
        <v>477</v>
      </c>
      <c r="D225" s="128"/>
      <c r="E225" s="128">
        <f>'RP 1'!Q224</f>
        <v>3</v>
      </c>
      <c r="F225" s="128">
        <f>'RP 1'!W224</f>
        <v>3</v>
      </c>
      <c r="G225" s="127" t="str">
        <f>'RP 1'!AC224</f>
        <v>0</v>
      </c>
      <c r="H225" s="127" t="str">
        <f>'RP 1'!AI224</f>
        <v>0</v>
      </c>
      <c r="I225" s="128"/>
      <c r="J225" s="128">
        <f>'RP 1'!AU224</f>
        <v>3</v>
      </c>
      <c r="K225" s="128">
        <f>'RP 1'!AZ224</f>
        <v>3</v>
      </c>
      <c r="L225" s="128">
        <f>'RP 1'!BG224</f>
        <v>0</v>
      </c>
      <c r="M225" s="128"/>
      <c r="N225" s="128"/>
      <c r="O225" s="128" t="str">
        <f>'R P- 2'!Q224</f>
        <v>0</v>
      </c>
      <c r="P225" s="128" t="str">
        <f>'R P- 2'!W224</f>
        <v>0</v>
      </c>
      <c r="Q225" s="128" t="str">
        <f>'R P- 2'!AC224</f>
        <v>0</v>
      </c>
      <c r="R225" s="128" t="str">
        <f>'R P- 2'!AI224</f>
        <v>0</v>
      </c>
      <c r="S225" s="128"/>
      <c r="T225" s="128" t="str">
        <f>'R P- 2'!AU224</f>
        <v>0</v>
      </c>
      <c r="U225" s="128" t="str">
        <f>'R P- 2'!BA224</f>
        <v>0</v>
      </c>
      <c r="V225" s="128" t="str">
        <f>'R P- 2'!BG224</f>
        <v>0</v>
      </c>
      <c r="W225" s="128"/>
      <c r="X225" s="128"/>
      <c r="Y225" s="128" t="str">
        <f>'R P - 3'!Q224</f>
        <v>0</v>
      </c>
      <c r="Z225" s="128" t="str">
        <f>'R P - 3'!W224</f>
        <v>0</v>
      </c>
      <c r="AA225" s="128">
        <f>'R P - 3'!AC224</f>
        <v>0</v>
      </c>
      <c r="AB225" s="128" t="str">
        <f>'R P - 3'!AI224</f>
        <v>0</v>
      </c>
      <c r="AC225" s="128"/>
      <c r="AD225" s="128" t="str">
        <f>'R P - 3'!AU224</f>
        <v>0</v>
      </c>
      <c r="AE225" s="128" t="str">
        <f>'R P - 3'!BA224</f>
        <v>0</v>
      </c>
      <c r="AF225" s="128" t="str">
        <f>'R P - 3'!BG224</f>
        <v>0</v>
      </c>
      <c r="AG225" s="128"/>
      <c r="AH225" s="128"/>
      <c r="AI225" s="128" t="str">
        <f>'R P -4'!Q224</f>
        <v>0</v>
      </c>
      <c r="AJ225" s="128" t="str">
        <f>'R P -4'!W224</f>
        <v>0</v>
      </c>
      <c r="AK225" s="128" t="str">
        <f>'R P -4'!AC224</f>
        <v>0</v>
      </c>
      <c r="AL225" s="128" t="str">
        <f>'R P -4'!AI224</f>
        <v>0</v>
      </c>
      <c r="AM225" s="128"/>
      <c r="AN225" s="128" t="str">
        <f>'R P -4'!AU224</f>
        <v>0</v>
      </c>
      <c r="AO225" s="128" t="str">
        <f>'R P -4'!BA224</f>
        <v>0</v>
      </c>
      <c r="AP225" s="128" t="str">
        <f>'R P -4'!BG224</f>
        <v>0</v>
      </c>
      <c r="AQ225" s="128"/>
      <c r="AR225" s="128"/>
      <c r="AS225" s="128" t="str">
        <f>'Reflection -1 '!R224</f>
        <v>0</v>
      </c>
      <c r="AT225" s="128"/>
      <c r="AU225" s="128"/>
      <c r="AV225" s="128"/>
      <c r="AW225" s="128"/>
      <c r="AX225" s="128"/>
      <c r="AY225" s="128" t="str">
        <f>'Reflection -1 '!BB224</f>
        <v>0</v>
      </c>
      <c r="AZ225" s="128"/>
      <c r="BA225" s="128"/>
      <c r="BB225" s="128">
        <f>'Reflection -2'!Q224</f>
        <v>3.3333333333333335</v>
      </c>
      <c r="BC225" s="128"/>
      <c r="BD225" s="128"/>
      <c r="BE225" s="128"/>
      <c r="BF225" s="128"/>
      <c r="BG225" s="128"/>
      <c r="BH225" s="128">
        <f>'Reflection -2'!BA224</f>
        <v>3</v>
      </c>
      <c r="BI225" s="128"/>
      <c r="BJ225" s="128"/>
      <c r="BK225" s="128">
        <f>'Reflection -3'!Q224</f>
        <v>3.3333333333333335</v>
      </c>
      <c r="BL225" s="128"/>
      <c r="BM225" s="128"/>
      <c r="BN225" s="128"/>
      <c r="BO225" s="128"/>
      <c r="BP225" s="128"/>
      <c r="BQ225" s="128">
        <f>'Reflection -3'!BA224</f>
        <v>2</v>
      </c>
      <c r="BR225" s="128"/>
      <c r="BS225" s="128"/>
      <c r="BT225" s="128">
        <f>'Reflection -3'!Q224</f>
        <v>3.3333333333333335</v>
      </c>
      <c r="BU225" s="128"/>
      <c r="BV225" s="128"/>
      <c r="BW225" s="128"/>
      <c r="BX225" s="128"/>
      <c r="BY225" s="128"/>
      <c r="BZ225" s="128">
        <f>'Reflection -4'!BA224</f>
        <v>3</v>
      </c>
      <c r="CA225" s="128"/>
      <c r="CB225" s="127"/>
      <c r="CC225" s="128">
        <f>AVERAGE(Internal!$E225,Internal!$O225,Internal!$Y225,Internal!$AI225,Internal!$AS225,Internal!$BB225,Internal!$BK225,Internal!$BT225)</f>
        <v>3.2500000000000004</v>
      </c>
      <c r="CD225" s="128">
        <f>AVERAGE(Internal!$F225,Internal!$P225,Internal!$Z225,Internal!$AJ225)</f>
        <v>3</v>
      </c>
      <c r="CE225" s="127">
        <f>AVERAGE(Internal!$AK225,Internal!$AA225,Internal!$Q225,Internal!$G225)</f>
        <v>0</v>
      </c>
      <c r="CF225" s="128" t="e">
        <f>AVERAGE(Internal!$H225,Internal!$R225,Internal!$AB225,Internal!$AL225)</f>
        <v>#DIV/0!</v>
      </c>
      <c r="CG225" s="127"/>
      <c r="CH225" s="128">
        <f>AVERAGE(Internal!$AN225,Internal!$AD225,Internal!$T225,Internal!$J225)</f>
        <v>3</v>
      </c>
      <c r="CI225" s="128" t="e">
        <f>Internal!$CC225+Internal!$CD225+Internal!$CE225+Internal!$CF225+Internal!$CH225</f>
        <v>#DIV/0!</v>
      </c>
      <c r="CJ225" s="128" t="e">
        <f>Internal!$CI225/25*100</f>
        <v>#DIV/0!</v>
      </c>
      <c r="CK225" s="128">
        <f>AVERAGE(Internal!$BZ225,Internal!$BQ225,Internal!$BH225,Internal!$AY225,Internal!$AP225,Internal!$AF225,Internal!$V225,Internal!$L225)</f>
        <v>2</v>
      </c>
      <c r="CL225" s="128">
        <f>AVERAGE(Internal!$L225,Internal!$V225,Internal!$AF225,Internal!$AP225)</f>
        <v>0</v>
      </c>
      <c r="CM225" s="136"/>
    </row>
    <row r="226" spans="1:91" s="106" customFormat="1" ht="23.1" customHeight="1" x14ac:dyDescent="0.3">
      <c r="A226" s="131">
        <v>223</v>
      </c>
      <c r="B226" s="131" t="s">
        <v>478</v>
      </c>
      <c r="C226" s="132" t="s">
        <v>479</v>
      </c>
      <c r="D226" s="127"/>
      <c r="E226" s="127">
        <f>'RP 1'!Q225</f>
        <v>2.8</v>
      </c>
      <c r="F226" s="127">
        <f>'RP 1'!W225</f>
        <v>3</v>
      </c>
      <c r="G226" s="127" t="str">
        <f>'RP 1'!AC225</f>
        <v>0</v>
      </c>
      <c r="H226" s="127" t="str">
        <f>'RP 1'!AI225</f>
        <v>0</v>
      </c>
      <c r="I226" s="127"/>
      <c r="J226" s="127">
        <f>'RP 1'!AU225</f>
        <v>3</v>
      </c>
      <c r="K226" s="127">
        <f>'RP 1'!AZ225</f>
        <v>3</v>
      </c>
      <c r="L226" s="127">
        <f>'RP 1'!BG225</f>
        <v>0</v>
      </c>
      <c r="M226" s="127"/>
      <c r="N226" s="127"/>
      <c r="O226" s="127" t="str">
        <f>'R P- 2'!Q225</f>
        <v>0</v>
      </c>
      <c r="P226" s="127" t="str">
        <f>'R P- 2'!W225</f>
        <v>0</v>
      </c>
      <c r="Q226" s="127" t="str">
        <f>'R P- 2'!AC225</f>
        <v>0</v>
      </c>
      <c r="R226" s="127" t="str">
        <f>'R P- 2'!AI225</f>
        <v>0</v>
      </c>
      <c r="S226" s="127"/>
      <c r="T226" s="127" t="str">
        <f>'R P- 2'!AU225</f>
        <v>0</v>
      </c>
      <c r="U226" s="127" t="str">
        <f>'R P- 2'!BA225</f>
        <v>0</v>
      </c>
      <c r="V226" s="127" t="str">
        <f>'R P- 2'!BG225</f>
        <v>0</v>
      </c>
      <c r="W226" s="127"/>
      <c r="X226" s="127"/>
      <c r="Y226" s="127">
        <f>'R P - 3'!Q225</f>
        <v>2.4</v>
      </c>
      <c r="Z226" s="127">
        <f>'R P - 3'!W225</f>
        <v>2</v>
      </c>
      <c r="AA226" s="127">
        <f>'R P - 3'!AC225</f>
        <v>1</v>
      </c>
      <c r="AB226" s="127">
        <f>'R P - 3'!AI225</f>
        <v>1.3333333333333333</v>
      </c>
      <c r="AC226" s="127"/>
      <c r="AD226" s="127">
        <f>'R P - 3'!AU225</f>
        <v>2</v>
      </c>
      <c r="AE226" s="127">
        <f>'R P - 3'!BA225</f>
        <v>2</v>
      </c>
      <c r="AF226" s="127">
        <f>'R P - 3'!BG225</f>
        <v>2</v>
      </c>
      <c r="AG226" s="127"/>
      <c r="AH226" s="127"/>
      <c r="AI226" s="127">
        <f>'R P -4'!Q225</f>
        <v>3.2</v>
      </c>
      <c r="AJ226" s="127">
        <f>'R P -4'!W225</f>
        <v>4</v>
      </c>
      <c r="AK226" s="127">
        <f>'R P -4'!AC225</f>
        <v>3.5</v>
      </c>
      <c r="AL226" s="127">
        <f>'R P -4'!AI225</f>
        <v>5</v>
      </c>
      <c r="AM226" s="127"/>
      <c r="AN226" s="127">
        <f>'R P -4'!AU225</f>
        <v>4</v>
      </c>
      <c r="AO226" s="127">
        <f>'R P -4'!BA225</f>
        <v>5</v>
      </c>
      <c r="AP226" s="127">
        <f>'R P -4'!BG225</f>
        <v>4.5</v>
      </c>
      <c r="AQ226" s="127"/>
      <c r="AR226" s="127"/>
      <c r="AS226" s="127" t="str">
        <f>'Reflection -1 '!R225</f>
        <v>0</v>
      </c>
      <c r="AT226" s="127"/>
      <c r="AU226" s="127"/>
      <c r="AV226" s="127"/>
      <c r="AW226" s="127"/>
      <c r="AX226" s="127"/>
      <c r="AY226" s="127" t="str">
        <f>'Reflection -1 '!BB225</f>
        <v>0</v>
      </c>
      <c r="AZ226" s="127"/>
      <c r="BA226" s="127"/>
      <c r="BB226" s="127">
        <f>'Reflection -2'!Q225</f>
        <v>4</v>
      </c>
      <c r="BC226" s="127"/>
      <c r="BD226" s="127"/>
      <c r="BE226" s="127"/>
      <c r="BF226" s="127"/>
      <c r="BG226" s="127"/>
      <c r="BH226" s="127">
        <f>'Reflection -2'!BA225</f>
        <v>3</v>
      </c>
      <c r="BI226" s="127"/>
      <c r="BJ226" s="127"/>
      <c r="BK226" s="127">
        <f>'Reflection -3'!Q225</f>
        <v>2</v>
      </c>
      <c r="BL226" s="127"/>
      <c r="BM226" s="127"/>
      <c r="BN226" s="127"/>
      <c r="BO226" s="127"/>
      <c r="BP226" s="127"/>
      <c r="BQ226" s="127">
        <f>'Reflection -3'!BA225</f>
        <v>1.3333333333333333</v>
      </c>
      <c r="BR226" s="127"/>
      <c r="BS226" s="127"/>
      <c r="BT226" s="127">
        <f>'Reflection -3'!Q225</f>
        <v>2</v>
      </c>
      <c r="BU226" s="127"/>
      <c r="BV226" s="127"/>
      <c r="BW226" s="127"/>
      <c r="BX226" s="127"/>
      <c r="BY226" s="127"/>
      <c r="BZ226" s="127">
        <f>'Reflection -4'!BA225</f>
        <v>3</v>
      </c>
      <c r="CA226" s="127"/>
      <c r="CB226" s="127"/>
      <c r="CC226" s="127">
        <f>AVERAGE(Internal!$E226,Internal!$O226,Internal!$Y226,Internal!$AI226,Internal!$AS226,Internal!$BB226,Internal!$BK226,Internal!$BT226)</f>
        <v>2.7333333333333329</v>
      </c>
      <c r="CD226" s="127">
        <f>AVERAGE(Internal!$F226,Internal!$P226,Internal!$Z226,Internal!$AJ226)</f>
        <v>3</v>
      </c>
      <c r="CE226" s="127">
        <f>AVERAGE(Internal!$AK226,Internal!$AA226,Internal!$Q226,Internal!$G226)</f>
        <v>2.25</v>
      </c>
      <c r="CF226" s="127">
        <f>AVERAGE(Internal!$H226,Internal!$R226,Internal!$AB226,Internal!$AL226)</f>
        <v>3.1666666666666665</v>
      </c>
      <c r="CG226" s="127"/>
      <c r="CH226" s="127">
        <f>AVERAGE(Internal!$AN226,Internal!$AD226,Internal!$T226,Internal!$J226)</f>
        <v>3</v>
      </c>
      <c r="CI226" s="127">
        <f>Internal!$CC226+Internal!$CD226+Internal!$CE226+Internal!$CF226+Internal!$CH226</f>
        <v>14.149999999999999</v>
      </c>
      <c r="CJ226" s="127">
        <f>Internal!$CI226/25*100</f>
        <v>56.599999999999994</v>
      </c>
      <c r="CK226" s="127">
        <f>AVERAGE(Internal!$BZ226,Internal!$BQ226,Internal!$BH226,Internal!$AY226,Internal!$AP226,Internal!$AF226,Internal!$V226,Internal!$L226)</f>
        <v>2.3055555555555554</v>
      </c>
      <c r="CL226" s="127">
        <f>AVERAGE(Internal!$L226,Internal!$V226,Internal!$AF226,Internal!$AP226)</f>
        <v>2.1666666666666665</v>
      </c>
      <c r="CM226" s="133"/>
    </row>
    <row r="227" spans="1:91" s="106" customFormat="1" ht="23.1" customHeight="1" x14ac:dyDescent="0.3">
      <c r="A227" s="134">
        <v>224</v>
      </c>
      <c r="B227" s="134" t="s">
        <v>480</v>
      </c>
      <c r="C227" s="135" t="s">
        <v>481</v>
      </c>
      <c r="D227" s="128"/>
      <c r="E227" s="128">
        <f>'RP 1'!Q226</f>
        <v>3</v>
      </c>
      <c r="F227" s="128">
        <f>'RP 1'!W226</f>
        <v>3</v>
      </c>
      <c r="G227" s="127" t="str">
        <f>'RP 1'!AC226</f>
        <v>0</v>
      </c>
      <c r="H227" s="127" t="str">
        <f>'RP 1'!AI226</f>
        <v>0</v>
      </c>
      <c r="I227" s="128"/>
      <c r="J227" s="128">
        <f>'RP 1'!AU226</f>
        <v>3</v>
      </c>
      <c r="K227" s="128">
        <f>'RP 1'!AZ226</f>
        <v>3</v>
      </c>
      <c r="L227" s="128">
        <f>'RP 1'!BG226</f>
        <v>0</v>
      </c>
      <c r="M227" s="128"/>
      <c r="N227" s="128"/>
      <c r="O227" s="128" t="str">
        <f>'R P- 2'!Q226</f>
        <v>0</v>
      </c>
      <c r="P227" s="128" t="str">
        <f>'R P- 2'!W226</f>
        <v>0</v>
      </c>
      <c r="Q227" s="128" t="str">
        <f>'R P- 2'!AC226</f>
        <v>0</v>
      </c>
      <c r="R227" s="128" t="str">
        <f>'R P- 2'!AI226</f>
        <v>0</v>
      </c>
      <c r="S227" s="128"/>
      <c r="T227" s="128" t="str">
        <f>'R P- 2'!AU226</f>
        <v>0</v>
      </c>
      <c r="U227" s="128" t="str">
        <f>'R P- 2'!BA226</f>
        <v>0</v>
      </c>
      <c r="V227" s="128" t="str">
        <f>'R P- 2'!BG226</f>
        <v>0</v>
      </c>
      <c r="W227" s="128"/>
      <c r="X227" s="128"/>
      <c r="Y227" s="128" t="str">
        <f>'R P - 3'!Q226</f>
        <v>0</v>
      </c>
      <c r="Z227" s="128" t="str">
        <f>'R P - 3'!W226</f>
        <v>0</v>
      </c>
      <c r="AA227" s="128">
        <f>'R P - 3'!AC226</f>
        <v>0</v>
      </c>
      <c r="AB227" s="128" t="str">
        <f>'R P - 3'!AI226</f>
        <v>0</v>
      </c>
      <c r="AC227" s="128"/>
      <c r="AD227" s="128" t="str">
        <f>'R P - 3'!AU226</f>
        <v>0</v>
      </c>
      <c r="AE227" s="128" t="str">
        <f>'R P - 3'!BA226</f>
        <v>0</v>
      </c>
      <c r="AF227" s="128" t="str">
        <f>'R P - 3'!BG226</f>
        <v>0</v>
      </c>
      <c r="AG227" s="128"/>
      <c r="AH227" s="128"/>
      <c r="AI227" s="128" t="str">
        <f>'R P -4'!Q226</f>
        <v>0</v>
      </c>
      <c r="AJ227" s="128" t="str">
        <f>'R P -4'!W226</f>
        <v>0</v>
      </c>
      <c r="AK227" s="128" t="str">
        <f>'R P -4'!AC226</f>
        <v>0</v>
      </c>
      <c r="AL227" s="128" t="str">
        <f>'R P -4'!AI226</f>
        <v>0</v>
      </c>
      <c r="AM227" s="128"/>
      <c r="AN227" s="128" t="str">
        <f>'R P -4'!AU226</f>
        <v>0</v>
      </c>
      <c r="AO227" s="128" t="str">
        <f>'R P -4'!BA226</f>
        <v>0</v>
      </c>
      <c r="AP227" s="128" t="str">
        <f>'R P -4'!BG226</f>
        <v>0</v>
      </c>
      <c r="AQ227" s="128"/>
      <c r="AR227" s="128"/>
      <c r="AS227" s="128" t="str">
        <f>'Reflection -1 '!R226</f>
        <v>0</v>
      </c>
      <c r="AT227" s="128"/>
      <c r="AU227" s="128"/>
      <c r="AV227" s="128"/>
      <c r="AW227" s="128"/>
      <c r="AX227" s="128"/>
      <c r="AY227" s="128" t="str">
        <f>'Reflection -1 '!BB226</f>
        <v>0</v>
      </c>
      <c r="AZ227" s="128"/>
      <c r="BA227" s="128"/>
      <c r="BB227" s="128">
        <f>'Reflection -2'!Q226</f>
        <v>2.6666666666666665</v>
      </c>
      <c r="BC227" s="128"/>
      <c r="BD227" s="128"/>
      <c r="BE227" s="128"/>
      <c r="BF227" s="128"/>
      <c r="BG227" s="128"/>
      <c r="BH227" s="128">
        <f>'Reflection -2'!BA226</f>
        <v>3</v>
      </c>
      <c r="BI227" s="128"/>
      <c r="BJ227" s="128"/>
      <c r="BK227" s="128">
        <f>'Reflection -3'!Q226</f>
        <v>2.6666666666666665</v>
      </c>
      <c r="BL227" s="128"/>
      <c r="BM227" s="128"/>
      <c r="BN227" s="128"/>
      <c r="BO227" s="128"/>
      <c r="BP227" s="128"/>
      <c r="BQ227" s="128">
        <f>'Reflection -3'!BA226</f>
        <v>2</v>
      </c>
      <c r="BR227" s="128"/>
      <c r="BS227" s="128"/>
      <c r="BT227" s="128">
        <f>'Reflection -3'!Q226</f>
        <v>2.6666666666666665</v>
      </c>
      <c r="BU227" s="128"/>
      <c r="BV227" s="128"/>
      <c r="BW227" s="128"/>
      <c r="BX227" s="128"/>
      <c r="BY227" s="128"/>
      <c r="BZ227" s="128">
        <f>'Reflection -4'!BA226</f>
        <v>3</v>
      </c>
      <c r="CA227" s="128"/>
      <c r="CB227" s="127"/>
      <c r="CC227" s="128">
        <f>AVERAGE(Internal!$E227,Internal!$O227,Internal!$Y227,Internal!$AI227,Internal!$AS227,Internal!$BB227,Internal!$BK227,Internal!$BT227)</f>
        <v>2.7499999999999996</v>
      </c>
      <c r="CD227" s="128">
        <f>AVERAGE(Internal!$F227,Internal!$P227,Internal!$Z227,Internal!$AJ227)</f>
        <v>3</v>
      </c>
      <c r="CE227" s="127">
        <f>AVERAGE(Internal!$AK227,Internal!$AA227,Internal!$Q227,Internal!$G227)</f>
        <v>0</v>
      </c>
      <c r="CF227" s="128" t="e">
        <f>AVERAGE(Internal!$H227,Internal!$R227,Internal!$AB227,Internal!$AL227)</f>
        <v>#DIV/0!</v>
      </c>
      <c r="CG227" s="127"/>
      <c r="CH227" s="128">
        <f>AVERAGE(Internal!$AN227,Internal!$AD227,Internal!$T227,Internal!$J227)</f>
        <v>3</v>
      </c>
      <c r="CI227" s="128" t="e">
        <f>Internal!$CC227+Internal!$CD227+Internal!$CE227+Internal!$CF227+Internal!$CH227</f>
        <v>#DIV/0!</v>
      </c>
      <c r="CJ227" s="128" t="e">
        <f>Internal!$CI227/25*100</f>
        <v>#DIV/0!</v>
      </c>
      <c r="CK227" s="128">
        <f>AVERAGE(Internal!$BZ227,Internal!$BQ227,Internal!$BH227,Internal!$AY227,Internal!$AP227,Internal!$AF227,Internal!$V227,Internal!$L227)</f>
        <v>2</v>
      </c>
      <c r="CL227" s="128">
        <f>AVERAGE(Internal!$L227,Internal!$V227,Internal!$AF227,Internal!$AP227)</f>
        <v>0</v>
      </c>
      <c r="CM227" s="136"/>
    </row>
    <row r="228" spans="1:91" s="106" customFormat="1" ht="23.1" customHeight="1" x14ac:dyDescent="0.3">
      <c r="A228" s="131">
        <v>225</v>
      </c>
      <c r="B228" s="131" t="s">
        <v>482</v>
      </c>
      <c r="C228" s="132" t="s">
        <v>539</v>
      </c>
      <c r="D228" s="127"/>
      <c r="E228" s="127">
        <f>'RP 1'!Q227</f>
        <v>3.4</v>
      </c>
      <c r="F228" s="127">
        <f>'RP 1'!W227</f>
        <v>3</v>
      </c>
      <c r="G228" s="127" t="str">
        <f>'RP 1'!AC227</f>
        <v>0</v>
      </c>
      <c r="H228" s="127" t="str">
        <f>'RP 1'!AI227</f>
        <v>0</v>
      </c>
      <c r="I228" s="127"/>
      <c r="J228" s="127">
        <f>'RP 1'!AU227</f>
        <v>3</v>
      </c>
      <c r="K228" s="127">
        <f>'RP 1'!AZ227</f>
        <v>3</v>
      </c>
      <c r="L228" s="127">
        <f>'RP 1'!BG227</f>
        <v>0</v>
      </c>
      <c r="M228" s="127"/>
      <c r="N228" s="127"/>
      <c r="O228" s="127" t="str">
        <f>'R P- 2'!Q227</f>
        <v>0</v>
      </c>
      <c r="P228" s="127" t="str">
        <f>'R P- 2'!W227</f>
        <v>0</v>
      </c>
      <c r="Q228" s="127" t="str">
        <f>'R P- 2'!AC227</f>
        <v>0</v>
      </c>
      <c r="R228" s="127" t="str">
        <f>'R P- 2'!AI227</f>
        <v>0</v>
      </c>
      <c r="S228" s="127"/>
      <c r="T228" s="127" t="str">
        <f>'R P- 2'!AU227</f>
        <v>0</v>
      </c>
      <c r="U228" s="127" t="str">
        <f>'R P- 2'!BA227</f>
        <v>0</v>
      </c>
      <c r="V228" s="127" t="str">
        <f>'R P- 2'!BG227</f>
        <v>0</v>
      </c>
      <c r="W228" s="127"/>
      <c r="X228" s="127"/>
      <c r="Y228" s="127" t="str">
        <f>'R P - 3'!Q227</f>
        <v>0</v>
      </c>
      <c r="Z228" s="127" t="str">
        <f>'R P - 3'!W227</f>
        <v>0</v>
      </c>
      <c r="AA228" s="127">
        <f>'R P - 3'!AC227</f>
        <v>0</v>
      </c>
      <c r="AB228" s="127" t="str">
        <f>'R P - 3'!AI227</f>
        <v>0</v>
      </c>
      <c r="AC228" s="127"/>
      <c r="AD228" s="127" t="str">
        <f>'R P - 3'!AU227</f>
        <v>0</v>
      </c>
      <c r="AE228" s="127" t="str">
        <f>'R P - 3'!BA227</f>
        <v>0</v>
      </c>
      <c r="AF228" s="127" t="str">
        <f>'R P - 3'!BG227</f>
        <v>0</v>
      </c>
      <c r="AG228" s="127"/>
      <c r="AH228" s="127"/>
      <c r="AI228" s="127" t="str">
        <f>'R P -4'!Q227</f>
        <v>0</v>
      </c>
      <c r="AJ228" s="127" t="str">
        <f>'R P -4'!W227</f>
        <v>0</v>
      </c>
      <c r="AK228" s="127" t="str">
        <f>'R P -4'!AC227</f>
        <v>0</v>
      </c>
      <c r="AL228" s="127" t="str">
        <f>'R P -4'!AI227</f>
        <v>0</v>
      </c>
      <c r="AM228" s="127"/>
      <c r="AN228" s="127" t="str">
        <f>'R P -4'!AU227</f>
        <v>0</v>
      </c>
      <c r="AO228" s="127" t="str">
        <f>'R P -4'!BA227</f>
        <v>0</v>
      </c>
      <c r="AP228" s="127" t="str">
        <f>'R P -4'!BG227</f>
        <v>0</v>
      </c>
      <c r="AQ228" s="127"/>
      <c r="AR228" s="127"/>
      <c r="AS228" s="127" t="str">
        <f>'Reflection -1 '!R227</f>
        <v>0</v>
      </c>
      <c r="AT228" s="127"/>
      <c r="AU228" s="127"/>
      <c r="AV228" s="127"/>
      <c r="AW228" s="127"/>
      <c r="AX228" s="127"/>
      <c r="AY228" s="127" t="str">
        <f>'Reflection -1 '!BB227</f>
        <v>0</v>
      </c>
      <c r="AZ228" s="127"/>
      <c r="BA228" s="127"/>
      <c r="BB228" s="127">
        <f>'Reflection -2'!Q227</f>
        <v>2.6666666666666665</v>
      </c>
      <c r="BC228" s="127"/>
      <c r="BD228" s="127"/>
      <c r="BE228" s="127"/>
      <c r="BF228" s="127"/>
      <c r="BG228" s="127"/>
      <c r="BH228" s="127">
        <f>'Reflection -2'!BA227</f>
        <v>3</v>
      </c>
      <c r="BI228" s="127"/>
      <c r="BJ228" s="127"/>
      <c r="BK228" s="127">
        <f>'Reflection -3'!Q227</f>
        <v>2</v>
      </c>
      <c r="BL228" s="127"/>
      <c r="BM228" s="127"/>
      <c r="BN228" s="127"/>
      <c r="BO228" s="127"/>
      <c r="BP228" s="127"/>
      <c r="BQ228" s="127">
        <f>'Reflection -3'!BA227</f>
        <v>1.3333333333333333</v>
      </c>
      <c r="BR228" s="127"/>
      <c r="BS228" s="127"/>
      <c r="BT228" s="127">
        <f>'Reflection -3'!Q227</f>
        <v>2</v>
      </c>
      <c r="BU228" s="127"/>
      <c r="BV228" s="127"/>
      <c r="BW228" s="127"/>
      <c r="BX228" s="127"/>
      <c r="BY228" s="127"/>
      <c r="BZ228" s="127">
        <f>'Reflection -4'!BA227</f>
        <v>3</v>
      </c>
      <c r="CA228" s="127"/>
      <c r="CB228" s="127"/>
      <c r="CC228" s="127">
        <f>AVERAGE(Internal!$E228,Internal!$O228,Internal!$Y228,Internal!$AI228,Internal!$AS228,Internal!$BB228,Internal!$BK228,Internal!$BT228)</f>
        <v>2.5166666666666666</v>
      </c>
      <c r="CD228" s="127">
        <f>AVERAGE(Internal!$F228,Internal!$P228,Internal!$Z228,Internal!$AJ228)</f>
        <v>3</v>
      </c>
      <c r="CE228" s="127">
        <f>AVERAGE(Internal!$AK228,Internal!$AA228,Internal!$Q228,Internal!$G228)</f>
        <v>0</v>
      </c>
      <c r="CF228" s="127" t="e">
        <f>AVERAGE(Internal!$H228,Internal!$R228,Internal!$AB228,Internal!$AL228)</f>
        <v>#DIV/0!</v>
      </c>
      <c r="CG228" s="127"/>
      <c r="CH228" s="127">
        <f>AVERAGE(Internal!$AN228,Internal!$AD228,Internal!$T228,Internal!$J228)</f>
        <v>3</v>
      </c>
      <c r="CI228" s="127" t="e">
        <f>Internal!$CC228+Internal!$CD228+Internal!$CE228+Internal!$CF228+Internal!$CH228</f>
        <v>#DIV/0!</v>
      </c>
      <c r="CJ228" s="127" t="e">
        <f>Internal!$CI228/25*100</f>
        <v>#DIV/0!</v>
      </c>
      <c r="CK228" s="127">
        <f>AVERAGE(Internal!$BZ228,Internal!$BQ228,Internal!$BH228,Internal!$AY228,Internal!$AP228,Internal!$AF228,Internal!$V228,Internal!$L228)</f>
        <v>1.8333333333333333</v>
      </c>
      <c r="CL228" s="127">
        <f>AVERAGE(Internal!$L228,Internal!$V228,Internal!$AF228,Internal!$AP228)</f>
        <v>0</v>
      </c>
      <c r="CM228" s="133"/>
    </row>
    <row r="229" spans="1:91" s="106" customFormat="1" ht="23.1" customHeight="1" x14ac:dyDescent="0.3">
      <c r="A229" s="134">
        <v>226</v>
      </c>
      <c r="B229" s="134" t="s">
        <v>483</v>
      </c>
      <c r="C229" s="135" t="s">
        <v>484</v>
      </c>
      <c r="D229" s="128"/>
      <c r="E229" s="128">
        <f>'RP 1'!Q228</f>
        <v>2.8</v>
      </c>
      <c r="F229" s="128">
        <f>'RP 1'!W228</f>
        <v>3</v>
      </c>
      <c r="G229" s="127" t="str">
        <f>'RP 1'!AC228</f>
        <v>0</v>
      </c>
      <c r="H229" s="127" t="str">
        <f>'RP 1'!AI228</f>
        <v>0</v>
      </c>
      <c r="I229" s="128"/>
      <c r="J229" s="128">
        <f>'RP 1'!AU228</f>
        <v>3</v>
      </c>
      <c r="K229" s="128">
        <f>'RP 1'!AZ228</f>
        <v>3</v>
      </c>
      <c r="L229" s="128">
        <f>'RP 1'!BG228</f>
        <v>0</v>
      </c>
      <c r="M229" s="129"/>
      <c r="N229" s="128"/>
      <c r="O229" s="128" t="str">
        <f>'R P- 2'!Q228</f>
        <v>0</v>
      </c>
      <c r="P229" s="128" t="str">
        <f>'R P- 2'!W228</f>
        <v>0</v>
      </c>
      <c r="Q229" s="128" t="str">
        <f>'R P- 2'!AC228</f>
        <v>0</v>
      </c>
      <c r="R229" s="128" t="str">
        <f>'R P- 2'!AI228</f>
        <v>0</v>
      </c>
      <c r="S229" s="128"/>
      <c r="T229" s="128" t="str">
        <f>'R P- 2'!AU228</f>
        <v>0</v>
      </c>
      <c r="U229" s="128" t="str">
        <f>'R P- 2'!BA228</f>
        <v>0</v>
      </c>
      <c r="V229" s="128" t="str">
        <f>'R P- 2'!BG228</f>
        <v>0</v>
      </c>
      <c r="W229" s="129"/>
      <c r="X229" s="128"/>
      <c r="Y229" s="128" t="str">
        <f>'R P - 3'!Q228</f>
        <v>0</v>
      </c>
      <c r="Z229" s="128" t="str">
        <f>'R P - 3'!W228</f>
        <v>0</v>
      </c>
      <c r="AA229" s="128">
        <f>'R P - 3'!AC228</f>
        <v>0</v>
      </c>
      <c r="AB229" s="128" t="str">
        <f>'R P - 3'!AI228</f>
        <v>0</v>
      </c>
      <c r="AC229" s="128"/>
      <c r="AD229" s="129" t="str">
        <f>'R P - 3'!AU228</f>
        <v>0</v>
      </c>
      <c r="AE229" s="129" t="str">
        <f>'R P - 3'!BA228</f>
        <v>0</v>
      </c>
      <c r="AF229" s="128" t="str">
        <f>'R P - 3'!BG228</f>
        <v>0</v>
      </c>
      <c r="AG229" s="129"/>
      <c r="AH229" s="128"/>
      <c r="AI229" s="128" t="str">
        <f>'R P -4'!Q228</f>
        <v>0</v>
      </c>
      <c r="AJ229" s="128" t="str">
        <f>'R P -4'!W228</f>
        <v>0</v>
      </c>
      <c r="AK229" s="128" t="str">
        <f>'R P -4'!AC228</f>
        <v>0</v>
      </c>
      <c r="AL229" s="128" t="str">
        <f>'R P -4'!AI228</f>
        <v>0</v>
      </c>
      <c r="AM229" s="128"/>
      <c r="AN229" s="128" t="str">
        <f>'R P -4'!AU228</f>
        <v>0</v>
      </c>
      <c r="AO229" s="128" t="str">
        <f>'R P -4'!BA228</f>
        <v>0</v>
      </c>
      <c r="AP229" s="128" t="str">
        <f>'R P -4'!BG228</f>
        <v>0</v>
      </c>
      <c r="AQ229" s="129"/>
      <c r="AR229" s="128"/>
      <c r="AS229" s="128" t="str">
        <f>'Reflection -1 '!R228</f>
        <v>0</v>
      </c>
      <c r="AT229" s="128"/>
      <c r="AU229" s="128"/>
      <c r="AV229" s="128"/>
      <c r="AW229" s="128"/>
      <c r="AX229" s="129"/>
      <c r="AY229" s="129" t="str">
        <f>'Reflection -1 '!BB228</f>
        <v>0</v>
      </c>
      <c r="AZ229" s="129"/>
      <c r="BA229" s="128"/>
      <c r="BB229" s="128">
        <f>'Reflection -2'!Q228</f>
        <v>3</v>
      </c>
      <c r="BC229" s="128"/>
      <c r="BD229" s="128"/>
      <c r="BE229" s="128"/>
      <c r="BF229" s="128"/>
      <c r="BG229" s="128"/>
      <c r="BH229" s="128">
        <f>'Reflection -2'!BA228</f>
        <v>3</v>
      </c>
      <c r="BI229" s="129"/>
      <c r="BJ229" s="128"/>
      <c r="BK229" s="128">
        <f>'Reflection -3'!Q228</f>
        <v>3</v>
      </c>
      <c r="BL229" s="128"/>
      <c r="BM229" s="128"/>
      <c r="BN229" s="128"/>
      <c r="BO229" s="128"/>
      <c r="BP229" s="128"/>
      <c r="BQ229" s="128">
        <f>'Reflection -3'!BA228</f>
        <v>2</v>
      </c>
      <c r="BR229" s="129"/>
      <c r="BS229" s="128"/>
      <c r="BT229" s="128">
        <f>'Reflection -3'!Q228</f>
        <v>3</v>
      </c>
      <c r="BU229" s="128"/>
      <c r="BV229" s="128"/>
      <c r="BW229" s="128"/>
      <c r="BX229" s="128"/>
      <c r="BY229" s="128"/>
      <c r="BZ229" s="128">
        <f>'Reflection -4'!BA228</f>
        <v>3</v>
      </c>
      <c r="CA229" s="129"/>
      <c r="CB229" s="127"/>
      <c r="CC229" s="128">
        <f>AVERAGE(Internal!$E229,Internal!$O229,Internal!$Y229,Internal!$AI229,Internal!$AS229,Internal!$BB229,Internal!$BK229,Internal!$BT229)</f>
        <v>2.95</v>
      </c>
      <c r="CD229" s="128">
        <f>AVERAGE(Internal!$F229,Internal!$P229,Internal!$Z229,Internal!$AJ229)</f>
        <v>3</v>
      </c>
      <c r="CE229" s="127">
        <f>AVERAGE(Internal!$AK229,Internal!$AA229,Internal!$Q229,Internal!$G229)</f>
        <v>0</v>
      </c>
      <c r="CF229" s="128" t="e">
        <f>AVERAGE(Internal!$H229,Internal!$R229,Internal!$AB229,Internal!$AL229)</f>
        <v>#DIV/0!</v>
      </c>
      <c r="CG229" s="127"/>
      <c r="CH229" s="129">
        <f>AVERAGE(Internal!$AN229,Internal!$AD229,Internal!$T229,Internal!$J229)</f>
        <v>3</v>
      </c>
      <c r="CI229" s="129" t="e">
        <f>Internal!$CC229+Internal!$CD229+Internal!$CE229+Internal!$CF229+Internal!$CH229</f>
        <v>#DIV/0!</v>
      </c>
      <c r="CJ229" s="129" t="e">
        <f>Internal!$CI229/25*100</f>
        <v>#DIV/0!</v>
      </c>
      <c r="CK229" s="129">
        <f>AVERAGE(Internal!$BZ229,Internal!$BQ229,Internal!$BH229,Internal!$AY229,Internal!$AP229,Internal!$AF229,Internal!$V229,Internal!$L229)</f>
        <v>2</v>
      </c>
      <c r="CL229" s="129">
        <f>AVERAGE(Internal!$L229,Internal!$V229,Internal!$AF229,Internal!$AP229)</f>
        <v>0</v>
      </c>
      <c r="CM229" s="136"/>
    </row>
    <row r="230" spans="1:91" s="106" customFormat="1" ht="23.1" customHeight="1" x14ac:dyDescent="0.3">
      <c r="A230" s="131">
        <v>227</v>
      </c>
      <c r="B230" s="131" t="s">
        <v>485</v>
      </c>
      <c r="C230" s="132" t="s">
        <v>486</v>
      </c>
      <c r="D230" s="127"/>
      <c r="E230" s="127">
        <f>'RP 1'!Q229</f>
        <v>3</v>
      </c>
      <c r="F230" s="127">
        <f>'RP 1'!W229</f>
        <v>3</v>
      </c>
      <c r="G230" s="127">
        <f>'RP 1'!AC229</f>
        <v>2.5</v>
      </c>
      <c r="H230" s="127">
        <f>'RP 1'!AI229</f>
        <v>3</v>
      </c>
      <c r="I230" s="127"/>
      <c r="J230" s="127">
        <f>'RP 1'!AU229</f>
        <v>3</v>
      </c>
      <c r="K230" s="127">
        <f>'RP 1'!AZ229</f>
        <v>3</v>
      </c>
      <c r="L230" s="127">
        <f>'RP 1'!BG229</f>
        <v>0</v>
      </c>
      <c r="M230" s="127"/>
      <c r="N230" s="127"/>
      <c r="O230" s="127">
        <f>'R P- 2'!Q229</f>
        <v>2.2000000000000002</v>
      </c>
      <c r="P230" s="127">
        <f>'R P- 2'!W229</f>
        <v>3.6666666666666665</v>
      </c>
      <c r="Q230" s="127">
        <f>'R P- 2'!AC229</f>
        <v>2.5</v>
      </c>
      <c r="R230" s="127">
        <f>'R P- 2'!AI229</f>
        <v>3</v>
      </c>
      <c r="S230" s="127"/>
      <c r="T230" s="127">
        <f>'R P- 2'!AU229</f>
        <v>4</v>
      </c>
      <c r="U230" s="127">
        <f>'R P- 2'!BA229</f>
        <v>2.6666666666666665</v>
      </c>
      <c r="V230" s="127">
        <f>'R P- 2'!BG229</f>
        <v>3</v>
      </c>
      <c r="W230" s="127"/>
      <c r="X230" s="127"/>
      <c r="Y230" s="127">
        <f>'R P - 3'!Q229</f>
        <v>2.8</v>
      </c>
      <c r="Z230" s="127">
        <f>'R P - 3'!W229</f>
        <v>2</v>
      </c>
      <c r="AA230" s="127">
        <f>'R P - 3'!AC229</f>
        <v>1</v>
      </c>
      <c r="AB230" s="127">
        <f>'R P - 3'!AI229</f>
        <v>1.3333333333333333</v>
      </c>
      <c r="AC230" s="127"/>
      <c r="AD230" s="127">
        <f>'R P - 3'!AU229</f>
        <v>2</v>
      </c>
      <c r="AE230" s="127">
        <f>'R P - 3'!BA229</f>
        <v>2</v>
      </c>
      <c r="AF230" s="127">
        <f>'R P - 3'!BG229</f>
        <v>2</v>
      </c>
      <c r="AG230" s="127"/>
      <c r="AH230" s="127"/>
      <c r="AI230" s="127">
        <f>'R P -4'!Q229</f>
        <v>2.4</v>
      </c>
      <c r="AJ230" s="127">
        <f>'R P -4'!W229</f>
        <v>2</v>
      </c>
      <c r="AK230" s="127">
        <f>'R P -4'!AC229</f>
        <v>2</v>
      </c>
      <c r="AL230" s="127">
        <f>'R P -4'!AI229</f>
        <v>4</v>
      </c>
      <c r="AM230" s="127"/>
      <c r="AN230" s="127">
        <f>'R P -4'!AU229</f>
        <v>2.3333333333333335</v>
      </c>
      <c r="AO230" s="127">
        <f>'R P -4'!BA229</f>
        <v>3</v>
      </c>
      <c r="AP230" s="127">
        <f>'R P -4'!BG229</f>
        <v>2</v>
      </c>
      <c r="AQ230" s="127"/>
      <c r="AR230" s="127"/>
      <c r="AS230" s="127" t="str">
        <f>'Reflection -1 '!R229</f>
        <v>0</v>
      </c>
      <c r="AT230" s="127"/>
      <c r="AU230" s="127"/>
      <c r="AV230" s="127"/>
      <c r="AW230" s="127"/>
      <c r="AX230" s="127"/>
      <c r="AY230" s="127" t="str">
        <f>'Reflection -1 '!BB229</f>
        <v>0</v>
      </c>
      <c r="AZ230" s="127"/>
      <c r="BA230" s="127"/>
      <c r="BB230" s="127">
        <f>'Reflection -2'!Q229</f>
        <v>4</v>
      </c>
      <c r="BC230" s="127"/>
      <c r="BD230" s="127"/>
      <c r="BE230" s="127"/>
      <c r="BF230" s="127"/>
      <c r="BG230" s="127"/>
      <c r="BH230" s="127">
        <f>'Reflection -2'!BA229</f>
        <v>3</v>
      </c>
      <c r="BI230" s="127"/>
      <c r="BJ230" s="127"/>
      <c r="BK230" s="127">
        <f>'Reflection -3'!Q229</f>
        <v>4</v>
      </c>
      <c r="BL230" s="127"/>
      <c r="BM230" s="127"/>
      <c r="BN230" s="127"/>
      <c r="BO230" s="127"/>
      <c r="BP230" s="127"/>
      <c r="BQ230" s="127">
        <f>'Reflection -3'!BA229</f>
        <v>2</v>
      </c>
      <c r="BR230" s="127"/>
      <c r="BS230" s="127"/>
      <c r="BT230" s="127">
        <f>'Reflection -3'!Q229</f>
        <v>4</v>
      </c>
      <c r="BU230" s="127"/>
      <c r="BV230" s="127"/>
      <c r="BW230" s="127"/>
      <c r="BX230" s="127"/>
      <c r="BY230" s="127"/>
      <c r="BZ230" s="127">
        <f>'Reflection -4'!BA229</f>
        <v>3</v>
      </c>
      <c r="CA230" s="127"/>
      <c r="CB230" s="127"/>
      <c r="CC230" s="127">
        <f>AVERAGE(Internal!$E230,Internal!$O230,Internal!$Y230,Internal!$AI230,Internal!$AS230,Internal!$BB230,Internal!$BK230,Internal!$BT230)</f>
        <v>3.1999999999999997</v>
      </c>
      <c r="CD230" s="127">
        <f>AVERAGE(Internal!$F230,Internal!$P230,Internal!$Z230,Internal!$AJ230)</f>
        <v>2.6666666666666665</v>
      </c>
      <c r="CE230" s="127">
        <f>AVERAGE(Internal!$AK230,Internal!$AA230,Internal!$Q230,Internal!$G230)</f>
        <v>2</v>
      </c>
      <c r="CF230" s="127">
        <f>AVERAGE(Internal!$H230,Internal!$R230,Internal!$AB230,Internal!$AL230)</f>
        <v>2.833333333333333</v>
      </c>
      <c r="CG230" s="127"/>
      <c r="CH230" s="127">
        <f>AVERAGE(Internal!$AN230,Internal!$AD230,Internal!$T230,Internal!$J230)</f>
        <v>2.8333333333333335</v>
      </c>
      <c r="CI230" s="127">
        <f>Internal!$CC230+Internal!$CD230+Internal!$CE230+Internal!$CF230+Internal!$CH230</f>
        <v>13.533333333333333</v>
      </c>
      <c r="CJ230" s="127">
        <f>Internal!$CI230/25*100</f>
        <v>54.133333333333333</v>
      </c>
      <c r="CK230" s="127">
        <f>AVERAGE(Internal!$BZ230,Internal!$BQ230,Internal!$BH230,Internal!$AY230,Internal!$AP230,Internal!$AF230,Internal!$V230,Internal!$L230)</f>
        <v>2.1428571428571428</v>
      </c>
      <c r="CL230" s="127">
        <f>AVERAGE(Internal!$L230,Internal!$V230,Internal!$AF230,Internal!$AP230)</f>
        <v>1.75</v>
      </c>
      <c r="CM230" s="133"/>
    </row>
    <row r="231" spans="1:91" s="106" customFormat="1" ht="23.1" customHeight="1" x14ac:dyDescent="0.3">
      <c r="A231" s="137">
        <v>228</v>
      </c>
      <c r="B231" s="137" t="s">
        <v>540</v>
      </c>
      <c r="C231" s="138" t="s">
        <v>487</v>
      </c>
      <c r="D231" s="130"/>
      <c r="E231" s="130">
        <f>'RP 1'!Q230</f>
        <v>2.8</v>
      </c>
      <c r="F231" s="130">
        <f>'RP 1'!W230</f>
        <v>2</v>
      </c>
      <c r="G231" s="139" t="str">
        <f>'RP 1'!AC230</f>
        <v>0</v>
      </c>
      <c r="H231" s="139" t="str">
        <f>'RP 1'!AI230</f>
        <v>0</v>
      </c>
      <c r="I231" s="130"/>
      <c r="J231" s="130">
        <f>'RP 1'!AU230</f>
        <v>3</v>
      </c>
      <c r="K231" s="130">
        <f>'RP 1'!AZ230</f>
        <v>3</v>
      </c>
      <c r="L231" s="130">
        <f>'RP 1'!BG230</f>
        <v>0</v>
      </c>
      <c r="M231" s="130"/>
      <c r="N231" s="130"/>
      <c r="O231" s="130" t="str">
        <f>'R P- 2'!Q230</f>
        <v>0</v>
      </c>
      <c r="P231" s="130" t="str">
        <f>'R P- 2'!W230</f>
        <v>0</v>
      </c>
      <c r="Q231" s="130" t="str">
        <f>'R P- 2'!AC230</f>
        <v>0</v>
      </c>
      <c r="R231" s="130" t="str">
        <f>'R P- 2'!AI230</f>
        <v>0</v>
      </c>
      <c r="S231" s="130"/>
      <c r="T231" s="130" t="str">
        <f>'R P- 2'!AU230</f>
        <v>0</v>
      </c>
      <c r="U231" s="130" t="str">
        <f>'R P- 2'!BA230</f>
        <v>0</v>
      </c>
      <c r="V231" s="130" t="str">
        <f>'R P- 2'!BG230</f>
        <v>0</v>
      </c>
      <c r="W231" s="130"/>
      <c r="X231" s="130"/>
      <c r="Y231" s="130" t="str">
        <f>'R P - 3'!Q230</f>
        <v>0</v>
      </c>
      <c r="Z231" s="130" t="str">
        <f>'R P - 3'!W230</f>
        <v>0</v>
      </c>
      <c r="AA231" s="130">
        <f>'R P - 3'!AC230</f>
        <v>0</v>
      </c>
      <c r="AB231" s="130" t="str">
        <f>'R P - 3'!AI230</f>
        <v>0</v>
      </c>
      <c r="AC231" s="130"/>
      <c r="AD231" s="130" t="str">
        <f>'R P - 3'!AU230</f>
        <v>0</v>
      </c>
      <c r="AE231" s="130" t="str">
        <f>'R P - 3'!BA230</f>
        <v>0</v>
      </c>
      <c r="AF231" s="130" t="str">
        <f>'R P - 3'!BG230</f>
        <v>0</v>
      </c>
      <c r="AG231" s="130"/>
      <c r="AH231" s="130"/>
      <c r="AI231" s="130" t="str">
        <f>'R P -4'!Q230</f>
        <v>0</v>
      </c>
      <c r="AJ231" s="130" t="str">
        <f>'R P -4'!W230</f>
        <v>0</v>
      </c>
      <c r="AK231" s="130" t="str">
        <f>'R P -4'!AC230</f>
        <v>0</v>
      </c>
      <c r="AL231" s="130" t="str">
        <f>'R P -4'!AI230</f>
        <v>0</v>
      </c>
      <c r="AM231" s="130"/>
      <c r="AN231" s="130" t="str">
        <f>'R P -4'!AU230</f>
        <v>0</v>
      </c>
      <c r="AO231" s="130" t="str">
        <f>'R P -4'!BA230</f>
        <v>0</v>
      </c>
      <c r="AP231" s="130" t="str">
        <f>'R P -4'!BG230</f>
        <v>0</v>
      </c>
      <c r="AQ231" s="130"/>
      <c r="AR231" s="130"/>
      <c r="AS231" s="130" t="str">
        <f>'Reflection -1 '!R230</f>
        <v>0</v>
      </c>
      <c r="AT231" s="130"/>
      <c r="AU231" s="130"/>
      <c r="AV231" s="130"/>
      <c r="AW231" s="130"/>
      <c r="AX231" s="130"/>
      <c r="AY231" s="130" t="str">
        <f>'Reflection -1 '!BB230</f>
        <v>0</v>
      </c>
      <c r="AZ231" s="130"/>
      <c r="BA231" s="130"/>
      <c r="BB231" s="130">
        <f>'Reflection -2'!Q230</f>
        <v>2.3333333333333335</v>
      </c>
      <c r="BC231" s="130"/>
      <c r="BD231" s="130"/>
      <c r="BE231" s="130"/>
      <c r="BF231" s="130"/>
      <c r="BG231" s="130"/>
      <c r="BH231" s="130">
        <f>'Reflection -2'!BA230</f>
        <v>3</v>
      </c>
      <c r="BI231" s="130"/>
      <c r="BJ231" s="130"/>
      <c r="BK231" s="130">
        <f>'Reflection -3'!Q230</f>
        <v>3</v>
      </c>
      <c r="BL231" s="130"/>
      <c r="BM231" s="130"/>
      <c r="BN231" s="130"/>
      <c r="BO231" s="130"/>
      <c r="BP231" s="130"/>
      <c r="BQ231" s="130">
        <f>'Reflection -3'!BA230</f>
        <v>2</v>
      </c>
      <c r="BR231" s="130"/>
      <c r="BS231" s="130"/>
      <c r="BT231" s="130">
        <f>'Reflection -3'!Q230</f>
        <v>3</v>
      </c>
      <c r="BU231" s="130"/>
      <c r="BV231" s="130"/>
      <c r="BW231" s="130"/>
      <c r="BX231" s="130"/>
      <c r="BY231" s="130"/>
      <c r="BZ231" s="130">
        <f>'Reflection -4'!BA230</f>
        <v>3</v>
      </c>
      <c r="CA231" s="130"/>
      <c r="CB231" s="139"/>
      <c r="CC231" s="130">
        <f>AVERAGE(Internal!$E231,Internal!$O231,Internal!$Y231,Internal!$AI231,Internal!$AS231,Internal!$BB231,Internal!$BK231,Internal!$BT231)</f>
        <v>2.7833333333333332</v>
      </c>
      <c r="CD231" s="130">
        <f>AVERAGE(Internal!$F231,Internal!$P231,Internal!$Z231,Internal!$AJ231)</f>
        <v>2</v>
      </c>
      <c r="CE231" s="139">
        <f>AVERAGE(Internal!$AK231,Internal!$AA231,Internal!$Q231,Internal!$G231)</f>
        <v>0</v>
      </c>
      <c r="CF231" s="130" t="e">
        <f>AVERAGE(Internal!$H231,Internal!$R231,Internal!$AB231,Internal!$AL231)</f>
        <v>#DIV/0!</v>
      </c>
      <c r="CG231" s="139"/>
      <c r="CH231" s="130">
        <f>AVERAGE(Internal!$AN231,Internal!$AD231,Internal!$T231,Internal!$J231)</f>
        <v>3</v>
      </c>
      <c r="CI231" s="130" t="e">
        <f>Internal!$CC231+Internal!$CD231+Internal!$CE231+Internal!$CF231+Internal!$CH231</f>
        <v>#DIV/0!</v>
      </c>
      <c r="CJ231" s="130" t="e">
        <f>Internal!$CI231/25*100</f>
        <v>#DIV/0!</v>
      </c>
      <c r="CK231" s="130">
        <f>AVERAGE(Internal!$BZ231,Internal!$BQ231,Internal!$BH231,Internal!$AY231,Internal!$AP231,Internal!$AF231,Internal!$V231,Internal!$L231)</f>
        <v>2</v>
      </c>
      <c r="CL231" s="130">
        <f>AVERAGE(Internal!$L231,Internal!$V231,Internal!$AF231,Internal!$AP231)</f>
        <v>0</v>
      </c>
      <c r="CM231" s="140"/>
    </row>
  </sheetData>
  <mergeCells count="15">
    <mergeCell ref="CI2:CI3"/>
    <mergeCell ref="CJ2:CJ3"/>
    <mergeCell ref="AH2:AN2"/>
    <mergeCell ref="AR2:AX2"/>
    <mergeCell ref="BA2:BG2"/>
    <mergeCell ref="BJ2:BP2"/>
    <mergeCell ref="BS2:BY2"/>
    <mergeCell ref="N2:T2"/>
    <mergeCell ref="X2:AD2"/>
    <mergeCell ref="CB2:CH2"/>
    <mergeCell ref="A1:B1"/>
    <mergeCell ref="A2:A3"/>
    <mergeCell ref="B2:B3"/>
    <mergeCell ref="C2:C3"/>
    <mergeCell ref="D2:J2"/>
  </mergeCells>
  <phoneticPr fontId="7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DDB3E-A6C4-43E4-B079-803282DF92F0}">
  <dimension ref="A1:DZ231"/>
  <sheetViews>
    <sheetView workbookViewId="0">
      <selection sqref="A1:XFD1048576"/>
    </sheetView>
  </sheetViews>
  <sheetFormatPr defaultRowHeight="14.4" x14ac:dyDescent="0.3"/>
  <cols>
    <col min="1" max="1" width="10.33203125" style="9" customWidth="1"/>
    <col min="2" max="2" width="21.6640625" style="9" customWidth="1"/>
    <col min="3" max="3" width="22.77734375" style="2" customWidth="1"/>
    <col min="4" max="5" width="12.44140625" style="9" customWidth="1"/>
    <col min="6" max="6" width="12.109375" style="9" customWidth="1"/>
    <col min="16" max="16" width="1.33203125" style="106" customWidth="1"/>
    <col min="26" max="26" width="1.33203125" style="106" customWidth="1"/>
    <col min="36" max="36" width="1.33203125" style="106" customWidth="1"/>
    <col min="46" max="46" width="1.33203125" style="106" customWidth="1"/>
    <col min="55" max="55" width="1.33203125" style="106" customWidth="1"/>
    <col min="64" max="64" width="1.33203125" style="106" customWidth="1"/>
    <col min="73" max="73" width="1.33203125" style="106" customWidth="1"/>
    <col min="82" max="82" width="1.33203125" style="106" customWidth="1"/>
    <col min="91" max="91" width="1.33203125" style="106" customWidth="1"/>
    <col min="100" max="100" width="1.33203125" style="106" customWidth="1"/>
    <col min="109" max="109" width="1.33203125" style="106" customWidth="1"/>
    <col min="118" max="118" width="1.33203125" style="106" customWidth="1"/>
    <col min="127" max="127" width="1.88671875" customWidth="1"/>
    <col min="128" max="128" width="6" customWidth="1"/>
    <col min="129" max="129" width="8.88671875" style="10"/>
  </cols>
  <sheetData>
    <row r="1" spans="1:130" ht="36.6" customHeight="1" x14ac:dyDescent="0.3">
      <c r="A1" s="148" t="s">
        <v>23</v>
      </c>
      <c r="B1" s="148"/>
      <c r="C1" s="149" t="s">
        <v>491</v>
      </c>
      <c r="D1" s="149"/>
      <c r="E1" s="15"/>
      <c r="F1" s="15"/>
      <c r="P1"/>
      <c r="Z1"/>
      <c r="AJ1"/>
      <c r="AT1"/>
      <c r="BC1"/>
      <c r="BL1"/>
      <c r="BU1"/>
      <c r="CD1"/>
      <c r="CM1"/>
      <c r="CV1"/>
      <c r="DE1"/>
      <c r="DN1"/>
    </row>
    <row r="2" spans="1:130" s="2" customFormat="1" ht="21.6" customHeight="1" x14ac:dyDescent="0.3">
      <c r="A2" s="151" t="s">
        <v>0</v>
      </c>
      <c r="B2" s="151" t="s">
        <v>25</v>
      </c>
      <c r="C2" s="153" t="s">
        <v>26</v>
      </c>
      <c r="D2" s="151" t="s">
        <v>488</v>
      </c>
      <c r="E2" s="151" t="s">
        <v>24</v>
      </c>
      <c r="F2" s="151" t="s">
        <v>24</v>
      </c>
      <c r="G2" s="155" t="s">
        <v>616</v>
      </c>
      <c r="H2" s="156"/>
      <c r="I2" s="156"/>
      <c r="J2" s="156"/>
      <c r="K2" s="156"/>
      <c r="L2" s="156"/>
      <c r="M2" s="157"/>
      <c r="N2" s="103"/>
      <c r="O2" s="103"/>
      <c r="P2" s="104"/>
      <c r="Q2" s="155" t="s">
        <v>635</v>
      </c>
      <c r="R2" s="156"/>
      <c r="S2" s="156"/>
      <c r="T2" s="156"/>
      <c r="U2" s="156"/>
      <c r="V2" s="156"/>
      <c r="W2" s="157"/>
      <c r="X2" s="125"/>
      <c r="Y2" s="103"/>
      <c r="Z2" s="104"/>
      <c r="AA2" s="155" t="s">
        <v>636</v>
      </c>
      <c r="AB2" s="156"/>
      <c r="AC2" s="156"/>
      <c r="AD2" s="156"/>
      <c r="AE2" s="156"/>
      <c r="AF2" s="156"/>
      <c r="AG2" s="157"/>
      <c r="AH2" s="125"/>
      <c r="AI2" s="103"/>
      <c r="AJ2" s="104"/>
      <c r="AK2" s="155" t="s">
        <v>637</v>
      </c>
      <c r="AL2" s="156"/>
      <c r="AM2" s="156"/>
      <c r="AN2" s="156"/>
      <c r="AO2" s="156"/>
      <c r="AP2" s="156"/>
      <c r="AQ2" s="157"/>
      <c r="AR2" s="125"/>
      <c r="AS2" s="103"/>
      <c r="AT2" s="104"/>
      <c r="AU2" s="155" t="s">
        <v>640</v>
      </c>
      <c r="AV2" s="156"/>
      <c r="AW2" s="156"/>
      <c r="AX2" s="156"/>
      <c r="AY2" s="156"/>
      <c r="AZ2" s="156"/>
      <c r="BA2" s="157"/>
      <c r="BB2" s="103"/>
      <c r="BC2" s="104"/>
      <c r="BD2" s="155" t="s">
        <v>641</v>
      </c>
      <c r="BE2" s="156"/>
      <c r="BF2" s="156"/>
      <c r="BG2" s="156"/>
      <c r="BH2" s="156"/>
      <c r="BI2" s="156"/>
      <c r="BJ2" s="157"/>
      <c r="BK2" s="103"/>
      <c r="BL2" s="104"/>
      <c r="BM2" s="155" t="s">
        <v>642</v>
      </c>
      <c r="BN2" s="156"/>
      <c r="BO2" s="156"/>
      <c r="BP2" s="156"/>
      <c r="BQ2" s="156"/>
      <c r="BR2" s="156"/>
      <c r="BS2" s="157"/>
      <c r="BT2" s="103"/>
      <c r="BU2" s="104"/>
      <c r="BV2" s="155" t="s">
        <v>643</v>
      </c>
      <c r="BW2" s="156"/>
      <c r="BX2" s="156"/>
      <c r="BY2" s="156"/>
      <c r="BZ2" s="156"/>
      <c r="CA2" s="156"/>
      <c r="CB2" s="157"/>
      <c r="CC2" s="103"/>
      <c r="CD2" s="104"/>
      <c r="CE2" s="155" t="s">
        <v>644</v>
      </c>
      <c r="CF2" s="156"/>
      <c r="CG2" s="156"/>
      <c r="CH2" s="156"/>
      <c r="CI2" s="156"/>
      <c r="CJ2" s="156"/>
      <c r="CK2" s="157"/>
      <c r="CL2" s="103"/>
      <c r="CM2" s="104"/>
      <c r="CN2" s="155" t="s">
        <v>639</v>
      </c>
      <c r="CO2" s="156"/>
      <c r="CP2" s="156"/>
      <c r="CQ2" s="156"/>
      <c r="CR2" s="156"/>
      <c r="CS2" s="156"/>
      <c r="CT2" s="157"/>
      <c r="CU2" s="103"/>
      <c r="CV2" s="104"/>
      <c r="CW2" s="155" t="s">
        <v>638</v>
      </c>
      <c r="CX2" s="156"/>
      <c r="CY2" s="156"/>
      <c r="CZ2" s="156"/>
      <c r="DA2" s="156"/>
      <c r="DB2" s="156"/>
      <c r="DC2" s="157"/>
      <c r="DD2" s="103"/>
      <c r="DE2" s="104"/>
      <c r="DF2" s="155" t="s">
        <v>645</v>
      </c>
      <c r="DG2" s="156"/>
      <c r="DH2" s="156"/>
      <c r="DI2" s="156"/>
      <c r="DJ2" s="156"/>
      <c r="DK2" s="156"/>
      <c r="DL2" s="157"/>
      <c r="DM2" s="103"/>
      <c r="DN2" s="104"/>
      <c r="DO2" s="155" t="s">
        <v>614</v>
      </c>
      <c r="DP2" s="156"/>
      <c r="DQ2" s="156"/>
      <c r="DR2" s="156"/>
      <c r="DS2" s="156"/>
      <c r="DT2" s="156"/>
      <c r="DU2" s="157"/>
      <c r="DV2" s="103"/>
      <c r="DX2" s="165" t="s">
        <v>28</v>
      </c>
      <c r="DY2" s="165"/>
      <c r="DZ2" s="167"/>
    </row>
    <row r="3" spans="1:130" s="2" customFormat="1" ht="20.100000000000001" customHeight="1" x14ac:dyDescent="0.3">
      <c r="A3" s="161"/>
      <c r="B3" s="161"/>
      <c r="C3" s="162"/>
      <c r="D3" s="161"/>
      <c r="E3" s="161"/>
      <c r="F3" s="161"/>
      <c r="G3" s="17" t="s">
        <v>34</v>
      </c>
      <c r="H3" s="17" t="s">
        <v>492</v>
      </c>
      <c r="I3" s="17" t="s">
        <v>609</v>
      </c>
      <c r="J3" s="17" t="s">
        <v>610</v>
      </c>
      <c r="K3" s="17" t="s">
        <v>611</v>
      </c>
      <c r="L3" s="17" t="s">
        <v>612</v>
      </c>
      <c r="M3" s="17" t="s">
        <v>613</v>
      </c>
      <c r="N3" s="17" t="s">
        <v>288</v>
      </c>
      <c r="O3" s="17" t="s">
        <v>160</v>
      </c>
      <c r="P3" s="105"/>
      <c r="Q3" s="17" t="s">
        <v>34</v>
      </c>
      <c r="R3" s="17" t="s">
        <v>492</v>
      </c>
      <c r="S3" s="17" t="s">
        <v>609</v>
      </c>
      <c r="T3" s="17" t="s">
        <v>610</v>
      </c>
      <c r="U3" s="17" t="s">
        <v>611</v>
      </c>
      <c r="V3" s="17" t="s">
        <v>612</v>
      </c>
      <c r="W3" s="17" t="s">
        <v>613</v>
      </c>
      <c r="X3" s="17" t="s">
        <v>288</v>
      </c>
      <c r="Y3" s="17" t="s">
        <v>160</v>
      </c>
      <c r="Z3" s="105"/>
      <c r="AA3" s="17" t="s">
        <v>34</v>
      </c>
      <c r="AB3" s="17" t="s">
        <v>492</v>
      </c>
      <c r="AC3" s="17" t="s">
        <v>609</v>
      </c>
      <c r="AD3" s="17" t="s">
        <v>610</v>
      </c>
      <c r="AE3" s="17" t="s">
        <v>611</v>
      </c>
      <c r="AF3" s="17" t="s">
        <v>612</v>
      </c>
      <c r="AG3" s="17" t="s">
        <v>613</v>
      </c>
      <c r="AH3" s="17"/>
      <c r="AI3" s="17" t="s">
        <v>288</v>
      </c>
      <c r="AJ3" s="105"/>
      <c r="AK3" s="17" t="s">
        <v>34</v>
      </c>
      <c r="AL3" s="17" t="s">
        <v>492</v>
      </c>
      <c r="AM3" s="17" t="s">
        <v>609</v>
      </c>
      <c r="AN3" s="17" t="s">
        <v>610</v>
      </c>
      <c r="AO3" s="17" t="s">
        <v>611</v>
      </c>
      <c r="AP3" s="17" t="s">
        <v>612</v>
      </c>
      <c r="AQ3" s="17" t="s">
        <v>613</v>
      </c>
      <c r="AR3" s="17" t="s">
        <v>288</v>
      </c>
      <c r="AS3" s="17" t="s">
        <v>160</v>
      </c>
      <c r="AT3" s="105"/>
      <c r="AU3" s="17" t="s">
        <v>34</v>
      </c>
      <c r="AV3" s="17" t="s">
        <v>492</v>
      </c>
      <c r="AW3" s="17" t="s">
        <v>609</v>
      </c>
      <c r="AX3" s="17" t="s">
        <v>610</v>
      </c>
      <c r="AY3" s="17" t="s">
        <v>611</v>
      </c>
      <c r="AZ3" s="17" t="s">
        <v>612</v>
      </c>
      <c r="BA3" s="17" t="s">
        <v>613</v>
      </c>
      <c r="BB3" s="17" t="s">
        <v>288</v>
      </c>
      <c r="BC3" s="105"/>
      <c r="BD3" s="17" t="s">
        <v>34</v>
      </c>
      <c r="BE3" s="17" t="s">
        <v>492</v>
      </c>
      <c r="BF3" s="17" t="s">
        <v>609</v>
      </c>
      <c r="BG3" s="17" t="s">
        <v>610</v>
      </c>
      <c r="BH3" s="17" t="s">
        <v>611</v>
      </c>
      <c r="BI3" s="17" t="s">
        <v>612</v>
      </c>
      <c r="BJ3" s="17" t="s">
        <v>613</v>
      </c>
      <c r="BK3" s="17" t="s">
        <v>288</v>
      </c>
      <c r="BL3" s="105"/>
      <c r="BM3" s="17" t="s">
        <v>34</v>
      </c>
      <c r="BN3" s="17" t="s">
        <v>492</v>
      </c>
      <c r="BO3" s="17" t="s">
        <v>609</v>
      </c>
      <c r="BP3" s="17" t="s">
        <v>610</v>
      </c>
      <c r="BQ3" s="17" t="s">
        <v>611</v>
      </c>
      <c r="BR3" s="17" t="s">
        <v>612</v>
      </c>
      <c r="BS3" s="17" t="s">
        <v>613</v>
      </c>
      <c r="BT3" s="17" t="s">
        <v>288</v>
      </c>
      <c r="BU3" s="105"/>
      <c r="BV3" s="17" t="s">
        <v>34</v>
      </c>
      <c r="BW3" s="17" t="s">
        <v>492</v>
      </c>
      <c r="BX3" s="17" t="s">
        <v>609</v>
      </c>
      <c r="BY3" s="17" t="s">
        <v>610</v>
      </c>
      <c r="BZ3" s="17" t="s">
        <v>611</v>
      </c>
      <c r="CA3" s="17" t="s">
        <v>612</v>
      </c>
      <c r="CB3" s="17" t="s">
        <v>613</v>
      </c>
      <c r="CC3" s="17" t="s">
        <v>288</v>
      </c>
      <c r="CD3" s="105"/>
      <c r="CE3" s="17" t="s">
        <v>34</v>
      </c>
      <c r="CF3" s="17" t="s">
        <v>492</v>
      </c>
      <c r="CG3" s="17" t="s">
        <v>609</v>
      </c>
      <c r="CH3" s="17" t="s">
        <v>610</v>
      </c>
      <c r="CI3" s="17" t="s">
        <v>611</v>
      </c>
      <c r="CJ3" s="17" t="s">
        <v>612</v>
      </c>
      <c r="CK3" s="17" t="s">
        <v>613</v>
      </c>
      <c r="CL3" s="17" t="s">
        <v>288</v>
      </c>
      <c r="CM3" s="105"/>
      <c r="CN3" s="17" t="s">
        <v>34</v>
      </c>
      <c r="CO3" s="17" t="s">
        <v>492</v>
      </c>
      <c r="CP3" s="17" t="s">
        <v>609</v>
      </c>
      <c r="CQ3" s="17" t="s">
        <v>610</v>
      </c>
      <c r="CR3" s="17" t="s">
        <v>611</v>
      </c>
      <c r="CS3" s="17" t="s">
        <v>612</v>
      </c>
      <c r="CT3" s="17" t="s">
        <v>613</v>
      </c>
      <c r="CU3" s="17" t="s">
        <v>288</v>
      </c>
      <c r="CV3" s="105"/>
      <c r="CW3" s="17" t="s">
        <v>34</v>
      </c>
      <c r="CX3" s="17" t="s">
        <v>492</v>
      </c>
      <c r="CY3" s="17" t="s">
        <v>609</v>
      </c>
      <c r="CZ3" s="17" t="s">
        <v>610</v>
      </c>
      <c r="DA3" s="17" t="s">
        <v>611</v>
      </c>
      <c r="DB3" s="17" t="s">
        <v>612</v>
      </c>
      <c r="DC3" s="17" t="s">
        <v>613</v>
      </c>
      <c r="DD3" s="17" t="s">
        <v>288</v>
      </c>
      <c r="DE3" s="105"/>
      <c r="DF3" s="17" t="s">
        <v>34</v>
      </c>
      <c r="DG3" s="17" t="s">
        <v>492</v>
      </c>
      <c r="DH3" s="17" t="s">
        <v>609</v>
      </c>
      <c r="DI3" s="17" t="s">
        <v>610</v>
      </c>
      <c r="DJ3" s="17" t="s">
        <v>611</v>
      </c>
      <c r="DK3" s="17" t="s">
        <v>612</v>
      </c>
      <c r="DL3" s="17" t="s">
        <v>613</v>
      </c>
      <c r="DM3" s="17" t="s">
        <v>288</v>
      </c>
      <c r="DN3" s="105"/>
      <c r="DO3" s="17" t="s">
        <v>34</v>
      </c>
      <c r="DP3" s="17" t="s">
        <v>492</v>
      </c>
      <c r="DQ3" s="17" t="s">
        <v>609</v>
      </c>
      <c r="DR3" s="17" t="s">
        <v>610</v>
      </c>
      <c r="DS3" s="17" t="s">
        <v>611</v>
      </c>
      <c r="DT3" s="17" t="s">
        <v>612</v>
      </c>
      <c r="DU3" s="17" t="s">
        <v>613</v>
      </c>
      <c r="DV3" s="17" t="s">
        <v>288</v>
      </c>
      <c r="DX3" s="17" t="s">
        <v>31</v>
      </c>
      <c r="DY3" s="17" t="s">
        <v>33</v>
      </c>
      <c r="DZ3" s="17" t="s">
        <v>33</v>
      </c>
    </row>
    <row r="4" spans="1:130" ht="23.1" customHeight="1" x14ac:dyDescent="0.3">
      <c r="A4" s="5">
        <v>1</v>
      </c>
      <c r="B4" s="5" t="s">
        <v>35</v>
      </c>
      <c r="C4" s="14" t="s">
        <v>36</v>
      </c>
      <c r="D4" s="5" t="s">
        <v>541</v>
      </c>
      <c r="E4" s="5" t="s">
        <v>34</v>
      </c>
      <c r="F4" s="5" t="str">
        <f>REPT(CHAR(160),10)&amp;Table1104611172[[#This Row],[Column1]]</f>
        <v>          A</v>
      </c>
      <c r="G4" s="107"/>
      <c r="H4" s="107" t="str">
        <f>'RP 1'!Q3</f>
        <v>0</v>
      </c>
      <c r="I4" s="107" t="str">
        <f>'RP 1'!W3</f>
        <v>0</v>
      </c>
      <c r="J4" s="107" t="e">
        <f>'RP 1'!#REF!</f>
        <v>#REF!</v>
      </c>
      <c r="K4" s="107" t="e">
        <f>'RP 1'!#REF!</f>
        <v>#REF!</v>
      </c>
      <c r="L4" s="107"/>
      <c r="M4" s="107" t="str">
        <f>'RP 1'!AU3</f>
        <v>0</v>
      </c>
      <c r="N4" s="107" t="str">
        <f>'RP 1'!AZ3</f>
        <v>0</v>
      </c>
      <c r="O4" s="107" t="str">
        <f>'RP 1'!BG3</f>
        <v>0</v>
      </c>
      <c r="P4" s="109"/>
      <c r="Q4" s="107"/>
      <c r="R4" s="107">
        <f>'R P- 2'!Q3</f>
        <v>3</v>
      </c>
      <c r="S4" s="107">
        <f>'R P- 2'!W3</f>
        <v>2</v>
      </c>
      <c r="T4" s="107">
        <f>'R P- 2'!AC3</f>
        <v>2.5</v>
      </c>
      <c r="U4" s="107">
        <f>'R P- 2'!AI3</f>
        <v>2</v>
      </c>
      <c r="V4" s="107"/>
      <c r="W4" s="107">
        <f>'R P- 2'!AU3</f>
        <v>2</v>
      </c>
      <c r="X4" s="107">
        <f>'R P- 2'!BA3</f>
        <v>3</v>
      </c>
      <c r="Y4" s="107">
        <f>'R P- 2'!BG3</f>
        <v>3</v>
      </c>
      <c r="Z4" s="109"/>
      <c r="AA4" s="107"/>
      <c r="AB4" s="107">
        <f>'R P - 3'!Q3</f>
        <v>3.6</v>
      </c>
      <c r="AC4" s="107">
        <f>'R P - 3'!W3</f>
        <v>0</v>
      </c>
      <c r="AD4" s="107">
        <f>'R P - 3'!AC3</f>
        <v>0</v>
      </c>
      <c r="AE4" s="107">
        <f>'R P - 3'!AI3</f>
        <v>0</v>
      </c>
      <c r="AF4" s="107"/>
      <c r="AG4" s="107">
        <f>'R P - 3'!AU3</f>
        <v>0</v>
      </c>
      <c r="AH4" s="107">
        <f>'R P - 3'!BA3</f>
        <v>0</v>
      </c>
      <c r="AI4" s="107">
        <f>'R P - 3'!BG3</f>
        <v>0</v>
      </c>
      <c r="AJ4" s="109"/>
      <c r="AK4" s="107"/>
      <c r="AL4" s="107">
        <f>'R P -4'!Q3</f>
        <v>3.4</v>
      </c>
      <c r="AM4" s="107">
        <f>'R P -4'!W3</f>
        <v>3</v>
      </c>
      <c r="AN4" s="107">
        <f>'R P -4'!AC3</f>
        <v>4</v>
      </c>
      <c r="AO4" s="107">
        <f>'R P -4'!AI3</f>
        <v>5</v>
      </c>
      <c r="AP4" s="107"/>
      <c r="AQ4" s="107">
        <f>'R P -4'!AU3</f>
        <v>4.666666666666667</v>
      </c>
      <c r="AR4" s="107">
        <f>'R P -4'!BA3</f>
        <v>5</v>
      </c>
      <c r="AS4" s="107">
        <f>'R P -4'!BG3</f>
        <v>3.5</v>
      </c>
      <c r="AT4" s="109"/>
      <c r="AU4" s="107"/>
      <c r="AV4" s="107">
        <f>'Reflection -1 '!R3</f>
        <v>2.6666666666666665</v>
      </c>
      <c r="AW4" s="107"/>
      <c r="AX4" s="107"/>
      <c r="AY4" s="107"/>
      <c r="AZ4" s="107"/>
      <c r="BA4" s="107"/>
      <c r="BB4" s="107">
        <f>'Reflection -1 '!BB3</f>
        <v>3.5</v>
      </c>
      <c r="BC4" s="109"/>
      <c r="BD4" s="107"/>
      <c r="BE4" s="107">
        <f>'Reflection -2'!Q3</f>
        <v>4</v>
      </c>
      <c r="BF4" s="107"/>
      <c r="BG4" s="107"/>
      <c r="BH4" s="107"/>
      <c r="BI4" s="107"/>
      <c r="BJ4" s="107"/>
      <c r="BK4" s="107">
        <f>'Reflection -2'!BA3</f>
        <v>2.5</v>
      </c>
      <c r="BL4" s="109"/>
      <c r="BM4" s="107"/>
      <c r="BN4" s="107">
        <f>'Reflection -3'!Q3</f>
        <v>0</v>
      </c>
      <c r="BO4" s="107"/>
      <c r="BP4" s="107"/>
      <c r="BQ4" s="107"/>
      <c r="BR4" s="107"/>
      <c r="BS4" s="107"/>
      <c r="BT4" s="107">
        <f>'Reflection -3'!BA3</f>
        <v>0</v>
      </c>
      <c r="BU4" s="109"/>
      <c r="BV4" s="107"/>
      <c r="BW4" s="107">
        <f>'Reflection -3'!Q3</f>
        <v>0</v>
      </c>
      <c r="BX4" s="107"/>
      <c r="BY4" s="107"/>
      <c r="BZ4" s="107"/>
      <c r="CA4" s="107"/>
      <c r="CB4" s="107"/>
      <c r="CC4" s="107">
        <f>'Reflection -4'!BA3</f>
        <v>2.5</v>
      </c>
      <c r="CD4" s="109"/>
      <c r="CE4" s="107"/>
      <c r="CF4" s="107"/>
      <c r="CG4" s="107"/>
      <c r="CH4" s="107">
        <f>Table121516589[[#This Row],[Column30]]</f>
        <v>0</v>
      </c>
      <c r="CI4" s="107"/>
      <c r="CJ4" s="107"/>
      <c r="CK4" s="107">
        <f>Table121516589[[#This Row],[Column48]]</f>
        <v>0</v>
      </c>
      <c r="CL4" s="107">
        <f>Table121516589[[#This Row],[Column54]]</f>
        <v>0</v>
      </c>
      <c r="CM4" s="109"/>
      <c r="CN4" s="107"/>
      <c r="CO4" s="107"/>
      <c r="CP4" s="107"/>
      <c r="CQ4" s="112" t="e">
        <f>#REF!</f>
        <v>#REF!</v>
      </c>
      <c r="CR4" s="112"/>
      <c r="CS4" s="112"/>
      <c r="CT4" s="112" t="e">
        <f>#REF!</f>
        <v>#REF!</v>
      </c>
      <c r="CU4" s="112" t="e">
        <f>#REF!</f>
        <v>#REF!</v>
      </c>
      <c r="CV4" s="113"/>
      <c r="CW4" s="112"/>
      <c r="CX4" s="112"/>
      <c r="CY4" s="112"/>
      <c r="CZ4" s="112" t="e">
        <f>#REF!</f>
        <v>#REF!</v>
      </c>
      <c r="DA4" s="112"/>
      <c r="DB4" s="112"/>
      <c r="DC4" s="112" t="e">
        <f>#REF!</f>
        <v>#REF!</v>
      </c>
      <c r="DD4" s="112" t="e">
        <f>#REF!</f>
        <v>#REF!</v>
      </c>
      <c r="DE4" s="113"/>
      <c r="DF4" s="112"/>
      <c r="DG4" s="112"/>
      <c r="DH4" s="112"/>
      <c r="DI4" s="112" t="str">
        <f>'D W-4'!AS2</f>
        <v>T  4</v>
      </c>
      <c r="DJ4" s="112"/>
      <c r="DK4" s="112"/>
      <c r="DL4" s="112"/>
      <c r="DM4" s="112" t="e">
        <f>#REF!</f>
        <v>#REF!</v>
      </c>
      <c r="DN4" s="113"/>
      <c r="DO4" s="112">
        <v>0</v>
      </c>
      <c r="DP4" s="112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2.3809523809523805</v>
      </c>
      <c r="DQ4" s="112">
        <f>AVERAGE(Table1104611172[[#This Row],[Column4]],Table1104611172[[#This Row],[Column13]],Table1104611172[[#This Row],[Column22]],Table1104611172[[#This Row],[Column31]])</f>
        <v>1.6666666666666667</v>
      </c>
      <c r="DR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" s="112" t="e">
        <f>AVERAGE(Table1104611172[[#This Row],[Column6]],Table1104611172[[#This Row],[Column15]],Table1104611172[[#This Row],[Column24]],Table1104611172[[#This Row],[Column33]])</f>
        <v>#REF!</v>
      </c>
      <c r="DT4" s="112"/>
      <c r="DU4" s="112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" s="112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" s="110"/>
      <c r="DX4" s="110">
        <f>'R P -4'!CT4</f>
        <v>0</v>
      </c>
      <c r="DY4" s="110" t="e">
        <f>AVERAGE('Reflection -3'!CO4,'Reflection -2'!CN4,'R P -4'!CT4,'R P - 3'!CS4,'R P- 2'!CS4,#REF!)</f>
        <v>#REF!</v>
      </c>
      <c r="DZ4" s="110" t="e">
        <f>AVERAGE('Reflection -3'!CP4,'Reflection -2'!CO4,'R P- 2'!CT4,#REF!)</f>
        <v>#REF!</v>
      </c>
    </row>
    <row r="5" spans="1:130" ht="23.1" customHeight="1" x14ac:dyDescent="0.3">
      <c r="A5" s="5">
        <v>2</v>
      </c>
      <c r="B5" s="5" t="s">
        <v>74</v>
      </c>
      <c r="C5" s="14" t="s">
        <v>75</v>
      </c>
      <c r="D5" s="5" t="s">
        <v>449</v>
      </c>
      <c r="E5" s="5" t="s">
        <v>34</v>
      </c>
      <c r="F5" s="5" t="str">
        <f>REPT(CHAR(160),10)&amp;Table1104611172[[#This Row],[Column1]]</f>
        <v>          A</v>
      </c>
      <c r="G5" s="108"/>
      <c r="H5" s="108" t="str">
        <f>'RP 1'!Q4</f>
        <v>0</v>
      </c>
      <c r="I5" s="108" t="str">
        <f>'RP 1'!W4</f>
        <v>0</v>
      </c>
      <c r="J5" s="108" t="e">
        <f>'RP 1'!#REF!</f>
        <v>#REF!</v>
      </c>
      <c r="K5" s="108" t="e">
        <f>'RP 1'!#REF!</f>
        <v>#REF!</v>
      </c>
      <c r="L5" s="108"/>
      <c r="M5" s="108" t="str">
        <f>'RP 1'!AU4</f>
        <v>0</v>
      </c>
      <c r="N5" s="108" t="str">
        <f>'RP 1'!AZ4</f>
        <v>0</v>
      </c>
      <c r="O5" s="108" t="str">
        <f>'RP 1'!BG4</f>
        <v>0</v>
      </c>
      <c r="P5" s="111"/>
      <c r="Q5" s="108"/>
      <c r="R5" s="108">
        <f>'R P- 2'!Q4</f>
        <v>3</v>
      </c>
      <c r="S5" s="108">
        <f>'R P- 2'!W4</f>
        <v>2.6666666666666665</v>
      </c>
      <c r="T5" s="108">
        <f>'R P- 2'!AC4</f>
        <v>1.5</v>
      </c>
      <c r="U5" s="108">
        <f>'R P- 2'!AI4</f>
        <v>2.5</v>
      </c>
      <c r="V5" s="108"/>
      <c r="W5" s="108">
        <f>'R P- 2'!AU4</f>
        <v>2</v>
      </c>
      <c r="X5" s="108">
        <f>'R P- 2'!BA4</f>
        <v>3.5</v>
      </c>
      <c r="Y5" s="108">
        <f>'R P- 2'!BG4</f>
        <v>2</v>
      </c>
      <c r="Z5" s="111"/>
      <c r="AA5" s="108"/>
      <c r="AB5" s="108">
        <f>'R P - 3'!Q4</f>
        <v>3.6</v>
      </c>
      <c r="AC5" s="108">
        <f>'R P - 3'!W4</f>
        <v>0</v>
      </c>
      <c r="AD5" s="108">
        <f>'R P - 3'!AC4</f>
        <v>0</v>
      </c>
      <c r="AE5" s="108">
        <f>'R P - 3'!AI4</f>
        <v>0</v>
      </c>
      <c r="AF5" s="108"/>
      <c r="AG5" s="110">
        <f>'R P - 3'!AU4</f>
        <v>0</v>
      </c>
      <c r="AH5" s="110">
        <f>'R P - 3'!BA4</f>
        <v>0</v>
      </c>
      <c r="AI5" s="108">
        <f>'R P - 3'!BG4</f>
        <v>0</v>
      </c>
      <c r="AJ5" s="111"/>
      <c r="AK5" s="108"/>
      <c r="AL5" s="108">
        <f>'R P -4'!Q4</f>
        <v>3.2</v>
      </c>
      <c r="AM5" s="108">
        <f>'R P -4'!W4</f>
        <v>2.3333333333333335</v>
      </c>
      <c r="AN5" s="108">
        <f>'R P -4'!AC4</f>
        <v>2.5</v>
      </c>
      <c r="AO5" s="108">
        <f>'R P -4'!AI4</f>
        <v>1</v>
      </c>
      <c r="AP5" s="108"/>
      <c r="AQ5" s="108">
        <f>'R P -4'!AU4</f>
        <v>3</v>
      </c>
      <c r="AR5" s="108">
        <f>'R P -4'!BA4</f>
        <v>2.6666666666666665</v>
      </c>
      <c r="AS5" s="108">
        <f>'R P -4'!BG4</f>
        <v>1.5</v>
      </c>
      <c r="AT5" s="111"/>
      <c r="AU5" s="108"/>
      <c r="AV5" s="108">
        <f>'Reflection -1 '!R4</f>
        <v>4</v>
      </c>
      <c r="AW5" s="108"/>
      <c r="AX5" s="108"/>
      <c r="AY5" s="108"/>
      <c r="AZ5" s="108"/>
      <c r="BA5" s="110"/>
      <c r="BB5" s="110">
        <f>'Reflection -1 '!BB4</f>
        <v>4.5</v>
      </c>
      <c r="BC5" s="111"/>
      <c r="BD5" s="108"/>
      <c r="BE5" s="108">
        <f>'Reflection -2'!Q4</f>
        <v>2.6666666666666665</v>
      </c>
      <c r="BF5" s="108"/>
      <c r="BG5" s="108"/>
      <c r="BH5" s="108"/>
      <c r="BI5" s="108"/>
      <c r="BJ5" s="108"/>
      <c r="BK5" s="108">
        <f>'Reflection -2'!BA4</f>
        <v>2.5</v>
      </c>
      <c r="BL5" s="111"/>
      <c r="BM5" s="108"/>
      <c r="BN5" s="108">
        <f>'Reflection -3'!Q4</f>
        <v>3.3333333333333335</v>
      </c>
      <c r="BO5" s="108"/>
      <c r="BP5" s="108"/>
      <c r="BQ5" s="108"/>
      <c r="BR5" s="108"/>
      <c r="BS5" s="108"/>
      <c r="BT5" s="108">
        <f>'Reflection -3'!BA4</f>
        <v>1.6666666666666667</v>
      </c>
      <c r="BU5" s="111"/>
      <c r="BV5" s="108"/>
      <c r="BW5" s="108">
        <f>'Reflection -3'!Q4</f>
        <v>3.3333333333333335</v>
      </c>
      <c r="BX5" s="108"/>
      <c r="BY5" s="108"/>
      <c r="BZ5" s="108"/>
      <c r="CA5" s="108"/>
      <c r="CB5" s="108"/>
      <c r="CC5" s="108">
        <f>'Reflection -4'!BA4</f>
        <v>2.5</v>
      </c>
      <c r="CD5" s="111"/>
      <c r="CE5" s="108"/>
      <c r="CF5" s="108"/>
      <c r="CG5" s="108"/>
      <c r="CH5" s="108">
        <f>Table121516589[[#This Row],[Column30]]</f>
        <v>0</v>
      </c>
      <c r="CI5" s="108"/>
      <c r="CJ5" s="108"/>
      <c r="CK5" s="108">
        <f>Table121516589[[#This Row],[Column48]]</f>
        <v>0</v>
      </c>
      <c r="CL5" s="108">
        <f>Table121516589[[#This Row],[Column54]]</f>
        <v>0</v>
      </c>
      <c r="CM5" s="111"/>
      <c r="CN5" s="108"/>
      <c r="CO5" s="108"/>
      <c r="CP5" s="108"/>
      <c r="CQ5" s="108" t="e">
        <f>#REF!</f>
        <v>#REF!</v>
      </c>
      <c r="CR5" s="108"/>
      <c r="CS5" s="108"/>
      <c r="CT5" s="108" t="e">
        <f>#REF!</f>
        <v>#REF!</v>
      </c>
      <c r="CU5" s="108" t="e">
        <f>#REF!</f>
        <v>#REF!</v>
      </c>
      <c r="CV5" s="116"/>
      <c r="CW5" s="108"/>
      <c r="CX5" s="108"/>
      <c r="CY5" s="108"/>
      <c r="CZ5" s="108" t="e">
        <f>#REF!</f>
        <v>#REF!</v>
      </c>
      <c r="DA5" s="108"/>
      <c r="DB5" s="108"/>
      <c r="DC5" s="108" t="e">
        <f>#REF!</f>
        <v>#REF!</v>
      </c>
      <c r="DD5" s="108" t="e">
        <f>#REF!</f>
        <v>#REF!</v>
      </c>
      <c r="DE5" s="116"/>
      <c r="DF5" s="108"/>
      <c r="DG5" s="108"/>
      <c r="DH5" s="108"/>
      <c r="DI5" s="108">
        <f>'D W-4'!AS3</f>
        <v>0</v>
      </c>
      <c r="DJ5" s="108"/>
      <c r="DK5" s="108"/>
      <c r="DL5" s="108"/>
      <c r="DM5" s="108" t="e">
        <f>#REF!</f>
        <v>#REF!</v>
      </c>
      <c r="DN5" s="116"/>
      <c r="DO5" s="112">
        <v>0</v>
      </c>
      <c r="DP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3.3047619047619046</v>
      </c>
      <c r="DQ5" s="108">
        <f>AVERAGE(Table1104611172[[#This Row],[Column4]],Table1104611172[[#This Row],[Column13]],Table1104611172[[#This Row],[Column22]],Table1104611172[[#This Row],[Column31]])</f>
        <v>1.6666666666666667</v>
      </c>
      <c r="DR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" s="108" t="e">
        <f>AVERAGE(Table1104611172[[#This Row],[Column6]],Table1104611172[[#This Row],[Column15]],Table1104611172[[#This Row],[Column24]],Table1104611172[[#This Row],[Column33]])</f>
        <v>#REF!</v>
      </c>
      <c r="DT5" s="112"/>
      <c r="DU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" s="108"/>
      <c r="DX5" s="108">
        <f>'R P -4'!CT5</f>
        <v>0</v>
      </c>
      <c r="DY5" s="107" t="e">
        <f>AVERAGE('Reflection -3'!CO5,'Reflection -2'!CN5,'R P -4'!CT5,'R P - 3'!CS5,'R P- 2'!CS5,#REF!)</f>
        <v>#REF!</v>
      </c>
      <c r="DZ5" s="107" t="e">
        <f>AVERAGE('Reflection -3'!CP5,'Reflection -2'!CO5,'R P- 2'!CT5,#REF!)</f>
        <v>#REF!</v>
      </c>
    </row>
    <row r="6" spans="1:130" ht="23.1" customHeight="1" x14ac:dyDescent="0.3">
      <c r="A6" s="5">
        <v>3</v>
      </c>
      <c r="B6" s="5" t="s">
        <v>63</v>
      </c>
      <c r="C6" s="14" t="s">
        <v>64</v>
      </c>
      <c r="D6" s="5" t="s">
        <v>541</v>
      </c>
      <c r="E6" s="5" t="s">
        <v>34</v>
      </c>
      <c r="F6" s="5" t="str">
        <f>REPT(CHAR(160),10)&amp;Table1104611172[[#This Row],[Column1]]</f>
        <v>          A</v>
      </c>
      <c r="G6" s="107"/>
      <c r="H6" s="107" t="str">
        <f>'RP 1'!Q5</f>
        <v>0</v>
      </c>
      <c r="I6" s="107" t="str">
        <f>'RP 1'!W5</f>
        <v>0</v>
      </c>
      <c r="J6" s="107" t="e">
        <f>'RP 1'!#REF!</f>
        <v>#REF!</v>
      </c>
      <c r="K6" s="107" t="e">
        <f>'RP 1'!#REF!</f>
        <v>#REF!</v>
      </c>
      <c r="L6" s="107"/>
      <c r="M6" s="107" t="str">
        <f>'RP 1'!AU5</f>
        <v>0</v>
      </c>
      <c r="N6" s="107" t="str">
        <f>'RP 1'!AZ5</f>
        <v>0</v>
      </c>
      <c r="O6" s="107" t="str">
        <f>'RP 1'!BG5</f>
        <v>0</v>
      </c>
      <c r="P6" s="113"/>
      <c r="Q6" s="107"/>
      <c r="R6" s="107">
        <f>'R P- 2'!Q5</f>
        <v>3.4</v>
      </c>
      <c r="S6" s="107">
        <f>'R P- 2'!W5</f>
        <v>3.3333333333333335</v>
      </c>
      <c r="T6" s="107">
        <f>'R P- 2'!AC5</f>
        <v>1.5</v>
      </c>
      <c r="U6" s="107">
        <f>'R P- 2'!AI5</f>
        <v>1.5</v>
      </c>
      <c r="V6" s="107"/>
      <c r="W6" s="107">
        <f>'R P- 2'!AU5</f>
        <v>2</v>
      </c>
      <c r="X6" s="107">
        <f>'R P- 2'!BA5</f>
        <v>3</v>
      </c>
      <c r="Y6" s="107">
        <f>'R P- 2'!BG5</f>
        <v>2</v>
      </c>
      <c r="Z6" s="113"/>
      <c r="AA6" s="107"/>
      <c r="AB6" s="107">
        <f>'R P - 3'!Q5</f>
        <v>0.6</v>
      </c>
      <c r="AC6" s="107">
        <f>'R P - 3'!W5</f>
        <v>0</v>
      </c>
      <c r="AD6" s="107">
        <f>'R P - 3'!AC5</f>
        <v>0</v>
      </c>
      <c r="AE6" s="107">
        <f>'R P - 3'!AI5</f>
        <v>0</v>
      </c>
      <c r="AF6" s="107"/>
      <c r="AG6" s="112">
        <f>'R P - 3'!AU5</f>
        <v>0</v>
      </c>
      <c r="AH6" s="112">
        <f>'R P - 3'!BA5</f>
        <v>0</v>
      </c>
      <c r="AI6" s="107">
        <f>'R P - 3'!BG5</f>
        <v>0</v>
      </c>
      <c r="AJ6" s="113"/>
      <c r="AK6" s="107"/>
      <c r="AL6" s="107">
        <f>'R P -4'!Q5</f>
        <v>3.6</v>
      </c>
      <c r="AM6" s="107">
        <f>'R P -4'!W5</f>
        <v>3</v>
      </c>
      <c r="AN6" s="107">
        <f>'R P -4'!AC5</f>
        <v>1.5</v>
      </c>
      <c r="AO6" s="107">
        <f>'R P -4'!AI5</f>
        <v>1</v>
      </c>
      <c r="AP6" s="107"/>
      <c r="AQ6" s="107">
        <f>'R P -4'!AU5</f>
        <v>2.3333333333333335</v>
      </c>
      <c r="AR6" s="107">
        <f>'R P -4'!BA5</f>
        <v>1</v>
      </c>
      <c r="AS6" s="107">
        <f>'R P -4'!BG5</f>
        <v>2.5</v>
      </c>
      <c r="AT6" s="113"/>
      <c r="AU6" s="107"/>
      <c r="AV6" s="107">
        <f>'Reflection -1 '!R5</f>
        <v>3.6666666666666665</v>
      </c>
      <c r="AW6" s="107"/>
      <c r="AX6" s="107"/>
      <c r="AY6" s="107"/>
      <c r="AZ6" s="107"/>
      <c r="BA6" s="112"/>
      <c r="BB6" s="112">
        <f>'Reflection -1 '!BB5</f>
        <v>4</v>
      </c>
      <c r="BC6" s="113"/>
      <c r="BD6" s="107"/>
      <c r="BE6" s="107">
        <f>'Reflection -2'!Q5</f>
        <v>0</v>
      </c>
      <c r="BF6" s="107"/>
      <c r="BG6" s="107"/>
      <c r="BH6" s="107"/>
      <c r="BI6" s="107"/>
      <c r="BJ6" s="107"/>
      <c r="BK6" s="107">
        <f>'Reflection -2'!BA5</f>
        <v>0</v>
      </c>
      <c r="BL6" s="113"/>
      <c r="BM6" s="107"/>
      <c r="BN6" s="107">
        <f>'Reflection -3'!Q5</f>
        <v>2.3333333333333335</v>
      </c>
      <c r="BO6" s="107"/>
      <c r="BP6" s="107"/>
      <c r="BQ6" s="107"/>
      <c r="BR6" s="107"/>
      <c r="BS6" s="107"/>
      <c r="BT6" s="107">
        <f>'Reflection -3'!BA5</f>
        <v>1.6666666666666667</v>
      </c>
      <c r="BU6" s="113"/>
      <c r="BV6" s="107"/>
      <c r="BW6" s="107">
        <f>'Reflection -3'!Q5</f>
        <v>2.3333333333333335</v>
      </c>
      <c r="BX6" s="107"/>
      <c r="BY6" s="107"/>
      <c r="BZ6" s="107"/>
      <c r="CA6" s="107"/>
      <c r="CB6" s="107"/>
      <c r="CC6" s="107">
        <f>'Reflection -4'!BA5</f>
        <v>0</v>
      </c>
      <c r="CD6" s="113"/>
      <c r="CE6" s="107"/>
      <c r="CF6" s="107"/>
      <c r="CG6" s="107"/>
      <c r="CH6" s="107">
        <f>Table121516589[[#This Row],[Column30]]</f>
        <v>0</v>
      </c>
      <c r="CI6" s="107"/>
      <c r="CJ6" s="107"/>
      <c r="CK6" s="107">
        <f>Table121516589[[#This Row],[Column48]]</f>
        <v>0</v>
      </c>
      <c r="CL6" s="107">
        <f>Table121516589[[#This Row],[Column54]]</f>
        <v>0</v>
      </c>
      <c r="CM6" s="113"/>
      <c r="CN6" s="107"/>
      <c r="CO6" s="107"/>
      <c r="CP6" s="107"/>
      <c r="CQ6" s="107" t="e">
        <f>#REF!</f>
        <v>#REF!</v>
      </c>
      <c r="CR6" s="107"/>
      <c r="CS6" s="107"/>
      <c r="CT6" s="107" t="e">
        <f>#REF!</f>
        <v>#REF!</v>
      </c>
      <c r="CU6" s="107" t="e">
        <f>#REF!</f>
        <v>#REF!</v>
      </c>
      <c r="CV6" s="109"/>
      <c r="CW6" s="107"/>
      <c r="CX6" s="107"/>
      <c r="CY6" s="107"/>
      <c r="CZ6" s="107" t="e">
        <f>#REF!</f>
        <v>#REF!</v>
      </c>
      <c r="DA6" s="107"/>
      <c r="DB6" s="107"/>
      <c r="DC6" s="107" t="e">
        <f>#REF!</f>
        <v>#REF!</v>
      </c>
      <c r="DD6" s="107" t="e">
        <f>#REF!</f>
        <v>#REF!</v>
      </c>
      <c r="DE6" s="109"/>
      <c r="DF6" s="107"/>
      <c r="DG6" s="107"/>
      <c r="DH6" s="107"/>
      <c r="DI6" s="107">
        <f>'D W-4'!AS4</f>
        <v>0</v>
      </c>
      <c r="DJ6" s="107"/>
      <c r="DK6" s="107"/>
      <c r="DL6" s="107"/>
      <c r="DM6" s="107" t="e">
        <f>#REF!</f>
        <v>#REF!</v>
      </c>
      <c r="DN6" s="109"/>
      <c r="DO6" s="112">
        <v>0</v>
      </c>
      <c r="DP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2.2761904761904761</v>
      </c>
      <c r="DQ6" s="107">
        <f>AVERAGE(Table1104611172[[#This Row],[Column4]],Table1104611172[[#This Row],[Column13]],Table1104611172[[#This Row],[Column22]],Table1104611172[[#This Row],[Column31]])</f>
        <v>2.1111111111111112</v>
      </c>
      <c r="DR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" s="107" t="e">
        <f>AVERAGE(Table1104611172[[#This Row],[Column6]],Table1104611172[[#This Row],[Column15]],Table1104611172[[#This Row],[Column24]],Table1104611172[[#This Row],[Column33]])</f>
        <v>#REF!</v>
      </c>
      <c r="DT6" s="112"/>
      <c r="DU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" s="108"/>
      <c r="DX6" s="108">
        <f>'R P -4'!CT6</f>
        <v>0</v>
      </c>
      <c r="DY6" s="108" t="e">
        <f>AVERAGE('Reflection -3'!CO6,'Reflection -2'!CN6,'R P -4'!CT6,'R P - 3'!CS6,'R P- 2'!CS6,#REF!)</f>
        <v>#REF!</v>
      </c>
      <c r="DZ6" s="108" t="e">
        <f>AVERAGE('Reflection -3'!CP6,'Reflection -2'!CO6,'R P- 2'!CT6,#REF!)</f>
        <v>#REF!</v>
      </c>
    </row>
    <row r="7" spans="1:130" ht="23.1" customHeight="1" x14ac:dyDescent="0.3">
      <c r="A7" s="5">
        <v>4</v>
      </c>
      <c r="B7" s="5" t="s">
        <v>98</v>
      </c>
      <c r="C7" s="14" t="s">
        <v>99</v>
      </c>
      <c r="D7" s="5" t="s">
        <v>449</v>
      </c>
      <c r="E7" s="5" t="s">
        <v>34</v>
      </c>
      <c r="F7" s="5" t="str">
        <f>REPT(CHAR(160),10)&amp;Table1104611172[[#This Row],[Column1]]</f>
        <v>          A</v>
      </c>
      <c r="G7" s="108"/>
      <c r="H7" s="108" t="str">
        <f>'RP 1'!Q6</f>
        <v>0</v>
      </c>
      <c r="I7" s="108" t="str">
        <f>'RP 1'!W6</f>
        <v>0</v>
      </c>
      <c r="J7" s="108" t="e">
        <f>'RP 1'!#REF!</f>
        <v>#REF!</v>
      </c>
      <c r="K7" s="108" t="e">
        <f>'RP 1'!#REF!</f>
        <v>#REF!</v>
      </c>
      <c r="L7" s="108"/>
      <c r="M7" s="108" t="str">
        <f>'RP 1'!AU6</f>
        <v>0</v>
      </c>
      <c r="N7" s="108" t="str">
        <f>'RP 1'!AZ6</f>
        <v>0</v>
      </c>
      <c r="O7" s="108" t="str">
        <f>'RP 1'!BG6</f>
        <v>0</v>
      </c>
      <c r="P7" s="115"/>
      <c r="Q7" s="108"/>
      <c r="R7" s="108">
        <f>'R P- 2'!Q6</f>
        <v>2</v>
      </c>
      <c r="S7" s="108">
        <f>'R P- 2'!W6</f>
        <v>2</v>
      </c>
      <c r="T7" s="108">
        <f>'R P- 2'!AC6</f>
        <v>2</v>
      </c>
      <c r="U7" s="108">
        <f>'R P- 2'!AI6</f>
        <v>1</v>
      </c>
      <c r="V7" s="108"/>
      <c r="W7" s="108">
        <f>'R P- 2'!AU6</f>
        <v>3</v>
      </c>
      <c r="X7" s="108">
        <f>'R P- 2'!BA6</f>
        <v>2</v>
      </c>
      <c r="Y7" s="108">
        <f>'R P- 2'!BG6</f>
        <v>3</v>
      </c>
      <c r="Z7" s="115"/>
      <c r="AA7" s="108"/>
      <c r="AB7" s="108">
        <f>'R P - 3'!Q6</f>
        <v>2.6</v>
      </c>
      <c r="AC7" s="108">
        <f>'R P - 3'!W6</f>
        <v>0</v>
      </c>
      <c r="AD7" s="108">
        <f>'R P - 3'!AC6</f>
        <v>0</v>
      </c>
      <c r="AE7" s="108">
        <f>'R P - 3'!AI6</f>
        <v>0</v>
      </c>
      <c r="AF7" s="108"/>
      <c r="AG7" s="114">
        <f>'R P - 3'!AU6</f>
        <v>0</v>
      </c>
      <c r="AH7" s="114">
        <f>'R P - 3'!BA6</f>
        <v>0</v>
      </c>
      <c r="AI7" s="108">
        <f>'R P - 3'!BG6</f>
        <v>0</v>
      </c>
      <c r="AJ7" s="115"/>
      <c r="AK7" s="108"/>
      <c r="AL7" s="108">
        <f>'R P -4'!Q6</f>
        <v>2</v>
      </c>
      <c r="AM7" s="108">
        <f>'R P -4'!W6</f>
        <v>3</v>
      </c>
      <c r="AN7" s="108">
        <f>'R P -4'!AC6</f>
        <v>2.5</v>
      </c>
      <c r="AO7" s="108">
        <f>'R P -4'!AI6</f>
        <v>3</v>
      </c>
      <c r="AP7" s="108"/>
      <c r="AQ7" s="108">
        <f>'R P -4'!AU6</f>
        <v>4</v>
      </c>
      <c r="AR7" s="108">
        <f>'R P -4'!BA6</f>
        <v>3.3333333333333335</v>
      </c>
      <c r="AS7" s="108">
        <f>'R P -4'!BG6</f>
        <v>2.5</v>
      </c>
      <c r="AT7" s="115"/>
      <c r="AU7" s="108"/>
      <c r="AV7" s="108">
        <f>'Reflection -1 '!R6</f>
        <v>3</v>
      </c>
      <c r="AW7" s="108"/>
      <c r="AX7" s="108"/>
      <c r="AY7" s="108"/>
      <c r="AZ7" s="108"/>
      <c r="BA7" s="114"/>
      <c r="BB7" s="114">
        <f>'Reflection -1 '!BB6</f>
        <v>4</v>
      </c>
      <c r="BC7" s="115"/>
      <c r="BD7" s="108"/>
      <c r="BE7" s="108">
        <f>'Reflection -2'!Q6</f>
        <v>3.6666666666666665</v>
      </c>
      <c r="BF7" s="108"/>
      <c r="BG7" s="108"/>
      <c r="BH7" s="108"/>
      <c r="BI7" s="108"/>
      <c r="BJ7" s="108"/>
      <c r="BK7" s="108">
        <f>'Reflection -2'!BA6</f>
        <v>2.5</v>
      </c>
      <c r="BL7" s="115"/>
      <c r="BM7" s="108"/>
      <c r="BN7" s="108">
        <f>'Reflection -3'!Q6</f>
        <v>3</v>
      </c>
      <c r="BO7" s="108"/>
      <c r="BP7" s="108"/>
      <c r="BQ7" s="108"/>
      <c r="BR7" s="108"/>
      <c r="BS7" s="108"/>
      <c r="BT7" s="108">
        <f>'Reflection -3'!BA6</f>
        <v>1.6666666666666667</v>
      </c>
      <c r="BU7" s="115"/>
      <c r="BV7" s="108"/>
      <c r="BW7" s="108">
        <f>'Reflection -3'!Q6</f>
        <v>3</v>
      </c>
      <c r="BX7" s="108"/>
      <c r="BY7" s="108"/>
      <c r="BZ7" s="108"/>
      <c r="CA7" s="108"/>
      <c r="CB7" s="108"/>
      <c r="CC7" s="108">
        <f>'Reflection -4'!BA6</f>
        <v>2.5</v>
      </c>
      <c r="CD7" s="115"/>
      <c r="CE7" s="108"/>
      <c r="CF7" s="108"/>
      <c r="CG7" s="108"/>
      <c r="CH7" s="108">
        <f>Table121516589[[#This Row],[Column30]]</f>
        <v>0</v>
      </c>
      <c r="CI7" s="108"/>
      <c r="CJ7" s="108"/>
      <c r="CK7" s="108">
        <f>Table121516589[[#This Row],[Column48]]</f>
        <v>0</v>
      </c>
      <c r="CL7" s="108">
        <f>Table121516589[[#This Row],[Column54]]</f>
        <v>0</v>
      </c>
      <c r="CM7" s="115"/>
      <c r="CN7" s="108"/>
      <c r="CO7" s="108"/>
      <c r="CP7" s="108"/>
      <c r="CQ7" s="108" t="e">
        <f>#REF!</f>
        <v>#REF!</v>
      </c>
      <c r="CR7" s="108"/>
      <c r="CS7" s="108"/>
      <c r="CT7" s="108" t="e">
        <f>#REF!</f>
        <v>#REF!</v>
      </c>
      <c r="CU7" s="108" t="e">
        <f>#REF!</f>
        <v>#REF!</v>
      </c>
      <c r="CV7" s="120"/>
      <c r="CW7" s="108"/>
      <c r="CX7" s="108"/>
      <c r="CY7" s="108"/>
      <c r="CZ7" s="108" t="e">
        <f>#REF!</f>
        <v>#REF!</v>
      </c>
      <c r="DA7" s="108"/>
      <c r="DB7" s="108"/>
      <c r="DC7" s="108" t="e">
        <f>#REF!</f>
        <v>#REF!</v>
      </c>
      <c r="DD7" s="108" t="e">
        <f>#REF!</f>
        <v>#REF!</v>
      </c>
      <c r="DE7" s="120"/>
      <c r="DF7" s="108"/>
      <c r="DG7" s="108"/>
      <c r="DH7" s="108"/>
      <c r="DI7" s="108">
        <f>'D W-4'!AS5</f>
        <v>0</v>
      </c>
      <c r="DJ7" s="108"/>
      <c r="DK7" s="108"/>
      <c r="DL7" s="108"/>
      <c r="DM7" s="108" t="e">
        <f>#REF!</f>
        <v>#REF!</v>
      </c>
      <c r="DN7" s="120"/>
      <c r="DO7" s="112">
        <v>0</v>
      </c>
      <c r="DP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2.7523809523809524</v>
      </c>
      <c r="DQ7" s="108">
        <f>AVERAGE(Table1104611172[[#This Row],[Column4]],Table1104611172[[#This Row],[Column13]],Table1104611172[[#This Row],[Column22]],Table1104611172[[#This Row],[Column31]])</f>
        <v>1.6666666666666667</v>
      </c>
      <c r="DR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" s="108" t="e">
        <f>AVERAGE(Table1104611172[[#This Row],[Column6]],Table1104611172[[#This Row],[Column15]],Table1104611172[[#This Row],[Column24]],Table1104611172[[#This Row],[Column33]])</f>
        <v>#REF!</v>
      </c>
      <c r="DT7" s="112"/>
      <c r="DU7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" s="108"/>
      <c r="DX7" s="108">
        <f>'R P -4'!CT7</f>
        <v>0</v>
      </c>
      <c r="DY7" s="107" t="e">
        <f>AVERAGE('Reflection -3'!CO7,'Reflection -2'!CN7,'R P -4'!CT7,'R P - 3'!CS7,'R P- 2'!CS7,#REF!)</f>
        <v>#REF!</v>
      </c>
      <c r="DZ7" s="107" t="e">
        <f>AVERAGE('Reflection -3'!CP7,'Reflection -2'!CO7,'R P- 2'!CT7,#REF!)</f>
        <v>#REF!</v>
      </c>
    </row>
    <row r="8" spans="1:130" ht="23.1" customHeight="1" x14ac:dyDescent="0.3">
      <c r="A8" s="5">
        <v>5</v>
      </c>
      <c r="B8" s="5" t="s">
        <v>289</v>
      </c>
      <c r="C8" s="14" t="s">
        <v>537</v>
      </c>
      <c r="D8" s="5" t="s">
        <v>449</v>
      </c>
      <c r="E8" s="5" t="s">
        <v>288</v>
      </c>
      <c r="F8" s="5" t="str">
        <f>REPT(CHAR(160),10)&amp;Table1104611172[[#This Row],[Column1]]</f>
        <v>          D</v>
      </c>
      <c r="G8" s="107"/>
      <c r="H8" s="107">
        <f>'RP 1'!Q7</f>
        <v>3</v>
      </c>
      <c r="I8" s="107">
        <f>'RP 1'!W7</f>
        <v>2</v>
      </c>
      <c r="J8" s="107" t="e">
        <f>'RP 1'!#REF!</f>
        <v>#REF!</v>
      </c>
      <c r="K8" s="107" t="e">
        <f>'RP 1'!#REF!</f>
        <v>#REF!</v>
      </c>
      <c r="L8" s="107"/>
      <c r="M8" s="107">
        <f>'RP 1'!AU7</f>
        <v>3</v>
      </c>
      <c r="N8" s="107">
        <f>'RP 1'!AZ7</f>
        <v>3</v>
      </c>
      <c r="O8" s="107">
        <f>'RP 1'!BG7</f>
        <v>0</v>
      </c>
      <c r="P8" s="113"/>
      <c r="Q8" s="107"/>
      <c r="R8" s="107">
        <f>'R P- 2'!Q7</f>
        <v>3</v>
      </c>
      <c r="S8" s="107">
        <f>'R P- 2'!W7</f>
        <v>2.6666666666666665</v>
      </c>
      <c r="T8" s="107">
        <f>'R P- 2'!AC7</f>
        <v>2</v>
      </c>
      <c r="U8" s="107">
        <f>'R P- 2'!AI7</f>
        <v>3.5</v>
      </c>
      <c r="V8" s="107"/>
      <c r="W8" s="107">
        <f>'R P- 2'!AU7</f>
        <v>2</v>
      </c>
      <c r="X8" s="107">
        <f>'R P- 2'!BA7</f>
        <v>3.75</v>
      </c>
      <c r="Y8" s="107">
        <f>'R P- 2'!BG7</f>
        <v>4</v>
      </c>
      <c r="Z8" s="113"/>
      <c r="AA8" s="107"/>
      <c r="AB8" s="107">
        <f>'R P - 3'!Q7</f>
        <v>2.2000000000000002</v>
      </c>
      <c r="AC8" s="107">
        <f>'R P - 3'!W7</f>
        <v>2</v>
      </c>
      <c r="AD8" s="107">
        <f>'R P - 3'!AC7</f>
        <v>1</v>
      </c>
      <c r="AE8" s="107">
        <f>'R P - 3'!AI7</f>
        <v>1.3333333333333333</v>
      </c>
      <c r="AF8" s="107"/>
      <c r="AG8" s="112">
        <f>'R P - 3'!AU7</f>
        <v>2</v>
      </c>
      <c r="AH8" s="112">
        <f>'R P - 3'!BA7</f>
        <v>2</v>
      </c>
      <c r="AI8" s="107">
        <f>'R P - 3'!BG7</f>
        <v>2</v>
      </c>
      <c r="AJ8" s="113"/>
      <c r="AK8" s="107"/>
      <c r="AL8" s="107">
        <f>'R P -4'!Q7</f>
        <v>3.4</v>
      </c>
      <c r="AM8" s="107">
        <f>'R P -4'!W7</f>
        <v>3</v>
      </c>
      <c r="AN8" s="107">
        <f>'R P -4'!AC7</f>
        <v>4</v>
      </c>
      <c r="AO8" s="107">
        <f>'R P -4'!AI7</f>
        <v>5</v>
      </c>
      <c r="AP8" s="107"/>
      <c r="AQ8" s="107">
        <f>'R P -4'!AU7</f>
        <v>4.666666666666667</v>
      </c>
      <c r="AR8" s="107">
        <f>'R P -4'!BA7</f>
        <v>5</v>
      </c>
      <c r="AS8" s="107">
        <f>'R P -4'!BG7</f>
        <v>3.5</v>
      </c>
      <c r="AT8" s="113"/>
      <c r="AU8" s="107"/>
      <c r="AV8" s="107" t="str">
        <f>'Reflection -1 '!R7</f>
        <v>0</v>
      </c>
      <c r="AW8" s="107"/>
      <c r="AX8" s="107"/>
      <c r="AY8" s="107"/>
      <c r="AZ8" s="107"/>
      <c r="BA8" s="112"/>
      <c r="BB8" s="112" t="str">
        <f>'Reflection -1 '!BB7</f>
        <v>0</v>
      </c>
      <c r="BC8" s="113"/>
      <c r="BD8" s="107"/>
      <c r="BE8" s="107" t="str">
        <f>'Reflection -2'!Q7</f>
        <v>0</v>
      </c>
      <c r="BF8" s="107"/>
      <c r="BG8" s="107"/>
      <c r="BH8" s="107"/>
      <c r="BI8" s="107"/>
      <c r="BJ8" s="107"/>
      <c r="BK8" s="107" t="str">
        <f>'Reflection -2'!BA7</f>
        <v>0</v>
      </c>
      <c r="BL8" s="113"/>
      <c r="BM8" s="107"/>
      <c r="BN8" s="107" t="str">
        <f>'Reflection -3'!Q7</f>
        <v>0</v>
      </c>
      <c r="BO8" s="107"/>
      <c r="BP8" s="107"/>
      <c r="BQ8" s="107"/>
      <c r="BR8" s="107"/>
      <c r="BS8" s="107"/>
      <c r="BT8" s="107" t="str">
        <f>'Reflection -3'!BA7</f>
        <v>0</v>
      </c>
      <c r="BU8" s="113"/>
      <c r="BV8" s="107"/>
      <c r="BW8" s="107" t="str">
        <f>'Reflection -3'!Q7</f>
        <v>0</v>
      </c>
      <c r="BX8" s="107"/>
      <c r="BY8" s="107"/>
      <c r="BZ8" s="107"/>
      <c r="CA8" s="107"/>
      <c r="CB8" s="107"/>
      <c r="CC8" s="107" t="str">
        <f>'Reflection -4'!BA7</f>
        <v>0</v>
      </c>
      <c r="CD8" s="113"/>
      <c r="CE8" s="107"/>
      <c r="CF8" s="107"/>
      <c r="CG8" s="107"/>
      <c r="CH8" s="107">
        <f>Table121516589[[#This Row],[Column30]]</f>
        <v>0</v>
      </c>
      <c r="CI8" s="107"/>
      <c r="CJ8" s="107"/>
      <c r="CK8" s="107">
        <f>Table121516589[[#This Row],[Column48]]</f>
        <v>0</v>
      </c>
      <c r="CL8" s="107">
        <f>Table121516589[[#This Row],[Column54]]</f>
        <v>0</v>
      </c>
      <c r="CM8" s="113"/>
      <c r="CN8" s="107"/>
      <c r="CO8" s="107"/>
      <c r="CP8" s="107"/>
      <c r="CQ8" s="107" t="e">
        <f>#REF!</f>
        <v>#REF!</v>
      </c>
      <c r="CR8" s="107"/>
      <c r="CS8" s="107"/>
      <c r="CT8" s="107" t="e">
        <f>#REF!</f>
        <v>#REF!</v>
      </c>
      <c r="CU8" s="107" t="e">
        <f>#REF!</f>
        <v>#REF!</v>
      </c>
      <c r="CV8" s="109"/>
      <c r="CW8" s="107"/>
      <c r="CX8" s="107"/>
      <c r="CY8" s="107"/>
      <c r="CZ8" s="107" t="e">
        <f>#REF!</f>
        <v>#REF!</v>
      </c>
      <c r="DA8" s="107"/>
      <c r="DB8" s="107"/>
      <c r="DC8" s="107" t="e">
        <f>#REF!</f>
        <v>#REF!</v>
      </c>
      <c r="DD8" s="107" t="e">
        <f>#REF!</f>
        <v>#REF!</v>
      </c>
      <c r="DE8" s="109"/>
      <c r="DF8" s="107"/>
      <c r="DG8" s="107"/>
      <c r="DH8" s="107"/>
      <c r="DI8" s="107">
        <f>'D W-4'!AS6</f>
        <v>0</v>
      </c>
      <c r="DJ8" s="107"/>
      <c r="DK8" s="107"/>
      <c r="DL8" s="107"/>
      <c r="DM8" s="107" t="e">
        <f>#REF!</f>
        <v>#REF!</v>
      </c>
      <c r="DN8" s="109"/>
      <c r="DO8" s="112">
        <v>0</v>
      </c>
      <c r="DP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</v>
      </c>
      <c r="DQ8" s="107">
        <f>AVERAGE(Table1104611172[[#This Row],[Column4]],Table1104611172[[#This Row],[Column13]],Table1104611172[[#This Row],[Column22]],Table1104611172[[#This Row],[Column31]])</f>
        <v>2.4166666666666665</v>
      </c>
      <c r="DR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" s="107" t="e">
        <f>AVERAGE(Table1104611172[[#This Row],[Column6]],Table1104611172[[#This Row],[Column15]],Table1104611172[[#This Row],[Column24]],Table1104611172[[#This Row],[Column33]])</f>
        <v>#REF!</v>
      </c>
      <c r="DT8" s="112"/>
      <c r="DU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" s="108"/>
      <c r="DX8" s="108">
        <f>'R P -4'!CT8</f>
        <v>0</v>
      </c>
      <c r="DY8" s="108" t="e">
        <f>AVERAGE('Reflection -3'!CO8,'Reflection -2'!CN8,'R P -4'!CT8,'R P - 3'!CS8,'R P- 2'!CS8,#REF!)</f>
        <v>#REF!</v>
      </c>
      <c r="DZ8" s="108" t="e">
        <f>AVERAGE('Reflection -3'!CP8,'Reflection -2'!CO8,'R P- 2'!CT8,#REF!)</f>
        <v>#REF!</v>
      </c>
    </row>
    <row r="9" spans="1:130" ht="23.1" customHeight="1" x14ac:dyDescent="0.3">
      <c r="A9" s="5">
        <v>6</v>
      </c>
      <c r="B9" s="5" t="s">
        <v>100</v>
      </c>
      <c r="C9" s="14" t="s">
        <v>101</v>
      </c>
      <c r="D9" s="5" t="s">
        <v>449</v>
      </c>
      <c r="E9" s="5" t="s">
        <v>34</v>
      </c>
      <c r="F9" s="5" t="str">
        <f>REPT(CHAR(160),10)&amp;Table1104611172[[#This Row],[Column1]]</f>
        <v>          A</v>
      </c>
      <c r="G9" s="108"/>
      <c r="H9" s="108" t="str">
        <f>'RP 1'!Q8</f>
        <v>0</v>
      </c>
      <c r="I9" s="108" t="str">
        <f>'RP 1'!W8</f>
        <v>0</v>
      </c>
      <c r="J9" s="108" t="e">
        <f>'RP 1'!#REF!</f>
        <v>#REF!</v>
      </c>
      <c r="K9" s="108" t="e">
        <f>'RP 1'!#REF!</f>
        <v>#REF!</v>
      </c>
      <c r="L9" s="108"/>
      <c r="M9" s="108" t="str">
        <f>'RP 1'!AU8</f>
        <v>0</v>
      </c>
      <c r="N9" s="108" t="str">
        <f>'RP 1'!AZ8</f>
        <v>0</v>
      </c>
      <c r="O9" s="108" t="str">
        <f>'RP 1'!BG8</f>
        <v>0</v>
      </c>
      <c r="P9" s="111"/>
      <c r="Q9" s="108"/>
      <c r="R9" s="108">
        <f>'R P- 2'!Q8</f>
        <v>2.6</v>
      </c>
      <c r="S9" s="108">
        <f>'R P- 2'!W8</f>
        <v>2</v>
      </c>
      <c r="T9" s="108">
        <f>'R P- 2'!AC8</f>
        <v>2</v>
      </c>
      <c r="U9" s="108">
        <f>'R P- 2'!AI8</f>
        <v>2</v>
      </c>
      <c r="V9" s="108"/>
      <c r="W9" s="108">
        <f>'R P- 2'!AU8</f>
        <v>2</v>
      </c>
      <c r="X9" s="108">
        <f>'R P- 2'!BA8</f>
        <v>2</v>
      </c>
      <c r="Y9" s="108">
        <f>'R P- 2'!BG8</f>
        <v>3</v>
      </c>
      <c r="Z9" s="111"/>
      <c r="AA9" s="108"/>
      <c r="AB9" s="108">
        <f>'R P - 3'!Q8</f>
        <v>0.6</v>
      </c>
      <c r="AC9" s="108">
        <f>'R P - 3'!W8</f>
        <v>0</v>
      </c>
      <c r="AD9" s="108">
        <f>'R P - 3'!AC8</f>
        <v>0</v>
      </c>
      <c r="AE9" s="108">
        <f>'R P - 3'!AI8</f>
        <v>0</v>
      </c>
      <c r="AF9" s="108"/>
      <c r="AG9" s="110">
        <f>'R P - 3'!AU8</f>
        <v>0</v>
      </c>
      <c r="AH9" s="110">
        <f>'R P - 3'!BA8</f>
        <v>0</v>
      </c>
      <c r="AI9" s="108">
        <f>'R P - 3'!BG8</f>
        <v>0</v>
      </c>
      <c r="AJ9" s="111"/>
      <c r="AK9" s="108"/>
      <c r="AL9" s="108">
        <f>'R P -4'!Q8</f>
        <v>3</v>
      </c>
      <c r="AM9" s="108">
        <f>'R P -4'!W8</f>
        <v>2.3333333333333335</v>
      </c>
      <c r="AN9" s="108">
        <f>'R P -4'!AC8</f>
        <v>2.5</v>
      </c>
      <c r="AO9" s="108">
        <f>'R P -4'!AI8</f>
        <v>5</v>
      </c>
      <c r="AP9" s="108"/>
      <c r="AQ9" s="108">
        <f>'R P -4'!AU8</f>
        <v>4.333333333333333</v>
      </c>
      <c r="AR9" s="108">
        <f>'R P -4'!BA8</f>
        <v>5</v>
      </c>
      <c r="AS9" s="108">
        <f>'R P -4'!BG8</f>
        <v>3</v>
      </c>
      <c r="AT9" s="111"/>
      <c r="AU9" s="108"/>
      <c r="AV9" s="108">
        <f>'Reflection -1 '!R8</f>
        <v>2.6666666666666665</v>
      </c>
      <c r="AW9" s="108"/>
      <c r="AX9" s="108"/>
      <c r="AY9" s="108"/>
      <c r="AZ9" s="108"/>
      <c r="BA9" s="110"/>
      <c r="BB9" s="110">
        <f>'Reflection -1 '!BB8</f>
        <v>3.5</v>
      </c>
      <c r="BC9" s="111"/>
      <c r="BD9" s="108"/>
      <c r="BE9" s="108">
        <f>'Reflection -2'!Q8</f>
        <v>3.6666666666666665</v>
      </c>
      <c r="BF9" s="108"/>
      <c r="BG9" s="108"/>
      <c r="BH9" s="108"/>
      <c r="BI9" s="108"/>
      <c r="BJ9" s="108"/>
      <c r="BK9" s="108">
        <f>'Reflection -2'!BA8</f>
        <v>2.5</v>
      </c>
      <c r="BL9" s="111"/>
      <c r="BM9" s="108"/>
      <c r="BN9" s="108">
        <f>'Reflection -3'!Q8</f>
        <v>2</v>
      </c>
      <c r="BO9" s="108"/>
      <c r="BP9" s="108"/>
      <c r="BQ9" s="108"/>
      <c r="BR9" s="108"/>
      <c r="BS9" s="108"/>
      <c r="BT9" s="108">
        <f>'Reflection -3'!BA8</f>
        <v>1.6666666666666667</v>
      </c>
      <c r="BU9" s="111"/>
      <c r="BV9" s="108"/>
      <c r="BW9" s="108">
        <f>'Reflection -3'!Q8</f>
        <v>2</v>
      </c>
      <c r="BX9" s="108"/>
      <c r="BY9" s="108"/>
      <c r="BZ9" s="108"/>
      <c r="CA9" s="108"/>
      <c r="CB9" s="108"/>
      <c r="CC9" s="108">
        <f>'Reflection -4'!BA8</f>
        <v>2.5</v>
      </c>
      <c r="CD9" s="111"/>
      <c r="CE9" s="108"/>
      <c r="CF9" s="108"/>
      <c r="CG9" s="108"/>
      <c r="CH9" s="108">
        <f>Table121516589[[#This Row],[Column30]]</f>
        <v>0</v>
      </c>
      <c r="CI9" s="108"/>
      <c r="CJ9" s="108"/>
      <c r="CK9" s="108">
        <f>Table121516589[[#This Row],[Column48]]</f>
        <v>0</v>
      </c>
      <c r="CL9" s="108">
        <f>Table121516589[[#This Row],[Column54]]</f>
        <v>0</v>
      </c>
      <c r="CM9" s="111"/>
      <c r="CN9" s="108"/>
      <c r="CO9" s="108"/>
      <c r="CP9" s="108"/>
      <c r="CQ9" s="108" t="e">
        <f>#REF!</f>
        <v>#REF!</v>
      </c>
      <c r="CR9" s="108"/>
      <c r="CS9" s="108"/>
      <c r="CT9" s="108" t="e">
        <f>#REF!</f>
        <v>#REF!</v>
      </c>
      <c r="CU9" s="108" t="e">
        <f>#REF!</f>
        <v>#REF!</v>
      </c>
      <c r="CV9" s="116"/>
      <c r="CW9" s="108"/>
      <c r="CX9" s="108"/>
      <c r="CY9" s="108"/>
      <c r="CZ9" s="108" t="e">
        <f>#REF!</f>
        <v>#REF!</v>
      </c>
      <c r="DA9" s="108"/>
      <c r="DB9" s="108"/>
      <c r="DC9" s="108" t="e">
        <f>#REF!</f>
        <v>#REF!</v>
      </c>
      <c r="DD9" s="108" t="e">
        <f>#REF!</f>
        <v>#REF!</v>
      </c>
      <c r="DE9" s="116"/>
      <c r="DF9" s="108"/>
      <c r="DG9" s="108"/>
      <c r="DH9" s="108"/>
      <c r="DI9" s="108">
        <f>'D W-4'!AS7</f>
        <v>0</v>
      </c>
      <c r="DJ9" s="108"/>
      <c r="DK9" s="108"/>
      <c r="DL9" s="108"/>
      <c r="DM9" s="108" t="e">
        <f>#REF!</f>
        <v>#REF!</v>
      </c>
      <c r="DN9" s="116"/>
      <c r="DO9" s="112">
        <v>0</v>
      </c>
      <c r="DP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2.3619047619047615</v>
      </c>
      <c r="DQ9" s="108">
        <f>AVERAGE(Table1104611172[[#This Row],[Column4]],Table1104611172[[#This Row],[Column13]],Table1104611172[[#This Row],[Column22]],Table1104611172[[#This Row],[Column31]])</f>
        <v>1.4444444444444446</v>
      </c>
      <c r="DR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" s="108" t="e">
        <f>AVERAGE(Table1104611172[[#This Row],[Column6]],Table1104611172[[#This Row],[Column15]],Table1104611172[[#This Row],[Column24]],Table1104611172[[#This Row],[Column33]])</f>
        <v>#REF!</v>
      </c>
      <c r="DT9" s="112"/>
      <c r="DU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" s="108"/>
      <c r="DX9" s="108">
        <f>'R P -4'!CT9</f>
        <v>0</v>
      </c>
      <c r="DY9" s="107" t="e">
        <f>AVERAGE('Reflection -3'!CO9,'Reflection -2'!CN9,'R P -4'!CT9,'R P - 3'!CS9,'R P- 2'!CS9,#REF!)</f>
        <v>#REF!</v>
      </c>
      <c r="DZ9" s="107" t="e">
        <f>AVERAGE('Reflection -3'!CP9,'Reflection -2'!CO9,'R P- 2'!CT9,#REF!)</f>
        <v>#REF!</v>
      </c>
    </row>
    <row r="10" spans="1:130" ht="23.1" customHeight="1" x14ac:dyDescent="0.3">
      <c r="A10" s="5">
        <v>7</v>
      </c>
      <c r="B10" s="5" t="s">
        <v>71</v>
      </c>
      <c r="C10" s="14" t="s">
        <v>72</v>
      </c>
      <c r="D10" s="5" t="s">
        <v>449</v>
      </c>
      <c r="E10" s="5" t="s">
        <v>34</v>
      </c>
      <c r="F10" s="5" t="str">
        <f>REPT(CHAR(160),10)&amp;Table1104611172[[#This Row],[Column1]]</f>
        <v>          A</v>
      </c>
      <c r="G10" s="107"/>
      <c r="H10" s="107" t="str">
        <f>'RP 1'!Q9</f>
        <v>0</v>
      </c>
      <c r="I10" s="107" t="str">
        <f>'RP 1'!W9</f>
        <v>0</v>
      </c>
      <c r="J10" s="107" t="e">
        <f>'RP 1'!#REF!</f>
        <v>#REF!</v>
      </c>
      <c r="K10" s="107" t="e">
        <f>'RP 1'!#REF!</f>
        <v>#REF!</v>
      </c>
      <c r="L10" s="107"/>
      <c r="M10" s="107" t="str">
        <f>'RP 1'!AU9</f>
        <v>0</v>
      </c>
      <c r="N10" s="107" t="str">
        <f>'RP 1'!AZ9</f>
        <v>0</v>
      </c>
      <c r="O10" s="107" t="str">
        <f>'RP 1'!BG9</f>
        <v>0</v>
      </c>
      <c r="P10" s="113"/>
      <c r="Q10" s="107"/>
      <c r="R10" s="107">
        <f>'R P- 2'!Q9</f>
        <v>2.6</v>
      </c>
      <c r="S10" s="107">
        <f>'R P- 2'!W9</f>
        <v>2.6666666666666665</v>
      </c>
      <c r="T10" s="107">
        <f>'R P- 2'!AC9</f>
        <v>3</v>
      </c>
      <c r="U10" s="107">
        <f>'R P- 2'!AI9</f>
        <v>3</v>
      </c>
      <c r="V10" s="107"/>
      <c r="W10" s="107">
        <f>'R P- 2'!AU9</f>
        <v>1</v>
      </c>
      <c r="X10" s="107">
        <f>'R P- 2'!BA9</f>
        <v>3</v>
      </c>
      <c r="Y10" s="107">
        <f>'R P- 2'!BG9</f>
        <v>3</v>
      </c>
      <c r="Z10" s="113"/>
      <c r="AA10" s="107"/>
      <c r="AB10" s="107">
        <f>'R P - 3'!Q9</f>
        <v>2.2000000000000002</v>
      </c>
      <c r="AC10" s="107">
        <f>'R P - 3'!W9</f>
        <v>0</v>
      </c>
      <c r="AD10" s="107">
        <f>'R P - 3'!AC9</f>
        <v>0</v>
      </c>
      <c r="AE10" s="107">
        <f>'R P - 3'!AI9</f>
        <v>0</v>
      </c>
      <c r="AF10" s="107"/>
      <c r="AG10" s="112">
        <f>'R P - 3'!AU9</f>
        <v>0</v>
      </c>
      <c r="AH10" s="112">
        <f>'R P - 3'!BA9</f>
        <v>0</v>
      </c>
      <c r="AI10" s="107">
        <f>'R P - 3'!BG9</f>
        <v>0</v>
      </c>
      <c r="AJ10" s="113"/>
      <c r="AK10" s="107"/>
      <c r="AL10" s="107">
        <f>'R P -4'!Q9</f>
        <v>3.8</v>
      </c>
      <c r="AM10" s="107">
        <f>'R P -4'!W9</f>
        <v>3</v>
      </c>
      <c r="AN10" s="107">
        <f>'R P -4'!AC9</f>
        <v>3</v>
      </c>
      <c r="AO10" s="107">
        <f>'R P -4'!AI9</f>
        <v>5</v>
      </c>
      <c r="AP10" s="107"/>
      <c r="AQ10" s="107">
        <f>'R P -4'!AU9</f>
        <v>3.6666666666666665</v>
      </c>
      <c r="AR10" s="107">
        <f>'R P -4'!BA9</f>
        <v>5</v>
      </c>
      <c r="AS10" s="107">
        <f>'R P -4'!BG9</f>
        <v>3.5</v>
      </c>
      <c r="AT10" s="113"/>
      <c r="AU10" s="107"/>
      <c r="AV10" s="107">
        <f>'Reflection -1 '!R9</f>
        <v>0</v>
      </c>
      <c r="AW10" s="107"/>
      <c r="AX10" s="107"/>
      <c r="AY10" s="107"/>
      <c r="AZ10" s="107"/>
      <c r="BA10" s="112"/>
      <c r="BB10" s="112">
        <f>'Reflection -1 '!BB9</f>
        <v>0</v>
      </c>
      <c r="BC10" s="113"/>
      <c r="BD10" s="107"/>
      <c r="BE10" s="107">
        <f>'Reflection -2'!Q9</f>
        <v>0</v>
      </c>
      <c r="BF10" s="107"/>
      <c r="BG10" s="107"/>
      <c r="BH10" s="107"/>
      <c r="BI10" s="107"/>
      <c r="BJ10" s="107"/>
      <c r="BK10" s="107">
        <f>'Reflection -2'!BA9</f>
        <v>0</v>
      </c>
      <c r="BL10" s="113"/>
      <c r="BM10" s="107"/>
      <c r="BN10" s="107">
        <f>'Reflection -3'!Q9</f>
        <v>0</v>
      </c>
      <c r="BO10" s="107"/>
      <c r="BP10" s="107"/>
      <c r="BQ10" s="107"/>
      <c r="BR10" s="107"/>
      <c r="BS10" s="107"/>
      <c r="BT10" s="107">
        <f>'Reflection -3'!BA9</f>
        <v>0</v>
      </c>
      <c r="BU10" s="113"/>
      <c r="BV10" s="107"/>
      <c r="BW10" s="107">
        <f>'Reflection -3'!Q9</f>
        <v>0</v>
      </c>
      <c r="BX10" s="107"/>
      <c r="BY10" s="107"/>
      <c r="BZ10" s="107"/>
      <c r="CA10" s="107"/>
      <c r="CB10" s="107"/>
      <c r="CC10" s="107">
        <f>'Reflection -4'!BA9</f>
        <v>0</v>
      </c>
      <c r="CD10" s="113"/>
      <c r="CE10" s="107"/>
      <c r="CF10" s="107"/>
      <c r="CG10" s="107"/>
      <c r="CH10" s="107">
        <f>Table121516589[[#This Row],[Column30]]</f>
        <v>0</v>
      </c>
      <c r="CI10" s="107"/>
      <c r="CJ10" s="107"/>
      <c r="CK10" s="107">
        <f>Table121516589[[#This Row],[Column48]]</f>
        <v>0</v>
      </c>
      <c r="CL10" s="107">
        <f>Table121516589[[#This Row],[Column54]]</f>
        <v>0</v>
      </c>
      <c r="CM10" s="113"/>
      <c r="CN10" s="107"/>
      <c r="CO10" s="107"/>
      <c r="CP10" s="107"/>
      <c r="CQ10" s="107" t="e">
        <f>#REF!</f>
        <v>#REF!</v>
      </c>
      <c r="CR10" s="107"/>
      <c r="CS10" s="107"/>
      <c r="CT10" s="107" t="e">
        <f>#REF!</f>
        <v>#REF!</v>
      </c>
      <c r="CU10" s="107" t="e">
        <f>#REF!</f>
        <v>#REF!</v>
      </c>
      <c r="CV10" s="109"/>
      <c r="CW10" s="107"/>
      <c r="CX10" s="107"/>
      <c r="CY10" s="107"/>
      <c r="CZ10" s="107" t="e">
        <f>#REF!</f>
        <v>#REF!</v>
      </c>
      <c r="DA10" s="107"/>
      <c r="DB10" s="107"/>
      <c r="DC10" s="107" t="e">
        <f>#REF!</f>
        <v>#REF!</v>
      </c>
      <c r="DD10" s="107" t="e">
        <f>#REF!</f>
        <v>#REF!</v>
      </c>
      <c r="DE10" s="109"/>
      <c r="DF10" s="107"/>
      <c r="DG10" s="107"/>
      <c r="DH10" s="107"/>
      <c r="DI10" s="107">
        <f>'D W-4'!AS8</f>
        <v>0</v>
      </c>
      <c r="DJ10" s="107"/>
      <c r="DK10" s="107"/>
      <c r="DL10" s="107"/>
      <c r="DM10" s="107" t="e">
        <f>#REF!</f>
        <v>#REF!</v>
      </c>
      <c r="DN10" s="109"/>
      <c r="DO10" s="112">
        <v>0</v>
      </c>
      <c r="DP1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1.2285714285714289</v>
      </c>
      <c r="DQ10" s="107">
        <f>AVERAGE(Table1104611172[[#This Row],[Column4]],Table1104611172[[#This Row],[Column13]],Table1104611172[[#This Row],[Column22]],Table1104611172[[#This Row],[Column31]])</f>
        <v>1.8888888888888886</v>
      </c>
      <c r="DR1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" s="107" t="e">
        <f>AVERAGE(Table1104611172[[#This Row],[Column6]],Table1104611172[[#This Row],[Column15]],Table1104611172[[#This Row],[Column24]],Table1104611172[[#This Row],[Column33]])</f>
        <v>#REF!</v>
      </c>
      <c r="DT10" s="112"/>
      <c r="DU1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" s="108"/>
      <c r="DX10" s="108">
        <f>'R P -4'!CT10</f>
        <v>0</v>
      </c>
      <c r="DY10" s="108" t="e">
        <f>AVERAGE('Reflection -3'!CO10,'Reflection -2'!CN10,'R P -4'!CT10,'R P - 3'!CS10,'R P- 2'!CS10,#REF!)</f>
        <v>#REF!</v>
      </c>
      <c r="DZ10" s="108" t="e">
        <f>AVERAGE('Reflection -3'!CP10,'Reflection -2'!CO10,'R P- 2'!CT10,#REF!)</f>
        <v>#REF!</v>
      </c>
    </row>
    <row r="11" spans="1:130" ht="23.1" customHeight="1" x14ac:dyDescent="0.3">
      <c r="A11" s="5">
        <v>8</v>
      </c>
      <c r="B11" s="5" t="s">
        <v>290</v>
      </c>
      <c r="C11" s="14" t="s">
        <v>291</v>
      </c>
      <c r="D11" s="5" t="s">
        <v>449</v>
      </c>
      <c r="E11" s="5" t="s">
        <v>492</v>
      </c>
      <c r="F11" s="5" t="str">
        <f>REPT(CHAR(160),10)&amp;Table1104611172[[#This Row],[Column1]]</f>
        <v>          C</v>
      </c>
      <c r="G11" s="108"/>
      <c r="H11" s="108">
        <f>'RP 1'!Q10</f>
        <v>3</v>
      </c>
      <c r="I11" s="108">
        <f>'RP 1'!W10</f>
        <v>2</v>
      </c>
      <c r="J11" s="108" t="e">
        <f>'RP 1'!#REF!</f>
        <v>#REF!</v>
      </c>
      <c r="K11" s="108" t="e">
        <f>'RP 1'!#REF!</f>
        <v>#REF!</v>
      </c>
      <c r="L11" s="108"/>
      <c r="M11" s="108">
        <f>'RP 1'!AU10</f>
        <v>3</v>
      </c>
      <c r="N11" s="108">
        <f>'RP 1'!AZ10</f>
        <v>3</v>
      </c>
      <c r="O11" s="108">
        <f>'RP 1'!BG10</f>
        <v>0</v>
      </c>
      <c r="P11" s="111"/>
      <c r="Q11" s="108"/>
      <c r="R11" s="108">
        <f>'R P- 2'!Q10</f>
        <v>3</v>
      </c>
      <c r="S11" s="108">
        <f>'R P- 2'!W10</f>
        <v>2.6666666666666665</v>
      </c>
      <c r="T11" s="108">
        <f>'R P- 2'!AC10</f>
        <v>2</v>
      </c>
      <c r="U11" s="108">
        <f>'R P- 2'!AI10</f>
        <v>3.5</v>
      </c>
      <c r="V11" s="108"/>
      <c r="W11" s="108">
        <f>'R P- 2'!AU10</f>
        <v>2</v>
      </c>
      <c r="X11" s="108">
        <f>'R P- 2'!BA10</f>
        <v>3.75</v>
      </c>
      <c r="Y11" s="108">
        <f>'R P- 2'!BG10</f>
        <v>4</v>
      </c>
      <c r="Z11" s="111"/>
      <c r="AA11" s="108"/>
      <c r="AB11" s="108">
        <f>'R P - 3'!Q10</f>
        <v>2.2000000000000002</v>
      </c>
      <c r="AC11" s="108">
        <f>'R P - 3'!W10</f>
        <v>2</v>
      </c>
      <c r="AD11" s="108">
        <f>'R P - 3'!AC10</f>
        <v>1</v>
      </c>
      <c r="AE11" s="108">
        <f>'R P - 3'!AI10</f>
        <v>1.3333333333333333</v>
      </c>
      <c r="AF11" s="108"/>
      <c r="AG11" s="110">
        <f>'R P - 3'!AU10</f>
        <v>2</v>
      </c>
      <c r="AH11" s="110">
        <f>'R P - 3'!BA10</f>
        <v>2</v>
      </c>
      <c r="AI11" s="108">
        <f>'R P - 3'!BG10</f>
        <v>2</v>
      </c>
      <c r="AJ11" s="111"/>
      <c r="AK11" s="108"/>
      <c r="AL11" s="108" t="str">
        <f>'R P -4'!Q10</f>
        <v>0</v>
      </c>
      <c r="AM11" s="108" t="str">
        <f>'R P -4'!W10</f>
        <v>0</v>
      </c>
      <c r="AN11" s="108" t="str">
        <f>'R P -4'!AC10</f>
        <v>0</v>
      </c>
      <c r="AO11" s="108" t="str">
        <f>'R P -4'!AI10</f>
        <v>0</v>
      </c>
      <c r="AP11" s="108"/>
      <c r="AQ11" s="108" t="str">
        <f>'R P -4'!AU10</f>
        <v>0</v>
      </c>
      <c r="AR11" s="108" t="str">
        <f>'R P -4'!BA10</f>
        <v>0</v>
      </c>
      <c r="AS11" s="108" t="str">
        <f>'R P -4'!BG10</f>
        <v>0</v>
      </c>
      <c r="AT11" s="111"/>
      <c r="AU11" s="108"/>
      <c r="AV11" s="108" t="str">
        <f>'Reflection -1 '!R10</f>
        <v>0</v>
      </c>
      <c r="AW11" s="108"/>
      <c r="AX11" s="108"/>
      <c r="AY11" s="108"/>
      <c r="AZ11" s="108"/>
      <c r="BA11" s="110"/>
      <c r="BB11" s="110" t="str">
        <f>'Reflection -1 '!BB10</f>
        <v>0</v>
      </c>
      <c r="BC11" s="111"/>
      <c r="BD11" s="108"/>
      <c r="BE11" s="108" t="str">
        <f>'Reflection -2'!Q10</f>
        <v>0</v>
      </c>
      <c r="BF11" s="108"/>
      <c r="BG11" s="108"/>
      <c r="BH11" s="108"/>
      <c r="BI11" s="108"/>
      <c r="BJ11" s="108"/>
      <c r="BK11" s="108" t="str">
        <f>'Reflection -2'!BA10</f>
        <v>0</v>
      </c>
      <c r="BL11" s="111"/>
      <c r="BM11" s="108"/>
      <c r="BN11" s="108" t="str">
        <f>'Reflection -3'!Q10</f>
        <v>0</v>
      </c>
      <c r="BO11" s="108"/>
      <c r="BP11" s="108"/>
      <c r="BQ11" s="108"/>
      <c r="BR11" s="108"/>
      <c r="BS11" s="108"/>
      <c r="BT11" s="108" t="str">
        <f>'Reflection -3'!BA10</f>
        <v>0</v>
      </c>
      <c r="BU11" s="111"/>
      <c r="BV11" s="108"/>
      <c r="BW11" s="108" t="str">
        <f>'Reflection -3'!Q10</f>
        <v>0</v>
      </c>
      <c r="BX11" s="108"/>
      <c r="BY11" s="108"/>
      <c r="BZ11" s="108"/>
      <c r="CA11" s="108"/>
      <c r="CB11" s="108"/>
      <c r="CC11" s="108" t="str">
        <f>'Reflection -4'!BA10</f>
        <v>0</v>
      </c>
      <c r="CD11" s="111"/>
      <c r="CE11" s="108"/>
      <c r="CF11" s="108"/>
      <c r="CG11" s="108"/>
      <c r="CH11" s="108">
        <f>Table121516589[[#This Row],[Column30]]</f>
        <v>0</v>
      </c>
      <c r="CI11" s="108"/>
      <c r="CJ11" s="108"/>
      <c r="CK11" s="108">
        <f>Table121516589[[#This Row],[Column48]]</f>
        <v>0</v>
      </c>
      <c r="CL11" s="108">
        <f>Table121516589[[#This Row],[Column54]]</f>
        <v>0</v>
      </c>
      <c r="CM11" s="111"/>
      <c r="CN11" s="108"/>
      <c r="CO11" s="108"/>
      <c r="CP11" s="108"/>
      <c r="CQ11" s="108" t="e">
        <f>#REF!</f>
        <v>#REF!</v>
      </c>
      <c r="CR11" s="108"/>
      <c r="CS11" s="108"/>
      <c r="CT11" s="108" t="e">
        <f>#REF!</f>
        <v>#REF!</v>
      </c>
      <c r="CU11" s="108" t="e">
        <f>#REF!</f>
        <v>#REF!</v>
      </c>
      <c r="CV11" s="116"/>
      <c r="CW11" s="108"/>
      <c r="CX11" s="108"/>
      <c r="CY11" s="108"/>
      <c r="CZ11" s="108" t="e">
        <f>#REF!</f>
        <v>#REF!</v>
      </c>
      <c r="DA11" s="108"/>
      <c r="DB11" s="108"/>
      <c r="DC11" s="108" t="e">
        <f>#REF!</f>
        <v>#REF!</v>
      </c>
      <c r="DD11" s="108" t="e">
        <f>#REF!</f>
        <v>#REF!</v>
      </c>
      <c r="DE11" s="116"/>
      <c r="DF11" s="108"/>
      <c r="DG11" s="108"/>
      <c r="DH11" s="108"/>
      <c r="DI11" s="108">
        <f>'D W-4'!AS9</f>
        <v>0</v>
      </c>
      <c r="DJ11" s="108"/>
      <c r="DK11" s="108"/>
      <c r="DL11" s="108"/>
      <c r="DM11" s="108" t="e">
        <f>#REF!</f>
        <v>#REF!</v>
      </c>
      <c r="DN11" s="116"/>
      <c r="DO11" s="112">
        <v>0</v>
      </c>
      <c r="DP1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2.7333333333333329</v>
      </c>
      <c r="DQ11" s="108">
        <f>AVERAGE(Table1104611172[[#This Row],[Column4]],Table1104611172[[#This Row],[Column13]],Table1104611172[[#This Row],[Column22]],Table1104611172[[#This Row],[Column31]])</f>
        <v>2.2222222222222219</v>
      </c>
      <c r="DR1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" s="108" t="e">
        <f>AVERAGE(Table1104611172[[#This Row],[Column6]],Table1104611172[[#This Row],[Column15]],Table1104611172[[#This Row],[Column24]],Table1104611172[[#This Row],[Column33]])</f>
        <v>#REF!</v>
      </c>
      <c r="DT11" s="112"/>
      <c r="DU1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" s="108"/>
      <c r="DX11" s="108">
        <f>'R P -4'!CT11</f>
        <v>0</v>
      </c>
      <c r="DY11" s="107" t="e">
        <f>AVERAGE('Reflection -3'!CO11,'Reflection -2'!CN11,'R P -4'!CT11,'R P - 3'!CS11,'R P- 2'!CS11,#REF!)</f>
        <v>#REF!</v>
      </c>
      <c r="DZ11" s="107" t="e">
        <f>AVERAGE('Reflection -3'!CP11,'Reflection -2'!CO11,'R P- 2'!CT11,#REF!)</f>
        <v>#REF!</v>
      </c>
    </row>
    <row r="12" spans="1:130" ht="23.1" customHeight="1" x14ac:dyDescent="0.3">
      <c r="A12" s="5">
        <v>9</v>
      </c>
      <c r="B12" s="5" t="s">
        <v>102</v>
      </c>
      <c r="C12" s="14" t="s">
        <v>103</v>
      </c>
      <c r="D12" s="5" t="s">
        <v>541</v>
      </c>
      <c r="E12" s="5" t="s">
        <v>34</v>
      </c>
      <c r="F12" s="5" t="str">
        <f>REPT(CHAR(160),10)&amp;Table1104611172[[#This Row],[Column1]]</f>
        <v>          A</v>
      </c>
      <c r="G12" s="107"/>
      <c r="H12" s="107" t="str">
        <f>'RP 1'!Q11</f>
        <v>0</v>
      </c>
      <c r="I12" s="107" t="str">
        <f>'RP 1'!W11</f>
        <v>0</v>
      </c>
      <c r="J12" s="107" t="e">
        <f>'RP 1'!#REF!</f>
        <v>#REF!</v>
      </c>
      <c r="K12" s="107" t="e">
        <f>'RP 1'!#REF!</f>
        <v>#REF!</v>
      </c>
      <c r="L12" s="107"/>
      <c r="M12" s="107" t="str">
        <f>'RP 1'!AU11</f>
        <v>0</v>
      </c>
      <c r="N12" s="107" t="str">
        <f>'RP 1'!AZ11</f>
        <v>0</v>
      </c>
      <c r="O12" s="107" t="str">
        <f>'RP 1'!BG11</f>
        <v>0</v>
      </c>
      <c r="P12" s="113"/>
      <c r="Q12" s="107"/>
      <c r="R12" s="107">
        <f>'R P- 2'!Q11</f>
        <v>2.8</v>
      </c>
      <c r="S12" s="107">
        <f>'R P- 2'!W11</f>
        <v>2.3333333333333335</v>
      </c>
      <c r="T12" s="107">
        <f>'R P- 2'!AC11</f>
        <v>4</v>
      </c>
      <c r="U12" s="107">
        <f>'R P- 2'!AI11</f>
        <v>2.5</v>
      </c>
      <c r="V12" s="107"/>
      <c r="W12" s="107">
        <f>'R P- 2'!AU11</f>
        <v>3.5</v>
      </c>
      <c r="X12" s="107">
        <f>'R P- 2'!BA11</f>
        <v>3</v>
      </c>
      <c r="Y12" s="107">
        <f>'R P- 2'!BG11</f>
        <v>3</v>
      </c>
      <c r="Z12" s="113"/>
      <c r="AA12" s="107"/>
      <c r="AB12" s="107">
        <f>'R P - 3'!Q11</f>
        <v>2.6</v>
      </c>
      <c r="AC12" s="107">
        <f>'R P - 3'!W11</f>
        <v>0</v>
      </c>
      <c r="AD12" s="107">
        <f>'R P - 3'!AC11</f>
        <v>0</v>
      </c>
      <c r="AE12" s="107">
        <f>'R P - 3'!AI11</f>
        <v>0</v>
      </c>
      <c r="AF12" s="107"/>
      <c r="AG12" s="112">
        <f>'R P - 3'!AU11</f>
        <v>0</v>
      </c>
      <c r="AH12" s="112">
        <f>'R P - 3'!BA11</f>
        <v>0</v>
      </c>
      <c r="AI12" s="107">
        <f>'R P - 3'!BG11</f>
        <v>0</v>
      </c>
      <c r="AJ12" s="113"/>
      <c r="AK12" s="107"/>
      <c r="AL12" s="107">
        <f>'R P -4'!Q11</f>
        <v>3.4</v>
      </c>
      <c r="AM12" s="107">
        <f>'R P -4'!W11</f>
        <v>4.333333333333333</v>
      </c>
      <c r="AN12" s="107">
        <f>'R P -4'!AC11</f>
        <v>4</v>
      </c>
      <c r="AO12" s="107">
        <f>'R P -4'!AI11</f>
        <v>5</v>
      </c>
      <c r="AP12" s="107"/>
      <c r="AQ12" s="107">
        <f>'R P -4'!AU11</f>
        <v>5</v>
      </c>
      <c r="AR12" s="107">
        <f>'R P -4'!BA11</f>
        <v>5</v>
      </c>
      <c r="AS12" s="107">
        <f>'R P -4'!BG11</f>
        <v>3</v>
      </c>
      <c r="AT12" s="113"/>
      <c r="AU12" s="107"/>
      <c r="AV12" s="107">
        <f>'Reflection -1 '!R11</f>
        <v>2.6666666666666665</v>
      </c>
      <c r="AW12" s="107"/>
      <c r="AX12" s="107"/>
      <c r="AY12" s="107"/>
      <c r="AZ12" s="107"/>
      <c r="BA12" s="112"/>
      <c r="BB12" s="112">
        <f>'Reflection -1 '!BB11</f>
        <v>3.5</v>
      </c>
      <c r="BC12" s="113"/>
      <c r="BD12" s="107"/>
      <c r="BE12" s="107">
        <f>'Reflection -2'!Q11</f>
        <v>3.3333333333333335</v>
      </c>
      <c r="BF12" s="107"/>
      <c r="BG12" s="107"/>
      <c r="BH12" s="107"/>
      <c r="BI12" s="107"/>
      <c r="BJ12" s="107"/>
      <c r="BK12" s="107">
        <f>'Reflection -2'!BA11</f>
        <v>2.5</v>
      </c>
      <c r="BL12" s="113"/>
      <c r="BM12" s="107"/>
      <c r="BN12" s="107">
        <f>'Reflection -3'!Q11</f>
        <v>2.6666666666666665</v>
      </c>
      <c r="BO12" s="107"/>
      <c r="BP12" s="107"/>
      <c r="BQ12" s="107"/>
      <c r="BR12" s="107"/>
      <c r="BS12" s="107"/>
      <c r="BT12" s="107">
        <f>'Reflection -3'!BA11</f>
        <v>1.6666666666666667</v>
      </c>
      <c r="BU12" s="113"/>
      <c r="BV12" s="107"/>
      <c r="BW12" s="107">
        <f>'Reflection -3'!Q11</f>
        <v>2.6666666666666665</v>
      </c>
      <c r="BX12" s="107"/>
      <c r="BY12" s="107"/>
      <c r="BZ12" s="107"/>
      <c r="CA12" s="107"/>
      <c r="CB12" s="107"/>
      <c r="CC12" s="107">
        <f>'Reflection -4'!BA11</f>
        <v>2.5</v>
      </c>
      <c r="CD12" s="113"/>
      <c r="CE12" s="107"/>
      <c r="CF12" s="107"/>
      <c r="CG12" s="107"/>
      <c r="CH12" s="107">
        <f>Table121516589[[#This Row],[Column30]]</f>
        <v>0</v>
      </c>
      <c r="CI12" s="107"/>
      <c r="CJ12" s="107"/>
      <c r="CK12" s="107">
        <f>Table121516589[[#This Row],[Column48]]</f>
        <v>0</v>
      </c>
      <c r="CL12" s="107">
        <f>Table121516589[[#This Row],[Column54]]</f>
        <v>0</v>
      </c>
      <c r="CM12" s="113"/>
      <c r="CN12" s="107"/>
      <c r="CO12" s="107"/>
      <c r="CP12" s="107"/>
      <c r="CQ12" s="107" t="e">
        <f>#REF!</f>
        <v>#REF!</v>
      </c>
      <c r="CR12" s="107"/>
      <c r="CS12" s="107"/>
      <c r="CT12" s="107" t="e">
        <f>#REF!</f>
        <v>#REF!</v>
      </c>
      <c r="CU12" s="107" t="e">
        <f>#REF!</f>
        <v>#REF!</v>
      </c>
      <c r="CV12" s="109"/>
      <c r="CW12" s="107"/>
      <c r="CX12" s="107"/>
      <c r="CY12" s="107"/>
      <c r="CZ12" s="107" t="e">
        <f>#REF!</f>
        <v>#REF!</v>
      </c>
      <c r="DA12" s="107"/>
      <c r="DB12" s="107"/>
      <c r="DC12" s="107" t="e">
        <f>#REF!</f>
        <v>#REF!</v>
      </c>
      <c r="DD12" s="107" t="e">
        <f>#REF!</f>
        <v>#REF!</v>
      </c>
      <c r="DE12" s="109"/>
      <c r="DF12" s="107"/>
      <c r="DG12" s="107"/>
      <c r="DH12" s="107"/>
      <c r="DI12" s="107">
        <f>'D W-4'!AS10</f>
        <v>0</v>
      </c>
      <c r="DJ12" s="107"/>
      <c r="DK12" s="107"/>
      <c r="DL12" s="107"/>
      <c r="DM12" s="107" t="e">
        <f>#REF!</f>
        <v>#REF!</v>
      </c>
      <c r="DN12" s="109"/>
      <c r="DO12" s="112">
        <v>0</v>
      </c>
      <c r="DP1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2.8761904761904766</v>
      </c>
      <c r="DQ12" s="107">
        <f>AVERAGE(Table1104611172[[#This Row],[Column4]],Table1104611172[[#This Row],[Column13]],Table1104611172[[#This Row],[Column22]],Table1104611172[[#This Row],[Column31]])</f>
        <v>2.2222222222222219</v>
      </c>
      <c r="DR1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" s="107" t="e">
        <f>AVERAGE(Table1104611172[[#This Row],[Column6]],Table1104611172[[#This Row],[Column15]],Table1104611172[[#This Row],[Column24]],Table1104611172[[#This Row],[Column33]])</f>
        <v>#REF!</v>
      </c>
      <c r="DT12" s="112"/>
      <c r="DU1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" s="108"/>
      <c r="DX12" s="108">
        <f>'R P -4'!CT12</f>
        <v>0</v>
      </c>
      <c r="DY12" s="108" t="e">
        <f>AVERAGE('Reflection -3'!CO12,'Reflection -2'!CN12,'R P -4'!CT12,'R P - 3'!CS12,'R P- 2'!CS12,#REF!)</f>
        <v>#REF!</v>
      </c>
      <c r="DZ12" s="108" t="e">
        <f>AVERAGE('Reflection -3'!CP12,'Reflection -2'!CO12,'R P- 2'!CT12,#REF!)</f>
        <v>#REF!</v>
      </c>
    </row>
    <row r="13" spans="1:130" ht="23.1" customHeight="1" x14ac:dyDescent="0.3">
      <c r="A13" s="5">
        <v>10</v>
      </c>
      <c r="B13" s="5" t="s">
        <v>67</v>
      </c>
      <c r="C13" s="14" t="s">
        <v>68</v>
      </c>
      <c r="D13" s="5" t="s">
        <v>449</v>
      </c>
      <c r="E13" s="5" t="s">
        <v>34</v>
      </c>
      <c r="F13" s="5" t="str">
        <f>REPT(CHAR(160),10)&amp;Table1104611172[[#This Row],[Column1]]</f>
        <v>          A</v>
      </c>
      <c r="G13" s="108"/>
      <c r="H13" s="108" t="str">
        <f>'RP 1'!Q12</f>
        <v>0</v>
      </c>
      <c r="I13" s="108" t="str">
        <f>'RP 1'!W12</f>
        <v>0</v>
      </c>
      <c r="J13" s="108" t="e">
        <f>'RP 1'!#REF!</f>
        <v>#REF!</v>
      </c>
      <c r="K13" s="108" t="e">
        <f>'RP 1'!#REF!</f>
        <v>#REF!</v>
      </c>
      <c r="L13" s="108"/>
      <c r="M13" s="108" t="str">
        <f>'RP 1'!AU12</f>
        <v>0</v>
      </c>
      <c r="N13" s="108" t="str">
        <f>'RP 1'!AZ12</f>
        <v>0</v>
      </c>
      <c r="O13" s="108" t="str">
        <f>'RP 1'!BG12</f>
        <v>0</v>
      </c>
      <c r="P13" s="111"/>
      <c r="Q13" s="108"/>
      <c r="R13" s="108">
        <f>'R P- 2'!Q12</f>
        <v>3.6</v>
      </c>
      <c r="S13" s="108">
        <f>'R P- 2'!W12</f>
        <v>3</v>
      </c>
      <c r="T13" s="108">
        <f>'R P- 2'!AC12</f>
        <v>2</v>
      </c>
      <c r="U13" s="108">
        <f>'R P- 2'!AI12</f>
        <v>2.5</v>
      </c>
      <c r="V13" s="108"/>
      <c r="W13" s="108">
        <f>'R P- 2'!AU12</f>
        <v>1.5</v>
      </c>
      <c r="X13" s="108">
        <f>'R P- 2'!BA12</f>
        <v>2</v>
      </c>
      <c r="Y13" s="108">
        <f>'R P- 2'!BG12</f>
        <v>3</v>
      </c>
      <c r="Z13" s="111"/>
      <c r="AA13" s="108"/>
      <c r="AB13" s="108">
        <f>'R P - 3'!Q12</f>
        <v>0.6</v>
      </c>
      <c r="AC13" s="108">
        <f>'R P - 3'!W12</f>
        <v>0</v>
      </c>
      <c r="AD13" s="108">
        <f>'R P - 3'!AC12</f>
        <v>0</v>
      </c>
      <c r="AE13" s="108">
        <f>'R P - 3'!AI12</f>
        <v>0</v>
      </c>
      <c r="AF13" s="108"/>
      <c r="AG13" s="110">
        <f>'R P - 3'!AU12</f>
        <v>0</v>
      </c>
      <c r="AH13" s="110">
        <f>'R P - 3'!BA12</f>
        <v>0</v>
      </c>
      <c r="AI13" s="108">
        <f>'R P - 3'!BG12</f>
        <v>0</v>
      </c>
      <c r="AJ13" s="111"/>
      <c r="AK13" s="108"/>
      <c r="AL13" s="108">
        <f>'R P -4'!Q12</f>
        <v>3.8</v>
      </c>
      <c r="AM13" s="108">
        <f>'R P -4'!W12</f>
        <v>2</v>
      </c>
      <c r="AN13" s="108">
        <f>'R P -4'!AC12</f>
        <v>2</v>
      </c>
      <c r="AO13" s="108">
        <f>'R P -4'!AI12</f>
        <v>1</v>
      </c>
      <c r="AP13" s="108"/>
      <c r="AQ13" s="108">
        <f>'R P -4'!AU12</f>
        <v>1.6666666666666667</v>
      </c>
      <c r="AR13" s="108">
        <f>'R P -4'!BA12</f>
        <v>2</v>
      </c>
      <c r="AS13" s="108">
        <f>'R P -4'!BG12</f>
        <v>3.5</v>
      </c>
      <c r="AT13" s="111"/>
      <c r="AU13" s="108"/>
      <c r="AV13" s="108">
        <f>'Reflection -1 '!R12</f>
        <v>2.3333333333333335</v>
      </c>
      <c r="AW13" s="108"/>
      <c r="AX13" s="108"/>
      <c r="AY13" s="108"/>
      <c r="AZ13" s="108"/>
      <c r="BA13" s="110"/>
      <c r="BB13" s="110">
        <f>'Reflection -1 '!BB12</f>
        <v>3.5</v>
      </c>
      <c r="BC13" s="111"/>
      <c r="BD13" s="108"/>
      <c r="BE13" s="108">
        <f>'Reflection -2'!Q12</f>
        <v>2.6666666666666665</v>
      </c>
      <c r="BF13" s="108"/>
      <c r="BG13" s="108"/>
      <c r="BH13" s="108"/>
      <c r="BI13" s="108"/>
      <c r="BJ13" s="108"/>
      <c r="BK13" s="108">
        <f>'Reflection -2'!BA12</f>
        <v>2.5</v>
      </c>
      <c r="BL13" s="111"/>
      <c r="BM13" s="108"/>
      <c r="BN13" s="108">
        <f>'Reflection -3'!Q12</f>
        <v>0</v>
      </c>
      <c r="BO13" s="108"/>
      <c r="BP13" s="108"/>
      <c r="BQ13" s="108"/>
      <c r="BR13" s="108"/>
      <c r="BS13" s="108"/>
      <c r="BT13" s="108">
        <f>'Reflection -3'!BA12</f>
        <v>0</v>
      </c>
      <c r="BU13" s="111"/>
      <c r="BV13" s="108"/>
      <c r="BW13" s="108">
        <f>'Reflection -3'!Q12</f>
        <v>0</v>
      </c>
      <c r="BX13" s="108"/>
      <c r="BY13" s="108"/>
      <c r="BZ13" s="108"/>
      <c r="CA13" s="108"/>
      <c r="CB13" s="108"/>
      <c r="CC13" s="108">
        <f>'Reflection -4'!BA12</f>
        <v>2.5</v>
      </c>
      <c r="CD13" s="111"/>
      <c r="CE13" s="108"/>
      <c r="CF13" s="108"/>
      <c r="CG13" s="108"/>
      <c r="CH13" s="108">
        <f>Table121516589[[#This Row],[Column30]]</f>
        <v>0</v>
      </c>
      <c r="CI13" s="108"/>
      <c r="CJ13" s="108"/>
      <c r="CK13" s="108">
        <f>Table121516589[[#This Row],[Column48]]</f>
        <v>0</v>
      </c>
      <c r="CL13" s="108">
        <f>Table121516589[[#This Row],[Column54]]</f>
        <v>0</v>
      </c>
      <c r="CM13" s="111"/>
      <c r="CN13" s="108"/>
      <c r="CO13" s="108"/>
      <c r="CP13" s="108"/>
      <c r="CQ13" s="108" t="e">
        <f>#REF!</f>
        <v>#REF!</v>
      </c>
      <c r="CR13" s="108"/>
      <c r="CS13" s="108"/>
      <c r="CT13" s="108" t="e">
        <f>#REF!</f>
        <v>#REF!</v>
      </c>
      <c r="CU13" s="108" t="e">
        <f>#REF!</f>
        <v>#REF!</v>
      </c>
      <c r="CV13" s="116"/>
      <c r="CW13" s="108"/>
      <c r="CX13" s="108"/>
      <c r="CY13" s="108"/>
      <c r="CZ13" s="108" t="e">
        <f>#REF!</f>
        <v>#REF!</v>
      </c>
      <c r="DA13" s="108"/>
      <c r="DB13" s="108"/>
      <c r="DC13" s="108" t="e">
        <f>#REF!</f>
        <v>#REF!</v>
      </c>
      <c r="DD13" s="108" t="e">
        <f>#REF!</f>
        <v>#REF!</v>
      </c>
      <c r="DE13" s="116"/>
      <c r="DF13" s="108"/>
      <c r="DG13" s="108"/>
      <c r="DH13" s="108"/>
      <c r="DI13" s="108">
        <f>'D W-4'!AS11</f>
        <v>0</v>
      </c>
      <c r="DJ13" s="108"/>
      <c r="DK13" s="108"/>
      <c r="DL13" s="108"/>
      <c r="DM13" s="108" t="e">
        <f>#REF!</f>
        <v>#REF!</v>
      </c>
      <c r="DN13" s="116"/>
      <c r="DO13" s="112">
        <v>0</v>
      </c>
      <c r="DP1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1.8571428571428572</v>
      </c>
      <c r="DQ13" s="108">
        <f>AVERAGE(Table1104611172[[#This Row],[Column4]],Table1104611172[[#This Row],[Column13]],Table1104611172[[#This Row],[Column22]],Table1104611172[[#This Row],[Column31]])</f>
        <v>1.6666666666666667</v>
      </c>
      <c r="DR1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" s="108" t="e">
        <f>AVERAGE(Table1104611172[[#This Row],[Column6]],Table1104611172[[#This Row],[Column15]],Table1104611172[[#This Row],[Column24]],Table1104611172[[#This Row],[Column33]])</f>
        <v>#REF!</v>
      </c>
      <c r="DT13" s="112"/>
      <c r="DU1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" s="108"/>
      <c r="DX13" s="108">
        <f>'R P -4'!CT13</f>
        <v>0</v>
      </c>
      <c r="DY13" s="107" t="e">
        <f>AVERAGE('Reflection -3'!CO13,'Reflection -2'!CN13,'R P -4'!CT13,'R P - 3'!CS13,'R P- 2'!CS13,#REF!)</f>
        <v>#REF!</v>
      </c>
      <c r="DZ13" s="107" t="e">
        <f>AVERAGE('Reflection -3'!CP13,'Reflection -2'!CO13,'R P- 2'!CT13,#REF!)</f>
        <v>#REF!</v>
      </c>
    </row>
    <row r="14" spans="1:130" ht="23.1" customHeight="1" x14ac:dyDescent="0.3">
      <c r="A14" s="5">
        <v>11</v>
      </c>
      <c r="B14" s="5" t="s">
        <v>161</v>
      </c>
      <c r="C14" s="14" t="s">
        <v>162</v>
      </c>
      <c r="D14" s="5" t="s">
        <v>449</v>
      </c>
      <c r="E14" s="5" t="s">
        <v>160</v>
      </c>
      <c r="F14" s="5" t="str">
        <f>REPT(CHAR(160),10)&amp;Table1104611172[[#This Row],[Column1]]</f>
        <v>          B</v>
      </c>
      <c r="G14" s="107"/>
      <c r="H14" s="107">
        <f>'RP 1'!Q13</f>
        <v>2</v>
      </c>
      <c r="I14" s="107">
        <f>'RP 1'!W13</f>
        <v>2</v>
      </c>
      <c r="J14" s="107" t="e">
        <f>'RP 1'!#REF!</f>
        <v>#REF!</v>
      </c>
      <c r="K14" s="107" t="e">
        <f>'RP 1'!#REF!</f>
        <v>#REF!</v>
      </c>
      <c r="L14" s="107"/>
      <c r="M14" s="107">
        <f>'RP 1'!AU13</f>
        <v>2</v>
      </c>
      <c r="N14" s="107">
        <f>'RP 1'!AZ13</f>
        <v>1</v>
      </c>
      <c r="O14" s="107">
        <f>'RP 1'!BG13</f>
        <v>0</v>
      </c>
      <c r="P14" s="113"/>
      <c r="Q14" s="107"/>
      <c r="R14" s="107">
        <f>'R P- 2'!Q13</f>
        <v>2</v>
      </c>
      <c r="S14" s="107">
        <f>'R P- 2'!W13</f>
        <v>2</v>
      </c>
      <c r="T14" s="107">
        <f>'R P- 2'!AC13</f>
        <v>2</v>
      </c>
      <c r="U14" s="107">
        <f>'R P- 2'!AI13</f>
        <v>2</v>
      </c>
      <c r="V14" s="107"/>
      <c r="W14" s="107">
        <f>'R P- 2'!AU13</f>
        <v>2</v>
      </c>
      <c r="X14" s="107">
        <f>'R P- 2'!BA13</f>
        <v>1.8333333333333333</v>
      </c>
      <c r="Y14" s="107">
        <f>'R P- 2'!BG13</f>
        <v>2</v>
      </c>
      <c r="Z14" s="113"/>
      <c r="AA14" s="107"/>
      <c r="AB14" s="107">
        <f>'R P - 3'!Q13</f>
        <v>2</v>
      </c>
      <c r="AC14" s="107">
        <f>'R P - 3'!W13</f>
        <v>2</v>
      </c>
      <c r="AD14" s="107">
        <f>'R P - 3'!AC13</f>
        <v>1</v>
      </c>
      <c r="AE14" s="107">
        <f>'R P - 3'!AI13</f>
        <v>2</v>
      </c>
      <c r="AF14" s="107"/>
      <c r="AG14" s="112">
        <f>'R P - 3'!AU13</f>
        <v>2</v>
      </c>
      <c r="AH14" s="112">
        <f>'R P - 3'!BA13</f>
        <v>0</v>
      </c>
      <c r="AI14" s="107">
        <f>'R P - 3'!BG13</f>
        <v>0</v>
      </c>
      <c r="AJ14" s="113"/>
      <c r="AK14" s="107"/>
      <c r="AL14" s="107">
        <f>'R P -4'!Q13</f>
        <v>3.4</v>
      </c>
      <c r="AM14" s="107">
        <f>'R P -4'!W13</f>
        <v>3</v>
      </c>
      <c r="AN14" s="107">
        <f>'R P -4'!AC13</f>
        <v>4</v>
      </c>
      <c r="AO14" s="107">
        <f>'R P -4'!AI13</f>
        <v>5</v>
      </c>
      <c r="AP14" s="107"/>
      <c r="AQ14" s="107">
        <f>'R P -4'!AU13</f>
        <v>4.666666666666667</v>
      </c>
      <c r="AR14" s="107">
        <f>'R P -4'!BA13</f>
        <v>5</v>
      </c>
      <c r="AS14" s="107">
        <f>'R P -4'!BG13</f>
        <v>3.5</v>
      </c>
      <c r="AT14" s="113"/>
      <c r="AU14" s="107"/>
      <c r="AV14" s="107">
        <f>'Reflection -1 '!R13</f>
        <v>2.6666666666666665</v>
      </c>
      <c r="AW14" s="107"/>
      <c r="AX14" s="107"/>
      <c r="AY14" s="107"/>
      <c r="AZ14" s="107"/>
      <c r="BA14" s="112"/>
      <c r="BB14" s="112">
        <f>'Reflection -1 '!BB13</f>
        <v>3.5</v>
      </c>
      <c r="BC14" s="113"/>
      <c r="BD14" s="107"/>
      <c r="BE14" s="107">
        <f>'Reflection -2'!Q13</f>
        <v>4</v>
      </c>
      <c r="BF14" s="107"/>
      <c r="BG14" s="107"/>
      <c r="BH14" s="107"/>
      <c r="BI14" s="107"/>
      <c r="BJ14" s="107"/>
      <c r="BK14" s="107">
        <f>'Reflection -2'!BA13</f>
        <v>2.5</v>
      </c>
      <c r="BL14" s="113"/>
      <c r="BM14" s="107"/>
      <c r="BN14" s="107">
        <f>'Reflection -3'!Q13</f>
        <v>0</v>
      </c>
      <c r="BO14" s="107"/>
      <c r="BP14" s="107"/>
      <c r="BQ14" s="107"/>
      <c r="BR14" s="107"/>
      <c r="BS14" s="107"/>
      <c r="BT14" s="107">
        <f>'Reflection -3'!BA13</f>
        <v>0</v>
      </c>
      <c r="BU14" s="113"/>
      <c r="BV14" s="107"/>
      <c r="BW14" s="107">
        <f>'Reflection -3'!Q13</f>
        <v>0</v>
      </c>
      <c r="BX14" s="107"/>
      <c r="BY14" s="107"/>
      <c r="BZ14" s="107"/>
      <c r="CA14" s="107"/>
      <c r="CB14" s="107"/>
      <c r="CC14" s="107">
        <f>'Reflection -4'!BA13</f>
        <v>2.5</v>
      </c>
      <c r="CD14" s="113"/>
      <c r="CE14" s="107"/>
      <c r="CF14" s="107"/>
      <c r="CG14" s="107"/>
      <c r="CH14" s="107">
        <f>Table121516589[[#This Row],[Column30]]</f>
        <v>0</v>
      </c>
      <c r="CI14" s="107"/>
      <c r="CJ14" s="107"/>
      <c r="CK14" s="107">
        <f>Table121516589[[#This Row],[Column48]]</f>
        <v>0</v>
      </c>
      <c r="CL14" s="107">
        <f>Table121516589[[#This Row],[Column54]]</f>
        <v>0</v>
      </c>
      <c r="CM14" s="113"/>
      <c r="CN14" s="107"/>
      <c r="CO14" s="107"/>
      <c r="CP14" s="107"/>
      <c r="CQ14" s="107" t="e">
        <f>#REF!</f>
        <v>#REF!</v>
      </c>
      <c r="CR14" s="107"/>
      <c r="CS14" s="107"/>
      <c r="CT14" s="107" t="e">
        <f>#REF!</f>
        <v>#REF!</v>
      </c>
      <c r="CU14" s="107" t="e">
        <f>#REF!</f>
        <v>#REF!</v>
      </c>
      <c r="CV14" s="109"/>
      <c r="CW14" s="107"/>
      <c r="CX14" s="107"/>
      <c r="CY14" s="107"/>
      <c r="CZ14" s="107" t="e">
        <f>#REF!</f>
        <v>#REF!</v>
      </c>
      <c r="DA14" s="107"/>
      <c r="DB14" s="107"/>
      <c r="DC14" s="107" t="e">
        <f>#REF!</f>
        <v>#REF!</v>
      </c>
      <c r="DD14" s="107" t="e">
        <f>#REF!</f>
        <v>#REF!</v>
      </c>
      <c r="DE14" s="109"/>
      <c r="DF14" s="107"/>
      <c r="DG14" s="107"/>
      <c r="DH14" s="107"/>
      <c r="DI14" s="107">
        <f>'D W-4'!AS12</f>
        <v>0</v>
      </c>
      <c r="DJ14" s="107"/>
      <c r="DK14" s="107"/>
      <c r="DL14" s="107"/>
      <c r="DM14" s="107" t="e">
        <f>#REF!</f>
        <v>#REF!</v>
      </c>
      <c r="DN14" s="109"/>
      <c r="DO14" s="112">
        <v>0</v>
      </c>
      <c r="DP1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2.0083333333333333</v>
      </c>
      <c r="DQ14" s="107">
        <f>AVERAGE(Table1104611172[[#This Row],[Column4]],Table1104611172[[#This Row],[Column13]],Table1104611172[[#This Row],[Column22]],Table1104611172[[#This Row],[Column31]])</f>
        <v>2.25</v>
      </c>
      <c r="DR1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" s="107" t="e">
        <f>AVERAGE(Table1104611172[[#This Row],[Column6]],Table1104611172[[#This Row],[Column15]],Table1104611172[[#This Row],[Column24]],Table1104611172[[#This Row],[Column33]])</f>
        <v>#REF!</v>
      </c>
      <c r="DT14" s="112"/>
      <c r="DU1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" s="108"/>
      <c r="DX14" s="108">
        <f>'R P -4'!CT14</f>
        <v>0</v>
      </c>
      <c r="DY14" s="108" t="e">
        <f>AVERAGE('Reflection -3'!CO14,'Reflection -2'!CN14,'R P -4'!CT14,'R P - 3'!CS14,'R P- 2'!CS14,#REF!)</f>
        <v>#REF!</v>
      </c>
      <c r="DZ14" s="108" t="e">
        <f>AVERAGE('Reflection -3'!CP14,'Reflection -2'!CO14,'R P- 2'!CT14,#REF!)</f>
        <v>#REF!</v>
      </c>
    </row>
    <row r="15" spans="1:130" ht="23.1" customHeight="1" x14ac:dyDescent="0.3">
      <c r="A15" s="5">
        <v>12</v>
      </c>
      <c r="B15" s="5" t="s">
        <v>177</v>
      </c>
      <c r="C15" s="14" t="s">
        <v>178</v>
      </c>
      <c r="D15" s="5" t="s">
        <v>449</v>
      </c>
      <c r="E15" s="5" t="s">
        <v>160</v>
      </c>
      <c r="F15" s="5" t="str">
        <f>REPT(CHAR(160),10)&amp;Table1104611172[[#This Row],[Column1]]</f>
        <v>          B</v>
      </c>
      <c r="G15" s="108"/>
      <c r="H15" s="108">
        <f>'RP 1'!Q14</f>
        <v>3</v>
      </c>
      <c r="I15" s="108">
        <f>'RP 1'!W14</f>
        <v>3</v>
      </c>
      <c r="J15" s="108" t="e">
        <f>'RP 1'!#REF!</f>
        <v>#REF!</v>
      </c>
      <c r="K15" s="108" t="e">
        <f>'RP 1'!#REF!</f>
        <v>#REF!</v>
      </c>
      <c r="L15" s="108"/>
      <c r="M15" s="108">
        <f>'RP 1'!AU14</f>
        <v>3</v>
      </c>
      <c r="N15" s="108">
        <f>'RP 1'!AZ14</f>
        <v>4</v>
      </c>
      <c r="O15" s="108">
        <f>'RP 1'!BG14</f>
        <v>0</v>
      </c>
      <c r="P15" s="111"/>
      <c r="Q15" s="108"/>
      <c r="R15" s="108">
        <f>'R P- 2'!Q14</f>
        <v>3</v>
      </c>
      <c r="S15" s="108">
        <f>'R P- 2'!W14</f>
        <v>3</v>
      </c>
      <c r="T15" s="108">
        <f>'R P- 2'!AC14</f>
        <v>3</v>
      </c>
      <c r="U15" s="108">
        <f>'R P- 2'!AI14</f>
        <v>3</v>
      </c>
      <c r="V15" s="108"/>
      <c r="W15" s="108">
        <f>'R P- 2'!AU14</f>
        <v>3</v>
      </c>
      <c r="X15" s="108">
        <f>'R P- 2'!BA14</f>
        <v>2.75</v>
      </c>
      <c r="Y15" s="108">
        <f>'R P- 2'!BG14</f>
        <v>3</v>
      </c>
      <c r="Z15" s="111"/>
      <c r="AA15" s="108"/>
      <c r="AB15" s="108">
        <f>'R P - 3'!Q14</f>
        <v>0</v>
      </c>
      <c r="AC15" s="108">
        <f>'R P - 3'!W14</f>
        <v>0</v>
      </c>
      <c r="AD15" s="108">
        <f>'R P - 3'!AC14</f>
        <v>1.5</v>
      </c>
      <c r="AE15" s="108">
        <f>'R P - 3'!AI14</f>
        <v>0</v>
      </c>
      <c r="AF15" s="108"/>
      <c r="AG15" s="110">
        <f>'R P - 3'!AU14</f>
        <v>0</v>
      </c>
      <c r="AH15" s="110">
        <f>'R P - 3'!BA14</f>
        <v>0</v>
      </c>
      <c r="AI15" s="108">
        <f>'R P - 3'!BG14</f>
        <v>0</v>
      </c>
      <c r="AJ15" s="111"/>
      <c r="AK15" s="108"/>
      <c r="AL15" s="108">
        <f>'R P -4'!Q14</f>
        <v>3.2</v>
      </c>
      <c r="AM15" s="108">
        <f>'R P -4'!W14</f>
        <v>2.3333333333333335</v>
      </c>
      <c r="AN15" s="108">
        <f>'R P -4'!AC14</f>
        <v>2.5</v>
      </c>
      <c r="AO15" s="108">
        <f>'R P -4'!AI14</f>
        <v>1</v>
      </c>
      <c r="AP15" s="108"/>
      <c r="AQ15" s="108">
        <f>'R P -4'!AU14</f>
        <v>3</v>
      </c>
      <c r="AR15" s="108">
        <f>'R P -4'!BA14</f>
        <v>2.6666666666666665</v>
      </c>
      <c r="AS15" s="108">
        <f>'R P -4'!BG14</f>
        <v>1.5</v>
      </c>
      <c r="AT15" s="111"/>
      <c r="AU15" s="108"/>
      <c r="AV15" s="108">
        <f>'Reflection -1 '!R14</f>
        <v>4</v>
      </c>
      <c r="AW15" s="108"/>
      <c r="AX15" s="108"/>
      <c r="AY15" s="108"/>
      <c r="AZ15" s="108"/>
      <c r="BA15" s="110"/>
      <c r="BB15" s="110">
        <f>'Reflection -1 '!BB14</f>
        <v>4.5</v>
      </c>
      <c r="BC15" s="111"/>
      <c r="BD15" s="108"/>
      <c r="BE15" s="108">
        <f>'Reflection -2'!Q14</f>
        <v>2.6666666666666665</v>
      </c>
      <c r="BF15" s="108"/>
      <c r="BG15" s="108"/>
      <c r="BH15" s="108"/>
      <c r="BI15" s="108"/>
      <c r="BJ15" s="108"/>
      <c r="BK15" s="108">
        <f>'Reflection -2'!BA14</f>
        <v>2.5</v>
      </c>
      <c r="BL15" s="111"/>
      <c r="BM15" s="108"/>
      <c r="BN15" s="108">
        <f>'Reflection -3'!Q14</f>
        <v>3.3333333333333335</v>
      </c>
      <c r="BO15" s="108"/>
      <c r="BP15" s="108"/>
      <c r="BQ15" s="108"/>
      <c r="BR15" s="108"/>
      <c r="BS15" s="108"/>
      <c r="BT15" s="108">
        <f>'Reflection -3'!BA14</f>
        <v>1.6666666666666667</v>
      </c>
      <c r="BU15" s="111"/>
      <c r="BV15" s="108"/>
      <c r="BW15" s="108">
        <f>'Reflection -3'!Q14</f>
        <v>3.3333333333333335</v>
      </c>
      <c r="BX15" s="108"/>
      <c r="BY15" s="108"/>
      <c r="BZ15" s="108"/>
      <c r="CA15" s="108"/>
      <c r="CB15" s="108"/>
      <c r="CC15" s="108">
        <f>'Reflection -4'!BA14</f>
        <v>2.5</v>
      </c>
      <c r="CD15" s="111"/>
      <c r="CE15" s="108"/>
      <c r="CF15" s="108"/>
      <c r="CG15" s="108"/>
      <c r="CH15" s="108">
        <f>Table121516589[[#This Row],[Column30]]</f>
        <v>0</v>
      </c>
      <c r="CI15" s="108"/>
      <c r="CJ15" s="108"/>
      <c r="CK15" s="108">
        <f>Table121516589[[#This Row],[Column48]]</f>
        <v>0</v>
      </c>
      <c r="CL15" s="108">
        <f>Table121516589[[#This Row],[Column54]]</f>
        <v>0</v>
      </c>
      <c r="CM15" s="111"/>
      <c r="CN15" s="108"/>
      <c r="CO15" s="108"/>
      <c r="CP15" s="108"/>
      <c r="CQ15" s="108" t="e">
        <f>#REF!</f>
        <v>#REF!</v>
      </c>
      <c r="CR15" s="108"/>
      <c r="CS15" s="108"/>
      <c r="CT15" s="108" t="e">
        <f>#REF!</f>
        <v>#REF!</v>
      </c>
      <c r="CU15" s="108" t="e">
        <f>#REF!</f>
        <v>#REF!</v>
      </c>
      <c r="CV15" s="116"/>
      <c r="CW15" s="108"/>
      <c r="CX15" s="108"/>
      <c r="CY15" s="108"/>
      <c r="CZ15" s="108" t="e">
        <f>#REF!</f>
        <v>#REF!</v>
      </c>
      <c r="DA15" s="108"/>
      <c r="DB15" s="108"/>
      <c r="DC15" s="108" t="e">
        <f>#REF!</f>
        <v>#REF!</v>
      </c>
      <c r="DD15" s="108" t="e">
        <f>#REF!</f>
        <v>#REF!</v>
      </c>
      <c r="DE15" s="116"/>
      <c r="DF15" s="108"/>
      <c r="DG15" s="108"/>
      <c r="DH15" s="108"/>
      <c r="DI15" s="108">
        <f>'D W-4'!AS13</f>
        <v>0</v>
      </c>
      <c r="DJ15" s="108"/>
      <c r="DK15" s="108"/>
      <c r="DL15" s="108"/>
      <c r="DM15" s="108" t="e">
        <f>#REF!</f>
        <v>#REF!</v>
      </c>
      <c r="DN15" s="116"/>
      <c r="DO15" s="112">
        <v>0</v>
      </c>
      <c r="DP1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2.8166666666666664</v>
      </c>
      <c r="DQ15" s="108">
        <f>AVERAGE(Table1104611172[[#This Row],[Column4]],Table1104611172[[#This Row],[Column13]],Table1104611172[[#This Row],[Column22]],Table1104611172[[#This Row],[Column31]])</f>
        <v>2.0833333333333335</v>
      </c>
      <c r="DR1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" s="108" t="e">
        <f>AVERAGE(Table1104611172[[#This Row],[Column6]],Table1104611172[[#This Row],[Column15]],Table1104611172[[#This Row],[Column24]],Table1104611172[[#This Row],[Column33]])</f>
        <v>#REF!</v>
      </c>
      <c r="DT15" s="112"/>
      <c r="DU1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" s="108"/>
      <c r="DX15" s="108">
        <f>'R P -4'!CT15</f>
        <v>0</v>
      </c>
      <c r="DY15" s="107" t="e">
        <f>AVERAGE('Reflection -3'!CO15,'Reflection -2'!CN15,'R P -4'!CT15,'R P - 3'!CS15,'R P- 2'!CS15,#REF!)</f>
        <v>#REF!</v>
      </c>
      <c r="DZ15" s="107" t="e">
        <f>AVERAGE('Reflection -3'!CP15,'Reflection -2'!CO15,'R P- 2'!CT15,#REF!)</f>
        <v>#REF!</v>
      </c>
    </row>
    <row r="16" spans="1:130" ht="23.1" customHeight="1" x14ac:dyDescent="0.3">
      <c r="A16" s="5">
        <v>13</v>
      </c>
      <c r="B16" s="5" t="s">
        <v>86</v>
      </c>
      <c r="C16" s="14" t="s">
        <v>87</v>
      </c>
      <c r="D16" s="5" t="s">
        <v>449</v>
      </c>
      <c r="E16" s="5" t="s">
        <v>34</v>
      </c>
      <c r="F16" s="5" t="str">
        <f>REPT(CHAR(160),10)&amp;Table1104611172[[#This Row],[Column1]]</f>
        <v>          A</v>
      </c>
      <c r="G16" s="107"/>
      <c r="H16" s="107">
        <f>'RP 1'!Q15</f>
        <v>2</v>
      </c>
      <c r="I16" s="107">
        <f>'RP 1'!W15</f>
        <v>3</v>
      </c>
      <c r="J16" s="107" t="e">
        <f>'RP 1'!#REF!</f>
        <v>#REF!</v>
      </c>
      <c r="K16" s="107" t="e">
        <f>'RP 1'!#REF!</f>
        <v>#REF!</v>
      </c>
      <c r="L16" s="107"/>
      <c r="M16" s="107">
        <f>'RP 1'!AU15</f>
        <v>1</v>
      </c>
      <c r="N16" s="107">
        <f>'RP 1'!AZ15</f>
        <v>4</v>
      </c>
      <c r="O16" s="107">
        <f>'RP 1'!BG15</f>
        <v>0</v>
      </c>
      <c r="P16" s="113"/>
      <c r="Q16" s="107"/>
      <c r="R16" s="107">
        <f>'R P- 2'!Q15</f>
        <v>2</v>
      </c>
      <c r="S16" s="107">
        <f>'R P- 2'!W15</f>
        <v>3</v>
      </c>
      <c r="T16" s="107">
        <f>'R P- 2'!AC15</f>
        <v>2.5</v>
      </c>
      <c r="U16" s="107">
        <f>'R P- 2'!AI15</f>
        <v>3</v>
      </c>
      <c r="V16" s="107"/>
      <c r="W16" s="107">
        <f>'R P- 2'!AU15</f>
        <v>1</v>
      </c>
      <c r="X16" s="107">
        <f>'R P- 2'!BA15</f>
        <v>4</v>
      </c>
      <c r="Y16" s="107">
        <f>'R P- 2'!BG15</f>
        <v>3</v>
      </c>
      <c r="Z16" s="113"/>
      <c r="AA16" s="107"/>
      <c r="AB16" s="107">
        <f>'R P - 3'!Q15</f>
        <v>2</v>
      </c>
      <c r="AC16" s="107">
        <f>'R P - 3'!W15</f>
        <v>0</v>
      </c>
      <c r="AD16" s="107">
        <f>'R P - 3'!AC15</f>
        <v>0</v>
      </c>
      <c r="AE16" s="107">
        <f>'R P - 3'!AI15</f>
        <v>0</v>
      </c>
      <c r="AF16" s="107"/>
      <c r="AG16" s="112">
        <f>'R P - 3'!AU15</f>
        <v>0</v>
      </c>
      <c r="AH16" s="112">
        <f>'R P - 3'!BA15</f>
        <v>0</v>
      </c>
      <c r="AI16" s="107">
        <f>'R P - 3'!BG15</f>
        <v>0</v>
      </c>
      <c r="AJ16" s="113"/>
      <c r="AK16" s="107"/>
      <c r="AL16" s="107">
        <f>'R P -4'!Q15</f>
        <v>2.4</v>
      </c>
      <c r="AM16" s="107">
        <f>'R P -4'!W15</f>
        <v>3</v>
      </c>
      <c r="AN16" s="107">
        <f>'R P -4'!AC15</f>
        <v>2</v>
      </c>
      <c r="AO16" s="107">
        <f>'R P -4'!AI15</f>
        <v>5</v>
      </c>
      <c r="AP16" s="107"/>
      <c r="AQ16" s="107">
        <f>'R P -4'!AU15</f>
        <v>1.6666666666666667</v>
      </c>
      <c r="AR16" s="107">
        <f>'R P -4'!BA15</f>
        <v>5</v>
      </c>
      <c r="AS16" s="107">
        <f>'R P -4'!BG15</f>
        <v>2.5</v>
      </c>
      <c r="AT16" s="113"/>
      <c r="AU16" s="107"/>
      <c r="AV16" s="107">
        <f>'Reflection -1 '!R15</f>
        <v>3.6666666666666665</v>
      </c>
      <c r="AW16" s="107"/>
      <c r="AX16" s="107"/>
      <c r="AY16" s="107"/>
      <c r="AZ16" s="107"/>
      <c r="BA16" s="112"/>
      <c r="BB16" s="112">
        <f>'Reflection -1 '!BB15</f>
        <v>4.5</v>
      </c>
      <c r="BC16" s="113"/>
      <c r="BD16" s="107"/>
      <c r="BE16" s="107">
        <f>'Reflection -2'!Q15</f>
        <v>3</v>
      </c>
      <c r="BF16" s="107"/>
      <c r="BG16" s="107"/>
      <c r="BH16" s="107"/>
      <c r="BI16" s="107"/>
      <c r="BJ16" s="107"/>
      <c r="BK16" s="107">
        <f>'Reflection -2'!BA15</f>
        <v>2.5</v>
      </c>
      <c r="BL16" s="113"/>
      <c r="BM16" s="107"/>
      <c r="BN16" s="107">
        <f>'Reflection -3'!Q15</f>
        <v>3</v>
      </c>
      <c r="BO16" s="107"/>
      <c r="BP16" s="107"/>
      <c r="BQ16" s="107"/>
      <c r="BR16" s="107"/>
      <c r="BS16" s="107"/>
      <c r="BT16" s="107">
        <f>'Reflection -3'!BA15</f>
        <v>1.6666666666666667</v>
      </c>
      <c r="BU16" s="113"/>
      <c r="BV16" s="107"/>
      <c r="BW16" s="107">
        <f>'Reflection -3'!Q15</f>
        <v>3</v>
      </c>
      <c r="BX16" s="107"/>
      <c r="BY16" s="107"/>
      <c r="BZ16" s="107"/>
      <c r="CA16" s="107"/>
      <c r="CB16" s="107"/>
      <c r="CC16" s="107">
        <f>'Reflection -4'!BA15</f>
        <v>2.5</v>
      </c>
      <c r="CD16" s="113"/>
      <c r="CE16" s="107"/>
      <c r="CF16" s="107"/>
      <c r="CG16" s="107"/>
      <c r="CH16" s="107">
        <f>Table121516589[[#This Row],[Column30]]</f>
        <v>0</v>
      </c>
      <c r="CI16" s="107"/>
      <c r="CJ16" s="107"/>
      <c r="CK16" s="107">
        <f>Table121516589[[#This Row],[Column48]]</f>
        <v>0</v>
      </c>
      <c r="CL16" s="107">
        <f>Table121516589[[#This Row],[Column54]]</f>
        <v>0</v>
      </c>
      <c r="CM16" s="113"/>
      <c r="CN16" s="107"/>
      <c r="CO16" s="107"/>
      <c r="CP16" s="107"/>
      <c r="CQ16" s="107" t="e">
        <f>#REF!</f>
        <v>#REF!</v>
      </c>
      <c r="CR16" s="107"/>
      <c r="CS16" s="107"/>
      <c r="CT16" s="107" t="e">
        <f>#REF!</f>
        <v>#REF!</v>
      </c>
      <c r="CU16" s="107" t="e">
        <f>#REF!</f>
        <v>#REF!</v>
      </c>
      <c r="CV16" s="109"/>
      <c r="CW16" s="107"/>
      <c r="CX16" s="107"/>
      <c r="CY16" s="107"/>
      <c r="CZ16" s="107" t="e">
        <f>#REF!</f>
        <v>#REF!</v>
      </c>
      <c r="DA16" s="107"/>
      <c r="DB16" s="107"/>
      <c r="DC16" s="107" t="e">
        <f>#REF!</f>
        <v>#REF!</v>
      </c>
      <c r="DD16" s="107" t="e">
        <f>#REF!</f>
        <v>#REF!</v>
      </c>
      <c r="DE16" s="109"/>
      <c r="DF16" s="107"/>
      <c r="DG16" s="107"/>
      <c r="DH16" s="107"/>
      <c r="DI16" s="107">
        <f>'D W-4'!AS14</f>
        <v>0</v>
      </c>
      <c r="DJ16" s="107"/>
      <c r="DK16" s="107"/>
      <c r="DL16" s="107"/>
      <c r="DM16" s="107" t="e">
        <f>#REF!</f>
        <v>#REF!</v>
      </c>
      <c r="DN16" s="109"/>
      <c r="DO16" s="112">
        <v>0</v>
      </c>
      <c r="DP1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2.6333333333333333</v>
      </c>
      <c r="DQ16" s="107">
        <f>AVERAGE(Table1104611172[[#This Row],[Column4]],Table1104611172[[#This Row],[Column13]],Table1104611172[[#This Row],[Column22]],Table1104611172[[#This Row],[Column31]])</f>
        <v>2.25</v>
      </c>
      <c r="DR1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" s="107" t="e">
        <f>AVERAGE(Table1104611172[[#This Row],[Column6]],Table1104611172[[#This Row],[Column15]],Table1104611172[[#This Row],[Column24]],Table1104611172[[#This Row],[Column33]])</f>
        <v>#REF!</v>
      </c>
      <c r="DT16" s="112"/>
      <c r="DU1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" s="108"/>
      <c r="DX16" s="108">
        <f>'R P -4'!CT16</f>
        <v>0</v>
      </c>
      <c r="DY16" s="108" t="e">
        <f>AVERAGE('Reflection -3'!CO16,'Reflection -2'!CN16,'R P -4'!CT16,'R P - 3'!CS16,'R P- 2'!CS16,#REF!)</f>
        <v>#REF!</v>
      </c>
      <c r="DZ16" s="108" t="e">
        <f>AVERAGE('Reflection -3'!CP16,'Reflection -2'!CO16,'R P- 2'!CT16,#REF!)</f>
        <v>#REF!</v>
      </c>
    </row>
    <row r="17" spans="1:130" ht="23.1" customHeight="1" x14ac:dyDescent="0.3">
      <c r="A17" s="5">
        <v>14</v>
      </c>
      <c r="B17" s="5" t="s">
        <v>193</v>
      </c>
      <c r="C17" s="14" t="s">
        <v>194</v>
      </c>
      <c r="D17" s="5" t="s">
        <v>541</v>
      </c>
      <c r="E17" s="5" t="s">
        <v>160</v>
      </c>
      <c r="F17" s="5" t="str">
        <f>REPT(CHAR(160),10)&amp;Table1104611172[[#This Row],[Column1]]</f>
        <v>          B</v>
      </c>
      <c r="G17" s="108"/>
      <c r="H17" s="108">
        <f>'RP 1'!Q16</f>
        <v>2.4</v>
      </c>
      <c r="I17" s="108">
        <f>'RP 1'!W16</f>
        <v>2</v>
      </c>
      <c r="J17" s="108" t="e">
        <f>'RP 1'!#REF!</f>
        <v>#REF!</v>
      </c>
      <c r="K17" s="108" t="e">
        <f>'RP 1'!#REF!</f>
        <v>#REF!</v>
      </c>
      <c r="L17" s="108"/>
      <c r="M17" s="108">
        <f>'RP 1'!AU16</f>
        <v>2</v>
      </c>
      <c r="N17" s="108">
        <f>'RP 1'!AZ16</f>
        <v>3</v>
      </c>
      <c r="O17" s="108">
        <f>'RP 1'!BG16</f>
        <v>0</v>
      </c>
      <c r="P17" s="111"/>
      <c r="Q17" s="108"/>
      <c r="R17" s="108">
        <f>'R P- 2'!Q16</f>
        <v>2</v>
      </c>
      <c r="S17" s="108">
        <f>'R P- 2'!W16</f>
        <v>2.6666666666666665</v>
      </c>
      <c r="T17" s="108">
        <f>'R P- 2'!AC16</f>
        <v>2.5</v>
      </c>
      <c r="U17" s="108">
        <f>'R P- 2'!AI16</f>
        <v>2.5</v>
      </c>
      <c r="V17" s="108"/>
      <c r="W17" s="108">
        <f>'R P- 2'!AU16</f>
        <v>2</v>
      </c>
      <c r="X17" s="108">
        <f>'R P- 2'!BA16</f>
        <v>1.8333333333333333</v>
      </c>
      <c r="Y17" s="108">
        <f>'R P- 2'!BG16</f>
        <v>2</v>
      </c>
      <c r="Z17" s="111"/>
      <c r="AA17" s="108"/>
      <c r="AB17" s="108">
        <f>'R P - 3'!Q16</f>
        <v>3</v>
      </c>
      <c r="AC17" s="108">
        <f>'R P - 3'!W16</f>
        <v>3</v>
      </c>
      <c r="AD17" s="108">
        <f>'R P - 3'!AC16</f>
        <v>1</v>
      </c>
      <c r="AE17" s="108">
        <f>'R P - 3'!AI16</f>
        <v>3</v>
      </c>
      <c r="AF17" s="108"/>
      <c r="AG17" s="110">
        <f>'R P - 3'!AU16</f>
        <v>3</v>
      </c>
      <c r="AH17" s="110">
        <f>'R P - 3'!BA16</f>
        <v>0</v>
      </c>
      <c r="AI17" s="108">
        <f>'R P - 3'!BG16</f>
        <v>0</v>
      </c>
      <c r="AJ17" s="111"/>
      <c r="AK17" s="108"/>
      <c r="AL17" s="108">
        <f>'R P -4'!Q16</f>
        <v>3.6</v>
      </c>
      <c r="AM17" s="108">
        <f>'R P -4'!W16</f>
        <v>3</v>
      </c>
      <c r="AN17" s="108">
        <f>'R P -4'!AC16</f>
        <v>1.5</v>
      </c>
      <c r="AO17" s="108">
        <f>'R P -4'!AI16</f>
        <v>1</v>
      </c>
      <c r="AP17" s="108"/>
      <c r="AQ17" s="108">
        <f>'R P -4'!AU16</f>
        <v>2.3333333333333335</v>
      </c>
      <c r="AR17" s="108">
        <f>'R P -4'!BA16</f>
        <v>1</v>
      </c>
      <c r="AS17" s="108">
        <f>'R P -4'!BG16</f>
        <v>2.5</v>
      </c>
      <c r="AT17" s="111"/>
      <c r="AU17" s="108"/>
      <c r="AV17" s="108">
        <f>'Reflection -1 '!R16</f>
        <v>3.6666666666666665</v>
      </c>
      <c r="AW17" s="108"/>
      <c r="AX17" s="108"/>
      <c r="AY17" s="108"/>
      <c r="AZ17" s="108"/>
      <c r="BA17" s="110"/>
      <c r="BB17" s="110">
        <f>'Reflection -1 '!BB16</f>
        <v>4</v>
      </c>
      <c r="BC17" s="111"/>
      <c r="BD17" s="108"/>
      <c r="BE17" s="108">
        <f>'Reflection -2'!Q16</f>
        <v>0</v>
      </c>
      <c r="BF17" s="108"/>
      <c r="BG17" s="108"/>
      <c r="BH17" s="108"/>
      <c r="BI17" s="108"/>
      <c r="BJ17" s="108"/>
      <c r="BK17" s="108">
        <f>'Reflection -2'!BA16</f>
        <v>0</v>
      </c>
      <c r="BL17" s="111"/>
      <c r="BM17" s="108"/>
      <c r="BN17" s="108">
        <f>'Reflection -3'!Q16</f>
        <v>2.3333333333333335</v>
      </c>
      <c r="BO17" s="108"/>
      <c r="BP17" s="108"/>
      <c r="BQ17" s="108"/>
      <c r="BR17" s="108"/>
      <c r="BS17" s="108"/>
      <c r="BT17" s="108">
        <f>'Reflection -3'!BA16</f>
        <v>1.6666666666666667</v>
      </c>
      <c r="BU17" s="111"/>
      <c r="BV17" s="108"/>
      <c r="BW17" s="108">
        <f>'Reflection -3'!Q16</f>
        <v>2.3333333333333335</v>
      </c>
      <c r="BX17" s="108"/>
      <c r="BY17" s="108"/>
      <c r="BZ17" s="108"/>
      <c r="CA17" s="108"/>
      <c r="CB17" s="108"/>
      <c r="CC17" s="108">
        <f>'Reflection -4'!BA16</f>
        <v>0</v>
      </c>
      <c r="CD17" s="111"/>
      <c r="CE17" s="108"/>
      <c r="CF17" s="108"/>
      <c r="CG17" s="108"/>
      <c r="CH17" s="108">
        <f>Table121516589[[#This Row],[Column30]]</f>
        <v>0</v>
      </c>
      <c r="CI17" s="108"/>
      <c r="CJ17" s="108"/>
      <c r="CK17" s="108">
        <f>Table121516589[[#This Row],[Column48]]</f>
        <v>0</v>
      </c>
      <c r="CL17" s="108">
        <f>Table121516589[[#This Row],[Column54]]</f>
        <v>0</v>
      </c>
      <c r="CM17" s="111"/>
      <c r="CN17" s="108"/>
      <c r="CO17" s="108"/>
      <c r="CP17" s="108"/>
      <c r="CQ17" s="108" t="e">
        <f>#REF!</f>
        <v>#REF!</v>
      </c>
      <c r="CR17" s="108"/>
      <c r="CS17" s="108"/>
      <c r="CT17" s="108" t="e">
        <f>#REF!</f>
        <v>#REF!</v>
      </c>
      <c r="CU17" s="108" t="e">
        <f>#REF!</f>
        <v>#REF!</v>
      </c>
      <c r="CV17" s="116"/>
      <c r="CW17" s="108"/>
      <c r="CX17" s="108"/>
      <c r="CY17" s="108"/>
      <c r="CZ17" s="108" t="e">
        <f>#REF!</f>
        <v>#REF!</v>
      </c>
      <c r="DA17" s="108"/>
      <c r="DB17" s="108"/>
      <c r="DC17" s="108" t="e">
        <f>#REF!</f>
        <v>#REF!</v>
      </c>
      <c r="DD17" s="108" t="e">
        <f>#REF!</f>
        <v>#REF!</v>
      </c>
      <c r="DE17" s="116"/>
      <c r="DF17" s="108"/>
      <c r="DG17" s="108"/>
      <c r="DH17" s="108"/>
      <c r="DI17" s="108">
        <f>'D W-4'!AS15</f>
        <v>0</v>
      </c>
      <c r="DJ17" s="108"/>
      <c r="DK17" s="108"/>
      <c r="DL17" s="108"/>
      <c r="DM17" s="108" t="e">
        <f>#REF!</f>
        <v>#REF!</v>
      </c>
      <c r="DN17" s="116"/>
      <c r="DO17" s="112">
        <v>0</v>
      </c>
      <c r="DP1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2.4166666666666665</v>
      </c>
      <c r="DQ17" s="108">
        <f>AVERAGE(Table1104611172[[#This Row],[Column4]],Table1104611172[[#This Row],[Column13]],Table1104611172[[#This Row],[Column22]],Table1104611172[[#This Row],[Column31]])</f>
        <v>2.6666666666666665</v>
      </c>
      <c r="DR1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" s="108" t="e">
        <f>AVERAGE(Table1104611172[[#This Row],[Column6]],Table1104611172[[#This Row],[Column15]],Table1104611172[[#This Row],[Column24]],Table1104611172[[#This Row],[Column33]])</f>
        <v>#REF!</v>
      </c>
      <c r="DT17" s="112"/>
      <c r="DU1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" s="108"/>
      <c r="DX17" s="108">
        <f>'R P -4'!CT17</f>
        <v>0</v>
      </c>
      <c r="DY17" s="107" t="e">
        <f>AVERAGE('Reflection -3'!CO17,'Reflection -2'!CN17,'R P -4'!CT17,'R P - 3'!CS17,'R P- 2'!CS17,#REF!)</f>
        <v>#REF!</v>
      </c>
      <c r="DZ17" s="107" t="e">
        <f>AVERAGE('Reflection -3'!CP17,'Reflection -2'!CO17,'R P- 2'!CT17,#REF!)</f>
        <v>#REF!</v>
      </c>
    </row>
    <row r="18" spans="1:130" ht="23.1" customHeight="1" x14ac:dyDescent="0.3">
      <c r="A18" s="5">
        <v>15</v>
      </c>
      <c r="B18" s="5" t="s">
        <v>292</v>
      </c>
      <c r="C18" s="14" t="s">
        <v>293</v>
      </c>
      <c r="D18" s="5" t="s">
        <v>541</v>
      </c>
      <c r="E18" s="5" t="s">
        <v>492</v>
      </c>
      <c r="F18" s="5" t="str">
        <f>REPT(CHAR(160),10)&amp;Table1104611172[[#This Row],[Column1]]</f>
        <v>          C</v>
      </c>
      <c r="G18" s="107"/>
      <c r="H18" s="107">
        <f>'RP 1'!Q17</f>
        <v>3.2</v>
      </c>
      <c r="I18" s="107">
        <f>'RP 1'!W17</f>
        <v>3</v>
      </c>
      <c r="J18" s="107" t="e">
        <f>'RP 1'!#REF!</f>
        <v>#REF!</v>
      </c>
      <c r="K18" s="107" t="e">
        <f>'RP 1'!#REF!</f>
        <v>#REF!</v>
      </c>
      <c r="L18" s="107"/>
      <c r="M18" s="107">
        <f>'RP 1'!AU17</f>
        <v>3</v>
      </c>
      <c r="N18" s="107">
        <f>'RP 1'!AZ17</f>
        <v>4</v>
      </c>
      <c r="O18" s="107">
        <f>'RP 1'!BG17</f>
        <v>0</v>
      </c>
      <c r="P18" s="113"/>
      <c r="Q18" s="107"/>
      <c r="R18" s="107">
        <f>'R P- 2'!Q17</f>
        <v>3</v>
      </c>
      <c r="S18" s="107">
        <f>'R P- 2'!W17</f>
        <v>2.6666666666666665</v>
      </c>
      <c r="T18" s="107">
        <f>'R P- 2'!AC17</f>
        <v>2</v>
      </c>
      <c r="U18" s="107">
        <f>'R P- 2'!AI17</f>
        <v>2.5</v>
      </c>
      <c r="V18" s="107"/>
      <c r="W18" s="107">
        <f>'R P- 2'!AU17</f>
        <v>2</v>
      </c>
      <c r="X18" s="107">
        <f>'R P- 2'!BA17</f>
        <v>3.0833333333333335</v>
      </c>
      <c r="Y18" s="107">
        <f>'R P- 2'!BG17</f>
        <v>2</v>
      </c>
      <c r="Z18" s="113"/>
      <c r="AA18" s="107"/>
      <c r="AB18" s="107">
        <f>'R P - 3'!Q17</f>
        <v>2.6</v>
      </c>
      <c r="AC18" s="107">
        <f>'R P - 3'!W17</f>
        <v>2</v>
      </c>
      <c r="AD18" s="107">
        <f>'R P - 3'!AC17</f>
        <v>1</v>
      </c>
      <c r="AE18" s="107">
        <f>'R P - 3'!AI17</f>
        <v>1.3333333333333333</v>
      </c>
      <c r="AF18" s="107"/>
      <c r="AG18" s="112">
        <f>'R P - 3'!AU17</f>
        <v>2</v>
      </c>
      <c r="AH18" s="112">
        <f>'R P - 3'!BA17</f>
        <v>2</v>
      </c>
      <c r="AI18" s="107">
        <f>'R P - 3'!BG17</f>
        <v>2</v>
      </c>
      <c r="AJ18" s="113"/>
      <c r="AK18" s="107"/>
      <c r="AL18" s="107" t="str">
        <f>'R P -4'!Q17</f>
        <v>0</v>
      </c>
      <c r="AM18" s="107" t="str">
        <f>'R P -4'!W17</f>
        <v>0</v>
      </c>
      <c r="AN18" s="107" t="str">
        <f>'R P -4'!AC17</f>
        <v>0</v>
      </c>
      <c r="AO18" s="107" t="str">
        <f>'R P -4'!AI17</f>
        <v>0</v>
      </c>
      <c r="AP18" s="107"/>
      <c r="AQ18" s="107" t="str">
        <f>'R P -4'!AU17</f>
        <v>0</v>
      </c>
      <c r="AR18" s="107" t="str">
        <f>'R P -4'!BA17</f>
        <v>0</v>
      </c>
      <c r="AS18" s="107" t="str">
        <f>'R P -4'!BG17</f>
        <v>0</v>
      </c>
      <c r="AT18" s="113"/>
      <c r="AU18" s="107"/>
      <c r="AV18" s="107" t="str">
        <f>'Reflection -1 '!R17</f>
        <v>0</v>
      </c>
      <c r="AW18" s="107"/>
      <c r="AX18" s="107"/>
      <c r="AY18" s="107"/>
      <c r="AZ18" s="107"/>
      <c r="BA18" s="112"/>
      <c r="BB18" s="112" t="str">
        <f>'Reflection -1 '!BB17</f>
        <v>0</v>
      </c>
      <c r="BC18" s="113"/>
      <c r="BD18" s="107"/>
      <c r="BE18" s="107" t="str">
        <f>'Reflection -2'!Q17</f>
        <v>0</v>
      </c>
      <c r="BF18" s="107"/>
      <c r="BG18" s="107"/>
      <c r="BH18" s="107"/>
      <c r="BI18" s="107"/>
      <c r="BJ18" s="107"/>
      <c r="BK18" s="107" t="str">
        <f>'Reflection -2'!BA17</f>
        <v>0</v>
      </c>
      <c r="BL18" s="113"/>
      <c r="BM18" s="107"/>
      <c r="BN18" s="107" t="str">
        <f>'Reflection -3'!Q17</f>
        <v>0</v>
      </c>
      <c r="BO18" s="107"/>
      <c r="BP18" s="107"/>
      <c r="BQ18" s="107"/>
      <c r="BR18" s="107"/>
      <c r="BS18" s="107"/>
      <c r="BT18" s="107" t="str">
        <f>'Reflection -3'!BA17</f>
        <v>0</v>
      </c>
      <c r="BU18" s="113"/>
      <c r="BV18" s="107"/>
      <c r="BW18" s="107" t="str">
        <f>'Reflection -3'!Q17</f>
        <v>0</v>
      </c>
      <c r="BX18" s="107"/>
      <c r="BY18" s="107"/>
      <c r="BZ18" s="107"/>
      <c r="CA18" s="107"/>
      <c r="CB18" s="107"/>
      <c r="CC18" s="107" t="str">
        <f>'Reflection -4'!BA17</f>
        <v>0</v>
      </c>
      <c r="CD18" s="113"/>
      <c r="CE18" s="107"/>
      <c r="CF18" s="107"/>
      <c r="CG18" s="107"/>
      <c r="CH18" s="107">
        <f>Table121516589[[#This Row],[Column30]]</f>
        <v>0</v>
      </c>
      <c r="CI18" s="107"/>
      <c r="CJ18" s="107"/>
      <c r="CK18" s="107">
        <f>Table121516589[[#This Row],[Column48]]</f>
        <v>0</v>
      </c>
      <c r="CL18" s="107">
        <f>Table121516589[[#This Row],[Column54]]</f>
        <v>0</v>
      </c>
      <c r="CM18" s="113"/>
      <c r="CN18" s="107"/>
      <c r="CO18" s="107"/>
      <c r="CP18" s="107"/>
      <c r="CQ18" s="107" t="e">
        <f>#REF!</f>
        <v>#REF!</v>
      </c>
      <c r="CR18" s="107"/>
      <c r="CS18" s="107"/>
      <c r="CT18" s="107" t="e">
        <f>#REF!</f>
        <v>#REF!</v>
      </c>
      <c r="CU18" s="107" t="e">
        <f>#REF!</f>
        <v>#REF!</v>
      </c>
      <c r="CV18" s="109"/>
      <c r="CW18" s="107"/>
      <c r="CX18" s="107"/>
      <c r="CY18" s="107"/>
      <c r="CZ18" s="107" t="e">
        <f>#REF!</f>
        <v>#REF!</v>
      </c>
      <c r="DA18" s="107"/>
      <c r="DB18" s="107"/>
      <c r="DC18" s="107" t="e">
        <f>#REF!</f>
        <v>#REF!</v>
      </c>
      <c r="DD18" s="107" t="e">
        <f>#REF!</f>
        <v>#REF!</v>
      </c>
      <c r="DE18" s="109"/>
      <c r="DF18" s="107"/>
      <c r="DG18" s="107"/>
      <c r="DH18" s="107"/>
      <c r="DI18" s="107">
        <f>'D W-4'!AS16</f>
        <v>0</v>
      </c>
      <c r="DJ18" s="107"/>
      <c r="DK18" s="107"/>
      <c r="DL18" s="107"/>
      <c r="DM18" s="107" t="e">
        <f>#REF!</f>
        <v>#REF!</v>
      </c>
      <c r="DN18" s="109"/>
      <c r="DO18" s="112">
        <v>0</v>
      </c>
      <c r="DP1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2.9333333333333336</v>
      </c>
      <c r="DQ18" s="107">
        <f>AVERAGE(Table1104611172[[#This Row],[Column4]],Table1104611172[[#This Row],[Column13]],Table1104611172[[#This Row],[Column22]],Table1104611172[[#This Row],[Column31]])</f>
        <v>2.5555555555555554</v>
      </c>
      <c r="DR1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" s="107" t="e">
        <f>AVERAGE(Table1104611172[[#This Row],[Column6]],Table1104611172[[#This Row],[Column15]],Table1104611172[[#This Row],[Column24]],Table1104611172[[#This Row],[Column33]])</f>
        <v>#REF!</v>
      </c>
      <c r="DT18" s="112"/>
      <c r="DU1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" s="108"/>
      <c r="DX18" s="108">
        <f>'R P -4'!CT18</f>
        <v>0</v>
      </c>
      <c r="DY18" s="108" t="e">
        <f>AVERAGE('Reflection -3'!CO18,'Reflection -2'!CN18,'R P -4'!CT18,'R P - 3'!CS18,'R P- 2'!CS18,#REF!)</f>
        <v>#REF!</v>
      </c>
      <c r="DZ18" s="108" t="e">
        <f>AVERAGE('Reflection -3'!CP18,'Reflection -2'!CO18,'R P- 2'!CT18,#REF!)</f>
        <v>#REF!</v>
      </c>
    </row>
    <row r="19" spans="1:130" ht="23.1" customHeight="1" x14ac:dyDescent="0.3">
      <c r="A19" s="5">
        <v>16</v>
      </c>
      <c r="B19" s="5" t="s">
        <v>104</v>
      </c>
      <c r="C19" s="14" t="s">
        <v>105</v>
      </c>
      <c r="D19" s="5" t="s">
        <v>449</v>
      </c>
      <c r="E19" s="5" t="s">
        <v>34</v>
      </c>
      <c r="F19" s="5" t="str">
        <f>REPT(CHAR(160),10)&amp;Table1104611172[[#This Row],[Column1]]</f>
        <v>          A</v>
      </c>
      <c r="G19" s="108"/>
      <c r="H19" s="108">
        <f>'RP 1'!Q18</f>
        <v>1</v>
      </c>
      <c r="I19" s="108">
        <f>'RP 1'!W18</f>
        <v>1</v>
      </c>
      <c r="J19" s="108" t="e">
        <f>'RP 1'!#REF!</f>
        <v>#REF!</v>
      </c>
      <c r="K19" s="108" t="e">
        <f>'RP 1'!#REF!</f>
        <v>#REF!</v>
      </c>
      <c r="L19" s="108"/>
      <c r="M19" s="108">
        <f>'RP 1'!AU18</f>
        <v>1</v>
      </c>
      <c r="N19" s="108">
        <f>'RP 1'!AZ18</f>
        <v>1</v>
      </c>
      <c r="O19" s="108">
        <f>'RP 1'!BG18</f>
        <v>0</v>
      </c>
      <c r="P19" s="111"/>
      <c r="Q19" s="108"/>
      <c r="R19" s="108">
        <f>'R P- 2'!Q18</f>
        <v>1.4</v>
      </c>
      <c r="S19" s="108">
        <f>'R P- 2'!W18</f>
        <v>1</v>
      </c>
      <c r="T19" s="108">
        <f>'R P- 2'!AC18</f>
        <v>1</v>
      </c>
      <c r="U19" s="108">
        <f>'R P- 2'!AI18</f>
        <v>1</v>
      </c>
      <c r="V19" s="108"/>
      <c r="W19" s="108">
        <f>'R P- 2'!AU18</f>
        <v>1</v>
      </c>
      <c r="X19" s="108">
        <f>'R P- 2'!BA18</f>
        <v>1</v>
      </c>
      <c r="Y19" s="108">
        <f>'R P- 2'!BG18</f>
        <v>3</v>
      </c>
      <c r="Z19" s="111"/>
      <c r="AA19" s="108"/>
      <c r="AB19" s="108">
        <f>'R P - 3'!Q18</f>
        <v>2</v>
      </c>
      <c r="AC19" s="108">
        <f>'R P - 3'!W18</f>
        <v>0</v>
      </c>
      <c r="AD19" s="108">
        <f>'R P - 3'!AC18</f>
        <v>0</v>
      </c>
      <c r="AE19" s="108">
        <f>'R P - 3'!AI18</f>
        <v>0</v>
      </c>
      <c r="AF19" s="108"/>
      <c r="AG19" s="110">
        <f>'R P - 3'!AU18</f>
        <v>0</v>
      </c>
      <c r="AH19" s="110">
        <f>'R P - 3'!BA18</f>
        <v>0</v>
      </c>
      <c r="AI19" s="108">
        <f>'R P - 3'!BG18</f>
        <v>0</v>
      </c>
      <c r="AJ19" s="111"/>
      <c r="AK19" s="108"/>
      <c r="AL19" s="108">
        <f>'R P -4'!Q18</f>
        <v>2.4</v>
      </c>
      <c r="AM19" s="108">
        <f>'R P -4'!W18</f>
        <v>3</v>
      </c>
      <c r="AN19" s="108">
        <f>'R P -4'!AC18</f>
        <v>2</v>
      </c>
      <c r="AO19" s="108">
        <f>'R P -4'!AI18</f>
        <v>2</v>
      </c>
      <c r="AP19" s="108"/>
      <c r="AQ19" s="108">
        <f>'R P -4'!AU18</f>
        <v>3</v>
      </c>
      <c r="AR19" s="108">
        <f>'R P -4'!BA18</f>
        <v>1</v>
      </c>
      <c r="AS19" s="108">
        <f>'R P -4'!BG18</f>
        <v>3.5</v>
      </c>
      <c r="AT19" s="111"/>
      <c r="AU19" s="108"/>
      <c r="AV19" s="108">
        <f>'Reflection -1 '!R18</f>
        <v>3</v>
      </c>
      <c r="AW19" s="108"/>
      <c r="AX19" s="108"/>
      <c r="AY19" s="108"/>
      <c r="AZ19" s="108"/>
      <c r="BA19" s="110"/>
      <c r="BB19" s="110">
        <f>'Reflection -1 '!BB18</f>
        <v>4</v>
      </c>
      <c r="BC19" s="111"/>
      <c r="BD19" s="108"/>
      <c r="BE19" s="108">
        <f>'Reflection -2'!Q18</f>
        <v>2</v>
      </c>
      <c r="BF19" s="108"/>
      <c r="BG19" s="108"/>
      <c r="BH19" s="108"/>
      <c r="BI19" s="108"/>
      <c r="BJ19" s="108"/>
      <c r="BK19" s="108">
        <f>'Reflection -2'!BA18</f>
        <v>2.5</v>
      </c>
      <c r="BL19" s="111"/>
      <c r="BM19" s="108"/>
      <c r="BN19" s="108">
        <f>'Reflection -3'!Q18</f>
        <v>3.3333333333333335</v>
      </c>
      <c r="BO19" s="108"/>
      <c r="BP19" s="108"/>
      <c r="BQ19" s="108"/>
      <c r="BR19" s="108"/>
      <c r="BS19" s="108"/>
      <c r="BT19" s="108">
        <f>'Reflection -3'!BA18</f>
        <v>1.6666666666666667</v>
      </c>
      <c r="BU19" s="111"/>
      <c r="BV19" s="108"/>
      <c r="BW19" s="108">
        <f>'Reflection -3'!Q18</f>
        <v>3.3333333333333335</v>
      </c>
      <c r="BX19" s="108"/>
      <c r="BY19" s="108"/>
      <c r="BZ19" s="108"/>
      <c r="CA19" s="108"/>
      <c r="CB19" s="108"/>
      <c r="CC19" s="108">
        <f>'Reflection -4'!BA18</f>
        <v>2.5</v>
      </c>
      <c r="CD19" s="111"/>
      <c r="CE19" s="108"/>
      <c r="CF19" s="108"/>
      <c r="CG19" s="108"/>
      <c r="CH19" s="108">
        <f>Table121516589[[#This Row],[Column30]]</f>
        <v>0</v>
      </c>
      <c r="CI19" s="108"/>
      <c r="CJ19" s="108"/>
      <c r="CK19" s="108">
        <f>Table121516589[[#This Row],[Column48]]</f>
        <v>0</v>
      </c>
      <c r="CL19" s="108">
        <f>Table121516589[[#This Row],[Column54]]</f>
        <v>0</v>
      </c>
      <c r="CM19" s="111"/>
      <c r="CN19" s="108"/>
      <c r="CO19" s="108"/>
      <c r="CP19" s="108"/>
      <c r="CQ19" s="108" t="e">
        <f>#REF!</f>
        <v>#REF!</v>
      </c>
      <c r="CR19" s="108"/>
      <c r="CS19" s="108"/>
      <c r="CT19" s="108" t="e">
        <f>#REF!</f>
        <v>#REF!</v>
      </c>
      <c r="CU19" s="108" t="e">
        <f>#REF!</f>
        <v>#REF!</v>
      </c>
      <c r="CV19" s="116"/>
      <c r="CW19" s="108"/>
      <c r="CX19" s="108"/>
      <c r="CY19" s="108"/>
      <c r="CZ19" s="108" t="e">
        <f>#REF!</f>
        <v>#REF!</v>
      </c>
      <c r="DA19" s="108"/>
      <c r="DB19" s="108"/>
      <c r="DC19" s="108" t="e">
        <f>#REF!</f>
        <v>#REF!</v>
      </c>
      <c r="DD19" s="108" t="e">
        <f>#REF!</f>
        <v>#REF!</v>
      </c>
      <c r="DE19" s="116"/>
      <c r="DF19" s="108"/>
      <c r="DG19" s="108"/>
      <c r="DH19" s="108"/>
      <c r="DI19" s="108">
        <f>'D W-4'!AS17</f>
        <v>0</v>
      </c>
      <c r="DJ19" s="108"/>
      <c r="DK19" s="108"/>
      <c r="DL19" s="108"/>
      <c r="DM19" s="108" t="e">
        <f>#REF!</f>
        <v>#REF!</v>
      </c>
      <c r="DN19" s="116"/>
      <c r="DO19" s="112">
        <v>0</v>
      </c>
      <c r="DP1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2.3083333333333336</v>
      </c>
      <c r="DQ19" s="108">
        <f>AVERAGE(Table1104611172[[#This Row],[Column4]],Table1104611172[[#This Row],[Column13]],Table1104611172[[#This Row],[Column22]],Table1104611172[[#This Row],[Column31]])</f>
        <v>1.25</v>
      </c>
      <c r="DR1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" s="108" t="e">
        <f>AVERAGE(Table1104611172[[#This Row],[Column6]],Table1104611172[[#This Row],[Column15]],Table1104611172[[#This Row],[Column24]],Table1104611172[[#This Row],[Column33]])</f>
        <v>#REF!</v>
      </c>
      <c r="DT19" s="112"/>
      <c r="DU1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" s="108"/>
      <c r="DX19" s="108">
        <f>'R P -4'!CT19</f>
        <v>0</v>
      </c>
      <c r="DY19" s="107" t="e">
        <f>AVERAGE('Reflection -3'!CO19,'Reflection -2'!CN19,'R P -4'!CT19,'R P - 3'!CS19,'R P- 2'!CS19,#REF!)</f>
        <v>#REF!</v>
      </c>
      <c r="DZ19" s="107" t="e">
        <f>AVERAGE('Reflection -3'!CP19,'Reflection -2'!CO19,'R P- 2'!CT19,#REF!)</f>
        <v>#REF!</v>
      </c>
    </row>
    <row r="20" spans="1:130" ht="23.1" customHeight="1" x14ac:dyDescent="0.3">
      <c r="A20" s="5">
        <v>17</v>
      </c>
      <c r="B20" s="5" t="s">
        <v>294</v>
      </c>
      <c r="C20" s="14" t="s">
        <v>295</v>
      </c>
      <c r="D20" s="5" t="s">
        <v>541</v>
      </c>
      <c r="E20" s="5" t="s">
        <v>492</v>
      </c>
      <c r="F20" s="5" t="str">
        <f>REPT(CHAR(160),10)&amp;Table1104611172[[#This Row],[Column1]]</f>
        <v>          C</v>
      </c>
      <c r="G20" s="107"/>
      <c r="H20" s="107">
        <f>'RP 1'!Q19</f>
        <v>2.8</v>
      </c>
      <c r="I20" s="107">
        <f>'RP 1'!W19</f>
        <v>3</v>
      </c>
      <c r="J20" s="107" t="e">
        <f>'RP 1'!#REF!</f>
        <v>#REF!</v>
      </c>
      <c r="K20" s="107" t="e">
        <f>'RP 1'!#REF!</f>
        <v>#REF!</v>
      </c>
      <c r="L20" s="107"/>
      <c r="M20" s="107">
        <f>'RP 1'!AU19</f>
        <v>3</v>
      </c>
      <c r="N20" s="107">
        <f>'RP 1'!AZ19</f>
        <v>3</v>
      </c>
      <c r="O20" s="107">
        <f>'RP 1'!BG19</f>
        <v>0</v>
      </c>
      <c r="P20" s="113"/>
      <c r="Q20" s="107"/>
      <c r="R20" s="107">
        <f>'R P- 2'!Q19</f>
        <v>2.8</v>
      </c>
      <c r="S20" s="107">
        <f>'R P- 2'!W19</f>
        <v>2.6666666666666665</v>
      </c>
      <c r="T20" s="107">
        <f>'R P- 2'!AC19</f>
        <v>2</v>
      </c>
      <c r="U20" s="107">
        <f>'R P- 2'!AI19</f>
        <v>3</v>
      </c>
      <c r="V20" s="107"/>
      <c r="W20" s="107">
        <f>'R P- 2'!AU19</f>
        <v>2</v>
      </c>
      <c r="X20" s="107">
        <f>'R P- 2'!BA19</f>
        <v>3.3333333333333335</v>
      </c>
      <c r="Y20" s="107">
        <f>'R P- 2'!BG19</f>
        <v>4</v>
      </c>
      <c r="Z20" s="113"/>
      <c r="AA20" s="107"/>
      <c r="AB20" s="107">
        <f>'R P - 3'!Q19</f>
        <v>2.2000000000000002</v>
      </c>
      <c r="AC20" s="107">
        <f>'R P - 3'!W19</f>
        <v>2</v>
      </c>
      <c r="AD20" s="107">
        <f>'R P - 3'!AC19</f>
        <v>1</v>
      </c>
      <c r="AE20" s="107">
        <f>'R P - 3'!AI19</f>
        <v>1.3333333333333333</v>
      </c>
      <c r="AF20" s="107"/>
      <c r="AG20" s="112">
        <f>'R P - 3'!AU19</f>
        <v>2</v>
      </c>
      <c r="AH20" s="112">
        <f>'R P - 3'!BA19</f>
        <v>2</v>
      </c>
      <c r="AI20" s="107">
        <f>'R P - 3'!BG19</f>
        <v>2</v>
      </c>
      <c r="AJ20" s="113"/>
      <c r="AK20" s="107"/>
      <c r="AL20" s="107" t="str">
        <f>'R P -4'!Q19</f>
        <v>0</v>
      </c>
      <c r="AM20" s="107" t="str">
        <f>'R P -4'!W19</f>
        <v>0</v>
      </c>
      <c r="AN20" s="107" t="str">
        <f>'R P -4'!AC19</f>
        <v>0</v>
      </c>
      <c r="AO20" s="107" t="str">
        <f>'R P -4'!AI19</f>
        <v>0</v>
      </c>
      <c r="AP20" s="107"/>
      <c r="AQ20" s="107" t="str">
        <f>'R P -4'!AU19</f>
        <v>0</v>
      </c>
      <c r="AR20" s="107" t="str">
        <f>'R P -4'!BA19</f>
        <v>0</v>
      </c>
      <c r="AS20" s="107" t="str">
        <f>'R P -4'!BG19</f>
        <v>0</v>
      </c>
      <c r="AT20" s="113"/>
      <c r="AU20" s="107"/>
      <c r="AV20" s="107" t="str">
        <f>'Reflection -1 '!R19</f>
        <v>0</v>
      </c>
      <c r="AW20" s="107"/>
      <c r="AX20" s="107"/>
      <c r="AY20" s="107"/>
      <c r="AZ20" s="107"/>
      <c r="BA20" s="112"/>
      <c r="BB20" s="112" t="str">
        <f>'Reflection -1 '!BB19</f>
        <v>0</v>
      </c>
      <c r="BC20" s="113"/>
      <c r="BD20" s="107"/>
      <c r="BE20" s="107" t="str">
        <f>'Reflection -2'!Q19</f>
        <v>0</v>
      </c>
      <c r="BF20" s="107"/>
      <c r="BG20" s="107"/>
      <c r="BH20" s="107"/>
      <c r="BI20" s="107"/>
      <c r="BJ20" s="107"/>
      <c r="BK20" s="107" t="str">
        <f>'Reflection -2'!BA19</f>
        <v>0</v>
      </c>
      <c r="BL20" s="113"/>
      <c r="BM20" s="107"/>
      <c r="BN20" s="107" t="str">
        <f>'Reflection -3'!Q19</f>
        <v>0</v>
      </c>
      <c r="BO20" s="107"/>
      <c r="BP20" s="107"/>
      <c r="BQ20" s="107"/>
      <c r="BR20" s="107"/>
      <c r="BS20" s="107"/>
      <c r="BT20" s="107" t="str">
        <f>'Reflection -3'!BA19</f>
        <v>0</v>
      </c>
      <c r="BU20" s="113"/>
      <c r="BV20" s="107"/>
      <c r="BW20" s="107" t="str">
        <f>'Reflection -3'!Q19</f>
        <v>0</v>
      </c>
      <c r="BX20" s="107"/>
      <c r="BY20" s="107"/>
      <c r="BZ20" s="107"/>
      <c r="CA20" s="107"/>
      <c r="CB20" s="107"/>
      <c r="CC20" s="107" t="str">
        <f>'Reflection -4'!BA19</f>
        <v>0</v>
      </c>
      <c r="CD20" s="113"/>
      <c r="CE20" s="107"/>
      <c r="CF20" s="107"/>
      <c r="CG20" s="107"/>
      <c r="CH20" s="107">
        <f>Table121516589[[#This Row],[Column30]]</f>
        <v>0</v>
      </c>
      <c r="CI20" s="107"/>
      <c r="CJ20" s="107"/>
      <c r="CK20" s="107">
        <f>Table121516589[[#This Row],[Column48]]</f>
        <v>0</v>
      </c>
      <c r="CL20" s="107">
        <f>Table121516589[[#This Row],[Column54]]</f>
        <v>0</v>
      </c>
      <c r="CM20" s="113"/>
      <c r="CN20" s="107"/>
      <c r="CO20" s="107"/>
      <c r="CP20" s="107"/>
      <c r="CQ20" s="107" t="e">
        <f>#REF!</f>
        <v>#REF!</v>
      </c>
      <c r="CR20" s="107"/>
      <c r="CS20" s="107"/>
      <c r="CT20" s="107" t="e">
        <f>#REF!</f>
        <v>#REF!</v>
      </c>
      <c r="CU20" s="107" t="e">
        <f>#REF!</f>
        <v>#REF!</v>
      </c>
      <c r="CV20" s="109"/>
      <c r="CW20" s="107"/>
      <c r="CX20" s="107"/>
      <c r="CY20" s="107"/>
      <c r="CZ20" s="107" t="e">
        <f>#REF!</f>
        <v>#REF!</v>
      </c>
      <c r="DA20" s="107"/>
      <c r="DB20" s="107"/>
      <c r="DC20" s="107" t="e">
        <f>#REF!</f>
        <v>#REF!</v>
      </c>
      <c r="DD20" s="107" t="e">
        <f>#REF!</f>
        <v>#REF!</v>
      </c>
      <c r="DE20" s="109"/>
      <c r="DF20" s="107"/>
      <c r="DG20" s="107"/>
      <c r="DH20" s="107"/>
      <c r="DI20" s="107">
        <f>'D W-4'!AS18</f>
        <v>0</v>
      </c>
      <c r="DJ20" s="107"/>
      <c r="DK20" s="107"/>
      <c r="DL20" s="107"/>
      <c r="DM20" s="107" t="e">
        <f>#REF!</f>
        <v>#REF!</v>
      </c>
      <c r="DN20" s="109"/>
      <c r="DO20" s="112">
        <v>0</v>
      </c>
      <c r="DP2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</v>
      </c>
      <c r="DQ20" s="107">
        <f>AVERAGE(Table1104611172[[#This Row],[Column4]],Table1104611172[[#This Row],[Column13]],Table1104611172[[#This Row],[Column22]],Table1104611172[[#This Row],[Column31]])</f>
        <v>2.5555555555555554</v>
      </c>
      <c r="DR2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" s="107" t="e">
        <f>AVERAGE(Table1104611172[[#This Row],[Column6]],Table1104611172[[#This Row],[Column15]],Table1104611172[[#This Row],[Column24]],Table1104611172[[#This Row],[Column33]])</f>
        <v>#REF!</v>
      </c>
      <c r="DT20" s="112"/>
      <c r="DU2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" s="108"/>
      <c r="DX20" s="108">
        <f>'R P -4'!CT20</f>
        <v>0</v>
      </c>
      <c r="DY20" s="108" t="e">
        <f>AVERAGE('Reflection -3'!CO20,'Reflection -2'!CN20,'R P -4'!CT20,'R P - 3'!CS20,'R P- 2'!CS20,#REF!)</f>
        <v>#REF!</v>
      </c>
      <c r="DZ20" s="108" t="e">
        <f>AVERAGE('Reflection -3'!CP20,'Reflection -2'!CO20,'R P- 2'!CT20,#REF!)</f>
        <v>#REF!</v>
      </c>
    </row>
    <row r="21" spans="1:130" ht="23.1" customHeight="1" x14ac:dyDescent="0.3">
      <c r="A21" s="5">
        <v>18</v>
      </c>
      <c r="B21" s="5" t="s">
        <v>106</v>
      </c>
      <c r="C21" s="14" t="s">
        <v>107</v>
      </c>
      <c r="D21" s="5" t="s">
        <v>542</v>
      </c>
      <c r="E21" s="5" t="s">
        <v>34</v>
      </c>
      <c r="F21" s="5" t="str">
        <f>REPT(CHAR(160),10)&amp;Table1104611172[[#This Row],[Column1]]</f>
        <v>          A</v>
      </c>
      <c r="G21" s="108"/>
      <c r="H21" s="108">
        <f>'RP 1'!Q20</f>
        <v>2.4</v>
      </c>
      <c r="I21" s="108">
        <f>'RP 1'!W20</f>
        <v>1</v>
      </c>
      <c r="J21" s="108" t="e">
        <f>'RP 1'!#REF!</f>
        <v>#REF!</v>
      </c>
      <c r="K21" s="108" t="e">
        <f>'RP 1'!#REF!</f>
        <v>#REF!</v>
      </c>
      <c r="L21" s="108"/>
      <c r="M21" s="108">
        <f>'RP 1'!AU20</f>
        <v>1</v>
      </c>
      <c r="N21" s="108">
        <f>'RP 1'!AZ20</f>
        <v>1</v>
      </c>
      <c r="O21" s="108">
        <f>'RP 1'!BG20</f>
        <v>0</v>
      </c>
      <c r="P21" s="111"/>
      <c r="Q21" s="108"/>
      <c r="R21" s="108">
        <f>'R P- 2'!Q20</f>
        <v>3</v>
      </c>
      <c r="S21" s="108">
        <f>'R P- 2'!W20</f>
        <v>2.6666666666666665</v>
      </c>
      <c r="T21" s="108">
        <f>'R P- 2'!AC20</f>
        <v>1.5</v>
      </c>
      <c r="U21" s="108">
        <f>'R P- 2'!AI20</f>
        <v>3.5</v>
      </c>
      <c r="V21" s="108"/>
      <c r="W21" s="108">
        <f>'R P- 2'!AU20</f>
        <v>2</v>
      </c>
      <c r="X21" s="108">
        <f>'R P- 2'!BA20</f>
        <v>4</v>
      </c>
      <c r="Y21" s="108">
        <f>'R P- 2'!BG20</f>
        <v>4</v>
      </c>
      <c r="Z21" s="111"/>
      <c r="AA21" s="108"/>
      <c r="AB21" s="108">
        <f>'R P - 3'!Q20</f>
        <v>3</v>
      </c>
      <c r="AC21" s="108">
        <f>'R P - 3'!W20</f>
        <v>0</v>
      </c>
      <c r="AD21" s="108">
        <f>'R P - 3'!AC20</f>
        <v>0</v>
      </c>
      <c r="AE21" s="108">
        <f>'R P - 3'!AI20</f>
        <v>0</v>
      </c>
      <c r="AF21" s="108"/>
      <c r="AG21" s="110">
        <f>'R P - 3'!AU20</f>
        <v>0</v>
      </c>
      <c r="AH21" s="110">
        <f>'R P - 3'!BA20</f>
        <v>0</v>
      </c>
      <c r="AI21" s="108">
        <f>'R P - 3'!BG20</f>
        <v>0</v>
      </c>
      <c r="AJ21" s="111"/>
      <c r="AK21" s="108"/>
      <c r="AL21" s="108">
        <f>'R P -4'!Q20</f>
        <v>3.2</v>
      </c>
      <c r="AM21" s="108">
        <f>'R P -4'!W20</f>
        <v>4</v>
      </c>
      <c r="AN21" s="108">
        <f>'R P -4'!AC20</f>
        <v>2</v>
      </c>
      <c r="AO21" s="108">
        <f>'R P -4'!AI20</f>
        <v>2</v>
      </c>
      <c r="AP21" s="108"/>
      <c r="AQ21" s="108">
        <f>'R P -4'!AU20</f>
        <v>4</v>
      </c>
      <c r="AR21" s="108">
        <f>'R P -4'!BA20</f>
        <v>1</v>
      </c>
      <c r="AS21" s="108">
        <f>'R P -4'!BG20</f>
        <v>4.5</v>
      </c>
      <c r="AT21" s="111"/>
      <c r="AU21" s="108"/>
      <c r="AV21" s="108">
        <f>'Reflection -1 '!R20</f>
        <v>2.6666666666666665</v>
      </c>
      <c r="AW21" s="108"/>
      <c r="AX21" s="108"/>
      <c r="AY21" s="108"/>
      <c r="AZ21" s="108"/>
      <c r="BA21" s="110"/>
      <c r="BB21" s="110">
        <f>'Reflection -1 '!BB20</f>
        <v>3.5</v>
      </c>
      <c r="BC21" s="111"/>
      <c r="BD21" s="108"/>
      <c r="BE21" s="108">
        <f>'Reflection -2'!Q20</f>
        <v>3</v>
      </c>
      <c r="BF21" s="108"/>
      <c r="BG21" s="108"/>
      <c r="BH21" s="108"/>
      <c r="BI21" s="108"/>
      <c r="BJ21" s="108"/>
      <c r="BK21" s="108">
        <f>'Reflection -2'!BA20</f>
        <v>2.5</v>
      </c>
      <c r="BL21" s="111"/>
      <c r="BM21" s="108"/>
      <c r="BN21" s="108">
        <f>'Reflection -3'!Q20</f>
        <v>3.6666666666666665</v>
      </c>
      <c r="BO21" s="108"/>
      <c r="BP21" s="108"/>
      <c r="BQ21" s="108"/>
      <c r="BR21" s="108"/>
      <c r="BS21" s="108"/>
      <c r="BT21" s="108">
        <f>'Reflection -3'!BA20</f>
        <v>1.6666666666666667</v>
      </c>
      <c r="BU21" s="111"/>
      <c r="BV21" s="108"/>
      <c r="BW21" s="108">
        <f>'Reflection -3'!Q20</f>
        <v>3.6666666666666665</v>
      </c>
      <c r="BX21" s="108"/>
      <c r="BY21" s="108"/>
      <c r="BZ21" s="108"/>
      <c r="CA21" s="108"/>
      <c r="CB21" s="108"/>
      <c r="CC21" s="108">
        <f>'Reflection -4'!BA20</f>
        <v>2.5</v>
      </c>
      <c r="CD21" s="111"/>
      <c r="CE21" s="108"/>
      <c r="CF21" s="108"/>
      <c r="CG21" s="108"/>
      <c r="CH21" s="108">
        <f>Table121516589[[#This Row],[Column30]]</f>
        <v>0</v>
      </c>
      <c r="CI21" s="108"/>
      <c r="CJ21" s="108"/>
      <c r="CK21" s="108">
        <f>Table121516589[[#This Row],[Column48]]</f>
        <v>0</v>
      </c>
      <c r="CL21" s="108">
        <f>Table121516589[[#This Row],[Column54]]</f>
        <v>0</v>
      </c>
      <c r="CM21" s="111"/>
      <c r="CN21" s="108"/>
      <c r="CO21" s="108"/>
      <c r="CP21" s="108"/>
      <c r="CQ21" s="108" t="e">
        <f>#REF!</f>
        <v>#REF!</v>
      </c>
      <c r="CR21" s="108"/>
      <c r="CS21" s="108"/>
      <c r="CT21" s="108" t="e">
        <f>#REF!</f>
        <v>#REF!</v>
      </c>
      <c r="CU21" s="108" t="e">
        <f>#REF!</f>
        <v>#REF!</v>
      </c>
      <c r="CV21" s="116"/>
      <c r="CW21" s="108"/>
      <c r="CX21" s="108"/>
      <c r="CY21" s="108"/>
      <c r="CZ21" s="108" t="e">
        <f>#REF!</f>
        <v>#REF!</v>
      </c>
      <c r="DA21" s="108"/>
      <c r="DB21" s="108"/>
      <c r="DC21" s="108" t="e">
        <f>#REF!</f>
        <v>#REF!</v>
      </c>
      <c r="DD21" s="108" t="e">
        <f>#REF!</f>
        <v>#REF!</v>
      </c>
      <c r="DE21" s="116"/>
      <c r="DF21" s="108"/>
      <c r="DG21" s="108"/>
      <c r="DH21" s="108"/>
      <c r="DI21" s="108">
        <f>'D W-4'!AS19</f>
        <v>0</v>
      </c>
      <c r="DJ21" s="108"/>
      <c r="DK21" s="108"/>
      <c r="DL21" s="108"/>
      <c r="DM21" s="108" t="e">
        <f>#REF!</f>
        <v>#REF!</v>
      </c>
      <c r="DN21" s="116"/>
      <c r="DO21" s="112">
        <v>0</v>
      </c>
      <c r="DP2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3.0750000000000002</v>
      </c>
      <c r="DQ21" s="108">
        <f>AVERAGE(Table1104611172[[#This Row],[Column4]],Table1104611172[[#This Row],[Column13]],Table1104611172[[#This Row],[Column22]],Table1104611172[[#This Row],[Column31]])</f>
        <v>1.9166666666666665</v>
      </c>
      <c r="DR2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" s="108" t="e">
        <f>AVERAGE(Table1104611172[[#This Row],[Column6]],Table1104611172[[#This Row],[Column15]],Table1104611172[[#This Row],[Column24]],Table1104611172[[#This Row],[Column33]])</f>
        <v>#REF!</v>
      </c>
      <c r="DT21" s="112"/>
      <c r="DU2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" s="108"/>
      <c r="DX21" s="108">
        <f>'R P -4'!CT21</f>
        <v>0</v>
      </c>
      <c r="DY21" s="107" t="e">
        <f>AVERAGE('Reflection -3'!CO21,'Reflection -2'!CN21,'R P -4'!CT21,'R P - 3'!CS21,'R P- 2'!CS21,#REF!)</f>
        <v>#REF!</v>
      </c>
      <c r="DZ21" s="107" t="e">
        <f>AVERAGE('Reflection -3'!CP21,'Reflection -2'!CO21,'R P- 2'!CT21,#REF!)</f>
        <v>#REF!</v>
      </c>
    </row>
    <row r="22" spans="1:130" ht="23.1" customHeight="1" x14ac:dyDescent="0.3">
      <c r="A22" s="5">
        <v>19</v>
      </c>
      <c r="B22" s="5" t="s">
        <v>49</v>
      </c>
      <c r="C22" s="14" t="s">
        <v>50</v>
      </c>
      <c r="D22" s="5" t="s">
        <v>541</v>
      </c>
      <c r="E22" s="5" t="s">
        <v>34</v>
      </c>
      <c r="F22" s="5" t="str">
        <f>REPT(CHAR(160),10)&amp;Table1104611172[[#This Row],[Column1]]</f>
        <v>          A</v>
      </c>
      <c r="G22" s="107"/>
      <c r="H22" s="107">
        <f>'RP 1'!Q21</f>
        <v>0</v>
      </c>
      <c r="I22" s="107">
        <f>'RP 1'!W21</f>
        <v>0</v>
      </c>
      <c r="J22" s="107" t="e">
        <f>'RP 1'!#REF!</f>
        <v>#REF!</v>
      </c>
      <c r="K22" s="107" t="e">
        <f>'RP 1'!#REF!</f>
        <v>#REF!</v>
      </c>
      <c r="L22" s="107"/>
      <c r="M22" s="107">
        <f>'RP 1'!AU21</f>
        <v>0</v>
      </c>
      <c r="N22" s="107">
        <f>'RP 1'!AZ21</f>
        <v>0</v>
      </c>
      <c r="O22" s="107">
        <f>'RP 1'!BG21</f>
        <v>0</v>
      </c>
      <c r="P22" s="113"/>
      <c r="Q22" s="107"/>
      <c r="R22" s="107">
        <f>'R P- 2'!Q21</f>
        <v>3.6</v>
      </c>
      <c r="S22" s="107">
        <f>'R P- 2'!W21</f>
        <v>1.6666666666666667</v>
      </c>
      <c r="T22" s="107">
        <f>'R P- 2'!AC21</f>
        <v>2</v>
      </c>
      <c r="U22" s="107">
        <f>'R P- 2'!AI21</f>
        <v>1</v>
      </c>
      <c r="V22" s="107"/>
      <c r="W22" s="107">
        <f>'R P- 2'!AU21</f>
        <v>3</v>
      </c>
      <c r="X22" s="107">
        <f>'R P- 2'!BA21</f>
        <v>1.5</v>
      </c>
      <c r="Y22" s="107">
        <f>'R P- 2'!BG21</f>
        <v>5</v>
      </c>
      <c r="Z22" s="113"/>
      <c r="AA22" s="107"/>
      <c r="AB22" s="107">
        <f>'R P - 3'!Q21</f>
        <v>3</v>
      </c>
      <c r="AC22" s="107">
        <f>'R P - 3'!W21</f>
        <v>0</v>
      </c>
      <c r="AD22" s="107">
        <f>'R P - 3'!AC21</f>
        <v>0</v>
      </c>
      <c r="AE22" s="107">
        <f>'R P - 3'!AI21</f>
        <v>0</v>
      </c>
      <c r="AF22" s="107"/>
      <c r="AG22" s="112">
        <f>'R P - 3'!AU21</f>
        <v>0</v>
      </c>
      <c r="AH22" s="112">
        <f>'R P - 3'!BA21</f>
        <v>0</v>
      </c>
      <c r="AI22" s="107">
        <f>'R P - 3'!BG21</f>
        <v>0</v>
      </c>
      <c r="AJ22" s="113"/>
      <c r="AK22" s="107"/>
      <c r="AL22" s="107">
        <f>'R P -4'!Q21</f>
        <v>4</v>
      </c>
      <c r="AM22" s="107">
        <f>'R P -4'!W21</f>
        <v>4</v>
      </c>
      <c r="AN22" s="107">
        <f>'R P -4'!AC21</f>
        <v>2.5</v>
      </c>
      <c r="AO22" s="107">
        <f>'R P -4'!AI21</f>
        <v>1</v>
      </c>
      <c r="AP22" s="107"/>
      <c r="AQ22" s="107">
        <f>'R P -4'!AU21</f>
        <v>3.6666666666666665</v>
      </c>
      <c r="AR22" s="107">
        <f>'R P -4'!BA21</f>
        <v>1</v>
      </c>
      <c r="AS22" s="107">
        <f>'R P -4'!BG21</f>
        <v>4.5</v>
      </c>
      <c r="AT22" s="113"/>
      <c r="AU22" s="107"/>
      <c r="AV22" s="107">
        <f>'Reflection -1 '!R21</f>
        <v>1</v>
      </c>
      <c r="AW22" s="107"/>
      <c r="AX22" s="107"/>
      <c r="AY22" s="107"/>
      <c r="AZ22" s="107"/>
      <c r="BA22" s="112"/>
      <c r="BB22" s="112">
        <f>'Reflection -1 '!BB21</f>
        <v>1</v>
      </c>
      <c r="BC22" s="113"/>
      <c r="BD22" s="107"/>
      <c r="BE22" s="107">
        <f>'Reflection -2'!Q21</f>
        <v>0</v>
      </c>
      <c r="BF22" s="107"/>
      <c r="BG22" s="107"/>
      <c r="BH22" s="107"/>
      <c r="BI22" s="107"/>
      <c r="BJ22" s="107"/>
      <c r="BK22" s="107">
        <f>'Reflection -2'!BA21</f>
        <v>0</v>
      </c>
      <c r="BL22" s="113"/>
      <c r="BM22" s="107"/>
      <c r="BN22" s="107">
        <f>'Reflection -3'!Q21</f>
        <v>0</v>
      </c>
      <c r="BO22" s="107"/>
      <c r="BP22" s="107"/>
      <c r="BQ22" s="107"/>
      <c r="BR22" s="107"/>
      <c r="BS22" s="107"/>
      <c r="BT22" s="107">
        <f>'Reflection -3'!BA21</f>
        <v>0</v>
      </c>
      <c r="BU22" s="113"/>
      <c r="BV22" s="107"/>
      <c r="BW22" s="107">
        <f>'Reflection -3'!Q21</f>
        <v>0</v>
      </c>
      <c r="BX22" s="107"/>
      <c r="BY22" s="107"/>
      <c r="BZ22" s="107"/>
      <c r="CA22" s="107"/>
      <c r="CB22" s="107"/>
      <c r="CC22" s="107">
        <f>'Reflection -4'!BA21</f>
        <v>0</v>
      </c>
      <c r="CD22" s="113"/>
      <c r="CE22" s="107"/>
      <c r="CF22" s="107"/>
      <c r="CG22" s="107"/>
      <c r="CH22" s="107">
        <f>Table121516589[[#This Row],[Column30]]</f>
        <v>0</v>
      </c>
      <c r="CI22" s="107"/>
      <c r="CJ22" s="107"/>
      <c r="CK22" s="107">
        <f>Table121516589[[#This Row],[Column48]]</f>
        <v>0</v>
      </c>
      <c r="CL22" s="107">
        <f>Table121516589[[#This Row],[Column54]]</f>
        <v>0</v>
      </c>
      <c r="CM22" s="113"/>
      <c r="CN22" s="107"/>
      <c r="CO22" s="107"/>
      <c r="CP22" s="107"/>
      <c r="CQ22" s="107" t="e">
        <f>#REF!</f>
        <v>#REF!</v>
      </c>
      <c r="CR22" s="107"/>
      <c r="CS22" s="107"/>
      <c r="CT22" s="107" t="e">
        <f>#REF!</f>
        <v>#REF!</v>
      </c>
      <c r="CU22" s="107" t="e">
        <f>#REF!</f>
        <v>#REF!</v>
      </c>
      <c r="CV22" s="109"/>
      <c r="CW22" s="107"/>
      <c r="CX22" s="107"/>
      <c r="CY22" s="107"/>
      <c r="CZ22" s="107" t="e">
        <f>#REF!</f>
        <v>#REF!</v>
      </c>
      <c r="DA22" s="107"/>
      <c r="DB22" s="107"/>
      <c r="DC22" s="107" t="e">
        <f>#REF!</f>
        <v>#REF!</v>
      </c>
      <c r="DD22" s="107" t="e">
        <f>#REF!</f>
        <v>#REF!</v>
      </c>
      <c r="DE22" s="109"/>
      <c r="DF22" s="107"/>
      <c r="DG22" s="107"/>
      <c r="DH22" s="107"/>
      <c r="DI22" s="107">
        <f>'D W-4'!AS20</f>
        <v>0</v>
      </c>
      <c r="DJ22" s="107"/>
      <c r="DK22" s="107"/>
      <c r="DL22" s="107"/>
      <c r="DM22" s="107" t="e">
        <f>#REF!</f>
        <v>#REF!</v>
      </c>
      <c r="DN22" s="109"/>
      <c r="DO22" s="112">
        <v>0</v>
      </c>
      <c r="DP2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1.45</v>
      </c>
      <c r="DQ22" s="107">
        <f>AVERAGE(Table1104611172[[#This Row],[Column4]],Table1104611172[[#This Row],[Column13]],Table1104611172[[#This Row],[Column22]],Table1104611172[[#This Row],[Column31]])</f>
        <v>1.4166666666666667</v>
      </c>
      <c r="DR2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" s="107" t="e">
        <f>AVERAGE(Table1104611172[[#This Row],[Column6]],Table1104611172[[#This Row],[Column15]],Table1104611172[[#This Row],[Column24]],Table1104611172[[#This Row],[Column33]])</f>
        <v>#REF!</v>
      </c>
      <c r="DT22" s="112"/>
      <c r="DU2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" s="108"/>
      <c r="DX22" s="108">
        <f>'R P -4'!CT22</f>
        <v>0</v>
      </c>
      <c r="DY22" s="108" t="e">
        <f>AVERAGE('Reflection -3'!CO22,'Reflection -2'!CN22,'R P -4'!CT22,'R P - 3'!CS22,'R P- 2'!CS22,#REF!)</f>
        <v>#REF!</v>
      </c>
      <c r="DZ22" s="108" t="e">
        <f>AVERAGE('Reflection -3'!CP22,'Reflection -2'!CO22,'R P- 2'!CT22,#REF!)</f>
        <v>#REF!</v>
      </c>
    </row>
    <row r="23" spans="1:130" ht="23.1" customHeight="1" x14ac:dyDescent="0.3">
      <c r="A23" s="5">
        <v>20</v>
      </c>
      <c r="B23" s="5" t="s">
        <v>195</v>
      </c>
      <c r="C23" s="14" t="s">
        <v>536</v>
      </c>
      <c r="D23" s="5" t="s">
        <v>449</v>
      </c>
      <c r="E23" s="5" t="s">
        <v>160</v>
      </c>
      <c r="F23" s="5" t="str">
        <f>REPT(CHAR(160),10)&amp;Table1104611172[[#This Row],[Column1]]</f>
        <v>          B</v>
      </c>
      <c r="G23" s="108"/>
      <c r="H23" s="108">
        <f>'RP 1'!Q22</f>
        <v>3</v>
      </c>
      <c r="I23" s="108">
        <f>'RP 1'!W22</f>
        <v>3</v>
      </c>
      <c r="J23" s="108" t="e">
        <f>'RP 1'!#REF!</f>
        <v>#REF!</v>
      </c>
      <c r="K23" s="108" t="e">
        <f>'RP 1'!#REF!</f>
        <v>#REF!</v>
      </c>
      <c r="L23" s="108"/>
      <c r="M23" s="108">
        <f>'RP 1'!AU22</f>
        <v>3</v>
      </c>
      <c r="N23" s="108">
        <f>'RP 1'!AZ22</f>
        <v>4</v>
      </c>
      <c r="O23" s="108">
        <f>'RP 1'!BG22</f>
        <v>0</v>
      </c>
      <c r="P23" s="111"/>
      <c r="Q23" s="108"/>
      <c r="R23" s="108">
        <f>'R P- 2'!Q22</f>
        <v>3</v>
      </c>
      <c r="S23" s="108">
        <f>'R P- 2'!W22</f>
        <v>3</v>
      </c>
      <c r="T23" s="108">
        <f>'R P- 2'!AC22</f>
        <v>3</v>
      </c>
      <c r="U23" s="108">
        <f>'R P- 2'!AI22</f>
        <v>3</v>
      </c>
      <c r="V23" s="108"/>
      <c r="W23" s="108">
        <f>'R P- 2'!AU22</f>
        <v>3</v>
      </c>
      <c r="X23" s="108">
        <f>'R P- 2'!BA22</f>
        <v>2.75</v>
      </c>
      <c r="Y23" s="108">
        <f>'R P- 2'!BG22</f>
        <v>3</v>
      </c>
      <c r="Z23" s="111"/>
      <c r="AA23" s="108"/>
      <c r="AB23" s="108">
        <f>'R P - 3'!Q22</f>
        <v>3</v>
      </c>
      <c r="AC23" s="108">
        <f>'R P - 3'!W22</f>
        <v>3</v>
      </c>
      <c r="AD23" s="108">
        <f>'R P - 3'!AC22</f>
        <v>1.5</v>
      </c>
      <c r="AE23" s="108">
        <f>'R P - 3'!AI22</f>
        <v>3</v>
      </c>
      <c r="AF23" s="108"/>
      <c r="AG23" s="110">
        <f>'R P - 3'!AU22</f>
        <v>3</v>
      </c>
      <c r="AH23" s="110">
        <f>'R P - 3'!BA22</f>
        <v>0</v>
      </c>
      <c r="AI23" s="108">
        <f>'R P - 3'!BG22</f>
        <v>0</v>
      </c>
      <c r="AJ23" s="111"/>
      <c r="AK23" s="108"/>
      <c r="AL23" s="108">
        <f>'R P -4'!Q22</f>
        <v>2</v>
      </c>
      <c r="AM23" s="108">
        <f>'R P -4'!W22</f>
        <v>3</v>
      </c>
      <c r="AN23" s="108">
        <f>'R P -4'!AC22</f>
        <v>2.5</v>
      </c>
      <c r="AO23" s="108">
        <f>'R P -4'!AI22</f>
        <v>3</v>
      </c>
      <c r="AP23" s="108"/>
      <c r="AQ23" s="108">
        <f>'R P -4'!AU22</f>
        <v>4</v>
      </c>
      <c r="AR23" s="108">
        <f>'R P -4'!BA22</f>
        <v>3.3333333333333335</v>
      </c>
      <c r="AS23" s="108">
        <f>'R P -4'!BG22</f>
        <v>2.5</v>
      </c>
      <c r="AT23" s="111"/>
      <c r="AU23" s="108"/>
      <c r="AV23" s="108">
        <f>'Reflection -1 '!R22</f>
        <v>3</v>
      </c>
      <c r="AW23" s="108"/>
      <c r="AX23" s="108"/>
      <c r="AY23" s="108"/>
      <c r="AZ23" s="108"/>
      <c r="BA23" s="110"/>
      <c r="BB23" s="110">
        <f>'Reflection -1 '!BB22</f>
        <v>4</v>
      </c>
      <c r="BC23" s="111"/>
      <c r="BD23" s="108"/>
      <c r="BE23" s="108">
        <f>'Reflection -2'!Q22</f>
        <v>3.6666666666666665</v>
      </c>
      <c r="BF23" s="108"/>
      <c r="BG23" s="108"/>
      <c r="BH23" s="108"/>
      <c r="BI23" s="108"/>
      <c r="BJ23" s="108"/>
      <c r="BK23" s="108">
        <f>'Reflection -2'!BA22</f>
        <v>2.5</v>
      </c>
      <c r="BL23" s="111"/>
      <c r="BM23" s="108"/>
      <c r="BN23" s="108">
        <f>'Reflection -3'!Q22</f>
        <v>3</v>
      </c>
      <c r="BO23" s="108"/>
      <c r="BP23" s="108"/>
      <c r="BQ23" s="108"/>
      <c r="BR23" s="108"/>
      <c r="BS23" s="108"/>
      <c r="BT23" s="108">
        <f>'Reflection -3'!BA22</f>
        <v>1.6666666666666667</v>
      </c>
      <c r="BU23" s="111"/>
      <c r="BV23" s="108"/>
      <c r="BW23" s="108">
        <f>'Reflection -3'!Q22</f>
        <v>3</v>
      </c>
      <c r="BX23" s="108"/>
      <c r="BY23" s="108"/>
      <c r="BZ23" s="108"/>
      <c r="CA23" s="108"/>
      <c r="CB23" s="108"/>
      <c r="CC23" s="108">
        <f>'Reflection -4'!BA22</f>
        <v>2.5</v>
      </c>
      <c r="CD23" s="111"/>
      <c r="CE23" s="108"/>
      <c r="CF23" s="108"/>
      <c r="CG23" s="108"/>
      <c r="CH23" s="108">
        <f>Table121516589[[#This Row],[Column30]]</f>
        <v>0</v>
      </c>
      <c r="CI23" s="108"/>
      <c r="CJ23" s="108"/>
      <c r="CK23" s="108">
        <f>Table121516589[[#This Row],[Column48]]</f>
        <v>0</v>
      </c>
      <c r="CL23" s="108">
        <f>Table121516589[[#This Row],[Column54]]</f>
        <v>0</v>
      </c>
      <c r="CM23" s="111"/>
      <c r="CN23" s="108"/>
      <c r="CO23" s="108"/>
      <c r="CP23" s="108"/>
      <c r="CQ23" s="108" t="e">
        <f>#REF!</f>
        <v>#REF!</v>
      </c>
      <c r="CR23" s="108"/>
      <c r="CS23" s="108"/>
      <c r="CT23" s="108" t="e">
        <f>#REF!</f>
        <v>#REF!</v>
      </c>
      <c r="CU23" s="108" t="e">
        <f>#REF!</f>
        <v>#REF!</v>
      </c>
      <c r="CV23" s="116"/>
      <c r="CW23" s="108"/>
      <c r="CX23" s="108"/>
      <c r="CY23" s="108"/>
      <c r="CZ23" s="108" t="e">
        <f>#REF!</f>
        <v>#REF!</v>
      </c>
      <c r="DA23" s="108"/>
      <c r="DB23" s="108"/>
      <c r="DC23" s="108" t="e">
        <f>#REF!</f>
        <v>#REF!</v>
      </c>
      <c r="DD23" s="108" t="e">
        <f>#REF!</f>
        <v>#REF!</v>
      </c>
      <c r="DE23" s="116"/>
      <c r="DF23" s="108"/>
      <c r="DG23" s="108"/>
      <c r="DH23" s="108"/>
      <c r="DI23" s="108">
        <f>'D W-4'!AS21</f>
        <v>0</v>
      </c>
      <c r="DJ23" s="108"/>
      <c r="DK23" s="108"/>
      <c r="DL23" s="108"/>
      <c r="DM23" s="108" t="e">
        <f>#REF!</f>
        <v>#REF!</v>
      </c>
      <c r="DN23" s="116"/>
      <c r="DO23" s="112">
        <v>0</v>
      </c>
      <c r="DP2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2.9583333333333335</v>
      </c>
      <c r="DQ23" s="108">
        <f>AVERAGE(Table1104611172[[#This Row],[Column4]],Table1104611172[[#This Row],[Column13]],Table1104611172[[#This Row],[Column22]],Table1104611172[[#This Row],[Column31]])</f>
        <v>3</v>
      </c>
      <c r="DR2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3" s="108" t="e">
        <f>AVERAGE(Table1104611172[[#This Row],[Column6]],Table1104611172[[#This Row],[Column15]],Table1104611172[[#This Row],[Column24]],Table1104611172[[#This Row],[Column33]])</f>
        <v>#REF!</v>
      </c>
      <c r="DT23" s="112"/>
      <c r="DU2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3" s="108"/>
      <c r="DX23" s="108">
        <f>'R P -4'!CT23</f>
        <v>0</v>
      </c>
      <c r="DY23" s="107" t="e">
        <f>AVERAGE('Reflection -3'!CO23,'Reflection -2'!CN23,'R P -4'!CT23,'R P - 3'!CS23,'R P- 2'!CS23,#REF!)</f>
        <v>#REF!</v>
      </c>
      <c r="DZ23" s="107" t="e">
        <f>AVERAGE('Reflection -3'!CP23,'Reflection -2'!CO23,'R P- 2'!CT23,#REF!)</f>
        <v>#REF!</v>
      </c>
    </row>
    <row r="24" spans="1:130" ht="23.1" customHeight="1" x14ac:dyDescent="0.3">
      <c r="A24" s="5">
        <v>21</v>
      </c>
      <c r="B24" s="5" t="s">
        <v>208</v>
      </c>
      <c r="C24" s="14" t="s">
        <v>209</v>
      </c>
      <c r="D24" s="5" t="s">
        <v>449</v>
      </c>
      <c r="E24" s="5" t="s">
        <v>160</v>
      </c>
      <c r="F24" s="5" t="str">
        <f>REPT(CHAR(160),10)&amp;Table1104611172[[#This Row],[Column1]]</f>
        <v>          B</v>
      </c>
      <c r="G24" s="107"/>
      <c r="H24" s="107">
        <f>'RP 1'!Q23</f>
        <v>2</v>
      </c>
      <c r="I24" s="107">
        <f>'RP 1'!W23</f>
        <v>2</v>
      </c>
      <c r="J24" s="107" t="e">
        <f>'RP 1'!#REF!</f>
        <v>#REF!</v>
      </c>
      <c r="K24" s="107" t="e">
        <f>'RP 1'!#REF!</f>
        <v>#REF!</v>
      </c>
      <c r="L24" s="107"/>
      <c r="M24" s="107">
        <f>'RP 1'!AU23</f>
        <v>2</v>
      </c>
      <c r="N24" s="107">
        <f>'RP 1'!AZ23</f>
        <v>2</v>
      </c>
      <c r="O24" s="107">
        <f>'RP 1'!BG23</f>
        <v>0</v>
      </c>
      <c r="P24" s="113"/>
      <c r="Q24" s="107"/>
      <c r="R24" s="107">
        <f>'R P- 2'!Q23</f>
        <v>2</v>
      </c>
      <c r="S24" s="107">
        <f>'R P- 2'!W23</f>
        <v>2</v>
      </c>
      <c r="T24" s="107">
        <f>'R P- 2'!AC23</f>
        <v>2</v>
      </c>
      <c r="U24" s="107">
        <f>'R P- 2'!AI23</f>
        <v>2</v>
      </c>
      <c r="V24" s="107"/>
      <c r="W24" s="107">
        <f>'R P- 2'!AU23</f>
        <v>2</v>
      </c>
      <c r="X24" s="107">
        <f>'R P- 2'!BA23</f>
        <v>1.8333333333333333</v>
      </c>
      <c r="Y24" s="107">
        <f>'R P- 2'!BG23</f>
        <v>2</v>
      </c>
      <c r="Z24" s="113"/>
      <c r="AA24" s="107"/>
      <c r="AB24" s="107" t="str">
        <f>'R P - 3'!Q23</f>
        <v>0</v>
      </c>
      <c r="AC24" s="107" t="str">
        <f>'R P - 3'!W23</f>
        <v>0</v>
      </c>
      <c r="AD24" s="107">
        <f>'R P - 3'!AC23</f>
        <v>0</v>
      </c>
      <c r="AE24" s="107" t="str">
        <f>'R P - 3'!AI23</f>
        <v>0</v>
      </c>
      <c r="AF24" s="107"/>
      <c r="AG24" s="112" t="str">
        <f>'R P - 3'!AU23</f>
        <v>0</v>
      </c>
      <c r="AH24" s="112" t="str">
        <f>'R P - 3'!BA23</f>
        <v>0</v>
      </c>
      <c r="AI24" s="107" t="str">
        <f>'R P - 3'!BG23</f>
        <v>0</v>
      </c>
      <c r="AJ24" s="113"/>
      <c r="AK24" s="107"/>
      <c r="AL24" s="107" t="str">
        <f>'R P -4'!Q23</f>
        <v>0</v>
      </c>
      <c r="AM24" s="107" t="str">
        <f>'R P -4'!W23</f>
        <v>0</v>
      </c>
      <c r="AN24" s="107" t="str">
        <f>'R P -4'!AC23</f>
        <v>0</v>
      </c>
      <c r="AO24" s="107" t="str">
        <f>'R P -4'!AI23</f>
        <v>0</v>
      </c>
      <c r="AP24" s="107"/>
      <c r="AQ24" s="107" t="str">
        <f>'R P -4'!AU23</f>
        <v>0</v>
      </c>
      <c r="AR24" s="107" t="str">
        <f>'R P -4'!BA23</f>
        <v>0</v>
      </c>
      <c r="AS24" s="107" t="str">
        <f>'R P -4'!BG23</f>
        <v>0</v>
      </c>
      <c r="AT24" s="113"/>
      <c r="AU24" s="107"/>
      <c r="AV24" s="107">
        <f>'Reflection -1 '!R23</f>
        <v>2.6666666666666665</v>
      </c>
      <c r="AW24" s="107"/>
      <c r="AX24" s="107"/>
      <c r="AY24" s="107"/>
      <c r="AZ24" s="107"/>
      <c r="BA24" s="112"/>
      <c r="BB24" s="112">
        <f>'Reflection -1 '!BB23</f>
        <v>3.5</v>
      </c>
      <c r="BC24" s="113"/>
      <c r="BD24" s="107"/>
      <c r="BE24" s="107">
        <f>'Reflection -2'!Q23</f>
        <v>3.6666666666666665</v>
      </c>
      <c r="BF24" s="107"/>
      <c r="BG24" s="107"/>
      <c r="BH24" s="107"/>
      <c r="BI24" s="107"/>
      <c r="BJ24" s="107"/>
      <c r="BK24" s="107">
        <f>'Reflection -2'!BA23</f>
        <v>2.5</v>
      </c>
      <c r="BL24" s="113"/>
      <c r="BM24" s="107"/>
      <c r="BN24" s="107">
        <f>'Reflection -3'!Q23</f>
        <v>2</v>
      </c>
      <c r="BO24" s="107"/>
      <c r="BP24" s="107"/>
      <c r="BQ24" s="107"/>
      <c r="BR24" s="107"/>
      <c r="BS24" s="107"/>
      <c r="BT24" s="107">
        <f>'Reflection -3'!BA23</f>
        <v>1.6666666666666667</v>
      </c>
      <c r="BU24" s="113"/>
      <c r="BV24" s="107"/>
      <c r="BW24" s="107">
        <f>'Reflection -3'!Q23</f>
        <v>2</v>
      </c>
      <c r="BX24" s="107"/>
      <c r="BY24" s="107"/>
      <c r="BZ24" s="107"/>
      <c r="CA24" s="107"/>
      <c r="CB24" s="107"/>
      <c r="CC24" s="107">
        <f>'Reflection -4'!BA23</f>
        <v>2.5</v>
      </c>
      <c r="CD24" s="113"/>
      <c r="CE24" s="107"/>
      <c r="CF24" s="107"/>
      <c r="CG24" s="107"/>
      <c r="CH24" s="107">
        <f>Table121516589[[#This Row],[Column30]]</f>
        <v>0</v>
      </c>
      <c r="CI24" s="107"/>
      <c r="CJ24" s="107"/>
      <c r="CK24" s="107">
        <f>Table121516589[[#This Row],[Column48]]</f>
        <v>0</v>
      </c>
      <c r="CL24" s="107">
        <f>Table121516589[[#This Row],[Column54]]</f>
        <v>0</v>
      </c>
      <c r="CM24" s="113"/>
      <c r="CN24" s="107"/>
      <c r="CO24" s="107"/>
      <c r="CP24" s="107"/>
      <c r="CQ24" s="107" t="e">
        <f>#REF!</f>
        <v>#REF!</v>
      </c>
      <c r="CR24" s="107"/>
      <c r="CS24" s="107"/>
      <c r="CT24" s="107" t="e">
        <f>#REF!</f>
        <v>#REF!</v>
      </c>
      <c r="CU24" s="107" t="e">
        <f>#REF!</f>
        <v>#REF!</v>
      </c>
      <c r="CV24" s="109"/>
      <c r="CW24" s="107"/>
      <c r="CX24" s="107"/>
      <c r="CY24" s="107"/>
      <c r="CZ24" s="107" t="e">
        <f>#REF!</f>
        <v>#REF!</v>
      </c>
      <c r="DA24" s="107"/>
      <c r="DB24" s="107"/>
      <c r="DC24" s="107" t="e">
        <f>#REF!</f>
        <v>#REF!</v>
      </c>
      <c r="DD24" s="107" t="e">
        <f>#REF!</f>
        <v>#REF!</v>
      </c>
      <c r="DE24" s="109"/>
      <c r="DF24" s="107"/>
      <c r="DG24" s="107"/>
      <c r="DH24" s="107"/>
      <c r="DI24" s="107">
        <f>'D W-4'!AS22</f>
        <v>0</v>
      </c>
      <c r="DJ24" s="107"/>
      <c r="DK24" s="107"/>
      <c r="DL24" s="107"/>
      <c r="DM24" s="107" t="e">
        <f>#REF!</f>
        <v>#REF!</v>
      </c>
      <c r="DN24" s="109"/>
      <c r="DO24" s="112">
        <v>0</v>
      </c>
      <c r="DP2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2.3888888888888888</v>
      </c>
      <c r="DQ24" s="107">
        <f>AVERAGE(Table1104611172[[#This Row],[Column4]],Table1104611172[[#This Row],[Column13]],Table1104611172[[#This Row],[Column22]],Table1104611172[[#This Row],[Column31]])</f>
        <v>2</v>
      </c>
      <c r="DR2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4" s="107" t="e">
        <f>AVERAGE(Table1104611172[[#This Row],[Column6]],Table1104611172[[#This Row],[Column15]],Table1104611172[[#This Row],[Column24]],Table1104611172[[#This Row],[Column33]])</f>
        <v>#REF!</v>
      </c>
      <c r="DT24" s="112"/>
      <c r="DU2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4" s="108"/>
      <c r="DX24" s="108">
        <f>'R P -4'!CT24</f>
        <v>0</v>
      </c>
      <c r="DY24" s="108" t="e">
        <f>AVERAGE('Reflection -3'!CO24,'Reflection -2'!CN24,'R P -4'!CT24,'R P - 3'!CS24,'R P- 2'!CS24,#REF!)</f>
        <v>#REF!</v>
      </c>
      <c r="DZ24" s="108" t="e">
        <f>AVERAGE('Reflection -3'!CP24,'Reflection -2'!CO24,'R P- 2'!CT24,#REF!)</f>
        <v>#REF!</v>
      </c>
    </row>
    <row r="25" spans="1:130" ht="23.1" customHeight="1" x14ac:dyDescent="0.3">
      <c r="A25" s="5">
        <v>22</v>
      </c>
      <c r="B25" s="5" t="s">
        <v>57</v>
      </c>
      <c r="C25" s="14" t="s">
        <v>58</v>
      </c>
      <c r="D25" s="5" t="s">
        <v>449</v>
      </c>
      <c r="E25" s="5" t="s">
        <v>34</v>
      </c>
      <c r="F25" s="5" t="str">
        <f>REPT(CHAR(160),10)&amp;Table1104611172[[#This Row],[Column1]]</f>
        <v>          A</v>
      </c>
      <c r="G25" s="108"/>
      <c r="H25" s="108">
        <f>'RP 1'!Q24</f>
        <v>2.4</v>
      </c>
      <c r="I25" s="108">
        <f>'RP 1'!W24</f>
        <v>2</v>
      </c>
      <c r="J25" s="108" t="e">
        <f>'RP 1'!#REF!</f>
        <v>#REF!</v>
      </c>
      <c r="K25" s="108" t="e">
        <f>'RP 1'!#REF!</f>
        <v>#REF!</v>
      </c>
      <c r="L25" s="108"/>
      <c r="M25" s="108">
        <f>'RP 1'!AU24</f>
        <v>1</v>
      </c>
      <c r="N25" s="108">
        <f>'RP 1'!AZ24</f>
        <v>3</v>
      </c>
      <c r="O25" s="108">
        <f>'RP 1'!BG24</f>
        <v>0</v>
      </c>
      <c r="P25" s="111"/>
      <c r="Q25" s="108"/>
      <c r="R25" s="108">
        <f>'R P- 2'!Q24</f>
        <v>2.4</v>
      </c>
      <c r="S25" s="108">
        <f>'R P- 2'!W24</f>
        <v>2</v>
      </c>
      <c r="T25" s="108">
        <f>'R P- 2'!AC24</f>
        <v>2</v>
      </c>
      <c r="U25" s="108">
        <f>'R P- 2'!AI24</f>
        <v>1</v>
      </c>
      <c r="V25" s="108"/>
      <c r="W25" s="108">
        <f>'R P- 2'!AU24</f>
        <v>1</v>
      </c>
      <c r="X25" s="108">
        <f>'R P- 2'!BA24</f>
        <v>3</v>
      </c>
      <c r="Y25" s="108">
        <f>'R P- 2'!BG24</f>
        <v>4</v>
      </c>
      <c r="Z25" s="111"/>
      <c r="AA25" s="108"/>
      <c r="AB25" s="108">
        <f>'R P - 3'!Q24</f>
        <v>0.6</v>
      </c>
      <c r="AC25" s="108">
        <f>'R P - 3'!W24</f>
        <v>0</v>
      </c>
      <c r="AD25" s="108">
        <f>'R P - 3'!AC24</f>
        <v>0</v>
      </c>
      <c r="AE25" s="108">
        <f>'R P - 3'!AI24</f>
        <v>0</v>
      </c>
      <c r="AF25" s="108"/>
      <c r="AG25" s="110">
        <f>'R P - 3'!AU24</f>
        <v>0</v>
      </c>
      <c r="AH25" s="110">
        <f>'R P - 3'!BA24</f>
        <v>0</v>
      </c>
      <c r="AI25" s="108">
        <f>'R P - 3'!BG24</f>
        <v>0</v>
      </c>
      <c r="AJ25" s="111"/>
      <c r="AK25" s="108"/>
      <c r="AL25" s="108">
        <f>'R P -4'!Q24</f>
        <v>3.2</v>
      </c>
      <c r="AM25" s="108">
        <f>'R P -4'!W24</f>
        <v>3</v>
      </c>
      <c r="AN25" s="108">
        <f>'R P -4'!AC24</f>
        <v>1.5</v>
      </c>
      <c r="AO25" s="108">
        <f>'R P -4'!AI24</f>
        <v>2.5</v>
      </c>
      <c r="AP25" s="108"/>
      <c r="AQ25" s="108">
        <f>'R P -4'!AU24</f>
        <v>1.3333333333333333</v>
      </c>
      <c r="AR25" s="108">
        <f>'R P -4'!BA24</f>
        <v>2</v>
      </c>
      <c r="AS25" s="108">
        <f>'R P -4'!BG24</f>
        <v>1.5</v>
      </c>
      <c r="AT25" s="111"/>
      <c r="AU25" s="108"/>
      <c r="AV25" s="108">
        <f>'Reflection -1 '!R24</f>
        <v>1</v>
      </c>
      <c r="AW25" s="108"/>
      <c r="AX25" s="108"/>
      <c r="AY25" s="108"/>
      <c r="AZ25" s="108"/>
      <c r="BA25" s="110"/>
      <c r="BB25" s="110">
        <f>'Reflection -1 '!BB24</f>
        <v>1</v>
      </c>
      <c r="BC25" s="111"/>
      <c r="BD25" s="108"/>
      <c r="BE25" s="108">
        <f>'Reflection -2'!Q24</f>
        <v>2.6666666666666665</v>
      </c>
      <c r="BF25" s="108"/>
      <c r="BG25" s="108"/>
      <c r="BH25" s="108"/>
      <c r="BI25" s="108"/>
      <c r="BJ25" s="108"/>
      <c r="BK25" s="108">
        <f>'Reflection -2'!BA24</f>
        <v>2.5</v>
      </c>
      <c r="BL25" s="111"/>
      <c r="BM25" s="108"/>
      <c r="BN25" s="108">
        <f>'Reflection -3'!Q24</f>
        <v>1.6666666666666667</v>
      </c>
      <c r="BO25" s="108"/>
      <c r="BP25" s="108"/>
      <c r="BQ25" s="108"/>
      <c r="BR25" s="108"/>
      <c r="BS25" s="108"/>
      <c r="BT25" s="108">
        <f>'Reflection -3'!BA24</f>
        <v>1.6666666666666667</v>
      </c>
      <c r="BU25" s="111"/>
      <c r="BV25" s="108"/>
      <c r="BW25" s="108">
        <f>'Reflection -3'!Q24</f>
        <v>1.6666666666666667</v>
      </c>
      <c r="BX25" s="108"/>
      <c r="BY25" s="108"/>
      <c r="BZ25" s="108"/>
      <c r="CA25" s="108"/>
      <c r="CB25" s="108"/>
      <c r="CC25" s="108">
        <f>'Reflection -4'!BA24</f>
        <v>2.5</v>
      </c>
      <c r="CD25" s="111"/>
      <c r="CE25" s="108"/>
      <c r="CF25" s="108"/>
      <c r="CG25" s="108"/>
      <c r="CH25" s="108">
        <f>Table121516589[[#This Row],[Column30]]</f>
        <v>0</v>
      </c>
      <c r="CI25" s="108"/>
      <c r="CJ25" s="108"/>
      <c r="CK25" s="108">
        <f>Table121516589[[#This Row],[Column48]]</f>
        <v>0</v>
      </c>
      <c r="CL25" s="108">
        <f>Table121516589[[#This Row],[Column54]]</f>
        <v>0</v>
      </c>
      <c r="CM25" s="111"/>
      <c r="CN25" s="108"/>
      <c r="CO25" s="108"/>
      <c r="CP25" s="108"/>
      <c r="CQ25" s="108" t="e">
        <f>#REF!</f>
        <v>#REF!</v>
      </c>
      <c r="CR25" s="108"/>
      <c r="CS25" s="108"/>
      <c r="CT25" s="108" t="e">
        <f>#REF!</f>
        <v>#REF!</v>
      </c>
      <c r="CU25" s="108" t="e">
        <f>#REF!</f>
        <v>#REF!</v>
      </c>
      <c r="CV25" s="116"/>
      <c r="CW25" s="108"/>
      <c r="CX25" s="108"/>
      <c r="CY25" s="108"/>
      <c r="CZ25" s="108" t="e">
        <f>#REF!</f>
        <v>#REF!</v>
      </c>
      <c r="DA25" s="108"/>
      <c r="DB25" s="108"/>
      <c r="DC25" s="108" t="e">
        <f>#REF!</f>
        <v>#REF!</v>
      </c>
      <c r="DD25" s="108" t="e">
        <f>#REF!</f>
        <v>#REF!</v>
      </c>
      <c r="DE25" s="116"/>
      <c r="DF25" s="108"/>
      <c r="DG25" s="108"/>
      <c r="DH25" s="108"/>
      <c r="DI25" s="108">
        <f>'D W-4'!AS23</f>
        <v>0</v>
      </c>
      <c r="DJ25" s="108"/>
      <c r="DK25" s="108"/>
      <c r="DL25" s="108"/>
      <c r="DM25" s="108" t="e">
        <f>#REF!</f>
        <v>#REF!</v>
      </c>
      <c r="DN25" s="116"/>
      <c r="DO25" s="112">
        <v>0</v>
      </c>
      <c r="DP2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1.9499999999999997</v>
      </c>
      <c r="DQ25" s="108">
        <f>AVERAGE(Table1104611172[[#This Row],[Column4]],Table1104611172[[#This Row],[Column13]],Table1104611172[[#This Row],[Column22]],Table1104611172[[#This Row],[Column31]])</f>
        <v>1.75</v>
      </c>
      <c r="DR2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5" s="108" t="e">
        <f>AVERAGE(Table1104611172[[#This Row],[Column6]],Table1104611172[[#This Row],[Column15]],Table1104611172[[#This Row],[Column24]],Table1104611172[[#This Row],[Column33]])</f>
        <v>#REF!</v>
      </c>
      <c r="DT25" s="112"/>
      <c r="DU2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5" s="108"/>
      <c r="DX25" s="108">
        <f>'R P -4'!CT25</f>
        <v>0</v>
      </c>
      <c r="DY25" s="107" t="e">
        <f>AVERAGE('Reflection -3'!CO25,'Reflection -2'!CN25,'R P -4'!CT25,'R P - 3'!CS25,'R P- 2'!CS25,#REF!)</f>
        <v>#REF!</v>
      </c>
      <c r="DZ25" s="107" t="e">
        <f>AVERAGE('Reflection -3'!CP25,'Reflection -2'!CO25,'R P- 2'!CT25,#REF!)</f>
        <v>#REF!</v>
      </c>
    </row>
    <row r="26" spans="1:130" ht="23.1" customHeight="1" x14ac:dyDescent="0.3">
      <c r="A26" s="5">
        <v>23</v>
      </c>
      <c r="B26" s="5" t="s">
        <v>224</v>
      </c>
      <c r="C26" s="14" t="s">
        <v>225</v>
      </c>
      <c r="D26" s="5" t="s">
        <v>449</v>
      </c>
      <c r="E26" s="5" t="s">
        <v>160</v>
      </c>
      <c r="F26" s="5" t="str">
        <f>REPT(CHAR(160),10)&amp;Table1104611172[[#This Row],[Column1]]</f>
        <v>          B</v>
      </c>
      <c r="G26" s="107"/>
      <c r="H26" s="107">
        <f>'RP 1'!Q25</f>
        <v>2.8</v>
      </c>
      <c r="I26" s="107">
        <f>'RP 1'!W25</f>
        <v>2</v>
      </c>
      <c r="J26" s="107" t="e">
        <f>'RP 1'!#REF!</f>
        <v>#REF!</v>
      </c>
      <c r="K26" s="107" t="e">
        <f>'RP 1'!#REF!</f>
        <v>#REF!</v>
      </c>
      <c r="L26" s="107"/>
      <c r="M26" s="107">
        <f>'RP 1'!AU25</f>
        <v>2</v>
      </c>
      <c r="N26" s="107">
        <f>'RP 1'!AZ25</f>
        <v>1</v>
      </c>
      <c r="O26" s="107">
        <f>'RP 1'!BG25</f>
        <v>0</v>
      </c>
      <c r="P26" s="113"/>
      <c r="Q26" s="107"/>
      <c r="R26" s="107">
        <f>'R P- 2'!Q25</f>
        <v>2.6</v>
      </c>
      <c r="S26" s="107">
        <f>'R P- 2'!W25</f>
        <v>2.6666666666666665</v>
      </c>
      <c r="T26" s="107">
        <f>'R P- 2'!AC25</f>
        <v>2.5</v>
      </c>
      <c r="U26" s="107">
        <f>'R P- 2'!AI25</f>
        <v>2.5</v>
      </c>
      <c r="V26" s="107"/>
      <c r="W26" s="107">
        <f>'R P- 2'!AU25</f>
        <v>3</v>
      </c>
      <c r="X26" s="107">
        <f>'R P- 2'!BA25</f>
        <v>2.6666666666666665</v>
      </c>
      <c r="Y26" s="107">
        <f>'R P- 2'!BG25</f>
        <v>2</v>
      </c>
      <c r="Z26" s="113"/>
      <c r="AA26" s="107"/>
      <c r="AB26" s="107">
        <f>'R P - 3'!Q25</f>
        <v>0</v>
      </c>
      <c r="AC26" s="107">
        <f>'R P - 3'!W25</f>
        <v>2</v>
      </c>
      <c r="AD26" s="107">
        <f>'R P - 3'!AC25</f>
        <v>1</v>
      </c>
      <c r="AE26" s="107">
        <f>'R P - 3'!AI25</f>
        <v>2</v>
      </c>
      <c r="AF26" s="107"/>
      <c r="AG26" s="112">
        <f>'R P - 3'!AU25</f>
        <v>2</v>
      </c>
      <c r="AH26" s="112">
        <f>'R P - 3'!BA25</f>
        <v>0</v>
      </c>
      <c r="AI26" s="107">
        <f>'R P - 3'!BG25</f>
        <v>0</v>
      </c>
      <c r="AJ26" s="113"/>
      <c r="AK26" s="107"/>
      <c r="AL26" s="107">
        <f>'R P -4'!Q25</f>
        <v>3.8</v>
      </c>
      <c r="AM26" s="107">
        <f>'R P -4'!W25</f>
        <v>3</v>
      </c>
      <c r="AN26" s="107">
        <f>'R P -4'!AC25</f>
        <v>3</v>
      </c>
      <c r="AO26" s="107">
        <f>'R P -4'!AI25</f>
        <v>5</v>
      </c>
      <c r="AP26" s="107"/>
      <c r="AQ26" s="107">
        <f>'R P -4'!AU25</f>
        <v>3.6666666666666665</v>
      </c>
      <c r="AR26" s="107">
        <f>'R P -4'!BA25</f>
        <v>5</v>
      </c>
      <c r="AS26" s="107">
        <f>'R P -4'!BG25</f>
        <v>3.5</v>
      </c>
      <c r="AT26" s="113"/>
      <c r="AU26" s="107"/>
      <c r="AV26" s="107">
        <f>'Reflection -1 '!R25</f>
        <v>0</v>
      </c>
      <c r="AW26" s="107"/>
      <c r="AX26" s="107"/>
      <c r="AY26" s="107"/>
      <c r="AZ26" s="107"/>
      <c r="BA26" s="112"/>
      <c r="BB26" s="112">
        <f>'Reflection -1 '!BB25</f>
        <v>0</v>
      </c>
      <c r="BC26" s="113"/>
      <c r="BD26" s="107"/>
      <c r="BE26" s="107">
        <f>'Reflection -2'!Q25</f>
        <v>0</v>
      </c>
      <c r="BF26" s="107"/>
      <c r="BG26" s="107"/>
      <c r="BH26" s="107"/>
      <c r="BI26" s="107"/>
      <c r="BJ26" s="107"/>
      <c r="BK26" s="107">
        <f>'Reflection -2'!BA25</f>
        <v>0</v>
      </c>
      <c r="BL26" s="113"/>
      <c r="BM26" s="107"/>
      <c r="BN26" s="107">
        <f>'Reflection -3'!Q25</f>
        <v>0</v>
      </c>
      <c r="BO26" s="107"/>
      <c r="BP26" s="107"/>
      <c r="BQ26" s="107"/>
      <c r="BR26" s="107"/>
      <c r="BS26" s="107"/>
      <c r="BT26" s="107">
        <f>'Reflection -3'!BA25</f>
        <v>0</v>
      </c>
      <c r="BU26" s="113"/>
      <c r="BV26" s="107"/>
      <c r="BW26" s="107">
        <f>'Reflection -3'!Q25</f>
        <v>0</v>
      </c>
      <c r="BX26" s="107"/>
      <c r="BY26" s="107"/>
      <c r="BZ26" s="107"/>
      <c r="CA26" s="107"/>
      <c r="CB26" s="107"/>
      <c r="CC26" s="107">
        <f>'Reflection -4'!BA25</f>
        <v>0</v>
      </c>
      <c r="CD26" s="113"/>
      <c r="CE26" s="107"/>
      <c r="CF26" s="107"/>
      <c r="CG26" s="107"/>
      <c r="CH26" s="107">
        <f>Table121516589[[#This Row],[Column30]]</f>
        <v>0</v>
      </c>
      <c r="CI26" s="107"/>
      <c r="CJ26" s="107"/>
      <c r="CK26" s="107">
        <f>Table121516589[[#This Row],[Column48]]</f>
        <v>0</v>
      </c>
      <c r="CL26" s="107">
        <f>Table121516589[[#This Row],[Column54]]</f>
        <v>0</v>
      </c>
      <c r="CM26" s="113"/>
      <c r="CN26" s="107"/>
      <c r="CO26" s="107"/>
      <c r="CP26" s="107"/>
      <c r="CQ26" s="107" t="e">
        <f>#REF!</f>
        <v>#REF!</v>
      </c>
      <c r="CR26" s="107"/>
      <c r="CS26" s="107"/>
      <c r="CT26" s="107" t="e">
        <f>#REF!</f>
        <v>#REF!</v>
      </c>
      <c r="CU26" s="107" t="e">
        <f>#REF!</f>
        <v>#REF!</v>
      </c>
      <c r="CV26" s="109"/>
      <c r="CW26" s="107"/>
      <c r="CX26" s="107"/>
      <c r="CY26" s="107"/>
      <c r="CZ26" s="107" t="e">
        <f>#REF!</f>
        <v>#REF!</v>
      </c>
      <c r="DA26" s="107"/>
      <c r="DB26" s="107"/>
      <c r="DC26" s="107" t="e">
        <f>#REF!</f>
        <v>#REF!</v>
      </c>
      <c r="DD26" s="107" t="e">
        <f>#REF!</f>
        <v>#REF!</v>
      </c>
      <c r="DE26" s="109"/>
      <c r="DF26" s="107"/>
      <c r="DG26" s="107"/>
      <c r="DH26" s="107"/>
      <c r="DI26" s="107">
        <f>'D W-4'!AS24</f>
        <v>0</v>
      </c>
      <c r="DJ26" s="107"/>
      <c r="DK26" s="107"/>
      <c r="DL26" s="107"/>
      <c r="DM26" s="107" t="e">
        <f>#REF!</f>
        <v>#REF!</v>
      </c>
      <c r="DN26" s="109"/>
      <c r="DO26" s="112">
        <v>0</v>
      </c>
      <c r="DP2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1.1499999999999999</v>
      </c>
      <c r="DQ26" s="107">
        <f>AVERAGE(Table1104611172[[#This Row],[Column4]],Table1104611172[[#This Row],[Column13]],Table1104611172[[#This Row],[Column22]],Table1104611172[[#This Row],[Column31]])</f>
        <v>2.4166666666666665</v>
      </c>
      <c r="DR2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6" s="107" t="e">
        <f>AVERAGE(Table1104611172[[#This Row],[Column6]],Table1104611172[[#This Row],[Column15]],Table1104611172[[#This Row],[Column24]],Table1104611172[[#This Row],[Column33]])</f>
        <v>#REF!</v>
      </c>
      <c r="DT26" s="112"/>
      <c r="DU2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6" s="108"/>
      <c r="DX26" s="108">
        <f>'R P -4'!CT26</f>
        <v>0</v>
      </c>
      <c r="DY26" s="108" t="e">
        <f>AVERAGE('Reflection -3'!CO26,'Reflection -2'!CN26,'R P -4'!CT26,'R P - 3'!CS26,'R P- 2'!CS26,#REF!)</f>
        <v>#REF!</v>
      </c>
      <c r="DZ26" s="108" t="e">
        <f>AVERAGE('Reflection -3'!CP26,'Reflection -2'!CO26,'R P- 2'!CT26,#REF!)</f>
        <v>#REF!</v>
      </c>
    </row>
    <row r="27" spans="1:130" ht="23.1" customHeight="1" x14ac:dyDescent="0.3">
      <c r="A27" s="5">
        <v>24</v>
      </c>
      <c r="B27" s="5" t="s">
        <v>296</v>
      </c>
      <c r="C27" s="14" t="s">
        <v>108</v>
      </c>
      <c r="D27" s="5" t="s">
        <v>449</v>
      </c>
      <c r="E27" s="5" t="s">
        <v>34</v>
      </c>
      <c r="F27" s="5" t="str">
        <f>REPT(CHAR(160),10)&amp;Table1104611172[[#This Row],[Column1]]</f>
        <v>          A</v>
      </c>
      <c r="G27" s="108"/>
      <c r="H27" s="108">
        <f>'RP 1'!Q26</f>
        <v>0</v>
      </c>
      <c r="I27" s="108">
        <f>'RP 1'!W26</f>
        <v>0</v>
      </c>
      <c r="J27" s="108" t="e">
        <f>'RP 1'!#REF!</f>
        <v>#REF!</v>
      </c>
      <c r="K27" s="108" t="e">
        <f>'RP 1'!#REF!</f>
        <v>#REF!</v>
      </c>
      <c r="L27" s="108"/>
      <c r="M27" s="108">
        <f>'RP 1'!AU26</f>
        <v>0</v>
      </c>
      <c r="N27" s="108">
        <f>'RP 1'!AZ26</f>
        <v>0</v>
      </c>
      <c r="O27" s="108">
        <f>'RP 1'!BG26</f>
        <v>0</v>
      </c>
      <c r="P27" s="111"/>
      <c r="Q27" s="108"/>
      <c r="R27" s="108">
        <f>'R P- 2'!Q26</f>
        <v>3.6</v>
      </c>
      <c r="S27" s="108">
        <f>'R P- 2'!W26</f>
        <v>2</v>
      </c>
      <c r="T27" s="108">
        <f>'R P- 2'!AC26</f>
        <v>2</v>
      </c>
      <c r="U27" s="108">
        <f>'R P- 2'!AI26</f>
        <v>2</v>
      </c>
      <c r="V27" s="108"/>
      <c r="W27" s="108">
        <f>'R P- 2'!AU26</f>
        <v>2</v>
      </c>
      <c r="X27" s="108">
        <f>'R P- 2'!BA26</f>
        <v>2</v>
      </c>
      <c r="Y27" s="108">
        <f>'R P- 2'!BG26</f>
        <v>3</v>
      </c>
      <c r="Z27" s="111"/>
      <c r="AA27" s="108"/>
      <c r="AB27" s="108">
        <f>'R P - 3'!Q26</f>
        <v>3</v>
      </c>
      <c r="AC27" s="108">
        <f>'R P - 3'!W26</f>
        <v>0</v>
      </c>
      <c r="AD27" s="108">
        <f>'R P - 3'!AC26</f>
        <v>0</v>
      </c>
      <c r="AE27" s="108">
        <f>'R P - 3'!AI26</f>
        <v>0</v>
      </c>
      <c r="AF27" s="108"/>
      <c r="AG27" s="110">
        <f>'R P - 3'!AU26</f>
        <v>0</v>
      </c>
      <c r="AH27" s="110">
        <f>'R P - 3'!BA26</f>
        <v>0</v>
      </c>
      <c r="AI27" s="108">
        <f>'R P - 3'!BG26</f>
        <v>0</v>
      </c>
      <c r="AJ27" s="111"/>
      <c r="AK27" s="108"/>
      <c r="AL27" s="108">
        <f>'R P -4'!Q26</f>
        <v>3.6</v>
      </c>
      <c r="AM27" s="108">
        <f>'R P -4'!W26</f>
        <v>2.3333333333333335</v>
      </c>
      <c r="AN27" s="108">
        <f>'R P -4'!AC26</f>
        <v>2</v>
      </c>
      <c r="AO27" s="108">
        <f>'R P -4'!AI26</f>
        <v>2</v>
      </c>
      <c r="AP27" s="108"/>
      <c r="AQ27" s="108">
        <f>'R P -4'!AU26</f>
        <v>2</v>
      </c>
      <c r="AR27" s="108">
        <f>'R P -4'!BA26</f>
        <v>2</v>
      </c>
      <c r="AS27" s="108">
        <f>'R P -4'!BG26</f>
        <v>3</v>
      </c>
      <c r="AT27" s="111"/>
      <c r="AU27" s="108"/>
      <c r="AV27" s="108">
        <f>'Reflection -1 '!R26</f>
        <v>2.6666666666666665</v>
      </c>
      <c r="AW27" s="108"/>
      <c r="AX27" s="108"/>
      <c r="AY27" s="108"/>
      <c r="AZ27" s="108"/>
      <c r="BA27" s="110"/>
      <c r="BB27" s="110">
        <f>'Reflection -1 '!BB26</f>
        <v>3.5</v>
      </c>
      <c r="BC27" s="111"/>
      <c r="BD27" s="108"/>
      <c r="BE27" s="108">
        <f>'Reflection -2'!Q26</f>
        <v>2.3333333333333335</v>
      </c>
      <c r="BF27" s="108"/>
      <c r="BG27" s="108"/>
      <c r="BH27" s="108"/>
      <c r="BI27" s="108"/>
      <c r="BJ27" s="108"/>
      <c r="BK27" s="108">
        <f>'Reflection -2'!BA26</f>
        <v>2.5</v>
      </c>
      <c r="BL27" s="111"/>
      <c r="BM27" s="108"/>
      <c r="BN27" s="108">
        <f>'Reflection -3'!Q26</f>
        <v>0</v>
      </c>
      <c r="BO27" s="108"/>
      <c r="BP27" s="108"/>
      <c r="BQ27" s="108"/>
      <c r="BR27" s="108"/>
      <c r="BS27" s="108"/>
      <c r="BT27" s="108">
        <f>'Reflection -3'!BA26</f>
        <v>0</v>
      </c>
      <c r="BU27" s="111"/>
      <c r="BV27" s="108"/>
      <c r="BW27" s="108">
        <f>'Reflection -3'!Q26</f>
        <v>0</v>
      </c>
      <c r="BX27" s="108"/>
      <c r="BY27" s="108"/>
      <c r="BZ27" s="108"/>
      <c r="CA27" s="108"/>
      <c r="CB27" s="108"/>
      <c r="CC27" s="108">
        <f>'Reflection -4'!BA26</f>
        <v>2.5</v>
      </c>
      <c r="CD27" s="111"/>
      <c r="CE27" s="108"/>
      <c r="CF27" s="108"/>
      <c r="CG27" s="108"/>
      <c r="CH27" s="108">
        <f>Table121516589[[#This Row],[Column30]]</f>
        <v>0</v>
      </c>
      <c r="CI27" s="108"/>
      <c r="CJ27" s="108"/>
      <c r="CK27" s="108">
        <f>Table121516589[[#This Row],[Column48]]</f>
        <v>0</v>
      </c>
      <c r="CL27" s="108">
        <f>Table121516589[[#This Row],[Column54]]</f>
        <v>0</v>
      </c>
      <c r="CM27" s="111"/>
      <c r="CN27" s="108"/>
      <c r="CO27" s="108"/>
      <c r="CP27" s="108"/>
      <c r="CQ27" s="108" t="e">
        <f>#REF!</f>
        <v>#REF!</v>
      </c>
      <c r="CR27" s="108"/>
      <c r="CS27" s="108"/>
      <c r="CT27" s="108" t="e">
        <f>#REF!</f>
        <v>#REF!</v>
      </c>
      <c r="CU27" s="108" t="e">
        <f>#REF!</f>
        <v>#REF!</v>
      </c>
      <c r="CV27" s="116"/>
      <c r="CW27" s="108"/>
      <c r="CX27" s="108"/>
      <c r="CY27" s="108"/>
      <c r="CZ27" s="108" t="e">
        <f>#REF!</f>
        <v>#REF!</v>
      </c>
      <c r="DA27" s="108"/>
      <c r="DB27" s="108"/>
      <c r="DC27" s="108" t="e">
        <f>#REF!</f>
        <v>#REF!</v>
      </c>
      <c r="DD27" s="108" t="e">
        <f>#REF!</f>
        <v>#REF!</v>
      </c>
      <c r="DE27" s="116"/>
      <c r="DF27" s="108"/>
      <c r="DG27" s="108"/>
      <c r="DH27" s="108"/>
      <c r="DI27" s="108">
        <f>'D W-4'!AS25</f>
        <v>0</v>
      </c>
      <c r="DJ27" s="108"/>
      <c r="DK27" s="108"/>
      <c r="DL27" s="108"/>
      <c r="DM27" s="108" t="e">
        <f>#REF!</f>
        <v>#REF!</v>
      </c>
      <c r="DN27" s="116"/>
      <c r="DO27" s="112">
        <v>0</v>
      </c>
      <c r="DP2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1.9</v>
      </c>
      <c r="DQ27" s="108">
        <f>AVERAGE(Table1104611172[[#This Row],[Column4]],Table1104611172[[#This Row],[Column13]],Table1104611172[[#This Row],[Column22]],Table1104611172[[#This Row],[Column31]])</f>
        <v>1.0833333333333335</v>
      </c>
      <c r="DR2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7" s="108" t="e">
        <f>AVERAGE(Table1104611172[[#This Row],[Column6]],Table1104611172[[#This Row],[Column15]],Table1104611172[[#This Row],[Column24]],Table1104611172[[#This Row],[Column33]])</f>
        <v>#REF!</v>
      </c>
      <c r="DT27" s="112"/>
      <c r="DU2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7" s="108"/>
      <c r="DX27" s="108">
        <f>'R P -4'!CT27</f>
        <v>0</v>
      </c>
      <c r="DY27" s="107" t="e">
        <f>AVERAGE('Reflection -3'!CO27,'Reflection -2'!CN27,'R P -4'!CT27,'R P - 3'!CS27,'R P- 2'!CS27,#REF!)</f>
        <v>#REF!</v>
      </c>
      <c r="DZ27" s="107" t="e">
        <f>AVERAGE('Reflection -3'!CP27,'Reflection -2'!CO27,'R P- 2'!CT27,#REF!)</f>
        <v>#REF!</v>
      </c>
    </row>
    <row r="28" spans="1:130" ht="23.1" customHeight="1" x14ac:dyDescent="0.3">
      <c r="A28" s="5">
        <v>25</v>
      </c>
      <c r="B28" s="5" t="s">
        <v>240</v>
      </c>
      <c r="C28" s="14" t="s">
        <v>241</v>
      </c>
      <c r="D28" s="5" t="s">
        <v>449</v>
      </c>
      <c r="E28" s="5" t="s">
        <v>160</v>
      </c>
      <c r="F28" s="5" t="str">
        <f>REPT(CHAR(160),10)&amp;Table1104611172[[#This Row],[Column1]]</f>
        <v>          B</v>
      </c>
      <c r="G28" s="107"/>
      <c r="H28" s="107">
        <f>'RP 1'!Q27</f>
        <v>3</v>
      </c>
      <c r="I28" s="107">
        <f>'RP 1'!W27</f>
        <v>3</v>
      </c>
      <c r="J28" s="107" t="e">
        <f>'RP 1'!#REF!</f>
        <v>#REF!</v>
      </c>
      <c r="K28" s="107" t="e">
        <f>'RP 1'!#REF!</f>
        <v>#REF!</v>
      </c>
      <c r="L28" s="107"/>
      <c r="M28" s="107">
        <f>'RP 1'!AU27</f>
        <v>3</v>
      </c>
      <c r="N28" s="107">
        <f>'RP 1'!AZ27</f>
        <v>4</v>
      </c>
      <c r="O28" s="107">
        <f>'RP 1'!BG27</f>
        <v>0</v>
      </c>
      <c r="P28" s="113"/>
      <c r="Q28" s="107"/>
      <c r="R28" s="107">
        <f>'R P- 2'!Q27</f>
        <v>3</v>
      </c>
      <c r="S28" s="107">
        <f>'R P- 2'!W27</f>
        <v>3</v>
      </c>
      <c r="T28" s="107">
        <f>'R P- 2'!AC27</f>
        <v>3</v>
      </c>
      <c r="U28" s="107">
        <f>'R P- 2'!AI27</f>
        <v>3</v>
      </c>
      <c r="V28" s="107"/>
      <c r="W28" s="107">
        <f>'R P- 2'!AU27</f>
        <v>3</v>
      </c>
      <c r="X28" s="107">
        <f>'R P- 2'!BA27</f>
        <v>2.75</v>
      </c>
      <c r="Y28" s="107">
        <f>'R P- 2'!BG27</f>
        <v>3</v>
      </c>
      <c r="Z28" s="113"/>
      <c r="AA28" s="107"/>
      <c r="AB28" s="107">
        <f>'R P - 3'!Q27</f>
        <v>2</v>
      </c>
      <c r="AC28" s="107">
        <f>'R P - 3'!W27</f>
        <v>1.3333333333333333</v>
      </c>
      <c r="AD28" s="107">
        <f>'R P - 3'!AC27</f>
        <v>1.5</v>
      </c>
      <c r="AE28" s="107">
        <f>'R P - 3'!AI27</f>
        <v>2</v>
      </c>
      <c r="AF28" s="107"/>
      <c r="AG28" s="112">
        <f>'R P - 3'!AU27</f>
        <v>2</v>
      </c>
      <c r="AH28" s="112">
        <f>'R P - 3'!BA27</f>
        <v>0</v>
      </c>
      <c r="AI28" s="107">
        <f>'R P - 3'!BG27</f>
        <v>0</v>
      </c>
      <c r="AJ28" s="113"/>
      <c r="AK28" s="107"/>
      <c r="AL28" s="107">
        <f>'R P -4'!Q27</f>
        <v>3.4</v>
      </c>
      <c r="AM28" s="107">
        <f>'R P -4'!W27</f>
        <v>4.333333333333333</v>
      </c>
      <c r="AN28" s="107">
        <f>'R P -4'!AC27</f>
        <v>4</v>
      </c>
      <c r="AO28" s="107">
        <f>'R P -4'!AI27</f>
        <v>5</v>
      </c>
      <c r="AP28" s="107"/>
      <c r="AQ28" s="107">
        <f>'R P -4'!AU27</f>
        <v>5</v>
      </c>
      <c r="AR28" s="107">
        <f>'R P -4'!BA27</f>
        <v>5</v>
      </c>
      <c r="AS28" s="107">
        <f>'R P -4'!BG27</f>
        <v>3</v>
      </c>
      <c r="AT28" s="113"/>
      <c r="AU28" s="107"/>
      <c r="AV28" s="107">
        <f>'Reflection -1 '!R27</f>
        <v>2.6666666666666665</v>
      </c>
      <c r="AW28" s="107"/>
      <c r="AX28" s="107"/>
      <c r="AY28" s="107"/>
      <c r="AZ28" s="107"/>
      <c r="BA28" s="112"/>
      <c r="BB28" s="112">
        <f>'Reflection -1 '!BB27</f>
        <v>3.5</v>
      </c>
      <c r="BC28" s="113"/>
      <c r="BD28" s="107"/>
      <c r="BE28" s="107">
        <f>'Reflection -2'!Q27</f>
        <v>3.3333333333333335</v>
      </c>
      <c r="BF28" s="107"/>
      <c r="BG28" s="107"/>
      <c r="BH28" s="107"/>
      <c r="BI28" s="107"/>
      <c r="BJ28" s="107"/>
      <c r="BK28" s="107">
        <f>'Reflection -2'!BA27</f>
        <v>2.5</v>
      </c>
      <c r="BL28" s="113"/>
      <c r="BM28" s="107"/>
      <c r="BN28" s="107">
        <f>'Reflection -3'!Q27</f>
        <v>2.6666666666666665</v>
      </c>
      <c r="BO28" s="107"/>
      <c r="BP28" s="107"/>
      <c r="BQ28" s="107"/>
      <c r="BR28" s="107"/>
      <c r="BS28" s="107"/>
      <c r="BT28" s="107">
        <f>'Reflection -3'!BA27</f>
        <v>1.6666666666666667</v>
      </c>
      <c r="BU28" s="113"/>
      <c r="BV28" s="107"/>
      <c r="BW28" s="107">
        <f>'Reflection -3'!Q27</f>
        <v>2.6666666666666665</v>
      </c>
      <c r="BX28" s="107"/>
      <c r="BY28" s="107"/>
      <c r="BZ28" s="107"/>
      <c r="CA28" s="107"/>
      <c r="CB28" s="107"/>
      <c r="CC28" s="107">
        <f>'Reflection -4'!BA27</f>
        <v>2.5</v>
      </c>
      <c r="CD28" s="113"/>
      <c r="CE28" s="107"/>
      <c r="CF28" s="107"/>
      <c r="CG28" s="107"/>
      <c r="CH28" s="107">
        <f>Table121516589[[#This Row],[Column30]]</f>
        <v>0</v>
      </c>
      <c r="CI28" s="107"/>
      <c r="CJ28" s="107"/>
      <c r="CK28" s="107">
        <f>Table121516589[[#This Row],[Column48]]</f>
        <v>0</v>
      </c>
      <c r="CL28" s="107">
        <f>Table121516589[[#This Row],[Column54]]</f>
        <v>0</v>
      </c>
      <c r="CM28" s="113"/>
      <c r="CN28" s="107"/>
      <c r="CO28" s="107"/>
      <c r="CP28" s="107"/>
      <c r="CQ28" s="107" t="e">
        <f>#REF!</f>
        <v>#REF!</v>
      </c>
      <c r="CR28" s="107"/>
      <c r="CS28" s="107"/>
      <c r="CT28" s="107" t="e">
        <f>#REF!</f>
        <v>#REF!</v>
      </c>
      <c r="CU28" s="107" t="e">
        <f>#REF!</f>
        <v>#REF!</v>
      </c>
      <c r="CV28" s="109"/>
      <c r="CW28" s="107"/>
      <c r="CX28" s="107"/>
      <c r="CY28" s="107"/>
      <c r="CZ28" s="107" t="e">
        <f>#REF!</f>
        <v>#REF!</v>
      </c>
      <c r="DA28" s="107"/>
      <c r="DB28" s="107"/>
      <c r="DC28" s="107" t="e">
        <f>#REF!</f>
        <v>#REF!</v>
      </c>
      <c r="DD28" s="107" t="e">
        <f>#REF!</f>
        <v>#REF!</v>
      </c>
      <c r="DE28" s="109"/>
      <c r="DF28" s="107"/>
      <c r="DG28" s="107"/>
      <c r="DH28" s="107"/>
      <c r="DI28" s="107">
        <f>'D W-4'!AS26</f>
        <v>0</v>
      </c>
      <c r="DJ28" s="107"/>
      <c r="DK28" s="107"/>
      <c r="DL28" s="107"/>
      <c r="DM28" s="107" t="e">
        <f>#REF!</f>
        <v>#REF!</v>
      </c>
      <c r="DN28" s="109"/>
      <c r="DO28" s="112">
        <v>0</v>
      </c>
      <c r="DP2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2.8416666666666668</v>
      </c>
      <c r="DQ28" s="107">
        <f>AVERAGE(Table1104611172[[#This Row],[Column4]],Table1104611172[[#This Row],[Column13]],Table1104611172[[#This Row],[Column22]],Table1104611172[[#This Row],[Column31]])</f>
        <v>2.9166666666666665</v>
      </c>
      <c r="DR2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8" s="107" t="e">
        <f>AVERAGE(Table1104611172[[#This Row],[Column6]],Table1104611172[[#This Row],[Column15]],Table1104611172[[#This Row],[Column24]],Table1104611172[[#This Row],[Column33]])</f>
        <v>#REF!</v>
      </c>
      <c r="DT28" s="112"/>
      <c r="DU2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8" s="108"/>
      <c r="DX28" s="108">
        <f>'R P -4'!CT28</f>
        <v>0</v>
      </c>
      <c r="DY28" s="108" t="e">
        <f>AVERAGE('Reflection -3'!CO28,'Reflection -2'!CN28,'R P -4'!CT28,'R P - 3'!CS28,'R P- 2'!CS28,#REF!)</f>
        <v>#REF!</v>
      </c>
      <c r="DZ28" s="108" t="e">
        <f>AVERAGE('Reflection -3'!CP28,'Reflection -2'!CO28,'R P- 2'!CT28,#REF!)</f>
        <v>#REF!</v>
      </c>
    </row>
    <row r="29" spans="1:130" ht="23.1" customHeight="1" x14ac:dyDescent="0.3">
      <c r="A29" s="5">
        <v>26</v>
      </c>
      <c r="B29" s="5" t="s">
        <v>297</v>
      </c>
      <c r="C29" s="14" t="s">
        <v>298</v>
      </c>
      <c r="D29" s="5" t="s">
        <v>541</v>
      </c>
      <c r="E29" s="5" t="s">
        <v>492</v>
      </c>
      <c r="F29" s="5" t="str">
        <f>REPT(CHAR(160),10)&amp;Table1104611172[[#This Row],[Column1]]</f>
        <v>          C</v>
      </c>
      <c r="G29" s="108"/>
      <c r="H29" s="108" t="str">
        <f>'RP 1'!Q28</f>
        <v>0</v>
      </c>
      <c r="I29" s="108" t="str">
        <f>'RP 1'!W28</f>
        <v>0</v>
      </c>
      <c r="J29" s="108" t="e">
        <f>'RP 1'!#REF!</f>
        <v>#REF!</v>
      </c>
      <c r="K29" s="108" t="e">
        <f>'RP 1'!#REF!</f>
        <v>#REF!</v>
      </c>
      <c r="L29" s="108"/>
      <c r="M29" s="108" t="str">
        <f>'RP 1'!AU28</f>
        <v>0</v>
      </c>
      <c r="N29" s="108" t="str">
        <f>'RP 1'!AZ28</f>
        <v>0</v>
      </c>
      <c r="O29" s="108" t="str">
        <f>'RP 1'!BG28</f>
        <v>0</v>
      </c>
      <c r="P29" s="111"/>
      <c r="Q29" s="108"/>
      <c r="R29" s="108" t="str">
        <f>'R P- 2'!Q28</f>
        <v>0</v>
      </c>
      <c r="S29" s="108" t="str">
        <f>'R P- 2'!W28</f>
        <v>0</v>
      </c>
      <c r="T29" s="108" t="str">
        <f>'R P- 2'!AC28</f>
        <v>0</v>
      </c>
      <c r="U29" s="108" t="str">
        <f>'R P- 2'!AI28</f>
        <v>0</v>
      </c>
      <c r="V29" s="108"/>
      <c r="W29" s="108" t="str">
        <f>'R P- 2'!AU28</f>
        <v>0</v>
      </c>
      <c r="X29" s="108" t="str">
        <f>'R P- 2'!BA28</f>
        <v>0</v>
      </c>
      <c r="Y29" s="108" t="str">
        <f>'R P- 2'!BG28</f>
        <v>0</v>
      </c>
      <c r="Z29" s="111"/>
      <c r="AA29" s="108"/>
      <c r="AB29" s="108">
        <f>'R P - 3'!Q28</f>
        <v>2.2000000000000002</v>
      </c>
      <c r="AC29" s="108">
        <f>'R P - 3'!W28</f>
        <v>2</v>
      </c>
      <c r="AD29" s="108">
        <f>'R P - 3'!AC28</f>
        <v>1</v>
      </c>
      <c r="AE29" s="108">
        <f>'R P - 3'!AI28</f>
        <v>1.3333333333333333</v>
      </c>
      <c r="AF29" s="108"/>
      <c r="AG29" s="110">
        <f>'R P - 3'!AU28</f>
        <v>2</v>
      </c>
      <c r="AH29" s="110">
        <f>'R P - 3'!BA28</f>
        <v>2</v>
      </c>
      <c r="AI29" s="108">
        <f>'R P - 3'!BG28</f>
        <v>2</v>
      </c>
      <c r="AJ29" s="111"/>
      <c r="AK29" s="108"/>
      <c r="AL29" s="108" t="str">
        <f>'R P -4'!Q28</f>
        <v>0</v>
      </c>
      <c r="AM29" s="108" t="str">
        <f>'R P -4'!W28</f>
        <v>0</v>
      </c>
      <c r="AN29" s="108" t="str">
        <f>'R P -4'!AC28</f>
        <v>0</v>
      </c>
      <c r="AO29" s="108" t="str">
        <f>'R P -4'!AI28</f>
        <v>0</v>
      </c>
      <c r="AP29" s="108"/>
      <c r="AQ29" s="108" t="str">
        <f>'R P -4'!AU28</f>
        <v>0</v>
      </c>
      <c r="AR29" s="108" t="str">
        <f>'R P -4'!BA28</f>
        <v>0</v>
      </c>
      <c r="AS29" s="108" t="str">
        <f>'R P -4'!BG28</f>
        <v>0</v>
      </c>
      <c r="AT29" s="111"/>
      <c r="AU29" s="108"/>
      <c r="AV29" s="108" t="str">
        <f>'Reflection -1 '!R28</f>
        <v>0</v>
      </c>
      <c r="AW29" s="108"/>
      <c r="AX29" s="108"/>
      <c r="AY29" s="108"/>
      <c r="AZ29" s="108"/>
      <c r="BA29" s="110"/>
      <c r="BB29" s="110" t="str">
        <f>'Reflection -1 '!BB28</f>
        <v>0</v>
      </c>
      <c r="BC29" s="111"/>
      <c r="BD29" s="108"/>
      <c r="BE29" s="108" t="str">
        <f>'Reflection -2'!Q28</f>
        <v>0</v>
      </c>
      <c r="BF29" s="108"/>
      <c r="BG29" s="108"/>
      <c r="BH29" s="108"/>
      <c r="BI29" s="108"/>
      <c r="BJ29" s="108"/>
      <c r="BK29" s="108" t="str">
        <f>'Reflection -2'!BA28</f>
        <v>0</v>
      </c>
      <c r="BL29" s="111"/>
      <c r="BM29" s="108"/>
      <c r="BN29" s="108" t="str">
        <f>'Reflection -3'!Q28</f>
        <v>0</v>
      </c>
      <c r="BO29" s="108"/>
      <c r="BP29" s="108"/>
      <c r="BQ29" s="108"/>
      <c r="BR29" s="108"/>
      <c r="BS29" s="108"/>
      <c r="BT29" s="108" t="str">
        <f>'Reflection -3'!BA28</f>
        <v>0</v>
      </c>
      <c r="BU29" s="111"/>
      <c r="BV29" s="108"/>
      <c r="BW29" s="108" t="str">
        <f>'Reflection -3'!Q28</f>
        <v>0</v>
      </c>
      <c r="BX29" s="108"/>
      <c r="BY29" s="108"/>
      <c r="BZ29" s="108"/>
      <c r="CA29" s="108"/>
      <c r="CB29" s="108"/>
      <c r="CC29" s="108" t="str">
        <f>'Reflection -4'!BA28</f>
        <v>0</v>
      </c>
      <c r="CD29" s="111"/>
      <c r="CE29" s="108"/>
      <c r="CF29" s="108"/>
      <c r="CG29" s="108"/>
      <c r="CH29" s="108">
        <f>Table121516589[[#This Row],[Column30]]</f>
        <v>0</v>
      </c>
      <c r="CI29" s="108"/>
      <c r="CJ29" s="108"/>
      <c r="CK29" s="108">
        <f>Table121516589[[#This Row],[Column48]]</f>
        <v>0</v>
      </c>
      <c r="CL29" s="108">
        <f>Table121516589[[#This Row],[Column54]]</f>
        <v>0</v>
      </c>
      <c r="CM29" s="111"/>
      <c r="CN29" s="108"/>
      <c r="CO29" s="108"/>
      <c r="CP29" s="108"/>
      <c r="CQ29" s="108" t="e">
        <f>#REF!</f>
        <v>#REF!</v>
      </c>
      <c r="CR29" s="108"/>
      <c r="CS29" s="108"/>
      <c r="CT29" s="108" t="e">
        <f>#REF!</f>
        <v>#REF!</v>
      </c>
      <c r="CU29" s="108" t="e">
        <f>#REF!</f>
        <v>#REF!</v>
      </c>
      <c r="CV29" s="116"/>
      <c r="CW29" s="108"/>
      <c r="CX29" s="108"/>
      <c r="CY29" s="108"/>
      <c r="CZ29" s="108" t="e">
        <f>#REF!</f>
        <v>#REF!</v>
      </c>
      <c r="DA29" s="108"/>
      <c r="DB29" s="108"/>
      <c r="DC29" s="108" t="e">
        <f>#REF!</f>
        <v>#REF!</v>
      </c>
      <c r="DD29" s="108" t="e">
        <f>#REF!</f>
        <v>#REF!</v>
      </c>
      <c r="DE29" s="116"/>
      <c r="DF29" s="108"/>
      <c r="DG29" s="108"/>
      <c r="DH29" s="108"/>
      <c r="DI29" s="108">
        <f>'D W-4'!AS27</f>
        <v>0</v>
      </c>
      <c r="DJ29" s="108"/>
      <c r="DK29" s="108"/>
      <c r="DL29" s="108"/>
      <c r="DM29" s="108" t="e">
        <f>#REF!</f>
        <v>#REF!</v>
      </c>
      <c r="DN29" s="116"/>
      <c r="DO29" s="112">
        <v>0</v>
      </c>
      <c r="DP2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2.2000000000000002</v>
      </c>
      <c r="DQ29" s="108">
        <f>AVERAGE(Table1104611172[[#This Row],[Column4]],Table1104611172[[#This Row],[Column13]],Table1104611172[[#This Row],[Column22]],Table1104611172[[#This Row],[Column31]])</f>
        <v>2</v>
      </c>
      <c r="DR2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9" s="108" t="e">
        <f>AVERAGE(Table1104611172[[#This Row],[Column6]],Table1104611172[[#This Row],[Column15]],Table1104611172[[#This Row],[Column24]],Table1104611172[[#This Row],[Column33]])</f>
        <v>#REF!</v>
      </c>
      <c r="DT29" s="112"/>
      <c r="DU2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9" s="108"/>
      <c r="DX29" s="108">
        <f>'R P -4'!CT29</f>
        <v>0</v>
      </c>
      <c r="DY29" s="107" t="e">
        <f>AVERAGE('Reflection -3'!CO29,'Reflection -2'!CN29,'R P -4'!CT29,'R P - 3'!CS29,'R P- 2'!CS29,#REF!)</f>
        <v>#REF!</v>
      </c>
      <c r="DZ29" s="107" t="e">
        <f>AVERAGE('Reflection -3'!CP29,'Reflection -2'!CO29,'R P- 2'!CT29,#REF!)</f>
        <v>#REF!</v>
      </c>
    </row>
    <row r="30" spans="1:130" ht="23.1" customHeight="1" x14ac:dyDescent="0.3">
      <c r="A30" s="5">
        <v>27</v>
      </c>
      <c r="B30" s="5" t="s">
        <v>256</v>
      </c>
      <c r="C30" s="14" t="s">
        <v>257</v>
      </c>
      <c r="D30" s="5" t="s">
        <v>449</v>
      </c>
      <c r="E30" s="5" t="s">
        <v>160</v>
      </c>
      <c r="F30" s="5" t="str">
        <f>REPT(CHAR(160),10)&amp;Table1104611172[[#This Row],[Column1]]</f>
        <v>          B</v>
      </c>
      <c r="G30" s="107"/>
      <c r="H30" s="107">
        <f>'RP 1'!Q29</f>
        <v>3.2</v>
      </c>
      <c r="I30" s="107">
        <f>'RP 1'!W29</f>
        <v>3</v>
      </c>
      <c r="J30" s="107" t="e">
        <f>'RP 1'!#REF!</f>
        <v>#REF!</v>
      </c>
      <c r="K30" s="107" t="e">
        <f>'RP 1'!#REF!</f>
        <v>#REF!</v>
      </c>
      <c r="L30" s="107"/>
      <c r="M30" s="107">
        <f>'RP 1'!AU29</f>
        <v>3</v>
      </c>
      <c r="N30" s="107">
        <f>'RP 1'!AZ29</f>
        <v>4</v>
      </c>
      <c r="O30" s="107">
        <f>'RP 1'!BG29</f>
        <v>0</v>
      </c>
      <c r="P30" s="113"/>
      <c r="Q30" s="107"/>
      <c r="R30" s="107">
        <f>'R P- 2'!Q29</f>
        <v>3</v>
      </c>
      <c r="S30" s="107">
        <f>'R P- 2'!W29</f>
        <v>3.3333333333333335</v>
      </c>
      <c r="T30" s="107">
        <f>'R P- 2'!AC29</f>
        <v>3.5</v>
      </c>
      <c r="U30" s="107">
        <f>'R P- 2'!AI29</f>
        <v>3</v>
      </c>
      <c r="V30" s="107"/>
      <c r="W30" s="107">
        <f>'R P- 2'!AU29</f>
        <v>3</v>
      </c>
      <c r="X30" s="107">
        <f>'R P- 2'!BA29</f>
        <v>2.75</v>
      </c>
      <c r="Y30" s="107">
        <f>'R P- 2'!BG29</f>
        <v>3</v>
      </c>
      <c r="Z30" s="113"/>
      <c r="AA30" s="107"/>
      <c r="AB30" s="107" t="str">
        <f>'R P - 3'!Q29</f>
        <v>0</v>
      </c>
      <c r="AC30" s="107" t="str">
        <f>'R P - 3'!W29</f>
        <v>0</v>
      </c>
      <c r="AD30" s="107">
        <f>'R P - 3'!AC29</f>
        <v>0</v>
      </c>
      <c r="AE30" s="107" t="str">
        <f>'R P - 3'!AI29</f>
        <v>0</v>
      </c>
      <c r="AF30" s="107"/>
      <c r="AG30" s="112" t="str">
        <f>'R P - 3'!AU29</f>
        <v>0</v>
      </c>
      <c r="AH30" s="112" t="str">
        <f>'R P - 3'!BA29</f>
        <v>0</v>
      </c>
      <c r="AI30" s="107" t="str">
        <f>'R P - 3'!BG29</f>
        <v>0</v>
      </c>
      <c r="AJ30" s="113"/>
      <c r="AK30" s="107"/>
      <c r="AL30" s="107" t="str">
        <f>'R P -4'!Q29</f>
        <v>0</v>
      </c>
      <c r="AM30" s="107" t="str">
        <f>'R P -4'!W29</f>
        <v>0</v>
      </c>
      <c r="AN30" s="107" t="str">
        <f>'R P -4'!AC29</f>
        <v>0</v>
      </c>
      <c r="AO30" s="107" t="str">
        <f>'R P -4'!AI29</f>
        <v>0</v>
      </c>
      <c r="AP30" s="107"/>
      <c r="AQ30" s="107" t="str">
        <f>'R P -4'!AU29</f>
        <v>0</v>
      </c>
      <c r="AR30" s="107" t="str">
        <f>'R P -4'!BA29</f>
        <v>0</v>
      </c>
      <c r="AS30" s="107" t="str">
        <f>'R P -4'!BG29</f>
        <v>0</v>
      </c>
      <c r="AT30" s="113"/>
      <c r="AU30" s="107"/>
      <c r="AV30" s="107">
        <f>'Reflection -1 '!R29</f>
        <v>2.3333333333333335</v>
      </c>
      <c r="AW30" s="107"/>
      <c r="AX30" s="107"/>
      <c r="AY30" s="107"/>
      <c r="AZ30" s="107"/>
      <c r="BA30" s="112"/>
      <c r="BB30" s="112">
        <f>'Reflection -1 '!BB29</f>
        <v>3.5</v>
      </c>
      <c r="BC30" s="113"/>
      <c r="BD30" s="107"/>
      <c r="BE30" s="107">
        <f>'Reflection -2'!Q29</f>
        <v>2.6666666666666665</v>
      </c>
      <c r="BF30" s="107"/>
      <c r="BG30" s="107"/>
      <c r="BH30" s="107"/>
      <c r="BI30" s="107"/>
      <c r="BJ30" s="107"/>
      <c r="BK30" s="107">
        <f>'Reflection -2'!BA29</f>
        <v>2.5</v>
      </c>
      <c r="BL30" s="113"/>
      <c r="BM30" s="107"/>
      <c r="BN30" s="107">
        <f>'Reflection -3'!Q29</f>
        <v>0</v>
      </c>
      <c r="BO30" s="107"/>
      <c r="BP30" s="107"/>
      <c r="BQ30" s="107"/>
      <c r="BR30" s="107"/>
      <c r="BS30" s="107"/>
      <c r="BT30" s="107">
        <f>'Reflection -3'!BA29</f>
        <v>0</v>
      </c>
      <c r="BU30" s="113"/>
      <c r="BV30" s="107"/>
      <c r="BW30" s="107">
        <f>'Reflection -3'!Q29</f>
        <v>0</v>
      </c>
      <c r="BX30" s="107"/>
      <c r="BY30" s="107"/>
      <c r="BZ30" s="107"/>
      <c r="CA30" s="107"/>
      <c r="CB30" s="107"/>
      <c r="CC30" s="107">
        <f>'Reflection -4'!BA29</f>
        <v>2.5</v>
      </c>
      <c r="CD30" s="113"/>
      <c r="CE30" s="107"/>
      <c r="CF30" s="107"/>
      <c r="CG30" s="107"/>
      <c r="CH30" s="107">
        <f>Table121516589[[#This Row],[Column30]]</f>
        <v>0</v>
      </c>
      <c r="CI30" s="107"/>
      <c r="CJ30" s="107"/>
      <c r="CK30" s="107">
        <f>Table121516589[[#This Row],[Column48]]</f>
        <v>0</v>
      </c>
      <c r="CL30" s="107">
        <f>Table121516589[[#This Row],[Column54]]</f>
        <v>0</v>
      </c>
      <c r="CM30" s="113"/>
      <c r="CN30" s="107"/>
      <c r="CO30" s="107"/>
      <c r="CP30" s="107"/>
      <c r="CQ30" s="107" t="e">
        <f>#REF!</f>
        <v>#REF!</v>
      </c>
      <c r="CR30" s="107"/>
      <c r="CS30" s="107"/>
      <c r="CT30" s="107" t="e">
        <f>#REF!</f>
        <v>#REF!</v>
      </c>
      <c r="CU30" s="107" t="e">
        <f>#REF!</f>
        <v>#REF!</v>
      </c>
      <c r="CV30" s="109"/>
      <c r="CW30" s="107"/>
      <c r="CX30" s="107"/>
      <c r="CY30" s="107"/>
      <c r="CZ30" s="107" t="e">
        <f>#REF!</f>
        <v>#REF!</v>
      </c>
      <c r="DA30" s="107"/>
      <c r="DB30" s="107"/>
      <c r="DC30" s="107" t="e">
        <f>#REF!</f>
        <v>#REF!</v>
      </c>
      <c r="DD30" s="107" t="e">
        <f>#REF!</f>
        <v>#REF!</v>
      </c>
      <c r="DE30" s="109"/>
      <c r="DF30" s="107"/>
      <c r="DG30" s="107"/>
      <c r="DH30" s="107"/>
      <c r="DI30" s="107">
        <f>'D W-4'!AS28</f>
        <v>0</v>
      </c>
      <c r="DJ30" s="107"/>
      <c r="DK30" s="107"/>
      <c r="DL30" s="107"/>
      <c r="DM30" s="107" t="e">
        <f>#REF!</f>
        <v>#REF!</v>
      </c>
      <c r="DN30" s="109"/>
      <c r="DO30" s="112">
        <v>0</v>
      </c>
      <c r="DP3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1.8666666666666665</v>
      </c>
      <c r="DQ30" s="107">
        <f>AVERAGE(Table1104611172[[#This Row],[Column4]],Table1104611172[[#This Row],[Column13]],Table1104611172[[#This Row],[Column22]],Table1104611172[[#This Row],[Column31]])</f>
        <v>3.166666666666667</v>
      </c>
      <c r="DR3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0" s="107" t="e">
        <f>AVERAGE(Table1104611172[[#This Row],[Column6]],Table1104611172[[#This Row],[Column15]],Table1104611172[[#This Row],[Column24]],Table1104611172[[#This Row],[Column33]])</f>
        <v>#REF!</v>
      </c>
      <c r="DT30" s="112"/>
      <c r="DU3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0" s="108"/>
      <c r="DX30" s="108">
        <f>'R P -4'!CT30</f>
        <v>0</v>
      </c>
      <c r="DY30" s="108" t="e">
        <f>AVERAGE('Reflection -3'!CO30,'Reflection -2'!CN30,'R P -4'!CT30,'R P - 3'!CS30,'R P- 2'!CS30,#REF!)</f>
        <v>#REF!</v>
      </c>
      <c r="DZ30" s="108" t="e">
        <f>AVERAGE('Reflection -3'!CP30,'Reflection -2'!CO30,'R P- 2'!CT30,#REF!)</f>
        <v>#REF!</v>
      </c>
    </row>
    <row r="31" spans="1:130" ht="23.1" customHeight="1" x14ac:dyDescent="0.3">
      <c r="A31" s="5">
        <v>28</v>
      </c>
      <c r="B31" s="5" t="s">
        <v>65</v>
      </c>
      <c r="C31" s="14" t="s">
        <v>66</v>
      </c>
      <c r="D31" s="5" t="s">
        <v>449</v>
      </c>
      <c r="E31" s="5" t="s">
        <v>34</v>
      </c>
      <c r="F31" s="5" t="str">
        <f>REPT(CHAR(160),10)&amp;Table1104611172[[#This Row],[Column1]]</f>
        <v>          A</v>
      </c>
      <c r="G31" s="108"/>
      <c r="H31" s="108">
        <f>'RP 1'!Q30</f>
        <v>0</v>
      </c>
      <c r="I31" s="108">
        <f>'RP 1'!W30</f>
        <v>0</v>
      </c>
      <c r="J31" s="108" t="e">
        <f>'RP 1'!#REF!</f>
        <v>#REF!</v>
      </c>
      <c r="K31" s="108" t="e">
        <f>'RP 1'!#REF!</f>
        <v>#REF!</v>
      </c>
      <c r="L31" s="108"/>
      <c r="M31" s="108">
        <f>'RP 1'!AU30</f>
        <v>0</v>
      </c>
      <c r="N31" s="108">
        <f>'RP 1'!AZ30</f>
        <v>0</v>
      </c>
      <c r="O31" s="108">
        <f>'RP 1'!BG30</f>
        <v>0</v>
      </c>
      <c r="P31" s="111"/>
      <c r="Q31" s="108"/>
      <c r="R31" s="108">
        <f>'R P- 2'!Q30</f>
        <v>1</v>
      </c>
      <c r="S31" s="108">
        <f>'R P- 2'!W30</f>
        <v>1</v>
      </c>
      <c r="T31" s="108">
        <f>'R P- 2'!AC30</f>
        <v>1</v>
      </c>
      <c r="U31" s="108">
        <f>'R P- 2'!AI30</f>
        <v>1</v>
      </c>
      <c r="V31" s="108"/>
      <c r="W31" s="108">
        <f>'R P- 2'!AU30</f>
        <v>1</v>
      </c>
      <c r="X31" s="108">
        <f>'R P- 2'!BA30</f>
        <v>1</v>
      </c>
      <c r="Y31" s="108">
        <f>'R P- 2'!BG30</f>
        <v>1</v>
      </c>
      <c r="Z31" s="111"/>
      <c r="AA31" s="108"/>
      <c r="AB31" s="108">
        <f>'R P - 3'!Q30</f>
        <v>1.4</v>
      </c>
      <c r="AC31" s="108">
        <f>'R P - 3'!W30</f>
        <v>0</v>
      </c>
      <c r="AD31" s="108">
        <f>'R P - 3'!AC30</f>
        <v>0</v>
      </c>
      <c r="AE31" s="108">
        <f>'R P - 3'!AI30</f>
        <v>0</v>
      </c>
      <c r="AF31" s="108"/>
      <c r="AG31" s="110">
        <f>'R P - 3'!AU30</f>
        <v>0</v>
      </c>
      <c r="AH31" s="110">
        <f>'R P - 3'!BA30</f>
        <v>0</v>
      </c>
      <c r="AI31" s="108">
        <f>'R P - 3'!BG30</f>
        <v>0</v>
      </c>
      <c r="AJ31" s="111"/>
      <c r="AK31" s="108"/>
      <c r="AL31" s="108">
        <f>'R P -4'!Q30</f>
        <v>2.2000000000000002</v>
      </c>
      <c r="AM31" s="108">
        <f>'R P -4'!W30</f>
        <v>3.3333333333333335</v>
      </c>
      <c r="AN31" s="108">
        <f>'R P -4'!AC30</f>
        <v>2</v>
      </c>
      <c r="AO31" s="108">
        <f>'R P -4'!AI30</f>
        <v>1</v>
      </c>
      <c r="AP31" s="108"/>
      <c r="AQ31" s="108">
        <f>'R P -4'!AU30</f>
        <v>3.6666666666666665</v>
      </c>
      <c r="AR31" s="108">
        <f>'R P -4'!BA30</f>
        <v>1</v>
      </c>
      <c r="AS31" s="108">
        <f>'R P -4'!BG30</f>
        <v>1.5</v>
      </c>
      <c r="AT31" s="111"/>
      <c r="AU31" s="108"/>
      <c r="AV31" s="108">
        <f>'Reflection -1 '!R30</f>
        <v>2.3333333333333335</v>
      </c>
      <c r="AW31" s="108"/>
      <c r="AX31" s="108"/>
      <c r="AY31" s="108"/>
      <c r="AZ31" s="108"/>
      <c r="BA31" s="110"/>
      <c r="BB31" s="110">
        <f>'Reflection -1 '!BB30</f>
        <v>3.5</v>
      </c>
      <c r="BC31" s="111"/>
      <c r="BD31" s="108"/>
      <c r="BE31" s="108">
        <f>'Reflection -2'!Q30</f>
        <v>1</v>
      </c>
      <c r="BF31" s="108"/>
      <c r="BG31" s="108"/>
      <c r="BH31" s="108"/>
      <c r="BI31" s="108"/>
      <c r="BJ31" s="108"/>
      <c r="BK31" s="108">
        <f>'Reflection -2'!BA30</f>
        <v>2.5</v>
      </c>
      <c r="BL31" s="111"/>
      <c r="BM31" s="108"/>
      <c r="BN31" s="108">
        <f>'Reflection -3'!Q30</f>
        <v>1</v>
      </c>
      <c r="BO31" s="108"/>
      <c r="BP31" s="108"/>
      <c r="BQ31" s="108"/>
      <c r="BR31" s="108"/>
      <c r="BS31" s="108"/>
      <c r="BT31" s="108">
        <f>'Reflection -3'!BA30</f>
        <v>1.6666666666666667</v>
      </c>
      <c r="BU31" s="111"/>
      <c r="BV31" s="108"/>
      <c r="BW31" s="108">
        <f>'Reflection -3'!Q30</f>
        <v>1</v>
      </c>
      <c r="BX31" s="108"/>
      <c r="BY31" s="108"/>
      <c r="BZ31" s="108"/>
      <c r="CA31" s="108"/>
      <c r="CB31" s="108"/>
      <c r="CC31" s="108">
        <f>'Reflection -4'!BA30</f>
        <v>2.5</v>
      </c>
      <c r="CD31" s="111"/>
      <c r="CE31" s="108"/>
      <c r="CF31" s="108"/>
      <c r="CG31" s="108"/>
      <c r="CH31" s="108">
        <f>Table121516589[[#This Row],[Column30]]</f>
        <v>0</v>
      </c>
      <c r="CI31" s="108"/>
      <c r="CJ31" s="108"/>
      <c r="CK31" s="108">
        <f>Table121516589[[#This Row],[Column48]]</f>
        <v>0</v>
      </c>
      <c r="CL31" s="108">
        <f>Table121516589[[#This Row],[Column54]]</f>
        <v>0</v>
      </c>
      <c r="CM31" s="111"/>
      <c r="CN31" s="108"/>
      <c r="CO31" s="108"/>
      <c r="CP31" s="108"/>
      <c r="CQ31" s="108" t="e">
        <f>#REF!</f>
        <v>#REF!</v>
      </c>
      <c r="CR31" s="108"/>
      <c r="CS31" s="108"/>
      <c r="CT31" s="108" t="e">
        <f>#REF!</f>
        <v>#REF!</v>
      </c>
      <c r="CU31" s="108" t="e">
        <f>#REF!</f>
        <v>#REF!</v>
      </c>
      <c r="CV31" s="116"/>
      <c r="CW31" s="108"/>
      <c r="CX31" s="108"/>
      <c r="CY31" s="108"/>
      <c r="CZ31" s="108" t="e">
        <f>#REF!</f>
        <v>#REF!</v>
      </c>
      <c r="DA31" s="108"/>
      <c r="DB31" s="108"/>
      <c r="DC31" s="108" t="e">
        <f>#REF!</f>
        <v>#REF!</v>
      </c>
      <c r="DD31" s="108" t="e">
        <f>#REF!</f>
        <v>#REF!</v>
      </c>
      <c r="DE31" s="116"/>
      <c r="DF31" s="108"/>
      <c r="DG31" s="108"/>
      <c r="DH31" s="108"/>
      <c r="DI31" s="108">
        <f>'D W-4'!AS29</f>
        <v>0</v>
      </c>
      <c r="DJ31" s="108"/>
      <c r="DK31" s="108"/>
      <c r="DL31" s="108"/>
      <c r="DM31" s="108" t="e">
        <f>#REF!</f>
        <v>#REF!</v>
      </c>
      <c r="DN31" s="116"/>
      <c r="DO31" s="112">
        <v>0</v>
      </c>
      <c r="DP3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1.2416666666666667</v>
      </c>
      <c r="DQ31" s="108">
        <f>AVERAGE(Table1104611172[[#This Row],[Column4]],Table1104611172[[#This Row],[Column13]],Table1104611172[[#This Row],[Column22]],Table1104611172[[#This Row],[Column31]])</f>
        <v>1.0833333333333335</v>
      </c>
      <c r="DR3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1" s="108" t="e">
        <f>AVERAGE(Table1104611172[[#This Row],[Column6]],Table1104611172[[#This Row],[Column15]],Table1104611172[[#This Row],[Column24]],Table1104611172[[#This Row],[Column33]])</f>
        <v>#REF!</v>
      </c>
      <c r="DT31" s="112"/>
      <c r="DU3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1" s="108"/>
      <c r="DX31" s="108">
        <f>'R P -4'!CT31</f>
        <v>0</v>
      </c>
      <c r="DY31" s="107" t="e">
        <f>AVERAGE('Reflection -3'!CO31,'Reflection -2'!CN31,'R P -4'!CT31,'R P - 3'!CS31,'R P- 2'!CS31,#REF!)</f>
        <v>#REF!</v>
      </c>
      <c r="DZ31" s="107" t="e">
        <f>AVERAGE('Reflection -3'!CP31,'Reflection -2'!CO31,'R P- 2'!CT31,#REF!)</f>
        <v>#REF!</v>
      </c>
    </row>
    <row r="32" spans="1:130" ht="23.1" customHeight="1" x14ac:dyDescent="0.3">
      <c r="A32" s="5">
        <v>29</v>
      </c>
      <c r="B32" s="5" t="s">
        <v>299</v>
      </c>
      <c r="C32" s="14" t="s">
        <v>300</v>
      </c>
      <c r="D32" s="5" t="s">
        <v>449</v>
      </c>
      <c r="E32" s="5" t="s">
        <v>492</v>
      </c>
      <c r="F32" s="5" t="str">
        <f>REPT(CHAR(160),10)&amp;Table1104611172[[#This Row],[Column1]]</f>
        <v>          C</v>
      </c>
      <c r="G32" s="107"/>
      <c r="H32" s="107">
        <f>'RP 1'!Q31</f>
        <v>2.4</v>
      </c>
      <c r="I32" s="107">
        <f>'RP 1'!W31</f>
        <v>2</v>
      </c>
      <c r="J32" s="107" t="e">
        <f>'RP 1'!#REF!</f>
        <v>#REF!</v>
      </c>
      <c r="K32" s="107" t="e">
        <f>'RP 1'!#REF!</f>
        <v>#REF!</v>
      </c>
      <c r="L32" s="107"/>
      <c r="M32" s="107">
        <f>'RP 1'!AU31</f>
        <v>3</v>
      </c>
      <c r="N32" s="107">
        <f>'RP 1'!AZ31</f>
        <v>2</v>
      </c>
      <c r="O32" s="107">
        <f>'RP 1'!BG31</f>
        <v>0</v>
      </c>
      <c r="P32" s="113"/>
      <c r="Q32" s="107"/>
      <c r="R32" s="107">
        <f>'R P- 2'!Q31</f>
        <v>2.4</v>
      </c>
      <c r="S32" s="107">
        <f>'R P- 2'!W31</f>
        <v>2</v>
      </c>
      <c r="T32" s="107">
        <f>'R P- 2'!AC31</f>
        <v>2</v>
      </c>
      <c r="U32" s="107">
        <f>'R P- 2'!AI31</f>
        <v>2</v>
      </c>
      <c r="V32" s="107"/>
      <c r="W32" s="107">
        <f>'R P- 2'!AU31</f>
        <v>2</v>
      </c>
      <c r="X32" s="107">
        <f>'R P- 2'!BA31</f>
        <v>1.8333333333333333</v>
      </c>
      <c r="Y32" s="107">
        <f>'R P- 2'!BG31</f>
        <v>4</v>
      </c>
      <c r="Z32" s="113"/>
      <c r="AA32" s="107"/>
      <c r="AB32" s="107" t="str">
        <f>'R P - 3'!Q31</f>
        <v>0</v>
      </c>
      <c r="AC32" s="107" t="str">
        <f>'R P - 3'!W31</f>
        <v>0</v>
      </c>
      <c r="AD32" s="107">
        <f>'R P - 3'!AC31</f>
        <v>0</v>
      </c>
      <c r="AE32" s="107" t="str">
        <f>'R P - 3'!AI31</f>
        <v>0</v>
      </c>
      <c r="AF32" s="107"/>
      <c r="AG32" s="112" t="str">
        <f>'R P - 3'!AU31</f>
        <v>0</v>
      </c>
      <c r="AH32" s="112" t="str">
        <f>'R P - 3'!BA31</f>
        <v>0</v>
      </c>
      <c r="AI32" s="107" t="str">
        <f>'R P - 3'!BG31</f>
        <v>0</v>
      </c>
      <c r="AJ32" s="113"/>
      <c r="AK32" s="107"/>
      <c r="AL32" s="107" t="str">
        <f>'R P -4'!Q31</f>
        <v>0</v>
      </c>
      <c r="AM32" s="107" t="str">
        <f>'R P -4'!W31</f>
        <v>0</v>
      </c>
      <c r="AN32" s="107" t="str">
        <f>'R P -4'!AC31</f>
        <v>0</v>
      </c>
      <c r="AO32" s="107" t="str">
        <f>'R P -4'!AI31</f>
        <v>0</v>
      </c>
      <c r="AP32" s="107"/>
      <c r="AQ32" s="107" t="str">
        <f>'R P -4'!AU31</f>
        <v>0</v>
      </c>
      <c r="AR32" s="107" t="str">
        <f>'R P -4'!BA31</f>
        <v>0</v>
      </c>
      <c r="AS32" s="107" t="str">
        <f>'R P -4'!BG31</f>
        <v>0</v>
      </c>
      <c r="AT32" s="113"/>
      <c r="AU32" s="107"/>
      <c r="AV32" s="107" t="str">
        <f>'Reflection -1 '!R31</f>
        <v>0</v>
      </c>
      <c r="AW32" s="107"/>
      <c r="AX32" s="107"/>
      <c r="AY32" s="107"/>
      <c r="AZ32" s="107"/>
      <c r="BA32" s="112"/>
      <c r="BB32" s="112" t="str">
        <f>'Reflection -1 '!BB31</f>
        <v>0</v>
      </c>
      <c r="BC32" s="113"/>
      <c r="BD32" s="107"/>
      <c r="BE32" s="107" t="str">
        <f>'Reflection -2'!Q31</f>
        <v>0</v>
      </c>
      <c r="BF32" s="107"/>
      <c r="BG32" s="107"/>
      <c r="BH32" s="107"/>
      <c r="BI32" s="107"/>
      <c r="BJ32" s="107"/>
      <c r="BK32" s="107" t="str">
        <f>'Reflection -2'!BA31</f>
        <v>0</v>
      </c>
      <c r="BL32" s="113"/>
      <c r="BM32" s="107"/>
      <c r="BN32" s="107" t="str">
        <f>'Reflection -3'!Q31</f>
        <v>0</v>
      </c>
      <c r="BO32" s="107"/>
      <c r="BP32" s="107"/>
      <c r="BQ32" s="107"/>
      <c r="BR32" s="107"/>
      <c r="BS32" s="107"/>
      <c r="BT32" s="107" t="str">
        <f>'Reflection -3'!BA31</f>
        <v>0</v>
      </c>
      <c r="BU32" s="113"/>
      <c r="BV32" s="107"/>
      <c r="BW32" s="107" t="str">
        <f>'Reflection -3'!Q31</f>
        <v>0</v>
      </c>
      <c r="BX32" s="107"/>
      <c r="BY32" s="107"/>
      <c r="BZ32" s="107"/>
      <c r="CA32" s="107"/>
      <c r="CB32" s="107"/>
      <c r="CC32" s="107" t="str">
        <f>'Reflection -4'!BA31</f>
        <v>0</v>
      </c>
      <c r="CD32" s="113"/>
      <c r="CE32" s="107"/>
      <c r="CF32" s="107"/>
      <c r="CG32" s="107"/>
      <c r="CH32" s="107">
        <f>Table121516589[[#This Row],[Column30]]</f>
        <v>0</v>
      </c>
      <c r="CI32" s="107"/>
      <c r="CJ32" s="107"/>
      <c r="CK32" s="107">
        <f>Table121516589[[#This Row],[Column48]]</f>
        <v>0</v>
      </c>
      <c r="CL32" s="107">
        <f>Table121516589[[#This Row],[Column54]]</f>
        <v>0</v>
      </c>
      <c r="CM32" s="113"/>
      <c r="CN32" s="107"/>
      <c r="CO32" s="107"/>
      <c r="CP32" s="107"/>
      <c r="CQ32" s="107" t="e">
        <f>#REF!</f>
        <v>#REF!</v>
      </c>
      <c r="CR32" s="107"/>
      <c r="CS32" s="107"/>
      <c r="CT32" s="107" t="e">
        <f>#REF!</f>
        <v>#REF!</v>
      </c>
      <c r="CU32" s="107" t="e">
        <f>#REF!</f>
        <v>#REF!</v>
      </c>
      <c r="CV32" s="109"/>
      <c r="CW32" s="107"/>
      <c r="CX32" s="107"/>
      <c r="CY32" s="107"/>
      <c r="CZ32" s="107" t="e">
        <f>#REF!</f>
        <v>#REF!</v>
      </c>
      <c r="DA32" s="107"/>
      <c r="DB32" s="107"/>
      <c r="DC32" s="107" t="e">
        <f>#REF!</f>
        <v>#REF!</v>
      </c>
      <c r="DD32" s="107" t="e">
        <f>#REF!</f>
        <v>#REF!</v>
      </c>
      <c r="DE32" s="109"/>
      <c r="DF32" s="107"/>
      <c r="DG32" s="107"/>
      <c r="DH32" s="107"/>
      <c r="DI32" s="107">
        <f>'D W-4'!AS30</f>
        <v>0</v>
      </c>
      <c r="DJ32" s="107"/>
      <c r="DK32" s="107"/>
      <c r="DL32" s="107"/>
      <c r="DM32" s="107" t="e">
        <f>#REF!</f>
        <v>#REF!</v>
      </c>
      <c r="DN32" s="109"/>
      <c r="DO32" s="112">
        <v>0</v>
      </c>
      <c r="DP3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</v>
      </c>
      <c r="DQ32" s="107">
        <f>AVERAGE(Table1104611172[[#This Row],[Column4]],Table1104611172[[#This Row],[Column13]],Table1104611172[[#This Row],[Column22]],Table1104611172[[#This Row],[Column31]])</f>
        <v>2</v>
      </c>
      <c r="DR3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2" s="107" t="e">
        <f>AVERAGE(Table1104611172[[#This Row],[Column6]],Table1104611172[[#This Row],[Column15]],Table1104611172[[#This Row],[Column24]],Table1104611172[[#This Row],[Column33]])</f>
        <v>#REF!</v>
      </c>
      <c r="DT32" s="112"/>
      <c r="DU3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2" s="108"/>
      <c r="DX32" s="108">
        <f>'R P -4'!CT32</f>
        <v>0</v>
      </c>
      <c r="DY32" s="108" t="e">
        <f>AVERAGE('Reflection -3'!CO32,'Reflection -2'!CN32,'R P -4'!CT32,'R P - 3'!CS32,'R P- 2'!CS32,#REF!)</f>
        <v>#REF!</v>
      </c>
      <c r="DZ32" s="108" t="e">
        <f>AVERAGE('Reflection -3'!CP32,'Reflection -2'!CO32,'R P- 2'!CT32,#REF!)</f>
        <v>#REF!</v>
      </c>
    </row>
    <row r="33" spans="1:130" ht="23.1" customHeight="1" x14ac:dyDescent="0.3">
      <c r="A33" s="5">
        <v>30</v>
      </c>
      <c r="B33" s="5" t="s">
        <v>39</v>
      </c>
      <c r="C33" s="14" t="s">
        <v>40</v>
      </c>
      <c r="D33" s="5" t="s">
        <v>449</v>
      </c>
      <c r="E33" s="5" t="s">
        <v>34</v>
      </c>
      <c r="F33" s="5" t="str">
        <f>REPT(CHAR(160),10)&amp;Table1104611172[[#This Row],[Column1]]</f>
        <v>          A</v>
      </c>
      <c r="G33" s="108"/>
      <c r="H33" s="108">
        <f>'RP 1'!Q32</f>
        <v>0</v>
      </c>
      <c r="I33" s="108">
        <f>'RP 1'!W32</f>
        <v>0</v>
      </c>
      <c r="J33" s="108" t="e">
        <f>'RP 1'!#REF!</f>
        <v>#REF!</v>
      </c>
      <c r="K33" s="108" t="e">
        <f>'RP 1'!#REF!</f>
        <v>#REF!</v>
      </c>
      <c r="L33" s="108"/>
      <c r="M33" s="108">
        <f>'RP 1'!AU32</f>
        <v>0</v>
      </c>
      <c r="N33" s="108">
        <f>'RP 1'!AZ32</f>
        <v>0</v>
      </c>
      <c r="O33" s="108">
        <f>'RP 1'!BG32</f>
        <v>0</v>
      </c>
      <c r="P33" s="111"/>
      <c r="Q33" s="108"/>
      <c r="R33" s="108">
        <f>'R P- 2'!Q32</f>
        <v>2.4</v>
      </c>
      <c r="S33" s="108">
        <f>'R P- 2'!W32</f>
        <v>1</v>
      </c>
      <c r="T33" s="108">
        <f>'R P- 2'!AC32</f>
        <v>1</v>
      </c>
      <c r="U33" s="108">
        <f>'R P- 2'!AI32</f>
        <v>1</v>
      </c>
      <c r="V33" s="108"/>
      <c r="W33" s="108">
        <f>'R P- 2'!AU32</f>
        <v>1</v>
      </c>
      <c r="X33" s="108">
        <f>'R P- 2'!BA32</f>
        <v>1</v>
      </c>
      <c r="Y33" s="108">
        <f>'R P- 2'!BG32</f>
        <v>1</v>
      </c>
      <c r="Z33" s="111"/>
      <c r="AA33" s="108"/>
      <c r="AB33" s="108">
        <f>'R P - 3'!Q32</f>
        <v>1.4</v>
      </c>
      <c r="AC33" s="108">
        <f>'R P - 3'!W32</f>
        <v>0</v>
      </c>
      <c r="AD33" s="108">
        <f>'R P - 3'!AC32</f>
        <v>0</v>
      </c>
      <c r="AE33" s="108">
        <f>'R P - 3'!AI32</f>
        <v>0</v>
      </c>
      <c r="AF33" s="108"/>
      <c r="AG33" s="110">
        <f>'R P - 3'!AU32</f>
        <v>0</v>
      </c>
      <c r="AH33" s="110">
        <f>'R P - 3'!BA32</f>
        <v>0</v>
      </c>
      <c r="AI33" s="108">
        <f>'R P - 3'!BG32</f>
        <v>0</v>
      </c>
      <c r="AJ33" s="111"/>
      <c r="AK33" s="108"/>
      <c r="AL33" s="108">
        <f>'R P -4'!Q32</f>
        <v>2.8</v>
      </c>
      <c r="AM33" s="108">
        <f>'R P -4'!W32</f>
        <v>2</v>
      </c>
      <c r="AN33" s="108">
        <f>'R P -4'!AC32</f>
        <v>1</v>
      </c>
      <c r="AO33" s="108">
        <f>'R P -4'!AI32</f>
        <v>1</v>
      </c>
      <c r="AP33" s="108"/>
      <c r="AQ33" s="108">
        <f>'R P -4'!AU32</f>
        <v>1.6666666666666667</v>
      </c>
      <c r="AR33" s="108">
        <f>'R P -4'!BA32</f>
        <v>1</v>
      </c>
      <c r="AS33" s="108">
        <f>'R P -4'!BG32</f>
        <v>2</v>
      </c>
      <c r="AT33" s="111"/>
      <c r="AU33" s="108"/>
      <c r="AV33" s="108">
        <f>'Reflection -1 '!R32</f>
        <v>3.3333333333333335</v>
      </c>
      <c r="AW33" s="108"/>
      <c r="AX33" s="108"/>
      <c r="AY33" s="108"/>
      <c r="AZ33" s="108"/>
      <c r="BA33" s="110"/>
      <c r="BB33" s="110">
        <f>'Reflection -1 '!BB32</f>
        <v>4.5</v>
      </c>
      <c r="BC33" s="111"/>
      <c r="BD33" s="108"/>
      <c r="BE33" s="108">
        <f>'Reflection -2'!Q32</f>
        <v>2.3333333333333335</v>
      </c>
      <c r="BF33" s="108"/>
      <c r="BG33" s="108"/>
      <c r="BH33" s="108"/>
      <c r="BI33" s="108"/>
      <c r="BJ33" s="108"/>
      <c r="BK33" s="108">
        <f>'Reflection -2'!BA32</f>
        <v>2.5</v>
      </c>
      <c r="BL33" s="111"/>
      <c r="BM33" s="108"/>
      <c r="BN33" s="108">
        <f>'Reflection -3'!Q32</f>
        <v>0</v>
      </c>
      <c r="BO33" s="108"/>
      <c r="BP33" s="108"/>
      <c r="BQ33" s="108"/>
      <c r="BR33" s="108"/>
      <c r="BS33" s="108"/>
      <c r="BT33" s="108">
        <f>'Reflection -3'!BA32</f>
        <v>0</v>
      </c>
      <c r="BU33" s="111"/>
      <c r="BV33" s="108"/>
      <c r="BW33" s="108">
        <f>'Reflection -3'!Q32</f>
        <v>0</v>
      </c>
      <c r="BX33" s="108"/>
      <c r="BY33" s="108"/>
      <c r="BZ33" s="108"/>
      <c r="CA33" s="108"/>
      <c r="CB33" s="108"/>
      <c r="CC33" s="108">
        <f>'Reflection -4'!BA32</f>
        <v>2.5</v>
      </c>
      <c r="CD33" s="111"/>
      <c r="CE33" s="108"/>
      <c r="CF33" s="108"/>
      <c r="CG33" s="108"/>
      <c r="CH33" s="108">
        <f>Table121516589[[#This Row],[Column30]]</f>
        <v>0</v>
      </c>
      <c r="CI33" s="108"/>
      <c r="CJ33" s="108"/>
      <c r="CK33" s="108">
        <f>Table121516589[[#This Row],[Column48]]</f>
        <v>0</v>
      </c>
      <c r="CL33" s="108">
        <f>Table121516589[[#This Row],[Column54]]</f>
        <v>0</v>
      </c>
      <c r="CM33" s="111"/>
      <c r="CN33" s="108"/>
      <c r="CO33" s="108"/>
      <c r="CP33" s="108"/>
      <c r="CQ33" s="108" t="e">
        <f>#REF!</f>
        <v>#REF!</v>
      </c>
      <c r="CR33" s="108"/>
      <c r="CS33" s="108"/>
      <c r="CT33" s="108" t="e">
        <f>#REF!</f>
        <v>#REF!</v>
      </c>
      <c r="CU33" s="108" t="e">
        <f>#REF!</f>
        <v>#REF!</v>
      </c>
      <c r="CV33" s="116"/>
      <c r="CW33" s="108"/>
      <c r="CX33" s="108"/>
      <c r="CY33" s="108"/>
      <c r="CZ33" s="108" t="e">
        <f>#REF!</f>
        <v>#REF!</v>
      </c>
      <c r="DA33" s="108"/>
      <c r="DB33" s="108"/>
      <c r="DC33" s="108" t="e">
        <f>#REF!</f>
        <v>#REF!</v>
      </c>
      <c r="DD33" s="108" t="e">
        <f>#REF!</f>
        <v>#REF!</v>
      </c>
      <c r="DE33" s="116"/>
      <c r="DF33" s="108"/>
      <c r="DG33" s="108"/>
      <c r="DH33" s="108"/>
      <c r="DI33" s="108">
        <f>'D W-4'!AS31</f>
        <v>0</v>
      </c>
      <c r="DJ33" s="108"/>
      <c r="DK33" s="108"/>
      <c r="DL33" s="108"/>
      <c r="DM33" s="108" t="e">
        <f>#REF!</f>
        <v>#REF!</v>
      </c>
      <c r="DN33" s="116"/>
      <c r="DO33" s="112">
        <v>0</v>
      </c>
      <c r="DP3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1.5333333333333334</v>
      </c>
      <c r="DQ33" s="108">
        <f>AVERAGE(Table1104611172[[#This Row],[Column4]],Table1104611172[[#This Row],[Column13]],Table1104611172[[#This Row],[Column22]],Table1104611172[[#This Row],[Column31]])</f>
        <v>0.75</v>
      </c>
      <c r="DR3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3" s="108" t="e">
        <f>AVERAGE(Table1104611172[[#This Row],[Column6]],Table1104611172[[#This Row],[Column15]],Table1104611172[[#This Row],[Column24]],Table1104611172[[#This Row],[Column33]])</f>
        <v>#REF!</v>
      </c>
      <c r="DT33" s="112"/>
      <c r="DU3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3" s="108"/>
      <c r="DX33" s="108">
        <f>'R P -4'!CT33</f>
        <v>0</v>
      </c>
      <c r="DY33" s="107" t="e">
        <f>AVERAGE('Reflection -3'!CO33,'Reflection -2'!CN33,'R P -4'!CT33,'R P - 3'!CS33,'R P- 2'!CS33,#REF!)</f>
        <v>#REF!</v>
      </c>
      <c r="DZ33" s="107" t="e">
        <f>AVERAGE('Reflection -3'!CP33,'Reflection -2'!CO33,'R P- 2'!CT33,#REF!)</f>
        <v>#REF!</v>
      </c>
    </row>
    <row r="34" spans="1:130" ht="23.1" customHeight="1" x14ac:dyDescent="0.3">
      <c r="A34" s="5">
        <v>31</v>
      </c>
      <c r="B34" s="5" t="s">
        <v>109</v>
      </c>
      <c r="C34" s="14" t="s">
        <v>110</v>
      </c>
      <c r="D34" s="5" t="s">
        <v>449</v>
      </c>
      <c r="E34" s="5" t="s">
        <v>34</v>
      </c>
      <c r="F34" s="5" t="str">
        <f>REPT(CHAR(160),10)&amp;Table1104611172[[#This Row],[Column1]]</f>
        <v>          A</v>
      </c>
      <c r="G34" s="107"/>
      <c r="H34" s="107">
        <f>'RP 1'!Q33</f>
        <v>0</v>
      </c>
      <c r="I34" s="107">
        <f>'RP 1'!W33</f>
        <v>0</v>
      </c>
      <c r="J34" s="107" t="e">
        <f>'RP 1'!#REF!</f>
        <v>#REF!</v>
      </c>
      <c r="K34" s="107" t="e">
        <f>'RP 1'!#REF!</f>
        <v>#REF!</v>
      </c>
      <c r="L34" s="107"/>
      <c r="M34" s="107">
        <f>'RP 1'!AU33</f>
        <v>0</v>
      </c>
      <c r="N34" s="107">
        <f>'RP 1'!AZ33</f>
        <v>0</v>
      </c>
      <c r="O34" s="107">
        <f>'RP 1'!BG33</f>
        <v>0</v>
      </c>
      <c r="P34" s="113"/>
      <c r="Q34" s="107"/>
      <c r="R34" s="107">
        <f>'R P- 2'!Q33</f>
        <v>0</v>
      </c>
      <c r="S34" s="107">
        <f>'R P- 2'!W33</f>
        <v>0</v>
      </c>
      <c r="T34" s="107">
        <f>'R P- 2'!AC33</f>
        <v>0</v>
      </c>
      <c r="U34" s="107">
        <f>'R P- 2'!AI33</f>
        <v>0</v>
      </c>
      <c r="V34" s="107"/>
      <c r="W34" s="107">
        <f>'R P- 2'!AU33</f>
        <v>0</v>
      </c>
      <c r="X34" s="107">
        <f>'R P- 2'!BA33</f>
        <v>0</v>
      </c>
      <c r="Y34" s="107">
        <f>'R P- 2'!BG33</f>
        <v>0</v>
      </c>
      <c r="Z34" s="113"/>
      <c r="AA34" s="107"/>
      <c r="AB34" s="107">
        <f>'R P - 3'!Q33</f>
        <v>0.6</v>
      </c>
      <c r="AC34" s="107">
        <f>'R P - 3'!W33</f>
        <v>0</v>
      </c>
      <c r="AD34" s="107">
        <f>'R P - 3'!AC33</f>
        <v>0</v>
      </c>
      <c r="AE34" s="107">
        <f>'R P - 3'!AI33</f>
        <v>0</v>
      </c>
      <c r="AF34" s="107"/>
      <c r="AG34" s="112">
        <f>'R P - 3'!AU33</f>
        <v>0</v>
      </c>
      <c r="AH34" s="112">
        <f>'R P - 3'!BA33</f>
        <v>0</v>
      </c>
      <c r="AI34" s="107">
        <f>'R P - 3'!BG33</f>
        <v>0</v>
      </c>
      <c r="AJ34" s="113"/>
      <c r="AK34" s="107"/>
      <c r="AL34" s="107">
        <f>'R P -4'!Q33</f>
        <v>0</v>
      </c>
      <c r="AM34" s="107">
        <f>'R P -4'!W33</f>
        <v>0</v>
      </c>
      <c r="AN34" s="107">
        <f>'R P -4'!AC33</f>
        <v>0</v>
      </c>
      <c r="AO34" s="107">
        <f>'R P -4'!AI33</f>
        <v>0</v>
      </c>
      <c r="AP34" s="107"/>
      <c r="AQ34" s="107">
        <f>'R P -4'!AU33</f>
        <v>0</v>
      </c>
      <c r="AR34" s="107">
        <f>'R P -4'!BA33</f>
        <v>0</v>
      </c>
      <c r="AS34" s="107">
        <f>'R P -4'!BG33</f>
        <v>1.5</v>
      </c>
      <c r="AT34" s="113"/>
      <c r="AU34" s="107"/>
      <c r="AV34" s="107">
        <f>'Reflection -1 '!R33</f>
        <v>0</v>
      </c>
      <c r="AW34" s="107"/>
      <c r="AX34" s="107"/>
      <c r="AY34" s="107"/>
      <c r="AZ34" s="107"/>
      <c r="BA34" s="112"/>
      <c r="BB34" s="112">
        <f>'Reflection -1 '!BB33</f>
        <v>0</v>
      </c>
      <c r="BC34" s="113"/>
      <c r="BD34" s="107"/>
      <c r="BE34" s="107">
        <f>'Reflection -2'!Q33</f>
        <v>0</v>
      </c>
      <c r="BF34" s="107"/>
      <c r="BG34" s="107"/>
      <c r="BH34" s="107"/>
      <c r="BI34" s="107"/>
      <c r="BJ34" s="107"/>
      <c r="BK34" s="107">
        <f>'Reflection -2'!BA33</f>
        <v>0</v>
      </c>
      <c r="BL34" s="113"/>
      <c r="BM34" s="107"/>
      <c r="BN34" s="107">
        <f>'Reflection -3'!Q33</f>
        <v>2.6666666666666665</v>
      </c>
      <c r="BO34" s="107"/>
      <c r="BP34" s="107"/>
      <c r="BQ34" s="107"/>
      <c r="BR34" s="107"/>
      <c r="BS34" s="107"/>
      <c r="BT34" s="107">
        <f>'Reflection -3'!BA33</f>
        <v>1.6666666666666667</v>
      </c>
      <c r="BU34" s="113"/>
      <c r="BV34" s="107"/>
      <c r="BW34" s="107">
        <f>'Reflection -3'!Q33</f>
        <v>2.6666666666666665</v>
      </c>
      <c r="BX34" s="107"/>
      <c r="BY34" s="107"/>
      <c r="BZ34" s="107"/>
      <c r="CA34" s="107"/>
      <c r="CB34" s="107"/>
      <c r="CC34" s="107">
        <f>'Reflection -4'!BA33</f>
        <v>0</v>
      </c>
      <c r="CD34" s="113"/>
      <c r="CE34" s="107"/>
      <c r="CF34" s="107"/>
      <c r="CG34" s="107"/>
      <c r="CH34" s="107">
        <f>Table121516589[[#This Row],[Column30]]</f>
        <v>0</v>
      </c>
      <c r="CI34" s="107"/>
      <c r="CJ34" s="107"/>
      <c r="CK34" s="107">
        <f>Table121516589[[#This Row],[Column48]]</f>
        <v>0</v>
      </c>
      <c r="CL34" s="107">
        <f>Table121516589[[#This Row],[Column54]]</f>
        <v>0</v>
      </c>
      <c r="CM34" s="113"/>
      <c r="CN34" s="107"/>
      <c r="CO34" s="107"/>
      <c r="CP34" s="107"/>
      <c r="CQ34" s="107" t="e">
        <f>#REF!</f>
        <v>#REF!</v>
      </c>
      <c r="CR34" s="107"/>
      <c r="CS34" s="107"/>
      <c r="CT34" s="107" t="e">
        <f>#REF!</f>
        <v>#REF!</v>
      </c>
      <c r="CU34" s="107" t="e">
        <f>#REF!</f>
        <v>#REF!</v>
      </c>
      <c r="CV34" s="109"/>
      <c r="CW34" s="107"/>
      <c r="CX34" s="107"/>
      <c r="CY34" s="107"/>
      <c r="CZ34" s="107" t="e">
        <f>#REF!</f>
        <v>#REF!</v>
      </c>
      <c r="DA34" s="107"/>
      <c r="DB34" s="107"/>
      <c r="DC34" s="107" t="e">
        <f>#REF!</f>
        <v>#REF!</v>
      </c>
      <c r="DD34" s="107" t="e">
        <f>#REF!</f>
        <v>#REF!</v>
      </c>
      <c r="DE34" s="109"/>
      <c r="DF34" s="107"/>
      <c r="DG34" s="107"/>
      <c r="DH34" s="107"/>
      <c r="DI34" s="107">
        <f>'D W-4'!AS32</f>
        <v>0</v>
      </c>
      <c r="DJ34" s="107"/>
      <c r="DK34" s="107"/>
      <c r="DL34" s="107"/>
      <c r="DM34" s="107" t="e">
        <f>#REF!</f>
        <v>#REF!</v>
      </c>
      <c r="DN34" s="109"/>
      <c r="DO34" s="112">
        <v>0</v>
      </c>
      <c r="DP3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0.7416666666666667</v>
      </c>
      <c r="DQ34" s="107">
        <f>AVERAGE(Table1104611172[[#This Row],[Column4]],Table1104611172[[#This Row],[Column13]],Table1104611172[[#This Row],[Column22]],Table1104611172[[#This Row],[Column31]])</f>
        <v>0</v>
      </c>
      <c r="DR3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4" s="107" t="e">
        <f>AVERAGE(Table1104611172[[#This Row],[Column6]],Table1104611172[[#This Row],[Column15]],Table1104611172[[#This Row],[Column24]],Table1104611172[[#This Row],[Column33]])</f>
        <v>#REF!</v>
      </c>
      <c r="DT34" s="112"/>
      <c r="DU3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4" s="108"/>
      <c r="DX34" s="108">
        <f>'R P -4'!CT34</f>
        <v>0</v>
      </c>
      <c r="DY34" s="108" t="e">
        <f>AVERAGE('Reflection -3'!CO34,'Reflection -2'!CN34,'R P -4'!CT34,'R P - 3'!CS34,'R P- 2'!CS34,#REF!)</f>
        <v>#REF!</v>
      </c>
      <c r="DZ34" s="108" t="e">
        <f>AVERAGE('Reflection -3'!CP34,'Reflection -2'!CO34,'R P- 2'!CT34,#REF!)</f>
        <v>#REF!</v>
      </c>
    </row>
    <row r="35" spans="1:130" ht="23.1" customHeight="1" x14ac:dyDescent="0.3">
      <c r="A35" s="5">
        <v>32</v>
      </c>
      <c r="B35" s="5" t="s">
        <v>242</v>
      </c>
      <c r="C35" s="14" t="s">
        <v>243</v>
      </c>
      <c r="D35" s="5" t="s">
        <v>541</v>
      </c>
      <c r="E35" s="5" t="s">
        <v>160</v>
      </c>
      <c r="F35" s="5" t="str">
        <f>REPT(CHAR(160),10)&amp;Table1104611172[[#This Row],[Column1]]</f>
        <v>          B</v>
      </c>
      <c r="G35" s="108"/>
      <c r="H35" s="108">
        <f>'RP 1'!Q34</f>
        <v>2.8</v>
      </c>
      <c r="I35" s="108">
        <f>'RP 1'!W34</f>
        <v>2</v>
      </c>
      <c r="J35" s="108" t="e">
        <f>'RP 1'!#REF!</f>
        <v>#REF!</v>
      </c>
      <c r="K35" s="108" t="e">
        <f>'RP 1'!#REF!</f>
        <v>#REF!</v>
      </c>
      <c r="L35" s="108"/>
      <c r="M35" s="108">
        <f>'RP 1'!AU34</f>
        <v>2</v>
      </c>
      <c r="N35" s="108">
        <f>'RP 1'!AZ34</f>
        <v>1</v>
      </c>
      <c r="O35" s="108">
        <f>'RP 1'!BG34</f>
        <v>0</v>
      </c>
      <c r="P35" s="111"/>
      <c r="Q35" s="108"/>
      <c r="R35" s="108">
        <f>'R P- 2'!Q34</f>
        <v>2.6</v>
      </c>
      <c r="S35" s="108">
        <f>'R P- 2'!W34</f>
        <v>2.6666666666666665</v>
      </c>
      <c r="T35" s="108">
        <f>'R P- 2'!AC34</f>
        <v>2.5</v>
      </c>
      <c r="U35" s="108">
        <f>'R P- 2'!AI34</f>
        <v>2.5</v>
      </c>
      <c r="V35" s="108"/>
      <c r="W35" s="108">
        <f>'R P- 2'!AU34</f>
        <v>3</v>
      </c>
      <c r="X35" s="108">
        <f>'R P- 2'!BA34</f>
        <v>2.6666666666666665</v>
      </c>
      <c r="Y35" s="108">
        <f>'R P- 2'!BG34</f>
        <v>2</v>
      </c>
      <c r="Z35" s="111"/>
      <c r="AA35" s="108"/>
      <c r="AB35" s="108">
        <f>'R P - 3'!Q34</f>
        <v>2</v>
      </c>
      <c r="AC35" s="108">
        <f>'R P - 3'!W34</f>
        <v>0.66666666666666663</v>
      </c>
      <c r="AD35" s="108">
        <f>'R P - 3'!AC34</f>
        <v>1</v>
      </c>
      <c r="AE35" s="108">
        <f>'R P - 3'!AI34</f>
        <v>0</v>
      </c>
      <c r="AF35" s="108"/>
      <c r="AG35" s="110">
        <f>'R P - 3'!AU34</f>
        <v>0</v>
      </c>
      <c r="AH35" s="110">
        <f>'R P - 3'!BA34</f>
        <v>0</v>
      </c>
      <c r="AI35" s="108">
        <f>'R P - 3'!BG34</f>
        <v>0</v>
      </c>
      <c r="AJ35" s="111"/>
      <c r="AK35" s="108"/>
      <c r="AL35" s="108">
        <f>'R P -4'!Q34</f>
        <v>2.4</v>
      </c>
      <c r="AM35" s="108">
        <f>'R P -4'!W34</f>
        <v>3</v>
      </c>
      <c r="AN35" s="108">
        <f>'R P -4'!AC34</f>
        <v>2</v>
      </c>
      <c r="AO35" s="108">
        <f>'R P -4'!AI34</f>
        <v>5</v>
      </c>
      <c r="AP35" s="108"/>
      <c r="AQ35" s="108">
        <f>'R P -4'!AU34</f>
        <v>1.6666666666666667</v>
      </c>
      <c r="AR35" s="108">
        <f>'R P -4'!BA34</f>
        <v>5</v>
      </c>
      <c r="AS35" s="108">
        <f>'R P -4'!BG34</f>
        <v>2.5</v>
      </c>
      <c r="AT35" s="111"/>
      <c r="AU35" s="108"/>
      <c r="AV35" s="108">
        <f>'Reflection -1 '!R34</f>
        <v>3.6666666666666665</v>
      </c>
      <c r="AW35" s="108"/>
      <c r="AX35" s="108"/>
      <c r="AY35" s="108"/>
      <c r="AZ35" s="108"/>
      <c r="BA35" s="110"/>
      <c r="BB35" s="110">
        <f>'Reflection -1 '!BB34</f>
        <v>4.5</v>
      </c>
      <c r="BC35" s="111"/>
      <c r="BD35" s="108"/>
      <c r="BE35" s="108">
        <f>'Reflection -2'!Q34</f>
        <v>3</v>
      </c>
      <c r="BF35" s="108"/>
      <c r="BG35" s="108"/>
      <c r="BH35" s="108"/>
      <c r="BI35" s="108"/>
      <c r="BJ35" s="108"/>
      <c r="BK35" s="108">
        <f>'Reflection -2'!BA34</f>
        <v>2.5</v>
      </c>
      <c r="BL35" s="111"/>
      <c r="BM35" s="108"/>
      <c r="BN35" s="108">
        <f>'Reflection -3'!Q34</f>
        <v>3</v>
      </c>
      <c r="BO35" s="108"/>
      <c r="BP35" s="108"/>
      <c r="BQ35" s="108"/>
      <c r="BR35" s="108"/>
      <c r="BS35" s="108"/>
      <c r="BT35" s="108">
        <f>'Reflection -3'!BA34</f>
        <v>1.6666666666666667</v>
      </c>
      <c r="BU35" s="111"/>
      <c r="BV35" s="108"/>
      <c r="BW35" s="108">
        <f>'Reflection -3'!Q34</f>
        <v>3</v>
      </c>
      <c r="BX35" s="108"/>
      <c r="BY35" s="108"/>
      <c r="BZ35" s="108"/>
      <c r="CA35" s="108"/>
      <c r="CB35" s="108"/>
      <c r="CC35" s="108">
        <f>'Reflection -4'!BA34</f>
        <v>2.5</v>
      </c>
      <c r="CD35" s="111"/>
      <c r="CE35" s="108"/>
      <c r="CF35" s="108"/>
      <c r="CG35" s="108"/>
      <c r="CH35" s="108">
        <f>Table121516589[[#This Row],[Column30]]</f>
        <v>0</v>
      </c>
      <c r="CI35" s="108"/>
      <c r="CJ35" s="108"/>
      <c r="CK35" s="108">
        <f>Table121516589[[#This Row],[Column48]]</f>
        <v>0</v>
      </c>
      <c r="CL35" s="108">
        <f>Table121516589[[#This Row],[Column54]]</f>
        <v>0</v>
      </c>
      <c r="CM35" s="111"/>
      <c r="CN35" s="108"/>
      <c r="CO35" s="108"/>
      <c r="CP35" s="108"/>
      <c r="CQ35" s="108" t="e">
        <f>#REF!</f>
        <v>#REF!</v>
      </c>
      <c r="CR35" s="108"/>
      <c r="CS35" s="108"/>
      <c r="CT35" s="108" t="e">
        <f>#REF!</f>
        <v>#REF!</v>
      </c>
      <c r="CU35" s="108" t="e">
        <f>#REF!</f>
        <v>#REF!</v>
      </c>
      <c r="CV35" s="116"/>
      <c r="CW35" s="108"/>
      <c r="CX35" s="108"/>
      <c r="CY35" s="108"/>
      <c r="CZ35" s="108" t="e">
        <f>#REF!</f>
        <v>#REF!</v>
      </c>
      <c r="DA35" s="108"/>
      <c r="DB35" s="108"/>
      <c r="DC35" s="108" t="e">
        <f>#REF!</f>
        <v>#REF!</v>
      </c>
      <c r="DD35" s="108" t="e">
        <f>#REF!</f>
        <v>#REF!</v>
      </c>
      <c r="DE35" s="116"/>
      <c r="DF35" s="108"/>
      <c r="DG35" s="108"/>
      <c r="DH35" s="108"/>
      <c r="DI35" s="108">
        <f>'D W-4'!AS33</f>
        <v>0</v>
      </c>
      <c r="DJ35" s="108"/>
      <c r="DK35" s="108"/>
      <c r="DL35" s="108"/>
      <c r="DM35" s="108" t="e">
        <f>#REF!</f>
        <v>#REF!</v>
      </c>
      <c r="DN35" s="116"/>
      <c r="DO35" s="112">
        <v>0</v>
      </c>
      <c r="DP3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2.8083333333333336</v>
      </c>
      <c r="DQ35" s="108">
        <f>AVERAGE(Table1104611172[[#This Row],[Column4]],Table1104611172[[#This Row],[Column13]],Table1104611172[[#This Row],[Column22]],Table1104611172[[#This Row],[Column31]])</f>
        <v>2.083333333333333</v>
      </c>
      <c r="DR3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5" s="108" t="e">
        <f>AVERAGE(Table1104611172[[#This Row],[Column6]],Table1104611172[[#This Row],[Column15]],Table1104611172[[#This Row],[Column24]],Table1104611172[[#This Row],[Column33]])</f>
        <v>#REF!</v>
      </c>
      <c r="DT35" s="112"/>
      <c r="DU3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5" s="108"/>
      <c r="DX35" s="108">
        <f>'R P -4'!CT35</f>
        <v>0</v>
      </c>
      <c r="DY35" s="107" t="e">
        <f>AVERAGE('Reflection -3'!CO35,'Reflection -2'!CN35,'R P -4'!CT35,'R P - 3'!CS35,'R P- 2'!CS35,#REF!)</f>
        <v>#REF!</v>
      </c>
      <c r="DZ35" s="107" t="e">
        <f>AVERAGE('Reflection -3'!CP35,'Reflection -2'!CO35,'R P- 2'!CT35,#REF!)</f>
        <v>#REF!</v>
      </c>
    </row>
    <row r="36" spans="1:130" ht="23.1" customHeight="1" x14ac:dyDescent="0.3">
      <c r="A36" s="5">
        <v>33</v>
      </c>
      <c r="B36" s="5" t="s">
        <v>210</v>
      </c>
      <c r="C36" s="14" t="s">
        <v>211</v>
      </c>
      <c r="D36" s="5" t="s">
        <v>541</v>
      </c>
      <c r="E36" s="5" t="s">
        <v>160</v>
      </c>
      <c r="F36" s="5" t="str">
        <f>REPT(CHAR(160),10)&amp;Table1104611172[[#This Row],[Column1]]</f>
        <v>          B</v>
      </c>
      <c r="G36" s="107"/>
      <c r="H36" s="107">
        <f>'RP 1'!Q35</f>
        <v>3.2</v>
      </c>
      <c r="I36" s="107">
        <f>'RP 1'!W35</f>
        <v>4</v>
      </c>
      <c r="J36" s="107" t="e">
        <f>'RP 1'!#REF!</f>
        <v>#REF!</v>
      </c>
      <c r="K36" s="107" t="e">
        <f>'RP 1'!#REF!</f>
        <v>#REF!</v>
      </c>
      <c r="L36" s="107"/>
      <c r="M36" s="107">
        <f>'RP 1'!AU35</f>
        <v>4</v>
      </c>
      <c r="N36" s="107">
        <f>'RP 1'!AZ35</f>
        <v>4</v>
      </c>
      <c r="O36" s="107">
        <f>'RP 1'!BG35</f>
        <v>0</v>
      </c>
      <c r="P36" s="113"/>
      <c r="Q36" s="107"/>
      <c r="R36" s="107">
        <f>'R P- 2'!Q35</f>
        <v>3.4</v>
      </c>
      <c r="S36" s="107">
        <f>'R P- 2'!W35</f>
        <v>3.3333333333333335</v>
      </c>
      <c r="T36" s="107">
        <f>'R P- 2'!AC35</f>
        <v>3.5</v>
      </c>
      <c r="U36" s="107">
        <f>'R P- 2'!AI35</f>
        <v>3.5</v>
      </c>
      <c r="V36" s="107"/>
      <c r="W36" s="107">
        <f>'R P- 2'!AU35</f>
        <v>3</v>
      </c>
      <c r="X36" s="107">
        <f>'R P- 2'!BA35</f>
        <v>2.8333333333333335</v>
      </c>
      <c r="Y36" s="107">
        <f>'R P- 2'!BG35</f>
        <v>4</v>
      </c>
      <c r="Z36" s="113"/>
      <c r="AA36" s="107"/>
      <c r="AB36" s="107">
        <f>'R P - 3'!Q35</f>
        <v>2</v>
      </c>
      <c r="AC36" s="107">
        <f>'R P - 3'!W35</f>
        <v>3</v>
      </c>
      <c r="AD36" s="107">
        <f>'R P - 3'!AC35</f>
        <v>2</v>
      </c>
      <c r="AE36" s="107">
        <f>'R P - 3'!AI35</f>
        <v>3</v>
      </c>
      <c r="AF36" s="107"/>
      <c r="AG36" s="112">
        <f>'R P - 3'!AU35</f>
        <v>3</v>
      </c>
      <c r="AH36" s="112">
        <f>'R P - 3'!BA35</f>
        <v>0</v>
      </c>
      <c r="AI36" s="107">
        <f>'R P - 3'!BG35</f>
        <v>0</v>
      </c>
      <c r="AJ36" s="113"/>
      <c r="AK36" s="107"/>
      <c r="AL36" s="107">
        <f>'R P -4'!Q35</f>
        <v>2.4</v>
      </c>
      <c r="AM36" s="107">
        <f>'R P -4'!W35</f>
        <v>3</v>
      </c>
      <c r="AN36" s="107">
        <f>'R P -4'!AC35</f>
        <v>2</v>
      </c>
      <c r="AO36" s="107">
        <f>'R P -4'!AI35</f>
        <v>2</v>
      </c>
      <c r="AP36" s="107"/>
      <c r="AQ36" s="107">
        <f>'R P -4'!AU35</f>
        <v>3</v>
      </c>
      <c r="AR36" s="107">
        <f>'R P -4'!BA35</f>
        <v>1</v>
      </c>
      <c r="AS36" s="107">
        <f>'R P -4'!BG35</f>
        <v>3.5</v>
      </c>
      <c r="AT36" s="113"/>
      <c r="AU36" s="107"/>
      <c r="AV36" s="107">
        <f>'Reflection -1 '!R35</f>
        <v>3</v>
      </c>
      <c r="AW36" s="107"/>
      <c r="AX36" s="107"/>
      <c r="AY36" s="107"/>
      <c r="AZ36" s="107"/>
      <c r="BA36" s="112"/>
      <c r="BB36" s="112">
        <f>'Reflection -1 '!BB35</f>
        <v>4</v>
      </c>
      <c r="BC36" s="113"/>
      <c r="BD36" s="107"/>
      <c r="BE36" s="107">
        <f>'Reflection -2'!Q35</f>
        <v>2</v>
      </c>
      <c r="BF36" s="107"/>
      <c r="BG36" s="107"/>
      <c r="BH36" s="107"/>
      <c r="BI36" s="107"/>
      <c r="BJ36" s="107"/>
      <c r="BK36" s="107">
        <f>'Reflection -2'!BA35</f>
        <v>2.5</v>
      </c>
      <c r="BL36" s="113"/>
      <c r="BM36" s="107"/>
      <c r="BN36" s="107">
        <f>'Reflection -3'!Q35</f>
        <v>3.3333333333333335</v>
      </c>
      <c r="BO36" s="107"/>
      <c r="BP36" s="107"/>
      <c r="BQ36" s="107"/>
      <c r="BR36" s="107"/>
      <c r="BS36" s="107"/>
      <c r="BT36" s="107">
        <f>'Reflection -3'!BA35</f>
        <v>1.6666666666666667</v>
      </c>
      <c r="BU36" s="113"/>
      <c r="BV36" s="107"/>
      <c r="BW36" s="107">
        <f>'Reflection -3'!Q35</f>
        <v>3.3333333333333335</v>
      </c>
      <c r="BX36" s="107"/>
      <c r="BY36" s="107"/>
      <c r="BZ36" s="107"/>
      <c r="CA36" s="107"/>
      <c r="CB36" s="107"/>
      <c r="CC36" s="107">
        <f>'Reflection -4'!BA35</f>
        <v>2.5</v>
      </c>
      <c r="CD36" s="113"/>
      <c r="CE36" s="107"/>
      <c r="CF36" s="107"/>
      <c r="CG36" s="107"/>
      <c r="CH36" s="107">
        <f>Table121516589[[#This Row],[Column30]]</f>
        <v>0</v>
      </c>
      <c r="CI36" s="107"/>
      <c r="CJ36" s="107"/>
      <c r="CK36" s="107">
        <f>Table121516589[[#This Row],[Column48]]</f>
        <v>0</v>
      </c>
      <c r="CL36" s="107">
        <f>Table121516589[[#This Row],[Column54]]</f>
        <v>0</v>
      </c>
      <c r="CM36" s="113"/>
      <c r="CN36" s="107"/>
      <c r="CO36" s="107"/>
      <c r="CP36" s="107"/>
      <c r="CQ36" s="107" t="e">
        <f>#REF!</f>
        <v>#REF!</v>
      </c>
      <c r="CR36" s="107"/>
      <c r="CS36" s="107"/>
      <c r="CT36" s="107" t="e">
        <f>#REF!</f>
        <v>#REF!</v>
      </c>
      <c r="CU36" s="107" t="e">
        <f>#REF!</f>
        <v>#REF!</v>
      </c>
      <c r="CV36" s="109"/>
      <c r="CW36" s="107"/>
      <c r="CX36" s="107"/>
      <c r="CY36" s="107"/>
      <c r="CZ36" s="107" t="e">
        <f>#REF!</f>
        <v>#REF!</v>
      </c>
      <c r="DA36" s="107"/>
      <c r="DB36" s="107"/>
      <c r="DC36" s="107" t="e">
        <f>#REF!</f>
        <v>#REF!</v>
      </c>
      <c r="DD36" s="107" t="e">
        <f>#REF!</f>
        <v>#REF!</v>
      </c>
      <c r="DE36" s="109"/>
      <c r="DF36" s="107"/>
      <c r="DG36" s="107"/>
      <c r="DH36" s="107"/>
      <c r="DI36" s="107">
        <f>'D W-4'!AS34</f>
        <v>0</v>
      </c>
      <c r="DJ36" s="107"/>
      <c r="DK36" s="107"/>
      <c r="DL36" s="107"/>
      <c r="DM36" s="107" t="e">
        <f>#REF!</f>
        <v>#REF!</v>
      </c>
      <c r="DN36" s="109"/>
      <c r="DO36" s="112">
        <v>0</v>
      </c>
      <c r="DP3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2.833333333333333</v>
      </c>
      <c r="DQ36" s="107">
        <f>AVERAGE(Table1104611172[[#This Row],[Column4]],Table1104611172[[#This Row],[Column13]],Table1104611172[[#This Row],[Column22]],Table1104611172[[#This Row],[Column31]])</f>
        <v>3.3333333333333335</v>
      </c>
      <c r="DR3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6" s="107" t="e">
        <f>AVERAGE(Table1104611172[[#This Row],[Column6]],Table1104611172[[#This Row],[Column15]],Table1104611172[[#This Row],[Column24]],Table1104611172[[#This Row],[Column33]])</f>
        <v>#REF!</v>
      </c>
      <c r="DT36" s="112"/>
      <c r="DU3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6" s="108"/>
      <c r="DX36" s="108">
        <f>'R P -4'!CT36</f>
        <v>0</v>
      </c>
      <c r="DY36" s="108" t="e">
        <f>AVERAGE('Reflection -3'!CO36,'Reflection -2'!CN36,'R P -4'!CT36,'R P - 3'!CS36,'R P- 2'!CS36,#REF!)</f>
        <v>#REF!</v>
      </c>
      <c r="DZ36" s="108" t="e">
        <f>AVERAGE('Reflection -3'!CP36,'Reflection -2'!CO36,'R P- 2'!CT36,#REF!)</f>
        <v>#REF!</v>
      </c>
    </row>
    <row r="37" spans="1:130" ht="23.1" customHeight="1" x14ac:dyDescent="0.3">
      <c r="A37" s="5">
        <v>34</v>
      </c>
      <c r="B37" s="5" t="s">
        <v>94</v>
      </c>
      <c r="C37" s="14" t="s">
        <v>95</v>
      </c>
      <c r="D37" s="5" t="s">
        <v>541</v>
      </c>
      <c r="E37" s="5" t="s">
        <v>34</v>
      </c>
      <c r="F37" s="5" t="str">
        <f>REPT(CHAR(160),10)&amp;Table1104611172[[#This Row],[Column1]]</f>
        <v>          A</v>
      </c>
      <c r="G37" s="108"/>
      <c r="H37" s="108">
        <f>'RP 1'!Q36</f>
        <v>3.8</v>
      </c>
      <c r="I37" s="108">
        <f>'RP 1'!W36</f>
        <v>3</v>
      </c>
      <c r="J37" s="108" t="e">
        <f>'RP 1'!#REF!</f>
        <v>#REF!</v>
      </c>
      <c r="K37" s="108" t="e">
        <f>'RP 1'!#REF!</f>
        <v>#REF!</v>
      </c>
      <c r="L37" s="108"/>
      <c r="M37" s="108">
        <f>'RP 1'!AU36</f>
        <v>1</v>
      </c>
      <c r="N37" s="108">
        <f>'RP 1'!AZ36</f>
        <v>4</v>
      </c>
      <c r="O37" s="108">
        <f>'RP 1'!BG36</f>
        <v>0</v>
      </c>
      <c r="P37" s="111"/>
      <c r="Q37" s="108"/>
      <c r="R37" s="108">
        <f>'R P- 2'!Q36</f>
        <v>3.8</v>
      </c>
      <c r="S37" s="108">
        <f>'R P- 2'!W36</f>
        <v>3</v>
      </c>
      <c r="T37" s="108">
        <f>'R P- 2'!AC36</f>
        <v>3</v>
      </c>
      <c r="U37" s="108">
        <f>'R P- 2'!AI36</f>
        <v>2</v>
      </c>
      <c r="V37" s="108"/>
      <c r="W37" s="108">
        <f>'R P- 2'!AU36</f>
        <v>1</v>
      </c>
      <c r="X37" s="108">
        <f>'R P- 2'!BA36</f>
        <v>3.5</v>
      </c>
      <c r="Y37" s="108">
        <f>'R P- 2'!BG36</f>
        <v>4</v>
      </c>
      <c r="Z37" s="111"/>
      <c r="AA37" s="108"/>
      <c r="AB37" s="108">
        <f>'R P - 3'!Q36</f>
        <v>0.6</v>
      </c>
      <c r="AC37" s="108">
        <f>'R P - 3'!W36</f>
        <v>0</v>
      </c>
      <c r="AD37" s="108">
        <f>'R P - 3'!AC36</f>
        <v>0</v>
      </c>
      <c r="AE37" s="108">
        <f>'R P - 3'!AI36</f>
        <v>0</v>
      </c>
      <c r="AF37" s="108"/>
      <c r="AG37" s="110">
        <f>'R P - 3'!AU36</f>
        <v>0</v>
      </c>
      <c r="AH37" s="110">
        <f>'R P - 3'!BA36</f>
        <v>0</v>
      </c>
      <c r="AI37" s="108">
        <f>'R P - 3'!BG36</f>
        <v>0</v>
      </c>
      <c r="AJ37" s="111"/>
      <c r="AK37" s="108"/>
      <c r="AL37" s="108">
        <f>'R P -4'!Q36</f>
        <v>4</v>
      </c>
      <c r="AM37" s="108">
        <f>'R P -4'!W36</f>
        <v>4</v>
      </c>
      <c r="AN37" s="108">
        <f>'R P -4'!AC36</f>
        <v>3</v>
      </c>
      <c r="AO37" s="108">
        <f>'R P -4'!AI36</f>
        <v>3</v>
      </c>
      <c r="AP37" s="108"/>
      <c r="AQ37" s="108">
        <f>'R P -4'!AU36</f>
        <v>4</v>
      </c>
      <c r="AR37" s="108">
        <f>'R P -4'!BA36</f>
        <v>2</v>
      </c>
      <c r="AS37" s="108">
        <f>'R P -4'!BG36</f>
        <v>4.5</v>
      </c>
      <c r="AT37" s="111"/>
      <c r="AU37" s="108"/>
      <c r="AV37" s="108">
        <f>'Reflection -1 '!R36</f>
        <v>4</v>
      </c>
      <c r="AW37" s="108"/>
      <c r="AX37" s="108"/>
      <c r="AY37" s="108"/>
      <c r="AZ37" s="108"/>
      <c r="BA37" s="110"/>
      <c r="BB37" s="110">
        <f>'Reflection -1 '!BB36</f>
        <v>4.5</v>
      </c>
      <c r="BC37" s="111"/>
      <c r="BD37" s="108"/>
      <c r="BE37" s="108">
        <f>'Reflection -2'!Q36</f>
        <v>4</v>
      </c>
      <c r="BF37" s="108"/>
      <c r="BG37" s="108"/>
      <c r="BH37" s="108"/>
      <c r="BI37" s="108"/>
      <c r="BJ37" s="108"/>
      <c r="BK37" s="108">
        <f>'Reflection -2'!BA36</f>
        <v>2.5</v>
      </c>
      <c r="BL37" s="111"/>
      <c r="BM37" s="108"/>
      <c r="BN37" s="108">
        <f>'Reflection -3'!Q36</f>
        <v>4</v>
      </c>
      <c r="BO37" s="108"/>
      <c r="BP37" s="108"/>
      <c r="BQ37" s="108"/>
      <c r="BR37" s="108"/>
      <c r="BS37" s="108"/>
      <c r="BT37" s="108">
        <f>'Reflection -3'!BA36</f>
        <v>1.6666666666666667</v>
      </c>
      <c r="BU37" s="111"/>
      <c r="BV37" s="108"/>
      <c r="BW37" s="108">
        <f>'Reflection -3'!Q36</f>
        <v>4</v>
      </c>
      <c r="BX37" s="108"/>
      <c r="BY37" s="108"/>
      <c r="BZ37" s="108"/>
      <c r="CA37" s="108"/>
      <c r="CB37" s="108"/>
      <c r="CC37" s="108">
        <f>'Reflection -4'!BA36</f>
        <v>2.5</v>
      </c>
      <c r="CD37" s="111"/>
      <c r="CE37" s="108"/>
      <c r="CF37" s="108"/>
      <c r="CG37" s="108"/>
      <c r="CH37" s="108">
        <f>Table121516589[[#This Row],[Column30]]</f>
        <v>0</v>
      </c>
      <c r="CI37" s="108"/>
      <c r="CJ37" s="108"/>
      <c r="CK37" s="108">
        <f>Table121516589[[#This Row],[Column48]]</f>
        <v>0</v>
      </c>
      <c r="CL37" s="108">
        <f>Table121516589[[#This Row],[Column54]]</f>
        <v>0</v>
      </c>
      <c r="CM37" s="111"/>
      <c r="CN37" s="108"/>
      <c r="CO37" s="108"/>
      <c r="CP37" s="108"/>
      <c r="CQ37" s="108" t="e">
        <f>#REF!</f>
        <v>#REF!</v>
      </c>
      <c r="CR37" s="108"/>
      <c r="CS37" s="108"/>
      <c r="CT37" s="108" t="e">
        <f>#REF!</f>
        <v>#REF!</v>
      </c>
      <c r="CU37" s="108" t="e">
        <f>#REF!</f>
        <v>#REF!</v>
      </c>
      <c r="CV37" s="116"/>
      <c r="CW37" s="108"/>
      <c r="CX37" s="108"/>
      <c r="CY37" s="108"/>
      <c r="CZ37" s="108" t="e">
        <f>#REF!</f>
        <v>#REF!</v>
      </c>
      <c r="DA37" s="108"/>
      <c r="DB37" s="108"/>
      <c r="DC37" s="108" t="e">
        <f>#REF!</f>
        <v>#REF!</v>
      </c>
      <c r="DD37" s="108" t="e">
        <f>#REF!</f>
        <v>#REF!</v>
      </c>
      <c r="DE37" s="116"/>
      <c r="DF37" s="108"/>
      <c r="DG37" s="108"/>
      <c r="DH37" s="108"/>
      <c r="DI37" s="108">
        <f>'D W-4'!AS35</f>
        <v>0</v>
      </c>
      <c r="DJ37" s="108"/>
      <c r="DK37" s="108"/>
      <c r="DL37" s="108"/>
      <c r="DM37" s="108" t="e">
        <f>#REF!</f>
        <v>#REF!</v>
      </c>
      <c r="DN37" s="116"/>
      <c r="DO37" s="112">
        <v>0</v>
      </c>
      <c r="DP3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3.5249999999999999</v>
      </c>
      <c r="DQ37" s="108">
        <f>AVERAGE(Table1104611172[[#This Row],[Column4]],Table1104611172[[#This Row],[Column13]],Table1104611172[[#This Row],[Column22]],Table1104611172[[#This Row],[Column31]])</f>
        <v>2.5</v>
      </c>
      <c r="DR3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7" s="108" t="e">
        <f>AVERAGE(Table1104611172[[#This Row],[Column6]],Table1104611172[[#This Row],[Column15]],Table1104611172[[#This Row],[Column24]],Table1104611172[[#This Row],[Column33]])</f>
        <v>#REF!</v>
      </c>
      <c r="DT37" s="112"/>
      <c r="DU3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7" s="108"/>
      <c r="DX37" s="108">
        <f>'R P -4'!CT37</f>
        <v>0</v>
      </c>
      <c r="DY37" s="107" t="e">
        <f>AVERAGE('Reflection -3'!CO37,'Reflection -2'!CN37,'R P -4'!CT37,'R P - 3'!CS37,'R P- 2'!CS37,#REF!)</f>
        <v>#REF!</v>
      </c>
      <c r="DZ37" s="107" t="e">
        <f>AVERAGE('Reflection -3'!CP37,'Reflection -2'!CO37,'R P- 2'!CT37,#REF!)</f>
        <v>#REF!</v>
      </c>
    </row>
    <row r="38" spans="1:130" ht="23.1" customHeight="1" x14ac:dyDescent="0.3">
      <c r="A38" s="5">
        <v>35</v>
      </c>
      <c r="B38" s="5" t="s">
        <v>272</v>
      </c>
      <c r="C38" s="14" t="s">
        <v>273</v>
      </c>
      <c r="D38" s="5" t="s">
        <v>449</v>
      </c>
      <c r="E38" s="5" t="s">
        <v>160</v>
      </c>
      <c r="F38" s="5" t="str">
        <f>REPT(CHAR(160),10)&amp;Table1104611172[[#This Row],[Column1]]</f>
        <v>          B</v>
      </c>
      <c r="G38" s="107"/>
      <c r="H38" s="107">
        <f>'RP 1'!Q37</f>
        <v>2.2000000000000002</v>
      </c>
      <c r="I38" s="107">
        <f>'RP 1'!W37</f>
        <v>2</v>
      </c>
      <c r="J38" s="107" t="e">
        <f>'RP 1'!#REF!</f>
        <v>#REF!</v>
      </c>
      <c r="K38" s="107" t="e">
        <f>'RP 1'!#REF!</f>
        <v>#REF!</v>
      </c>
      <c r="L38" s="107"/>
      <c r="M38" s="107">
        <f>'RP 1'!AU37</f>
        <v>2</v>
      </c>
      <c r="N38" s="107">
        <f>'RP 1'!AZ37</f>
        <v>2</v>
      </c>
      <c r="O38" s="107">
        <f>'RP 1'!BG37</f>
        <v>0</v>
      </c>
      <c r="P38" s="113"/>
      <c r="Q38" s="107"/>
      <c r="R38" s="107">
        <f>'R P- 2'!Q37</f>
        <v>2.4</v>
      </c>
      <c r="S38" s="107">
        <f>'R P- 2'!W37</f>
        <v>2</v>
      </c>
      <c r="T38" s="107">
        <f>'R P- 2'!AC37</f>
        <v>2</v>
      </c>
      <c r="U38" s="107">
        <f>'R P- 2'!AI37</f>
        <v>2</v>
      </c>
      <c r="V38" s="107"/>
      <c r="W38" s="107">
        <f>'R P- 2'!AU37</f>
        <v>2.5</v>
      </c>
      <c r="X38" s="107">
        <f>'R P- 2'!BA37</f>
        <v>2.25</v>
      </c>
      <c r="Y38" s="107">
        <f>'R P- 2'!BG37</f>
        <v>2</v>
      </c>
      <c r="Z38" s="113"/>
      <c r="AA38" s="107"/>
      <c r="AB38" s="107" t="str">
        <f>'R P - 3'!Q37</f>
        <v>0</v>
      </c>
      <c r="AC38" s="107" t="str">
        <f>'R P - 3'!W37</f>
        <v>0</v>
      </c>
      <c r="AD38" s="107">
        <f>'R P - 3'!AC37</f>
        <v>0</v>
      </c>
      <c r="AE38" s="107" t="str">
        <f>'R P - 3'!AI37</f>
        <v>0</v>
      </c>
      <c r="AF38" s="107"/>
      <c r="AG38" s="112" t="str">
        <f>'R P - 3'!AU37</f>
        <v>0</v>
      </c>
      <c r="AH38" s="112" t="str">
        <f>'R P - 3'!BA37</f>
        <v>0</v>
      </c>
      <c r="AI38" s="107" t="str">
        <f>'R P - 3'!BG37</f>
        <v>0</v>
      </c>
      <c r="AJ38" s="113"/>
      <c r="AK38" s="107"/>
      <c r="AL38" s="107" t="str">
        <f>'R P -4'!Q37</f>
        <v>0</v>
      </c>
      <c r="AM38" s="107" t="str">
        <f>'R P -4'!W37</f>
        <v>0</v>
      </c>
      <c r="AN38" s="107" t="str">
        <f>'R P -4'!AC37</f>
        <v>0</v>
      </c>
      <c r="AO38" s="107" t="str">
        <f>'R P -4'!AI37</f>
        <v>0</v>
      </c>
      <c r="AP38" s="107"/>
      <c r="AQ38" s="107" t="str">
        <f>'R P -4'!AU37</f>
        <v>0</v>
      </c>
      <c r="AR38" s="107" t="str">
        <f>'R P -4'!BA37</f>
        <v>0</v>
      </c>
      <c r="AS38" s="107" t="str">
        <f>'R P -4'!BG37</f>
        <v>0</v>
      </c>
      <c r="AT38" s="113"/>
      <c r="AU38" s="107"/>
      <c r="AV38" s="107">
        <f>'Reflection -1 '!R37</f>
        <v>2.6666666666666665</v>
      </c>
      <c r="AW38" s="107"/>
      <c r="AX38" s="107"/>
      <c r="AY38" s="107"/>
      <c r="AZ38" s="107"/>
      <c r="BA38" s="112"/>
      <c r="BB38" s="112">
        <f>'Reflection -1 '!BB37</f>
        <v>3.5</v>
      </c>
      <c r="BC38" s="113"/>
      <c r="BD38" s="107"/>
      <c r="BE38" s="107">
        <f>'Reflection -2'!Q37</f>
        <v>3</v>
      </c>
      <c r="BF38" s="107"/>
      <c r="BG38" s="107"/>
      <c r="BH38" s="107"/>
      <c r="BI38" s="107"/>
      <c r="BJ38" s="107"/>
      <c r="BK38" s="107">
        <f>'Reflection -2'!BA37</f>
        <v>2.5</v>
      </c>
      <c r="BL38" s="113"/>
      <c r="BM38" s="107"/>
      <c r="BN38" s="107">
        <f>'Reflection -3'!Q37</f>
        <v>3.6666666666666665</v>
      </c>
      <c r="BO38" s="107"/>
      <c r="BP38" s="107"/>
      <c r="BQ38" s="107"/>
      <c r="BR38" s="107"/>
      <c r="BS38" s="107"/>
      <c r="BT38" s="107">
        <f>'Reflection -3'!BA37</f>
        <v>1.6666666666666667</v>
      </c>
      <c r="BU38" s="113"/>
      <c r="BV38" s="107"/>
      <c r="BW38" s="107">
        <f>'Reflection -3'!Q37</f>
        <v>3.6666666666666665</v>
      </c>
      <c r="BX38" s="107"/>
      <c r="BY38" s="107"/>
      <c r="BZ38" s="107"/>
      <c r="CA38" s="107"/>
      <c r="CB38" s="107"/>
      <c r="CC38" s="107">
        <f>'Reflection -4'!BA37</f>
        <v>2.5</v>
      </c>
      <c r="CD38" s="113"/>
      <c r="CE38" s="107"/>
      <c r="CF38" s="107"/>
      <c r="CG38" s="107"/>
      <c r="CH38" s="107">
        <f>Table121516589[[#This Row],[Column30]]</f>
        <v>0</v>
      </c>
      <c r="CI38" s="107"/>
      <c r="CJ38" s="107"/>
      <c r="CK38" s="107">
        <f>Table121516589[[#This Row],[Column48]]</f>
        <v>0</v>
      </c>
      <c r="CL38" s="107">
        <f>Table121516589[[#This Row],[Column54]]</f>
        <v>0</v>
      </c>
      <c r="CM38" s="113"/>
      <c r="CN38" s="107"/>
      <c r="CO38" s="107"/>
      <c r="CP38" s="107"/>
      <c r="CQ38" s="107" t="e">
        <f>#REF!</f>
        <v>#REF!</v>
      </c>
      <c r="CR38" s="107"/>
      <c r="CS38" s="107"/>
      <c r="CT38" s="107" t="e">
        <f>#REF!</f>
        <v>#REF!</v>
      </c>
      <c r="CU38" s="107" t="e">
        <f>#REF!</f>
        <v>#REF!</v>
      </c>
      <c r="CV38" s="109"/>
      <c r="CW38" s="107"/>
      <c r="CX38" s="107"/>
      <c r="CY38" s="107"/>
      <c r="CZ38" s="107" t="e">
        <f>#REF!</f>
        <v>#REF!</v>
      </c>
      <c r="DA38" s="107"/>
      <c r="DB38" s="107"/>
      <c r="DC38" s="107" t="e">
        <f>#REF!</f>
        <v>#REF!</v>
      </c>
      <c r="DD38" s="107" t="e">
        <f>#REF!</f>
        <v>#REF!</v>
      </c>
      <c r="DE38" s="109"/>
      <c r="DF38" s="107"/>
      <c r="DG38" s="107"/>
      <c r="DH38" s="107"/>
      <c r="DI38" s="107">
        <f>'D W-4'!AS36</f>
        <v>0</v>
      </c>
      <c r="DJ38" s="107"/>
      <c r="DK38" s="107"/>
      <c r="DL38" s="107"/>
      <c r="DM38" s="107" t="e">
        <f>#REF!</f>
        <v>#REF!</v>
      </c>
      <c r="DN38" s="109"/>
      <c r="DO38" s="112">
        <v>0</v>
      </c>
      <c r="DP3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2.9333333333333331</v>
      </c>
      <c r="DQ38" s="107">
        <f>AVERAGE(Table1104611172[[#This Row],[Column4]],Table1104611172[[#This Row],[Column13]],Table1104611172[[#This Row],[Column22]],Table1104611172[[#This Row],[Column31]])</f>
        <v>2</v>
      </c>
      <c r="DR3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8" s="107" t="e">
        <f>AVERAGE(Table1104611172[[#This Row],[Column6]],Table1104611172[[#This Row],[Column15]],Table1104611172[[#This Row],[Column24]],Table1104611172[[#This Row],[Column33]])</f>
        <v>#REF!</v>
      </c>
      <c r="DT38" s="112"/>
      <c r="DU3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8" s="108"/>
      <c r="DX38" s="108">
        <f>'R P -4'!CT38</f>
        <v>0</v>
      </c>
      <c r="DY38" s="108" t="e">
        <f>AVERAGE('Reflection -3'!CO38,'Reflection -2'!CN38,'R P -4'!CT38,'R P - 3'!CS38,'R P- 2'!CS38,#REF!)</f>
        <v>#REF!</v>
      </c>
      <c r="DZ38" s="108" t="e">
        <f>AVERAGE('Reflection -3'!CP38,'Reflection -2'!CO38,'R P- 2'!CT38,#REF!)</f>
        <v>#REF!</v>
      </c>
    </row>
    <row r="39" spans="1:130" ht="23.1" customHeight="1" x14ac:dyDescent="0.3">
      <c r="A39" s="5">
        <v>36</v>
      </c>
      <c r="B39" s="5" t="s">
        <v>111</v>
      </c>
      <c r="C39" s="14" t="s">
        <v>112</v>
      </c>
      <c r="D39" s="5" t="s">
        <v>449</v>
      </c>
      <c r="E39" s="5" t="s">
        <v>34</v>
      </c>
      <c r="F39" s="5" t="str">
        <f>REPT(CHAR(160),10)&amp;Table1104611172[[#This Row],[Column1]]</f>
        <v>          A</v>
      </c>
      <c r="G39" s="108"/>
      <c r="H39" s="108">
        <f>'RP 1'!Q38</f>
        <v>0</v>
      </c>
      <c r="I39" s="108">
        <f>'RP 1'!W38</f>
        <v>0</v>
      </c>
      <c r="J39" s="108" t="e">
        <f>'RP 1'!#REF!</f>
        <v>#REF!</v>
      </c>
      <c r="K39" s="108" t="e">
        <f>'RP 1'!#REF!</f>
        <v>#REF!</v>
      </c>
      <c r="L39" s="108"/>
      <c r="M39" s="108">
        <f>'RP 1'!AU38</f>
        <v>0</v>
      </c>
      <c r="N39" s="108">
        <f>'RP 1'!AZ38</f>
        <v>0</v>
      </c>
      <c r="O39" s="108">
        <f>'RP 1'!BG38</f>
        <v>0</v>
      </c>
      <c r="P39" s="111"/>
      <c r="Q39" s="108"/>
      <c r="R39" s="108">
        <f>'R P- 2'!Q38</f>
        <v>2.4</v>
      </c>
      <c r="S39" s="108">
        <f>'R P- 2'!W38</f>
        <v>2.3333333333333335</v>
      </c>
      <c r="T39" s="108">
        <f>'R P- 2'!AC38</f>
        <v>2</v>
      </c>
      <c r="U39" s="108">
        <f>'R P- 2'!AI38</f>
        <v>3.5</v>
      </c>
      <c r="V39" s="108"/>
      <c r="W39" s="108">
        <f>'R P- 2'!AU38</f>
        <v>3</v>
      </c>
      <c r="X39" s="108">
        <f>'R P- 2'!BA38</f>
        <v>2.5</v>
      </c>
      <c r="Y39" s="108">
        <f>'R P- 2'!BG38</f>
        <v>3</v>
      </c>
      <c r="Z39" s="111"/>
      <c r="AA39" s="108"/>
      <c r="AB39" s="108">
        <f>'R P - 3'!Q38</f>
        <v>2.2000000000000002</v>
      </c>
      <c r="AC39" s="108">
        <f>'R P - 3'!W38</f>
        <v>0</v>
      </c>
      <c r="AD39" s="108">
        <f>'R P - 3'!AC38</f>
        <v>0</v>
      </c>
      <c r="AE39" s="108">
        <f>'R P - 3'!AI38</f>
        <v>0</v>
      </c>
      <c r="AF39" s="108"/>
      <c r="AG39" s="110">
        <f>'R P - 3'!AU38</f>
        <v>0</v>
      </c>
      <c r="AH39" s="110">
        <f>'R P - 3'!BA38</f>
        <v>0</v>
      </c>
      <c r="AI39" s="108">
        <f>'R P - 3'!BG38</f>
        <v>0</v>
      </c>
      <c r="AJ39" s="111"/>
      <c r="AK39" s="108"/>
      <c r="AL39" s="108">
        <f>'R P -4'!Q38</f>
        <v>2.4</v>
      </c>
      <c r="AM39" s="108">
        <f>'R P -4'!W38</f>
        <v>3</v>
      </c>
      <c r="AN39" s="108">
        <f>'R P -4'!AC38</f>
        <v>2.5</v>
      </c>
      <c r="AO39" s="108">
        <f>'R P -4'!AI38</f>
        <v>1</v>
      </c>
      <c r="AP39" s="108"/>
      <c r="AQ39" s="108">
        <f>'R P -4'!AU38</f>
        <v>2.3333333333333335</v>
      </c>
      <c r="AR39" s="108">
        <f>'R P -4'!BA38</f>
        <v>1</v>
      </c>
      <c r="AS39" s="108">
        <f>'R P -4'!BG38</f>
        <v>3</v>
      </c>
      <c r="AT39" s="111"/>
      <c r="AU39" s="108"/>
      <c r="AV39" s="108">
        <f>'Reflection -1 '!R38</f>
        <v>2.3333333333333335</v>
      </c>
      <c r="AW39" s="108"/>
      <c r="AX39" s="108"/>
      <c r="AY39" s="108"/>
      <c r="AZ39" s="108"/>
      <c r="BA39" s="110"/>
      <c r="BB39" s="110">
        <f>'Reflection -1 '!BB38</f>
        <v>3</v>
      </c>
      <c r="BC39" s="111"/>
      <c r="BD39" s="108"/>
      <c r="BE39" s="108">
        <f>'Reflection -2'!Q38</f>
        <v>2.6666666666666665</v>
      </c>
      <c r="BF39" s="108"/>
      <c r="BG39" s="108"/>
      <c r="BH39" s="108"/>
      <c r="BI39" s="108"/>
      <c r="BJ39" s="108"/>
      <c r="BK39" s="108">
        <f>'Reflection -2'!BA38</f>
        <v>2.5</v>
      </c>
      <c r="BL39" s="111"/>
      <c r="BM39" s="108"/>
      <c r="BN39" s="108">
        <f>'Reflection -3'!Q38</f>
        <v>1.6666666666666667</v>
      </c>
      <c r="BO39" s="108"/>
      <c r="BP39" s="108"/>
      <c r="BQ39" s="108"/>
      <c r="BR39" s="108"/>
      <c r="BS39" s="108"/>
      <c r="BT39" s="108">
        <f>'Reflection -3'!BA38</f>
        <v>1.6666666666666667</v>
      </c>
      <c r="BU39" s="111"/>
      <c r="BV39" s="108"/>
      <c r="BW39" s="108">
        <f>'Reflection -3'!Q38</f>
        <v>1.6666666666666667</v>
      </c>
      <c r="BX39" s="108"/>
      <c r="BY39" s="108"/>
      <c r="BZ39" s="108"/>
      <c r="CA39" s="108"/>
      <c r="CB39" s="108"/>
      <c r="CC39" s="108">
        <f>'Reflection -4'!BA38</f>
        <v>2.5</v>
      </c>
      <c r="CD39" s="111"/>
      <c r="CE39" s="108"/>
      <c r="CF39" s="108"/>
      <c r="CG39" s="108"/>
      <c r="CH39" s="108">
        <f>Table121516589[[#This Row],[Column30]]</f>
        <v>0</v>
      </c>
      <c r="CI39" s="108"/>
      <c r="CJ39" s="108"/>
      <c r="CK39" s="108">
        <f>Table121516589[[#This Row],[Column48]]</f>
        <v>0</v>
      </c>
      <c r="CL39" s="108">
        <f>Table121516589[[#This Row],[Column54]]</f>
        <v>0</v>
      </c>
      <c r="CM39" s="111"/>
      <c r="CN39" s="108"/>
      <c r="CO39" s="108"/>
      <c r="CP39" s="108"/>
      <c r="CQ39" s="108" t="e">
        <f>#REF!</f>
        <v>#REF!</v>
      </c>
      <c r="CR39" s="108"/>
      <c r="CS39" s="108"/>
      <c r="CT39" s="108" t="e">
        <f>#REF!</f>
        <v>#REF!</v>
      </c>
      <c r="CU39" s="108" t="e">
        <f>#REF!</f>
        <v>#REF!</v>
      </c>
      <c r="CV39" s="116"/>
      <c r="CW39" s="108"/>
      <c r="CX39" s="108"/>
      <c r="CY39" s="108"/>
      <c r="CZ39" s="108" t="e">
        <f>#REF!</f>
        <v>#REF!</v>
      </c>
      <c r="DA39" s="108"/>
      <c r="DB39" s="108"/>
      <c r="DC39" s="108" t="e">
        <f>#REF!</f>
        <v>#REF!</v>
      </c>
      <c r="DD39" s="108" t="e">
        <f>#REF!</f>
        <v>#REF!</v>
      </c>
      <c r="DE39" s="116"/>
      <c r="DF39" s="108"/>
      <c r="DG39" s="108"/>
      <c r="DH39" s="108"/>
      <c r="DI39" s="108">
        <f>'D W-4'!AS37</f>
        <v>0</v>
      </c>
      <c r="DJ39" s="108"/>
      <c r="DK39" s="108"/>
      <c r="DL39" s="108"/>
      <c r="DM39" s="108" t="e">
        <f>#REF!</f>
        <v>#REF!</v>
      </c>
      <c r="DN39" s="116"/>
      <c r="DO39" s="112">
        <v>0</v>
      </c>
      <c r="DP3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1.9166666666666665</v>
      </c>
      <c r="DQ39" s="108">
        <f>AVERAGE(Table1104611172[[#This Row],[Column4]],Table1104611172[[#This Row],[Column13]],Table1104611172[[#This Row],[Column22]],Table1104611172[[#This Row],[Column31]])</f>
        <v>1.3333333333333335</v>
      </c>
      <c r="DR3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39" s="108" t="e">
        <f>AVERAGE(Table1104611172[[#This Row],[Column6]],Table1104611172[[#This Row],[Column15]],Table1104611172[[#This Row],[Column24]],Table1104611172[[#This Row],[Column33]])</f>
        <v>#REF!</v>
      </c>
      <c r="DT39" s="112"/>
      <c r="DU3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3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39" s="108"/>
      <c r="DX39" s="108">
        <f>'R P -4'!CT39</f>
        <v>0</v>
      </c>
      <c r="DY39" s="107" t="e">
        <f>AVERAGE('Reflection -3'!CO39,'Reflection -2'!CN39,'R P -4'!CT39,'R P - 3'!CS39,'R P- 2'!CS39,#REF!)</f>
        <v>#REF!</v>
      </c>
      <c r="DZ39" s="107" t="e">
        <f>AVERAGE('Reflection -3'!CP39,'Reflection -2'!CO39,'R P- 2'!CT39,#REF!)</f>
        <v>#REF!</v>
      </c>
    </row>
    <row r="40" spans="1:130" ht="23.1" customHeight="1" x14ac:dyDescent="0.3">
      <c r="A40" s="5">
        <v>37</v>
      </c>
      <c r="B40" s="5" t="s">
        <v>301</v>
      </c>
      <c r="C40" s="14" t="s">
        <v>302</v>
      </c>
      <c r="D40" s="5" t="s">
        <v>449</v>
      </c>
      <c r="E40" s="5" t="s">
        <v>492</v>
      </c>
      <c r="F40" s="5" t="str">
        <f>REPT(CHAR(160),10)&amp;Table1104611172[[#This Row],[Column1]]</f>
        <v>          C</v>
      </c>
      <c r="G40" s="107"/>
      <c r="H40" s="107">
        <f>'RP 1'!Q39</f>
        <v>2.2000000000000002</v>
      </c>
      <c r="I40" s="107">
        <f>'RP 1'!W39</f>
        <v>3</v>
      </c>
      <c r="J40" s="107" t="e">
        <f>'RP 1'!#REF!</f>
        <v>#REF!</v>
      </c>
      <c r="K40" s="107" t="e">
        <f>'RP 1'!#REF!</f>
        <v>#REF!</v>
      </c>
      <c r="L40" s="107"/>
      <c r="M40" s="107">
        <f>'RP 1'!AU39</f>
        <v>3</v>
      </c>
      <c r="N40" s="107">
        <f>'RP 1'!AZ39</f>
        <v>3</v>
      </c>
      <c r="O40" s="107">
        <f>'RP 1'!BG39</f>
        <v>0</v>
      </c>
      <c r="P40" s="113"/>
      <c r="Q40" s="107"/>
      <c r="R40" s="107">
        <f>'R P- 2'!Q39</f>
        <v>3.8</v>
      </c>
      <c r="S40" s="107">
        <f>'R P- 2'!W39</f>
        <v>3</v>
      </c>
      <c r="T40" s="107">
        <f>'R P- 2'!AC39</f>
        <v>3</v>
      </c>
      <c r="U40" s="107">
        <f>'R P- 2'!AI39</f>
        <v>2.5</v>
      </c>
      <c r="V40" s="107"/>
      <c r="W40" s="107">
        <f>'R P- 2'!AU39</f>
        <v>2</v>
      </c>
      <c r="X40" s="107">
        <f>'R P- 2'!BA39</f>
        <v>3.0833333333333335</v>
      </c>
      <c r="Y40" s="107">
        <f>'R P- 2'!BG39</f>
        <v>4</v>
      </c>
      <c r="Z40" s="113"/>
      <c r="AA40" s="107"/>
      <c r="AB40" s="107">
        <f>'R P - 3'!Q39</f>
        <v>2.2000000000000002</v>
      </c>
      <c r="AC40" s="107">
        <f>'R P - 3'!W39</f>
        <v>2</v>
      </c>
      <c r="AD40" s="107">
        <f>'R P - 3'!AC39</f>
        <v>1</v>
      </c>
      <c r="AE40" s="107">
        <f>'R P - 3'!AI39</f>
        <v>1.3333333333333333</v>
      </c>
      <c r="AF40" s="107"/>
      <c r="AG40" s="112">
        <f>'R P - 3'!AU39</f>
        <v>2</v>
      </c>
      <c r="AH40" s="112">
        <f>'R P - 3'!BA39</f>
        <v>2</v>
      </c>
      <c r="AI40" s="107">
        <f>'R P - 3'!BG39</f>
        <v>2</v>
      </c>
      <c r="AJ40" s="113"/>
      <c r="AK40" s="107"/>
      <c r="AL40" s="107" t="str">
        <f>'R P -4'!Q39</f>
        <v>0</v>
      </c>
      <c r="AM40" s="107" t="str">
        <f>'R P -4'!W39</f>
        <v>0</v>
      </c>
      <c r="AN40" s="107" t="str">
        <f>'R P -4'!AC39</f>
        <v>0</v>
      </c>
      <c r="AO40" s="107" t="str">
        <f>'R P -4'!AI39</f>
        <v>0</v>
      </c>
      <c r="AP40" s="107"/>
      <c r="AQ40" s="107" t="str">
        <f>'R P -4'!AU39</f>
        <v>0</v>
      </c>
      <c r="AR40" s="107" t="str">
        <f>'R P -4'!BA39</f>
        <v>0</v>
      </c>
      <c r="AS40" s="107" t="str">
        <f>'R P -4'!BG39</f>
        <v>0</v>
      </c>
      <c r="AT40" s="113"/>
      <c r="AU40" s="107"/>
      <c r="AV40" s="107" t="str">
        <f>'Reflection -1 '!R39</f>
        <v>0</v>
      </c>
      <c r="AW40" s="107"/>
      <c r="AX40" s="107"/>
      <c r="AY40" s="107"/>
      <c r="AZ40" s="107"/>
      <c r="BA40" s="112"/>
      <c r="BB40" s="112" t="str">
        <f>'Reflection -1 '!BB39</f>
        <v>0</v>
      </c>
      <c r="BC40" s="113"/>
      <c r="BD40" s="107"/>
      <c r="BE40" s="107" t="str">
        <f>'Reflection -2'!Q39</f>
        <v>0</v>
      </c>
      <c r="BF40" s="107"/>
      <c r="BG40" s="107"/>
      <c r="BH40" s="107"/>
      <c r="BI40" s="107"/>
      <c r="BJ40" s="107"/>
      <c r="BK40" s="107" t="str">
        <f>'Reflection -2'!BA39</f>
        <v>0</v>
      </c>
      <c r="BL40" s="113"/>
      <c r="BM40" s="107"/>
      <c r="BN40" s="107" t="str">
        <f>'Reflection -3'!Q39</f>
        <v>0</v>
      </c>
      <c r="BO40" s="107"/>
      <c r="BP40" s="107"/>
      <c r="BQ40" s="107"/>
      <c r="BR40" s="107"/>
      <c r="BS40" s="107"/>
      <c r="BT40" s="107" t="str">
        <f>'Reflection -3'!BA39</f>
        <v>0</v>
      </c>
      <c r="BU40" s="113"/>
      <c r="BV40" s="107"/>
      <c r="BW40" s="107" t="str">
        <f>'Reflection -3'!Q39</f>
        <v>0</v>
      </c>
      <c r="BX40" s="107"/>
      <c r="BY40" s="107"/>
      <c r="BZ40" s="107"/>
      <c r="CA40" s="107"/>
      <c r="CB40" s="107"/>
      <c r="CC40" s="107" t="str">
        <f>'Reflection -4'!BA39</f>
        <v>0</v>
      </c>
      <c r="CD40" s="113"/>
      <c r="CE40" s="107"/>
      <c r="CF40" s="107"/>
      <c r="CG40" s="107"/>
      <c r="CH40" s="107">
        <f>Table121516589[[#This Row],[Column30]]</f>
        <v>0</v>
      </c>
      <c r="CI40" s="107"/>
      <c r="CJ40" s="107"/>
      <c r="CK40" s="107">
        <f>Table121516589[[#This Row],[Column48]]</f>
        <v>0</v>
      </c>
      <c r="CL40" s="107">
        <f>Table121516589[[#This Row],[Column54]]</f>
        <v>0</v>
      </c>
      <c r="CM40" s="113"/>
      <c r="CN40" s="107"/>
      <c r="CO40" s="107"/>
      <c r="CP40" s="107"/>
      <c r="CQ40" s="107" t="e">
        <f>#REF!</f>
        <v>#REF!</v>
      </c>
      <c r="CR40" s="107"/>
      <c r="CS40" s="107"/>
      <c r="CT40" s="107" t="e">
        <f>#REF!</f>
        <v>#REF!</v>
      </c>
      <c r="CU40" s="107" t="e">
        <f>#REF!</f>
        <v>#REF!</v>
      </c>
      <c r="CV40" s="109"/>
      <c r="CW40" s="107"/>
      <c r="CX40" s="107"/>
      <c r="CY40" s="107"/>
      <c r="CZ40" s="107" t="e">
        <f>#REF!</f>
        <v>#REF!</v>
      </c>
      <c r="DA40" s="107"/>
      <c r="DB40" s="107"/>
      <c r="DC40" s="107" t="e">
        <f>#REF!</f>
        <v>#REF!</v>
      </c>
      <c r="DD40" s="107" t="e">
        <f>#REF!</f>
        <v>#REF!</v>
      </c>
      <c r="DE40" s="109"/>
      <c r="DF40" s="107"/>
      <c r="DG40" s="107"/>
      <c r="DH40" s="107"/>
      <c r="DI40" s="107">
        <f>'D W-4'!AS38</f>
        <v>0</v>
      </c>
      <c r="DJ40" s="107"/>
      <c r="DK40" s="107"/>
      <c r="DL40" s="107"/>
      <c r="DM40" s="107" t="e">
        <f>#REF!</f>
        <v>#REF!</v>
      </c>
      <c r="DN40" s="109"/>
      <c r="DO40" s="112">
        <v>0</v>
      </c>
      <c r="DP4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2.7333333333333329</v>
      </c>
      <c r="DQ40" s="107">
        <f>AVERAGE(Table1104611172[[#This Row],[Column4]],Table1104611172[[#This Row],[Column13]],Table1104611172[[#This Row],[Column22]],Table1104611172[[#This Row],[Column31]])</f>
        <v>2.6666666666666665</v>
      </c>
      <c r="DR4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0" s="107" t="e">
        <f>AVERAGE(Table1104611172[[#This Row],[Column6]],Table1104611172[[#This Row],[Column15]],Table1104611172[[#This Row],[Column24]],Table1104611172[[#This Row],[Column33]])</f>
        <v>#REF!</v>
      </c>
      <c r="DT40" s="112"/>
      <c r="DU4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0" s="108"/>
      <c r="DX40" s="108">
        <f>'R P -4'!CT40</f>
        <v>0</v>
      </c>
      <c r="DY40" s="108" t="e">
        <f>AVERAGE('Reflection -3'!CO40,'Reflection -2'!CN40,'R P -4'!CT40,'R P - 3'!CS40,'R P- 2'!CS40,#REF!)</f>
        <v>#REF!</v>
      </c>
      <c r="DZ40" s="108" t="e">
        <f>AVERAGE('Reflection -3'!CP40,'Reflection -2'!CO40,'R P- 2'!CT40,#REF!)</f>
        <v>#REF!</v>
      </c>
    </row>
    <row r="41" spans="1:130" ht="23.1" customHeight="1" x14ac:dyDescent="0.3">
      <c r="A41" s="5">
        <v>38</v>
      </c>
      <c r="B41" s="5" t="s">
        <v>226</v>
      </c>
      <c r="C41" s="14" t="s">
        <v>227</v>
      </c>
      <c r="D41" s="5" t="s">
        <v>541</v>
      </c>
      <c r="E41" s="5" t="s">
        <v>160</v>
      </c>
      <c r="F41" s="5" t="str">
        <f>REPT(CHAR(160),10)&amp;Table1104611172[[#This Row],[Column1]]</f>
        <v>          B</v>
      </c>
      <c r="G41" s="108"/>
      <c r="H41" s="108">
        <f>'RP 1'!Q40</f>
        <v>2.8</v>
      </c>
      <c r="I41" s="108">
        <f>'RP 1'!W40</f>
        <v>2</v>
      </c>
      <c r="J41" s="108" t="e">
        <f>'RP 1'!#REF!</f>
        <v>#REF!</v>
      </c>
      <c r="K41" s="108" t="e">
        <f>'RP 1'!#REF!</f>
        <v>#REF!</v>
      </c>
      <c r="L41" s="108"/>
      <c r="M41" s="108">
        <f>'RP 1'!AU40</f>
        <v>2</v>
      </c>
      <c r="N41" s="108">
        <f>'RP 1'!AZ40</f>
        <v>1</v>
      </c>
      <c r="O41" s="108">
        <f>'RP 1'!BG40</f>
        <v>0</v>
      </c>
      <c r="P41" s="111"/>
      <c r="Q41" s="108"/>
      <c r="R41" s="108">
        <f>'R P- 2'!Q40</f>
        <v>2.6</v>
      </c>
      <c r="S41" s="108">
        <f>'R P- 2'!W40</f>
        <v>2.6666666666666665</v>
      </c>
      <c r="T41" s="108">
        <f>'R P- 2'!AC40</f>
        <v>2.5</v>
      </c>
      <c r="U41" s="108">
        <f>'R P- 2'!AI40</f>
        <v>2.5</v>
      </c>
      <c r="V41" s="108"/>
      <c r="W41" s="108">
        <f>'R P- 2'!AU40</f>
        <v>3</v>
      </c>
      <c r="X41" s="108">
        <f>'R P- 2'!BA40</f>
        <v>2.6666666666666665</v>
      </c>
      <c r="Y41" s="108">
        <f>'R P- 2'!BG40</f>
        <v>2</v>
      </c>
      <c r="Z41" s="111"/>
      <c r="AA41" s="108"/>
      <c r="AB41" s="108" t="str">
        <f>'R P - 3'!Q40</f>
        <v>0</v>
      </c>
      <c r="AC41" s="108" t="str">
        <f>'R P - 3'!W40</f>
        <v>0</v>
      </c>
      <c r="AD41" s="108">
        <f>'R P - 3'!AC40</f>
        <v>0</v>
      </c>
      <c r="AE41" s="108" t="str">
        <f>'R P - 3'!AI40</f>
        <v>0</v>
      </c>
      <c r="AF41" s="108"/>
      <c r="AG41" s="110" t="str">
        <f>'R P - 3'!AU40</f>
        <v>0</v>
      </c>
      <c r="AH41" s="110" t="str">
        <f>'R P - 3'!BA40</f>
        <v>0</v>
      </c>
      <c r="AI41" s="108" t="str">
        <f>'R P - 3'!BG40</f>
        <v>0</v>
      </c>
      <c r="AJ41" s="111"/>
      <c r="AK41" s="108"/>
      <c r="AL41" s="108" t="str">
        <f>'R P -4'!Q40</f>
        <v>0</v>
      </c>
      <c r="AM41" s="108" t="str">
        <f>'R P -4'!W40</f>
        <v>0</v>
      </c>
      <c r="AN41" s="108" t="str">
        <f>'R P -4'!AC40</f>
        <v>0</v>
      </c>
      <c r="AO41" s="108" t="str">
        <f>'R P -4'!AI40</f>
        <v>0</v>
      </c>
      <c r="AP41" s="108"/>
      <c r="AQ41" s="108" t="str">
        <f>'R P -4'!AU40</f>
        <v>0</v>
      </c>
      <c r="AR41" s="108" t="str">
        <f>'R P -4'!BA40</f>
        <v>0</v>
      </c>
      <c r="AS41" s="108" t="str">
        <f>'R P -4'!BG40</f>
        <v>0</v>
      </c>
      <c r="AT41" s="111"/>
      <c r="AU41" s="108"/>
      <c r="AV41" s="108">
        <f>'Reflection -1 '!R40</f>
        <v>1</v>
      </c>
      <c r="AW41" s="108"/>
      <c r="AX41" s="108"/>
      <c r="AY41" s="108"/>
      <c r="AZ41" s="108"/>
      <c r="BA41" s="110"/>
      <c r="BB41" s="110">
        <f>'Reflection -1 '!BB40</f>
        <v>1</v>
      </c>
      <c r="BC41" s="111"/>
      <c r="BD41" s="108"/>
      <c r="BE41" s="108">
        <f>'Reflection -2'!Q40</f>
        <v>0</v>
      </c>
      <c r="BF41" s="108"/>
      <c r="BG41" s="108"/>
      <c r="BH41" s="108"/>
      <c r="BI41" s="108"/>
      <c r="BJ41" s="108"/>
      <c r="BK41" s="108">
        <f>'Reflection -2'!BA40</f>
        <v>0</v>
      </c>
      <c r="BL41" s="111"/>
      <c r="BM41" s="108"/>
      <c r="BN41" s="108">
        <f>'Reflection -3'!Q40</f>
        <v>0</v>
      </c>
      <c r="BO41" s="108"/>
      <c r="BP41" s="108"/>
      <c r="BQ41" s="108"/>
      <c r="BR41" s="108"/>
      <c r="BS41" s="108"/>
      <c r="BT41" s="108">
        <f>'Reflection -3'!BA40</f>
        <v>0</v>
      </c>
      <c r="BU41" s="111"/>
      <c r="BV41" s="108"/>
      <c r="BW41" s="108">
        <f>'Reflection -3'!Q40</f>
        <v>0</v>
      </c>
      <c r="BX41" s="108"/>
      <c r="BY41" s="108"/>
      <c r="BZ41" s="108"/>
      <c r="CA41" s="108"/>
      <c r="CB41" s="108"/>
      <c r="CC41" s="108">
        <f>'Reflection -4'!BA40</f>
        <v>0</v>
      </c>
      <c r="CD41" s="111"/>
      <c r="CE41" s="108"/>
      <c r="CF41" s="108"/>
      <c r="CG41" s="108"/>
      <c r="CH41" s="108">
        <f>Table121516589[[#This Row],[Column30]]</f>
        <v>0</v>
      </c>
      <c r="CI41" s="108"/>
      <c r="CJ41" s="108"/>
      <c r="CK41" s="108">
        <f>Table121516589[[#This Row],[Column48]]</f>
        <v>0</v>
      </c>
      <c r="CL41" s="108">
        <f>Table121516589[[#This Row],[Column54]]</f>
        <v>0</v>
      </c>
      <c r="CM41" s="111"/>
      <c r="CN41" s="108"/>
      <c r="CO41" s="108"/>
      <c r="CP41" s="108"/>
      <c r="CQ41" s="108" t="e">
        <f>#REF!</f>
        <v>#REF!</v>
      </c>
      <c r="CR41" s="108"/>
      <c r="CS41" s="108"/>
      <c r="CT41" s="108" t="e">
        <f>#REF!</f>
        <v>#REF!</v>
      </c>
      <c r="CU41" s="108" t="e">
        <f>#REF!</f>
        <v>#REF!</v>
      </c>
      <c r="CV41" s="116"/>
      <c r="CW41" s="108"/>
      <c r="CX41" s="108"/>
      <c r="CY41" s="108"/>
      <c r="CZ41" s="108" t="e">
        <f>#REF!</f>
        <v>#REF!</v>
      </c>
      <c r="DA41" s="108"/>
      <c r="DB41" s="108"/>
      <c r="DC41" s="108" t="e">
        <f>#REF!</f>
        <v>#REF!</v>
      </c>
      <c r="DD41" s="108" t="e">
        <f>#REF!</f>
        <v>#REF!</v>
      </c>
      <c r="DE41" s="116"/>
      <c r="DF41" s="108"/>
      <c r="DG41" s="108"/>
      <c r="DH41" s="108"/>
      <c r="DI41" s="108">
        <f>'D W-4'!AS39</f>
        <v>0</v>
      </c>
      <c r="DJ41" s="108"/>
      <c r="DK41" s="108"/>
      <c r="DL41" s="108"/>
      <c r="DM41" s="108" t="e">
        <f>#REF!</f>
        <v>#REF!</v>
      </c>
      <c r="DN41" s="116"/>
      <c r="DO41" s="112">
        <v>0</v>
      </c>
      <c r="DP4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1.0666666666666667</v>
      </c>
      <c r="DQ41" s="108">
        <f>AVERAGE(Table1104611172[[#This Row],[Column4]],Table1104611172[[#This Row],[Column13]],Table1104611172[[#This Row],[Column22]],Table1104611172[[#This Row],[Column31]])</f>
        <v>2.333333333333333</v>
      </c>
      <c r="DR4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1" s="108" t="e">
        <f>AVERAGE(Table1104611172[[#This Row],[Column6]],Table1104611172[[#This Row],[Column15]],Table1104611172[[#This Row],[Column24]],Table1104611172[[#This Row],[Column33]])</f>
        <v>#REF!</v>
      </c>
      <c r="DT41" s="112"/>
      <c r="DU4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1" s="108"/>
      <c r="DX41" s="108">
        <f>'R P -4'!CT41</f>
        <v>0</v>
      </c>
      <c r="DY41" s="107" t="e">
        <f>AVERAGE('Reflection -3'!CO41,'Reflection -2'!CN41,'R P -4'!CT41,'R P - 3'!CS41,'R P- 2'!CS41,#REF!)</f>
        <v>#REF!</v>
      </c>
      <c r="DZ41" s="107" t="e">
        <f>AVERAGE('Reflection -3'!CP41,'Reflection -2'!CO41,'R P- 2'!CT41,#REF!)</f>
        <v>#REF!</v>
      </c>
    </row>
    <row r="42" spans="1:130" ht="23.1" customHeight="1" x14ac:dyDescent="0.3">
      <c r="A42" s="5">
        <v>39</v>
      </c>
      <c r="B42" s="5" t="s">
        <v>303</v>
      </c>
      <c r="C42" s="14" t="s">
        <v>304</v>
      </c>
      <c r="D42" s="5" t="s">
        <v>541</v>
      </c>
      <c r="E42" s="5" t="s">
        <v>492</v>
      </c>
      <c r="F42" s="5" t="str">
        <f>REPT(CHAR(160),10)&amp;Table1104611172[[#This Row],[Column1]]</f>
        <v>          C</v>
      </c>
      <c r="G42" s="107"/>
      <c r="H42" s="107">
        <f>'RP 1'!Q41</f>
        <v>3.8</v>
      </c>
      <c r="I42" s="107">
        <f>'RP 1'!W41</f>
        <v>3</v>
      </c>
      <c r="J42" s="107" t="e">
        <f>'RP 1'!#REF!</f>
        <v>#REF!</v>
      </c>
      <c r="K42" s="107" t="e">
        <f>'RP 1'!#REF!</f>
        <v>#REF!</v>
      </c>
      <c r="L42" s="107"/>
      <c r="M42" s="107">
        <f>'RP 1'!AU41</f>
        <v>3</v>
      </c>
      <c r="N42" s="107">
        <f>'RP 1'!AZ41</f>
        <v>4</v>
      </c>
      <c r="O42" s="107">
        <f>'RP 1'!BG41</f>
        <v>0</v>
      </c>
      <c r="P42" s="113"/>
      <c r="Q42" s="107"/>
      <c r="R42" s="107">
        <f>'R P- 2'!Q41</f>
        <v>3</v>
      </c>
      <c r="S42" s="107">
        <f>'R P- 2'!W41</f>
        <v>2</v>
      </c>
      <c r="T42" s="107">
        <f>'R P- 2'!AC41</f>
        <v>2</v>
      </c>
      <c r="U42" s="107">
        <f>'R P- 2'!AI41</f>
        <v>2</v>
      </c>
      <c r="V42" s="107"/>
      <c r="W42" s="107">
        <f>'R P- 2'!AU41</f>
        <v>2</v>
      </c>
      <c r="X42" s="107">
        <f>'R P- 2'!BA41</f>
        <v>3.1666666666666665</v>
      </c>
      <c r="Y42" s="107">
        <f>'R P- 2'!BG41</f>
        <v>4</v>
      </c>
      <c r="Z42" s="113"/>
      <c r="AA42" s="107"/>
      <c r="AB42" s="107" t="str">
        <f>'R P - 3'!Q41</f>
        <v>0</v>
      </c>
      <c r="AC42" s="107" t="str">
        <f>'R P - 3'!W41</f>
        <v>0</v>
      </c>
      <c r="AD42" s="107">
        <f>'R P - 3'!AC41</f>
        <v>0</v>
      </c>
      <c r="AE42" s="107" t="str">
        <f>'R P - 3'!AI41</f>
        <v>0</v>
      </c>
      <c r="AF42" s="107"/>
      <c r="AG42" s="112" t="str">
        <f>'R P - 3'!AU41</f>
        <v>0</v>
      </c>
      <c r="AH42" s="112" t="str">
        <f>'R P - 3'!BA41</f>
        <v>0</v>
      </c>
      <c r="AI42" s="107" t="str">
        <f>'R P - 3'!BG41</f>
        <v>0</v>
      </c>
      <c r="AJ42" s="113"/>
      <c r="AK42" s="107"/>
      <c r="AL42" s="107" t="str">
        <f>'R P -4'!Q41</f>
        <v>0</v>
      </c>
      <c r="AM42" s="107" t="str">
        <f>'R P -4'!W41</f>
        <v>0</v>
      </c>
      <c r="AN42" s="107" t="str">
        <f>'R P -4'!AC41</f>
        <v>0</v>
      </c>
      <c r="AO42" s="107" t="str">
        <f>'R P -4'!AI41</f>
        <v>0</v>
      </c>
      <c r="AP42" s="107"/>
      <c r="AQ42" s="107" t="str">
        <f>'R P -4'!AU41</f>
        <v>0</v>
      </c>
      <c r="AR42" s="107" t="str">
        <f>'R P -4'!BA41</f>
        <v>0</v>
      </c>
      <c r="AS42" s="107" t="str">
        <f>'R P -4'!BG41</f>
        <v>0</v>
      </c>
      <c r="AT42" s="113"/>
      <c r="AU42" s="107"/>
      <c r="AV42" s="107" t="str">
        <f>'Reflection -1 '!R41</f>
        <v>0</v>
      </c>
      <c r="AW42" s="107"/>
      <c r="AX42" s="107"/>
      <c r="AY42" s="107"/>
      <c r="AZ42" s="107"/>
      <c r="BA42" s="112"/>
      <c r="BB42" s="112" t="str">
        <f>'Reflection -1 '!BB41</f>
        <v>0</v>
      </c>
      <c r="BC42" s="113"/>
      <c r="BD42" s="107"/>
      <c r="BE42" s="107" t="str">
        <f>'Reflection -2'!Q41</f>
        <v>0</v>
      </c>
      <c r="BF42" s="107"/>
      <c r="BG42" s="107"/>
      <c r="BH42" s="107"/>
      <c r="BI42" s="107"/>
      <c r="BJ42" s="107"/>
      <c r="BK42" s="107" t="str">
        <f>'Reflection -2'!BA41</f>
        <v>0</v>
      </c>
      <c r="BL42" s="113"/>
      <c r="BM42" s="107"/>
      <c r="BN42" s="107" t="str">
        <f>'Reflection -3'!Q41</f>
        <v>0</v>
      </c>
      <c r="BO42" s="107"/>
      <c r="BP42" s="107"/>
      <c r="BQ42" s="107"/>
      <c r="BR42" s="107"/>
      <c r="BS42" s="107"/>
      <c r="BT42" s="107" t="str">
        <f>'Reflection -3'!BA41</f>
        <v>0</v>
      </c>
      <c r="BU42" s="113"/>
      <c r="BV42" s="107"/>
      <c r="BW42" s="107" t="str">
        <f>'Reflection -3'!Q41</f>
        <v>0</v>
      </c>
      <c r="BX42" s="107"/>
      <c r="BY42" s="107"/>
      <c r="BZ42" s="107"/>
      <c r="CA42" s="107"/>
      <c r="CB42" s="107"/>
      <c r="CC42" s="107" t="str">
        <f>'Reflection -4'!BA41</f>
        <v>0</v>
      </c>
      <c r="CD42" s="113"/>
      <c r="CE42" s="107"/>
      <c r="CF42" s="107"/>
      <c r="CG42" s="107"/>
      <c r="CH42" s="107">
        <f>Table121516589[[#This Row],[Column30]]</f>
        <v>0</v>
      </c>
      <c r="CI42" s="107"/>
      <c r="CJ42" s="107"/>
      <c r="CK42" s="107">
        <f>Table121516589[[#This Row],[Column48]]</f>
        <v>0</v>
      </c>
      <c r="CL42" s="107">
        <f>Table121516589[[#This Row],[Column54]]</f>
        <v>0</v>
      </c>
      <c r="CM42" s="113"/>
      <c r="CN42" s="107"/>
      <c r="CO42" s="107"/>
      <c r="CP42" s="107"/>
      <c r="CQ42" s="107" t="e">
        <f>#REF!</f>
        <v>#REF!</v>
      </c>
      <c r="CR42" s="107"/>
      <c r="CS42" s="107"/>
      <c r="CT42" s="107" t="e">
        <f>#REF!</f>
        <v>#REF!</v>
      </c>
      <c r="CU42" s="107" t="e">
        <f>#REF!</f>
        <v>#REF!</v>
      </c>
      <c r="CV42" s="109"/>
      <c r="CW42" s="107"/>
      <c r="CX42" s="107"/>
      <c r="CY42" s="107"/>
      <c r="CZ42" s="107" t="e">
        <f>#REF!</f>
        <v>#REF!</v>
      </c>
      <c r="DA42" s="107"/>
      <c r="DB42" s="107"/>
      <c r="DC42" s="107" t="e">
        <f>#REF!</f>
        <v>#REF!</v>
      </c>
      <c r="DD42" s="107" t="e">
        <f>#REF!</f>
        <v>#REF!</v>
      </c>
      <c r="DE42" s="109"/>
      <c r="DF42" s="107"/>
      <c r="DG42" s="107"/>
      <c r="DH42" s="107"/>
      <c r="DI42" s="107">
        <f>'D W-4'!AS40</f>
        <v>0</v>
      </c>
      <c r="DJ42" s="107"/>
      <c r="DK42" s="107"/>
      <c r="DL42" s="107"/>
      <c r="DM42" s="107" t="e">
        <f>#REF!</f>
        <v>#REF!</v>
      </c>
      <c r="DN42" s="109"/>
      <c r="DO42" s="112">
        <v>0</v>
      </c>
      <c r="DP4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3.4</v>
      </c>
      <c r="DQ42" s="107">
        <f>AVERAGE(Table1104611172[[#This Row],[Column4]],Table1104611172[[#This Row],[Column13]],Table1104611172[[#This Row],[Column22]],Table1104611172[[#This Row],[Column31]])</f>
        <v>2.5</v>
      </c>
      <c r="DR4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2" s="107" t="e">
        <f>AVERAGE(Table1104611172[[#This Row],[Column6]],Table1104611172[[#This Row],[Column15]],Table1104611172[[#This Row],[Column24]],Table1104611172[[#This Row],[Column33]])</f>
        <v>#REF!</v>
      </c>
      <c r="DT42" s="112"/>
      <c r="DU4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2" s="108"/>
      <c r="DX42" s="108">
        <f>'R P -4'!CT42</f>
        <v>0</v>
      </c>
      <c r="DY42" s="108" t="e">
        <f>AVERAGE('Reflection -3'!CO42,'Reflection -2'!CN42,'R P -4'!CT42,'R P - 3'!CS42,'R P- 2'!CS42,#REF!)</f>
        <v>#REF!</v>
      </c>
      <c r="DZ42" s="108" t="e">
        <f>AVERAGE('Reflection -3'!CP42,'Reflection -2'!CO42,'R P- 2'!CT42,#REF!)</f>
        <v>#REF!</v>
      </c>
    </row>
    <row r="43" spans="1:130" ht="23.1" customHeight="1" x14ac:dyDescent="0.3">
      <c r="A43" s="5">
        <v>40</v>
      </c>
      <c r="B43" s="5" t="s">
        <v>88</v>
      </c>
      <c r="C43" s="14" t="s">
        <v>89</v>
      </c>
      <c r="D43" s="5" t="s">
        <v>449</v>
      </c>
      <c r="E43" s="5" t="s">
        <v>34</v>
      </c>
      <c r="F43" s="5" t="str">
        <f>REPT(CHAR(160),10)&amp;Table1104611172[[#This Row],[Column1]]</f>
        <v>          A</v>
      </c>
      <c r="G43" s="108"/>
      <c r="H43" s="108">
        <f>'RP 1'!Q42</f>
        <v>2.2000000000000002</v>
      </c>
      <c r="I43" s="108">
        <f>'RP 1'!W42</f>
        <v>1</v>
      </c>
      <c r="J43" s="108" t="e">
        <f>'RP 1'!#REF!</f>
        <v>#REF!</v>
      </c>
      <c r="K43" s="108" t="e">
        <f>'RP 1'!#REF!</f>
        <v>#REF!</v>
      </c>
      <c r="L43" s="108"/>
      <c r="M43" s="108">
        <f>'RP 1'!AU42</f>
        <v>1</v>
      </c>
      <c r="N43" s="108">
        <f>'RP 1'!AZ42</f>
        <v>1</v>
      </c>
      <c r="O43" s="108">
        <f>'RP 1'!BG42</f>
        <v>0</v>
      </c>
      <c r="P43" s="111"/>
      <c r="Q43" s="108"/>
      <c r="R43" s="108">
        <f>'R P- 2'!Q42</f>
        <v>2.4</v>
      </c>
      <c r="S43" s="108">
        <f>'R P- 2'!W42</f>
        <v>1</v>
      </c>
      <c r="T43" s="108">
        <f>'R P- 2'!AC42</f>
        <v>1</v>
      </c>
      <c r="U43" s="108">
        <f>'R P- 2'!AI42</f>
        <v>1</v>
      </c>
      <c r="V43" s="108"/>
      <c r="W43" s="108">
        <f>'R P- 2'!AU42</f>
        <v>2</v>
      </c>
      <c r="X43" s="108">
        <f>'R P- 2'!BA42</f>
        <v>1</v>
      </c>
      <c r="Y43" s="108">
        <f>'R P- 2'!BG42</f>
        <v>4</v>
      </c>
      <c r="Z43" s="111"/>
      <c r="AA43" s="108"/>
      <c r="AB43" s="108">
        <f>'R P - 3'!Q42</f>
        <v>2.2000000000000002</v>
      </c>
      <c r="AC43" s="108">
        <f>'R P - 3'!W42</f>
        <v>0</v>
      </c>
      <c r="AD43" s="108">
        <f>'R P - 3'!AC42</f>
        <v>0</v>
      </c>
      <c r="AE43" s="108">
        <f>'R P - 3'!AI42</f>
        <v>0</v>
      </c>
      <c r="AF43" s="108"/>
      <c r="AG43" s="110">
        <f>'R P - 3'!AU42</f>
        <v>0</v>
      </c>
      <c r="AH43" s="110">
        <f>'R P - 3'!BA42</f>
        <v>0</v>
      </c>
      <c r="AI43" s="108">
        <f>'R P - 3'!BG42</f>
        <v>0</v>
      </c>
      <c r="AJ43" s="111"/>
      <c r="AK43" s="108"/>
      <c r="AL43" s="108">
        <f>'R P -4'!Q42</f>
        <v>0</v>
      </c>
      <c r="AM43" s="108">
        <f>'R P -4'!W42</f>
        <v>0</v>
      </c>
      <c r="AN43" s="108">
        <f>'R P -4'!AC42</f>
        <v>0</v>
      </c>
      <c r="AO43" s="108">
        <f>'R P -4'!AI42</f>
        <v>0</v>
      </c>
      <c r="AP43" s="108"/>
      <c r="AQ43" s="108">
        <f>'R P -4'!AU42</f>
        <v>0</v>
      </c>
      <c r="AR43" s="108">
        <f>'R P -4'!BA42</f>
        <v>0</v>
      </c>
      <c r="AS43" s="108">
        <f>'R P -4'!BG42</f>
        <v>3</v>
      </c>
      <c r="AT43" s="111"/>
      <c r="AU43" s="108"/>
      <c r="AV43" s="108">
        <f>'Reflection -1 '!R42</f>
        <v>2.3333333333333335</v>
      </c>
      <c r="AW43" s="108"/>
      <c r="AX43" s="108"/>
      <c r="AY43" s="108"/>
      <c r="AZ43" s="108"/>
      <c r="BA43" s="110"/>
      <c r="BB43" s="110">
        <f>'Reflection -1 '!BB42</f>
        <v>3.5</v>
      </c>
      <c r="BC43" s="111"/>
      <c r="BD43" s="108"/>
      <c r="BE43" s="108">
        <f>'Reflection -2'!Q42</f>
        <v>1</v>
      </c>
      <c r="BF43" s="108"/>
      <c r="BG43" s="108"/>
      <c r="BH43" s="108"/>
      <c r="BI43" s="108"/>
      <c r="BJ43" s="108"/>
      <c r="BK43" s="108">
        <f>'Reflection -2'!BA42</f>
        <v>2.5</v>
      </c>
      <c r="BL43" s="111"/>
      <c r="BM43" s="108"/>
      <c r="BN43" s="108">
        <f>'Reflection -3'!Q42</f>
        <v>4</v>
      </c>
      <c r="BO43" s="108"/>
      <c r="BP43" s="108"/>
      <c r="BQ43" s="108"/>
      <c r="BR43" s="108"/>
      <c r="BS43" s="108"/>
      <c r="BT43" s="108">
        <f>'Reflection -3'!BA42</f>
        <v>1.6666666666666667</v>
      </c>
      <c r="BU43" s="111"/>
      <c r="BV43" s="108"/>
      <c r="BW43" s="108">
        <f>'Reflection -3'!Q42</f>
        <v>4</v>
      </c>
      <c r="BX43" s="108"/>
      <c r="BY43" s="108"/>
      <c r="BZ43" s="108"/>
      <c r="CA43" s="108"/>
      <c r="CB43" s="108"/>
      <c r="CC43" s="108">
        <f>'Reflection -4'!BA42</f>
        <v>2.5</v>
      </c>
      <c r="CD43" s="111"/>
      <c r="CE43" s="108"/>
      <c r="CF43" s="108"/>
      <c r="CG43" s="108"/>
      <c r="CH43" s="108">
        <f>Table121516589[[#This Row],[Column30]]</f>
        <v>0</v>
      </c>
      <c r="CI43" s="108"/>
      <c r="CJ43" s="108"/>
      <c r="CK43" s="108">
        <f>Table121516589[[#This Row],[Column48]]</f>
        <v>0</v>
      </c>
      <c r="CL43" s="108">
        <f>Table121516589[[#This Row],[Column54]]</f>
        <v>0</v>
      </c>
      <c r="CM43" s="111"/>
      <c r="CN43" s="108"/>
      <c r="CO43" s="108"/>
      <c r="CP43" s="108"/>
      <c r="CQ43" s="108" t="e">
        <f>#REF!</f>
        <v>#REF!</v>
      </c>
      <c r="CR43" s="108"/>
      <c r="CS43" s="108"/>
      <c r="CT43" s="108" t="e">
        <f>#REF!</f>
        <v>#REF!</v>
      </c>
      <c r="CU43" s="108" t="e">
        <f>#REF!</f>
        <v>#REF!</v>
      </c>
      <c r="CV43" s="116"/>
      <c r="CW43" s="108"/>
      <c r="CX43" s="108"/>
      <c r="CY43" s="108"/>
      <c r="CZ43" s="108" t="e">
        <f>#REF!</f>
        <v>#REF!</v>
      </c>
      <c r="DA43" s="108"/>
      <c r="DB43" s="108"/>
      <c r="DC43" s="108" t="e">
        <f>#REF!</f>
        <v>#REF!</v>
      </c>
      <c r="DD43" s="108" t="e">
        <f>#REF!</f>
        <v>#REF!</v>
      </c>
      <c r="DE43" s="116"/>
      <c r="DF43" s="108"/>
      <c r="DG43" s="108"/>
      <c r="DH43" s="108"/>
      <c r="DI43" s="108">
        <f>'D W-4'!AS41</f>
        <v>0</v>
      </c>
      <c r="DJ43" s="108"/>
      <c r="DK43" s="108"/>
      <c r="DL43" s="108"/>
      <c r="DM43" s="108" t="e">
        <f>#REF!</f>
        <v>#REF!</v>
      </c>
      <c r="DN43" s="116"/>
      <c r="DO43" s="112">
        <v>0</v>
      </c>
      <c r="DP4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2.2666666666666666</v>
      </c>
      <c r="DQ43" s="108">
        <f>AVERAGE(Table1104611172[[#This Row],[Column4]],Table1104611172[[#This Row],[Column13]],Table1104611172[[#This Row],[Column22]],Table1104611172[[#This Row],[Column31]])</f>
        <v>0.5</v>
      </c>
      <c r="DR4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3" s="108" t="e">
        <f>AVERAGE(Table1104611172[[#This Row],[Column6]],Table1104611172[[#This Row],[Column15]],Table1104611172[[#This Row],[Column24]],Table1104611172[[#This Row],[Column33]])</f>
        <v>#REF!</v>
      </c>
      <c r="DT43" s="112"/>
      <c r="DU4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3" s="108"/>
      <c r="DX43" s="108">
        <f>'R P -4'!CT43</f>
        <v>0</v>
      </c>
      <c r="DY43" s="107" t="e">
        <f>AVERAGE('Reflection -3'!CO43,'Reflection -2'!CN43,'R P -4'!CT43,'R P - 3'!CS43,'R P- 2'!CS43,#REF!)</f>
        <v>#REF!</v>
      </c>
      <c r="DZ43" s="107" t="e">
        <f>AVERAGE('Reflection -3'!CP43,'Reflection -2'!CO43,'R P- 2'!CT43,#REF!)</f>
        <v>#REF!</v>
      </c>
    </row>
    <row r="44" spans="1:130" ht="23.1" customHeight="1" x14ac:dyDescent="0.3">
      <c r="A44" s="5">
        <v>41</v>
      </c>
      <c r="B44" s="5" t="s">
        <v>305</v>
      </c>
      <c r="C44" s="14" t="s">
        <v>306</v>
      </c>
      <c r="D44" s="5" t="s">
        <v>541</v>
      </c>
      <c r="E44" s="5" t="s">
        <v>492</v>
      </c>
      <c r="F44" s="5" t="str">
        <f>REPT(CHAR(160),10)&amp;Table1104611172[[#This Row],[Column1]]</f>
        <v>          C</v>
      </c>
      <c r="G44" s="107"/>
      <c r="H44" s="107">
        <f>'RP 1'!Q43</f>
        <v>3</v>
      </c>
      <c r="I44" s="107">
        <f>'RP 1'!W43</f>
        <v>2</v>
      </c>
      <c r="J44" s="107" t="e">
        <f>'RP 1'!#REF!</f>
        <v>#REF!</v>
      </c>
      <c r="K44" s="107" t="e">
        <f>'RP 1'!#REF!</f>
        <v>#REF!</v>
      </c>
      <c r="L44" s="107"/>
      <c r="M44" s="107">
        <f>'RP 1'!AU43</f>
        <v>3</v>
      </c>
      <c r="N44" s="107">
        <f>'RP 1'!AZ43</f>
        <v>4</v>
      </c>
      <c r="O44" s="107">
        <f>'RP 1'!BG43</f>
        <v>0</v>
      </c>
      <c r="P44" s="113"/>
      <c r="Q44" s="107"/>
      <c r="R44" s="107">
        <f>'R P- 2'!Q43</f>
        <v>2.8</v>
      </c>
      <c r="S44" s="107">
        <f>'R P- 2'!W43</f>
        <v>2</v>
      </c>
      <c r="T44" s="107">
        <f>'R P- 2'!AC43</f>
        <v>2</v>
      </c>
      <c r="U44" s="107">
        <f>'R P- 2'!AI43</f>
        <v>2</v>
      </c>
      <c r="V44" s="107"/>
      <c r="W44" s="107">
        <f>'R P- 2'!AU43</f>
        <v>2</v>
      </c>
      <c r="X44" s="107">
        <f>'R P- 2'!BA43</f>
        <v>1.8333333333333333</v>
      </c>
      <c r="Y44" s="107">
        <f>'R P- 2'!BG43</f>
        <v>2</v>
      </c>
      <c r="Z44" s="113"/>
      <c r="AA44" s="107"/>
      <c r="AB44" s="107" t="str">
        <f>'R P - 3'!Q43</f>
        <v>0</v>
      </c>
      <c r="AC44" s="107" t="str">
        <f>'R P - 3'!W43</f>
        <v>0</v>
      </c>
      <c r="AD44" s="107">
        <f>'R P - 3'!AC43</f>
        <v>0</v>
      </c>
      <c r="AE44" s="107" t="str">
        <f>'R P - 3'!AI43</f>
        <v>0</v>
      </c>
      <c r="AF44" s="107"/>
      <c r="AG44" s="112" t="str">
        <f>'R P - 3'!AU43</f>
        <v>0</v>
      </c>
      <c r="AH44" s="112" t="str">
        <f>'R P - 3'!BA43</f>
        <v>0</v>
      </c>
      <c r="AI44" s="107" t="str">
        <f>'R P - 3'!BG43</f>
        <v>0</v>
      </c>
      <c r="AJ44" s="113"/>
      <c r="AK44" s="107"/>
      <c r="AL44" s="107" t="str">
        <f>'R P -4'!Q43</f>
        <v>0</v>
      </c>
      <c r="AM44" s="107" t="str">
        <f>'R P -4'!W43</f>
        <v>0</v>
      </c>
      <c r="AN44" s="107" t="str">
        <f>'R P -4'!AC43</f>
        <v>0</v>
      </c>
      <c r="AO44" s="107" t="str">
        <f>'R P -4'!AI43</f>
        <v>0</v>
      </c>
      <c r="AP44" s="107"/>
      <c r="AQ44" s="107" t="str">
        <f>'R P -4'!AU43</f>
        <v>0</v>
      </c>
      <c r="AR44" s="107" t="str">
        <f>'R P -4'!BA43</f>
        <v>0</v>
      </c>
      <c r="AS44" s="107" t="str">
        <f>'R P -4'!BG43</f>
        <v>0</v>
      </c>
      <c r="AT44" s="113"/>
      <c r="AU44" s="107"/>
      <c r="AV44" s="107" t="str">
        <f>'Reflection -1 '!R43</f>
        <v>0</v>
      </c>
      <c r="AW44" s="107"/>
      <c r="AX44" s="107"/>
      <c r="AY44" s="107"/>
      <c r="AZ44" s="107"/>
      <c r="BA44" s="112"/>
      <c r="BB44" s="112" t="str">
        <f>'Reflection -1 '!BB43</f>
        <v>0</v>
      </c>
      <c r="BC44" s="113"/>
      <c r="BD44" s="107"/>
      <c r="BE44" s="107" t="str">
        <f>'Reflection -2'!Q43</f>
        <v>0</v>
      </c>
      <c r="BF44" s="107"/>
      <c r="BG44" s="107"/>
      <c r="BH44" s="107"/>
      <c r="BI44" s="107"/>
      <c r="BJ44" s="107"/>
      <c r="BK44" s="107" t="str">
        <f>'Reflection -2'!BA43</f>
        <v>0</v>
      </c>
      <c r="BL44" s="113"/>
      <c r="BM44" s="107"/>
      <c r="BN44" s="107" t="str">
        <f>'Reflection -3'!Q43</f>
        <v>0</v>
      </c>
      <c r="BO44" s="107"/>
      <c r="BP44" s="107"/>
      <c r="BQ44" s="107"/>
      <c r="BR44" s="107"/>
      <c r="BS44" s="107"/>
      <c r="BT44" s="107" t="str">
        <f>'Reflection -3'!BA43</f>
        <v>0</v>
      </c>
      <c r="BU44" s="113"/>
      <c r="BV44" s="107"/>
      <c r="BW44" s="107" t="str">
        <f>'Reflection -3'!Q43</f>
        <v>0</v>
      </c>
      <c r="BX44" s="107"/>
      <c r="BY44" s="107"/>
      <c r="BZ44" s="107"/>
      <c r="CA44" s="107"/>
      <c r="CB44" s="107"/>
      <c r="CC44" s="107" t="str">
        <f>'Reflection -4'!BA43</f>
        <v>0</v>
      </c>
      <c r="CD44" s="113"/>
      <c r="CE44" s="107"/>
      <c r="CF44" s="107"/>
      <c r="CG44" s="107"/>
      <c r="CH44" s="107">
        <f>Table121516589[[#This Row],[Column30]]</f>
        <v>0</v>
      </c>
      <c r="CI44" s="107"/>
      <c r="CJ44" s="107"/>
      <c r="CK44" s="107">
        <f>Table121516589[[#This Row],[Column48]]</f>
        <v>0</v>
      </c>
      <c r="CL44" s="107">
        <f>Table121516589[[#This Row],[Column54]]</f>
        <v>0</v>
      </c>
      <c r="CM44" s="113"/>
      <c r="CN44" s="107"/>
      <c r="CO44" s="107"/>
      <c r="CP44" s="107"/>
      <c r="CQ44" s="107" t="e">
        <f>#REF!</f>
        <v>#REF!</v>
      </c>
      <c r="CR44" s="107"/>
      <c r="CS44" s="107"/>
      <c r="CT44" s="107" t="e">
        <f>#REF!</f>
        <v>#REF!</v>
      </c>
      <c r="CU44" s="107" t="e">
        <f>#REF!</f>
        <v>#REF!</v>
      </c>
      <c r="CV44" s="109"/>
      <c r="CW44" s="107"/>
      <c r="CX44" s="107"/>
      <c r="CY44" s="107"/>
      <c r="CZ44" s="107" t="e">
        <f>#REF!</f>
        <v>#REF!</v>
      </c>
      <c r="DA44" s="107"/>
      <c r="DB44" s="107"/>
      <c r="DC44" s="107" t="e">
        <f>#REF!</f>
        <v>#REF!</v>
      </c>
      <c r="DD44" s="107" t="e">
        <f>#REF!</f>
        <v>#REF!</v>
      </c>
      <c r="DE44" s="109"/>
      <c r="DF44" s="107"/>
      <c r="DG44" s="107"/>
      <c r="DH44" s="107"/>
      <c r="DI44" s="107">
        <f>'D W-4'!AS42</f>
        <v>0</v>
      </c>
      <c r="DJ44" s="107"/>
      <c r="DK44" s="107"/>
      <c r="DL44" s="107"/>
      <c r="DM44" s="107" t="e">
        <f>#REF!</f>
        <v>#REF!</v>
      </c>
      <c r="DN44" s="109"/>
      <c r="DO44" s="112">
        <v>0</v>
      </c>
      <c r="DP4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</v>
      </c>
      <c r="DQ44" s="107">
        <f>AVERAGE(Table1104611172[[#This Row],[Column4]],Table1104611172[[#This Row],[Column13]],Table1104611172[[#This Row],[Column22]],Table1104611172[[#This Row],[Column31]])</f>
        <v>2</v>
      </c>
      <c r="DR4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4" s="107" t="e">
        <f>AVERAGE(Table1104611172[[#This Row],[Column6]],Table1104611172[[#This Row],[Column15]],Table1104611172[[#This Row],[Column24]],Table1104611172[[#This Row],[Column33]])</f>
        <v>#REF!</v>
      </c>
      <c r="DT44" s="112"/>
      <c r="DU4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4" s="108"/>
      <c r="DX44" s="108">
        <f>'R P -4'!CT44</f>
        <v>0</v>
      </c>
      <c r="DY44" s="108" t="e">
        <f>AVERAGE('Reflection -3'!CO44,'Reflection -2'!CN44,'R P -4'!CT44,'R P - 3'!CS44,'R P- 2'!CS44,#REF!)</f>
        <v>#REF!</v>
      </c>
      <c r="DZ44" s="108" t="e">
        <f>AVERAGE('Reflection -3'!CP44,'Reflection -2'!CO44,'R P- 2'!CT44,#REF!)</f>
        <v>#REF!</v>
      </c>
    </row>
    <row r="45" spans="1:130" ht="23.1" customHeight="1" x14ac:dyDescent="0.3">
      <c r="A45" s="5">
        <v>42</v>
      </c>
      <c r="B45" s="5" t="s">
        <v>244</v>
      </c>
      <c r="C45" s="14" t="s">
        <v>245</v>
      </c>
      <c r="D45" s="5" t="s">
        <v>541</v>
      </c>
      <c r="E45" s="5" t="s">
        <v>160</v>
      </c>
      <c r="F45" s="5" t="str">
        <f>REPT(CHAR(160),10)&amp;Table1104611172[[#This Row],[Column1]]</f>
        <v>          B</v>
      </c>
      <c r="G45" s="108"/>
      <c r="H45" s="108">
        <f>'RP 1'!Q44</f>
        <v>2.4</v>
      </c>
      <c r="I45" s="108">
        <f>'RP 1'!W44</f>
        <v>3</v>
      </c>
      <c r="J45" s="108" t="e">
        <f>'RP 1'!#REF!</f>
        <v>#REF!</v>
      </c>
      <c r="K45" s="108" t="e">
        <f>'RP 1'!#REF!</f>
        <v>#REF!</v>
      </c>
      <c r="L45" s="108"/>
      <c r="M45" s="108">
        <f>'RP 1'!AU44</f>
        <v>3</v>
      </c>
      <c r="N45" s="108">
        <f>'RP 1'!AZ44</f>
        <v>3</v>
      </c>
      <c r="O45" s="108">
        <f>'RP 1'!BG44</f>
        <v>0</v>
      </c>
      <c r="P45" s="111"/>
      <c r="Q45" s="108"/>
      <c r="R45" s="108">
        <f>'R P- 2'!Q44</f>
        <v>2.8</v>
      </c>
      <c r="S45" s="108">
        <f>'R P- 2'!W44</f>
        <v>2.3333333333333335</v>
      </c>
      <c r="T45" s="108">
        <f>'R P- 2'!AC44</f>
        <v>2.5</v>
      </c>
      <c r="U45" s="108">
        <f>'R P- 2'!AI44</f>
        <v>2.5</v>
      </c>
      <c r="V45" s="108"/>
      <c r="W45" s="108">
        <f>'R P- 2'!AU44</f>
        <v>2.5</v>
      </c>
      <c r="X45" s="108">
        <f>'R P- 2'!BA44</f>
        <v>2.3333333333333335</v>
      </c>
      <c r="Y45" s="108">
        <f>'R P- 2'!BG44</f>
        <v>3</v>
      </c>
      <c r="Z45" s="111"/>
      <c r="AA45" s="108"/>
      <c r="AB45" s="108">
        <f>'R P - 3'!Q44</f>
        <v>0</v>
      </c>
      <c r="AC45" s="108">
        <f>'R P - 3'!W44</f>
        <v>1.3333333333333333</v>
      </c>
      <c r="AD45" s="108">
        <f>'R P - 3'!AC44</f>
        <v>1.5</v>
      </c>
      <c r="AE45" s="108">
        <f>'R P - 3'!AI44</f>
        <v>2</v>
      </c>
      <c r="AF45" s="108"/>
      <c r="AG45" s="110">
        <f>'R P - 3'!AU44</f>
        <v>0</v>
      </c>
      <c r="AH45" s="110">
        <f>'R P - 3'!BA44</f>
        <v>0</v>
      </c>
      <c r="AI45" s="108">
        <f>'R P - 3'!BG44</f>
        <v>0</v>
      </c>
      <c r="AJ45" s="111"/>
      <c r="AK45" s="108"/>
      <c r="AL45" s="108">
        <f>'R P -4'!Q44</f>
        <v>0</v>
      </c>
      <c r="AM45" s="108">
        <f>'R P -4'!W44</f>
        <v>0</v>
      </c>
      <c r="AN45" s="108">
        <f>'R P -4'!AC44</f>
        <v>0</v>
      </c>
      <c r="AO45" s="108">
        <f>'R P -4'!AI44</f>
        <v>0</v>
      </c>
      <c r="AP45" s="108"/>
      <c r="AQ45" s="108">
        <f>'R P -4'!AU44</f>
        <v>0</v>
      </c>
      <c r="AR45" s="108">
        <f>'R P -4'!BA44</f>
        <v>0</v>
      </c>
      <c r="AS45" s="108">
        <f>'R P -4'!BG44</f>
        <v>1.5</v>
      </c>
      <c r="AT45" s="111"/>
      <c r="AU45" s="108"/>
      <c r="AV45" s="108">
        <f>'Reflection -1 '!R44</f>
        <v>2.3333333333333335</v>
      </c>
      <c r="AW45" s="108"/>
      <c r="AX45" s="108"/>
      <c r="AY45" s="108"/>
      <c r="AZ45" s="108"/>
      <c r="BA45" s="110"/>
      <c r="BB45" s="110">
        <f>'Reflection -1 '!BB44</f>
        <v>3.5</v>
      </c>
      <c r="BC45" s="111"/>
      <c r="BD45" s="108"/>
      <c r="BE45" s="108">
        <f>'Reflection -2'!Q44</f>
        <v>1</v>
      </c>
      <c r="BF45" s="108"/>
      <c r="BG45" s="108"/>
      <c r="BH45" s="108"/>
      <c r="BI45" s="108"/>
      <c r="BJ45" s="108"/>
      <c r="BK45" s="108">
        <f>'Reflection -2'!BA44</f>
        <v>2.5</v>
      </c>
      <c r="BL45" s="111"/>
      <c r="BM45" s="108"/>
      <c r="BN45" s="108">
        <f>'Reflection -3'!Q44</f>
        <v>1.6666666666666667</v>
      </c>
      <c r="BO45" s="108"/>
      <c r="BP45" s="108"/>
      <c r="BQ45" s="108"/>
      <c r="BR45" s="108"/>
      <c r="BS45" s="108"/>
      <c r="BT45" s="108">
        <f>'Reflection -3'!BA44</f>
        <v>1.6666666666666667</v>
      </c>
      <c r="BU45" s="111"/>
      <c r="BV45" s="108"/>
      <c r="BW45" s="108">
        <f>'Reflection -3'!Q44</f>
        <v>1.6666666666666667</v>
      </c>
      <c r="BX45" s="108"/>
      <c r="BY45" s="108"/>
      <c r="BZ45" s="108"/>
      <c r="CA45" s="108"/>
      <c r="CB45" s="108"/>
      <c r="CC45" s="108">
        <f>'Reflection -4'!BA44</f>
        <v>2.5</v>
      </c>
      <c r="CD45" s="111"/>
      <c r="CE45" s="108"/>
      <c r="CF45" s="108"/>
      <c r="CG45" s="108"/>
      <c r="CH45" s="108">
        <f>Table121516589[[#This Row],[Column30]]</f>
        <v>0</v>
      </c>
      <c r="CI45" s="108"/>
      <c r="CJ45" s="108"/>
      <c r="CK45" s="108">
        <f>Table121516589[[#This Row],[Column48]]</f>
        <v>0</v>
      </c>
      <c r="CL45" s="108">
        <f>Table121516589[[#This Row],[Column54]]</f>
        <v>0</v>
      </c>
      <c r="CM45" s="111"/>
      <c r="CN45" s="108"/>
      <c r="CO45" s="108"/>
      <c r="CP45" s="108"/>
      <c r="CQ45" s="108" t="e">
        <f>#REF!</f>
        <v>#REF!</v>
      </c>
      <c r="CR45" s="108"/>
      <c r="CS45" s="108"/>
      <c r="CT45" s="108" t="e">
        <f>#REF!</f>
        <v>#REF!</v>
      </c>
      <c r="CU45" s="108" t="e">
        <f>#REF!</f>
        <v>#REF!</v>
      </c>
      <c r="CV45" s="116"/>
      <c r="CW45" s="108"/>
      <c r="CX45" s="108"/>
      <c r="CY45" s="108"/>
      <c r="CZ45" s="108" t="e">
        <f>#REF!</f>
        <v>#REF!</v>
      </c>
      <c r="DA45" s="108"/>
      <c r="DB45" s="108"/>
      <c r="DC45" s="108" t="e">
        <f>#REF!</f>
        <v>#REF!</v>
      </c>
      <c r="DD45" s="108" t="e">
        <f>#REF!</f>
        <v>#REF!</v>
      </c>
      <c r="DE45" s="116"/>
      <c r="DF45" s="108"/>
      <c r="DG45" s="108"/>
      <c r="DH45" s="108"/>
      <c r="DI45" s="108">
        <f>'D W-4'!AS43</f>
        <v>0</v>
      </c>
      <c r="DJ45" s="108"/>
      <c r="DK45" s="108"/>
      <c r="DL45" s="108"/>
      <c r="DM45" s="108" t="e">
        <f>#REF!</f>
        <v>#REF!</v>
      </c>
      <c r="DN45" s="116"/>
      <c r="DO45" s="112">
        <v>0</v>
      </c>
      <c r="DP4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1.4833333333333332</v>
      </c>
      <c r="DQ45" s="108">
        <f>AVERAGE(Table1104611172[[#This Row],[Column4]],Table1104611172[[#This Row],[Column13]],Table1104611172[[#This Row],[Column22]],Table1104611172[[#This Row],[Column31]])</f>
        <v>1.6666666666666667</v>
      </c>
      <c r="DR4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5" s="108" t="e">
        <f>AVERAGE(Table1104611172[[#This Row],[Column6]],Table1104611172[[#This Row],[Column15]],Table1104611172[[#This Row],[Column24]],Table1104611172[[#This Row],[Column33]])</f>
        <v>#REF!</v>
      </c>
      <c r="DT45" s="112"/>
      <c r="DU4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5" s="108"/>
      <c r="DX45" s="108">
        <f>'R P -4'!CT45</f>
        <v>0</v>
      </c>
      <c r="DY45" s="107" t="e">
        <f>AVERAGE('Reflection -3'!CO45,'Reflection -2'!CN45,'R P -4'!CT45,'R P - 3'!CS45,'R P- 2'!CS45,#REF!)</f>
        <v>#REF!</v>
      </c>
      <c r="DZ45" s="107" t="e">
        <f>AVERAGE('Reflection -3'!CP45,'Reflection -2'!CO45,'R P- 2'!CT45,#REF!)</f>
        <v>#REF!</v>
      </c>
    </row>
    <row r="46" spans="1:130" ht="23.1" customHeight="1" x14ac:dyDescent="0.3">
      <c r="A46" s="5">
        <v>43</v>
      </c>
      <c r="B46" s="5" t="s">
        <v>113</v>
      </c>
      <c r="C46" s="14" t="s">
        <v>114</v>
      </c>
      <c r="D46" s="5" t="s">
        <v>449</v>
      </c>
      <c r="E46" s="5" t="s">
        <v>34</v>
      </c>
      <c r="F46" s="5" t="str">
        <f>REPT(CHAR(160),10)&amp;Table1104611172[[#This Row],[Column1]]</f>
        <v>          A</v>
      </c>
      <c r="G46" s="107"/>
      <c r="H46" s="107">
        <f>'RP 1'!Q45</f>
        <v>2.6</v>
      </c>
      <c r="I46" s="107">
        <f>'RP 1'!W45</f>
        <v>2</v>
      </c>
      <c r="J46" s="107" t="e">
        <f>'RP 1'!#REF!</f>
        <v>#REF!</v>
      </c>
      <c r="K46" s="107" t="e">
        <f>'RP 1'!#REF!</f>
        <v>#REF!</v>
      </c>
      <c r="L46" s="107"/>
      <c r="M46" s="107">
        <f>'RP 1'!AU45</f>
        <v>1</v>
      </c>
      <c r="N46" s="107">
        <f>'RP 1'!AZ45</f>
        <v>2</v>
      </c>
      <c r="O46" s="107">
        <f>'RP 1'!BG45</f>
        <v>0</v>
      </c>
      <c r="P46" s="113"/>
      <c r="Q46" s="107"/>
      <c r="R46" s="107">
        <f>'R P- 2'!Q45</f>
        <v>2.6</v>
      </c>
      <c r="S46" s="107">
        <f>'R P- 2'!W45</f>
        <v>2</v>
      </c>
      <c r="T46" s="107">
        <f>'R P- 2'!AC45</f>
        <v>1.5</v>
      </c>
      <c r="U46" s="107">
        <f>'R P- 2'!AI45</f>
        <v>1.5</v>
      </c>
      <c r="V46" s="107"/>
      <c r="W46" s="107">
        <f>'R P- 2'!AU45</f>
        <v>1</v>
      </c>
      <c r="X46" s="107">
        <f>'R P- 2'!BA45</f>
        <v>1.5</v>
      </c>
      <c r="Y46" s="107">
        <f>'R P- 2'!BG45</f>
        <v>4</v>
      </c>
      <c r="Z46" s="113"/>
      <c r="AA46" s="107"/>
      <c r="AB46" s="107">
        <f>'R P - 3'!Q45</f>
        <v>2.2000000000000002</v>
      </c>
      <c r="AC46" s="107">
        <f>'R P - 3'!W45</f>
        <v>0</v>
      </c>
      <c r="AD46" s="107">
        <f>'R P - 3'!AC45</f>
        <v>0</v>
      </c>
      <c r="AE46" s="107">
        <f>'R P - 3'!AI45</f>
        <v>0</v>
      </c>
      <c r="AF46" s="107"/>
      <c r="AG46" s="112">
        <f>'R P - 3'!AU45</f>
        <v>0</v>
      </c>
      <c r="AH46" s="112">
        <f>'R P - 3'!BA45</f>
        <v>0</v>
      </c>
      <c r="AI46" s="107">
        <f>'R P - 3'!BG45</f>
        <v>0</v>
      </c>
      <c r="AJ46" s="113"/>
      <c r="AK46" s="107"/>
      <c r="AL46" s="107">
        <f>'R P -4'!Q45</f>
        <v>0</v>
      </c>
      <c r="AM46" s="107">
        <f>'R P -4'!W45</f>
        <v>0</v>
      </c>
      <c r="AN46" s="107">
        <f>'R P -4'!AC45</f>
        <v>0</v>
      </c>
      <c r="AO46" s="107">
        <f>'R P -4'!AI45</f>
        <v>0</v>
      </c>
      <c r="AP46" s="107"/>
      <c r="AQ46" s="107">
        <f>'R P -4'!AU45</f>
        <v>0</v>
      </c>
      <c r="AR46" s="107">
        <f>'R P -4'!BA45</f>
        <v>0</v>
      </c>
      <c r="AS46" s="107">
        <f>'R P -4'!BG45</f>
        <v>3</v>
      </c>
      <c r="AT46" s="113"/>
      <c r="AU46" s="107"/>
      <c r="AV46" s="107">
        <f>'Reflection -1 '!R45</f>
        <v>3.6666666666666665</v>
      </c>
      <c r="AW46" s="107"/>
      <c r="AX46" s="107"/>
      <c r="AY46" s="107"/>
      <c r="AZ46" s="107"/>
      <c r="BA46" s="112"/>
      <c r="BB46" s="112">
        <f>'Reflection -1 '!BB45</f>
        <v>4.5</v>
      </c>
      <c r="BC46" s="113"/>
      <c r="BD46" s="107"/>
      <c r="BE46" s="107">
        <f>'Reflection -2'!Q45</f>
        <v>3.3333333333333335</v>
      </c>
      <c r="BF46" s="107"/>
      <c r="BG46" s="107"/>
      <c r="BH46" s="107"/>
      <c r="BI46" s="107"/>
      <c r="BJ46" s="107"/>
      <c r="BK46" s="107">
        <f>'Reflection -2'!BA45</f>
        <v>2.5</v>
      </c>
      <c r="BL46" s="113"/>
      <c r="BM46" s="107"/>
      <c r="BN46" s="107">
        <f>'Reflection -3'!Q45</f>
        <v>3.3333333333333335</v>
      </c>
      <c r="BO46" s="107"/>
      <c r="BP46" s="107"/>
      <c r="BQ46" s="107"/>
      <c r="BR46" s="107"/>
      <c r="BS46" s="107"/>
      <c r="BT46" s="107">
        <f>'Reflection -3'!BA45</f>
        <v>1.6666666666666667</v>
      </c>
      <c r="BU46" s="113"/>
      <c r="BV46" s="107"/>
      <c r="BW46" s="107">
        <f>'Reflection -3'!Q45</f>
        <v>3.3333333333333335</v>
      </c>
      <c r="BX46" s="107"/>
      <c r="BY46" s="107"/>
      <c r="BZ46" s="107"/>
      <c r="CA46" s="107"/>
      <c r="CB46" s="107"/>
      <c r="CC46" s="107">
        <f>'Reflection -4'!BA45</f>
        <v>2.5</v>
      </c>
      <c r="CD46" s="113"/>
      <c r="CE46" s="107"/>
      <c r="CF46" s="107"/>
      <c r="CG46" s="107"/>
      <c r="CH46" s="107">
        <f>Table121516589[[#This Row],[Column30]]</f>
        <v>0</v>
      </c>
      <c r="CI46" s="107"/>
      <c r="CJ46" s="107"/>
      <c r="CK46" s="107">
        <f>Table121516589[[#This Row],[Column48]]</f>
        <v>0</v>
      </c>
      <c r="CL46" s="107">
        <f>Table121516589[[#This Row],[Column54]]</f>
        <v>0</v>
      </c>
      <c r="CM46" s="113"/>
      <c r="CN46" s="107"/>
      <c r="CO46" s="107"/>
      <c r="CP46" s="107"/>
      <c r="CQ46" s="107" t="e">
        <f>#REF!</f>
        <v>#REF!</v>
      </c>
      <c r="CR46" s="107"/>
      <c r="CS46" s="107"/>
      <c r="CT46" s="107" t="e">
        <f>#REF!</f>
        <v>#REF!</v>
      </c>
      <c r="CU46" s="107" t="e">
        <f>#REF!</f>
        <v>#REF!</v>
      </c>
      <c r="CV46" s="109"/>
      <c r="CW46" s="107"/>
      <c r="CX46" s="107"/>
      <c r="CY46" s="107"/>
      <c r="CZ46" s="107" t="e">
        <f>#REF!</f>
        <v>#REF!</v>
      </c>
      <c r="DA46" s="107"/>
      <c r="DB46" s="107"/>
      <c r="DC46" s="107" t="e">
        <f>#REF!</f>
        <v>#REF!</v>
      </c>
      <c r="DD46" s="107" t="e">
        <f>#REF!</f>
        <v>#REF!</v>
      </c>
      <c r="DE46" s="109"/>
      <c r="DF46" s="107"/>
      <c r="DG46" s="107"/>
      <c r="DH46" s="107"/>
      <c r="DI46" s="107">
        <f>'D W-4'!AS44</f>
        <v>0</v>
      </c>
      <c r="DJ46" s="107"/>
      <c r="DK46" s="107"/>
      <c r="DL46" s="107"/>
      <c r="DM46" s="107" t="e">
        <f>#REF!</f>
        <v>#REF!</v>
      </c>
      <c r="DN46" s="109"/>
      <c r="DO46" s="112">
        <v>0</v>
      </c>
      <c r="DP4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2.6333333333333333</v>
      </c>
      <c r="DQ46" s="107">
        <f>AVERAGE(Table1104611172[[#This Row],[Column4]],Table1104611172[[#This Row],[Column13]],Table1104611172[[#This Row],[Column22]],Table1104611172[[#This Row],[Column31]])</f>
        <v>1</v>
      </c>
      <c r="DR4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6" s="107" t="e">
        <f>AVERAGE(Table1104611172[[#This Row],[Column6]],Table1104611172[[#This Row],[Column15]],Table1104611172[[#This Row],[Column24]],Table1104611172[[#This Row],[Column33]])</f>
        <v>#REF!</v>
      </c>
      <c r="DT46" s="112"/>
      <c r="DU4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6" s="108"/>
      <c r="DX46" s="108">
        <f>'R P -4'!CT46</f>
        <v>0</v>
      </c>
      <c r="DY46" s="108" t="e">
        <f>AVERAGE('Reflection -3'!CO46,'Reflection -2'!CN46,'R P -4'!CT46,'R P - 3'!CS46,'R P- 2'!CS46,#REF!)</f>
        <v>#REF!</v>
      </c>
      <c r="DZ46" s="108" t="e">
        <f>AVERAGE('Reflection -3'!CP46,'Reflection -2'!CO46,'R P- 2'!CT46,#REF!)</f>
        <v>#REF!</v>
      </c>
    </row>
    <row r="47" spans="1:130" ht="23.1" customHeight="1" x14ac:dyDescent="0.3">
      <c r="A47" s="5">
        <v>44</v>
      </c>
      <c r="B47" s="5" t="s">
        <v>115</v>
      </c>
      <c r="C47" s="14" t="s">
        <v>116</v>
      </c>
      <c r="D47" s="5" t="s">
        <v>541</v>
      </c>
      <c r="E47" s="5" t="s">
        <v>34</v>
      </c>
      <c r="F47" s="5" t="str">
        <f>REPT(CHAR(160),10)&amp;Table1104611172[[#This Row],[Column1]]</f>
        <v>          A</v>
      </c>
      <c r="G47" s="108"/>
      <c r="H47" s="108">
        <f>'RP 1'!Q46</f>
        <v>3.4</v>
      </c>
      <c r="I47" s="108">
        <f>'RP 1'!W46</f>
        <v>3</v>
      </c>
      <c r="J47" s="108" t="e">
        <f>'RP 1'!#REF!</f>
        <v>#REF!</v>
      </c>
      <c r="K47" s="108" t="e">
        <f>'RP 1'!#REF!</f>
        <v>#REF!</v>
      </c>
      <c r="L47" s="108"/>
      <c r="M47" s="108">
        <f>'RP 1'!AU46</f>
        <v>1</v>
      </c>
      <c r="N47" s="108">
        <f>'RP 1'!AZ46</f>
        <v>3</v>
      </c>
      <c r="O47" s="108">
        <f>'RP 1'!BG46</f>
        <v>0</v>
      </c>
      <c r="P47" s="111"/>
      <c r="Q47" s="108"/>
      <c r="R47" s="108">
        <f>'R P- 2'!Q46</f>
        <v>3.4</v>
      </c>
      <c r="S47" s="108">
        <f>'R P- 2'!W46</f>
        <v>3</v>
      </c>
      <c r="T47" s="108">
        <f>'R P- 2'!AC46</f>
        <v>3</v>
      </c>
      <c r="U47" s="108">
        <f>'R P- 2'!AI46</f>
        <v>2.5</v>
      </c>
      <c r="V47" s="108"/>
      <c r="W47" s="108">
        <f>'R P- 2'!AU46</f>
        <v>1</v>
      </c>
      <c r="X47" s="108">
        <f>'R P- 2'!BA46</f>
        <v>3</v>
      </c>
      <c r="Y47" s="108">
        <f>'R P- 2'!BG46</f>
        <v>4</v>
      </c>
      <c r="Z47" s="111"/>
      <c r="AA47" s="108"/>
      <c r="AB47" s="108">
        <f>'R P - 3'!Q46</f>
        <v>0.6</v>
      </c>
      <c r="AC47" s="108">
        <f>'R P - 3'!W46</f>
        <v>0</v>
      </c>
      <c r="AD47" s="108">
        <f>'R P - 3'!AC46</f>
        <v>0</v>
      </c>
      <c r="AE47" s="108">
        <f>'R P - 3'!AI46</f>
        <v>0</v>
      </c>
      <c r="AF47" s="108"/>
      <c r="AG47" s="110">
        <f>'R P - 3'!AU46</f>
        <v>0</v>
      </c>
      <c r="AH47" s="110">
        <f>'R P - 3'!BA46</f>
        <v>0</v>
      </c>
      <c r="AI47" s="108">
        <f>'R P - 3'!BG46</f>
        <v>0</v>
      </c>
      <c r="AJ47" s="111"/>
      <c r="AK47" s="108"/>
      <c r="AL47" s="108">
        <f>'R P -4'!Q46</f>
        <v>3.2</v>
      </c>
      <c r="AM47" s="108">
        <f>'R P -4'!W46</f>
        <v>4</v>
      </c>
      <c r="AN47" s="108">
        <f>'R P -4'!AC46</f>
        <v>3.5</v>
      </c>
      <c r="AO47" s="108">
        <f>'R P -4'!AI46</f>
        <v>5</v>
      </c>
      <c r="AP47" s="108"/>
      <c r="AQ47" s="108">
        <f>'R P -4'!AU46</f>
        <v>4</v>
      </c>
      <c r="AR47" s="108">
        <f>'R P -4'!BA46</f>
        <v>5</v>
      </c>
      <c r="AS47" s="108">
        <f>'R P -4'!BG46</f>
        <v>4.5</v>
      </c>
      <c r="AT47" s="111"/>
      <c r="AU47" s="108"/>
      <c r="AV47" s="108">
        <f>'Reflection -1 '!R46</f>
        <v>3.6666666666666665</v>
      </c>
      <c r="AW47" s="108"/>
      <c r="AX47" s="108"/>
      <c r="AY47" s="108"/>
      <c r="AZ47" s="108"/>
      <c r="BA47" s="110"/>
      <c r="BB47" s="110">
        <f>'Reflection -1 '!BB46</f>
        <v>4.5</v>
      </c>
      <c r="BC47" s="111"/>
      <c r="BD47" s="108"/>
      <c r="BE47" s="108">
        <f>'Reflection -2'!Q46</f>
        <v>4</v>
      </c>
      <c r="BF47" s="108"/>
      <c r="BG47" s="108"/>
      <c r="BH47" s="108"/>
      <c r="BI47" s="108"/>
      <c r="BJ47" s="108"/>
      <c r="BK47" s="108">
        <f>'Reflection -2'!BA46</f>
        <v>2.5</v>
      </c>
      <c r="BL47" s="111"/>
      <c r="BM47" s="108"/>
      <c r="BN47" s="108">
        <f>'Reflection -3'!Q46</f>
        <v>0</v>
      </c>
      <c r="BO47" s="108"/>
      <c r="BP47" s="108"/>
      <c r="BQ47" s="108"/>
      <c r="BR47" s="108"/>
      <c r="BS47" s="108"/>
      <c r="BT47" s="108">
        <f>'Reflection -3'!BA46</f>
        <v>0</v>
      </c>
      <c r="BU47" s="111"/>
      <c r="BV47" s="108"/>
      <c r="BW47" s="108">
        <f>'Reflection -3'!Q46</f>
        <v>0</v>
      </c>
      <c r="BX47" s="108"/>
      <c r="BY47" s="108"/>
      <c r="BZ47" s="108"/>
      <c r="CA47" s="108"/>
      <c r="CB47" s="108"/>
      <c r="CC47" s="108">
        <f>'Reflection -4'!BA46</f>
        <v>2.5</v>
      </c>
      <c r="CD47" s="111"/>
      <c r="CE47" s="108"/>
      <c r="CF47" s="108"/>
      <c r="CG47" s="108"/>
      <c r="CH47" s="108">
        <f>Table121516589[[#This Row],[Column30]]</f>
        <v>0</v>
      </c>
      <c r="CI47" s="108"/>
      <c r="CJ47" s="108"/>
      <c r="CK47" s="108">
        <f>Table121516589[[#This Row],[Column48]]</f>
        <v>0</v>
      </c>
      <c r="CL47" s="108">
        <f>Table121516589[[#This Row],[Column54]]</f>
        <v>0</v>
      </c>
      <c r="CM47" s="111"/>
      <c r="CN47" s="108"/>
      <c r="CO47" s="108"/>
      <c r="CP47" s="108"/>
      <c r="CQ47" s="108" t="e">
        <f>#REF!</f>
        <v>#REF!</v>
      </c>
      <c r="CR47" s="108"/>
      <c r="CS47" s="108"/>
      <c r="CT47" s="108" t="e">
        <f>#REF!</f>
        <v>#REF!</v>
      </c>
      <c r="CU47" s="108" t="e">
        <f>#REF!</f>
        <v>#REF!</v>
      </c>
      <c r="CV47" s="116"/>
      <c r="CW47" s="108"/>
      <c r="CX47" s="108"/>
      <c r="CY47" s="108"/>
      <c r="CZ47" s="108" t="e">
        <f>#REF!</f>
        <v>#REF!</v>
      </c>
      <c r="DA47" s="108"/>
      <c r="DB47" s="108"/>
      <c r="DC47" s="108" t="e">
        <f>#REF!</f>
        <v>#REF!</v>
      </c>
      <c r="DD47" s="108" t="e">
        <f>#REF!</f>
        <v>#REF!</v>
      </c>
      <c r="DE47" s="116"/>
      <c r="DF47" s="108"/>
      <c r="DG47" s="108"/>
      <c r="DH47" s="108"/>
      <c r="DI47" s="108">
        <f>'D W-4'!AS45</f>
        <v>0</v>
      </c>
      <c r="DJ47" s="108"/>
      <c r="DK47" s="108"/>
      <c r="DL47" s="108"/>
      <c r="DM47" s="108" t="e">
        <f>#REF!</f>
        <v>#REF!</v>
      </c>
      <c r="DN47" s="116"/>
      <c r="DO47" s="112">
        <v>0</v>
      </c>
      <c r="DP4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2.2833333333333332</v>
      </c>
      <c r="DQ47" s="108">
        <f>AVERAGE(Table1104611172[[#This Row],[Column4]],Table1104611172[[#This Row],[Column13]],Table1104611172[[#This Row],[Column22]],Table1104611172[[#This Row],[Column31]])</f>
        <v>2.5</v>
      </c>
      <c r="DR4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7" s="108" t="e">
        <f>AVERAGE(Table1104611172[[#This Row],[Column6]],Table1104611172[[#This Row],[Column15]],Table1104611172[[#This Row],[Column24]],Table1104611172[[#This Row],[Column33]])</f>
        <v>#REF!</v>
      </c>
      <c r="DT47" s="112"/>
      <c r="DU4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7" s="108"/>
      <c r="DX47" s="108">
        <f>'R P -4'!CT47</f>
        <v>0</v>
      </c>
      <c r="DY47" s="107" t="e">
        <f>AVERAGE('Reflection -3'!CO47,'Reflection -2'!CN47,'R P -4'!CT47,'R P - 3'!CS47,'R P- 2'!CS47,#REF!)</f>
        <v>#REF!</v>
      </c>
      <c r="DZ47" s="107" t="e">
        <f>AVERAGE('Reflection -3'!CP47,'Reflection -2'!CO47,'R P- 2'!CT47,#REF!)</f>
        <v>#REF!</v>
      </c>
    </row>
    <row r="48" spans="1:130" ht="23.1" customHeight="1" x14ac:dyDescent="0.3">
      <c r="A48" s="5">
        <v>45</v>
      </c>
      <c r="B48" s="5" t="s">
        <v>179</v>
      </c>
      <c r="C48" s="14" t="s">
        <v>180</v>
      </c>
      <c r="D48" s="5" t="s">
        <v>449</v>
      </c>
      <c r="E48" s="5" t="s">
        <v>160</v>
      </c>
      <c r="F48" s="5" t="str">
        <f>REPT(CHAR(160),10)&amp;Table1104611172[[#This Row],[Column1]]</f>
        <v>          B</v>
      </c>
      <c r="G48" s="107"/>
      <c r="H48" s="107">
        <f>'RP 1'!Q47</f>
        <v>2</v>
      </c>
      <c r="I48" s="107">
        <f>'RP 1'!W47</f>
        <v>2</v>
      </c>
      <c r="J48" s="107" t="e">
        <f>'RP 1'!#REF!</f>
        <v>#REF!</v>
      </c>
      <c r="K48" s="107" t="e">
        <f>'RP 1'!#REF!</f>
        <v>#REF!</v>
      </c>
      <c r="L48" s="107"/>
      <c r="M48" s="107">
        <f>'RP 1'!AU47</f>
        <v>2</v>
      </c>
      <c r="N48" s="107">
        <f>'RP 1'!AZ47</f>
        <v>3</v>
      </c>
      <c r="O48" s="107">
        <f>'RP 1'!BG47</f>
        <v>0</v>
      </c>
      <c r="P48" s="113"/>
      <c r="Q48" s="107"/>
      <c r="R48" s="107">
        <f>'R P- 2'!Q47</f>
        <v>2</v>
      </c>
      <c r="S48" s="107">
        <f>'R P- 2'!W47</f>
        <v>2</v>
      </c>
      <c r="T48" s="107">
        <f>'R P- 2'!AC47</f>
        <v>2</v>
      </c>
      <c r="U48" s="107">
        <f>'R P- 2'!AI47</f>
        <v>2</v>
      </c>
      <c r="V48" s="107"/>
      <c r="W48" s="107">
        <f>'R P- 2'!AU47</f>
        <v>2</v>
      </c>
      <c r="X48" s="107">
        <f>'R P- 2'!BA47</f>
        <v>1.8333333333333333</v>
      </c>
      <c r="Y48" s="107">
        <f>'R P- 2'!BG47</f>
        <v>2</v>
      </c>
      <c r="Z48" s="113"/>
      <c r="AA48" s="107"/>
      <c r="AB48" s="107" t="str">
        <f>'R P - 3'!Q47</f>
        <v>0</v>
      </c>
      <c r="AC48" s="107" t="str">
        <f>'R P - 3'!W47</f>
        <v>0</v>
      </c>
      <c r="AD48" s="107">
        <f>'R P - 3'!AC47</f>
        <v>0</v>
      </c>
      <c r="AE48" s="107" t="str">
        <f>'R P - 3'!AI47</f>
        <v>0</v>
      </c>
      <c r="AF48" s="107"/>
      <c r="AG48" s="112" t="str">
        <f>'R P - 3'!AU47</f>
        <v>0</v>
      </c>
      <c r="AH48" s="112" t="str">
        <f>'R P - 3'!BA47</f>
        <v>0</v>
      </c>
      <c r="AI48" s="107" t="str">
        <f>'R P - 3'!BG47</f>
        <v>0</v>
      </c>
      <c r="AJ48" s="113"/>
      <c r="AK48" s="107"/>
      <c r="AL48" s="107" t="str">
        <f>'R P -4'!Q47</f>
        <v>0</v>
      </c>
      <c r="AM48" s="107" t="str">
        <f>'R P -4'!W47</f>
        <v>0</v>
      </c>
      <c r="AN48" s="107" t="str">
        <f>'R P -4'!AC47</f>
        <v>0</v>
      </c>
      <c r="AO48" s="107" t="str">
        <f>'R P -4'!AI47</f>
        <v>0</v>
      </c>
      <c r="AP48" s="107"/>
      <c r="AQ48" s="107" t="str">
        <f>'R P -4'!AU47</f>
        <v>0</v>
      </c>
      <c r="AR48" s="107" t="str">
        <f>'R P -4'!BA47</f>
        <v>0</v>
      </c>
      <c r="AS48" s="107" t="str">
        <f>'R P -4'!BG47</f>
        <v>0</v>
      </c>
      <c r="AT48" s="113"/>
      <c r="AU48" s="107"/>
      <c r="AV48" s="107">
        <f>'Reflection -1 '!R47</f>
        <v>1</v>
      </c>
      <c r="AW48" s="107"/>
      <c r="AX48" s="107"/>
      <c r="AY48" s="107"/>
      <c r="AZ48" s="107"/>
      <c r="BA48" s="112"/>
      <c r="BB48" s="112">
        <f>'Reflection -1 '!BB47</f>
        <v>1</v>
      </c>
      <c r="BC48" s="113"/>
      <c r="BD48" s="107"/>
      <c r="BE48" s="107">
        <f>'Reflection -2'!Q47</f>
        <v>2.6666666666666665</v>
      </c>
      <c r="BF48" s="107"/>
      <c r="BG48" s="107"/>
      <c r="BH48" s="107"/>
      <c r="BI48" s="107"/>
      <c r="BJ48" s="107"/>
      <c r="BK48" s="107">
        <f>'Reflection -2'!BA47</f>
        <v>2.5</v>
      </c>
      <c r="BL48" s="113"/>
      <c r="BM48" s="107"/>
      <c r="BN48" s="107">
        <f>'Reflection -3'!Q47</f>
        <v>1.6666666666666667</v>
      </c>
      <c r="BO48" s="107"/>
      <c r="BP48" s="107"/>
      <c r="BQ48" s="107"/>
      <c r="BR48" s="107"/>
      <c r="BS48" s="107"/>
      <c r="BT48" s="107">
        <f>'Reflection -3'!BA47</f>
        <v>1.6666666666666667</v>
      </c>
      <c r="BU48" s="113"/>
      <c r="BV48" s="107"/>
      <c r="BW48" s="107">
        <f>'Reflection -3'!Q47</f>
        <v>1.6666666666666667</v>
      </c>
      <c r="BX48" s="107"/>
      <c r="BY48" s="107"/>
      <c r="BZ48" s="107"/>
      <c r="CA48" s="107"/>
      <c r="CB48" s="107"/>
      <c r="CC48" s="107">
        <f>'Reflection -4'!BA47</f>
        <v>2.5</v>
      </c>
      <c r="CD48" s="113"/>
      <c r="CE48" s="107"/>
      <c r="CF48" s="107"/>
      <c r="CG48" s="107"/>
      <c r="CH48" s="107">
        <f>Table121516589[[#This Row],[Column30]]</f>
        <v>0</v>
      </c>
      <c r="CI48" s="107"/>
      <c r="CJ48" s="107"/>
      <c r="CK48" s="107">
        <f>Table121516589[[#This Row],[Column48]]</f>
        <v>0</v>
      </c>
      <c r="CL48" s="107">
        <f>Table121516589[[#This Row],[Column54]]</f>
        <v>0</v>
      </c>
      <c r="CM48" s="113"/>
      <c r="CN48" s="107"/>
      <c r="CO48" s="107"/>
      <c r="CP48" s="107"/>
      <c r="CQ48" s="107" t="e">
        <f>#REF!</f>
        <v>#REF!</v>
      </c>
      <c r="CR48" s="107"/>
      <c r="CS48" s="107"/>
      <c r="CT48" s="107" t="e">
        <f>#REF!</f>
        <v>#REF!</v>
      </c>
      <c r="CU48" s="107" t="e">
        <f>#REF!</f>
        <v>#REF!</v>
      </c>
      <c r="CV48" s="109"/>
      <c r="CW48" s="107"/>
      <c r="CX48" s="107"/>
      <c r="CY48" s="107"/>
      <c r="CZ48" s="107" t="e">
        <f>#REF!</f>
        <v>#REF!</v>
      </c>
      <c r="DA48" s="107"/>
      <c r="DB48" s="107"/>
      <c r="DC48" s="107" t="e">
        <f>#REF!</f>
        <v>#REF!</v>
      </c>
      <c r="DD48" s="107" t="e">
        <f>#REF!</f>
        <v>#REF!</v>
      </c>
      <c r="DE48" s="109"/>
      <c r="DF48" s="107"/>
      <c r="DG48" s="107"/>
      <c r="DH48" s="107"/>
      <c r="DI48" s="107">
        <f>'D W-4'!AS46</f>
        <v>0</v>
      </c>
      <c r="DJ48" s="107"/>
      <c r="DK48" s="107"/>
      <c r="DL48" s="107"/>
      <c r="DM48" s="107" t="e">
        <f>#REF!</f>
        <v>#REF!</v>
      </c>
      <c r="DN48" s="109"/>
      <c r="DO48" s="112">
        <v>0</v>
      </c>
      <c r="DP4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1.833333333333333</v>
      </c>
      <c r="DQ48" s="107">
        <f>AVERAGE(Table1104611172[[#This Row],[Column4]],Table1104611172[[#This Row],[Column13]],Table1104611172[[#This Row],[Column22]],Table1104611172[[#This Row],[Column31]])</f>
        <v>2</v>
      </c>
      <c r="DR4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8" s="107" t="e">
        <f>AVERAGE(Table1104611172[[#This Row],[Column6]],Table1104611172[[#This Row],[Column15]],Table1104611172[[#This Row],[Column24]],Table1104611172[[#This Row],[Column33]])</f>
        <v>#REF!</v>
      </c>
      <c r="DT48" s="112"/>
      <c r="DU4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8" s="108"/>
      <c r="DX48" s="108">
        <f>'R P -4'!CT48</f>
        <v>0</v>
      </c>
      <c r="DY48" s="108" t="e">
        <f>AVERAGE('Reflection -3'!CO48,'Reflection -2'!CN48,'R P -4'!CT48,'R P - 3'!CS48,'R P- 2'!CS48,#REF!)</f>
        <v>#REF!</v>
      </c>
      <c r="DZ48" s="108" t="e">
        <f>AVERAGE('Reflection -3'!CP48,'Reflection -2'!CO48,'R P- 2'!CT48,#REF!)</f>
        <v>#REF!</v>
      </c>
    </row>
    <row r="49" spans="1:130" ht="23.1" customHeight="1" x14ac:dyDescent="0.3">
      <c r="A49" s="5">
        <v>46</v>
      </c>
      <c r="B49" s="5" t="s">
        <v>307</v>
      </c>
      <c r="C49" s="14" t="s">
        <v>308</v>
      </c>
      <c r="D49" s="5" t="s">
        <v>541</v>
      </c>
      <c r="E49" s="5" t="s">
        <v>492</v>
      </c>
      <c r="F49" s="5" t="str">
        <f>REPT(CHAR(160),10)&amp;Table1104611172[[#This Row],[Column1]]</f>
        <v>          C</v>
      </c>
      <c r="G49" s="108"/>
      <c r="H49" s="108">
        <f>'RP 1'!Q48</f>
        <v>2.8</v>
      </c>
      <c r="I49" s="108">
        <f>'RP 1'!W48</f>
        <v>3</v>
      </c>
      <c r="J49" s="108" t="e">
        <f>'RP 1'!#REF!</f>
        <v>#REF!</v>
      </c>
      <c r="K49" s="108" t="e">
        <f>'RP 1'!#REF!</f>
        <v>#REF!</v>
      </c>
      <c r="L49" s="108"/>
      <c r="M49" s="108">
        <f>'RP 1'!AU48</f>
        <v>3</v>
      </c>
      <c r="N49" s="108">
        <f>'RP 1'!AZ48</f>
        <v>3</v>
      </c>
      <c r="O49" s="108">
        <f>'RP 1'!BG48</f>
        <v>0</v>
      </c>
      <c r="P49" s="111"/>
      <c r="Q49" s="108"/>
      <c r="R49" s="108">
        <f>'R P- 2'!Q48</f>
        <v>2.8</v>
      </c>
      <c r="S49" s="108">
        <f>'R P- 2'!W48</f>
        <v>2</v>
      </c>
      <c r="T49" s="108">
        <f>'R P- 2'!AC48</f>
        <v>2</v>
      </c>
      <c r="U49" s="108">
        <f>'R P- 2'!AI48</f>
        <v>2</v>
      </c>
      <c r="V49" s="108"/>
      <c r="W49" s="108">
        <f>'R P- 2'!AU48</f>
        <v>2</v>
      </c>
      <c r="X49" s="108">
        <f>'R P- 2'!BA48</f>
        <v>1.8333333333333333</v>
      </c>
      <c r="Y49" s="108">
        <f>'R P- 2'!BG48</f>
        <v>3</v>
      </c>
      <c r="Z49" s="111"/>
      <c r="AA49" s="108"/>
      <c r="AB49" s="108">
        <f>'R P - 3'!Q48</f>
        <v>3</v>
      </c>
      <c r="AC49" s="108">
        <f>'R P - 3'!W48</f>
        <v>2</v>
      </c>
      <c r="AD49" s="108">
        <f>'R P - 3'!AC48</f>
        <v>1</v>
      </c>
      <c r="AE49" s="108">
        <f>'R P - 3'!AI48</f>
        <v>1.3333333333333333</v>
      </c>
      <c r="AF49" s="108"/>
      <c r="AG49" s="110">
        <f>'R P - 3'!AU48</f>
        <v>2</v>
      </c>
      <c r="AH49" s="110">
        <f>'R P - 3'!BA48</f>
        <v>2</v>
      </c>
      <c r="AI49" s="108">
        <f>'R P - 3'!BG48</f>
        <v>2</v>
      </c>
      <c r="AJ49" s="111"/>
      <c r="AK49" s="108"/>
      <c r="AL49" s="108" t="str">
        <f>'R P -4'!Q48</f>
        <v>0</v>
      </c>
      <c r="AM49" s="108" t="str">
        <f>'R P -4'!W48</f>
        <v>0</v>
      </c>
      <c r="AN49" s="108" t="str">
        <f>'R P -4'!AC48</f>
        <v>0</v>
      </c>
      <c r="AO49" s="108" t="str">
        <f>'R P -4'!AI48</f>
        <v>0</v>
      </c>
      <c r="AP49" s="108"/>
      <c r="AQ49" s="108" t="str">
        <f>'R P -4'!AU48</f>
        <v>0</v>
      </c>
      <c r="AR49" s="108" t="str">
        <f>'R P -4'!BA48</f>
        <v>0</v>
      </c>
      <c r="AS49" s="108" t="str">
        <f>'R P -4'!BG48</f>
        <v>0</v>
      </c>
      <c r="AT49" s="111"/>
      <c r="AU49" s="108"/>
      <c r="AV49" s="108" t="str">
        <f>'Reflection -1 '!R48</f>
        <v>0</v>
      </c>
      <c r="AW49" s="108"/>
      <c r="AX49" s="108"/>
      <c r="AY49" s="108"/>
      <c r="AZ49" s="108"/>
      <c r="BA49" s="110"/>
      <c r="BB49" s="110" t="str">
        <f>'Reflection -1 '!BB48</f>
        <v>0</v>
      </c>
      <c r="BC49" s="111"/>
      <c r="BD49" s="108"/>
      <c r="BE49" s="108" t="str">
        <f>'Reflection -2'!Q48</f>
        <v>0</v>
      </c>
      <c r="BF49" s="108"/>
      <c r="BG49" s="108"/>
      <c r="BH49" s="108"/>
      <c r="BI49" s="108"/>
      <c r="BJ49" s="108"/>
      <c r="BK49" s="108" t="str">
        <f>'Reflection -2'!BA48</f>
        <v>0</v>
      </c>
      <c r="BL49" s="111"/>
      <c r="BM49" s="108"/>
      <c r="BN49" s="108" t="str">
        <f>'Reflection -3'!Q48</f>
        <v>0</v>
      </c>
      <c r="BO49" s="108"/>
      <c r="BP49" s="108"/>
      <c r="BQ49" s="108"/>
      <c r="BR49" s="108"/>
      <c r="BS49" s="108"/>
      <c r="BT49" s="108" t="str">
        <f>'Reflection -3'!BA48</f>
        <v>0</v>
      </c>
      <c r="BU49" s="111"/>
      <c r="BV49" s="108"/>
      <c r="BW49" s="108" t="str">
        <f>'Reflection -3'!Q48</f>
        <v>0</v>
      </c>
      <c r="BX49" s="108"/>
      <c r="BY49" s="108"/>
      <c r="BZ49" s="108"/>
      <c r="CA49" s="108"/>
      <c r="CB49" s="108"/>
      <c r="CC49" s="108" t="str">
        <f>'Reflection -4'!BA48</f>
        <v>0</v>
      </c>
      <c r="CD49" s="111"/>
      <c r="CE49" s="108"/>
      <c r="CF49" s="108"/>
      <c r="CG49" s="108"/>
      <c r="CH49" s="108">
        <f>Table121516589[[#This Row],[Column30]]</f>
        <v>0</v>
      </c>
      <c r="CI49" s="108"/>
      <c r="CJ49" s="108"/>
      <c r="CK49" s="108">
        <f>Table121516589[[#This Row],[Column48]]</f>
        <v>0</v>
      </c>
      <c r="CL49" s="108">
        <f>Table121516589[[#This Row],[Column54]]</f>
        <v>0</v>
      </c>
      <c r="CM49" s="111"/>
      <c r="CN49" s="108"/>
      <c r="CO49" s="108"/>
      <c r="CP49" s="108"/>
      <c r="CQ49" s="108" t="e">
        <f>#REF!</f>
        <v>#REF!</v>
      </c>
      <c r="CR49" s="108"/>
      <c r="CS49" s="108"/>
      <c r="CT49" s="108" t="e">
        <f>#REF!</f>
        <v>#REF!</v>
      </c>
      <c r="CU49" s="108" t="e">
        <f>#REF!</f>
        <v>#REF!</v>
      </c>
      <c r="CV49" s="116"/>
      <c r="CW49" s="108"/>
      <c r="CX49" s="108"/>
      <c r="CY49" s="108"/>
      <c r="CZ49" s="108" t="e">
        <f>#REF!</f>
        <v>#REF!</v>
      </c>
      <c r="DA49" s="108"/>
      <c r="DB49" s="108"/>
      <c r="DC49" s="108" t="e">
        <f>#REF!</f>
        <v>#REF!</v>
      </c>
      <c r="DD49" s="108" t="e">
        <f>#REF!</f>
        <v>#REF!</v>
      </c>
      <c r="DE49" s="116"/>
      <c r="DF49" s="108"/>
      <c r="DG49" s="108"/>
      <c r="DH49" s="108"/>
      <c r="DI49" s="108">
        <f>'D W-4'!AS47</f>
        <v>0</v>
      </c>
      <c r="DJ49" s="108"/>
      <c r="DK49" s="108"/>
      <c r="DL49" s="108"/>
      <c r="DM49" s="108" t="e">
        <f>#REF!</f>
        <v>#REF!</v>
      </c>
      <c r="DN49" s="116"/>
      <c r="DO49" s="112">
        <v>0</v>
      </c>
      <c r="DP4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2.8666666666666667</v>
      </c>
      <c r="DQ49" s="108">
        <f>AVERAGE(Table1104611172[[#This Row],[Column4]],Table1104611172[[#This Row],[Column13]],Table1104611172[[#This Row],[Column22]],Table1104611172[[#This Row],[Column31]])</f>
        <v>2.3333333333333335</v>
      </c>
      <c r="DR4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49" s="108" t="e">
        <f>AVERAGE(Table1104611172[[#This Row],[Column6]],Table1104611172[[#This Row],[Column15]],Table1104611172[[#This Row],[Column24]],Table1104611172[[#This Row],[Column33]])</f>
        <v>#REF!</v>
      </c>
      <c r="DT49" s="112"/>
      <c r="DU4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4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49" s="108"/>
      <c r="DX49" s="108">
        <f>'R P -4'!CT49</f>
        <v>0</v>
      </c>
      <c r="DY49" s="107" t="e">
        <f>AVERAGE('Reflection -3'!CO49,'Reflection -2'!CN49,'R P -4'!CT49,'R P - 3'!CS49,'R P- 2'!CS49,#REF!)</f>
        <v>#REF!</v>
      </c>
      <c r="DZ49" s="107" t="e">
        <f>AVERAGE('Reflection -3'!CP49,'Reflection -2'!CO49,'R P- 2'!CT49,#REF!)</f>
        <v>#REF!</v>
      </c>
    </row>
    <row r="50" spans="1:130" ht="23.1" customHeight="1" x14ac:dyDescent="0.3">
      <c r="A50" s="5">
        <v>47</v>
      </c>
      <c r="B50" s="5" t="s">
        <v>117</v>
      </c>
      <c r="C50" s="14" t="s">
        <v>118</v>
      </c>
      <c r="D50" s="5" t="s">
        <v>449</v>
      </c>
      <c r="E50" s="5" t="s">
        <v>34</v>
      </c>
      <c r="F50" s="5" t="str">
        <f>REPT(CHAR(160),10)&amp;Table1104611172[[#This Row],[Column1]]</f>
        <v>          A</v>
      </c>
      <c r="G50" s="107"/>
      <c r="H50" s="107">
        <f>'RP 1'!Q49</f>
        <v>1.4</v>
      </c>
      <c r="I50" s="107">
        <f>'RP 1'!W49</f>
        <v>2</v>
      </c>
      <c r="J50" s="107" t="e">
        <f>'RP 1'!#REF!</f>
        <v>#REF!</v>
      </c>
      <c r="K50" s="107" t="e">
        <f>'RP 1'!#REF!</f>
        <v>#REF!</v>
      </c>
      <c r="L50" s="107"/>
      <c r="M50" s="107">
        <f>'RP 1'!AU49</f>
        <v>1</v>
      </c>
      <c r="N50" s="107">
        <f>'RP 1'!AZ49</f>
        <v>2</v>
      </c>
      <c r="O50" s="107">
        <f>'RP 1'!BG49</f>
        <v>0</v>
      </c>
      <c r="P50" s="113"/>
      <c r="Q50" s="107"/>
      <c r="R50" s="107">
        <f>'R P- 2'!Q49</f>
        <v>1.4</v>
      </c>
      <c r="S50" s="107">
        <f>'R P- 2'!W49</f>
        <v>2</v>
      </c>
      <c r="T50" s="107">
        <f>'R P- 2'!AC49</f>
        <v>2</v>
      </c>
      <c r="U50" s="107">
        <f>'R P- 2'!AI49</f>
        <v>2</v>
      </c>
      <c r="V50" s="107"/>
      <c r="W50" s="107">
        <f>'R P- 2'!AU49</f>
        <v>1</v>
      </c>
      <c r="X50" s="107">
        <f>'R P- 2'!BA49</f>
        <v>2.5</v>
      </c>
      <c r="Y50" s="107">
        <f>'R P- 2'!BG49</f>
        <v>2</v>
      </c>
      <c r="Z50" s="113"/>
      <c r="AA50" s="107"/>
      <c r="AB50" s="107">
        <f>'R P - 3'!Q49</f>
        <v>0.6</v>
      </c>
      <c r="AC50" s="107">
        <f>'R P - 3'!W49</f>
        <v>0</v>
      </c>
      <c r="AD50" s="107">
        <f>'R P - 3'!AC49</f>
        <v>0</v>
      </c>
      <c r="AE50" s="107">
        <f>'R P - 3'!AI49</f>
        <v>0</v>
      </c>
      <c r="AF50" s="107"/>
      <c r="AG50" s="112">
        <f>'R P - 3'!AU49</f>
        <v>0</v>
      </c>
      <c r="AH50" s="112">
        <f>'R P - 3'!BA49</f>
        <v>0</v>
      </c>
      <c r="AI50" s="107">
        <f>'R P - 3'!BG49</f>
        <v>0</v>
      </c>
      <c r="AJ50" s="113"/>
      <c r="AK50" s="107"/>
      <c r="AL50" s="107">
        <f>'R P -4'!Q49</f>
        <v>0</v>
      </c>
      <c r="AM50" s="107">
        <f>'R P -4'!W49</f>
        <v>0</v>
      </c>
      <c r="AN50" s="107">
        <f>'R P -4'!AC49</f>
        <v>0</v>
      </c>
      <c r="AO50" s="107">
        <f>'R P -4'!AI49</f>
        <v>0</v>
      </c>
      <c r="AP50" s="107"/>
      <c r="AQ50" s="107">
        <f>'R P -4'!AU49</f>
        <v>0</v>
      </c>
      <c r="AR50" s="107">
        <f>'R P -4'!BA49</f>
        <v>0</v>
      </c>
      <c r="AS50" s="107">
        <f>'R P -4'!BG49</f>
        <v>1</v>
      </c>
      <c r="AT50" s="113"/>
      <c r="AU50" s="107"/>
      <c r="AV50" s="107">
        <f>'Reflection -1 '!R49</f>
        <v>2.6666666666666665</v>
      </c>
      <c r="AW50" s="107"/>
      <c r="AX50" s="107"/>
      <c r="AY50" s="107"/>
      <c r="AZ50" s="107"/>
      <c r="BA50" s="112"/>
      <c r="BB50" s="112">
        <f>'Reflection -1 '!BB49</f>
        <v>4</v>
      </c>
      <c r="BC50" s="113"/>
      <c r="BD50" s="107"/>
      <c r="BE50" s="107">
        <f>'Reflection -2'!Q49</f>
        <v>2.6666666666666665</v>
      </c>
      <c r="BF50" s="107"/>
      <c r="BG50" s="107"/>
      <c r="BH50" s="107"/>
      <c r="BI50" s="107"/>
      <c r="BJ50" s="107"/>
      <c r="BK50" s="107">
        <f>'Reflection -2'!BA49</f>
        <v>2.5</v>
      </c>
      <c r="BL50" s="113"/>
      <c r="BM50" s="107"/>
      <c r="BN50" s="107">
        <f>'Reflection -3'!Q49</f>
        <v>2.6666666666666665</v>
      </c>
      <c r="BO50" s="107"/>
      <c r="BP50" s="107"/>
      <c r="BQ50" s="107"/>
      <c r="BR50" s="107"/>
      <c r="BS50" s="107"/>
      <c r="BT50" s="107">
        <f>'Reflection -3'!BA49</f>
        <v>1.6666666666666667</v>
      </c>
      <c r="BU50" s="113"/>
      <c r="BV50" s="107"/>
      <c r="BW50" s="107">
        <f>'Reflection -3'!Q49</f>
        <v>2.6666666666666665</v>
      </c>
      <c r="BX50" s="107"/>
      <c r="BY50" s="107"/>
      <c r="BZ50" s="107"/>
      <c r="CA50" s="107"/>
      <c r="CB50" s="107"/>
      <c r="CC50" s="107">
        <f>'Reflection -4'!BA49</f>
        <v>2.5</v>
      </c>
      <c r="CD50" s="113"/>
      <c r="CE50" s="107"/>
      <c r="CF50" s="107"/>
      <c r="CG50" s="107"/>
      <c r="CH50" s="107">
        <f>Table121516589[[#This Row],[Column30]]</f>
        <v>0</v>
      </c>
      <c r="CI50" s="107"/>
      <c r="CJ50" s="107"/>
      <c r="CK50" s="107">
        <f>Table121516589[[#This Row],[Column48]]</f>
        <v>0</v>
      </c>
      <c r="CL50" s="107">
        <f>Table121516589[[#This Row],[Column54]]</f>
        <v>0</v>
      </c>
      <c r="CM50" s="113"/>
      <c r="CN50" s="107"/>
      <c r="CO50" s="107"/>
      <c r="CP50" s="107"/>
      <c r="CQ50" s="107" t="e">
        <f>#REF!</f>
        <v>#REF!</v>
      </c>
      <c r="CR50" s="107"/>
      <c r="CS50" s="107"/>
      <c r="CT50" s="107" t="e">
        <f>#REF!</f>
        <v>#REF!</v>
      </c>
      <c r="CU50" s="107" t="e">
        <f>#REF!</f>
        <v>#REF!</v>
      </c>
      <c r="CV50" s="109"/>
      <c r="CW50" s="107"/>
      <c r="CX50" s="107"/>
      <c r="CY50" s="107"/>
      <c r="CZ50" s="107" t="e">
        <f>#REF!</f>
        <v>#REF!</v>
      </c>
      <c r="DA50" s="107"/>
      <c r="DB50" s="107"/>
      <c r="DC50" s="107" t="e">
        <f>#REF!</f>
        <v>#REF!</v>
      </c>
      <c r="DD50" s="107" t="e">
        <f>#REF!</f>
        <v>#REF!</v>
      </c>
      <c r="DE50" s="109"/>
      <c r="DF50" s="107"/>
      <c r="DG50" s="107"/>
      <c r="DH50" s="107"/>
      <c r="DI50" s="107">
        <f>'D W-4'!AS48</f>
        <v>0</v>
      </c>
      <c r="DJ50" s="107"/>
      <c r="DK50" s="107"/>
      <c r="DL50" s="107"/>
      <c r="DM50" s="107" t="e">
        <f>#REF!</f>
        <v>#REF!</v>
      </c>
      <c r="DN50" s="109"/>
      <c r="DO50" s="112">
        <v>0</v>
      </c>
      <c r="DP5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1.7583333333333331</v>
      </c>
      <c r="DQ50" s="107">
        <f>AVERAGE(Table1104611172[[#This Row],[Column4]],Table1104611172[[#This Row],[Column13]],Table1104611172[[#This Row],[Column22]],Table1104611172[[#This Row],[Column31]])</f>
        <v>1</v>
      </c>
      <c r="DR5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0" s="107" t="e">
        <f>AVERAGE(Table1104611172[[#This Row],[Column6]],Table1104611172[[#This Row],[Column15]],Table1104611172[[#This Row],[Column24]],Table1104611172[[#This Row],[Column33]])</f>
        <v>#REF!</v>
      </c>
      <c r="DT50" s="112"/>
      <c r="DU5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0" s="108"/>
      <c r="DX50" s="108">
        <f>'R P -4'!CT50</f>
        <v>0</v>
      </c>
      <c r="DY50" s="108" t="e">
        <f>AVERAGE('Reflection -3'!CO50,'Reflection -2'!CN50,'R P -4'!CT50,'R P - 3'!CS50,'R P- 2'!CS50,#REF!)</f>
        <v>#REF!</v>
      </c>
      <c r="DZ50" s="108" t="e">
        <f>AVERAGE('Reflection -3'!CP50,'Reflection -2'!CO50,'R P- 2'!CT50,#REF!)</f>
        <v>#REF!</v>
      </c>
    </row>
    <row r="51" spans="1:130" ht="23.1" customHeight="1" x14ac:dyDescent="0.3">
      <c r="A51" s="5">
        <v>48</v>
      </c>
      <c r="B51" s="5" t="s">
        <v>196</v>
      </c>
      <c r="C51" s="14" t="s">
        <v>197</v>
      </c>
      <c r="D51" s="5" t="s">
        <v>449</v>
      </c>
      <c r="E51" s="5" t="s">
        <v>160</v>
      </c>
      <c r="F51" s="5" t="str">
        <f>REPT(CHAR(160),10)&amp;Table1104611172[[#This Row],[Column1]]</f>
        <v>          B</v>
      </c>
      <c r="G51" s="108"/>
      <c r="H51" s="108">
        <f>'RP 1'!Q50</f>
        <v>2</v>
      </c>
      <c r="I51" s="108">
        <f>'RP 1'!W50</f>
        <v>2</v>
      </c>
      <c r="J51" s="108" t="e">
        <f>'RP 1'!#REF!</f>
        <v>#REF!</v>
      </c>
      <c r="K51" s="108" t="e">
        <f>'RP 1'!#REF!</f>
        <v>#REF!</v>
      </c>
      <c r="L51" s="108"/>
      <c r="M51" s="108">
        <f>'RP 1'!AU50</f>
        <v>2</v>
      </c>
      <c r="N51" s="108">
        <f>'RP 1'!AZ50</f>
        <v>1</v>
      </c>
      <c r="O51" s="108">
        <f>'RP 1'!BG50</f>
        <v>0</v>
      </c>
      <c r="P51" s="111"/>
      <c r="Q51" s="108"/>
      <c r="R51" s="108">
        <f>'R P- 2'!Q50</f>
        <v>2</v>
      </c>
      <c r="S51" s="108">
        <f>'R P- 2'!W50</f>
        <v>2</v>
      </c>
      <c r="T51" s="108">
        <f>'R P- 2'!AC50</f>
        <v>2</v>
      </c>
      <c r="U51" s="108">
        <f>'R P- 2'!AI50</f>
        <v>2</v>
      </c>
      <c r="V51" s="108"/>
      <c r="W51" s="108">
        <f>'R P- 2'!AU50</f>
        <v>2</v>
      </c>
      <c r="X51" s="108">
        <f>'R P- 2'!BA50</f>
        <v>1.8333333333333333</v>
      </c>
      <c r="Y51" s="108">
        <f>'R P- 2'!BG50</f>
        <v>2</v>
      </c>
      <c r="Z51" s="111"/>
      <c r="AA51" s="108"/>
      <c r="AB51" s="108" t="str">
        <f>'R P - 3'!Q50</f>
        <v>0</v>
      </c>
      <c r="AC51" s="108" t="str">
        <f>'R P - 3'!W50</f>
        <v>0</v>
      </c>
      <c r="AD51" s="108">
        <f>'R P - 3'!AC50</f>
        <v>0</v>
      </c>
      <c r="AE51" s="108" t="str">
        <f>'R P - 3'!AI50</f>
        <v>0</v>
      </c>
      <c r="AF51" s="108"/>
      <c r="AG51" s="110" t="str">
        <f>'R P - 3'!AU50</f>
        <v>0</v>
      </c>
      <c r="AH51" s="110" t="str">
        <f>'R P - 3'!BA50</f>
        <v>0</v>
      </c>
      <c r="AI51" s="108" t="str">
        <f>'R P - 3'!BG50</f>
        <v>0</v>
      </c>
      <c r="AJ51" s="111"/>
      <c r="AK51" s="108"/>
      <c r="AL51" s="108" t="str">
        <f>'R P -4'!Q50</f>
        <v>0</v>
      </c>
      <c r="AM51" s="108" t="str">
        <f>'R P -4'!W50</f>
        <v>0</v>
      </c>
      <c r="AN51" s="108" t="str">
        <f>'R P -4'!AC50</f>
        <v>0</v>
      </c>
      <c r="AO51" s="108" t="str">
        <f>'R P -4'!AI50</f>
        <v>0</v>
      </c>
      <c r="AP51" s="108"/>
      <c r="AQ51" s="108" t="str">
        <f>'R P -4'!AU50</f>
        <v>0</v>
      </c>
      <c r="AR51" s="108" t="str">
        <f>'R P -4'!BA50</f>
        <v>0</v>
      </c>
      <c r="AS51" s="108" t="str">
        <f>'R P -4'!BG50</f>
        <v>0</v>
      </c>
      <c r="AT51" s="111"/>
      <c r="AU51" s="108"/>
      <c r="AV51" s="108">
        <f>'Reflection -1 '!R50</f>
        <v>2.6666666666666665</v>
      </c>
      <c r="AW51" s="108"/>
      <c r="AX51" s="108"/>
      <c r="AY51" s="108"/>
      <c r="AZ51" s="108"/>
      <c r="BA51" s="110"/>
      <c r="BB51" s="110">
        <f>'Reflection -1 '!BB50</f>
        <v>3.5</v>
      </c>
      <c r="BC51" s="111"/>
      <c r="BD51" s="108"/>
      <c r="BE51" s="108">
        <f>'Reflection -2'!Q50</f>
        <v>2.3333333333333335</v>
      </c>
      <c r="BF51" s="108"/>
      <c r="BG51" s="108"/>
      <c r="BH51" s="108"/>
      <c r="BI51" s="108"/>
      <c r="BJ51" s="108"/>
      <c r="BK51" s="108">
        <f>'Reflection -2'!BA50</f>
        <v>2.5</v>
      </c>
      <c r="BL51" s="111"/>
      <c r="BM51" s="108"/>
      <c r="BN51" s="108">
        <f>'Reflection -3'!Q50</f>
        <v>0</v>
      </c>
      <c r="BO51" s="108"/>
      <c r="BP51" s="108"/>
      <c r="BQ51" s="108"/>
      <c r="BR51" s="108"/>
      <c r="BS51" s="108"/>
      <c r="BT51" s="108">
        <f>'Reflection -3'!BA50</f>
        <v>0</v>
      </c>
      <c r="BU51" s="111"/>
      <c r="BV51" s="108"/>
      <c r="BW51" s="108">
        <f>'Reflection -3'!Q50</f>
        <v>0</v>
      </c>
      <c r="BX51" s="108"/>
      <c r="BY51" s="108"/>
      <c r="BZ51" s="108"/>
      <c r="CA51" s="108"/>
      <c r="CB51" s="108"/>
      <c r="CC51" s="108">
        <f>'Reflection -4'!BA50</f>
        <v>2.5</v>
      </c>
      <c r="CD51" s="111"/>
      <c r="CE51" s="108"/>
      <c r="CF51" s="108"/>
      <c r="CG51" s="108"/>
      <c r="CH51" s="108">
        <f>Table121516589[[#This Row],[Column30]]</f>
        <v>0</v>
      </c>
      <c r="CI51" s="108"/>
      <c r="CJ51" s="108"/>
      <c r="CK51" s="108">
        <f>Table121516589[[#This Row],[Column48]]</f>
        <v>0</v>
      </c>
      <c r="CL51" s="108">
        <f>Table121516589[[#This Row],[Column54]]</f>
        <v>0</v>
      </c>
      <c r="CM51" s="111"/>
      <c r="CN51" s="108"/>
      <c r="CO51" s="108"/>
      <c r="CP51" s="108"/>
      <c r="CQ51" s="108" t="e">
        <f>#REF!</f>
        <v>#REF!</v>
      </c>
      <c r="CR51" s="108"/>
      <c r="CS51" s="108"/>
      <c r="CT51" s="108" t="e">
        <f>#REF!</f>
        <v>#REF!</v>
      </c>
      <c r="CU51" s="108" t="e">
        <f>#REF!</f>
        <v>#REF!</v>
      </c>
      <c r="CV51" s="116"/>
      <c r="CW51" s="108"/>
      <c r="CX51" s="108"/>
      <c r="CY51" s="108"/>
      <c r="CZ51" s="108" t="e">
        <f>#REF!</f>
        <v>#REF!</v>
      </c>
      <c r="DA51" s="108"/>
      <c r="DB51" s="108"/>
      <c r="DC51" s="108" t="e">
        <f>#REF!</f>
        <v>#REF!</v>
      </c>
      <c r="DD51" s="108" t="e">
        <f>#REF!</f>
        <v>#REF!</v>
      </c>
      <c r="DE51" s="116"/>
      <c r="DF51" s="108"/>
      <c r="DG51" s="108"/>
      <c r="DH51" s="108"/>
      <c r="DI51" s="108">
        <f>'D W-4'!AS49</f>
        <v>0</v>
      </c>
      <c r="DJ51" s="108"/>
      <c r="DK51" s="108"/>
      <c r="DL51" s="108"/>
      <c r="DM51" s="108" t="e">
        <f>#REF!</f>
        <v>#REF!</v>
      </c>
      <c r="DN51" s="116"/>
      <c r="DO51" s="112">
        <v>0</v>
      </c>
      <c r="DP5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1.5</v>
      </c>
      <c r="DQ51" s="108">
        <f>AVERAGE(Table1104611172[[#This Row],[Column4]],Table1104611172[[#This Row],[Column13]],Table1104611172[[#This Row],[Column22]],Table1104611172[[#This Row],[Column31]])</f>
        <v>2</v>
      </c>
      <c r="DR5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1" s="108" t="e">
        <f>AVERAGE(Table1104611172[[#This Row],[Column6]],Table1104611172[[#This Row],[Column15]],Table1104611172[[#This Row],[Column24]],Table1104611172[[#This Row],[Column33]])</f>
        <v>#REF!</v>
      </c>
      <c r="DT51" s="112"/>
      <c r="DU5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1" s="108"/>
      <c r="DX51" s="108">
        <f>'R P -4'!CT51</f>
        <v>0</v>
      </c>
      <c r="DY51" s="107" t="e">
        <f>AVERAGE('Reflection -3'!CO51,'Reflection -2'!CN51,'R P -4'!CT51,'R P - 3'!CS51,'R P- 2'!CS51,#REF!)</f>
        <v>#REF!</v>
      </c>
      <c r="DZ51" s="107" t="e">
        <f>AVERAGE('Reflection -3'!CP51,'Reflection -2'!CO51,'R P- 2'!CT51,#REF!)</f>
        <v>#REF!</v>
      </c>
    </row>
    <row r="52" spans="1:130" ht="23.1" customHeight="1" x14ac:dyDescent="0.3">
      <c r="A52" s="5">
        <v>49</v>
      </c>
      <c r="B52" s="5" t="s">
        <v>309</v>
      </c>
      <c r="C52" s="14" t="s">
        <v>310</v>
      </c>
      <c r="D52" s="5" t="s">
        <v>449</v>
      </c>
      <c r="E52" s="5" t="s">
        <v>492</v>
      </c>
      <c r="F52" s="5" t="str">
        <f>REPT(CHAR(160),10)&amp;Table1104611172[[#This Row],[Column1]]</f>
        <v>          C</v>
      </c>
      <c r="G52" s="107"/>
      <c r="H52" s="107" t="str">
        <f>'RP 1'!Q51</f>
        <v>0</v>
      </c>
      <c r="I52" s="107" t="str">
        <f>'RP 1'!W51</f>
        <v>0</v>
      </c>
      <c r="J52" s="107" t="e">
        <f>'RP 1'!#REF!</f>
        <v>#REF!</v>
      </c>
      <c r="K52" s="107" t="e">
        <f>'RP 1'!#REF!</f>
        <v>#REF!</v>
      </c>
      <c r="L52" s="107"/>
      <c r="M52" s="107" t="str">
        <f>'RP 1'!AU51</f>
        <v>0</v>
      </c>
      <c r="N52" s="107" t="str">
        <f>'RP 1'!AZ51</f>
        <v>0</v>
      </c>
      <c r="O52" s="107" t="str">
        <f>'RP 1'!BG51</f>
        <v>0</v>
      </c>
      <c r="P52" s="113"/>
      <c r="Q52" s="107"/>
      <c r="R52" s="107" t="str">
        <f>'R P- 2'!Q51</f>
        <v>0</v>
      </c>
      <c r="S52" s="107" t="str">
        <f>'R P- 2'!W51</f>
        <v>0</v>
      </c>
      <c r="T52" s="107" t="str">
        <f>'R P- 2'!AC51</f>
        <v>0</v>
      </c>
      <c r="U52" s="107" t="str">
        <f>'R P- 2'!AI51</f>
        <v>0</v>
      </c>
      <c r="V52" s="107"/>
      <c r="W52" s="107" t="str">
        <f>'R P- 2'!AU51</f>
        <v>0</v>
      </c>
      <c r="X52" s="107" t="str">
        <f>'R P- 2'!BA51</f>
        <v>0</v>
      </c>
      <c r="Y52" s="107" t="str">
        <f>'R P- 2'!BG51</f>
        <v>0</v>
      </c>
      <c r="Z52" s="113"/>
      <c r="AA52" s="107"/>
      <c r="AB52" s="107">
        <f>'R P - 3'!Q51</f>
        <v>3</v>
      </c>
      <c r="AC52" s="107">
        <f>'R P - 3'!W51</f>
        <v>2</v>
      </c>
      <c r="AD52" s="107">
        <f>'R P - 3'!AC51</f>
        <v>1</v>
      </c>
      <c r="AE52" s="107">
        <f>'R P - 3'!AI51</f>
        <v>1.3333333333333333</v>
      </c>
      <c r="AF52" s="107"/>
      <c r="AG52" s="112">
        <f>'R P - 3'!AU51</f>
        <v>2</v>
      </c>
      <c r="AH52" s="112">
        <f>'R P - 3'!BA51</f>
        <v>2</v>
      </c>
      <c r="AI52" s="107">
        <f>'R P - 3'!BG51</f>
        <v>2</v>
      </c>
      <c r="AJ52" s="113"/>
      <c r="AK52" s="107"/>
      <c r="AL52" s="107" t="str">
        <f>'R P -4'!Q51</f>
        <v>0</v>
      </c>
      <c r="AM52" s="107" t="str">
        <f>'R P -4'!W51</f>
        <v>0</v>
      </c>
      <c r="AN52" s="107" t="str">
        <f>'R P -4'!AC51</f>
        <v>0</v>
      </c>
      <c r="AO52" s="107" t="str">
        <f>'R P -4'!AI51</f>
        <v>0</v>
      </c>
      <c r="AP52" s="107"/>
      <c r="AQ52" s="107" t="str">
        <f>'R P -4'!AU51</f>
        <v>0</v>
      </c>
      <c r="AR52" s="107" t="str">
        <f>'R P -4'!BA51</f>
        <v>0</v>
      </c>
      <c r="AS52" s="107" t="str">
        <f>'R P -4'!BG51</f>
        <v>0</v>
      </c>
      <c r="AT52" s="113"/>
      <c r="AU52" s="107"/>
      <c r="AV52" s="107" t="str">
        <f>'Reflection -1 '!R51</f>
        <v>0</v>
      </c>
      <c r="AW52" s="107"/>
      <c r="AX52" s="107"/>
      <c r="AY52" s="107"/>
      <c r="AZ52" s="107"/>
      <c r="BA52" s="112"/>
      <c r="BB52" s="112" t="str">
        <f>'Reflection -1 '!BB51</f>
        <v>0</v>
      </c>
      <c r="BC52" s="113"/>
      <c r="BD52" s="107"/>
      <c r="BE52" s="107" t="str">
        <f>'Reflection -2'!Q51</f>
        <v>0</v>
      </c>
      <c r="BF52" s="107"/>
      <c r="BG52" s="107"/>
      <c r="BH52" s="107"/>
      <c r="BI52" s="107"/>
      <c r="BJ52" s="107"/>
      <c r="BK52" s="107" t="str">
        <f>'Reflection -2'!BA51</f>
        <v>0</v>
      </c>
      <c r="BL52" s="113"/>
      <c r="BM52" s="107"/>
      <c r="BN52" s="107" t="str">
        <f>'Reflection -3'!Q51</f>
        <v>0</v>
      </c>
      <c r="BO52" s="107"/>
      <c r="BP52" s="107"/>
      <c r="BQ52" s="107"/>
      <c r="BR52" s="107"/>
      <c r="BS52" s="107"/>
      <c r="BT52" s="107" t="str">
        <f>'Reflection -3'!BA51</f>
        <v>0</v>
      </c>
      <c r="BU52" s="113"/>
      <c r="BV52" s="107"/>
      <c r="BW52" s="107" t="str">
        <f>'Reflection -3'!Q51</f>
        <v>0</v>
      </c>
      <c r="BX52" s="107"/>
      <c r="BY52" s="107"/>
      <c r="BZ52" s="107"/>
      <c r="CA52" s="107"/>
      <c r="CB52" s="107"/>
      <c r="CC52" s="107" t="str">
        <f>'Reflection -4'!BA51</f>
        <v>0</v>
      </c>
      <c r="CD52" s="113"/>
      <c r="CE52" s="107"/>
      <c r="CF52" s="107"/>
      <c r="CG52" s="107"/>
      <c r="CH52" s="107">
        <f>Table121516589[[#This Row],[Column30]]</f>
        <v>0</v>
      </c>
      <c r="CI52" s="107"/>
      <c r="CJ52" s="107"/>
      <c r="CK52" s="107">
        <f>Table121516589[[#This Row],[Column48]]</f>
        <v>0</v>
      </c>
      <c r="CL52" s="107">
        <f>Table121516589[[#This Row],[Column54]]</f>
        <v>0</v>
      </c>
      <c r="CM52" s="113"/>
      <c r="CN52" s="107"/>
      <c r="CO52" s="107"/>
      <c r="CP52" s="107"/>
      <c r="CQ52" s="107" t="e">
        <f>#REF!</f>
        <v>#REF!</v>
      </c>
      <c r="CR52" s="107"/>
      <c r="CS52" s="107"/>
      <c r="CT52" s="107" t="e">
        <f>#REF!</f>
        <v>#REF!</v>
      </c>
      <c r="CU52" s="107" t="e">
        <f>#REF!</f>
        <v>#REF!</v>
      </c>
      <c r="CV52" s="109"/>
      <c r="CW52" s="107"/>
      <c r="CX52" s="107"/>
      <c r="CY52" s="107"/>
      <c r="CZ52" s="107" t="e">
        <f>#REF!</f>
        <v>#REF!</v>
      </c>
      <c r="DA52" s="107"/>
      <c r="DB52" s="107"/>
      <c r="DC52" s="107" t="e">
        <f>#REF!</f>
        <v>#REF!</v>
      </c>
      <c r="DD52" s="107" t="e">
        <f>#REF!</f>
        <v>#REF!</v>
      </c>
      <c r="DE52" s="109"/>
      <c r="DF52" s="107"/>
      <c r="DG52" s="107"/>
      <c r="DH52" s="107"/>
      <c r="DI52" s="107">
        <f>'D W-4'!AS50</f>
        <v>0</v>
      </c>
      <c r="DJ52" s="107"/>
      <c r="DK52" s="107"/>
      <c r="DL52" s="107"/>
      <c r="DM52" s="107" t="e">
        <f>#REF!</f>
        <v>#REF!</v>
      </c>
      <c r="DN52" s="109"/>
      <c r="DO52" s="112">
        <v>0</v>
      </c>
      <c r="DP5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</v>
      </c>
      <c r="DQ52" s="107">
        <f>AVERAGE(Table1104611172[[#This Row],[Column4]],Table1104611172[[#This Row],[Column13]],Table1104611172[[#This Row],[Column22]],Table1104611172[[#This Row],[Column31]])</f>
        <v>2</v>
      </c>
      <c r="DR5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2" s="107" t="e">
        <f>AVERAGE(Table1104611172[[#This Row],[Column6]],Table1104611172[[#This Row],[Column15]],Table1104611172[[#This Row],[Column24]],Table1104611172[[#This Row],[Column33]])</f>
        <v>#REF!</v>
      </c>
      <c r="DT52" s="112"/>
      <c r="DU5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2" s="108"/>
      <c r="DX52" s="108">
        <f>'R P -4'!CT52</f>
        <v>0</v>
      </c>
      <c r="DY52" s="108" t="e">
        <f>AVERAGE('Reflection -3'!CO52,'Reflection -2'!CN52,'R P -4'!CT52,'R P - 3'!CS52,'R P- 2'!CS52,#REF!)</f>
        <v>#REF!</v>
      </c>
      <c r="DZ52" s="108" t="e">
        <f>AVERAGE('Reflection -3'!CP52,'Reflection -2'!CO52,'R P- 2'!CT52,#REF!)</f>
        <v>#REF!</v>
      </c>
    </row>
    <row r="53" spans="1:130" ht="23.1" customHeight="1" x14ac:dyDescent="0.3">
      <c r="A53" s="5">
        <v>50</v>
      </c>
      <c r="B53" s="5" t="s">
        <v>121</v>
      </c>
      <c r="C53" s="14" t="s">
        <v>122</v>
      </c>
      <c r="D53" s="5" t="s">
        <v>449</v>
      </c>
      <c r="E53" s="5" t="s">
        <v>34</v>
      </c>
      <c r="F53" s="5" t="str">
        <f>REPT(CHAR(160),10)&amp;Table1104611172[[#This Row],[Column1]]</f>
        <v>          A</v>
      </c>
      <c r="G53" s="108"/>
      <c r="H53" s="108">
        <f>'RP 1'!Q52</f>
        <v>1</v>
      </c>
      <c r="I53" s="108">
        <f>'RP 1'!W52</f>
        <v>1</v>
      </c>
      <c r="J53" s="108" t="e">
        <f>'RP 1'!#REF!</f>
        <v>#REF!</v>
      </c>
      <c r="K53" s="108" t="e">
        <f>'RP 1'!#REF!</f>
        <v>#REF!</v>
      </c>
      <c r="L53" s="108"/>
      <c r="M53" s="108">
        <f>'RP 1'!AU52</f>
        <v>1</v>
      </c>
      <c r="N53" s="108">
        <f>'RP 1'!AZ52</f>
        <v>1</v>
      </c>
      <c r="O53" s="108">
        <f>'RP 1'!BG52</f>
        <v>0</v>
      </c>
      <c r="P53" s="111"/>
      <c r="Q53" s="108"/>
      <c r="R53" s="108">
        <f>'R P- 2'!Q52</f>
        <v>1.4</v>
      </c>
      <c r="S53" s="108">
        <f>'R P- 2'!W52</f>
        <v>1</v>
      </c>
      <c r="T53" s="108">
        <f>'R P- 2'!AC52</f>
        <v>1</v>
      </c>
      <c r="U53" s="108">
        <f>'R P- 2'!AI52</f>
        <v>1</v>
      </c>
      <c r="V53" s="108"/>
      <c r="W53" s="108">
        <f>'R P- 2'!AU52</f>
        <v>1</v>
      </c>
      <c r="X53" s="108">
        <f>'R P- 2'!BA52</f>
        <v>1</v>
      </c>
      <c r="Y53" s="108">
        <f>'R P- 2'!BG52</f>
        <v>1</v>
      </c>
      <c r="Z53" s="111"/>
      <c r="AA53" s="108"/>
      <c r="AB53" s="108">
        <f>'R P - 3'!Q52</f>
        <v>0.6</v>
      </c>
      <c r="AC53" s="108">
        <f>'R P - 3'!W52</f>
        <v>0</v>
      </c>
      <c r="AD53" s="108">
        <f>'R P - 3'!AC52</f>
        <v>0</v>
      </c>
      <c r="AE53" s="108">
        <f>'R P - 3'!AI52</f>
        <v>0</v>
      </c>
      <c r="AF53" s="108"/>
      <c r="AG53" s="110">
        <f>'R P - 3'!AU52</f>
        <v>0</v>
      </c>
      <c r="AH53" s="110">
        <f>'R P - 3'!BA52</f>
        <v>0</v>
      </c>
      <c r="AI53" s="108">
        <f>'R P - 3'!BG52</f>
        <v>0</v>
      </c>
      <c r="AJ53" s="111"/>
      <c r="AK53" s="108"/>
      <c r="AL53" s="108">
        <f>'R P -4'!Q52</f>
        <v>2</v>
      </c>
      <c r="AM53" s="108">
        <f>'R P -4'!W52</f>
        <v>1</v>
      </c>
      <c r="AN53" s="108">
        <f>'R P -4'!AC52</f>
        <v>1</v>
      </c>
      <c r="AO53" s="108">
        <f>'R P -4'!AI52</f>
        <v>1</v>
      </c>
      <c r="AP53" s="108"/>
      <c r="AQ53" s="108">
        <f>'R P -4'!AU52</f>
        <v>1</v>
      </c>
      <c r="AR53" s="108">
        <f>'R P -4'!BA52</f>
        <v>1</v>
      </c>
      <c r="AS53" s="108">
        <f>'R P -4'!BG52</f>
        <v>1</v>
      </c>
      <c r="AT53" s="111"/>
      <c r="AU53" s="108"/>
      <c r="AV53" s="108">
        <f>'Reflection -1 '!R52</f>
        <v>0</v>
      </c>
      <c r="AW53" s="108"/>
      <c r="AX53" s="108"/>
      <c r="AY53" s="108"/>
      <c r="AZ53" s="108"/>
      <c r="BA53" s="110"/>
      <c r="BB53" s="110">
        <f>'Reflection -1 '!BB52</f>
        <v>0</v>
      </c>
      <c r="BC53" s="111"/>
      <c r="BD53" s="108"/>
      <c r="BE53" s="108">
        <f>'Reflection -2'!Q52</f>
        <v>2.6666666666666665</v>
      </c>
      <c r="BF53" s="108"/>
      <c r="BG53" s="108"/>
      <c r="BH53" s="108"/>
      <c r="BI53" s="108"/>
      <c r="BJ53" s="108"/>
      <c r="BK53" s="108">
        <f>'Reflection -2'!BA52</f>
        <v>2.5</v>
      </c>
      <c r="BL53" s="111"/>
      <c r="BM53" s="108"/>
      <c r="BN53" s="108">
        <f>'Reflection -3'!Q52</f>
        <v>0</v>
      </c>
      <c r="BO53" s="108"/>
      <c r="BP53" s="108"/>
      <c r="BQ53" s="108"/>
      <c r="BR53" s="108"/>
      <c r="BS53" s="108"/>
      <c r="BT53" s="108">
        <f>'Reflection -3'!BA52</f>
        <v>0</v>
      </c>
      <c r="BU53" s="111"/>
      <c r="BV53" s="108"/>
      <c r="BW53" s="108">
        <f>'Reflection -3'!Q52</f>
        <v>0</v>
      </c>
      <c r="BX53" s="108"/>
      <c r="BY53" s="108"/>
      <c r="BZ53" s="108"/>
      <c r="CA53" s="108"/>
      <c r="CB53" s="108"/>
      <c r="CC53" s="108">
        <f>'Reflection -4'!BA52</f>
        <v>2.5</v>
      </c>
      <c r="CD53" s="111"/>
      <c r="CE53" s="108"/>
      <c r="CF53" s="108"/>
      <c r="CG53" s="108"/>
      <c r="CH53" s="108">
        <f>Table121516589[[#This Row],[Column30]]</f>
        <v>0</v>
      </c>
      <c r="CI53" s="108"/>
      <c r="CJ53" s="108"/>
      <c r="CK53" s="108">
        <f>Table121516589[[#This Row],[Column48]]</f>
        <v>0</v>
      </c>
      <c r="CL53" s="108">
        <f>Table121516589[[#This Row],[Column54]]</f>
        <v>0</v>
      </c>
      <c r="CM53" s="111"/>
      <c r="CN53" s="108"/>
      <c r="CO53" s="108"/>
      <c r="CP53" s="108"/>
      <c r="CQ53" s="108" t="e">
        <f>#REF!</f>
        <v>#REF!</v>
      </c>
      <c r="CR53" s="108"/>
      <c r="CS53" s="108"/>
      <c r="CT53" s="108" t="e">
        <f>#REF!</f>
        <v>#REF!</v>
      </c>
      <c r="CU53" s="108" t="e">
        <f>#REF!</f>
        <v>#REF!</v>
      </c>
      <c r="CV53" s="116"/>
      <c r="CW53" s="108"/>
      <c r="CX53" s="108"/>
      <c r="CY53" s="108"/>
      <c r="CZ53" s="108" t="e">
        <f>#REF!</f>
        <v>#REF!</v>
      </c>
      <c r="DA53" s="108"/>
      <c r="DB53" s="108"/>
      <c r="DC53" s="108" t="e">
        <f>#REF!</f>
        <v>#REF!</v>
      </c>
      <c r="DD53" s="108" t="e">
        <f>#REF!</f>
        <v>#REF!</v>
      </c>
      <c r="DE53" s="116"/>
      <c r="DF53" s="108"/>
      <c r="DG53" s="108"/>
      <c r="DH53" s="108"/>
      <c r="DI53" s="108">
        <f>'D W-4'!AS51</f>
        <v>0</v>
      </c>
      <c r="DJ53" s="108"/>
      <c r="DK53" s="108"/>
      <c r="DL53" s="108"/>
      <c r="DM53" s="108" t="e">
        <f>#REF!</f>
        <v>#REF!</v>
      </c>
      <c r="DN53" s="116"/>
      <c r="DO53" s="112">
        <v>0</v>
      </c>
      <c r="DP5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0.95833333333333326</v>
      </c>
      <c r="DQ53" s="108">
        <f>AVERAGE(Table1104611172[[#This Row],[Column4]],Table1104611172[[#This Row],[Column13]],Table1104611172[[#This Row],[Column22]],Table1104611172[[#This Row],[Column31]])</f>
        <v>0.75</v>
      </c>
      <c r="DR5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3" s="108" t="e">
        <f>AVERAGE(Table1104611172[[#This Row],[Column6]],Table1104611172[[#This Row],[Column15]],Table1104611172[[#This Row],[Column24]],Table1104611172[[#This Row],[Column33]])</f>
        <v>#REF!</v>
      </c>
      <c r="DT53" s="112"/>
      <c r="DU5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3" s="108"/>
      <c r="DX53" s="108">
        <f>'R P -4'!CT53</f>
        <v>0</v>
      </c>
      <c r="DY53" s="107" t="e">
        <f>AVERAGE('Reflection -3'!CO53,'Reflection -2'!CN53,'R P -4'!CT53,'R P - 3'!CS53,'R P- 2'!CS53,#REF!)</f>
        <v>#REF!</v>
      </c>
      <c r="DZ53" s="107" t="e">
        <f>AVERAGE('Reflection -3'!CP53,'Reflection -2'!CO53,'R P- 2'!CT53,#REF!)</f>
        <v>#REF!</v>
      </c>
    </row>
    <row r="54" spans="1:130" ht="23.1" customHeight="1" x14ac:dyDescent="0.3">
      <c r="A54" s="5">
        <v>51</v>
      </c>
      <c r="B54" s="5" t="s">
        <v>258</v>
      </c>
      <c r="C54" s="14" t="s">
        <v>259</v>
      </c>
      <c r="D54" s="5" t="s">
        <v>541</v>
      </c>
      <c r="E54" s="5" t="s">
        <v>160</v>
      </c>
      <c r="F54" s="5" t="str">
        <f>REPT(CHAR(160),10)&amp;Table1104611172[[#This Row],[Column1]]</f>
        <v>          B</v>
      </c>
      <c r="G54" s="107"/>
      <c r="H54" s="107">
        <f>'RP 1'!Q53</f>
        <v>2.8</v>
      </c>
      <c r="I54" s="107">
        <f>'RP 1'!W53</f>
        <v>2</v>
      </c>
      <c r="J54" s="107" t="e">
        <f>'RP 1'!#REF!</f>
        <v>#REF!</v>
      </c>
      <c r="K54" s="107" t="e">
        <f>'RP 1'!#REF!</f>
        <v>#REF!</v>
      </c>
      <c r="L54" s="107"/>
      <c r="M54" s="107">
        <f>'RP 1'!AU53</f>
        <v>2</v>
      </c>
      <c r="N54" s="107">
        <f>'RP 1'!AZ53</f>
        <v>1</v>
      </c>
      <c r="O54" s="107">
        <f>'RP 1'!BG53</f>
        <v>0</v>
      </c>
      <c r="P54" s="113"/>
      <c r="Q54" s="107"/>
      <c r="R54" s="107">
        <f>'R P- 2'!Q53</f>
        <v>2.6</v>
      </c>
      <c r="S54" s="107">
        <f>'R P- 2'!W53</f>
        <v>2.6666666666666665</v>
      </c>
      <c r="T54" s="107">
        <f>'R P- 2'!AC53</f>
        <v>2.5</v>
      </c>
      <c r="U54" s="107">
        <f>'R P- 2'!AI53</f>
        <v>2.5</v>
      </c>
      <c r="V54" s="107"/>
      <c r="W54" s="107">
        <f>'R P- 2'!AU53</f>
        <v>3</v>
      </c>
      <c r="X54" s="107">
        <f>'R P- 2'!BA53</f>
        <v>2.6666666666666665</v>
      </c>
      <c r="Y54" s="107">
        <f>'R P- 2'!BG53</f>
        <v>2</v>
      </c>
      <c r="Z54" s="113"/>
      <c r="AA54" s="107"/>
      <c r="AB54" s="107">
        <f>'R P - 3'!Q53</f>
        <v>3</v>
      </c>
      <c r="AC54" s="107">
        <f>'R P - 3'!W53</f>
        <v>2.6666666666666665</v>
      </c>
      <c r="AD54" s="107">
        <f>'R P - 3'!AC53</f>
        <v>1</v>
      </c>
      <c r="AE54" s="107">
        <f>'R P - 3'!AI53</f>
        <v>3</v>
      </c>
      <c r="AF54" s="107"/>
      <c r="AG54" s="112">
        <f>'R P - 3'!AU53</f>
        <v>2</v>
      </c>
      <c r="AH54" s="112">
        <f>'R P - 3'!BA53</f>
        <v>0</v>
      </c>
      <c r="AI54" s="107">
        <f>'R P - 3'!BG53</f>
        <v>0</v>
      </c>
      <c r="AJ54" s="113"/>
      <c r="AK54" s="107"/>
      <c r="AL54" s="107">
        <f>'R P -4'!Q53</f>
        <v>2.2000000000000002</v>
      </c>
      <c r="AM54" s="107">
        <f>'R P -4'!W53</f>
        <v>3.3333333333333335</v>
      </c>
      <c r="AN54" s="107">
        <f>'R P -4'!AC53</f>
        <v>2</v>
      </c>
      <c r="AO54" s="107">
        <f>'R P -4'!AI53</f>
        <v>1</v>
      </c>
      <c r="AP54" s="107"/>
      <c r="AQ54" s="107">
        <f>'R P -4'!AU53</f>
        <v>3.6666666666666665</v>
      </c>
      <c r="AR54" s="107">
        <f>'R P -4'!BA53</f>
        <v>1</v>
      </c>
      <c r="AS54" s="107">
        <f>'R P -4'!BG53</f>
        <v>1.5</v>
      </c>
      <c r="AT54" s="113"/>
      <c r="AU54" s="107"/>
      <c r="AV54" s="107">
        <f>'Reflection -1 '!R53</f>
        <v>2.3333333333333335</v>
      </c>
      <c r="AW54" s="107"/>
      <c r="AX54" s="107"/>
      <c r="AY54" s="107"/>
      <c r="AZ54" s="107"/>
      <c r="BA54" s="112"/>
      <c r="BB54" s="112">
        <f>'Reflection -1 '!BB53</f>
        <v>3.5</v>
      </c>
      <c r="BC54" s="113"/>
      <c r="BD54" s="107"/>
      <c r="BE54" s="107">
        <f>'Reflection -2'!Q53</f>
        <v>1</v>
      </c>
      <c r="BF54" s="107"/>
      <c r="BG54" s="107"/>
      <c r="BH54" s="107"/>
      <c r="BI54" s="107"/>
      <c r="BJ54" s="107"/>
      <c r="BK54" s="107">
        <f>'Reflection -2'!BA53</f>
        <v>2.5</v>
      </c>
      <c r="BL54" s="113"/>
      <c r="BM54" s="107"/>
      <c r="BN54" s="107">
        <f>'Reflection -3'!Q53</f>
        <v>1</v>
      </c>
      <c r="BO54" s="107"/>
      <c r="BP54" s="107"/>
      <c r="BQ54" s="107"/>
      <c r="BR54" s="107"/>
      <c r="BS54" s="107"/>
      <c r="BT54" s="107">
        <f>'Reflection -3'!BA53</f>
        <v>1.6666666666666667</v>
      </c>
      <c r="BU54" s="113"/>
      <c r="BV54" s="107"/>
      <c r="BW54" s="107">
        <f>'Reflection -3'!Q53</f>
        <v>1</v>
      </c>
      <c r="BX54" s="107"/>
      <c r="BY54" s="107"/>
      <c r="BZ54" s="107"/>
      <c r="CA54" s="107"/>
      <c r="CB54" s="107"/>
      <c r="CC54" s="107">
        <f>'Reflection -4'!BA53</f>
        <v>2.5</v>
      </c>
      <c r="CD54" s="113"/>
      <c r="CE54" s="107"/>
      <c r="CF54" s="107"/>
      <c r="CG54" s="107"/>
      <c r="CH54" s="107">
        <f>Table121516589[[#This Row],[Column30]]</f>
        <v>0</v>
      </c>
      <c r="CI54" s="107"/>
      <c r="CJ54" s="107"/>
      <c r="CK54" s="107">
        <f>Table121516589[[#This Row],[Column48]]</f>
        <v>0</v>
      </c>
      <c r="CL54" s="107">
        <f>Table121516589[[#This Row],[Column54]]</f>
        <v>0</v>
      </c>
      <c r="CM54" s="113"/>
      <c r="CN54" s="107"/>
      <c r="CO54" s="107"/>
      <c r="CP54" s="107"/>
      <c r="CQ54" s="107" t="e">
        <f>#REF!</f>
        <v>#REF!</v>
      </c>
      <c r="CR54" s="107"/>
      <c r="CS54" s="107"/>
      <c r="CT54" s="107" t="e">
        <f>#REF!</f>
        <v>#REF!</v>
      </c>
      <c r="CU54" s="107" t="e">
        <f>#REF!</f>
        <v>#REF!</v>
      </c>
      <c r="CV54" s="109"/>
      <c r="CW54" s="107"/>
      <c r="CX54" s="107"/>
      <c r="CY54" s="107"/>
      <c r="CZ54" s="107" t="e">
        <f>#REF!</f>
        <v>#REF!</v>
      </c>
      <c r="DA54" s="107"/>
      <c r="DB54" s="107"/>
      <c r="DC54" s="107" t="e">
        <f>#REF!</f>
        <v>#REF!</v>
      </c>
      <c r="DD54" s="107" t="e">
        <f>#REF!</f>
        <v>#REF!</v>
      </c>
      <c r="DE54" s="109"/>
      <c r="DF54" s="107"/>
      <c r="DG54" s="107"/>
      <c r="DH54" s="107"/>
      <c r="DI54" s="107">
        <f>'D W-4'!AS52</f>
        <v>0</v>
      </c>
      <c r="DJ54" s="107"/>
      <c r="DK54" s="107"/>
      <c r="DL54" s="107"/>
      <c r="DM54" s="107" t="e">
        <f>#REF!</f>
        <v>#REF!</v>
      </c>
      <c r="DN54" s="109"/>
      <c r="DO54" s="112">
        <v>0</v>
      </c>
      <c r="DP5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1.9916666666666669</v>
      </c>
      <c r="DQ54" s="107">
        <f>AVERAGE(Table1104611172[[#This Row],[Column4]],Table1104611172[[#This Row],[Column13]],Table1104611172[[#This Row],[Column22]],Table1104611172[[#This Row],[Column31]])</f>
        <v>2.6666666666666665</v>
      </c>
      <c r="DR5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4" s="107" t="e">
        <f>AVERAGE(Table1104611172[[#This Row],[Column6]],Table1104611172[[#This Row],[Column15]],Table1104611172[[#This Row],[Column24]],Table1104611172[[#This Row],[Column33]])</f>
        <v>#REF!</v>
      </c>
      <c r="DT54" s="112"/>
      <c r="DU5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4" s="108"/>
      <c r="DX54" s="108">
        <f>'R P -4'!CT54</f>
        <v>0</v>
      </c>
      <c r="DY54" s="108" t="e">
        <f>AVERAGE('Reflection -3'!CO54,'Reflection -2'!CN54,'R P -4'!CT54,'R P - 3'!CS54,'R P- 2'!CS54,#REF!)</f>
        <v>#REF!</v>
      </c>
      <c r="DZ54" s="108" t="e">
        <f>AVERAGE('Reflection -3'!CP54,'Reflection -2'!CO54,'R P- 2'!CT54,#REF!)</f>
        <v>#REF!</v>
      </c>
    </row>
    <row r="55" spans="1:130" ht="23.1" customHeight="1" x14ac:dyDescent="0.3">
      <c r="A55" s="5">
        <v>52</v>
      </c>
      <c r="B55" s="5" t="s">
        <v>212</v>
      </c>
      <c r="C55" s="14" t="s">
        <v>213</v>
      </c>
      <c r="D55" s="5" t="s">
        <v>449</v>
      </c>
      <c r="E55" s="5" t="s">
        <v>160</v>
      </c>
      <c r="F55" s="5" t="str">
        <f>REPT(CHAR(160),10)&amp;Table1104611172[[#This Row],[Column1]]</f>
        <v>          B</v>
      </c>
      <c r="G55" s="108"/>
      <c r="H55" s="108">
        <f>'RP 1'!Q54</f>
        <v>2.6</v>
      </c>
      <c r="I55" s="108">
        <f>'RP 1'!W54</f>
        <v>3</v>
      </c>
      <c r="J55" s="108" t="e">
        <f>'RP 1'!#REF!</f>
        <v>#REF!</v>
      </c>
      <c r="K55" s="108" t="e">
        <f>'RP 1'!#REF!</f>
        <v>#REF!</v>
      </c>
      <c r="L55" s="108"/>
      <c r="M55" s="108">
        <f>'RP 1'!AU54</f>
        <v>3</v>
      </c>
      <c r="N55" s="108">
        <f>'RP 1'!AZ54</f>
        <v>3</v>
      </c>
      <c r="O55" s="108">
        <f>'RP 1'!BG54</f>
        <v>0</v>
      </c>
      <c r="P55" s="111"/>
      <c r="Q55" s="108"/>
      <c r="R55" s="108">
        <f>'R P- 2'!Q54</f>
        <v>2.8</v>
      </c>
      <c r="S55" s="108">
        <f>'R P- 2'!W54</f>
        <v>2.6666666666666665</v>
      </c>
      <c r="T55" s="108">
        <f>'R P- 2'!AC54</f>
        <v>2.5</v>
      </c>
      <c r="U55" s="108">
        <f>'R P- 2'!AI54</f>
        <v>3</v>
      </c>
      <c r="V55" s="108"/>
      <c r="W55" s="108">
        <f>'R P- 2'!AU54</f>
        <v>2.5</v>
      </c>
      <c r="X55" s="108">
        <f>'R P- 2'!BA54</f>
        <v>2.3333333333333335</v>
      </c>
      <c r="Y55" s="108">
        <f>'R P- 2'!BG54</f>
        <v>3</v>
      </c>
      <c r="Z55" s="111"/>
      <c r="AA55" s="108"/>
      <c r="AB55" s="108" t="str">
        <f>'R P - 3'!Q54</f>
        <v>0</v>
      </c>
      <c r="AC55" s="108" t="str">
        <f>'R P - 3'!W54</f>
        <v>0</v>
      </c>
      <c r="AD55" s="108">
        <f>'R P - 3'!AC54</f>
        <v>0</v>
      </c>
      <c r="AE55" s="108" t="str">
        <f>'R P - 3'!AI54</f>
        <v>0</v>
      </c>
      <c r="AF55" s="108"/>
      <c r="AG55" s="110" t="str">
        <f>'R P - 3'!AU54</f>
        <v>0</v>
      </c>
      <c r="AH55" s="110" t="str">
        <f>'R P - 3'!BA54</f>
        <v>0</v>
      </c>
      <c r="AI55" s="108" t="str">
        <f>'R P - 3'!BG54</f>
        <v>0</v>
      </c>
      <c r="AJ55" s="111"/>
      <c r="AK55" s="108"/>
      <c r="AL55" s="108" t="str">
        <f>'R P -4'!Q54</f>
        <v>0</v>
      </c>
      <c r="AM55" s="108" t="str">
        <f>'R P -4'!W54</f>
        <v>0</v>
      </c>
      <c r="AN55" s="108" t="str">
        <f>'R P -4'!AC54</f>
        <v>0</v>
      </c>
      <c r="AO55" s="108" t="str">
        <f>'R P -4'!AI54</f>
        <v>0</v>
      </c>
      <c r="AP55" s="108"/>
      <c r="AQ55" s="108" t="str">
        <f>'R P -4'!AU54</f>
        <v>0</v>
      </c>
      <c r="AR55" s="108" t="str">
        <f>'R P -4'!BA54</f>
        <v>0</v>
      </c>
      <c r="AS55" s="108" t="str">
        <f>'R P -4'!BG54</f>
        <v>0</v>
      </c>
      <c r="AT55" s="111"/>
      <c r="AU55" s="108"/>
      <c r="AV55" s="108">
        <f>'Reflection -1 '!R54</f>
        <v>3.3333333333333335</v>
      </c>
      <c r="AW55" s="108"/>
      <c r="AX55" s="108"/>
      <c r="AY55" s="108"/>
      <c r="AZ55" s="108"/>
      <c r="BA55" s="110"/>
      <c r="BB55" s="110">
        <f>'Reflection -1 '!BB54</f>
        <v>4.5</v>
      </c>
      <c r="BC55" s="111"/>
      <c r="BD55" s="108"/>
      <c r="BE55" s="108">
        <f>'Reflection -2'!Q54</f>
        <v>2.3333333333333335</v>
      </c>
      <c r="BF55" s="108"/>
      <c r="BG55" s="108"/>
      <c r="BH55" s="108"/>
      <c r="BI55" s="108"/>
      <c r="BJ55" s="108"/>
      <c r="BK55" s="108">
        <f>'Reflection -2'!BA54</f>
        <v>2.5</v>
      </c>
      <c r="BL55" s="111"/>
      <c r="BM55" s="108"/>
      <c r="BN55" s="108">
        <f>'Reflection -3'!Q54</f>
        <v>0</v>
      </c>
      <c r="BO55" s="108"/>
      <c r="BP55" s="108"/>
      <c r="BQ55" s="108"/>
      <c r="BR55" s="108"/>
      <c r="BS55" s="108"/>
      <c r="BT55" s="108">
        <f>'Reflection -3'!BA54</f>
        <v>0</v>
      </c>
      <c r="BU55" s="111"/>
      <c r="BV55" s="108"/>
      <c r="BW55" s="108">
        <f>'Reflection -3'!Q54</f>
        <v>0</v>
      </c>
      <c r="BX55" s="108"/>
      <c r="BY55" s="108"/>
      <c r="BZ55" s="108"/>
      <c r="CA55" s="108"/>
      <c r="CB55" s="108"/>
      <c r="CC55" s="108">
        <f>'Reflection -4'!BA54</f>
        <v>2.5</v>
      </c>
      <c r="CD55" s="111"/>
      <c r="CE55" s="108"/>
      <c r="CF55" s="108"/>
      <c r="CG55" s="108"/>
      <c r="CH55" s="108">
        <f>Table121516589[[#This Row],[Column30]]</f>
        <v>0</v>
      </c>
      <c r="CI55" s="108"/>
      <c r="CJ55" s="108"/>
      <c r="CK55" s="108">
        <f>Table121516589[[#This Row],[Column48]]</f>
        <v>0</v>
      </c>
      <c r="CL55" s="108">
        <f>Table121516589[[#This Row],[Column54]]</f>
        <v>0</v>
      </c>
      <c r="CM55" s="111"/>
      <c r="CN55" s="108"/>
      <c r="CO55" s="108"/>
      <c r="CP55" s="108"/>
      <c r="CQ55" s="108" t="e">
        <f>#REF!</f>
        <v>#REF!</v>
      </c>
      <c r="CR55" s="108"/>
      <c r="CS55" s="108"/>
      <c r="CT55" s="108" t="e">
        <f>#REF!</f>
        <v>#REF!</v>
      </c>
      <c r="CU55" s="108" t="e">
        <f>#REF!</f>
        <v>#REF!</v>
      </c>
      <c r="CV55" s="116"/>
      <c r="CW55" s="108"/>
      <c r="CX55" s="108"/>
      <c r="CY55" s="108"/>
      <c r="CZ55" s="108" t="e">
        <f>#REF!</f>
        <v>#REF!</v>
      </c>
      <c r="DA55" s="108"/>
      <c r="DB55" s="108"/>
      <c r="DC55" s="108" t="e">
        <f>#REF!</f>
        <v>#REF!</v>
      </c>
      <c r="DD55" s="108" t="e">
        <f>#REF!</f>
        <v>#REF!</v>
      </c>
      <c r="DE55" s="116"/>
      <c r="DF55" s="108"/>
      <c r="DG55" s="108"/>
      <c r="DH55" s="108"/>
      <c r="DI55" s="108">
        <f>'D W-4'!AS53</f>
        <v>0</v>
      </c>
      <c r="DJ55" s="108"/>
      <c r="DK55" s="108"/>
      <c r="DL55" s="108"/>
      <c r="DM55" s="108" t="e">
        <f>#REF!</f>
        <v>#REF!</v>
      </c>
      <c r="DN55" s="116"/>
      <c r="DO55" s="112">
        <v>0</v>
      </c>
      <c r="DP5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1.8444444444444448</v>
      </c>
      <c r="DQ55" s="108">
        <f>AVERAGE(Table1104611172[[#This Row],[Column4]],Table1104611172[[#This Row],[Column13]],Table1104611172[[#This Row],[Column22]],Table1104611172[[#This Row],[Column31]])</f>
        <v>2.833333333333333</v>
      </c>
      <c r="DR5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5" s="108" t="e">
        <f>AVERAGE(Table1104611172[[#This Row],[Column6]],Table1104611172[[#This Row],[Column15]],Table1104611172[[#This Row],[Column24]],Table1104611172[[#This Row],[Column33]])</f>
        <v>#REF!</v>
      </c>
      <c r="DT55" s="112"/>
      <c r="DU5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5" s="108"/>
      <c r="DX55" s="108">
        <f>'R P -4'!CT55</f>
        <v>0</v>
      </c>
      <c r="DY55" s="107" t="e">
        <f>AVERAGE('Reflection -3'!CO55,'Reflection -2'!CN55,'R P -4'!CT55,'R P - 3'!CS55,'R P- 2'!CS55,#REF!)</f>
        <v>#REF!</v>
      </c>
      <c r="DZ55" s="107" t="e">
        <f>AVERAGE('Reflection -3'!CP55,'Reflection -2'!CO55,'R P- 2'!CT55,#REF!)</f>
        <v>#REF!</v>
      </c>
    </row>
    <row r="56" spans="1:130" ht="23.1" customHeight="1" x14ac:dyDescent="0.3">
      <c r="A56" s="5">
        <v>53</v>
      </c>
      <c r="B56" s="5" t="s">
        <v>228</v>
      </c>
      <c r="C56" s="14" t="s">
        <v>229</v>
      </c>
      <c r="D56" s="5" t="s">
        <v>449</v>
      </c>
      <c r="E56" s="5" t="s">
        <v>160</v>
      </c>
      <c r="F56" s="5" t="str">
        <f>REPT(CHAR(160),10)&amp;Table1104611172[[#This Row],[Column1]]</f>
        <v>          B</v>
      </c>
      <c r="G56" s="107"/>
      <c r="H56" s="107">
        <f>'RP 1'!Q55</f>
        <v>2</v>
      </c>
      <c r="I56" s="107">
        <f>'RP 1'!W55</f>
        <v>2</v>
      </c>
      <c r="J56" s="107" t="e">
        <f>'RP 1'!#REF!</f>
        <v>#REF!</v>
      </c>
      <c r="K56" s="107" t="e">
        <f>'RP 1'!#REF!</f>
        <v>#REF!</v>
      </c>
      <c r="L56" s="107"/>
      <c r="M56" s="107">
        <f>'RP 1'!AU55</f>
        <v>2</v>
      </c>
      <c r="N56" s="107">
        <f>'RP 1'!AZ55</f>
        <v>1</v>
      </c>
      <c r="O56" s="107">
        <f>'RP 1'!BG55</f>
        <v>0</v>
      </c>
      <c r="P56" s="113"/>
      <c r="Q56" s="107"/>
      <c r="R56" s="107">
        <f>'R P- 2'!Q55</f>
        <v>2</v>
      </c>
      <c r="S56" s="107">
        <f>'R P- 2'!W55</f>
        <v>2</v>
      </c>
      <c r="T56" s="107">
        <f>'R P- 2'!AC55</f>
        <v>2</v>
      </c>
      <c r="U56" s="107">
        <f>'R P- 2'!AI55</f>
        <v>2</v>
      </c>
      <c r="V56" s="107"/>
      <c r="W56" s="107">
        <f>'R P- 2'!AU55</f>
        <v>2</v>
      </c>
      <c r="X56" s="107">
        <f>'R P- 2'!BA55</f>
        <v>1.8333333333333333</v>
      </c>
      <c r="Y56" s="107">
        <f>'R P- 2'!BG55</f>
        <v>2</v>
      </c>
      <c r="Z56" s="113"/>
      <c r="AA56" s="107"/>
      <c r="AB56" s="107">
        <f>'R P - 3'!Q55</f>
        <v>3</v>
      </c>
      <c r="AC56" s="107">
        <f>'R P - 3'!W55</f>
        <v>2.6666666666666665</v>
      </c>
      <c r="AD56" s="107">
        <f>'R P - 3'!AC55</f>
        <v>1</v>
      </c>
      <c r="AE56" s="107">
        <f>'R P - 3'!AI55</f>
        <v>3</v>
      </c>
      <c r="AF56" s="107"/>
      <c r="AG56" s="112">
        <f>'R P - 3'!AU55</f>
        <v>2.6666666666666665</v>
      </c>
      <c r="AH56" s="112">
        <f>'R P - 3'!BA55</f>
        <v>0</v>
      </c>
      <c r="AI56" s="107">
        <f>'R P - 3'!BG55</f>
        <v>0</v>
      </c>
      <c r="AJ56" s="113"/>
      <c r="AK56" s="107"/>
      <c r="AL56" s="107">
        <f>'R P -4'!Q55</f>
        <v>0</v>
      </c>
      <c r="AM56" s="107">
        <f>'R P -4'!W55</f>
        <v>0</v>
      </c>
      <c r="AN56" s="107">
        <f>'R P -4'!AC55</f>
        <v>0</v>
      </c>
      <c r="AO56" s="107">
        <f>'R P -4'!AI55</f>
        <v>0</v>
      </c>
      <c r="AP56" s="107"/>
      <c r="AQ56" s="107">
        <f>'R P -4'!AU55</f>
        <v>0</v>
      </c>
      <c r="AR56" s="107">
        <f>'R P -4'!BA55</f>
        <v>0</v>
      </c>
      <c r="AS56" s="107">
        <f>'R P -4'!BG55</f>
        <v>1.5</v>
      </c>
      <c r="AT56" s="113"/>
      <c r="AU56" s="107"/>
      <c r="AV56" s="107">
        <f>'Reflection -1 '!R55</f>
        <v>0</v>
      </c>
      <c r="AW56" s="107"/>
      <c r="AX56" s="107"/>
      <c r="AY56" s="107"/>
      <c r="AZ56" s="107"/>
      <c r="BA56" s="112"/>
      <c r="BB56" s="112">
        <f>'Reflection -1 '!BB55</f>
        <v>0</v>
      </c>
      <c r="BC56" s="113"/>
      <c r="BD56" s="107"/>
      <c r="BE56" s="107">
        <f>'Reflection -2'!Q55</f>
        <v>0</v>
      </c>
      <c r="BF56" s="107"/>
      <c r="BG56" s="107"/>
      <c r="BH56" s="107"/>
      <c r="BI56" s="107"/>
      <c r="BJ56" s="107"/>
      <c r="BK56" s="107">
        <f>'Reflection -2'!BA55</f>
        <v>0</v>
      </c>
      <c r="BL56" s="113"/>
      <c r="BM56" s="107"/>
      <c r="BN56" s="107">
        <f>'Reflection -3'!Q55</f>
        <v>2.6666666666666665</v>
      </c>
      <c r="BO56" s="107"/>
      <c r="BP56" s="107"/>
      <c r="BQ56" s="107"/>
      <c r="BR56" s="107"/>
      <c r="BS56" s="107"/>
      <c r="BT56" s="107">
        <f>'Reflection -3'!BA55</f>
        <v>1.6666666666666667</v>
      </c>
      <c r="BU56" s="113"/>
      <c r="BV56" s="107"/>
      <c r="BW56" s="107">
        <f>'Reflection -3'!Q55</f>
        <v>2.6666666666666665</v>
      </c>
      <c r="BX56" s="107"/>
      <c r="BY56" s="107"/>
      <c r="BZ56" s="107"/>
      <c r="CA56" s="107"/>
      <c r="CB56" s="107"/>
      <c r="CC56" s="107">
        <f>'Reflection -4'!BA55</f>
        <v>0</v>
      </c>
      <c r="CD56" s="113"/>
      <c r="CE56" s="107"/>
      <c r="CF56" s="107"/>
      <c r="CG56" s="107"/>
      <c r="CH56" s="107">
        <f>Table121516589[[#This Row],[Column30]]</f>
        <v>0</v>
      </c>
      <c r="CI56" s="107"/>
      <c r="CJ56" s="107"/>
      <c r="CK56" s="107">
        <f>Table121516589[[#This Row],[Column48]]</f>
        <v>0</v>
      </c>
      <c r="CL56" s="107">
        <f>Table121516589[[#This Row],[Column54]]</f>
        <v>0</v>
      </c>
      <c r="CM56" s="113"/>
      <c r="CN56" s="107"/>
      <c r="CO56" s="107"/>
      <c r="CP56" s="107"/>
      <c r="CQ56" s="107" t="e">
        <f>#REF!</f>
        <v>#REF!</v>
      </c>
      <c r="CR56" s="107"/>
      <c r="CS56" s="107"/>
      <c r="CT56" s="107" t="e">
        <f>#REF!</f>
        <v>#REF!</v>
      </c>
      <c r="CU56" s="107" t="e">
        <f>#REF!</f>
        <v>#REF!</v>
      </c>
      <c r="CV56" s="109"/>
      <c r="CW56" s="107"/>
      <c r="CX56" s="107"/>
      <c r="CY56" s="107"/>
      <c r="CZ56" s="107" t="e">
        <f>#REF!</f>
        <v>#REF!</v>
      </c>
      <c r="DA56" s="107"/>
      <c r="DB56" s="107"/>
      <c r="DC56" s="107" t="e">
        <f>#REF!</f>
        <v>#REF!</v>
      </c>
      <c r="DD56" s="107" t="e">
        <f>#REF!</f>
        <v>#REF!</v>
      </c>
      <c r="DE56" s="109"/>
      <c r="DF56" s="107"/>
      <c r="DG56" s="107"/>
      <c r="DH56" s="107"/>
      <c r="DI56" s="107">
        <f>'D W-4'!AS54</f>
        <v>0</v>
      </c>
      <c r="DJ56" s="107"/>
      <c r="DK56" s="107"/>
      <c r="DL56" s="107"/>
      <c r="DM56" s="107" t="e">
        <f>#REF!</f>
        <v>#REF!</v>
      </c>
      <c r="DN56" s="109"/>
      <c r="DO56" s="112">
        <v>0</v>
      </c>
      <c r="DP5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1.5416666666666665</v>
      </c>
      <c r="DQ56" s="107">
        <f>AVERAGE(Table1104611172[[#This Row],[Column4]],Table1104611172[[#This Row],[Column13]],Table1104611172[[#This Row],[Column22]],Table1104611172[[#This Row],[Column31]])</f>
        <v>1.6666666666666665</v>
      </c>
      <c r="DR5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6" s="107" t="e">
        <f>AVERAGE(Table1104611172[[#This Row],[Column6]],Table1104611172[[#This Row],[Column15]],Table1104611172[[#This Row],[Column24]],Table1104611172[[#This Row],[Column33]])</f>
        <v>#REF!</v>
      </c>
      <c r="DT56" s="112"/>
      <c r="DU5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6" s="108"/>
      <c r="DX56" s="108">
        <f>'R P -4'!CT56</f>
        <v>0</v>
      </c>
      <c r="DY56" s="108" t="e">
        <f>AVERAGE('Reflection -3'!CO56,'Reflection -2'!CN56,'R P -4'!CT56,'R P - 3'!CS56,'R P- 2'!CS56,#REF!)</f>
        <v>#REF!</v>
      </c>
      <c r="DZ56" s="108" t="e">
        <f>AVERAGE('Reflection -3'!CP56,'Reflection -2'!CO56,'R P- 2'!CT56,#REF!)</f>
        <v>#REF!</v>
      </c>
    </row>
    <row r="57" spans="1:130" ht="23.1" customHeight="1" x14ac:dyDescent="0.3">
      <c r="A57" s="5">
        <v>54</v>
      </c>
      <c r="B57" s="5" t="s">
        <v>311</v>
      </c>
      <c r="C57" s="14" t="s">
        <v>312</v>
      </c>
      <c r="D57" s="5" t="s">
        <v>449</v>
      </c>
      <c r="E57" s="5" t="s">
        <v>492</v>
      </c>
      <c r="F57" s="5" t="str">
        <f>REPT(CHAR(160),10)&amp;Table1104611172[[#This Row],[Column1]]</f>
        <v>          C</v>
      </c>
      <c r="G57" s="108"/>
      <c r="H57" s="108">
        <f>'RP 1'!Q56</f>
        <v>3</v>
      </c>
      <c r="I57" s="108">
        <f>'RP 1'!W56</f>
        <v>2</v>
      </c>
      <c r="J57" s="108" t="e">
        <f>'RP 1'!#REF!</f>
        <v>#REF!</v>
      </c>
      <c r="K57" s="108" t="e">
        <f>'RP 1'!#REF!</f>
        <v>#REF!</v>
      </c>
      <c r="L57" s="108"/>
      <c r="M57" s="108">
        <f>'RP 1'!AU56</f>
        <v>3</v>
      </c>
      <c r="N57" s="108">
        <f>'RP 1'!AZ56</f>
        <v>2</v>
      </c>
      <c r="O57" s="108">
        <f>'RP 1'!BG56</f>
        <v>0</v>
      </c>
      <c r="P57" s="115"/>
      <c r="Q57" s="108"/>
      <c r="R57" s="108">
        <f>'R P- 2'!Q56</f>
        <v>2.4</v>
      </c>
      <c r="S57" s="108">
        <f>'R P- 2'!W56</f>
        <v>2</v>
      </c>
      <c r="T57" s="108">
        <f>'R P- 2'!AC56</f>
        <v>2</v>
      </c>
      <c r="U57" s="108">
        <f>'R P- 2'!AI56</f>
        <v>2</v>
      </c>
      <c r="V57" s="108"/>
      <c r="W57" s="108">
        <f>'R P- 2'!AU56</f>
        <v>2</v>
      </c>
      <c r="X57" s="108">
        <f>'R P- 2'!BA56</f>
        <v>1.8333333333333333</v>
      </c>
      <c r="Y57" s="108">
        <f>'R P- 2'!BG56</f>
        <v>3</v>
      </c>
      <c r="Z57" s="115"/>
      <c r="AA57" s="108"/>
      <c r="AB57" s="108" t="str">
        <f>'R P - 3'!Q56</f>
        <v>0</v>
      </c>
      <c r="AC57" s="108" t="str">
        <f>'R P - 3'!W56</f>
        <v>0</v>
      </c>
      <c r="AD57" s="108">
        <f>'R P - 3'!AC56</f>
        <v>0</v>
      </c>
      <c r="AE57" s="108" t="str">
        <f>'R P - 3'!AI56</f>
        <v>0</v>
      </c>
      <c r="AF57" s="108"/>
      <c r="AG57" s="114" t="str">
        <f>'R P - 3'!AU56</f>
        <v>0</v>
      </c>
      <c r="AH57" s="114" t="str">
        <f>'R P - 3'!BA56</f>
        <v>0</v>
      </c>
      <c r="AI57" s="108" t="str">
        <f>'R P - 3'!BG56</f>
        <v>0</v>
      </c>
      <c r="AJ57" s="115"/>
      <c r="AK57" s="108"/>
      <c r="AL57" s="108" t="str">
        <f>'R P -4'!Q56</f>
        <v>0</v>
      </c>
      <c r="AM57" s="108" t="str">
        <f>'R P -4'!W56</f>
        <v>0</v>
      </c>
      <c r="AN57" s="108" t="str">
        <f>'R P -4'!AC56</f>
        <v>0</v>
      </c>
      <c r="AO57" s="108" t="str">
        <f>'R P -4'!AI56</f>
        <v>0</v>
      </c>
      <c r="AP57" s="108"/>
      <c r="AQ57" s="108" t="str">
        <f>'R P -4'!AU56</f>
        <v>0</v>
      </c>
      <c r="AR57" s="108" t="str">
        <f>'R P -4'!BA56</f>
        <v>0</v>
      </c>
      <c r="AS57" s="108" t="str">
        <f>'R P -4'!BG56</f>
        <v>0</v>
      </c>
      <c r="AT57" s="115"/>
      <c r="AU57" s="108"/>
      <c r="AV57" s="108" t="str">
        <f>'Reflection -1 '!R56</f>
        <v>0</v>
      </c>
      <c r="AW57" s="108"/>
      <c r="AX57" s="108"/>
      <c r="AY57" s="108"/>
      <c r="AZ57" s="108"/>
      <c r="BA57" s="114"/>
      <c r="BB57" s="114" t="str">
        <f>'Reflection -1 '!BB56</f>
        <v>0</v>
      </c>
      <c r="BC57" s="115"/>
      <c r="BD57" s="108"/>
      <c r="BE57" s="108" t="str">
        <f>'Reflection -2'!Q56</f>
        <v>0</v>
      </c>
      <c r="BF57" s="108"/>
      <c r="BG57" s="108"/>
      <c r="BH57" s="108"/>
      <c r="BI57" s="108"/>
      <c r="BJ57" s="108"/>
      <c r="BK57" s="108" t="str">
        <f>'Reflection -2'!BA56</f>
        <v>0</v>
      </c>
      <c r="BL57" s="115"/>
      <c r="BM57" s="108"/>
      <c r="BN57" s="108" t="str">
        <f>'Reflection -3'!Q56</f>
        <v>0</v>
      </c>
      <c r="BO57" s="108"/>
      <c r="BP57" s="108"/>
      <c r="BQ57" s="108"/>
      <c r="BR57" s="108"/>
      <c r="BS57" s="108"/>
      <c r="BT57" s="108" t="str">
        <f>'Reflection -3'!BA56</f>
        <v>0</v>
      </c>
      <c r="BU57" s="115"/>
      <c r="BV57" s="108"/>
      <c r="BW57" s="108" t="str">
        <f>'Reflection -3'!Q56</f>
        <v>0</v>
      </c>
      <c r="BX57" s="108"/>
      <c r="BY57" s="108"/>
      <c r="BZ57" s="108"/>
      <c r="CA57" s="108"/>
      <c r="CB57" s="108"/>
      <c r="CC57" s="108" t="str">
        <f>'Reflection -4'!BA56</f>
        <v>0</v>
      </c>
      <c r="CD57" s="115"/>
      <c r="CE57" s="108"/>
      <c r="CF57" s="108"/>
      <c r="CG57" s="108"/>
      <c r="CH57" s="108">
        <f>Table121516589[[#This Row],[Column30]]</f>
        <v>0</v>
      </c>
      <c r="CI57" s="108"/>
      <c r="CJ57" s="108"/>
      <c r="CK57" s="108">
        <f>Table121516589[[#This Row],[Column48]]</f>
        <v>0</v>
      </c>
      <c r="CL57" s="108">
        <f>Table121516589[[#This Row],[Column54]]</f>
        <v>0</v>
      </c>
      <c r="CM57" s="115"/>
      <c r="CN57" s="108"/>
      <c r="CO57" s="108"/>
      <c r="CP57" s="108"/>
      <c r="CQ57" s="108" t="e">
        <f>#REF!</f>
        <v>#REF!</v>
      </c>
      <c r="CR57" s="108"/>
      <c r="CS57" s="108"/>
      <c r="CT57" s="108" t="e">
        <f>#REF!</f>
        <v>#REF!</v>
      </c>
      <c r="CU57" s="108" t="e">
        <f>#REF!</f>
        <v>#REF!</v>
      </c>
      <c r="CV57" s="120"/>
      <c r="CW57" s="108"/>
      <c r="CX57" s="108"/>
      <c r="CY57" s="108"/>
      <c r="CZ57" s="108" t="e">
        <f>#REF!</f>
        <v>#REF!</v>
      </c>
      <c r="DA57" s="108"/>
      <c r="DB57" s="108"/>
      <c r="DC57" s="108" t="e">
        <f>#REF!</f>
        <v>#REF!</v>
      </c>
      <c r="DD57" s="108" t="e">
        <f>#REF!</f>
        <v>#REF!</v>
      </c>
      <c r="DE57" s="120"/>
      <c r="DF57" s="108"/>
      <c r="DG57" s="108"/>
      <c r="DH57" s="108"/>
      <c r="DI57" s="108">
        <f>'D W-4'!AS55</f>
        <v>0</v>
      </c>
      <c r="DJ57" s="108"/>
      <c r="DK57" s="108"/>
      <c r="DL57" s="108"/>
      <c r="DM57" s="108" t="e">
        <f>#REF!</f>
        <v>#REF!</v>
      </c>
      <c r="DN57" s="120"/>
      <c r="DO57" s="112">
        <v>0</v>
      </c>
      <c r="DP5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</v>
      </c>
      <c r="DQ57" s="108">
        <f>AVERAGE(Table1104611172[[#This Row],[Column4]],Table1104611172[[#This Row],[Column13]],Table1104611172[[#This Row],[Column22]],Table1104611172[[#This Row],[Column31]])</f>
        <v>2</v>
      </c>
      <c r="DR5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7" s="108" t="e">
        <f>AVERAGE(Table1104611172[[#This Row],[Column6]],Table1104611172[[#This Row],[Column15]],Table1104611172[[#This Row],[Column24]],Table1104611172[[#This Row],[Column33]])</f>
        <v>#REF!</v>
      </c>
      <c r="DT57" s="112"/>
      <c r="DU57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7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7" s="108"/>
      <c r="DX57" s="108">
        <f>'R P -4'!CT57</f>
        <v>0</v>
      </c>
      <c r="DY57" s="107" t="e">
        <f>AVERAGE('Reflection -3'!CO57,'Reflection -2'!CN57,'R P -4'!CT57,'R P - 3'!CS57,'R P- 2'!CS57,#REF!)</f>
        <v>#REF!</v>
      </c>
      <c r="DZ57" s="107" t="e">
        <f>AVERAGE('Reflection -3'!CP57,'Reflection -2'!CO57,'R P- 2'!CT57,#REF!)</f>
        <v>#REF!</v>
      </c>
    </row>
    <row r="58" spans="1:130" ht="23.1" customHeight="1" x14ac:dyDescent="0.3">
      <c r="A58" s="5">
        <v>55</v>
      </c>
      <c r="B58" s="5" t="s">
        <v>246</v>
      </c>
      <c r="C58" s="14" t="s">
        <v>247</v>
      </c>
      <c r="D58" s="5" t="s">
        <v>449</v>
      </c>
      <c r="E58" s="5" t="s">
        <v>160</v>
      </c>
      <c r="F58" s="5" t="str">
        <f>REPT(CHAR(160),10)&amp;Table1104611172[[#This Row],[Column1]]</f>
        <v>          B</v>
      </c>
      <c r="G58" s="107"/>
      <c r="H58" s="107">
        <f>'RP 1'!Q57</f>
        <v>3</v>
      </c>
      <c r="I58" s="107">
        <f>'RP 1'!W57</f>
        <v>3</v>
      </c>
      <c r="J58" s="107" t="e">
        <f>'RP 1'!#REF!</f>
        <v>#REF!</v>
      </c>
      <c r="K58" s="107" t="e">
        <f>'RP 1'!#REF!</f>
        <v>#REF!</v>
      </c>
      <c r="L58" s="107"/>
      <c r="M58" s="107">
        <f>'RP 1'!AU57</f>
        <v>3</v>
      </c>
      <c r="N58" s="107">
        <f>'RP 1'!AZ57</f>
        <v>1</v>
      </c>
      <c r="O58" s="107">
        <f>'RP 1'!BG57</f>
        <v>0</v>
      </c>
      <c r="P58" s="113"/>
      <c r="Q58" s="107"/>
      <c r="R58" s="107">
        <f>'R P- 2'!Q57</f>
        <v>3</v>
      </c>
      <c r="S58" s="107">
        <f>'R P- 2'!W57</f>
        <v>3</v>
      </c>
      <c r="T58" s="107">
        <f>'R P- 2'!AC57</f>
        <v>3</v>
      </c>
      <c r="U58" s="107">
        <f>'R P- 2'!AI57</f>
        <v>3</v>
      </c>
      <c r="V58" s="107"/>
      <c r="W58" s="107">
        <f>'R P- 2'!AU57</f>
        <v>3</v>
      </c>
      <c r="X58" s="107">
        <f>'R P- 2'!BA57</f>
        <v>2.75</v>
      </c>
      <c r="Y58" s="107">
        <f>'R P- 2'!BG57</f>
        <v>3</v>
      </c>
      <c r="Z58" s="113"/>
      <c r="AA58" s="107"/>
      <c r="AB58" s="107">
        <f>'R P - 3'!Q57</f>
        <v>3</v>
      </c>
      <c r="AC58" s="107">
        <f>'R P - 3'!W57</f>
        <v>2.3333333333333335</v>
      </c>
      <c r="AD58" s="107">
        <f>'R P - 3'!AC57</f>
        <v>1.5</v>
      </c>
      <c r="AE58" s="107">
        <f>'R P - 3'!AI57</f>
        <v>2</v>
      </c>
      <c r="AF58" s="107"/>
      <c r="AG58" s="112">
        <f>'R P - 3'!AU57</f>
        <v>3</v>
      </c>
      <c r="AH58" s="112">
        <f>'R P - 3'!BA57</f>
        <v>0</v>
      </c>
      <c r="AI58" s="107">
        <f>'R P - 3'!BG57</f>
        <v>0</v>
      </c>
      <c r="AJ58" s="113"/>
      <c r="AK58" s="107"/>
      <c r="AL58" s="107">
        <f>'R P -4'!Q57</f>
        <v>4</v>
      </c>
      <c r="AM58" s="107">
        <f>'R P -4'!W57</f>
        <v>4</v>
      </c>
      <c r="AN58" s="107">
        <f>'R P -4'!AC57</f>
        <v>3</v>
      </c>
      <c r="AO58" s="107">
        <f>'R P -4'!AI57</f>
        <v>3</v>
      </c>
      <c r="AP58" s="107"/>
      <c r="AQ58" s="107">
        <f>'R P -4'!AU57</f>
        <v>4</v>
      </c>
      <c r="AR58" s="107">
        <f>'R P -4'!BA57</f>
        <v>2</v>
      </c>
      <c r="AS58" s="107">
        <f>'R P -4'!BG57</f>
        <v>4.5</v>
      </c>
      <c r="AT58" s="113"/>
      <c r="AU58" s="107"/>
      <c r="AV58" s="107">
        <f>'Reflection -1 '!R57</f>
        <v>4</v>
      </c>
      <c r="AW58" s="107"/>
      <c r="AX58" s="107"/>
      <c r="AY58" s="107"/>
      <c r="AZ58" s="107"/>
      <c r="BA58" s="112"/>
      <c r="BB58" s="112">
        <f>'Reflection -1 '!BB57</f>
        <v>4.5</v>
      </c>
      <c r="BC58" s="113"/>
      <c r="BD58" s="107"/>
      <c r="BE58" s="107">
        <f>'Reflection -2'!Q57</f>
        <v>4</v>
      </c>
      <c r="BF58" s="107"/>
      <c r="BG58" s="107"/>
      <c r="BH58" s="107"/>
      <c r="BI58" s="107"/>
      <c r="BJ58" s="107"/>
      <c r="BK58" s="107">
        <f>'Reflection -2'!BA57</f>
        <v>2.5</v>
      </c>
      <c r="BL58" s="113"/>
      <c r="BM58" s="107"/>
      <c r="BN58" s="107">
        <f>'Reflection -3'!Q57</f>
        <v>4</v>
      </c>
      <c r="BO58" s="107"/>
      <c r="BP58" s="107"/>
      <c r="BQ58" s="107"/>
      <c r="BR58" s="107"/>
      <c r="BS58" s="107"/>
      <c r="BT58" s="107">
        <f>'Reflection -3'!BA57</f>
        <v>1.6666666666666667</v>
      </c>
      <c r="BU58" s="113"/>
      <c r="BV58" s="107"/>
      <c r="BW58" s="107">
        <f>'Reflection -3'!Q57</f>
        <v>4</v>
      </c>
      <c r="BX58" s="107"/>
      <c r="BY58" s="107"/>
      <c r="BZ58" s="107"/>
      <c r="CA58" s="107"/>
      <c r="CB58" s="107"/>
      <c r="CC58" s="107">
        <f>'Reflection -4'!BA57</f>
        <v>2.5</v>
      </c>
      <c r="CD58" s="113"/>
      <c r="CE58" s="107"/>
      <c r="CF58" s="107"/>
      <c r="CG58" s="107"/>
      <c r="CH58" s="107">
        <f>Table121516589[[#This Row],[Column30]]</f>
        <v>0</v>
      </c>
      <c r="CI58" s="107"/>
      <c r="CJ58" s="107"/>
      <c r="CK58" s="107">
        <f>Table121516589[[#This Row],[Column48]]</f>
        <v>0</v>
      </c>
      <c r="CL58" s="107">
        <f>Table121516589[[#This Row],[Column54]]</f>
        <v>0</v>
      </c>
      <c r="CM58" s="113"/>
      <c r="CN58" s="107"/>
      <c r="CO58" s="107"/>
      <c r="CP58" s="107"/>
      <c r="CQ58" s="107" t="e">
        <f>#REF!</f>
        <v>#REF!</v>
      </c>
      <c r="CR58" s="107"/>
      <c r="CS58" s="107"/>
      <c r="CT58" s="107" t="e">
        <f>#REF!</f>
        <v>#REF!</v>
      </c>
      <c r="CU58" s="107" t="e">
        <f>#REF!</f>
        <v>#REF!</v>
      </c>
      <c r="CV58" s="109"/>
      <c r="CW58" s="107"/>
      <c r="CX58" s="107"/>
      <c r="CY58" s="107"/>
      <c r="CZ58" s="107" t="e">
        <f>#REF!</f>
        <v>#REF!</v>
      </c>
      <c r="DA58" s="107"/>
      <c r="DB58" s="107"/>
      <c r="DC58" s="107" t="e">
        <f>#REF!</f>
        <v>#REF!</v>
      </c>
      <c r="DD58" s="107" t="e">
        <f>#REF!</f>
        <v>#REF!</v>
      </c>
      <c r="DE58" s="109"/>
      <c r="DF58" s="107"/>
      <c r="DG58" s="107"/>
      <c r="DH58" s="107"/>
      <c r="DI58" s="107">
        <f>'D W-4'!AS56</f>
        <v>0</v>
      </c>
      <c r="DJ58" s="107"/>
      <c r="DK58" s="107"/>
      <c r="DL58" s="107"/>
      <c r="DM58" s="107" t="e">
        <f>#REF!</f>
        <v>#REF!</v>
      </c>
      <c r="DN58" s="109"/>
      <c r="DO58" s="112">
        <v>0</v>
      </c>
      <c r="DP5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3.625</v>
      </c>
      <c r="DQ58" s="107">
        <f>AVERAGE(Table1104611172[[#This Row],[Column4]],Table1104611172[[#This Row],[Column13]],Table1104611172[[#This Row],[Column22]],Table1104611172[[#This Row],[Column31]])</f>
        <v>3.0833333333333335</v>
      </c>
      <c r="DR5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8" s="107" t="e">
        <f>AVERAGE(Table1104611172[[#This Row],[Column6]],Table1104611172[[#This Row],[Column15]],Table1104611172[[#This Row],[Column24]],Table1104611172[[#This Row],[Column33]])</f>
        <v>#REF!</v>
      </c>
      <c r="DT58" s="112"/>
      <c r="DU5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8" s="108"/>
      <c r="DX58" s="108">
        <f>'R P -4'!CT58</f>
        <v>0</v>
      </c>
      <c r="DY58" s="108" t="e">
        <f>AVERAGE('Reflection -3'!CO58,'Reflection -2'!CN58,'R P -4'!CT58,'R P - 3'!CS58,'R P- 2'!CS58,#REF!)</f>
        <v>#REF!</v>
      </c>
      <c r="DZ58" s="108" t="e">
        <f>AVERAGE('Reflection -3'!CP58,'Reflection -2'!CO58,'R P- 2'!CT58,#REF!)</f>
        <v>#REF!</v>
      </c>
    </row>
    <row r="59" spans="1:130" ht="23.1" customHeight="1" x14ac:dyDescent="0.3">
      <c r="A59" s="5">
        <v>56</v>
      </c>
      <c r="B59" s="5" t="s">
        <v>123</v>
      </c>
      <c r="C59" s="14" t="s">
        <v>124</v>
      </c>
      <c r="D59" s="5" t="s">
        <v>541</v>
      </c>
      <c r="E59" s="5" t="s">
        <v>34</v>
      </c>
      <c r="F59" s="5" t="str">
        <f>REPT(CHAR(160),10)&amp;Table1104611172[[#This Row],[Column1]]</f>
        <v>          A</v>
      </c>
      <c r="G59" s="108"/>
      <c r="H59" s="108">
        <f>'RP 1'!Q58</f>
        <v>2.2000000000000002</v>
      </c>
      <c r="I59" s="108">
        <f>'RP 1'!W58</f>
        <v>1</v>
      </c>
      <c r="J59" s="108" t="e">
        <f>'RP 1'!#REF!</f>
        <v>#REF!</v>
      </c>
      <c r="K59" s="108" t="e">
        <f>'RP 1'!#REF!</f>
        <v>#REF!</v>
      </c>
      <c r="L59" s="108"/>
      <c r="M59" s="108">
        <f>'RP 1'!AU58</f>
        <v>1</v>
      </c>
      <c r="N59" s="108">
        <f>'RP 1'!AZ58</f>
        <v>1</v>
      </c>
      <c r="O59" s="108">
        <f>'RP 1'!BG58</f>
        <v>0</v>
      </c>
      <c r="P59" s="111"/>
      <c r="Q59" s="108"/>
      <c r="R59" s="108">
        <f>'R P- 2'!Q58</f>
        <v>2.2000000000000002</v>
      </c>
      <c r="S59" s="108">
        <f>'R P- 2'!W58</f>
        <v>1</v>
      </c>
      <c r="T59" s="108">
        <f>'R P- 2'!AC58</f>
        <v>1</v>
      </c>
      <c r="U59" s="108">
        <f>'R P- 2'!AI58</f>
        <v>1</v>
      </c>
      <c r="V59" s="108"/>
      <c r="W59" s="108">
        <f>'R P- 2'!AU58</f>
        <v>1</v>
      </c>
      <c r="X59" s="108">
        <f>'R P- 2'!BA58</f>
        <v>1</v>
      </c>
      <c r="Y59" s="108">
        <f>'R P- 2'!BG58</f>
        <v>4</v>
      </c>
      <c r="Z59" s="111"/>
      <c r="AA59" s="108"/>
      <c r="AB59" s="108">
        <f>'R P - 3'!Q58</f>
        <v>2.8</v>
      </c>
      <c r="AC59" s="108">
        <f>'R P - 3'!W58</f>
        <v>0</v>
      </c>
      <c r="AD59" s="108">
        <f>'R P - 3'!AC58</f>
        <v>0</v>
      </c>
      <c r="AE59" s="108">
        <f>'R P - 3'!AI58</f>
        <v>0</v>
      </c>
      <c r="AF59" s="108"/>
      <c r="AG59" s="110">
        <f>'R P - 3'!AU58</f>
        <v>0</v>
      </c>
      <c r="AH59" s="110">
        <f>'R P - 3'!BA58</f>
        <v>0</v>
      </c>
      <c r="AI59" s="108">
        <f>'R P - 3'!BG58</f>
        <v>0</v>
      </c>
      <c r="AJ59" s="111"/>
      <c r="AK59" s="108"/>
      <c r="AL59" s="108">
        <f>'R P -4'!Q58</f>
        <v>2.4</v>
      </c>
      <c r="AM59" s="108">
        <f>'R P -4'!W58</f>
        <v>2</v>
      </c>
      <c r="AN59" s="108">
        <f>'R P -4'!AC58</f>
        <v>2</v>
      </c>
      <c r="AO59" s="108">
        <f>'R P -4'!AI58</f>
        <v>4</v>
      </c>
      <c r="AP59" s="108"/>
      <c r="AQ59" s="108">
        <f>'R P -4'!AU58</f>
        <v>2.3333333333333335</v>
      </c>
      <c r="AR59" s="108">
        <f>'R P -4'!BA58</f>
        <v>3</v>
      </c>
      <c r="AS59" s="108">
        <f>'R P -4'!BG58</f>
        <v>2</v>
      </c>
      <c r="AT59" s="111"/>
      <c r="AU59" s="108"/>
      <c r="AV59" s="108">
        <f>'Reflection -1 '!R58</f>
        <v>4.333333333333333</v>
      </c>
      <c r="AW59" s="108"/>
      <c r="AX59" s="108"/>
      <c r="AY59" s="108"/>
      <c r="AZ59" s="108"/>
      <c r="BA59" s="110"/>
      <c r="BB59" s="110">
        <f>'Reflection -1 '!BB58</f>
        <v>4.5</v>
      </c>
      <c r="BC59" s="111"/>
      <c r="BD59" s="108"/>
      <c r="BE59" s="108">
        <f>'Reflection -2'!Q58</f>
        <v>4</v>
      </c>
      <c r="BF59" s="108"/>
      <c r="BG59" s="108"/>
      <c r="BH59" s="108"/>
      <c r="BI59" s="108"/>
      <c r="BJ59" s="108"/>
      <c r="BK59" s="108">
        <f>'Reflection -2'!BA58</f>
        <v>2.5</v>
      </c>
      <c r="BL59" s="111"/>
      <c r="BM59" s="108"/>
      <c r="BN59" s="108">
        <f>'Reflection -3'!Q58</f>
        <v>4.666666666666667</v>
      </c>
      <c r="BO59" s="108"/>
      <c r="BP59" s="108"/>
      <c r="BQ59" s="108"/>
      <c r="BR59" s="108"/>
      <c r="BS59" s="108"/>
      <c r="BT59" s="108">
        <f>'Reflection -3'!BA58</f>
        <v>1.6666666666666667</v>
      </c>
      <c r="BU59" s="111"/>
      <c r="BV59" s="108"/>
      <c r="BW59" s="108">
        <f>'Reflection -3'!Q58</f>
        <v>4.666666666666667</v>
      </c>
      <c r="BX59" s="108"/>
      <c r="BY59" s="108"/>
      <c r="BZ59" s="108"/>
      <c r="CA59" s="108"/>
      <c r="CB59" s="108"/>
      <c r="CC59" s="108">
        <f>'Reflection -4'!BA58</f>
        <v>2.5</v>
      </c>
      <c r="CD59" s="111"/>
      <c r="CE59" s="108"/>
      <c r="CF59" s="108"/>
      <c r="CG59" s="108"/>
      <c r="CH59" s="108">
        <f>Table121516589[[#This Row],[Column30]]</f>
        <v>0</v>
      </c>
      <c r="CI59" s="108"/>
      <c r="CJ59" s="108"/>
      <c r="CK59" s="108">
        <f>Table121516589[[#This Row],[Column48]]</f>
        <v>0</v>
      </c>
      <c r="CL59" s="108">
        <f>Table121516589[[#This Row],[Column54]]</f>
        <v>0</v>
      </c>
      <c r="CM59" s="111"/>
      <c r="CN59" s="108"/>
      <c r="CO59" s="108"/>
      <c r="CP59" s="108"/>
      <c r="CQ59" s="108" t="e">
        <f>#REF!</f>
        <v>#REF!</v>
      </c>
      <c r="CR59" s="108"/>
      <c r="CS59" s="108"/>
      <c r="CT59" s="108" t="e">
        <f>#REF!</f>
        <v>#REF!</v>
      </c>
      <c r="CU59" s="108" t="e">
        <f>#REF!</f>
        <v>#REF!</v>
      </c>
      <c r="CV59" s="116"/>
      <c r="CW59" s="108"/>
      <c r="CX59" s="108"/>
      <c r="CY59" s="108"/>
      <c r="CZ59" s="108" t="e">
        <f>#REF!</f>
        <v>#REF!</v>
      </c>
      <c r="DA59" s="108"/>
      <c r="DB59" s="108"/>
      <c r="DC59" s="108" t="e">
        <f>#REF!</f>
        <v>#REF!</v>
      </c>
      <c r="DD59" s="108" t="e">
        <f>#REF!</f>
        <v>#REF!</v>
      </c>
      <c r="DE59" s="116"/>
      <c r="DF59" s="108"/>
      <c r="DG59" s="108"/>
      <c r="DH59" s="108"/>
      <c r="DI59" s="108">
        <f>'D W-4'!AS57</f>
        <v>0</v>
      </c>
      <c r="DJ59" s="108"/>
      <c r="DK59" s="108"/>
      <c r="DL59" s="108"/>
      <c r="DM59" s="108" t="e">
        <f>#REF!</f>
        <v>#REF!</v>
      </c>
      <c r="DN59" s="116"/>
      <c r="DO59" s="112">
        <v>0</v>
      </c>
      <c r="DP5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3.4083333333333337</v>
      </c>
      <c r="DQ59" s="108">
        <f>AVERAGE(Table1104611172[[#This Row],[Column4]],Table1104611172[[#This Row],[Column13]],Table1104611172[[#This Row],[Column22]],Table1104611172[[#This Row],[Column31]])</f>
        <v>1</v>
      </c>
      <c r="DR5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59" s="108" t="e">
        <f>AVERAGE(Table1104611172[[#This Row],[Column6]],Table1104611172[[#This Row],[Column15]],Table1104611172[[#This Row],[Column24]],Table1104611172[[#This Row],[Column33]])</f>
        <v>#REF!</v>
      </c>
      <c r="DT59" s="112"/>
      <c r="DU5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5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59" s="108"/>
      <c r="DX59" s="108">
        <f>'R P -4'!CT59</f>
        <v>0</v>
      </c>
      <c r="DY59" s="107" t="e">
        <f>AVERAGE('Reflection -3'!CO59,'Reflection -2'!CN59,'R P -4'!CT59,'R P - 3'!CS59,'R P- 2'!CS59,#REF!)</f>
        <v>#REF!</v>
      </c>
      <c r="DZ59" s="107" t="e">
        <f>AVERAGE('Reflection -3'!CP59,'Reflection -2'!CO59,'R P- 2'!CT59,#REF!)</f>
        <v>#REF!</v>
      </c>
    </row>
    <row r="60" spans="1:130" ht="23.1" customHeight="1" x14ac:dyDescent="0.3">
      <c r="A60" s="5">
        <v>57</v>
      </c>
      <c r="B60" s="5" t="s">
        <v>313</v>
      </c>
      <c r="C60" s="14" t="s">
        <v>314</v>
      </c>
      <c r="D60" s="5" t="s">
        <v>541</v>
      </c>
      <c r="E60" s="5" t="s">
        <v>492</v>
      </c>
      <c r="F60" s="5" t="str">
        <f>REPT(CHAR(160),10)&amp;Table1104611172[[#This Row],[Column1]]</f>
        <v>          C</v>
      </c>
      <c r="G60" s="107"/>
      <c r="H60" s="107">
        <f>'RP 1'!Q59</f>
        <v>2.2000000000000002</v>
      </c>
      <c r="I60" s="107">
        <f>'RP 1'!W59</f>
        <v>3</v>
      </c>
      <c r="J60" s="107" t="e">
        <f>'RP 1'!#REF!</f>
        <v>#REF!</v>
      </c>
      <c r="K60" s="107" t="e">
        <f>'RP 1'!#REF!</f>
        <v>#REF!</v>
      </c>
      <c r="L60" s="107"/>
      <c r="M60" s="107">
        <f>'RP 1'!AU59</f>
        <v>3</v>
      </c>
      <c r="N60" s="107">
        <f>'RP 1'!AZ59</f>
        <v>3</v>
      </c>
      <c r="O60" s="107">
        <f>'RP 1'!BG59</f>
        <v>0</v>
      </c>
      <c r="P60" s="113"/>
      <c r="Q60" s="107"/>
      <c r="R60" s="107">
        <f>'R P- 2'!Q59</f>
        <v>2</v>
      </c>
      <c r="S60" s="107">
        <f>'R P- 2'!W59</f>
        <v>2</v>
      </c>
      <c r="T60" s="107">
        <f>'R P- 2'!AC59</f>
        <v>2</v>
      </c>
      <c r="U60" s="107">
        <f>'R P- 2'!AI59</f>
        <v>2</v>
      </c>
      <c r="V60" s="107"/>
      <c r="W60" s="107">
        <f>'R P- 2'!AU59</f>
        <v>2</v>
      </c>
      <c r="X60" s="107">
        <f>'R P- 2'!BA59</f>
        <v>1.8333333333333333</v>
      </c>
      <c r="Y60" s="107">
        <f>'R P- 2'!BG59</f>
        <v>2</v>
      </c>
      <c r="Z60" s="113"/>
      <c r="AA60" s="107"/>
      <c r="AB60" s="107" t="str">
        <f>'R P - 3'!Q59</f>
        <v>0</v>
      </c>
      <c r="AC60" s="107" t="str">
        <f>'R P - 3'!W59</f>
        <v>0</v>
      </c>
      <c r="AD60" s="107">
        <f>'R P - 3'!AC59</f>
        <v>0</v>
      </c>
      <c r="AE60" s="107" t="str">
        <f>'R P - 3'!AI59</f>
        <v>0</v>
      </c>
      <c r="AF60" s="107"/>
      <c r="AG60" s="112" t="str">
        <f>'R P - 3'!AU59</f>
        <v>0</v>
      </c>
      <c r="AH60" s="112" t="str">
        <f>'R P - 3'!BA59</f>
        <v>0</v>
      </c>
      <c r="AI60" s="107" t="str">
        <f>'R P - 3'!BG59</f>
        <v>0</v>
      </c>
      <c r="AJ60" s="113"/>
      <c r="AK60" s="107"/>
      <c r="AL60" s="107" t="str">
        <f>'R P -4'!Q59</f>
        <v>0</v>
      </c>
      <c r="AM60" s="107" t="str">
        <f>'R P -4'!W59</f>
        <v>0</v>
      </c>
      <c r="AN60" s="107" t="str">
        <f>'R P -4'!AC59</f>
        <v>0</v>
      </c>
      <c r="AO60" s="107" t="str">
        <f>'R P -4'!AI59</f>
        <v>0</v>
      </c>
      <c r="AP60" s="107"/>
      <c r="AQ60" s="107" t="str">
        <f>'R P -4'!AU59</f>
        <v>0</v>
      </c>
      <c r="AR60" s="107" t="str">
        <f>'R P -4'!BA59</f>
        <v>0</v>
      </c>
      <c r="AS60" s="107" t="str">
        <f>'R P -4'!BG59</f>
        <v>0</v>
      </c>
      <c r="AT60" s="113"/>
      <c r="AU60" s="107"/>
      <c r="AV60" s="107" t="str">
        <f>'Reflection -1 '!R59</f>
        <v>0</v>
      </c>
      <c r="AW60" s="107"/>
      <c r="AX60" s="107"/>
      <c r="AY60" s="107"/>
      <c r="AZ60" s="107"/>
      <c r="BA60" s="112"/>
      <c r="BB60" s="112" t="str">
        <f>'Reflection -1 '!BB59</f>
        <v>0</v>
      </c>
      <c r="BC60" s="113"/>
      <c r="BD60" s="107"/>
      <c r="BE60" s="107" t="str">
        <f>'Reflection -2'!Q59</f>
        <v>0</v>
      </c>
      <c r="BF60" s="107"/>
      <c r="BG60" s="107"/>
      <c r="BH60" s="107"/>
      <c r="BI60" s="107"/>
      <c r="BJ60" s="107"/>
      <c r="BK60" s="107" t="str">
        <f>'Reflection -2'!BA59</f>
        <v>0</v>
      </c>
      <c r="BL60" s="113"/>
      <c r="BM60" s="107"/>
      <c r="BN60" s="107" t="str">
        <f>'Reflection -3'!Q59</f>
        <v>0</v>
      </c>
      <c r="BO60" s="107"/>
      <c r="BP60" s="107"/>
      <c r="BQ60" s="107"/>
      <c r="BR60" s="107"/>
      <c r="BS60" s="107"/>
      <c r="BT60" s="107" t="str">
        <f>'Reflection -3'!BA59</f>
        <v>0</v>
      </c>
      <c r="BU60" s="113"/>
      <c r="BV60" s="107"/>
      <c r="BW60" s="107" t="str">
        <f>'Reflection -3'!Q59</f>
        <v>0</v>
      </c>
      <c r="BX60" s="107"/>
      <c r="BY60" s="107"/>
      <c r="BZ60" s="107"/>
      <c r="CA60" s="107"/>
      <c r="CB60" s="107"/>
      <c r="CC60" s="107" t="str">
        <f>'Reflection -4'!BA59</f>
        <v>0</v>
      </c>
      <c r="CD60" s="113"/>
      <c r="CE60" s="107"/>
      <c r="CF60" s="107"/>
      <c r="CG60" s="107"/>
      <c r="CH60" s="107">
        <f>Table121516589[[#This Row],[Column30]]</f>
        <v>0</v>
      </c>
      <c r="CI60" s="107"/>
      <c r="CJ60" s="107"/>
      <c r="CK60" s="107">
        <f>Table121516589[[#This Row],[Column48]]</f>
        <v>0</v>
      </c>
      <c r="CL60" s="107">
        <f>Table121516589[[#This Row],[Column54]]</f>
        <v>0</v>
      </c>
      <c r="CM60" s="113"/>
      <c r="CN60" s="107"/>
      <c r="CO60" s="107"/>
      <c r="CP60" s="107"/>
      <c r="CQ60" s="107" t="e">
        <f>#REF!</f>
        <v>#REF!</v>
      </c>
      <c r="CR60" s="107"/>
      <c r="CS60" s="107"/>
      <c r="CT60" s="107" t="e">
        <f>#REF!</f>
        <v>#REF!</v>
      </c>
      <c r="CU60" s="107" t="e">
        <f>#REF!</f>
        <v>#REF!</v>
      </c>
      <c r="CV60" s="109"/>
      <c r="CW60" s="107"/>
      <c r="CX60" s="107"/>
      <c r="CY60" s="107"/>
      <c r="CZ60" s="107" t="e">
        <f>#REF!</f>
        <v>#REF!</v>
      </c>
      <c r="DA60" s="107"/>
      <c r="DB60" s="107"/>
      <c r="DC60" s="107" t="e">
        <f>#REF!</f>
        <v>#REF!</v>
      </c>
      <c r="DD60" s="107" t="e">
        <f>#REF!</f>
        <v>#REF!</v>
      </c>
      <c r="DE60" s="109"/>
      <c r="DF60" s="107"/>
      <c r="DG60" s="107"/>
      <c r="DH60" s="107"/>
      <c r="DI60" s="107">
        <f>'D W-4'!AS58</f>
        <v>0</v>
      </c>
      <c r="DJ60" s="107"/>
      <c r="DK60" s="107"/>
      <c r="DL60" s="107"/>
      <c r="DM60" s="107" t="e">
        <f>#REF!</f>
        <v>#REF!</v>
      </c>
      <c r="DN60" s="109"/>
      <c r="DO60" s="112">
        <v>0</v>
      </c>
      <c r="DP6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2.1</v>
      </c>
      <c r="DQ60" s="107">
        <f>AVERAGE(Table1104611172[[#This Row],[Column4]],Table1104611172[[#This Row],[Column13]],Table1104611172[[#This Row],[Column22]],Table1104611172[[#This Row],[Column31]])</f>
        <v>2.5</v>
      </c>
      <c r="DR6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0" s="107" t="e">
        <f>AVERAGE(Table1104611172[[#This Row],[Column6]],Table1104611172[[#This Row],[Column15]],Table1104611172[[#This Row],[Column24]],Table1104611172[[#This Row],[Column33]])</f>
        <v>#REF!</v>
      </c>
      <c r="DT60" s="112"/>
      <c r="DU6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0" s="108"/>
      <c r="DX60" s="108">
        <f>'R P -4'!CT60</f>
        <v>0</v>
      </c>
      <c r="DY60" s="108" t="e">
        <f>AVERAGE('Reflection -3'!CO60,'Reflection -2'!CN60,'R P -4'!CT60,'R P - 3'!CS60,'R P- 2'!CS60,#REF!)</f>
        <v>#REF!</v>
      </c>
      <c r="DZ60" s="108" t="e">
        <f>AVERAGE('Reflection -3'!CP60,'Reflection -2'!CO60,'R P- 2'!CT60,#REF!)</f>
        <v>#REF!</v>
      </c>
    </row>
    <row r="61" spans="1:130" ht="23.1" customHeight="1" x14ac:dyDescent="0.3">
      <c r="A61" s="5">
        <v>58</v>
      </c>
      <c r="B61" s="5" t="s">
        <v>315</v>
      </c>
      <c r="C61" s="14" t="s">
        <v>316</v>
      </c>
      <c r="D61" s="5" t="s">
        <v>449</v>
      </c>
      <c r="E61" s="5" t="s">
        <v>492</v>
      </c>
      <c r="F61" s="5" t="str">
        <f>REPT(CHAR(160),10)&amp;Table1104611172[[#This Row],[Column1]]</f>
        <v>          C</v>
      </c>
      <c r="G61" s="108"/>
      <c r="H61" s="108">
        <f>'RP 1'!Q60</f>
        <v>2.6</v>
      </c>
      <c r="I61" s="108">
        <f>'RP 1'!W60</f>
        <v>2</v>
      </c>
      <c r="J61" s="108" t="e">
        <f>'RP 1'!#REF!</f>
        <v>#REF!</v>
      </c>
      <c r="K61" s="108" t="e">
        <f>'RP 1'!#REF!</f>
        <v>#REF!</v>
      </c>
      <c r="L61" s="108"/>
      <c r="M61" s="108">
        <f>'RP 1'!AU60</f>
        <v>3</v>
      </c>
      <c r="N61" s="108">
        <f>'RP 1'!AZ60</f>
        <v>3</v>
      </c>
      <c r="O61" s="108">
        <f>'RP 1'!BG60</f>
        <v>0</v>
      </c>
      <c r="P61" s="111"/>
      <c r="Q61" s="108"/>
      <c r="R61" s="108">
        <f>'R P- 2'!Q60</f>
        <v>2</v>
      </c>
      <c r="S61" s="108">
        <f>'R P- 2'!W60</f>
        <v>2</v>
      </c>
      <c r="T61" s="108">
        <f>'R P- 2'!AC60</f>
        <v>2</v>
      </c>
      <c r="U61" s="108">
        <f>'R P- 2'!AI60</f>
        <v>2</v>
      </c>
      <c r="V61" s="108"/>
      <c r="W61" s="108">
        <f>'R P- 2'!AU60</f>
        <v>2</v>
      </c>
      <c r="X61" s="108">
        <f>'R P- 2'!BA60</f>
        <v>1.8333333333333333</v>
      </c>
      <c r="Y61" s="108">
        <f>'R P- 2'!BG60</f>
        <v>3</v>
      </c>
      <c r="Z61" s="111"/>
      <c r="AA61" s="108"/>
      <c r="AB61" s="108">
        <f>'R P - 3'!Q60</f>
        <v>1.4</v>
      </c>
      <c r="AC61" s="108">
        <f>'R P - 3'!W60</f>
        <v>2</v>
      </c>
      <c r="AD61" s="108">
        <f>'R P - 3'!AC60</f>
        <v>1</v>
      </c>
      <c r="AE61" s="108">
        <f>'R P - 3'!AI60</f>
        <v>1.3333333333333333</v>
      </c>
      <c r="AF61" s="108"/>
      <c r="AG61" s="110">
        <f>'R P - 3'!AU60</f>
        <v>2</v>
      </c>
      <c r="AH61" s="110">
        <f>'R P - 3'!BA60</f>
        <v>2</v>
      </c>
      <c r="AI61" s="108">
        <f>'R P - 3'!BG60</f>
        <v>2</v>
      </c>
      <c r="AJ61" s="111"/>
      <c r="AK61" s="108"/>
      <c r="AL61" s="108" t="str">
        <f>'R P -4'!Q60</f>
        <v>0</v>
      </c>
      <c r="AM61" s="108" t="str">
        <f>'R P -4'!W60</f>
        <v>0</v>
      </c>
      <c r="AN61" s="108" t="str">
        <f>'R P -4'!AC60</f>
        <v>0</v>
      </c>
      <c r="AO61" s="108" t="str">
        <f>'R P -4'!AI60</f>
        <v>0</v>
      </c>
      <c r="AP61" s="108"/>
      <c r="AQ61" s="108" t="str">
        <f>'R P -4'!AU60</f>
        <v>0</v>
      </c>
      <c r="AR61" s="108" t="str">
        <f>'R P -4'!BA60</f>
        <v>0</v>
      </c>
      <c r="AS61" s="108" t="str">
        <f>'R P -4'!BG60</f>
        <v>0</v>
      </c>
      <c r="AT61" s="111"/>
      <c r="AU61" s="108"/>
      <c r="AV61" s="108" t="str">
        <f>'Reflection -1 '!R60</f>
        <v>0</v>
      </c>
      <c r="AW61" s="108"/>
      <c r="AX61" s="108"/>
      <c r="AY61" s="108"/>
      <c r="AZ61" s="108"/>
      <c r="BA61" s="110"/>
      <c r="BB61" s="110" t="str">
        <f>'Reflection -1 '!BB60</f>
        <v>0</v>
      </c>
      <c r="BC61" s="111"/>
      <c r="BD61" s="108"/>
      <c r="BE61" s="108" t="str">
        <f>'Reflection -2'!Q60</f>
        <v>0</v>
      </c>
      <c r="BF61" s="108"/>
      <c r="BG61" s="108"/>
      <c r="BH61" s="108"/>
      <c r="BI61" s="108"/>
      <c r="BJ61" s="108"/>
      <c r="BK61" s="108" t="str">
        <f>'Reflection -2'!BA60</f>
        <v>0</v>
      </c>
      <c r="BL61" s="111"/>
      <c r="BM61" s="108"/>
      <c r="BN61" s="108" t="str">
        <f>'Reflection -3'!Q60</f>
        <v>0</v>
      </c>
      <c r="BO61" s="108"/>
      <c r="BP61" s="108"/>
      <c r="BQ61" s="108"/>
      <c r="BR61" s="108"/>
      <c r="BS61" s="108"/>
      <c r="BT61" s="108" t="str">
        <f>'Reflection -3'!BA60</f>
        <v>0</v>
      </c>
      <c r="BU61" s="111"/>
      <c r="BV61" s="108"/>
      <c r="BW61" s="108" t="str">
        <f>'Reflection -3'!Q60</f>
        <v>0</v>
      </c>
      <c r="BX61" s="108"/>
      <c r="BY61" s="108"/>
      <c r="BZ61" s="108"/>
      <c r="CA61" s="108"/>
      <c r="CB61" s="108"/>
      <c r="CC61" s="108" t="str">
        <f>'Reflection -4'!BA60</f>
        <v>0</v>
      </c>
      <c r="CD61" s="111"/>
      <c r="CE61" s="108"/>
      <c r="CF61" s="108"/>
      <c r="CG61" s="108"/>
      <c r="CH61" s="108">
        <f>Table121516589[[#This Row],[Column30]]</f>
        <v>0</v>
      </c>
      <c r="CI61" s="108"/>
      <c r="CJ61" s="108"/>
      <c r="CK61" s="108">
        <f>Table121516589[[#This Row],[Column48]]</f>
        <v>0</v>
      </c>
      <c r="CL61" s="108">
        <f>Table121516589[[#This Row],[Column54]]</f>
        <v>0</v>
      </c>
      <c r="CM61" s="111"/>
      <c r="CN61" s="108"/>
      <c r="CO61" s="108"/>
      <c r="CP61" s="108"/>
      <c r="CQ61" s="108" t="e">
        <f>#REF!</f>
        <v>#REF!</v>
      </c>
      <c r="CR61" s="108"/>
      <c r="CS61" s="108"/>
      <c r="CT61" s="108" t="e">
        <f>#REF!</f>
        <v>#REF!</v>
      </c>
      <c r="CU61" s="108" t="e">
        <f>#REF!</f>
        <v>#REF!</v>
      </c>
      <c r="CV61" s="116"/>
      <c r="CW61" s="108"/>
      <c r="CX61" s="108"/>
      <c r="CY61" s="108"/>
      <c r="CZ61" s="108" t="e">
        <f>#REF!</f>
        <v>#REF!</v>
      </c>
      <c r="DA61" s="108"/>
      <c r="DB61" s="108"/>
      <c r="DC61" s="108" t="e">
        <f>#REF!</f>
        <v>#REF!</v>
      </c>
      <c r="DD61" s="108" t="e">
        <f>#REF!</f>
        <v>#REF!</v>
      </c>
      <c r="DE61" s="116"/>
      <c r="DF61" s="108"/>
      <c r="DG61" s="108"/>
      <c r="DH61" s="108"/>
      <c r="DI61" s="108">
        <f>'D W-4'!AS59</f>
        <v>0</v>
      </c>
      <c r="DJ61" s="108"/>
      <c r="DK61" s="108"/>
      <c r="DL61" s="108"/>
      <c r="DM61" s="108" t="e">
        <f>#REF!</f>
        <v>#REF!</v>
      </c>
      <c r="DN61" s="116"/>
      <c r="DO61" s="112">
        <v>0</v>
      </c>
      <c r="DP6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</v>
      </c>
      <c r="DQ61" s="108">
        <f>AVERAGE(Table1104611172[[#This Row],[Column4]],Table1104611172[[#This Row],[Column13]],Table1104611172[[#This Row],[Column22]],Table1104611172[[#This Row],[Column31]])</f>
        <v>2</v>
      </c>
      <c r="DR6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1" s="108" t="e">
        <f>AVERAGE(Table1104611172[[#This Row],[Column6]],Table1104611172[[#This Row],[Column15]],Table1104611172[[#This Row],[Column24]],Table1104611172[[#This Row],[Column33]])</f>
        <v>#REF!</v>
      </c>
      <c r="DT61" s="112"/>
      <c r="DU6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1" s="108"/>
      <c r="DX61" s="108">
        <f>'R P -4'!CT61</f>
        <v>0</v>
      </c>
      <c r="DY61" s="107" t="e">
        <f>AVERAGE('Reflection -3'!CO61,'Reflection -2'!CN61,'R P -4'!CT61,'R P - 3'!CS61,'R P- 2'!CS61,#REF!)</f>
        <v>#REF!</v>
      </c>
      <c r="DZ61" s="107" t="e">
        <f>AVERAGE('Reflection -3'!CP61,'Reflection -2'!CO61,'R P- 2'!CT61,#REF!)</f>
        <v>#REF!</v>
      </c>
    </row>
    <row r="62" spans="1:130" ht="23.1" customHeight="1" x14ac:dyDescent="0.3">
      <c r="A62" s="5">
        <v>59</v>
      </c>
      <c r="B62" s="5" t="s">
        <v>125</v>
      </c>
      <c r="C62" s="14" t="s">
        <v>126</v>
      </c>
      <c r="D62" s="5" t="s">
        <v>449</v>
      </c>
      <c r="E62" s="5" t="s">
        <v>34</v>
      </c>
      <c r="F62" s="5" t="str">
        <f>REPT(CHAR(160),10)&amp;Table1104611172[[#This Row],[Column1]]</f>
        <v>          A</v>
      </c>
      <c r="G62" s="107"/>
      <c r="H62" s="107">
        <f>'RP 1'!Q61</f>
        <v>2.6</v>
      </c>
      <c r="I62" s="107">
        <f>'RP 1'!W61</f>
        <v>4</v>
      </c>
      <c r="J62" s="107" t="e">
        <f>'RP 1'!#REF!</f>
        <v>#REF!</v>
      </c>
      <c r="K62" s="107" t="e">
        <f>'RP 1'!#REF!</f>
        <v>#REF!</v>
      </c>
      <c r="L62" s="107"/>
      <c r="M62" s="107">
        <f>'RP 1'!AU61</f>
        <v>1</v>
      </c>
      <c r="N62" s="107">
        <f>'RP 1'!AZ61</f>
        <v>4</v>
      </c>
      <c r="O62" s="107">
        <f>'RP 1'!BG61</f>
        <v>0</v>
      </c>
      <c r="P62" s="113"/>
      <c r="Q62" s="107"/>
      <c r="R62" s="107">
        <f>'R P- 2'!Q61</f>
        <v>2.8</v>
      </c>
      <c r="S62" s="107">
        <f>'R P- 2'!W61</f>
        <v>2.6666666666666665</v>
      </c>
      <c r="T62" s="107">
        <f>'R P- 2'!AC61</f>
        <v>1.5</v>
      </c>
      <c r="U62" s="107">
        <f>'R P- 2'!AI61</f>
        <v>3</v>
      </c>
      <c r="V62" s="107"/>
      <c r="W62" s="107">
        <f>'R P- 2'!AU61</f>
        <v>2</v>
      </c>
      <c r="X62" s="107">
        <f>'R P- 2'!BA61</f>
        <v>3.5</v>
      </c>
      <c r="Y62" s="107">
        <f>'R P- 2'!BG61</f>
        <v>4</v>
      </c>
      <c r="Z62" s="113"/>
      <c r="AA62" s="107"/>
      <c r="AB62" s="107">
        <f>'R P - 3'!Q61</f>
        <v>1.4</v>
      </c>
      <c r="AC62" s="107">
        <f>'R P - 3'!W61</f>
        <v>0</v>
      </c>
      <c r="AD62" s="107">
        <f>'R P - 3'!AC61</f>
        <v>0</v>
      </c>
      <c r="AE62" s="107">
        <f>'R P - 3'!AI61</f>
        <v>0</v>
      </c>
      <c r="AF62" s="107"/>
      <c r="AG62" s="112">
        <f>'R P - 3'!AU61</f>
        <v>0</v>
      </c>
      <c r="AH62" s="112">
        <f>'R P - 3'!BA61</f>
        <v>0</v>
      </c>
      <c r="AI62" s="107">
        <f>'R P - 3'!BG61</f>
        <v>0</v>
      </c>
      <c r="AJ62" s="113"/>
      <c r="AK62" s="107"/>
      <c r="AL62" s="107">
        <f>'R P -4'!Q61</f>
        <v>3</v>
      </c>
      <c r="AM62" s="107">
        <f>'R P -4'!W61</f>
        <v>4</v>
      </c>
      <c r="AN62" s="107">
        <f>'R P -4'!AC61</f>
        <v>2.5</v>
      </c>
      <c r="AO62" s="107">
        <f>'R P -4'!AI61</f>
        <v>3</v>
      </c>
      <c r="AP62" s="107"/>
      <c r="AQ62" s="107">
        <f>'R P -4'!AU61</f>
        <v>4</v>
      </c>
      <c r="AR62" s="107">
        <f>'R P -4'!BA61</f>
        <v>3</v>
      </c>
      <c r="AS62" s="107">
        <f>'R P -4'!BG61</f>
        <v>3.5</v>
      </c>
      <c r="AT62" s="113"/>
      <c r="AU62" s="107"/>
      <c r="AV62" s="107">
        <f>'Reflection -1 '!R61</f>
        <v>3</v>
      </c>
      <c r="AW62" s="107"/>
      <c r="AX62" s="107"/>
      <c r="AY62" s="107"/>
      <c r="AZ62" s="107"/>
      <c r="BA62" s="112"/>
      <c r="BB62" s="112">
        <f>'Reflection -1 '!BB61</f>
        <v>4</v>
      </c>
      <c r="BC62" s="113"/>
      <c r="BD62" s="107"/>
      <c r="BE62" s="107">
        <f>'Reflection -2'!Q61</f>
        <v>2.3333333333333335</v>
      </c>
      <c r="BF62" s="107"/>
      <c r="BG62" s="107"/>
      <c r="BH62" s="107"/>
      <c r="BI62" s="107"/>
      <c r="BJ62" s="107"/>
      <c r="BK62" s="107">
        <f>'Reflection -2'!BA61</f>
        <v>2.5</v>
      </c>
      <c r="BL62" s="113"/>
      <c r="BM62" s="107"/>
      <c r="BN62" s="107">
        <f>'Reflection -3'!Q61</f>
        <v>3</v>
      </c>
      <c r="BO62" s="107"/>
      <c r="BP62" s="107"/>
      <c r="BQ62" s="107"/>
      <c r="BR62" s="107"/>
      <c r="BS62" s="107"/>
      <c r="BT62" s="107">
        <f>'Reflection -3'!BA61</f>
        <v>1.6666666666666667</v>
      </c>
      <c r="BU62" s="113"/>
      <c r="BV62" s="107"/>
      <c r="BW62" s="107">
        <f>'Reflection -3'!Q61</f>
        <v>3</v>
      </c>
      <c r="BX62" s="107"/>
      <c r="BY62" s="107"/>
      <c r="BZ62" s="107"/>
      <c r="CA62" s="107"/>
      <c r="CB62" s="107"/>
      <c r="CC62" s="107">
        <f>'Reflection -4'!BA61</f>
        <v>2.5</v>
      </c>
      <c r="CD62" s="113"/>
      <c r="CE62" s="107"/>
      <c r="CF62" s="107"/>
      <c r="CG62" s="107"/>
      <c r="CH62" s="107">
        <f>Table121516589[[#This Row],[Column30]]</f>
        <v>0</v>
      </c>
      <c r="CI62" s="107"/>
      <c r="CJ62" s="107"/>
      <c r="CK62" s="107">
        <f>Table121516589[[#This Row],[Column48]]</f>
        <v>0</v>
      </c>
      <c r="CL62" s="107">
        <f>Table121516589[[#This Row],[Column54]]</f>
        <v>0</v>
      </c>
      <c r="CM62" s="113"/>
      <c r="CN62" s="107"/>
      <c r="CO62" s="107"/>
      <c r="CP62" s="107"/>
      <c r="CQ62" s="107" t="e">
        <f>#REF!</f>
        <v>#REF!</v>
      </c>
      <c r="CR62" s="107"/>
      <c r="CS62" s="107"/>
      <c r="CT62" s="107" t="e">
        <f>#REF!</f>
        <v>#REF!</v>
      </c>
      <c r="CU62" s="107" t="e">
        <f>#REF!</f>
        <v>#REF!</v>
      </c>
      <c r="CV62" s="109"/>
      <c r="CW62" s="107"/>
      <c r="CX62" s="107"/>
      <c r="CY62" s="107"/>
      <c r="CZ62" s="107" t="e">
        <f>#REF!</f>
        <v>#REF!</v>
      </c>
      <c r="DA62" s="107"/>
      <c r="DB62" s="107"/>
      <c r="DC62" s="107" t="e">
        <f>#REF!</f>
        <v>#REF!</v>
      </c>
      <c r="DD62" s="107" t="e">
        <f>#REF!</f>
        <v>#REF!</v>
      </c>
      <c r="DE62" s="109"/>
      <c r="DF62" s="107"/>
      <c r="DG62" s="107"/>
      <c r="DH62" s="107"/>
      <c r="DI62" s="107">
        <f>'D W-4'!AS60</f>
        <v>0</v>
      </c>
      <c r="DJ62" s="107"/>
      <c r="DK62" s="107"/>
      <c r="DL62" s="107"/>
      <c r="DM62" s="107" t="e">
        <f>#REF!</f>
        <v>#REF!</v>
      </c>
      <c r="DN62" s="109"/>
      <c r="DO62" s="112">
        <v>0</v>
      </c>
      <c r="DP6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2.6416666666666666</v>
      </c>
      <c r="DQ62" s="107">
        <f>AVERAGE(Table1104611172[[#This Row],[Column4]],Table1104611172[[#This Row],[Column13]],Table1104611172[[#This Row],[Column22]],Table1104611172[[#This Row],[Column31]])</f>
        <v>2.6666666666666665</v>
      </c>
      <c r="DR6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2" s="107" t="e">
        <f>AVERAGE(Table1104611172[[#This Row],[Column6]],Table1104611172[[#This Row],[Column15]],Table1104611172[[#This Row],[Column24]],Table1104611172[[#This Row],[Column33]])</f>
        <v>#REF!</v>
      </c>
      <c r="DT62" s="112"/>
      <c r="DU6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2" s="108"/>
      <c r="DX62" s="108">
        <f>'R P -4'!CT62</f>
        <v>0</v>
      </c>
      <c r="DY62" s="108" t="e">
        <f>AVERAGE('Reflection -3'!CO62,'Reflection -2'!CN62,'R P -4'!CT62,'R P - 3'!CS62,'R P- 2'!CS62,#REF!)</f>
        <v>#REF!</v>
      </c>
      <c r="DZ62" s="108" t="e">
        <f>AVERAGE('Reflection -3'!CP62,'Reflection -2'!CO62,'R P- 2'!CT62,#REF!)</f>
        <v>#REF!</v>
      </c>
    </row>
    <row r="63" spans="1:130" ht="23.1" customHeight="1" x14ac:dyDescent="0.3">
      <c r="A63" s="5">
        <v>60</v>
      </c>
      <c r="B63" s="5" t="s">
        <v>41</v>
      </c>
      <c r="C63" s="14" t="s">
        <v>42</v>
      </c>
      <c r="D63" s="5" t="s">
        <v>449</v>
      </c>
      <c r="E63" s="5" t="s">
        <v>34</v>
      </c>
      <c r="F63" s="5" t="str">
        <f>REPT(CHAR(160),10)&amp;Table1104611172[[#This Row],[Column1]]</f>
        <v>          A</v>
      </c>
      <c r="G63" s="108"/>
      <c r="H63" s="108" t="str">
        <f>'RP 1'!Q62</f>
        <v>0</v>
      </c>
      <c r="I63" s="108" t="str">
        <f>'RP 1'!W62</f>
        <v>0</v>
      </c>
      <c r="J63" s="108" t="e">
        <f>'RP 1'!#REF!</f>
        <v>#REF!</v>
      </c>
      <c r="K63" s="108" t="e">
        <f>'RP 1'!#REF!</f>
        <v>#REF!</v>
      </c>
      <c r="L63" s="108"/>
      <c r="M63" s="108" t="str">
        <f>'RP 1'!AU62</f>
        <v>0</v>
      </c>
      <c r="N63" s="108" t="str">
        <f>'RP 1'!AZ62</f>
        <v>0</v>
      </c>
      <c r="O63" s="108" t="str">
        <f>'RP 1'!BG62</f>
        <v>0</v>
      </c>
      <c r="P63" s="111"/>
      <c r="Q63" s="108"/>
      <c r="R63" s="108" t="str">
        <f>'R P- 2'!Q62</f>
        <v>0</v>
      </c>
      <c r="S63" s="108" t="str">
        <f>'R P- 2'!W62</f>
        <v>0</v>
      </c>
      <c r="T63" s="108" t="str">
        <f>'R P- 2'!AC62</f>
        <v>0</v>
      </c>
      <c r="U63" s="108" t="str">
        <f>'R P- 2'!AI62</f>
        <v>0</v>
      </c>
      <c r="V63" s="108"/>
      <c r="W63" s="108" t="str">
        <f>'R P- 2'!AU62</f>
        <v>0</v>
      </c>
      <c r="X63" s="108" t="str">
        <f>'R P- 2'!BA62</f>
        <v>0</v>
      </c>
      <c r="Y63" s="108" t="str">
        <f>'R P- 2'!BG62</f>
        <v>0</v>
      </c>
      <c r="Z63" s="111"/>
      <c r="AA63" s="108"/>
      <c r="AB63" s="108">
        <f>'R P - 3'!Q62</f>
        <v>2.4</v>
      </c>
      <c r="AC63" s="108">
        <f>'R P - 3'!W62</f>
        <v>0</v>
      </c>
      <c r="AD63" s="108">
        <f>'R P - 3'!AC62</f>
        <v>0</v>
      </c>
      <c r="AE63" s="108">
        <f>'R P - 3'!AI62</f>
        <v>0</v>
      </c>
      <c r="AF63" s="108"/>
      <c r="AG63" s="110">
        <f>'R P - 3'!AU62</f>
        <v>0</v>
      </c>
      <c r="AH63" s="110">
        <f>'R P - 3'!BA62</f>
        <v>0</v>
      </c>
      <c r="AI63" s="108">
        <f>'R P - 3'!BG62</f>
        <v>0</v>
      </c>
      <c r="AJ63" s="111"/>
      <c r="AK63" s="108"/>
      <c r="AL63" s="108">
        <f>'R P -4'!Q62</f>
        <v>2.2000000000000002</v>
      </c>
      <c r="AM63" s="108">
        <f>'R P -4'!W62</f>
        <v>4</v>
      </c>
      <c r="AN63" s="108">
        <f>'R P -4'!AC62</f>
        <v>3.5</v>
      </c>
      <c r="AO63" s="108">
        <f>'R P -4'!AI62</f>
        <v>5</v>
      </c>
      <c r="AP63" s="108"/>
      <c r="AQ63" s="108">
        <f>'R P -4'!AU62</f>
        <v>5</v>
      </c>
      <c r="AR63" s="108">
        <f>'R P -4'!BA62</f>
        <v>4</v>
      </c>
      <c r="AS63" s="108">
        <f>'R P -4'!BG62</f>
        <v>4.5</v>
      </c>
      <c r="AT63" s="111"/>
      <c r="AU63" s="108"/>
      <c r="AV63" s="108">
        <f>'Reflection -1 '!R62</f>
        <v>3.3333333333333335</v>
      </c>
      <c r="AW63" s="108"/>
      <c r="AX63" s="108"/>
      <c r="AY63" s="108"/>
      <c r="AZ63" s="108"/>
      <c r="BA63" s="110"/>
      <c r="BB63" s="110">
        <f>'Reflection -1 '!BB62</f>
        <v>4.5</v>
      </c>
      <c r="BC63" s="111"/>
      <c r="BD63" s="108"/>
      <c r="BE63" s="108">
        <f>'Reflection -2'!Q62</f>
        <v>0</v>
      </c>
      <c r="BF63" s="108"/>
      <c r="BG63" s="108"/>
      <c r="BH63" s="108"/>
      <c r="BI63" s="108"/>
      <c r="BJ63" s="108"/>
      <c r="BK63" s="108">
        <f>'Reflection -2'!BA62</f>
        <v>0</v>
      </c>
      <c r="BL63" s="111"/>
      <c r="BM63" s="108"/>
      <c r="BN63" s="108">
        <f>'Reflection -3'!Q62</f>
        <v>0</v>
      </c>
      <c r="BO63" s="108"/>
      <c r="BP63" s="108"/>
      <c r="BQ63" s="108"/>
      <c r="BR63" s="108"/>
      <c r="BS63" s="108"/>
      <c r="BT63" s="108">
        <f>'Reflection -3'!BA62</f>
        <v>0</v>
      </c>
      <c r="BU63" s="111"/>
      <c r="BV63" s="108"/>
      <c r="BW63" s="108">
        <f>'Reflection -3'!Q62</f>
        <v>0</v>
      </c>
      <c r="BX63" s="108"/>
      <c r="BY63" s="108"/>
      <c r="BZ63" s="108"/>
      <c r="CA63" s="108"/>
      <c r="CB63" s="108"/>
      <c r="CC63" s="108">
        <f>'Reflection -4'!BA62</f>
        <v>0</v>
      </c>
      <c r="CD63" s="111"/>
      <c r="CE63" s="108"/>
      <c r="CF63" s="108"/>
      <c r="CG63" s="108"/>
      <c r="CH63" s="108">
        <f>Table121516589[[#This Row],[Column30]]</f>
        <v>0</v>
      </c>
      <c r="CI63" s="108"/>
      <c r="CJ63" s="108"/>
      <c r="CK63" s="108">
        <f>Table121516589[[#This Row],[Column48]]</f>
        <v>0</v>
      </c>
      <c r="CL63" s="108">
        <f>Table121516589[[#This Row],[Column54]]</f>
        <v>0</v>
      </c>
      <c r="CM63" s="111"/>
      <c r="CN63" s="108"/>
      <c r="CO63" s="108"/>
      <c r="CP63" s="108"/>
      <c r="CQ63" s="108" t="e">
        <f>#REF!</f>
        <v>#REF!</v>
      </c>
      <c r="CR63" s="108"/>
      <c r="CS63" s="108"/>
      <c r="CT63" s="108" t="e">
        <f>#REF!</f>
        <v>#REF!</v>
      </c>
      <c r="CU63" s="108" t="e">
        <f>#REF!</f>
        <v>#REF!</v>
      </c>
      <c r="CV63" s="116"/>
      <c r="CW63" s="108"/>
      <c r="CX63" s="108"/>
      <c r="CY63" s="108"/>
      <c r="CZ63" s="108" t="e">
        <f>#REF!</f>
        <v>#REF!</v>
      </c>
      <c r="DA63" s="108"/>
      <c r="DB63" s="108"/>
      <c r="DC63" s="108" t="e">
        <f>#REF!</f>
        <v>#REF!</v>
      </c>
      <c r="DD63" s="108" t="e">
        <f>#REF!</f>
        <v>#REF!</v>
      </c>
      <c r="DE63" s="116"/>
      <c r="DF63" s="108"/>
      <c r="DG63" s="108"/>
      <c r="DH63" s="108"/>
      <c r="DI63" s="108">
        <f>'D W-4'!AS61</f>
        <v>0</v>
      </c>
      <c r="DJ63" s="108"/>
      <c r="DK63" s="108"/>
      <c r="DL63" s="108"/>
      <c r="DM63" s="108" t="e">
        <f>#REF!</f>
        <v>#REF!</v>
      </c>
      <c r="DN63" s="116"/>
      <c r="DO63" s="112">
        <v>0</v>
      </c>
      <c r="DP6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1.3222222222222222</v>
      </c>
      <c r="DQ63" s="108">
        <f>AVERAGE(Table1104611172[[#This Row],[Column4]],Table1104611172[[#This Row],[Column13]],Table1104611172[[#This Row],[Column22]],Table1104611172[[#This Row],[Column31]])</f>
        <v>2</v>
      </c>
      <c r="DR6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3" s="108" t="e">
        <f>AVERAGE(Table1104611172[[#This Row],[Column6]],Table1104611172[[#This Row],[Column15]],Table1104611172[[#This Row],[Column24]],Table1104611172[[#This Row],[Column33]])</f>
        <v>#REF!</v>
      </c>
      <c r="DT63" s="112"/>
      <c r="DU6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3" s="108"/>
      <c r="DX63" s="108">
        <f>'R P -4'!CT63</f>
        <v>0</v>
      </c>
      <c r="DY63" s="107" t="e">
        <f>AVERAGE('Reflection -3'!CO63,'Reflection -2'!CN63,'R P -4'!CT63,'R P - 3'!CS63,'R P- 2'!CS63,#REF!)</f>
        <v>#REF!</v>
      </c>
      <c r="DZ63" s="107" t="e">
        <f>AVERAGE('Reflection -3'!CP63,'Reflection -2'!CO63,'R P- 2'!CT63,#REF!)</f>
        <v>#REF!</v>
      </c>
    </row>
    <row r="64" spans="1:130" ht="23.1" customHeight="1" x14ac:dyDescent="0.3">
      <c r="A64" s="5">
        <v>61</v>
      </c>
      <c r="B64" s="5" t="s">
        <v>127</v>
      </c>
      <c r="C64" s="14" t="s">
        <v>128</v>
      </c>
      <c r="D64" s="5" t="s">
        <v>449</v>
      </c>
      <c r="E64" s="5" t="s">
        <v>34</v>
      </c>
      <c r="F64" s="5" t="str">
        <f>REPT(CHAR(160),10)&amp;Table1104611172[[#This Row],[Column1]]</f>
        <v>          A</v>
      </c>
      <c r="G64" s="107"/>
      <c r="H64" s="107">
        <f>'RP 1'!Q63</f>
        <v>1.6</v>
      </c>
      <c r="I64" s="107">
        <f>'RP 1'!W63</f>
        <v>1</v>
      </c>
      <c r="J64" s="107" t="e">
        <f>'RP 1'!#REF!</f>
        <v>#REF!</v>
      </c>
      <c r="K64" s="107" t="e">
        <f>'RP 1'!#REF!</f>
        <v>#REF!</v>
      </c>
      <c r="L64" s="107"/>
      <c r="M64" s="107">
        <f>'RP 1'!AU63</f>
        <v>1</v>
      </c>
      <c r="N64" s="107">
        <f>'RP 1'!AZ63</f>
        <v>3</v>
      </c>
      <c r="O64" s="107">
        <f>'RP 1'!BG63</f>
        <v>0</v>
      </c>
      <c r="P64" s="113"/>
      <c r="Q64" s="107"/>
      <c r="R64" s="107">
        <f>'R P- 2'!Q63</f>
        <v>2.4</v>
      </c>
      <c r="S64" s="107">
        <f>'R P- 2'!W63</f>
        <v>3.6666666666666665</v>
      </c>
      <c r="T64" s="107">
        <f>'R P- 2'!AC63</f>
        <v>2.5</v>
      </c>
      <c r="U64" s="107">
        <f>'R P- 2'!AI63</f>
        <v>3.5</v>
      </c>
      <c r="V64" s="107"/>
      <c r="W64" s="107">
        <f>'R P- 2'!AU63</f>
        <v>2.5</v>
      </c>
      <c r="X64" s="107">
        <f>'R P- 2'!BA63</f>
        <v>3</v>
      </c>
      <c r="Y64" s="107">
        <f>'R P- 2'!BG63</f>
        <v>2</v>
      </c>
      <c r="Z64" s="113"/>
      <c r="AA64" s="107"/>
      <c r="AB64" s="107">
        <f>'R P - 3'!Q63</f>
        <v>2.2000000000000002</v>
      </c>
      <c r="AC64" s="107">
        <f>'R P - 3'!W63</f>
        <v>0</v>
      </c>
      <c r="AD64" s="107">
        <f>'R P - 3'!AC63</f>
        <v>0</v>
      </c>
      <c r="AE64" s="107">
        <f>'R P - 3'!AI63</f>
        <v>0</v>
      </c>
      <c r="AF64" s="107"/>
      <c r="AG64" s="112">
        <f>'R P - 3'!AU63</f>
        <v>0</v>
      </c>
      <c r="AH64" s="112">
        <f>'R P - 3'!BA63</f>
        <v>0</v>
      </c>
      <c r="AI64" s="107">
        <f>'R P - 3'!BG63</f>
        <v>0</v>
      </c>
      <c r="AJ64" s="113"/>
      <c r="AK64" s="107"/>
      <c r="AL64" s="107">
        <f>'R P -4'!Q63</f>
        <v>2</v>
      </c>
      <c r="AM64" s="107">
        <f>'R P -4'!W63</f>
        <v>2</v>
      </c>
      <c r="AN64" s="107">
        <f>'R P -4'!AC63</f>
        <v>2</v>
      </c>
      <c r="AO64" s="107">
        <f>'R P -4'!AI63</f>
        <v>4</v>
      </c>
      <c r="AP64" s="107"/>
      <c r="AQ64" s="107">
        <f>'R P -4'!AU63</f>
        <v>3</v>
      </c>
      <c r="AR64" s="107">
        <f>'R P -4'!BA63</f>
        <v>2</v>
      </c>
      <c r="AS64" s="107">
        <f>'R P -4'!BG63</f>
        <v>2</v>
      </c>
      <c r="AT64" s="113"/>
      <c r="AU64" s="107"/>
      <c r="AV64" s="107">
        <f>'Reflection -1 '!R63</f>
        <v>3.3333333333333335</v>
      </c>
      <c r="AW64" s="107"/>
      <c r="AX64" s="107"/>
      <c r="AY64" s="107"/>
      <c r="AZ64" s="107"/>
      <c r="BA64" s="112"/>
      <c r="BB64" s="112">
        <f>'Reflection -1 '!BB63</f>
        <v>4</v>
      </c>
      <c r="BC64" s="113"/>
      <c r="BD64" s="107"/>
      <c r="BE64" s="107">
        <f>'Reflection -2'!Q63</f>
        <v>4</v>
      </c>
      <c r="BF64" s="107"/>
      <c r="BG64" s="107"/>
      <c r="BH64" s="107"/>
      <c r="BI64" s="107"/>
      <c r="BJ64" s="107"/>
      <c r="BK64" s="107">
        <f>'Reflection -2'!BA63</f>
        <v>2.5</v>
      </c>
      <c r="BL64" s="113"/>
      <c r="BM64" s="107"/>
      <c r="BN64" s="107">
        <f>'Reflection -3'!Q63</f>
        <v>2.6666666666666665</v>
      </c>
      <c r="BO64" s="107"/>
      <c r="BP64" s="107"/>
      <c r="BQ64" s="107"/>
      <c r="BR64" s="107"/>
      <c r="BS64" s="107"/>
      <c r="BT64" s="107">
        <f>'Reflection -3'!BA63</f>
        <v>1.6666666666666667</v>
      </c>
      <c r="BU64" s="113"/>
      <c r="BV64" s="107"/>
      <c r="BW64" s="107">
        <f>'Reflection -3'!Q63</f>
        <v>2.6666666666666665</v>
      </c>
      <c r="BX64" s="107"/>
      <c r="BY64" s="107"/>
      <c r="BZ64" s="107"/>
      <c r="CA64" s="107"/>
      <c r="CB64" s="107"/>
      <c r="CC64" s="107">
        <f>'Reflection -4'!BA63</f>
        <v>2.5</v>
      </c>
      <c r="CD64" s="113"/>
      <c r="CE64" s="107"/>
      <c r="CF64" s="107"/>
      <c r="CG64" s="107"/>
      <c r="CH64" s="107">
        <f>Table121516589[[#This Row],[Column30]]</f>
        <v>0</v>
      </c>
      <c r="CI64" s="107"/>
      <c r="CJ64" s="107"/>
      <c r="CK64" s="107">
        <f>Table121516589[[#This Row],[Column48]]</f>
        <v>0</v>
      </c>
      <c r="CL64" s="107">
        <f>Table121516589[[#This Row],[Column54]]</f>
        <v>0</v>
      </c>
      <c r="CM64" s="113"/>
      <c r="CN64" s="107"/>
      <c r="CO64" s="107"/>
      <c r="CP64" s="107"/>
      <c r="CQ64" s="107" t="e">
        <f>#REF!</f>
        <v>#REF!</v>
      </c>
      <c r="CR64" s="107"/>
      <c r="CS64" s="107"/>
      <c r="CT64" s="107" t="e">
        <f>#REF!</f>
        <v>#REF!</v>
      </c>
      <c r="CU64" s="107" t="e">
        <f>#REF!</f>
        <v>#REF!</v>
      </c>
      <c r="CV64" s="109"/>
      <c r="CW64" s="107"/>
      <c r="CX64" s="107"/>
      <c r="CY64" s="107"/>
      <c r="CZ64" s="107" t="e">
        <f>#REF!</f>
        <v>#REF!</v>
      </c>
      <c r="DA64" s="107"/>
      <c r="DB64" s="107"/>
      <c r="DC64" s="107" t="e">
        <f>#REF!</f>
        <v>#REF!</v>
      </c>
      <c r="DD64" s="107" t="e">
        <f>#REF!</f>
        <v>#REF!</v>
      </c>
      <c r="DE64" s="109"/>
      <c r="DF64" s="107"/>
      <c r="DG64" s="107"/>
      <c r="DH64" s="107"/>
      <c r="DI64" s="107">
        <f>'D W-4'!AS62</f>
        <v>0</v>
      </c>
      <c r="DJ64" s="107"/>
      <c r="DK64" s="107"/>
      <c r="DL64" s="107"/>
      <c r="DM64" s="107" t="e">
        <f>#REF!</f>
        <v>#REF!</v>
      </c>
      <c r="DN64" s="109"/>
      <c r="DO64" s="112">
        <v>0</v>
      </c>
      <c r="DP6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2.6083333333333334</v>
      </c>
      <c r="DQ64" s="107">
        <f>AVERAGE(Table1104611172[[#This Row],[Column4]],Table1104611172[[#This Row],[Column13]],Table1104611172[[#This Row],[Column22]],Table1104611172[[#This Row],[Column31]])</f>
        <v>1.6666666666666665</v>
      </c>
      <c r="DR6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4" s="107" t="e">
        <f>AVERAGE(Table1104611172[[#This Row],[Column6]],Table1104611172[[#This Row],[Column15]],Table1104611172[[#This Row],[Column24]],Table1104611172[[#This Row],[Column33]])</f>
        <v>#REF!</v>
      </c>
      <c r="DT64" s="112"/>
      <c r="DU6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4" s="108"/>
      <c r="DX64" s="108">
        <f>'R P -4'!CT64</f>
        <v>0</v>
      </c>
      <c r="DY64" s="108" t="e">
        <f>AVERAGE('Reflection -3'!CO64,'Reflection -2'!CN64,'R P -4'!CT64,'R P - 3'!CS64,'R P- 2'!CS64,#REF!)</f>
        <v>#REF!</v>
      </c>
      <c r="DZ64" s="108" t="e">
        <f>AVERAGE('Reflection -3'!CP64,'Reflection -2'!CO64,'R P- 2'!CT64,#REF!)</f>
        <v>#REF!</v>
      </c>
    </row>
    <row r="65" spans="1:130" ht="23.1" customHeight="1" x14ac:dyDescent="0.3">
      <c r="A65" s="5">
        <v>62</v>
      </c>
      <c r="B65" s="5" t="s">
        <v>274</v>
      </c>
      <c r="C65" s="14" t="s">
        <v>275</v>
      </c>
      <c r="D65" s="5" t="s">
        <v>541</v>
      </c>
      <c r="E65" s="5" t="s">
        <v>160</v>
      </c>
      <c r="F65" s="5" t="str">
        <f>REPT(CHAR(160),10)&amp;Table1104611172[[#This Row],[Column1]]</f>
        <v>          B</v>
      </c>
      <c r="G65" s="108"/>
      <c r="H65" s="108">
        <f>'RP 1'!Q64</f>
        <v>3</v>
      </c>
      <c r="I65" s="108">
        <f>'RP 1'!W64</f>
        <v>3</v>
      </c>
      <c r="J65" s="108" t="e">
        <f>'RP 1'!#REF!</f>
        <v>#REF!</v>
      </c>
      <c r="K65" s="108" t="e">
        <f>'RP 1'!#REF!</f>
        <v>#REF!</v>
      </c>
      <c r="L65" s="108"/>
      <c r="M65" s="108">
        <f>'RP 1'!AU64</f>
        <v>3</v>
      </c>
      <c r="N65" s="108">
        <f>'RP 1'!AZ64</f>
        <v>2</v>
      </c>
      <c r="O65" s="108">
        <f>'RP 1'!BG64</f>
        <v>0</v>
      </c>
      <c r="P65" s="111"/>
      <c r="Q65" s="108"/>
      <c r="R65" s="108">
        <f>'R P- 2'!Q64</f>
        <v>3</v>
      </c>
      <c r="S65" s="108">
        <f>'R P- 2'!W64</f>
        <v>3</v>
      </c>
      <c r="T65" s="108">
        <f>'R P- 2'!AC64</f>
        <v>3</v>
      </c>
      <c r="U65" s="108">
        <f>'R P- 2'!AI64</f>
        <v>3</v>
      </c>
      <c r="V65" s="108"/>
      <c r="W65" s="108">
        <f>'R P- 2'!AU64</f>
        <v>3</v>
      </c>
      <c r="X65" s="108">
        <f>'R P- 2'!BA64</f>
        <v>2.75</v>
      </c>
      <c r="Y65" s="108">
        <f>'R P- 2'!BG64</f>
        <v>3</v>
      </c>
      <c r="Z65" s="111"/>
      <c r="AA65" s="108"/>
      <c r="AB65" s="108" t="str">
        <f>'R P - 3'!Q64</f>
        <v>0</v>
      </c>
      <c r="AC65" s="108" t="str">
        <f>'R P - 3'!W64</f>
        <v>0</v>
      </c>
      <c r="AD65" s="108">
        <f>'R P - 3'!AC64</f>
        <v>0</v>
      </c>
      <c r="AE65" s="108" t="str">
        <f>'R P - 3'!AI64</f>
        <v>0</v>
      </c>
      <c r="AF65" s="108"/>
      <c r="AG65" s="110" t="str">
        <f>'R P - 3'!AU64</f>
        <v>0</v>
      </c>
      <c r="AH65" s="110" t="str">
        <f>'R P - 3'!BA64</f>
        <v>0</v>
      </c>
      <c r="AI65" s="108" t="str">
        <f>'R P - 3'!BG64</f>
        <v>0</v>
      </c>
      <c r="AJ65" s="111"/>
      <c r="AK65" s="108"/>
      <c r="AL65" s="108" t="str">
        <f>'R P -4'!Q64</f>
        <v>0</v>
      </c>
      <c r="AM65" s="108" t="str">
        <f>'R P -4'!W64</f>
        <v>0</v>
      </c>
      <c r="AN65" s="108" t="str">
        <f>'R P -4'!AC64</f>
        <v>0</v>
      </c>
      <c r="AO65" s="108" t="str">
        <f>'R P -4'!AI64</f>
        <v>0</v>
      </c>
      <c r="AP65" s="108"/>
      <c r="AQ65" s="108" t="str">
        <f>'R P -4'!AU64</f>
        <v>0</v>
      </c>
      <c r="AR65" s="108" t="str">
        <f>'R P -4'!BA64</f>
        <v>0</v>
      </c>
      <c r="AS65" s="108" t="str">
        <f>'R P -4'!BG64</f>
        <v>0</v>
      </c>
      <c r="AT65" s="111"/>
      <c r="AU65" s="108"/>
      <c r="AV65" s="108">
        <f>'Reflection -1 '!R64</f>
        <v>2.3333333333333335</v>
      </c>
      <c r="AW65" s="108"/>
      <c r="AX65" s="108"/>
      <c r="AY65" s="108"/>
      <c r="AZ65" s="108"/>
      <c r="BA65" s="110"/>
      <c r="BB65" s="110">
        <f>'Reflection -1 '!BB64</f>
        <v>3</v>
      </c>
      <c r="BC65" s="111"/>
      <c r="BD65" s="108"/>
      <c r="BE65" s="108">
        <f>'Reflection -2'!Q64</f>
        <v>2.6666666666666665</v>
      </c>
      <c r="BF65" s="108"/>
      <c r="BG65" s="108"/>
      <c r="BH65" s="108"/>
      <c r="BI65" s="108"/>
      <c r="BJ65" s="108"/>
      <c r="BK65" s="108">
        <f>'Reflection -2'!BA64</f>
        <v>2.5</v>
      </c>
      <c r="BL65" s="111"/>
      <c r="BM65" s="108"/>
      <c r="BN65" s="108">
        <f>'Reflection -3'!Q64</f>
        <v>1.6666666666666667</v>
      </c>
      <c r="BO65" s="108"/>
      <c r="BP65" s="108"/>
      <c r="BQ65" s="108"/>
      <c r="BR65" s="108"/>
      <c r="BS65" s="108"/>
      <c r="BT65" s="108">
        <f>'Reflection -3'!BA64</f>
        <v>1.6666666666666667</v>
      </c>
      <c r="BU65" s="111"/>
      <c r="BV65" s="108"/>
      <c r="BW65" s="108">
        <f>'Reflection -3'!Q64</f>
        <v>1.6666666666666667</v>
      </c>
      <c r="BX65" s="108"/>
      <c r="BY65" s="108"/>
      <c r="BZ65" s="108"/>
      <c r="CA65" s="108"/>
      <c r="CB65" s="108"/>
      <c r="CC65" s="108">
        <f>'Reflection -4'!BA64</f>
        <v>2.5</v>
      </c>
      <c r="CD65" s="111"/>
      <c r="CE65" s="108"/>
      <c r="CF65" s="108"/>
      <c r="CG65" s="108"/>
      <c r="CH65" s="108">
        <f>Table121516589[[#This Row],[Column30]]</f>
        <v>0</v>
      </c>
      <c r="CI65" s="108"/>
      <c r="CJ65" s="108"/>
      <c r="CK65" s="108">
        <f>Table121516589[[#This Row],[Column48]]</f>
        <v>0</v>
      </c>
      <c r="CL65" s="108">
        <f>Table121516589[[#This Row],[Column54]]</f>
        <v>0</v>
      </c>
      <c r="CM65" s="111"/>
      <c r="CN65" s="108"/>
      <c r="CO65" s="108"/>
      <c r="CP65" s="108"/>
      <c r="CQ65" s="108" t="e">
        <f>#REF!</f>
        <v>#REF!</v>
      </c>
      <c r="CR65" s="108"/>
      <c r="CS65" s="108"/>
      <c r="CT65" s="108" t="e">
        <f>#REF!</f>
        <v>#REF!</v>
      </c>
      <c r="CU65" s="108" t="e">
        <f>#REF!</f>
        <v>#REF!</v>
      </c>
      <c r="CV65" s="116"/>
      <c r="CW65" s="108"/>
      <c r="CX65" s="108"/>
      <c r="CY65" s="108"/>
      <c r="CZ65" s="108" t="e">
        <f>#REF!</f>
        <v>#REF!</v>
      </c>
      <c r="DA65" s="108"/>
      <c r="DB65" s="108"/>
      <c r="DC65" s="108" t="e">
        <f>#REF!</f>
        <v>#REF!</v>
      </c>
      <c r="DD65" s="108" t="e">
        <f>#REF!</f>
        <v>#REF!</v>
      </c>
      <c r="DE65" s="116"/>
      <c r="DF65" s="108"/>
      <c r="DG65" s="108"/>
      <c r="DH65" s="108"/>
      <c r="DI65" s="108">
        <f>'D W-4'!AS63</f>
        <v>0</v>
      </c>
      <c r="DJ65" s="108"/>
      <c r="DK65" s="108"/>
      <c r="DL65" s="108"/>
      <c r="DM65" s="108" t="e">
        <f>#REF!</f>
        <v>#REF!</v>
      </c>
      <c r="DN65" s="116"/>
      <c r="DO65" s="112">
        <v>0</v>
      </c>
      <c r="DP6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2.3888888888888888</v>
      </c>
      <c r="DQ65" s="108">
        <f>AVERAGE(Table1104611172[[#This Row],[Column4]],Table1104611172[[#This Row],[Column13]],Table1104611172[[#This Row],[Column22]],Table1104611172[[#This Row],[Column31]])</f>
        <v>3</v>
      </c>
      <c r="DR6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5" s="108" t="e">
        <f>AVERAGE(Table1104611172[[#This Row],[Column6]],Table1104611172[[#This Row],[Column15]],Table1104611172[[#This Row],[Column24]],Table1104611172[[#This Row],[Column33]])</f>
        <v>#REF!</v>
      </c>
      <c r="DT65" s="112"/>
      <c r="DU6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5" s="108"/>
      <c r="DX65" s="108">
        <f>'R P -4'!CT65</f>
        <v>0</v>
      </c>
      <c r="DY65" s="107" t="e">
        <f>AVERAGE('Reflection -3'!CO65,'Reflection -2'!CN65,'R P -4'!CT65,'R P - 3'!CS65,'R P- 2'!CS65,#REF!)</f>
        <v>#REF!</v>
      </c>
      <c r="DZ65" s="107" t="e">
        <f>AVERAGE('Reflection -3'!CP65,'Reflection -2'!CO65,'R P- 2'!CT65,#REF!)</f>
        <v>#REF!</v>
      </c>
    </row>
    <row r="66" spans="1:130" ht="23.1" customHeight="1" x14ac:dyDescent="0.3">
      <c r="A66" s="5">
        <v>63</v>
      </c>
      <c r="B66" s="5" t="s">
        <v>59</v>
      </c>
      <c r="C66" s="14" t="s">
        <v>60</v>
      </c>
      <c r="D66" s="5" t="s">
        <v>449</v>
      </c>
      <c r="E66" s="5" t="s">
        <v>34</v>
      </c>
      <c r="F66" s="5" t="str">
        <f>REPT(CHAR(160),10)&amp;Table1104611172[[#This Row],[Column1]]</f>
        <v>          A</v>
      </c>
      <c r="G66" s="107"/>
      <c r="H66" s="107">
        <f>'RP 1'!Q65</f>
        <v>3.2</v>
      </c>
      <c r="I66" s="107">
        <f>'RP 1'!W65</f>
        <v>3</v>
      </c>
      <c r="J66" s="107" t="e">
        <f>'RP 1'!#REF!</f>
        <v>#REF!</v>
      </c>
      <c r="K66" s="107" t="e">
        <f>'RP 1'!#REF!</f>
        <v>#REF!</v>
      </c>
      <c r="L66" s="107"/>
      <c r="M66" s="107">
        <f>'RP 1'!AU65</f>
        <v>1</v>
      </c>
      <c r="N66" s="107">
        <f>'RP 1'!AZ65</f>
        <v>3</v>
      </c>
      <c r="O66" s="107">
        <f>'RP 1'!BG65</f>
        <v>0</v>
      </c>
      <c r="P66" s="113"/>
      <c r="Q66" s="107"/>
      <c r="R66" s="107">
        <f>'R P- 2'!Q65</f>
        <v>3.2</v>
      </c>
      <c r="S66" s="107">
        <f>'R P- 2'!W65</f>
        <v>3</v>
      </c>
      <c r="T66" s="107">
        <f>'R P- 2'!AC65</f>
        <v>3</v>
      </c>
      <c r="U66" s="107">
        <f>'R P- 2'!AI65</f>
        <v>2.5</v>
      </c>
      <c r="V66" s="107"/>
      <c r="W66" s="107">
        <f>'R P- 2'!AU65</f>
        <v>1</v>
      </c>
      <c r="X66" s="107">
        <f>'R P- 2'!BA65</f>
        <v>3</v>
      </c>
      <c r="Y66" s="107">
        <f>'R P- 2'!BG65</f>
        <v>4</v>
      </c>
      <c r="Z66" s="113"/>
      <c r="AA66" s="107"/>
      <c r="AB66" s="107">
        <f>'R P - 3'!Q65</f>
        <v>0.6</v>
      </c>
      <c r="AC66" s="107">
        <f>'R P - 3'!W65</f>
        <v>0</v>
      </c>
      <c r="AD66" s="107">
        <f>'R P - 3'!AC65</f>
        <v>0</v>
      </c>
      <c r="AE66" s="107">
        <f>'R P - 3'!AI65</f>
        <v>0</v>
      </c>
      <c r="AF66" s="107"/>
      <c r="AG66" s="112">
        <f>'R P - 3'!AU65</f>
        <v>0</v>
      </c>
      <c r="AH66" s="112">
        <f>'R P - 3'!BA65</f>
        <v>0</v>
      </c>
      <c r="AI66" s="107">
        <f>'R P - 3'!BG65</f>
        <v>0</v>
      </c>
      <c r="AJ66" s="113"/>
      <c r="AK66" s="107"/>
      <c r="AL66" s="107">
        <f>'R P -4'!Q65</f>
        <v>3</v>
      </c>
      <c r="AM66" s="107">
        <f>'R P -4'!W65</f>
        <v>3</v>
      </c>
      <c r="AN66" s="107">
        <f>'R P -4'!AC65</f>
        <v>2</v>
      </c>
      <c r="AO66" s="107">
        <f>'R P -4'!AI65</f>
        <v>2</v>
      </c>
      <c r="AP66" s="107"/>
      <c r="AQ66" s="107">
        <f>'R P -4'!AU65</f>
        <v>3</v>
      </c>
      <c r="AR66" s="107">
        <f>'R P -4'!BA65</f>
        <v>1</v>
      </c>
      <c r="AS66" s="107">
        <f>'R P -4'!BG65</f>
        <v>4.5</v>
      </c>
      <c r="AT66" s="113"/>
      <c r="AU66" s="107"/>
      <c r="AV66" s="107">
        <f>'Reflection -1 '!R65</f>
        <v>3.3333333333333335</v>
      </c>
      <c r="AW66" s="107"/>
      <c r="AX66" s="107"/>
      <c r="AY66" s="107"/>
      <c r="AZ66" s="107"/>
      <c r="BA66" s="112"/>
      <c r="BB66" s="112">
        <f>'Reflection -1 '!BB65</f>
        <v>4</v>
      </c>
      <c r="BC66" s="113"/>
      <c r="BD66" s="107"/>
      <c r="BE66" s="107">
        <f>'Reflection -2'!Q65</f>
        <v>3.6666666666666665</v>
      </c>
      <c r="BF66" s="107"/>
      <c r="BG66" s="107"/>
      <c r="BH66" s="107"/>
      <c r="BI66" s="107"/>
      <c r="BJ66" s="107"/>
      <c r="BK66" s="107">
        <f>'Reflection -2'!BA65</f>
        <v>2.5</v>
      </c>
      <c r="BL66" s="113"/>
      <c r="BM66" s="107"/>
      <c r="BN66" s="107">
        <f>'Reflection -3'!Q65</f>
        <v>0</v>
      </c>
      <c r="BO66" s="107"/>
      <c r="BP66" s="107"/>
      <c r="BQ66" s="107"/>
      <c r="BR66" s="107"/>
      <c r="BS66" s="107"/>
      <c r="BT66" s="107">
        <f>'Reflection -3'!BA65</f>
        <v>0</v>
      </c>
      <c r="BU66" s="113"/>
      <c r="BV66" s="107"/>
      <c r="BW66" s="107">
        <f>'Reflection -3'!Q65</f>
        <v>0</v>
      </c>
      <c r="BX66" s="107"/>
      <c r="BY66" s="107"/>
      <c r="BZ66" s="107"/>
      <c r="CA66" s="107"/>
      <c r="CB66" s="107"/>
      <c r="CC66" s="107">
        <f>'Reflection -4'!BA65</f>
        <v>2.5</v>
      </c>
      <c r="CD66" s="113"/>
      <c r="CE66" s="107"/>
      <c r="CF66" s="107"/>
      <c r="CG66" s="107"/>
      <c r="CH66" s="107">
        <f>Table121516589[[#This Row],[Column30]]</f>
        <v>0</v>
      </c>
      <c r="CI66" s="107"/>
      <c r="CJ66" s="107"/>
      <c r="CK66" s="107">
        <f>Table121516589[[#This Row],[Column48]]</f>
        <v>0</v>
      </c>
      <c r="CL66" s="107">
        <f>Table121516589[[#This Row],[Column54]]</f>
        <v>0</v>
      </c>
      <c r="CM66" s="113"/>
      <c r="CN66" s="107"/>
      <c r="CO66" s="107"/>
      <c r="CP66" s="107"/>
      <c r="CQ66" s="107" t="e">
        <f>#REF!</f>
        <v>#REF!</v>
      </c>
      <c r="CR66" s="107"/>
      <c r="CS66" s="107"/>
      <c r="CT66" s="107" t="e">
        <f>#REF!</f>
        <v>#REF!</v>
      </c>
      <c r="CU66" s="107" t="e">
        <f>#REF!</f>
        <v>#REF!</v>
      </c>
      <c r="CV66" s="109"/>
      <c r="CW66" s="107"/>
      <c r="CX66" s="107"/>
      <c r="CY66" s="107"/>
      <c r="CZ66" s="107" t="e">
        <f>#REF!</f>
        <v>#REF!</v>
      </c>
      <c r="DA66" s="107"/>
      <c r="DB66" s="107"/>
      <c r="DC66" s="107" t="e">
        <f>#REF!</f>
        <v>#REF!</v>
      </c>
      <c r="DD66" s="107" t="e">
        <f>#REF!</f>
        <v>#REF!</v>
      </c>
      <c r="DE66" s="109"/>
      <c r="DF66" s="107"/>
      <c r="DG66" s="107"/>
      <c r="DH66" s="107"/>
      <c r="DI66" s="107">
        <f>'D W-4'!AS64</f>
        <v>0</v>
      </c>
      <c r="DJ66" s="107"/>
      <c r="DK66" s="107"/>
      <c r="DL66" s="107"/>
      <c r="DM66" s="107" t="e">
        <f>#REF!</f>
        <v>#REF!</v>
      </c>
      <c r="DN66" s="109"/>
      <c r="DO66" s="112">
        <v>0</v>
      </c>
      <c r="DP6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2.125</v>
      </c>
      <c r="DQ66" s="107">
        <f>AVERAGE(Table1104611172[[#This Row],[Column4]],Table1104611172[[#This Row],[Column13]],Table1104611172[[#This Row],[Column22]],Table1104611172[[#This Row],[Column31]])</f>
        <v>2.25</v>
      </c>
      <c r="DR6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6" s="107" t="e">
        <f>AVERAGE(Table1104611172[[#This Row],[Column6]],Table1104611172[[#This Row],[Column15]],Table1104611172[[#This Row],[Column24]],Table1104611172[[#This Row],[Column33]])</f>
        <v>#REF!</v>
      </c>
      <c r="DT66" s="112"/>
      <c r="DU6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6" s="108"/>
      <c r="DX66" s="108">
        <f>'R P -4'!CT66</f>
        <v>0</v>
      </c>
      <c r="DY66" s="108" t="e">
        <f>AVERAGE('Reflection -3'!CO66,'Reflection -2'!CN66,'R P -4'!CT66,'R P - 3'!CS66,'R P- 2'!CS66,#REF!)</f>
        <v>#REF!</v>
      </c>
      <c r="DZ66" s="108" t="e">
        <f>AVERAGE('Reflection -3'!CP66,'Reflection -2'!CO66,'R P- 2'!CT66,#REF!)</f>
        <v>#REF!</v>
      </c>
    </row>
    <row r="67" spans="1:130" ht="23.1" customHeight="1" x14ac:dyDescent="0.3">
      <c r="A67" s="5">
        <v>64</v>
      </c>
      <c r="B67" s="5" t="s">
        <v>317</v>
      </c>
      <c r="C67" s="14" t="s">
        <v>318</v>
      </c>
      <c r="D67" s="5" t="s">
        <v>449</v>
      </c>
      <c r="E67" s="5" t="s">
        <v>492</v>
      </c>
      <c r="F67" s="5" t="str">
        <f>REPT(CHAR(160),10)&amp;Table1104611172[[#This Row],[Column1]]</f>
        <v>          C</v>
      </c>
      <c r="G67" s="108"/>
      <c r="H67" s="108">
        <f>'RP 1'!Q66</f>
        <v>2.8</v>
      </c>
      <c r="I67" s="108">
        <f>'RP 1'!W66</f>
        <v>2</v>
      </c>
      <c r="J67" s="108" t="e">
        <f>'RP 1'!#REF!</f>
        <v>#REF!</v>
      </c>
      <c r="K67" s="108" t="e">
        <f>'RP 1'!#REF!</f>
        <v>#REF!</v>
      </c>
      <c r="L67" s="108"/>
      <c r="M67" s="108">
        <f>'RP 1'!AU66</f>
        <v>3</v>
      </c>
      <c r="N67" s="108">
        <f>'RP 1'!AZ66</f>
        <v>3</v>
      </c>
      <c r="O67" s="108">
        <f>'RP 1'!BG66</f>
        <v>0</v>
      </c>
      <c r="P67" s="111"/>
      <c r="Q67" s="108"/>
      <c r="R67" s="108">
        <f>'R P- 2'!Q66</f>
        <v>2.4</v>
      </c>
      <c r="S67" s="108">
        <f>'R P- 2'!W66</f>
        <v>2</v>
      </c>
      <c r="T67" s="108">
        <f>'R P- 2'!AC66</f>
        <v>2</v>
      </c>
      <c r="U67" s="108">
        <f>'R P- 2'!AI66</f>
        <v>3</v>
      </c>
      <c r="V67" s="108"/>
      <c r="W67" s="108">
        <f>'R P- 2'!AU66</f>
        <v>2</v>
      </c>
      <c r="X67" s="108">
        <f>'R P- 2'!BA66</f>
        <v>2.9166666666666665</v>
      </c>
      <c r="Y67" s="108">
        <f>'R P- 2'!BG66</f>
        <v>4</v>
      </c>
      <c r="Z67" s="111"/>
      <c r="AA67" s="108"/>
      <c r="AB67" s="108" t="str">
        <f>'R P - 3'!Q66</f>
        <v>0</v>
      </c>
      <c r="AC67" s="108" t="str">
        <f>'R P - 3'!W66</f>
        <v>0</v>
      </c>
      <c r="AD67" s="108">
        <f>'R P - 3'!AC66</f>
        <v>0</v>
      </c>
      <c r="AE67" s="108" t="str">
        <f>'R P - 3'!AI66</f>
        <v>0</v>
      </c>
      <c r="AF67" s="108"/>
      <c r="AG67" s="110" t="str">
        <f>'R P - 3'!AU66</f>
        <v>0</v>
      </c>
      <c r="AH67" s="110" t="str">
        <f>'R P - 3'!BA66</f>
        <v>0</v>
      </c>
      <c r="AI67" s="108" t="str">
        <f>'R P - 3'!BG66</f>
        <v>0</v>
      </c>
      <c r="AJ67" s="111"/>
      <c r="AK67" s="108"/>
      <c r="AL67" s="108" t="str">
        <f>'R P -4'!Q66</f>
        <v>0</v>
      </c>
      <c r="AM67" s="108" t="str">
        <f>'R P -4'!W66</f>
        <v>0</v>
      </c>
      <c r="AN67" s="108" t="str">
        <f>'R P -4'!AC66</f>
        <v>0</v>
      </c>
      <c r="AO67" s="108" t="str">
        <f>'R P -4'!AI66</f>
        <v>0</v>
      </c>
      <c r="AP67" s="108"/>
      <c r="AQ67" s="108" t="str">
        <f>'R P -4'!AU66</f>
        <v>0</v>
      </c>
      <c r="AR67" s="108" t="str">
        <f>'R P -4'!BA66</f>
        <v>0</v>
      </c>
      <c r="AS67" s="108" t="str">
        <f>'R P -4'!BG66</f>
        <v>0</v>
      </c>
      <c r="AT67" s="111"/>
      <c r="AU67" s="108"/>
      <c r="AV67" s="108" t="str">
        <f>'Reflection -1 '!R66</f>
        <v>0</v>
      </c>
      <c r="AW67" s="108"/>
      <c r="AX67" s="108"/>
      <c r="AY67" s="108"/>
      <c r="AZ67" s="108"/>
      <c r="BA67" s="110"/>
      <c r="BB67" s="110" t="str">
        <f>'Reflection -1 '!BB66</f>
        <v>0</v>
      </c>
      <c r="BC67" s="111"/>
      <c r="BD67" s="108"/>
      <c r="BE67" s="108" t="str">
        <f>'Reflection -2'!Q66</f>
        <v>0</v>
      </c>
      <c r="BF67" s="108"/>
      <c r="BG67" s="108"/>
      <c r="BH67" s="108"/>
      <c r="BI67" s="108"/>
      <c r="BJ67" s="108"/>
      <c r="BK67" s="108" t="str">
        <f>'Reflection -2'!BA66</f>
        <v>0</v>
      </c>
      <c r="BL67" s="111"/>
      <c r="BM67" s="108"/>
      <c r="BN67" s="108" t="str">
        <f>'Reflection -3'!Q66</f>
        <v>0</v>
      </c>
      <c r="BO67" s="108"/>
      <c r="BP67" s="108"/>
      <c r="BQ67" s="108"/>
      <c r="BR67" s="108"/>
      <c r="BS67" s="108"/>
      <c r="BT67" s="108" t="str">
        <f>'Reflection -3'!BA66</f>
        <v>0</v>
      </c>
      <c r="BU67" s="111"/>
      <c r="BV67" s="108"/>
      <c r="BW67" s="108" t="str">
        <f>'Reflection -3'!Q66</f>
        <v>0</v>
      </c>
      <c r="BX67" s="108"/>
      <c r="BY67" s="108"/>
      <c r="BZ67" s="108"/>
      <c r="CA67" s="108"/>
      <c r="CB67" s="108"/>
      <c r="CC67" s="108" t="str">
        <f>'Reflection -4'!BA66</f>
        <v>0</v>
      </c>
      <c r="CD67" s="111"/>
      <c r="CE67" s="108"/>
      <c r="CF67" s="108"/>
      <c r="CG67" s="108"/>
      <c r="CH67" s="108">
        <f>Table121516589[[#This Row],[Column30]]</f>
        <v>0</v>
      </c>
      <c r="CI67" s="108"/>
      <c r="CJ67" s="108"/>
      <c r="CK67" s="108">
        <f>Table121516589[[#This Row],[Column48]]</f>
        <v>0</v>
      </c>
      <c r="CL67" s="108">
        <f>Table121516589[[#This Row],[Column54]]</f>
        <v>0</v>
      </c>
      <c r="CM67" s="111"/>
      <c r="CN67" s="108"/>
      <c r="CO67" s="108"/>
      <c r="CP67" s="108"/>
      <c r="CQ67" s="108" t="e">
        <f>#REF!</f>
        <v>#REF!</v>
      </c>
      <c r="CR67" s="108"/>
      <c r="CS67" s="108"/>
      <c r="CT67" s="108" t="e">
        <f>#REF!</f>
        <v>#REF!</v>
      </c>
      <c r="CU67" s="108" t="e">
        <f>#REF!</f>
        <v>#REF!</v>
      </c>
      <c r="CV67" s="116"/>
      <c r="CW67" s="108"/>
      <c r="CX67" s="108"/>
      <c r="CY67" s="108"/>
      <c r="CZ67" s="108" t="e">
        <f>#REF!</f>
        <v>#REF!</v>
      </c>
      <c r="DA67" s="108"/>
      <c r="DB67" s="108"/>
      <c r="DC67" s="108" t="e">
        <f>#REF!</f>
        <v>#REF!</v>
      </c>
      <c r="DD67" s="108" t="e">
        <f>#REF!</f>
        <v>#REF!</v>
      </c>
      <c r="DE67" s="116"/>
      <c r="DF67" s="108"/>
      <c r="DG67" s="108"/>
      <c r="DH67" s="108"/>
      <c r="DI67" s="108">
        <f>'D W-4'!AS65</f>
        <v>0</v>
      </c>
      <c r="DJ67" s="108"/>
      <c r="DK67" s="108"/>
      <c r="DL67" s="108"/>
      <c r="DM67" s="108" t="e">
        <f>#REF!</f>
        <v>#REF!</v>
      </c>
      <c r="DN67" s="116"/>
      <c r="DO67" s="112">
        <v>0</v>
      </c>
      <c r="DP6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2.5999999999999996</v>
      </c>
      <c r="DQ67" s="108">
        <f>AVERAGE(Table1104611172[[#This Row],[Column4]],Table1104611172[[#This Row],[Column13]],Table1104611172[[#This Row],[Column22]],Table1104611172[[#This Row],[Column31]])</f>
        <v>2</v>
      </c>
      <c r="DR6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7" s="108" t="e">
        <f>AVERAGE(Table1104611172[[#This Row],[Column6]],Table1104611172[[#This Row],[Column15]],Table1104611172[[#This Row],[Column24]],Table1104611172[[#This Row],[Column33]])</f>
        <v>#REF!</v>
      </c>
      <c r="DT67" s="112"/>
      <c r="DU6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7" s="108"/>
      <c r="DX67" s="108">
        <f>'R P -4'!CT67</f>
        <v>0</v>
      </c>
      <c r="DY67" s="107" t="e">
        <f>AVERAGE('Reflection -3'!CO67,'Reflection -2'!CN67,'R P -4'!CT67,'R P - 3'!CS67,'R P- 2'!CS67,#REF!)</f>
        <v>#REF!</v>
      </c>
      <c r="DZ67" s="107" t="e">
        <f>AVERAGE('Reflection -3'!CP67,'Reflection -2'!CO67,'R P- 2'!CT67,#REF!)</f>
        <v>#REF!</v>
      </c>
    </row>
    <row r="68" spans="1:130" ht="23.1" customHeight="1" x14ac:dyDescent="0.3">
      <c r="A68" s="5">
        <v>65</v>
      </c>
      <c r="B68" s="5" t="s">
        <v>90</v>
      </c>
      <c r="C68" s="14" t="s">
        <v>91</v>
      </c>
      <c r="D68" s="5" t="s">
        <v>449</v>
      </c>
      <c r="E68" s="5" t="s">
        <v>34</v>
      </c>
      <c r="F68" s="5" t="str">
        <f>REPT(CHAR(160),10)&amp;Table1104611172[[#This Row],[Column1]]</f>
        <v>          A</v>
      </c>
      <c r="G68" s="107"/>
      <c r="H68" s="107">
        <f>'RP 1'!Q67</f>
        <v>3</v>
      </c>
      <c r="I68" s="107">
        <f>'RP 1'!W67</f>
        <v>1</v>
      </c>
      <c r="J68" s="107" t="e">
        <f>'RP 1'!#REF!</f>
        <v>#REF!</v>
      </c>
      <c r="K68" s="107" t="e">
        <f>'RP 1'!#REF!</f>
        <v>#REF!</v>
      </c>
      <c r="L68" s="107"/>
      <c r="M68" s="107">
        <f>'RP 1'!AU67</f>
        <v>1</v>
      </c>
      <c r="N68" s="107">
        <f>'RP 1'!AZ67</f>
        <v>1</v>
      </c>
      <c r="O68" s="107">
        <f>'RP 1'!BG67</f>
        <v>0</v>
      </c>
      <c r="P68" s="113"/>
      <c r="Q68" s="107"/>
      <c r="R68" s="107">
        <f>'R P- 2'!Q67</f>
        <v>3</v>
      </c>
      <c r="S68" s="107">
        <f>'R P- 2'!W67</f>
        <v>1</v>
      </c>
      <c r="T68" s="107">
        <f>'R P- 2'!AC67</f>
        <v>1</v>
      </c>
      <c r="U68" s="107">
        <f>'R P- 2'!AI67</f>
        <v>1</v>
      </c>
      <c r="V68" s="107"/>
      <c r="W68" s="107">
        <f>'R P- 2'!AU67</f>
        <v>1</v>
      </c>
      <c r="X68" s="107">
        <f>'R P- 2'!BA67</f>
        <v>1</v>
      </c>
      <c r="Y68" s="107">
        <f>'R P- 2'!BG67</f>
        <v>4</v>
      </c>
      <c r="Z68" s="113"/>
      <c r="AA68" s="107"/>
      <c r="AB68" s="107">
        <f>'R P - 3'!Q67</f>
        <v>2.8</v>
      </c>
      <c r="AC68" s="107">
        <f>'R P - 3'!W67</f>
        <v>0</v>
      </c>
      <c r="AD68" s="107">
        <f>'R P - 3'!AC67</f>
        <v>0</v>
      </c>
      <c r="AE68" s="107">
        <f>'R P - 3'!AI67</f>
        <v>0</v>
      </c>
      <c r="AF68" s="107"/>
      <c r="AG68" s="112">
        <f>'R P - 3'!AU67</f>
        <v>0</v>
      </c>
      <c r="AH68" s="112">
        <f>'R P - 3'!BA67</f>
        <v>0</v>
      </c>
      <c r="AI68" s="107">
        <f>'R P - 3'!BG67</f>
        <v>0</v>
      </c>
      <c r="AJ68" s="113"/>
      <c r="AK68" s="107"/>
      <c r="AL68" s="107">
        <f>'R P -4'!Q67</f>
        <v>3</v>
      </c>
      <c r="AM68" s="107">
        <f>'R P -4'!W67</f>
        <v>2.3333333333333335</v>
      </c>
      <c r="AN68" s="107">
        <f>'R P -4'!AC67</f>
        <v>2.5</v>
      </c>
      <c r="AO68" s="107">
        <f>'R P -4'!AI67</f>
        <v>2</v>
      </c>
      <c r="AP68" s="107"/>
      <c r="AQ68" s="107">
        <f>'R P -4'!AU67</f>
        <v>3.3333333333333335</v>
      </c>
      <c r="AR68" s="107">
        <f>'R P -4'!BA67</f>
        <v>2</v>
      </c>
      <c r="AS68" s="107">
        <f>'R P -4'!BG67</f>
        <v>3.5</v>
      </c>
      <c r="AT68" s="113"/>
      <c r="AU68" s="107"/>
      <c r="AV68" s="107">
        <f>'Reflection -1 '!R67</f>
        <v>3.3333333333333335</v>
      </c>
      <c r="AW68" s="107"/>
      <c r="AX68" s="107"/>
      <c r="AY68" s="107"/>
      <c r="AZ68" s="107"/>
      <c r="BA68" s="112"/>
      <c r="BB68" s="112">
        <f>'Reflection -1 '!BB67</f>
        <v>4</v>
      </c>
      <c r="BC68" s="113"/>
      <c r="BD68" s="107"/>
      <c r="BE68" s="107">
        <f>'Reflection -2'!Q67</f>
        <v>3.3333333333333335</v>
      </c>
      <c r="BF68" s="107"/>
      <c r="BG68" s="107"/>
      <c r="BH68" s="107"/>
      <c r="BI68" s="107"/>
      <c r="BJ68" s="107"/>
      <c r="BK68" s="107">
        <f>'Reflection -2'!BA67</f>
        <v>2.5</v>
      </c>
      <c r="BL68" s="113"/>
      <c r="BM68" s="107"/>
      <c r="BN68" s="107">
        <f>'Reflection -3'!Q67</f>
        <v>3</v>
      </c>
      <c r="BO68" s="107"/>
      <c r="BP68" s="107"/>
      <c r="BQ68" s="107"/>
      <c r="BR68" s="107"/>
      <c r="BS68" s="107"/>
      <c r="BT68" s="107">
        <f>'Reflection -3'!BA67</f>
        <v>1.6666666666666667</v>
      </c>
      <c r="BU68" s="113"/>
      <c r="BV68" s="107"/>
      <c r="BW68" s="107">
        <f>'Reflection -3'!Q67</f>
        <v>3</v>
      </c>
      <c r="BX68" s="107"/>
      <c r="BY68" s="107"/>
      <c r="BZ68" s="107"/>
      <c r="CA68" s="107"/>
      <c r="CB68" s="107"/>
      <c r="CC68" s="107">
        <f>'Reflection -4'!BA67</f>
        <v>2.5</v>
      </c>
      <c r="CD68" s="113"/>
      <c r="CE68" s="107"/>
      <c r="CF68" s="107"/>
      <c r="CG68" s="107"/>
      <c r="CH68" s="107">
        <f>Table121516589[[#This Row],[Column30]]</f>
        <v>0</v>
      </c>
      <c r="CI68" s="107"/>
      <c r="CJ68" s="107"/>
      <c r="CK68" s="107">
        <f>Table121516589[[#This Row],[Column48]]</f>
        <v>0</v>
      </c>
      <c r="CL68" s="107">
        <f>Table121516589[[#This Row],[Column54]]</f>
        <v>0</v>
      </c>
      <c r="CM68" s="113"/>
      <c r="CN68" s="107"/>
      <c r="CO68" s="107"/>
      <c r="CP68" s="107"/>
      <c r="CQ68" s="107" t="e">
        <f>#REF!</f>
        <v>#REF!</v>
      </c>
      <c r="CR68" s="107"/>
      <c r="CS68" s="107"/>
      <c r="CT68" s="107" t="e">
        <f>#REF!</f>
        <v>#REF!</v>
      </c>
      <c r="CU68" s="107" t="e">
        <f>#REF!</f>
        <v>#REF!</v>
      </c>
      <c r="CV68" s="109"/>
      <c r="CW68" s="107"/>
      <c r="CX68" s="107"/>
      <c r="CY68" s="107"/>
      <c r="CZ68" s="107" t="e">
        <f>#REF!</f>
        <v>#REF!</v>
      </c>
      <c r="DA68" s="107"/>
      <c r="DB68" s="107"/>
      <c r="DC68" s="107" t="e">
        <f>#REF!</f>
        <v>#REF!</v>
      </c>
      <c r="DD68" s="107" t="e">
        <f>#REF!</f>
        <v>#REF!</v>
      </c>
      <c r="DE68" s="109"/>
      <c r="DF68" s="107"/>
      <c r="DG68" s="107"/>
      <c r="DH68" s="107"/>
      <c r="DI68" s="107">
        <f>'D W-4'!AS66</f>
        <v>0</v>
      </c>
      <c r="DJ68" s="107"/>
      <c r="DK68" s="107"/>
      <c r="DL68" s="107"/>
      <c r="DM68" s="107" t="e">
        <f>#REF!</f>
        <v>#REF!</v>
      </c>
      <c r="DN68" s="109"/>
      <c r="DO68" s="112">
        <v>0</v>
      </c>
      <c r="DP6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3.0583333333333336</v>
      </c>
      <c r="DQ68" s="107">
        <f>AVERAGE(Table1104611172[[#This Row],[Column4]],Table1104611172[[#This Row],[Column13]],Table1104611172[[#This Row],[Column22]],Table1104611172[[#This Row],[Column31]])</f>
        <v>1.0833333333333335</v>
      </c>
      <c r="DR6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8" s="107" t="e">
        <f>AVERAGE(Table1104611172[[#This Row],[Column6]],Table1104611172[[#This Row],[Column15]],Table1104611172[[#This Row],[Column24]],Table1104611172[[#This Row],[Column33]])</f>
        <v>#REF!</v>
      </c>
      <c r="DT68" s="112"/>
      <c r="DU6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8" s="108"/>
      <c r="DX68" s="108">
        <f>'R P -4'!CT68</f>
        <v>0</v>
      </c>
      <c r="DY68" s="108" t="e">
        <f>AVERAGE('Reflection -3'!CO68,'Reflection -2'!CN68,'R P -4'!CT68,'R P - 3'!CS68,'R P- 2'!CS68,#REF!)</f>
        <v>#REF!</v>
      </c>
      <c r="DZ68" s="108" t="e">
        <f>AVERAGE('Reflection -3'!CP68,'Reflection -2'!CO68,'R P- 2'!CT68,#REF!)</f>
        <v>#REF!</v>
      </c>
    </row>
    <row r="69" spans="1:130" ht="23.1" customHeight="1" x14ac:dyDescent="0.3">
      <c r="A69" s="5">
        <v>66</v>
      </c>
      <c r="B69" s="5" t="s">
        <v>260</v>
      </c>
      <c r="C69" s="14" t="s">
        <v>261</v>
      </c>
      <c r="D69" s="5" t="s">
        <v>449</v>
      </c>
      <c r="E69" s="5" t="s">
        <v>160</v>
      </c>
      <c r="F69" s="5" t="str">
        <f>REPT(CHAR(160),10)&amp;Table1104611172[[#This Row],[Column1]]</f>
        <v>          B</v>
      </c>
      <c r="G69" s="108"/>
      <c r="H69" s="108">
        <f>'RP 1'!Q68</f>
        <v>0</v>
      </c>
      <c r="I69" s="108">
        <f>'RP 1'!W68</f>
        <v>0</v>
      </c>
      <c r="J69" s="108" t="e">
        <f>'RP 1'!#REF!</f>
        <v>#REF!</v>
      </c>
      <c r="K69" s="108" t="e">
        <f>'RP 1'!#REF!</f>
        <v>#REF!</v>
      </c>
      <c r="L69" s="108"/>
      <c r="M69" s="108">
        <f>'RP 1'!AU68</f>
        <v>0</v>
      </c>
      <c r="N69" s="108">
        <f>'RP 1'!AZ68</f>
        <v>1</v>
      </c>
      <c r="O69" s="108">
        <f>'RP 1'!BG68</f>
        <v>0</v>
      </c>
      <c r="P69" s="111"/>
      <c r="Q69" s="108"/>
      <c r="R69" s="108">
        <f>'R P- 2'!Q68</f>
        <v>0</v>
      </c>
      <c r="S69" s="108">
        <f>'R P- 2'!W68</f>
        <v>0</v>
      </c>
      <c r="T69" s="108">
        <f>'R P- 2'!AC68</f>
        <v>0</v>
      </c>
      <c r="U69" s="108">
        <f>'R P- 2'!AI68</f>
        <v>0</v>
      </c>
      <c r="V69" s="108"/>
      <c r="W69" s="108">
        <f>'R P- 2'!AU68</f>
        <v>0</v>
      </c>
      <c r="X69" s="108">
        <f>'R P- 2'!BA68</f>
        <v>0</v>
      </c>
      <c r="Y69" s="108">
        <f>'R P- 2'!BG68</f>
        <v>0</v>
      </c>
      <c r="Z69" s="111"/>
      <c r="AA69" s="108"/>
      <c r="AB69" s="108" t="str">
        <f>'R P - 3'!Q68</f>
        <v>0</v>
      </c>
      <c r="AC69" s="108" t="str">
        <f>'R P - 3'!W68</f>
        <v>0</v>
      </c>
      <c r="AD69" s="108">
        <f>'R P - 3'!AC68</f>
        <v>0</v>
      </c>
      <c r="AE69" s="108" t="str">
        <f>'R P - 3'!AI68</f>
        <v>0</v>
      </c>
      <c r="AF69" s="108"/>
      <c r="AG69" s="110" t="str">
        <f>'R P - 3'!AU68</f>
        <v>0</v>
      </c>
      <c r="AH69" s="110" t="str">
        <f>'R P - 3'!BA68</f>
        <v>0</v>
      </c>
      <c r="AI69" s="108" t="str">
        <f>'R P - 3'!BG68</f>
        <v>0</v>
      </c>
      <c r="AJ69" s="111"/>
      <c r="AK69" s="108"/>
      <c r="AL69" s="108" t="str">
        <f>'R P -4'!Q68</f>
        <v>0</v>
      </c>
      <c r="AM69" s="108" t="str">
        <f>'R P -4'!W68</f>
        <v>0</v>
      </c>
      <c r="AN69" s="108" t="str">
        <f>'R P -4'!AC68</f>
        <v>0</v>
      </c>
      <c r="AO69" s="108" t="str">
        <f>'R P -4'!AI68</f>
        <v>0</v>
      </c>
      <c r="AP69" s="108"/>
      <c r="AQ69" s="108" t="str">
        <f>'R P -4'!AU68</f>
        <v>0</v>
      </c>
      <c r="AR69" s="108" t="str">
        <f>'R P -4'!BA68</f>
        <v>0</v>
      </c>
      <c r="AS69" s="108" t="str">
        <f>'R P -4'!BG68</f>
        <v>0</v>
      </c>
      <c r="AT69" s="111"/>
      <c r="AU69" s="108"/>
      <c r="AV69" s="108">
        <f>'Reflection -1 '!R68</f>
        <v>2.3333333333333335</v>
      </c>
      <c r="AW69" s="108"/>
      <c r="AX69" s="108"/>
      <c r="AY69" s="108"/>
      <c r="AZ69" s="108"/>
      <c r="BA69" s="110"/>
      <c r="BB69" s="110">
        <f>'Reflection -1 '!BB68</f>
        <v>3.5</v>
      </c>
      <c r="BC69" s="111"/>
      <c r="BD69" s="108"/>
      <c r="BE69" s="108">
        <f>'Reflection -2'!Q68</f>
        <v>1</v>
      </c>
      <c r="BF69" s="108"/>
      <c r="BG69" s="108"/>
      <c r="BH69" s="108"/>
      <c r="BI69" s="108"/>
      <c r="BJ69" s="108"/>
      <c r="BK69" s="108">
        <f>'Reflection -2'!BA68</f>
        <v>2.5</v>
      </c>
      <c r="BL69" s="111"/>
      <c r="BM69" s="108"/>
      <c r="BN69" s="108">
        <f>'Reflection -3'!Q68</f>
        <v>4</v>
      </c>
      <c r="BO69" s="108"/>
      <c r="BP69" s="108"/>
      <c r="BQ69" s="108"/>
      <c r="BR69" s="108"/>
      <c r="BS69" s="108"/>
      <c r="BT69" s="108">
        <f>'Reflection -3'!BA68</f>
        <v>1.6666666666666667</v>
      </c>
      <c r="BU69" s="111"/>
      <c r="BV69" s="108"/>
      <c r="BW69" s="108">
        <f>'Reflection -3'!Q68</f>
        <v>4</v>
      </c>
      <c r="BX69" s="108"/>
      <c r="BY69" s="108"/>
      <c r="BZ69" s="108"/>
      <c r="CA69" s="108"/>
      <c r="CB69" s="108"/>
      <c r="CC69" s="108">
        <f>'Reflection -4'!BA68</f>
        <v>2.5</v>
      </c>
      <c r="CD69" s="111"/>
      <c r="CE69" s="108"/>
      <c r="CF69" s="108"/>
      <c r="CG69" s="108"/>
      <c r="CH69" s="108">
        <f>Table121516589[[#This Row],[Column30]]</f>
        <v>0</v>
      </c>
      <c r="CI69" s="108"/>
      <c r="CJ69" s="108"/>
      <c r="CK69" s="108">
        <f>Table121516589[[#This Row],[Column48]]</f>
        <v>0</v>
      </c>
      <c r="CL69" s="108">
        <f>Table121516589[[#This Row],[Column54]]</f>
        <v>0</v>
      </c>
      <c r="CM69" s="111"/>
      <c r="CN69" s="108"/>
      <c r="CO69" s="108"/>
      <c r="CP69" s="108"/>
      <c r="CQ69" s="108" t="e">
        <f>#REF!</f>
        <v>#REF!</v>
      </c>
      <c r="CR69" s="108"/>
      <c r="CS69" s="108"/>
      <c r="CT69" s="108" t="e">
        <f>#REF!</f>
        <v>#REF!</v>
      </c>
      <c r="CU69" s="108" t="e">
        <f>#REF!</f>
        <v>#REF!</v>
      </c>
      <c r="CV69" s="116"/>
      <c r="CW69" s="108"/>
      <c r="CX69" s="108"/>
      <c r="CY69" s="108"/>
      <c r="CZ69" s="108" t="e">
        <f>#REF!</f>
        <v>#REF!</v>
      </c>
      <c r="DA69" s="108"/>
      <c r="DB69" s="108"/>
      <c r="DC69" s="108" t="e">
        <f>#REF!</f>
        <v>#REF!</v>
      </c>
      <c r="DD69" s="108" t="e">
        <f>#REF!</f>
        <v>#REF!</v>
      </c>
      <c r="DE69" s="116"/>
      <c r="DF69" s="108"/>
      <c r="DG69" s="108"/>
      <c r="DH69" s="108"/>
      <c r="DI69" s="108">
        <f>'D W-4'!AS67</f>
        <v>0</v>
      </c>
      <c r="DJ69" s="108"/>
      <c r="DK69" s="108"/>
      <c r="DL69" s="108"/>
      <c r="DM69" s="108" t="e">
        <f>#REF!</f>
        <v>#REF!</v>
      </c>
      <c r="DN69" s="116"/>
      <c r="DO69" s="112">
        <v>0</v>
      </c>
      <c r="DP6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1.8888888888888891</v>
      </c>
      <c r="DQ69" s="108">
        <f>AVERAGE(Table1104611172[[#This Row],[Column4]],Table1104611172[[#This Row],[Column13]],Table1104611172[[#This Row],[Column22]],Table1104611172[[#This Row],[Column31]])</f>
        <v>0</v>
      </c>
      <c r="DR6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69" s="108" t="e">
        <f>AVERAGE(Table1104611172[[#This Row],[Column6]],Table1104611172[[#This Row],[Column15]],Table1104611172[[#This Row],[Column24]],Table1104611172[[#This Row],[Column33]])</f>
        <v>#REF!</v>
      </c>
      <c r="DT69" s="112"/>
      <c r="DU6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6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69" s="108"/>
      <c r="DX69" s="108">
        <f>'R P -4'!CT69</f>
        <v>0</v>
      </c>
      <c r="DY69" s="107" t="e">
        <f>AVERAGE('Reflection -3'!CO69,'Reflection -2'!CN69,'R P -4'!CT69,'R P - 3'!CS69,'R P- 2'!CS69,#REF!)</f>
        <v>#REF!</v>
      </c>
      <c r="DZ69" s="107" t="e">
        <f>AVERAGE('Reflection -3'!CP69,'Reflection -2'!CO69,'R P- 2'!CT69,#REF!)</f>
        <v>#REF!</v>
      </c>
    </row>
    <row r="70" spans="1:130" ht="23.1" customHeight="1" x14ac:dyDescent="0.3">
      <c r="A70" s="5">
        <v>67</v>
      </c>
      <c r="B70" s="5" t="s">
        <v>276</v>
      </c>
      <c r="C70" s="14" t="s">
        <v>277</v>
      </c>
      <c r="D70" s="5" t="s">
        <v>449</v>
      </c>
      <c r="E70" s="5" t="s">
        <v>160</v>
      </c>
      <c r="F70" s="5" t="str">
        <f>REPT(CHAR(160),10)&amp;Table1104611172[[#This Row],[Column1]]</f>
        <v>          B</v>
      </c>
      <c r="G70" s="107"/>
      <c r="H70" s="107">
        <f>'RP 1'!Q69</f>
        <v>1.2</v>
      </c>
      <c r="I70" s="107">
        <f>'RP 1'!W69</f>
        <v>1</v>
      </c>
      <c r="J70" s="107" t="e">
        <f>'RP 1'!#REF!</f>
        <v>#REF!</v>
      </c>
      <c r="K70" s="107" t="e">
        <f>'RP 1'!#REF!</f>
        <v>#REF!</v>
      </c>
      <c r="L70" s="107"/>
      <c r="M70" s="107">
        <f>'RP 1'!AU69</f>
        <v>1</v>
      </c>
      <c r="N70" s="107">
        <f>'RP 1'!AZ69</f>
        <v>4</v>
      </c>
      <c r="O70" s="107">
        <f>'RP 1'!BG69</f>
        <v>0</v>
      </c>
      <c r="P70" s="113"/>
      <c r="Q70" s="107"/>
      <c r="R70" s="107">
        <f>'R P- 2'!Q69</f>
        <v>1.4</v>
      </c>
      <c r="S70" s="107">
        <f>'R P- 2'!W69</f>
        <v>1</v>
      </c>
      <c r="T70" s="107">
        <f>'R P- 2'!AC69</f>
        <v>1</v>
      </c>
      <c r="U70" s="107">
        <f>'R P- 2'!AI69</f>
        <v>1</v>
      </c>
      <c r="V70" s="107"/>
      <c r="W70" s="107">
        <f>'R P- 2'!AU69</f>
        <v>1.5</v>
      </c>
      <c r="X70" s="107">
        <f>'R P- 2'!BA69</f>
        <v>1.3333333333333333</v>
      </c>
      <c r="Y70" s="107">
        <f>'R P- 2'!BG69</f>
        <v>1</v>
      </c>
      <c r="Z70" s="113"/>
      <c r="AA70" s="107"/>
      <c r="AB70" s="107">
        <f>'R P - 3'!Q69</f>
        <v>2</v>
      </c>
      <c r="AC70" s="107">
        <f>'R P - 3'!W69</f>
        <v>0</v>
      </c>
      <c r="AD70" s="107">
        <f>'R P - 3'!AC69</f>
        <v>0</v>
      </c>
      <c r="AE70" s="107">
        <f>'R P - 3'!AI69</f>
        <v>0</v>
      </c>
      <c r="AF70" s="107"/>
      <c r="AG70" s="112">
        <f>'R P - 3'!AU69</f>
        <v>0</v>
      </c>
      <c r="AH70" s="112">
        <f>'R P - 3'!BA69</f>
        <v>0</v>
      </c>
      <c r="AI70" s="107">
        <f>'R P - 3'!BG69</f>
        <v>0</v>
      </c>
      <c r="AJ70" s="113"/>
      <c r="AK70" s="107"/>
      <c r="AL70" s="107">
        <f>'R P -4'!Q69</f>
        <v>4</v>
      </c>
      <c r="AM70" s="107">
        <f>'R P -4'!W69</f>
        <v>4</v>
      </c>
      <c r="AN70" s="107">
        <f>'R P -4'!AC69</f>
        <v>2.5</v>
      </c>
      <c r="AO70" s="107">
        <f>'R P -4'!AI69</f>
        <v>2</v>
      </c>
      <c r="AP70" s="107"/>
      <c r="AQ70" s="107">
        <f>'R P -4'!AU69</f>
        <v>4</v>
      </c>
      <c r="AR70" s="107">
        <f>'R P -4'!BA69</f>
        <v>1</v>
      </c>
      <c r="AS70" s="107">
        <f>'R P -4'!BG69</f>
        <v>4.5</v>
      </c>
      <c r="AT70" s="113"/>
      <c r="AU70" s="107"/>
      <c r="AV70" s="107">
        <f>'Reflection -1 '!R69</f>
        <v>3.6666666666666665</v>
      </c>
      <c r="AW70" s="107"/>
      <c r="AX70" s="107"/>
      <c r="AY70" s="107"/>
      <c r="AZ70" s="107"/>
      <c r="BA70" s="112"/>
      <c r="BB70" s="112">
        <f>'Reflection -1 '!BB69</f>
        <v>4.5</v>
      </c>
      <c r="BC70" s="113"/>
      <c r="BD70" s="107"/>
      <c r="BE70" s="107">
        <f>'Reflection -2'!Q69</f>
        <v>4.333333333333333</v>
      </c>
      <c r="BF70" s="107"/>
      <c r="BG70" s="107"/>
      <c r="BH70" s="107"/>
      <c r="BI70" s="107"/>
      <c r="BJ70" s="107"/>
      <c r="BK70" s="107">
        <f>'Reflection -2'!BA69</f>
        <v>2.5</v>
      </c>
      <c r="BL70" s="113"/>
      <c r="BM70" s="107"/>
      <c r="BN70" s="107">
        <f>'Reflection -3'!Q69</f>
        <v>4</v>
      </c>
      <c r="BO70" s="107"/>
      <c r="BP70" s="107"/>
      <c r="BQ70" s="107"/>
      <c r="BR70" s="107"/>
      <c r="BS70" s="107"/>
      <c r="BT70" s="107">
        <f>'Reflection -3'!BA69</f>
        <v>1.6666666666666667</v>
      </c>
      <c r="BU70" s="113"/>
      <c r="BV70" s="107"/>
      <c r="BW70" s="107">
        <f>'Reflection -3'!Q69</f>
        <v>4</v>
      </c>
      <c r="BX70" s="107"/>
      <c r="BY70" s="107"/>
      <c r="BZ70" s="107"/>
      <c r="CA70" s="107"/>
      <c r="CB70" s="107"/>
      <c r="CC70" s="107">
        <f>'Reflection -4'!BA69</f>
        <v>2.5</v>
      </c>
      <c r="CD70" s="113"/>
      <c r="CE70" s="107"/>
      <c r="CF70" s="107"/>
      <c r="CG70" s="107"/>
      <c r="CH70" s="107">
        <f>Table121516589[[#This Row],[Column30]]</f>
        <v>0</v>
      </c>
      <c r="CI70" s="107"/>
      <c r="CJ70" s="107"/>
      <c r="CK70" s="107">
        <f>Table121516589[[#This Row],[Column48]]</f>
        <v>0</v>
      </c>
      <c r="CL70" s="107">
        <f>Table121516589[[#This Row],[Column54]]</f>
        <v>0</v>
      </c>
      <c r="CM70" s="113"/>
      <c r="CN70" s="107"/>
      <c r="CO70" s="107"/>
      <c r="CP70" s="107"/>
      <c r="CQ70" s="107" t="e">
        <f>#REF!</f>
        <v>#REF!</v>
      </c>
      <c r="CR70" s="107"/>
      <c r="CS70" s="107"/>
      <c r="CT70" s="107" t="e">
        <f>#REF!</f>
        <v>#REF!</v>
      </c>
      <c r="CU70" s="107" t="e">
        <f>#REF!</f>
        <v>#REF!</v>
      </c>
      <c r="CV70" s="109"/>
      <c r="CW70" s="107"/>
      <c r="CX70" s="107"/>
      <c r="CY70" s="107"/>
      <c r="CZ70" s="107" t="e">
        <f>#REF!</f>
        <v>#REF!</v>
      </c>
      <c r="DA70" s="107"/>
      <c r="DB70" s="107"/>
      <c r="DC70" s="107" t="e">
        <f>#REF!</f>
        <v>#REF!</v>
      </c>
      <c r="DD70" s="107" t="e">
        <f>#REF!</f>
        <v>#REF!</v>
      </c>
      <c r="DE70" s="109"/>
      <c r="DF70" s="107"/>
      <c r="DG70" s="107"/>
      <c r="DH70" s="107"/>
      <c r="DI70" s="107">
        <f>'D W-4'!AS68</f>
        <v>0</v>
      </c>
      <c r="DJ70" s="107"/>
      <c r="DK70" s="107"/>
      <c r="DL70" s="107"/>
      <c r="DM70" s="107" t="e">
        <f>#REF!</f>
        <v>#REF!</v>
      </c>
      <c r="DN70" s="109"/>
      <c r="DO70" s="112">
        <v>0</v>
      </c>
      <c r="DP7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3.0749999999999997</v>
      </c>
      <c r="DQ70" s="107">
        <f>AVERAGE(Table1104611172[[#This Row],[Column4]],Table1104611172[[#This Row],[Column13]],Table1104611172[[#This Row],[Column22]],Table1104611172[[#This Row],[Column31]])</f>
        <v>1.5</v>
      </c>
      <c r="DR7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0" s="107" t="e">
        <f>AVERAGE(Table1104611172[[#This Row],[Column6]],Table1104611172[[#This Row],[Column15]],Table1104611172[[#This Row],[Column24]],Table1104611172[[#This Row],[Column33]])</f>
        <v>#REF!</v>
      </c>
      <c r="DT70" s="112"/>
      <c r="DU7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0" s="108"/>
      <c r="DX70" s="108">
        <f>'R P -4'!CT70</f>
        <v>0</v>
      </c>
      <c r="DY70" s="108" t="e">
        <f>AVERAGE('Reflection -3'!CO70,'Reflection -2'!CN70,'R P -4'!CT70,'R P - 3'!CS70,'R P- 2'!CS70,#REF!)</f>
        <v>#REF!</v>
      </c>
      <c r="DZ70" s="108" t="e">
        <f>AVERAGE('Reflection -3'!CP70,'Reflection -2'!CO70,'R P- 2'!CT70,#REF!)</f>
        <v>#REF!</v>
      </c>
    </row>
    <row r="71" spans="1:130" ht="23.1" customHeight="1" x14ac:dyDescent="0.3">
      <c r="A71" s="5">
        <v>68</v>
      </c>
      <c r="B71" s="5" t="s">
        <v>163</v>
      </c>
      <c r="C71" s="14" t="s">
        <v>164</v>
      </c>
      <c r="D71" s="5" t="s">
        <v>449</v>
      </c>
      <c r="E71" s="5" t="s">
        <v>160</v>
      </c>
      <c r="F71" s="5" t="str">
        <f>REPT(CHAR(160),10)&amp;Table1104611172[[#This Row],[Column1]]</f>
        <v>          B</v>
      </c>
      <c r="G71" s="108"/>
      <c r="H71" s="108">
        <f>'RP 1'!Q70</f>
        <v>2</v>
      </c>
      <c r="I71" s="108">
        <f>'RP 1'!W70</f>
        <v>2</v>
      </c>
      <c r="J71" s="108" t="e">
        <f>'RP 1'!#REF!</f>
        <v>#REF!</v>
      </c>
      <c r="K71" s="108" t="e">
        <f>'RP 1'!#REF!</f>
        <v>#REF!</v>
      </c>
      <c r="L71" s="108"/>
      <c r="M71" s="108">
        <f>'RP 1'!AU70</f>
        <v>2</v>
      </c>
      <c r="N71" s="108">
        <f>'RP 1'!AZ70</f>
        <v>1</v>
      </c>
      <c r="O71" s="108">
        <f>'RP 1'!BG70</f>
        <v>0</v>
      </c>
      <c r="P71" s="115"/>
      <c r="Q71" s="108"/>
      <c r="R71" s="108">
        <f>'R P- 2'!Q70</f>
        <v>2</v>
      </c>
      <c r="S71" s="108">
        <f>'R P- 2'!W70</f>
        <v>2</v>
      </c>
      <c r="T71" s="108">
        <f>'R P- 2'!AC70</f>
        <v>2</v>
      </c>
      <c r="U71" s="108">
        <f>'R P- 2'!AI70</f>
        <v>2</v>
      </c>
      <c r="V71" s="108"/>
      <c r="W71" s="108">
        <f>'R P- 2'!AU70</f>
        <v>2</v>
      </c>
      <c r="X71" s="108">
        <f>'R P- 2'!BA70</f>
        <v>1.8333333333333333</v>
      </c>
      <c r="Y71" s="108">
        <f>'R P- 2'!BG70</f>
        <v>2</v>
      </c>
      <c r="Z71" s="115"/>
      <c r="AA71" s="108"/>
      <c r="AB71" s="108" t="str">
        <f>'R P - 3'!Q70</f>
        <v>0</v>
      </c>
      <c r="AC71" s="108" t="str">
        <f>'R P - 3'!W70</f>
        <v>0</v>
      </c>
      <c r="AD71" s="108">
        <f>'R P - 3'!AC70</f>
        <v>0</v>
      </c>
      <c r="AE71" s="108" t="str">
        <f>'R P - 3'!AI70</f>
        <v>0</v>
      </c>
      <c r="AF71" s="108"/>
      <c r="AG71" s="114" t="str">
        <f>'R P - 3'!AU70</f>
        <v>0</v>
      </c>
      <c r="AH71" s="114" t="str">
        <f>'R P - 3'!BA70</f>
        <v>0</v>
      </c>
      <c r="AI71" s="108" t="str">
        <f>'R P - 3'!BG70</f>
        <v>0</v>
      </c>
      <c r="AJ71" s="115"/>
      <c r="AK71" s="108"/>
      <c r="AL71" s="108" t="str">
        <f>'R P -4'!Q70</f>
        <v>0</v>
      </c>
      <c r="AM71" s="108" t="str">
        <f>'R P -4'!W70</f>
        <v>0</v>
      </c>
      <c r="AN71" s="108" t="str">
        <f>'R P -4'!AC70</f>
        <v>0</v>
      </c>
      <c r="AO71" s="108" t="str">
        <f>'R P -4'!AI70</f>
        <v>0</v>
      </c>
      <c r="AP71" s="108"/>
      <c r="AQ71" s="108" t="str">
        <f>'R P -4'!AU70</f>
        <v>0</v>
      </c>
      <c r="AR71" s="108" t="str">
        <f>'R P -4'!BA70</f>
        <v>0</v>
      </c>
      <c r="AS71" s="108" t="str">
        <f>'R P -4'!BG70</f>
        <v>0</v>
      </c>
      <c r="AT71" s="115"/>
      <c r="AU71" s="108"/>
      <c r="AV71" s="108">
        <f>'Reflection -1 '!R70</f>
        <v>3.6666666666666665</v>
      </c>
      <c r="AW71" s="108"/>
      <c r="AX71" s="108"/>
      <c r="AY71" s="108"/>
      <c r="AZ71" s="108"/>
      <c r="BA71" s="114"/>
      <c r="BB71" s="114">
        <f>'Reflection -1 '!BB70</f>
        <v>4.5</v>
      </c>
      <c r="BC71" s="115"/>
      <c r="BD71" s="108"/>
      <c r="BE71" s="108">
        <f>'Reflection -2'!Q70</f>
        <v>3.3333333333333335</v>
      </c>
      <c r="BF71" s="108"/>
      <c r="BG71" s="108"/>
      <c r="BH71" s="108"/>
      <c r="BI71" s="108"/>
      <c r="BJ71" s="108"/>
      <c r="BK71" s="108">
        <f>'Reflection -2'!BA70</f>
        <v>2.5</v>
      </c>
      <c r="BL71" s="115"/>
      <c r="BM71" s="108"/>
      <c r="BN71" s="108">
        <f>'Reflection -3'!Q70</f>
        <v>3.3333333333333335</v>
      </c>
      <c r="BO71" s="108"/>
      <c r="BP71" s="108"/>
      <c r="BQ71" s="108"/>
      <c r="BR71" s="108"/>
      <c r="BS71" s="108"/>
      <c r="BT71" s="108">
        <f>'Reflection -3'!BA70</f>
        <v>1.6666666666666667</v>
      </c>
      <c r="BU71" s="115"/>
      <c r="BV71" s="108"/>
      <c r="BW71" s="108">
        <f>'Reflection -3'!Q70</f>
        <v>3.3333333333333335</v>
      </c>
      <c r="BX71" s="108"/>
      <c r="BY71" s="108"/>
      <c r="BZ71" s="108"/>
      <c r="CA71" s="108"/>
      <c r="CB71" s="108"/>
      <c r="CC71" s="108">
        <f>'Reflection -4'!BA70</f>
        <v>2.5</v>
      </c>
      <c r="CD71" s="115"/>
      <c r="CE71" s="108"/>
      <c r="CF71" s="108"/>
      <c r="CG71" s="108"/>
      <c r="CH71" s="108">
        <f>Table121516589[[#This Row],[Column30]]</f>
        <v>0</v>
      </c>
      <c r="CI71" s="108"/>
      <c r="CJ71" s="108"/>
      <c r="CK71" s="108">
        <f>Table121516589[[#This Row],[Column48]]</f>
        <v>0</v>
      </c>
      <c r="CL71" s="108">
        <f>Table121516589[[#This Row],[Column54]]</f>
        <v>0</v>
      </c>
      <c r="CM71" s="115"/>
      <c r="CN71" s="108"/>
      <c r="CO71" s="108"/>
      <c r="CP71" s="108"/>
      <c r="CQ71" s="108" t="e">
        <f>#REF!</f>
        <v>#REF!</v>
      </c>
      <c r="CR71" s="108"/>
      <c r="CS71" s="108"/>
      <c r="CT71" s="108" t="e">
        <f>#REF!</f>
        <v>#REF!</v>
      </c>
      <c r="CU71" s="108" t="e">
        <f>#REF!</f>
        <v>#REF!</v>
      </c>
      <c r="CV71" s="120"/>
      <c r="CW71" s="108"/>
      <c r="CX71" s="108"/>
      <c r="CY71" s="108"/>
      <c r="CZ71" s="108" t="e">
        <f>#REF!</f>
        <v>#REF!</v>
      </c>
      <c r="DA71" s="108"/>
      <c r="DB71" s="108"/>
      <c r="DC71" s="108" t="e">
        <f>#REF!</f>
        <v>#REF!</v>
      </c>
      <c r="DD71" s="108" t="e">
        <f>#REF!</f>
        <v>#REF!</v>
      </c>
      <c r="DE71" s="120"/>
      <c r="DF71" s="108"/>
      <c r="DG71" s="108"/>
      <c r="DH71" s="108"/>
      <c r="DI71" s="108">
        <f>'D W-4'!AS69</f>
        <v>0</v>
      </c>
      <c r="DJ71" s="108"/>
      <c r="DK71" s="108"/>
      <c r="DL71" s="108"/>
      <c r="DM71" s="108" t="e">
        <f>#REF!</f>
        <v>#REF!</v>
      </c>
      <c r="DN71" s="120"/>
      <c r="DO71" s="112">
        <v>0</v>
      </c>
      <c r="DP7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2.9444444444444446</v>
      </c>
      <c r="DQ71" s="108">
        <f>AVERAGE(Table1104611172[[#This Row],[Column4]],Table1104611172[[#This Row],[Column13]],Table1104611172[[#This Row],[Column22]],Table1104611172[[#This Row],[Column31]])</f>
        <v>2</v>
      </c>
      <c r="DR7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1" s="108" t="e">
        <f>AVERAGE(Table1104611172[[#This Row],[Column6]],Table1104611172[[#This Row],[Column15]],Table1104611172[[#This Row],[Column24]],Table1104611172[[#This Row],[Column33]])</f>
        <v>#REF!</v>
      </c>
      <c r="DT71" s="112"/>
      <c r="DU71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1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1" s="108"/>
      <c r="DX71" s="108">
        <f>'R P -4'!CT71</f>
        <v>0</v>
      </c>
      <c r="DY71" s="107" t="e">
        <f>AVERAGE('Reflection -3'!CO71,'Reflection -2'!CN71,'R P -4'!CT71,'R P - 3'!CS71,'R P- 2'!CS71,#REF!)</f>
        <v>#REF!</v>
      </c>
      <c r="DZ71" s="107" t="e">
        <f>AVERAGE('Reflection -3'!CP71,'Reflection -2'!CO71,'R P- 2'!CT71,#REF!)</f>
        <v>#REF!</v>
      </c>
    </row>
    <row r="72" spans="1:130" ht="23.1" customHeight="1" x14ac:dyDescent="0.3">
      <c r="A72" s="5">
        <v>69</v>
      </c>
      <c r="B72" s="5" t="s">
        <v>129</v>
      </c>
      <c r="C72" s="14" t="s">
        <v>130</v>
      </c>
      <c r="D72" s="5" t="s">
        <v>541</v>
      </c>
      <c r="E72" s="5" t="s">
        <v>34</v>
      </c>
      <c r="F72" s="5" t="str">
        <f>REPT(CHAR(160),10)&amp;Table1104611172[[#This Row],[Column1]]</f>
        <v>          A</v>
      </c>
      <c r="G72" s="107"/>
      <c r="H72" s="107">
        <f>'RP 1'!Q71</f>
        <v>0</v>
      </c>
      <c r="I72" s="107">
        <f>'RP 1'!W71</f>
        <v>0</v>
      </c>
      <c r="J72" s="107" t="e">
        <f>'RP 1'!#REF!</f>
        <v>#REF!</v>
      </c>
      <c r="K72" s="107" t="e">
        <f>'RP 1'!#REF!</f>
        <v>#REF!</v>
      </c>
      <c r="L72" s="107"/>
      <c r="M72" s="107">
        <f>'RP 1'!AU71</f>
        <v>0</v>
      </c>
      <c r="N72" s="107">
        <f>'RP 1'!AZ71</f>
        <v>0</v>
      </c>
      <c r="O72" s="107">
        <f>'RP 1'!BG71</f>
        <v>0</v>
      </c>
      <c r="P72" s="113"/>
      <c r="Q72" s="107"/>
      <c r="R72" s="107">
        <f>'R P- 2'!Q71</f>
        <v>2.2000000000000002</v>
      </c>
      <c r="S72" s="107">
        <f>'R P- 2'!W71</f>
        <v>1</v>
      </c>
      <c r="T72" s="107">
        <f>'R P- 2'!AC71</f>
        <v>1</v>
      </c>
      <c r="U72" s="107">
        <f>'R P- 2'!AI71</f>
        <v>1</v>
      </c>
      <c r="V72" s="107"/>
      <c r="W72" s="107">
        <f>'R P- 2'!AU71</f>
        <v>1</v>
      </c>
      <c r="X72" s="107">
        <f>'R P- 2'!BA71</f>
        <v>1</v>
      </c>
      <c r="Y72" s="107">
        <f>'R P- 2'!BG71</f>
        <v>1</v>
      </c>
      <c r="Z72" s="113"/>
      <c r="AA72" s="107"/>
      <c r="AB72" s="107">
        <f>'R P - 3'!Q71</f>
        <v>0.6</v>
      </c>
      <c r="AC72" s="107">
        <f>'R P - 3'!W71</f>
        <v>0</v>
      </c>
      <c r="AD72" s="107">
        <f>'R P - 3'!AC71</f>
        <v>0</v>
      </c>
      <c r="AE72" s="107">
        <f>'R P - 3'!AI71</f>
        <v>0</v>
      </c>
      <c r="AF72" s="107"/>
      <c r="AG72" s="112">
        <f>'R P - 3'!AU71</f>
        <v>0</v>
      </c>
      <c r="AH72" s="112">
        <f>'R P - 3'!BA71</f>
        <v>0</v>
      </c>
      <c r="AI72" s="107">
        <f>'R P - 3'!BG71</f>
        <v>0</v>
      </c>
      <c r="AJ72" s="113"/>
      <c r="AK72" s="107"/>
      <c r="AL72" s="107">
        <f>'R P -4'!Q71</f>
        <v>0</v>
      </c>
      <c r="AM72" s="107">
        <f>'R P -4'!W71</f>
        <v>0</v>
      </c>
      <c r="AN72" s="107">
        <f>'R P -4'!AC71</f>
        <v>0</v>
      </c>
      <c r="AO72" s="107">
        <f>'R P -4'!AI71</f>
        <v>0</v>
      </c>
      <c r="AP72" s="107"/>
      <c r="AQ72" s="107">
        <f>'R P -4'!AU71</f>
        <v>0</v>
      </c>
      <c r="AR72" s="107">
        <f>'R P -4'!BA71</f>
        <v>0</v>
      </c>
      <c r="AS72" s="107">
        <f>'R P -4'!BG71</f>
        <v>1</v>
      </c>
      <c r="AT72" s="113"/>
      <c r="AU72" s="107"/>
      <c r="AV72" s="107">
        <f>'Reflection -1 '!R71</f>
        <v>1.6666666666666667</v>
      </c>
      <c r="AW72" s="107"/>
      <c r="AX72" s="107"/>
      <c r="AY72" s="107"/>
      <c r="AZ72" s="107"/>
      <c r="BA72" s="112"/>
      <c r="BB72" s="112">
        <f>'Reflection -1 '!BB71</f>
        <v>3</v>
      </c>
      <c r="BC72" s="113"/>
      <c r="BD72" s="107"/>
      <c r="BE72" s="107">
        <f>'Reflection -2'!Q71</f>
        <v>3</v>
      </c>
      <c r="BF72" s="107"/>
      <c r="BG72" s="107"/>
      <c r="BH72" s="107"/>
      <c r="BI72" s="107"/>
      <c r="BJ72" s="107"/>
      <c r="BK72" s="107">
        <f>'Reflection -2'!BA71</f>
        <v>2.5</v>
      </c>
      <c r="BL72" s="113"/>
      <c r="BM72" s="107"/>
      <c r="BN72" s="107">
        <f>'Reflection -3'!Q71</f>
        <v>2</v>
      </c>
      <c r="BO72" s="107"/>
      <c r="BP72" s="107"/>
      <c r="BQ72" s="107"/>
      <c r="BR72" s="107"/>
      <c r="BS72" s="107"/>
      <c r="BT72" s="107">
        <f>'Reflection -3'!BA71</f>
        <v>1.6666666666666667</v>
      </c>
      <c r="BU72" s="113"/>
      <c r="BV72" s="107"/>
      <c r="BW72" s="107">
        <f>'Reflection -3'!Q71</f>
        <v>2</v>
      </c>
      <c r="BX72" s="107"/>
      <c r="BY72" s="107"/>
      <c r="BZ72" s="107"/>
      <c r="CA72" s="107"/>
      <c r="CB72" s="107"/>
      <c r="CC72" s="107">
        <f>'Reflection -4'!BA71</f>
        <v>2.5</v>
      </c>
      <c r="CD72" s="113"/>
      <c r="CE72" s="107"/>
      <c r="CF72" s="107"/>
      <c r="CG72" s="107"/>
      <c r="CH72" s="107">
        <f>Table121516589[[#This Row],[Column30]]</f>
        <v>0</v>
      </c>
      <c r="CI72" s="107"/>
      <c r="CJ72" s="107"/>
      <c r="CK72" s="107">
        <f>Table121516589[[#This Row],[Column48]]</f>
        <v>0</v>
      </c>
      <c r="CL72" s="107">
        <f>Table121516589[[#This Row],[Column54]]</f>
        <v>0</v>
      </c>
      <c r="CM72" s="113"/>
      <c r="CN72" s="107"/>
      <c r="CO72" s="107"/>
      <c r="CP72" s="107"/>
      <c r="CQ72" s="107" t="e">
        <f>#REF!</f>
        <v>#REF!</v>
      </c>
      <c r="CR72" s="107"/>
      <c r="CS72" s="107"/>
      <c r="CT72" s="107" t="e">
        <f>#REF!</f>
        <v>#REF!</v>
      </c>
      <c r="CU72" s="107" t="e">
        <f>#REF!</f>
        <v>#REF!</v>
      </c>
      <c r="CV72" s="109"/>
      <c r="CW72" s="107"/>
      <c r="CX72" s="107"/>
      <c r="CY72" s="107"/>
      <c r="CZ72" s="107" t="e">
        <f>#REF!</f>
        <v>#REF!</v>
      </c>
      <c r="DA72" s="107"/>
      <c r="DB72" s="107"/>
      <c r="DC72" s="107" t="e">
        <f>#REF!</f>
        <v>#REF!</v>
      </c>
      <c r="DD72" s="107" t="e">
        <f>#REF!</f>
        <v>#REF!</v>
      </c>
      <c r="DE72" s="109"/>
      <c r="DF72" s="107"/>
      <c r="DG72" s="107"/>
      <c r="DH72" s="107"/>
      <c r="DI72" s="107">
        <f>'D W-4'!AS70</f>
        <v>0</v>
      </c>
      <c r="DJ72" s="107"/>
      <c r="DK72" s="107"/>
      <c r="DL72" s="107"/>
      <c r="DM72" s="107" t="e">
        <f>#REF!</f>
        <v>#REF!</v>
      </c>
      <c r="DN72" s="109"/>
      <c r="DO72" s="112">
        <v>0</v>
      </c>
      <c r="DP7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1.4333333333333333</v>
      </c>
      <c r="DQ72" s="107">
        <f>AVERAGE(Table1104611172[[#This Row],[Column4]],Table1104611172[[#This Row],[Column13]],Table1104611172[[#This Row],[Column22]],Table1104611172[[#This Row],[Column31]])</f>
        <v>0.25</v>
      </c>
      <c r="DR7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2" s="107" t="e">
        <f>AVERAGE(Table1104611172[[#This Row],[Column6]],Table1104611172[[#This Row],[Column15]],Table1104611172[[#This Row],[Column24]],Table1104611172[[#This Row],[Column33]])</f>
        <v>#REF!</v>
      </c>
      <c r="DT72" s="112"/>
      <c r="DU7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2" s="108"/>
      <c r="DX72" s="108">
        <f>'R P -4'!CT72</f>
        <v>0</v>
      </c>
      <c r="DY72" s="108" t="e">
        <f>AVERAGE('Reflection -3'!CO72,'Reflection -2'!CN72,'R P -4'!CT72,'R P - 3'!CS72,'R P- 2'!CS72,#REF!)</f>
        <v>#REF!</v>
      </c>
      <c r="DZ72" s="108" t="e">
        <f>AVERAGE('Reflection -3'!CP72,'Reflection -2'!CO72,'R P- 2'!CT72,#REF!)</f>
        <v>#REF!</v>
      </c>
    </row>
    <row r="73" spans="1:130" ht="23.1" customHeight="1" x14ac:dyDescent="0.3">
      <c r="A73" s="5">
        <v>70</v>
      </c>
      <c r="B73" s="5" t="s">
        <v>319</v>
      </c>
      <c r="C73" s="14" t="s">
        <v>320</v>
      </c>
      <c r="D73" s="5" t="s">
        <v>541</v>
      </c>
      <c r="E73" s="5" t="s">
        <v>492</v>
      </c>
      <c r="F73" s="5" t="str">
        <f>REPT(CHAR(160),10)&amp;Table1104611172[[#This Row],[Column1]]</f>
        <v>          C</v>
      </c>
      <c r="G73" s="108"/>
      <c r="H73" s="108">
        <f>'RP 1'!Q72</f>
        <v>2.6</v>
      </c>
      <c r="I73" s="108">
        <f>'RP 1'!W72</f>
        <v>3</v>
      </c>
      <c r="J73" s="108" t="e">
        <f>'RP 1'!#REF!</f>
        <v>#REF!</v>
      </c>
      <c r="K73" s="108" t="e">
        <f>'RP 1'!#REF!</f>
        <v>#REF!</v>
      </c>
      <c r="L73" s="108"/>
      <c r="M73" s="108">
        <f>'RP 1'!AU72</f>
        <v>3</v>
      </c>
      <c r="N73" s="108">
        <f>'RP 1'!AZ72</f>
        <v>3</v>
      </c>
      <c r="O73" s="108">
        <f>'RP 1'!BG72</f>
        <v>0</v>
      </c>
      <c r="P73" s="111"/>
      <c r="Q73" s="108"/>
      <c r="R73" s="108">
        <f>'R P- 2'!Q72</f>
        <v>2.6</v>
      </c>
      <c r="S73" s="108">
        <f>'R P- 2'!W72</f>
        <v>2</v>
      </c>
      <c r="T73" s="108">
        <f>'R P- 2'!AC72</f>
        <v>2</v>
      </c>
      <c r="U73" s="108">
        <f>'R P- 2'!AI72</f>
        <v>2</v>
      </c>
      <c r="V73" s="108"/>
      <c r="W73" s="108">
        <f>'R P- 2'!AU72</f>
        <v>2</v>
      </c>
      <c r="X73" s="108">
        <f>'R P- 2'!BA72</f>
        <v>2.6666666666666665</v>
      </c>
      <c r="Y73" s="108">
        <f>'R P- 2'!BG72</f>
        <v>4</v>
      </c>
      <c r="Z73" s="111"/>
      <c r="AA73" s="108"/>
      <c r="AB73" s="108" t="str">
        <f>'R P - 3'!Q72</f>
        <v>0</v>
      </c>
      <c r="AC73" s="108" t="str">
        <f>'R P - 3'!W72</f>
        <v>0</v>
      </c>
      <c r="AD73" s="108">
        <f>'R P - 3'!AC72</f>
        <v>0</v>
      </c>
      <c r="AE73" s="108" t="str">
        <f>'R P - 3'!AI72</f>
        <v>0</v>
      </c>
      <c r="AF73" s="108"/>
      <c r="AG73" s="110" t="str">
        <f>'R P - 3'!AU72</f>
        <v>0</v>
      </c>
      <c r="AH73" s="110" t="str">
        <f>'R P - 3'!BA72</f>
        <v>0</v>
      </c>
      <c r="AI73" s="108" t="str">
        <f>'R P - 3'!BG72</f>
        <v>0</v>
      </c>
      <c r="AJ73" s="111"/>
      <c r="AK73" s="108"/>
      <c r="AL73" s="108" t="str">
        <f>'R P -4'!Q72</f>
        <v>0</v>
      </c>
      <c r="AM73" s="108" t="str">
        <f>'R P -4'!W72</f>
        <v>0</v>
      </c>
      <c r="AN73" s="108" t="str">
        <f>'R P -4'!AC72</f>
        <v>0</v>
      </c>
      <c r="AO73" s="108" t="str">
        <f>'R P -4'!AI72</f>
        <v>0</v>
      </c>
      <c r="AP73" s="108"/>
      <c r="AQ73" s="108" t="str">
        <f>'R P -4'!AU72</f>
        <v>0</v>
      </c>
      <c r="AR73" s="108" t="str">
        <f>'R P -4'!BA72</f>
        <v>0</v>
      </c>
      <c r="AS73" s="108" t="str">
        <f>'R P -4'!BG72</f>
        <v>0</v>
      </c>
      <c r="AT73" s="111"/>
      <c r="AU73" s="108"/>
      <c r="AV73" s="108" t="str">
        <f>'Reflection -1 '!R72</f>
        <v>0</v>
      </c>
      <c r="AW73" s="108"/>
      <c r="AX73" s="108"/>
      <c r="AY73" s="108"/>
      <c r="AZ73" s="108"/>
      <c r="BA73" s="110"/>
      <c r="BB73" s="110" t="str">
        <f>'Reflection -1 '!BB72</f>
        <v>0</v>
      </c>
      <c r="BC73" s="111"/>
      <c r="BD73" s="108"/>
      <c r="BE73" s="108" t="str">
        <f>'Reflection -2'!Q72</f>
        <v>0</v>
      </c>
      <c r="BF73" s="108"/>
      <c r="BG73" s="108"/>
      <c r="BH73" s="108"/>
      <c r="BI73" s="108"/>
      <c r="BJ73" s="108"/>
      <c r="BK73" s="108" t="str">
        <f>'Reflection -2'!BA72</f>
        <v>0</v>
      </c>
      <c r="BL73" s="111"/>
      <c r="BM73" s="108"/>
      <c r="BN73" s="108" t="str">
        <f>'Reflection -3'!Q72</f>
        <v>0</v>
      </c>
      <c r="BO73" s="108"/>
      <c r="BP73" s="108"/>
      <c r="BQ73" s="108"/>
      <c r="BR73" s="108"/>
      <c r="BS73" s="108"/>
      <c r="BT73" s="108" t="str">
        <f>'Reflection -3'!BA72</f>
        <v>0</v>
      </c>
      <c r="BU73" s="111"/>
      <c r="BV73" s="108"/>
      <c r="BW73" s="108" t="str">
        <f>'Reflection -3'!Q72</f>
        <v>0</v>
      </c>
      <c r="BX73" s="108"/>
      <c r="BY73" s="108"/>
      <c r="BZ73" s="108"/>
      <c r="CA73" s="108"/>
      <c r="CB73" s="108"/>
      <c r="CC73" s="108" t="str">
        <f>'Reflection -4'!BA72</f>
        <v>0</v>
      </c>
      <c r="CD73" s="111"/>
      <c r="CE73" s="108"/>
      <c r="CF73" s="108"/>
      <c r="CG73" s="108"/>
      <c r="CH73" s="108">
        <f>Table121516589[[#This Row],[Column30]]</f>
        <v>0</v>
      </c>
      <c r="CI73" s="108"/>
      <c r="CJ73" s="108"/>
      <c r="CK73" s="108">
        <f>Table121516589[[#This Row],[Column48]]</f>
        <v>0</v>
      </c>
      <c r="CL73" s="108">
        <f>Table121516589[[#This Row],[Column54]]</f>
        <v>0</v>
      </c>
      <c r="CM73" s="111"/>
      <c r="CN73" s="108"/>
      <c r="CO73" s="108"/>
      <c r="CP73" s="108"/>
      <c r="CQ73" s="108" t="e">
        <f>#REF!</f>
        <v>#REF!</v>
      </c>
      <c r="CR73" s="108"/>
      <c r="CS73" s="108"/>
      <c r="CT73" s="108" t="e">
        <f>#REF!</f>
        <v>#REF!</v>
      </c>
      <c r="CU73" s="108" t="e">
        <f>#REF!</f>
        <v>#REF!</v>
      </c>
      <c r="CV73" s="116"/>
      <c r="CW73" s="108"/>
      <c r="CX73" s="108"/>
      <c r="CY73" s="108"/>
      <c r="CZ73" s="108" t="e">
        <f>#REF!</f>
        <v>#REF!</v>
      </c>
      <c r="DA73" s="108"/>
      <c r="DB73" s="108"/>
      <c r="DC73" s="108" t="e">
        <f>#REF!</f>
        <v>#REF!</v>
      </c>
      <c r="DD73" s="108" t="e">
        <f>#REF!</f>
        <v>#REF!</v>
      </c>
      <c r="DE73" s="116"/>
      <c r="DF73" s="108"/>
      <c r="DG73" s="108"/>
      <c r="DH73" s="108"/>
      <c r="DI73" s="108">
        <f>'D W-4'!AS71</f>
        <v>0</v>
      </c>
      <c r="DJ73" s="108"/>
      <c r="DK73" s="108"/>
      <c r="DL73" s="108"/>
      <c r="DM73" s="108" t="e">
        <f>#REF!</f>
        <v>#REF!</v>
      </c>
      <c r="DN73" s="116"/>
      <c r="DO73" s="112">
        <v>0</v>
      </c>
      <c r="DP7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</v>
      </c>
      <c r="DQ73" s="108">
        <f>AVERAGE(Table1104611172[[#This Row],[Column4]],Table1104611172[[#This Row],[Column13]],Table1104611172[[#This Row],[Column22]],Table1104611172[[#This Row],[Column31]])</f>
        <v>2.5</v>
      </c>
      <c r="DR7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3" s="108" t="e">
        <f>AVERAGE(Table1104611172[[#This Row],[Column6]],Table1104611172[[#This Row],[Column15]],Table1104611172[[#This Row],[Column24]],Table1104611172[[#This Row],[Column33]])</f>
        <v>#REF!</v>
      </c>
      <c r="DT73" s="112"/>
      <c r="DU7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3" s="108"/>
      <c r="DX73" s="108">
        <f>'R P -4'!CT73</f>
        <v>0</v>
      </c>
      <c r="DY73" s="107" t="e">
        <f>AVERAGE('Reflection -3'!CO73,'Reflection -2'!CN73,'R P -4'!CT73,'R P - 3'!CS73,'R P- 2'!CS73,#REF!)</f>
        <v>#REF!</v>
      </c>
      <c r="DZ73" s="107" t="e">
        <f>AVERAGE('Reflection -3'!CP73,'Reflection -2'!CO73,'R P- 2'!CT73,#REF!)</f>
        <v>#REF!</v>
      </c>
    </row>
    <row r="74" spans="1:130" ht="23.1" customHeight="1" x14ac:dyDescent="0.3">
      <c r="A74" s="5">
        <v>71</v>
      </c>
      <c r="B74" s="5" t="s">
        <v>131</v>
      </c>
      <c r="C74" s="14" t="s">
        <v>132</v>
      </c>
      <c r="D74" s="5" t="s">
        <v>541</v>
      </c>
      <c r="E74" s="5" t="s">
        <v>34</v>
      </c>
      <c r="F74" s="5" t="str">
        <f>REPT(CHAR(160),10)&amp;Table1104611172[[#This Row],[Column1]]</f>
        <v>          A</v>
      </c>
      <c r="G74" s="107"/>
      <c r="H74" s="107">
        <f>'RP 1'!Q73</f>
        <v>2.8</v>
      </c>
      <c r="I74" s="107">
        <f>'RP 1'!W73</f>
        <v>3</v>
      </c>
      <c r="J74" s="107" t="e">
        <f>'RP 1'!#REF!</f>
        <v>#REF!</v>
      </c>
      <c r="K74" s="107" t="e">
        <f>'RP 1'!#REF!</f>
        <v>#REF!</v>
      </c>
      <c r="L74" s="107"/>
      <c r="M74" s="107">
        <f>'RP 1'!AU73</f>
        <v>1</v>
      </c>
      <c r="N74" s="107">
        <f>'RP 1'!AZ73</f>
        <v>4</v>
      </c>
      <c r="O74" s="107">
        <f>'RP 1'!BG73</f>
        <v>0</v>
      </c>
      <c r="P74" s="113"/>
      <c r="Q74" s="107"/>
      <c r="R74" s="107">
        <f>'R P- 2'!Q73</f>
        <v>2.8</v>
      </c>
      <c r="S74" s="107">
        <f>'R P- 2'!W73</f>
        <v>3</v>
      </c>
      <c r="T74" s="107">
        <f>'R P- 2'!AC73</f>
        <v>3</v>
      </c>
      <c r="U74" s="107">
        <f>'R P- 2'!AI73</f>
        <v>3</v>
      </c>
      <c r="V74" s="107"/>
      <c r="W74" s="107">
        <f>'R P- 2'!AU73</f>
        <v>1</v>
      </c>
      <c r="X74" s="107">
        <f>'R P- 2'!BA73</f>
        <v>3.5</v>
      </c>
      <c r="Y74" s="107">
        <f>'R P- 2'!BG73</f>
        <v>3</v>
      </c>
      <c r="Z74" s="113"/>
      <c r="AA74" s="107"/>
      <c r="AB74" s="107">
        <f>'R P - 3'!Q73</f>
        <v>0.6</v>
      </c>
      <c r="AC74" s="107">
        <f>'R P - 3'!W73</f>
        <v>0</v>
      </c>
      <c r="AD74" s="107">
        <f>'R P - 3'!AC73</f>
        <v>0</v>
      </c>
      <c r="AE74" s="107">
        <f>'R P - 3'!AI73</f>
        <v>0</v>
      </c>
      <c r="AF74" s="107"/>
      <c r="AG74" s="112">
        <f>'R P - 3'!AU73</f>
        <v>0</v>
      </c>
      <c r="AH74" s="112">
        <f>'R P - 3'!BA73</f>
        <v>0</v>
      </c>
      <c r="AI74" s="107">
        <f>'R P - 3'!BG73</f>
        <v>0</v>
      </c>
      <c r="AJ74" s="113"/>
      <c r="AK74" s="107"/>
      <c r="AL74" s="107">
        <f>'R P -4'!Q73</f>
        <v>3.2</v>
      </c>
      <c r="AM74" s="107">
        <f>'R P -4'!W73</f>
        <v>4</v>
      </c>
      <c r="AN74" s="107">
        <f>'R P -4'!AC73</f>
        <v>3</v>
      </c>
      <c r="AO74" s="107">
        <f>'R P -4'!AI73</f>
        <v>4</v>
      </c>
      <c r="AP74" s="107"/>
      <c r="AQ74" s="107">
        <f>'R P -4'!AU73</f>
        <v>2.6666666666666665</v>
      </c>
      <c r="AR74" s="107">
        <f>'R P -4'!BA73</f>
        <v>4</v>
      </c>
      <c r="AS74" s="107">
        <f>'R P -4'!BG73</f>
        <v>2.5</v>
      </c>
      <c r="AT74" s="113"/>
      <c r="AU74" s="107"/>
      <c r="AV74" s="107">
        <f>'Reflection -1 '!R73</f>
        <v>3</v>
      </c>
      <c r="AW74" s="107"/>
      <c r="AX74" s="107"/>
      <c r="AY74" s="107"/>
      <c r="AZ74" s="107"/>
      <c r="BA74" s="112"/>
      <c r="BB74" s="112">
        <f>'Reflection -1 '!BB73</f>
        <v>3.5</v>
      </c>
      <c r="BC74" s="113"/>
      <c r="BD74" s="107"/>
      <c r="BE74" s="107">
        <f>'Reflection -2'!Q73</f>
        <v>3.3333333333333335</v>
      </c>
      <c r="BF74" s="107"/>
      <c r="BG74" s="107"/>
      <c r="BH74" s="107"/>
      <c r="BI74" s="107"/>
      <c r="BJ74" s="107"/>
      <c r="BK74" s="107">
        <f>'Reflection -2'!BA73</f>
        <v>2.5</v>
      </c>
      <c r="BL74" s="113"/>
      <c r="BM74" s="107"/>
      <c r="BN74" s="107">
        <f>'Reflection -3'!Q73</f>
        <v>1</v>
      </c>
      <c r="BO74" s="107"/>
      <c r="BP74" s="107"/>
      <c r="BQ74" s="107"/>
      <c r="BR74" s="107"/>
      <c r="BS74" s="107"/>
      <c r="BT74" s="107">
        <f>'Reflection -3'!BA73</f>
        <v>1.6666666666666667</v>
      </c>
      <c r="BU74" s="113"/>
      <c r="BV74" s="107"/>
      <c r="BW74" s="107">
        <f>'Reflection -3'!Q73</f>
        <v>1</v>
      </c>
      <c r="BX74" s="107"/>
      <c r="BY74" s="107"/>
      <c r="BZ74" s="107"/>
      <c r="CA74" s="107"/>
      <c r="CB74" s="107"/>
      <c r="CC74" s="107">
        <f>'Reflection -4'!BA73</f>
        <v>2.5</v>
      </c>
      <c r="CD74" s="113"/>
      <c r="CE74" s="107"/>
      <c r="CF74" s="107"/>
      <c r="CG74" s="107"/>
      <c r="CH74" s="107">
        <f>Table121516589[[#This Row],[Column30]]</f>
        <v>0</v>
      </c>
      <c r="CI74" s="107"/>
      <c r="CJ74" s="107"/>
      <c r="CK74" s="107">
        <f>Table121516589[[#This Row],[Column48]]</f>
        <v>0</v>
      </c>
      <c r="CL74" s="107">
        <f>Table121516589[[#This Row],[Column54]]</f>
        <v>0</v>
      </c>
      <c r="CM74" s="113"/>
      <c r="CN74" s="107"/>
      <c r="CO74" s="107"/>
      <c r="CP74" s="107"/>
      <c r="CQ74" s="107" t="e">
        <f>#REF!</f>
        <v>#REF!</v>
      </c>
      <c r="CR74" s="107"/>
      <c r="CS74" s="107"/>
      <c r="CT74" s="107" t="e">
        <f>#REF!</f>
        <v>#REF!</v>
      </c>
      <c r="CU74" s="107" t="e">
        <f>#REF!</f>
        <v>#REF!</v>
      </c>
      <c r="CV74" s="109"/>
      <c r="CW74" s="107"/>
      <c r="CX74" s="107"/>
      <c r="CY74" s="107"/>
      <c r="CZ74" s="107" t="e">
        <f>#REF!</f>
        <v>#REF!</v>
      </c>
      <c r="DA74" s="107"/>
      <c r="DB74" s="107"/>
      <c r="DC74" s="107" t="e">
        <f>#REF!</f>
        <v>#REF!</v>
      </c>
      <c r="DD74" s="107" t="e">
        <f>#REF!</f>
        <v>#REF!</v>
      </c>
      <c r="DE74" s="109"/>
      <c r="DF74" s="107"/>
      <c r="DG74" s="107"/>
      <c r="DH74" s="107"/>
      <c r="DI74" s="107">
        <f>'D W-4'!AS72</f>
        <v>0</v>
      </c>
      <c r="DJ74" s="107"/>
      <c r="DK74" s="107"/>
      <c r="DL74" s="107"/>
      <c r="DM74" s="107" t="e">
        <f>#REF!</f>
        <v>#REF!</v>
      </c>
      <c r="DN74" s="109"/>
      <c r="DO74" s="112">
        <v>0</v>
      </c>
      <c r="DP7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2.2166666666666668</v>
      </c>
      <c r="DQ74" s="107">
        <f>AVERAGE(Table1104611172[[#This Row],[Column4]],Table1104611172[[#This Row],[Column13]],Table1104611172[[#This Row],[Column22]],Table1104611172[[#This Row],[Column31]])</f>
        <v>2.5</v>
      </c>
      <c r="DR7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4" s="107" t="e">
        <f>AVERAGE(Table1104611172[[#This Row],[Column6]],Table1104611172[[#This Row],[Column15]],Table1104611172[[#This Row],[Column24]],Table1104611172[[#This Row],[Column33]])</f>
        <v>#REF!</v>
      </c>
      <c r="DT74" s="112"/>
      <c r="DU7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4" s="108"/>
      <c r="DX74" s="108">
        <f>'R P -4'!CT74</f>
        <v>0</v>
      </c>
      <c r="DY74" s="108" t="e">
        <f>AVERAGE('Reflection -3'!CO74,'Reflection -2'!CN74,'R P -4'!CT74,'R P - 3'!CS74,'R P- 2'!CS74,#REF!)</f>
        <v>#REF!</v>
      </c>
      <c r="DZ74" s="108" t="e">
        <f>AVERAGE('Reflection -3'!CP74,'Reflection -2'!CO74,'R P- 2'!CT74,#REF!)</f>
        <v>#REF!</v>
      </c>
    </row>
    <row r="75" spans="1:130" ht="23.1" customHeight="1" x14ac:dyDescent="0.3">
      <c r="A75" s="5">
        <v>72</v>
      </c>
      <c r="B75" s="5" t="s">
        <v>165</v>
      </c>
      <c r="C75" s="14" t="s">
        <v>166</v>
      </c>
      <c r="D75" s="5" t="s">
        <v>541</v>
      </c>
      <c r="E75" s="5" t="s">
        <v>160</v>
      </c>
      <c r="F75" s="5" t="str">
        <f>REPT(CHAR(160),10)&amp;Table1104611172[[#This Row],[Column1]]</f>
        <v>          B</v>
      </c>
      <c r="G75" s="108"/>
      <c r="H75" s="108">
        <f>'RP 1'!Q74</f>
        <v>1.4</v>
      </c>
      <c r="I75" s="108">
        <f>'RP 1'!W74</f>
        <v>2</v>
      </c>
      <c r="J75" s="108" t="e">
        <f>'RP 1'!#REF!</f>
        <v>#REF!</v>
      </c>
      <c r="K75" s="108" t="e">
        <f>'RP 1'!#REF!</f>
        <v>#REF!</v>
      </c>
      <c r="L75" s="108"/>
      <c r="M75" s="108">
        <f>'RP 1'!AU74</f>
        <v>2</v>
      </c>
      <c r="N75" s="108">
        <f>'RP 1'!AZ74</f>
        <v>1</v>
      </c>
      <c r="O75" s="108">
        <f>'RP 1'!BG74</f>
        <v>0</v>
      </c>
      <c r="P75" s="111"/>
      <c r="Q75" s="108"/>
      <c r="R75" s="108">
        <f>'R P- 2'!Q74</f>
        <v>1.8</v>
      </c>
      <c r="S75" s="108">
        <f>'R P- 2'!W74</f>
        <v>1.3333333333333333</v>
      </c>
      <c r="T75" s="108">
        <f>'R P- 2'!AC74</f>
        <v>1.5</v>
      </c>
      <c r="U75" s="108">
        <f>'R P- 2'!AI74</f>
        <v>1.5</v>
      </c>
      <c r="V75" s="108"/>
      <c r="W75" s="108">
        <f>'R P- 2'!AU74</f>
        <v>1.5</v>
      </c>
      <c r="X75" s="108">
        <f>'R P- 2'!BA74</f>
        <v>1.4166666666666667</v>
      </c>
      <c r="Y75" s="108">
        <f>'R P- 2'!BG74</f>
        <v>2</v>
      </c>
      <c r="Z75" s="111"/>
      <c r="AA75" s="108"/>
      <c r="AB75" s="108">
        <f>'R P - 3'!Q74</f>
        <v>2</v>
      </c>
      <c r="AC75" s="108">
        <f>'R P - 3'!W74</f>
        <v>3</v>
      </c>
      <c r="AD75" s="108">
        <f>'R P - 3'!AC74</f>
        <v>1</v>
      </c>
      <c r="AE75" s="108">
        <f>'R P - 3'!AI74</f>
        <v>2.6666666666666665</v>
      </c>
      <c r="AF75" s="108"/>
      <c r="AG75" s="110">
        <f>'R P - 3'!AU74</f>
        <v>3</v>
      </c>
      <c r="AH75" s="110">
        <f>'R P - 3'!BA74</f>
        <v>0</v>
      </c>
      <c r="AI75" s="108">
        <f>'R P - 3'!BG74</f>
        <v>0</v>
      </c>
      <c r="AJ75" s="111"/>
      <c r="AK75" s="108"/>
      <c r="AL75" s="108">
        <f>'R P -4'!Q74</f>
        <v>3.2</v>
      </c>
      <c r="AM75" s="108">
        <f>'R P -4'!W74</f>
        <v>4</v>
      </c>
      <c r="AN75" s="108">
        <f>'R P -4'!AC74</f>
        <v>3.5</v>
      </c>
      <c r="AO75" s="108">
        <f>'R P -4'!AI74</f>
        <v>5</v>
      </c>
      <c r="AP75" s="108"/>
      <c r="AQ75" s="108">
        <f>'R P -4'!AU74</f>
        <v>4</v>
      </c>
      <c r="AR75" s="108">
        <f>'R P -4'!BA74</f>
        <v>5</v>
      </c>
      <c r="AS75" s="108">
        <f>'R P -4'!BG74</f>
        <v>4.5</v>
      </c>
      <c r="AT75" s="111"/>
      <c r="AU75" s="108"/>
      <c r="AV75" s="108">
        <f>'Reflection -1 '!R74</f>
        <v>3.6666666666666665</v>
      </c>
      <c r="AW75" s="108"/>
      <c r="AX75" s="108"/>
      <c r="AY75" s="108"/>
      <c r="AZ75" s="108"/>
      <c r="BA75" s="110"/>
      <c r="BB75" s="110">
        <f>'Reflection -1 '!BB74</f>
        <v>4.5</v>
      </c>
      <c r="BC75" s="111"/>
      <c r="BD75" s="108"/>
      <c r="BE75" s="108">
        <f>'Reflection -2'!Q74</f>
        <v>4</v>
      </c>
      <c r="BF75" s="108"/>
      <c r="BG75" s="108"/>
      <c r="BH75" s="108"/>
      <c r="BI75" s="108"/>
      <c r="BJ75" s="108"/>
      <c r="BK75" s="108">
        <f>'Reflection -2'!BA74</f>
        <v>2.5</v>
      </c>
      <c r="BL75" s="111"/>
      <c r="BM75" s="108"/>
      <c r="BN75" s="108">
        <f>'Reflection -3'!Q74</f>
        <v>0</v>
      </c>
      <c r="BO75" s="108"/>
      <c r="BP75" s="108"/>
      <c r="BQ75" s="108"/>
      <c r="BR75" s="108"/>
      <c r="BS75" s="108"/>
      <c r="BT75" s="108">
        <f>'Reflection -3'!BA74</f>
        <v>0</v>
      </c>
      <c r="BU75" s="111"/>
      <c r="BV75" s="108"/>
      <c r="BW75" s="108">
        <f>'Reflection -3'!Q74</f>
        <v>0</v>
      </c>
      <c r="BX75" s="108"/>
      <c r="BY75" s="108"/>
      <c r="BZ75" s="108"/>
      <c r="CA75" s="108"/>
      <c r="CB75" s="108"/>
      <c r="CC75" s="108">
        <f>'Reflection -4'!BA74</f>
        <v>2.5</v>
      </c>
      <c r="CD75" s="111"/>
      <c r="CE75" s="108"/>
      <c r="CF75" s="108"/>
      <c r="CG75" s="108"/>
      <c r="CH75" s="108">
        <f>Table121516589[[#This Row],[Column30]]</f>
        <v>0</v>
      </c>
      <c r="CI75" s="108"/>
      <c r="CJ75" s="108"/>
      <c r="CK75" s="108">
        <f>Table121516589[[#This Row],[Column48]]</f>
        <v>0</v>
      </c>
      <c r="CL75" s="108">
        <f>Table121516589[[#This Row],[Column54]]</f>
        <v>0</v>
      </c>
      <c r="CM75" s="111"/>
      <c r="CN75" s="108"/>
      <c r="CO75" s="108"/>
      <c r="CP75" s="108"/>
      <c r="CQ75" s="108" t="e">
        <f>#REF!</f>
        <v>#REF!</v>
      </c>
      <c r="CR75" s="108"/>
      <c r="CS75" s="108"/>
      <c r="CT75" s="108" t="e">
        <f>#REF!</f>
        <v>#REF!</v>
      </c>
      <c r="CU75" s="108" t="e">
        <f>#REF!</f>
        <v>#REF!</v>
      </c>
      <c r="CV75" s="116"/>
      <c r="CW75" s="108"/>
      <c r="CX75" s="108"/>
      <c r="CY75" s="108"/>
      <c r="CZ75" s="108" t="e">
        <f>#REF!</f>
        <v>#REF!</v>
      </c>
      <c r="DA75" s="108"/>
      <c r="DB75" s="108"/>
      <c r="DC75" s="108" t="e">
        <f>#REF!</f>
        <v>#REF!</v>
      </c>
      <c r="DD75" s="108" t="e">
        <f>#REF!</f>
        <v>#REF!</v>
      </c>
      <c r="DE75" s="116"/>
      <c r="DF75" s="108"/>
      <c r="DG75" s="108"/>
      <c r="DH75" s="108"/>
      <c r="DI75" s="108">
        <f>'D W-4'!AS73</f>
        <v>0</v>
      </c>
      <c r="DJ75" s="108"/>
      <c r="DK75" s="108"/>
      <c r="DL75" s="108"/>
      <c r="DM75" s="108" t="e">
        <f>#REF!</f>
        <v>#REF!</v>
      </c>
      <c r="DN75" s="116"/>
      <c r="DO75" s="112">
        <v>0</v>
      </c>
      <c r="DP7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2.0083333333333333</v>
      </c>
      <c r="DQ75" s="108">
        <f>AVERAGE(Table1104611172[[#This Row],[Column4]],Table1104611172[[#This Row],[Column13]],Table1104611172[[#This Row],[Column22]],Table1104611172[[#This Row],[Column31]])</f>
        <v>2.583333333333333</v>
      </c>
      <c r="DR7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5" s="108" t="e">
        <f>AVERAGE(Table1104611172[[#This Row],[Column6]],Table1104611172[[#This Row],[Column15]],Table1104611172[[#This Row],[Column24]],Table1104611172[[#This Row],[Column33]])</f>
        <v>#REF!</v>
      </c>
      <c r="DT75" s="112"/>
      <c r="DU7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5" s="108"/>
      <c r="DX75" s="108">
        <f>'R P -4'!CT75</f>
        <v>0</v>
      </c>
      <c r="DY75" s="107" t="e">
        <f>AVERAGE('Reflection -3'!CO75,'Reflection -2'!CN75,'R P -4'!CT75,'R P - 3'!CS75,'R P- 2'!CS75,#REF!)</f>
        <v>#REF!</v>
      </c>
      <c r="DZ75" s="107" t="e">
        <f>AVERAGE('Reflection -3'!CP75,'Reflection -2'!CO75,'R P- 2'!CT75,#REF!)</f>
        <v>#REF!</v>
      </c>
    </row>
    <row r="76" spans="1:130" ht="23.1" customHeight="1" x14ac:dyDescent="0.3">
      <c r="A76" s="5">
        <v>73</v>
      </c>
      <c r="B76" s="5" t="s">
        <v>181</v>
      </c>
      <c r="C76" s="14" t="s">
        <v>182</v>
      </c>
      <c r="D76" s="5" t="s">
        <v>449</v>
      </c>
      <c r="E76" s="5" t="s">
        <v>160</v>
      </c>
      <c r="F76" s="5" t="str">
        <f>REPT(CHAR(160),10)&amp;Table1104611172[[#This Row],[Column1]]</f>
        <v>          B</v>
      </c>
      <c r="G76" s="107"/>
      <c r="H76" s="107">
        <f>'RP 1'!Q75</f>
        <v>2.8</v>
      </c>
      <c r="I76" s="107">
        <f>'RP 1'!W75</f>
        <v>2</v>
      </c>
      <c r="J76" s="107" t="e">
        <f>'RP 1'!#REF!</f>
        <v>#REF!</v>
      </c>
      <c r="K76" s="107" t="e">
        <f>'RP 1'!#REF!</f>
        <v>#REF!</v>
      </c>
      <c r="L76" s="107"/>
      <c r="M76" s="107">
        <f>'RP 1'!AU75</f>
        <v>2</v>
      </c>
      <c r="N76" s="107">
        <f>'RP 1'!AZ75</f>
        <v>1</v>
      </c>
      <c r="O76" s="107">
        <f>'RP 1'!BG75</f>
        <v>0</v>
      </c>
      <c r="P76" s="113"/>
      <c r="Q76" s="107"/>
      <c r="R76" s="107">
        <f>'R P- 2'!Q75</f>
        <v>2.6</v>
      </c>
      <c r="S76" s="107">
        <f>'R P- 2'!W75</f>
        <v>2.6666666666666665</v>
      </c>
      <c r="T76" s="107">
        <f>'R P- 2'!AC75</f>
        <v>2.5</v>
      </c>
      <c r="U76" s="107">
        <f>'R P- 2'!AI75</f>
        <v>2.5</v>
      </c>
      <c r="V76" s="107"/>
      <c r="W76" s="107">
        <f>'R P- 2'!AU75</f>
        <v>3</v>
      </c>
      <c r="X76" s="107">
        <f>'R P- 2'!BA75</f>
        <v>2.6666666666666665</v>
      </c>
      <c r="Y76" s="107">
        <f>'R P- 2'!BG75</f>
        <v>2</v>
      </c>
      <c r="Z76" s="113"/>
      <c r="AA76" s="107"/>
      <c r="AB76" s="107" t="str">
        <f>'R P - 3'!Q75</f>
        <v>0</v>
      </c>
      <c r="AC76" s="107" t="str">
        <f>'R P - 3'!W75</f>
        <v>0</v>
      </c>
      <c r="AD76" s="107">
        <f>'R P - 3'!AC75</f>
        <v>0</v>
      </c>
      <c r="AE76" s="107" t="str">
        <f>'R P - 3'!AI75</f>
        <v>0</v>
      </c>
      <c r="AF76" s="107"/>
      <c r="AG76" s="112" t="str">
        <f>'R P - 3'!AU75</f>
        <v>0</v>
      </c>
      <c r="AH76" s="112" t="str">
        <f>'R P - 3'!BA75</f>
        <v>0</v>
      </c>
      <c r="AI76" s="107" t="str">
        <f>'R P - 3'!BG75</f>
        <v>0</v>
      </c>
      <c r="AJ76" s="113"/>
      <c r="AK76" s="107"/>
      <c r="AL76" s="107" t="str">
        <f>'R P -4'!Q75</f>
        <v>0</v>
      </c>
      <c r="AM76" s="107" t="str">
        <f>'R P -4'!W75</f>
        <v>0</v>
      </c>
      <c r="AN76" s="107" t="str">
        <f>'R P -4'!AC75</f>
        <v>0</v>
      </c>
      <c r="AO76" s="107" t="str">
        <f>'R P -4'!AI75</f>
        <v>0</v>
      </c>
      <c r="AP76" s="107"/>
      <c r="AQ76" s="107" t="str">
        <f>'R P -4'!AU75</f>
        <v>0</v>
      </c>
      <c r="AR76" s="107" t="str">
        <f>'R P -4'!BA75</f>
        <v>0</v>
      </c>
      <c r="AS76" s="107" t="str">
        <f>'R P -4'!BG75</f>
        <v>0</v>
      </c>
      <c r="AT76" s="113"/>
      <c r="AU76" s="107"/>
      <c r="AV76" s="107">
        <f>'Reflection -1 '!R75</f>
        <v>2.6666666666666665</v>
      </c>
      <c r="AW76" s="107"/>
      <c r="AX76" s="107"/>
      <c r="AY76" s="107"/>
      <c r="AZ76" s="107"/>
      <c r="BA76" s="112"/>
      <c r="BB76" s="112">
        <f>'Reflection -1 '!BB75</f>
        <v>4</v>
      </c>
      <c r="BC76" s="113"/>
      <c r="BD76" s="107"/>
      <c r="BE76" s="107">
        <f>'Reflection -2'!Q75</f>
        <v>2.6666666666666665</v>
      </c>
      <c r="BF76" s="107"/>
      <c r="BG76" s="107"/>
      <c r="BH76" s="107"/>
      <c r="BI76" s="107"/>
      <c r="BJ76" s="107"/>
      <c r="BK76" s="107">
        <f>'Reflection -2'!BA75</f>
        <v>2.5</v>
      </c>
      <c r="BL76" s="113"/>
      <c r="BM76" s="107"/>
      <c r="BN76" s="107">
        <f>'Reflection -3'!Q75</f>
        <v>2.6666666666666665</v>
      </c>
      <c r="BO76" s="107"/>
      <c r="BP76" s="107"/>
      <c r="BQ76" s="107"/>
      <c r="BR76" s="107"/>
      <c r="BS76" s="107"/>
      <c r="BT76" s="107">
        <f>'Reflection -3'!BA75</f>
        <v>1.6666666666666667</v>
      </c>
      <c r="BU76" s="113"/>
      <c r="BV76" s="107"/>
      <c r="BW76" s="107">
        <f>'Reflection -3'!Q75</f>
        <v>2.6666666666666665</v>
      </c>
      <c r="BX76" s="107"/>
      <c r="BY76" s="107"/>
      <c r="BZ76" s="107"/>
      <c r="CA76" s="107"/>
      <c r="CB76" s="107"/>
      <c r="CC76" s="107">
        <f>'Reflection -4'!BA75</f>
        <v>2.5</v>
      </c>
      <c r="CD76" s="113"/>
      <c r="CE76" s="107"/>
      <c r="CF76" s="107"/>
      <c r="CG76" s="107"/>
      <c r="CH76" s="107">
        <f>Table121516589[[#This Row],[Column30]]</f>
        <v>0</v>
      </c>
      <c r="CI76" s="107"/>
      <c r="CJ76" s="107"/>
      <c r="CK76" s="107">
        <f>Table121516589[[#This Row],[Column48]]</f>
        <v>0</v>
      </c>
      <c r="CL76" s="107">
        <f>Table121516589[[#This Row],[Column54]]</f>
        <v>0</v>
      </c>
      <c r="CM76" s="113"/>
      <c r="CN76" s="107"/>
      <c r="CO76" s="107"/>
      <c r="CP76" s="107"/>
      <c r="CQ76" s="107" t="e">
        <f>#REF!</f>
        <v>#REF!</v>
      </c>
      <c r="CR76" s="107"/>
      <c r="CS76" s="107"/>
      <c r="CT76" s="107" t="e">
        <f>#REF!</f>
        <v>#REF!</v>
      </c>
      <c r="CU76" s="107" t="e">
        <f>#REF!</f>
        <v>#REF!</v>
      </c>
      <c r="CV76" s="109"/>
      <c r="CW76" s="107"/>
      <c r="CX76" s="107"/>
      <c r="CY76" s="107"/>
      <c r="CZ76" s="107" t="e">
        <f>#REF!</f>
        <v>#REF!</v>
      </c>
      <c r="DA76" s="107"/>
      <c r="DB76" s="107"/>
      <c r="DC76" s="107" t="e">
        <f>#REF!</f>
        <v>#REF!</v>
      </c>
      <c r="DD76" s="107" t="e">
        <f>#REF!</f>
        <v>#REF!</v>
      </c>
      <c r="DE76" s="109"/>
      <c r="DF76" s="107"/>
      <c r="DG76" s="107"/>
      <c r="DH76" s="107"/>
      <c r="DI76" s="107">
        <f>'D W-4'!AS74</f>
        <v>0</v>
      </c>
      <c r="DJ76" s="107"/>
      <c r="DK76" s="107"/>
      <c r="DL76" s="107"/>
      <c r="DM76" s="107" t="e">
        <f>#REF!</f>
        <v>#REF!</v>
      </c>
      <c r="DN76" s="109"/>
      <c r="DO76" s="112">
        <v>0</v>
      </c>
      <c r="DP7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2.6777777777777776</v>
      </c>
      <c r="DQ76" s="107">
        <f>AVERAGE(Table1104611172[[#This Row],[Column4]],Table1104611172[[#This Row],[Column13]],Table1104611172[[#This Row],[Column22]],Table1104611172[[#This Row],[Column31]])</f>
        <v>2.333333333333333</v>
      </c>
      <c r="DR7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6" s="107" t="e">
        <f>AVERAGE(Table1104611172[[#This Row],[Column6]],Table1104611172[[#This Row],[Column15]],Table1104611172[[#This Row],[Column24]],Table1104611172[[#This Row],[Column33]])</f>
        <v>#REF!</v>
      </c>
      <c r="DT76" s="112"/>
      <c r="DU7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6" s="108"/>
      <c r="DX76" s="108">
        <f>'R P -4'!CT76</f>
        <v>0</v>
      </c>
      <c r="DY76" s="108" t="e">
        <f>AVERAGE('Reflection -3'!CO76,'Reflection -2'!CN76,'R P -4'!CT76,'R P - 3'!CS76,'R P- 2'!CS76,#REF!)</f>
        <v>#REF!</v>
      </c>
      <c r="DZ76" s="108" t="e">
        <f>AVERAGE('Reflection -3'!CP76,'Reflection -2'!CO76,'R P- 2'!CT76,#REF!)</f>
        <v>#REF!</v>
      </c>
    </row>
    <row r="77" spans="1:130" ht="23.1" customHeight="1" x14ac:dyDescent="0.3">
      <c r="A77" s="5">
        <v>74</v>
      </c>
      <c r="B77" s="5" t="s">
        <v>321</v>
      </c>
      <c r="C77" s="14" t="s">
        <v>322</v>
      </c>
      <c r="D77" s="5" t="s">
        <v>449</v>
      </c>
      <c r="E77" s="5" t="s">
        <v>492</v>
      </c>
      <c r="F77" s="5" t="str">
        <f>REPT(CHAR(160),10)&amp;Table1104611172[[#This Row],[Column1]]</f>
        <v>          C</v>
      </c>
      <c r="G77" s="108"/>
      <c r="H77" s="108">
        <f>'RP 1'!Q76</f>
        <v>2.6</v>
      </c>
      <c r="I77" s="108">
        <f>'RP 1'!W76</f>
        <v>3</v>
      </c>
      <c r="J77" s="108" t="e">
        <f>'RP 1'!#REF!</f>
        <v>#REF!</v>
      </c>
      <c r="K77" s="108" t="e">
        <f>'RP 1'!#REF!</f>
        <v>#REF!</v>
      </c>
      <c r="L77" s="108"/>
      <c r="M77" s="108">
        <f>'RP 1'!AU76</f>
        <v>3</v>
      </c>
      <c r="N77" s="108">
        <f>'RP 1'!AZ76</f>
        <v>3</v>
      </c>
      <c r="O77" s="108">
        <f>'RP 1'!BG76</f>
        <v>0</v>
      </c>
      <c r="P77" s="111"/>
      <c r="Q77" s="108"/>
      <c r="R77" s="108">
        <f>'R P- 2'!Q76</f>
        <v>2.4</v>
      </c>
      <c r="S77" s="108">
        <f>'R P- 2'!W76</f>
        <v>2</v>
      </c>
      <c r="T77" s="108">
        <f>'R P- 2'!AC76</f>
        <v>2</v>
      </c>
      <c r="U77" s="108">
        <f>'R P- 2'!AI76</f>
        <v>2</v>
      </c>
      <c r="V77" s="108"/>
      <c r="W77" s="108">
        <f>'R P- 2'!AU76</f>
        <v>2</v>
      </c>
      <c r="X77" s="108">
        <f>'R P- 2'!BA76</f>
        <v>1.8333333333333333</v>
      </c>
      <c r="Y77" s="108">
        <f>'R P- 2'!BG76</f>
        <v>2</v>
      </c>
      <c r="Z77" s="111"/>
      <c r="AA77" s="108"/>
      <c r="AB77" s="108">
        <f>'R P - 3'!Q76</f>
        <v>2.2000000000000002</v>
      </c>
      <c r="AC77" s="108">
        <f>'R P - 3'!W76</f>
        <v>2</v>
      </c>
      <c r="AD77" s="108">
        <f>'R P - 3'!AC76</f>
        <v>1</v>
      </c>
      <c r="AE77" s="108">
        <f>'R P - 3'!AI76</f>
        <v>1.3333333333333333</v>
      </c>
      <c r="AF77" s="108"/>
      <c r="AG77" s="110">
        <f>'R P - 3'!AU76</f>
        <v>2</v>
      </c>
      <c r="AH77" s="110">
        <f>'R P - 3'!BA76</f>
        <v>2</v>
      </c>
      <c r="AI77" s="108">
        <f>'R P - 3'!BG76</f>
        <v>2</v>
      </c>
      <c r="AJ77" s="111"/>
      <c r="AK77" s="108"/>
      <c r="AL77" s="108" t="str">
        <f>'R P -4'!Q76</f>
        <v>0</v>
      </c>
      <c r="AM77" s="108" t="str">
        <f>'R P -4'!W76</f>
        <v>0</v>
      </c>
      <c r="AN77" s="108" t="str">
        <f>'R P -4'!AC76</f>
        <v>0</v>
      </c>
      <c r="AO77" s="108" t="str">
        <f>'R P -4'!AI76</f>
        <v>0</v>
      </c>
      <c r="AP77" s="108"/>
      <c r="AQ77" s="108" t="str">
        <f>'R P -4'!AU76</f>
        <v>0</v>
      </c>
      <c r="AR77" s="108" t="str">
        <f>'R P -4'!BA76</f>
        <v>0</v>
      </c>
      <c r="AS77" s="108" t="str">
        <f>'R P -4'!BG76</f>
        <v>0</v>
      </c>
      <c r="AT77" s="111"/>
      <c r="AU77" s="108"/>
      <c r="AV77" s="108" t="str">
        <f>'Reflection -1 '!R76</f>
        <v>0</v>
      </c>
      <c r="AW77" s="108"/>
      <c r="AX77" s="108"/>
      <c r="AY77" s="108"/>
      <c r="AZ77" s="108"/>
      <c r="BA77" s="110"/>
      <c r="BB77" s="110" t="str">
        <f>'Reflection -1 '!BB76</f>
        <v>0</v>
      </c>
      <c r="BC77" s="111"/>
      <c r="BD77" s="108"/>
      <c r="BE77" s="108" t="str">
        <f>'Reflection -2'!Q76</f>
        <v>0</v>
      </c>
      <c r="BF77" s="108"/>
      <c r="BG77" s="108"/>
      <c r="BH77" s="108"/>
      <c r="BI77" s="108"/>
      <c r="BJ77" s="108"/>
      <c r="BK77" s="108" t="str">
        <f>'Reflection -2'!BA76</f>
        <v>0</v>
      </c>
      <c r="BL77" s="111"/>
      <c r="BM77" s="108"/>
      <c r="BN77" s="108" t="str">
        <f>'Reflection -3'!Q76</f>
        <v>0</v>
      </c>
      <c r="BO77" s="108"/>
      <c r="BP77" s="108"/>
      <c r="BQ77" s="108"/>
      <c r="BR77" s="108"/>
      <c r="BS77" s="108"/>
      <c r="BT77" s="108" t="str">
        <f>'Reflection -3'!BA76</f>
        <v>0</v>
      </c>
      <c r="BU77" s="111"/>
      <c r="BV77" s="108"/>
      <c r="BW77" s="108" t="str">
        <f>'Reflection -3'!Q76</f>
        <v>0</v>
      </c>
      <c r="BX77" s="108"/>
      <c r="BY77" s="108"/>
      <c r="BZ77" s="108"/>
      <c r="CA77" s="108"/>
      <c r="CB77" s="108"/>
      <c r="CC77" s="108" t="str">
        <f>'Reflection -4'!BA76</f>
        <v>0</v>
      </c>
      <c r="CD77" s="111"/>
      <c r="CE77" s="108"/>
      <c r="CF77" s="108"/>
      <c r="CG77" s="108"/>
      <c r="CH77" s="108">
        <f>Table121516589[[#This Row],[Column30]]</f>
        <v>0</v>
      </c>
      <c r="CI77" s="108"/>
      <c r="CJ77" s="108"/>
      <c r="CK77" s="108">
        <f>Table121516589[[#This Row],[Column48]]</f>
        <v>0</v>
      </c>
      <c r="CL77" s="108">
        <f>Table121516589[[#This Row],[Column54]]</f>
        <v>0</v>
      </c>
      <c r="CM77" s="111"/>
      <c r="CN77" s="108"/>
      <c r="CO77" s="108"/>
      <c r="CP77" s="108"/>
      <c r="CQ77" s="108" t="e">
        <f>#REF!</f>
        <v>#REF!</v>
      </c>
      <c r="CR77" s="108"/>
      <c r="CS77" s="108"/>
      <c r="CT77" s="108" t="e">
        <f>#REF!</f>
        <v>#REF!</v>
      </c>
      <c r="CU77" s="108" t="e">
        <f>#REF!</f>
        <v>#REF!</v>
      </c>
      <c r="CV77" s="116"/>
      <c r="CW77" s="108"/>
      <c r="CX77" s="108"/>
      <c r="CY77" s="108"/>
      <c r="CZ77" s="108" t="e">
        <f>#REF!</f>
        <v>#REF!</v>
      </c>
      <c r="DA77" s="108"/>
      <c r="DB77" s="108"/>
      <c r="DC77" s="108" t="e">
        <f>#REF!</f>
        <v>#REF!</v>
      </c>
      <c r="DD77" s="108" t="e">
        <f>#REF!</f>
        <v>#REF!</v>
      </c>
      <c r="DE77" s="116"/>
      <c r="DF77" s="108"/>
      <c r="DG77" s="108"/>
      <c r="DH77" s="108"/>
      <c r="DI77" s="108">
        <f>'D W-4'!AS75</f>
        <v>0</v>
      </c>
      <c r="DJ77" s="108"/>
      <c r="DK77" s="108"/>
      <c r="DL77" s="108"/>
      <c r="DM77" s="108" t="e">
        <f>#REF!</f>
        <v>#REF!</v>
      </c>
      <c r="DN77" s="116"/>
      <c r="DO77" s="112">
        <v>0</v>
      </c>
      <c r="DP7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</v>
      </c>
      <c r="DQ77" s="108">
        <f>AVERAGE(Table1104611172[[#This Row],[Column4]],Table1104611172[[#This Row],[Column13]],Table1104611172[[#This Row],[Column22]],Table1104611172[[#This Row],[Column31]])</f>
        <v>2.3333333333333335</v>
      </c>
      <c r="DR7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7" s="108" t="e">
        <f>AVERAGE(Table1104611172[[#This Row],[Column6]],Table1104611172[[#This Row],[Column15]],Table1104611172[[#This Row],[Column24]],Table1104611172[[#This Row],[Column33]])</f>
        <v>#REF!</v>
      </c>
      <c r="DT77" s="112"/>
      <c r="DU7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7" s="108"/>
      <c r="DX77" s="108">
        <f>'R P -4'!CT77</f>
        <v>0</v>
      </c>
      <c r="DY77" s="107" t="e">
        <f>AVERAGE('Reflection -3'!CO77,'Reflection -2'!CN77,'R P -4'!CT77,'R P - 3'!CS77,'R P- 2'!CS77,#REF!)</f>
        <v>#REF!</v>
      </c>
      <c r="DZ77" s="107" t="e">
        <f>AVERAGE('Reflection -3'!CP77,'Reflection -2'!CO77,'R P- 2'!CT77,#REF!)</f>
        <v>#REF!</v>
      </c>
    </row>
    <row r="78" spans="1:130" ht="23.1" customHeight="1" x14ac:dyDescent="0.3">
      <c r="A78" s="5">
        <v>75</v>
      </c>
      <c r="B78" s="5" t="s">
        <v>323</v>
      </c>
      <c r="C78" s="14" t="s">
        <v>324</v>
      </c>
      <c r="D78" s="5" t="s">
        <v>449</v>
      </c>
      <c r="E78" s="5" t="s">
        <v>492</v>
      </c>
      <c r="F78" s="5" t="str">
        <f>REPT(CHAR(160),10)&amp;Table1104611172[[#This Row],[Column1]]</f>
        <v>          C</v>
      </c>
      <c r="G78" s="107"/>
      <c r="H78" s="107">
        <f>'RP 1'!Q77</f>
        <v>3</v>
      </c>
      <c r="I78" s="107">
        <f>'RP 1'!W77</f>
        <v>2</v>
      </c>
      <c r="J78" s="107" t="e">
        <f>'RP 1'!#REF!</f>
        <v>#REF!</v>
      </c>
      <c r="K78" s="107" t="e">
        <f>'RP 1'!#REF!</f>
        <v>#REF!</v>
      </c>
      <c r="L78" s="107"/>
      <c r="M78" s="107">
        <f>'RP 1'!AU77</f>
        <v>3</v>
      </c>
      <c r="N78" s="107">
        <f>'RP 1'!AZ77</f>
        <v>3</v>
      </c>
      <c r="O78" s="107">
        <f>'RP 1'!BG77</f>
        <v>0</v>
      </c>
      <c r="P78" s="113"/>
      <c r="Q78" s="107"/>
      <c r="R78" s="107">
        <f>'R P- 2'!Q77</f>
        <v>2</v>
      </c>
      <c r="S78" s="107">
        <f>'R P- 2'!W77</f>
        <v>2</v>
      </c>
      <c r="T78" s="107">
        <f>'R P- 2'!AC77</f>
        <v>2</v>
      </c>
      <c r="U78" s="107">
        <f>'R P- 2'!AI77</f>
        <v>2</v>
      </c>
      <c r="V78" s="107"/>
      <c r="W78" s="107">
        <f>'R P- 2'!AU77</f>
        <v>2</v>
      </c>
      <c r="X78" s="107">
        <f>'R P- 2'!BA77</f>
        <v>1.8333333333333333</v>
      </c>
      <c r="Y78" s="107">
        <f>'R P- 2'!BG77</f>
        <v>2</v>
      </c>
      <c r="Z78" s="113"/>
      <c r="AA78" s="107"/>
      <c r="AB78" s="107" t="str">
        <f>'R P - 3'!Q77</f>
        <v>0</v>
      </c>
      <c r="AC78" s="107" t="str">
        <f>'R P - 3'!W77</f>
        <v>0</v>
      </c>
      <c r="AD78" s="107">
        <f>'R P - 3'!AC77</f>
        <v>0</v>
      </c>
      <c r="AE78" s="107" t="str">
        <f>'R P - 3'!AI77</f>
        <v>0</v>
      </c>
      <c r="AF78" s="107"/>
      <c r="AG78" s="112" t="str">
        <f>'R P - 3'!AU77</f>
        <v>0</v>
      </c>
      <c r="AH78" s="112" t="str">
        <f>'R P - 3'!BA77</f>
        <v>0</v>
      </c>
      <c r="AI78" s="107" t="str">
        <f>'R P - 3'!BG77</f>
        <v>0</v>
      </c>
      <c r="AJ78" s="113"/>
      <c r="AK78" s="107"/>
      <c r="AL78" s="107" t="str">
        <f>'R P -4'!Q77</f>
        <v>0</v>
      </c>
      <c r="AM78" s="107" t="str">
        <f>'R P -4'!W77</f>
        <v>0</v>
      </c>
      <c r="AN78" s="107" t="str">
        <f>'R P -4'!AC77</f>
        <v>0</v>
      </c>
      <c r="AO78" s="107" t="str">
        <f>'R P -4'!AI77</f>
        <v>0</v>
      </c>
      <c r="AP78" s="107"/>
      <c r="AQ78" s="107" t="str">
        <f>'R P -4'!AU77</f>
        <v>0</v>
      </c>
      <c r="AR78" s="107" t="str">
        <f>'R P -4'!BA77</f>
        <v>0</v>
      </c>
      <c r="AS78" s="107" t="str">
        <f>'R P -4'!BG77</f>
        <v>0</v>
      </c>
      <c r="AT78" s="113"/>
      <c r="AU78" s="107"/>
      <c r="AV78" s="107" t="str">
        <f>'Reflection -1 '!R77</f>
        <v>0</v>
      </c>
      <c r="AW78" s="107"/>
      <c r="AX78" s="107"/>
      <c r="AY78" s="107"/>
      <c r="AZ78" s="107"/>
      <c r="BA78" s="112"/>
      <c r="BB78" s="112" t="str">
        <f>'Reflection -1 '!BB77</f>
        <v>0</v>
      </c>
      <c r="BC78" s="113"/>
      <c r="BD78" s="107"/>
      <c r="BE78" s="107" t="str">
        <f>'Reflection -2'!Q77</f>
        <v>0</v>
      </c>
      <c r="BF78" s="107"/>
      <c r="BG78" s="107"/>
      <c r="BH78" s="107"/>
      <c r="BI78" s="107"/>
      <c r="BJ78" s="107"/>
      <c r="BK78" s="107" t="str">
        <f>'Reflection -2'!BA77</f>
        <v>0</v>
      </c>
      <c r="BL78" s="113"/>
      <c r="BM78" s="107"/>
      <c r="BN78" s="107" t="str">
        <f>'Reflection -3'!Q77</f>
        <v>0</v>
      </c>
      <c r="BO78" s="107"/>
      <c r="BP78" s="107"/>
      <c r="BQ78" s="107"/>
      <c r="BR78" s="107"/>
      <c r="BS78" s="107"/>
      <c r="BT78" s="107" t="str">
        <f>'Reflection -3'!BA77</f>
        <v>0</v>
      </c>
      <c r="BU78" s="113"/>
      <c r="BV78" s="107"/>
      <c r="BW78" s="107" t="str">
        <f>'Reflection -3'!Q77</f>
        <v>0</v>
      </c>
      <c r="BX78" s="107"/>
      <c r="BY78" s="107"/>
      <c r="BZ78" s="107"/>
      <c r="CA78" s="107"/>
      <c r="CB78" s="107"/>
      <c r="CC78" s="107" t="str">
        <f>'Reflection -4'!BA77</f>
        <v>0</v>
      </c>
      <c r="CD78" s="113"/>
      <c r="CE78" s="107"/>
      <c r="CF78" s="107"/>
      <c r="CG78" s="107"/>
      <c r="CH78" s="107">
        <f>Table121516589[[#This Row],[Column30]]</f>
        <v>0</v>
      </c>
      <c r="CI78" s="107"/>
      <c r="CJ78" s="107"/>
      <c r="CK78" s="107">
        <f>Table121516589[[#This Row],[Column48]]</f>
        <v>0</v>
      </c>
      <c r="CL78" s="107">
        <f>Table121516589[[#This Row],[Column54]]</f>
        <v>0</v>
      </c>
      <c r="CM78" s="113"/>
      <c r="CN78" s="107"/>
      <c r="CO78" s="107"/>
      <c r="CP78" s="107"/>
      <c r="CQ78" s="107" t="e">
        <f>#REF!</f>
        <v>#REF!</v>
      </c>
      <c r="CR78" s="107"/>
      <c r="CS78" s="107"/>
      <c r="CT78" s="107" t="e">
        <f>#REF!</f>
        <v>#REF!</v>
      </c>
      <c r="CU78" s="107" t="e">
        <f>#REF!</f>
        <v>#REF!</v>
      </c>
      <c r="CV78" s="109"/>
      <c r="CW78" s="107"/>
      <c r="CX78" s="107"/>
      <c r="CY78" s="107"/>
      <c r="CZ78" s="107" t="e">
        <f>#REF!</f>
        <v>#REF!</v>
      </c>
      <c r="DA78" s="107"/>
      <c r="DB78" s="107"/>
      <c r="DC78" s="107" t="e">
        <f>#REF!</f>
        <v>#REF!</v>
      </c>
      <c r="DD78" s="107" t="e">
        <f>#REF!</f>
        <v>#REF!</v>
      </c>
      <c r="DE78" s="109"/>
      <c r="DF78" s="107"/>
      <c r="DG78" s="107"/>
      <c r="DH78" s="107"/>
      <c r="DI78" s="107">
        <f>'D W-4'!AS76</f>
        <v>0</v>
      </c>
      <c r="DJ78" s="107"/>
      <c r="DK78" s="107"/>
      <c r="DL78" s="107"/>
      <c r="DM78" s="107" t="e">
        <f>#REF!</f>
        <v>#REF!</v>
      </c>
      <c r="DN78" s="109"/>
      <c r="DO78" s="112">
        <v>0</v>
      </c>
      <c r="DP7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</v>
      </c>
      <c r="DQ78" s="107">
        <f>AVERAGE(Table1104611172[[#This Row],[Column4]],Table1104611172[[#This Row],[Column13]],Table1104611172[[#This Row],[Column22]],Table1104611172[[#This Row],[Column31]])</f>
        <v>2</v>
      </c>
      <c r="DR7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8" s="107" t="e">
        <f>AVERAGE(Table1104611172[[#This Row],[Column6]],Table1104611172[[#This Row],[Column15]],Table1104611172[[#This Row],[Column24]],Table1104611172[[#This Row],[Column33]])</f>
        <v>#REF!</v>
      </c>
      <c r="DT78" s="112"/>
      <c r="DU7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8" s="108"/>
      <c r="DX78" s="108">
        <f>'R P -4'!CT78</f>
        <v>0</v>
      </c>
      <c r="DY78" s="108" t="e">
        <f>AVERAGE('Reflection -3'!CO78,'Reflection -2'!CN78,'R P -4'!CT78,'R P - 3'!CS78,'R P- 2'!CS78,#REF!)</f>
        <v>#REF!</v>
      </c>
      <c r="DZ78" s="108" t="e">
        <f>AVERAGE('Reflection -3'!CP78,'Reflection -2'!CO78,'R P- 2'!CT78,#REF!)</f>
        <v>#REF!</v>
      </c>
    </row>
    <row r="79" spans="1:130" ht="23.1" customHeight="1" x14ac:dyDescent="0.3">
      <c r="A79" s="5">
        <v>76</v>
      </c>
      <c r="B79" s="5" t="s">
        <v>325</v>
      </c>
      <c r="C79" s="14" t="s">
        <v>326</v>
      </c>
      <c r="D79" s="5" t="s">
        <v>449</v>
      </c>
      <c r="E79" s="5" t="s">
        <v>492</v>
      </c>
      <c r="F79" s="5" t="str">
        <f>REPT(CHAR(160),10)&amp;Table1104611172[[#This Row],[Column1]]</f>
        <v>          C</v>
      </c>
      <c r="G79" s="108"/>
      <c r="H79" s="108">
        <f>'RP 1'!Q78</f>
        <v>2.8</v>
      </c>
      <c r="I79" s="108">
        <f>'RP 1'!W78</f>
        <v>3</v>
      </c>
      <c r="J79" s="108" t="e">
        <f>'RP 1'!#REF!</f>
        <v>#REF!</v>
      </c>
      <c r="K79" s="108" t="e">
        <f>'RP 1'!#REF!</f>
        <v>#REF!</v>
      </c>
      <c r="L79" s="108"/>
      <c r="M79" s="108">
        <f>'RP 1'!AU78</f>
        <v>3</v>
      </c>
      <c r="N79" s="108">
        <f>'RP 1'!AZ78</f>
        <v>3</v>
      </c>
      <c r="O79" s="108">
        <f>'RP 1'!BG78</f>
        <v>0</v>
      </c>
      <c r="P79" s="111"/>
      <c r="Q79" s="108"/>
      <c r="R79" s="108">
        <f>'R P- 2'!Q78</f>
        <v>2.2000000000000002</v>
      </c>
      <c r="S79" s="108">
        <f>'R P- 2'!W78</f>
        <v>2</v>
      </c>
      <c r="T79" s="108">
        <f>'R P- 2'!AC78</f>
        <v>2</v>
      </c>
      <c r="U79" s="108">
        <f>'R P- 2'!AI78</f>
        <v>2</v>
      </c>
      <c r="V79" s="108"/>
      <c r="W79" s="108">
        <f>'R P- 2'!AU78</f>
        <v>2</v>
      </c>
      <c r="X79" s="108">
        <f>'R P- 2'!BA78</f>
        <v>1.8333333333333333</v>
      </c>
      <c r="Y79" s="108">
        <f>'R P- 2'!BG78</f>
        <v>2</v>
      </c>
      <c r="Z79" s="111"/>
      <c r="AA79" s="108"/>
      <c r="AB79" s="108">
        <f>'R P - 3'!Q78</f>
        <v>2.2000000000000002</v>
      </c>
      <c r="AC79" s="108">
        <f>'R P - 3'!W78</f>
        <v>2</v>
      </c>
      <c r="AD79" s="108">
        <f>'R P - 3'!AC78</f>
        <v>1</v>
      </c>
      <c r="AE79" s="108">
        <f>'R P - 3'!AI78</f>
        <v>1.3333333333333333</v>
      </c>
      <c r="AF79" s="108"/>
      <c r="AG79" s="110">
        <f>'R P - 3'!AU78</f>
        <v>2</v>
      </c>
      <c r="AH79" s="110">
        <f>'R P - 3'!BA78</f>
        <v>2</v>
      </c>
      <c r="AI79" s="108">
        <f>'R P - 3'!BG78</f>
        <v>2</v>
      </c>
      <c r="AJ79" s="111"/>
      <c r="AK79" s="108"/>
      <c r="AL79" s="108" t="str">
        <f>'R P -4'!Q78</f>
        <v>0</v>
      </c>
      <c r="AM79" s="108" t="str">
        <f>'R P -4'!W78</f>
        <v>0</v>
      </c>
      <c r="AN79" s="108" t="str">
        <f>'R P -4'!AC78</f>
        <v>0</v>
      </c>
      <c r="AO79" s="108" t="str">
        <f>'R P -4'!AI78</f>
        <v>0</v>
      </c>
      <c r="AP79" s="108"/>
      <c r="AQ79" s="108" t="str">
        <f>'R P -4'!AU78</f>
        <v>0</v>
      </c>
      <c r="AR79" s="108" t="str">
        <f>'R P -4'!BA78</f>
        <v>0</v>
      </c>
      <c r="AS79" s="108" t="str">
        <f>'R P -4'!BG78</f>
        <v>0</v>
      </c>
      <c r="AT79" s="111"/>
      <c r="AU79" s="108"/>
      <c r="AV79" s="108" t="str">
        <f>'Reflection -1 '!R78</f>
        <v>0</v>
      </c>
      <c r="AW79" s="108"/>
      <c r="AX79" s="108"/>
      <c r="AY79" s="108"/>
      <c r="AZ79" s="108"/>
      <c r="BA79" s="110"/>
      <c r="BB79" s="110" t="str">
        <f>'Reflection -1 '!BB78</f>
        <v>0</v>
      </c>
      <c r="BC79" s="111"/>
      <c r="BD79" s="108"/>
      <c r="BE79" s="108" t="str">
        <f>'Reflection -2'!Q78</f>
        <v>0</v>
      </c>
      <c r="BF79" s="108"/>
      <c r="BG79" s="108"/>
      <c r="BH79" s="108"/>
      <c r="BI79" s="108"/>
      <c r="BJ79" s="108"/>
      <c r="BK79" s="108" t="str">
        <f>'Reflection -2'!BA78</f>
        <v>0</v>
      </c>
      <c r="BL79" s="111"/>
      <c r="BM79" s="108"/>
      <c r="BN79" s="108" t="str">
        <f>'Reflection -3'!Q78</f>
        <v>0</v>
      </c>
      <c r="BO79" s="108"/>
      <c r="BP79" s="108"/>
      <c r="BQ79" s="108"/>
      <c r="BR79" s="108"/>
      <c r="BS79" s="108"/>
      <c r="BT79" s="108" t="str">
        <f>'Reflection -3'!BA78</f>
        <v>0</v>
      </c>
      <c r="BU79" s="111"/>
      <c r="BV79" s="108"/>
      <c r="BW79" s="108" t="str">
        <f>'Reflection -3'!Q78</f>
        <v>0</v>
      </c>
      <c r="BX79" s="108"/>
      <c r="BY79" s="108"/>
      <c r="BZ79" s="108"/>
      <c r="CA79" s="108"/>
      <c r="CB79" s="108"/>
      <c r="CC79" s="108" t="str">
        <f>'Reflection -4'!BA78</f>
        <v>0</v>
      </c>
      <c r="CD79" s="111"/>
      <c r="CE79" s="108"/>
      <c r="CF79" s="108"/>
      <c r="CG79" s="108"/>
      <c r="CH79" s="108">
        <f>Table121516589[[#This Row],[Column30]]</f>
        <v>0</v>
      </c>
      <c r="CI79" s="108"/>
      <c r="CJ79" s="108"/>
      <c r="CK79" s="108">
        <f>Table121516589[[#This Row],[Column48]]</f>
        <v>0</v>
      </c>
      <c r="CL79" s="108">
        <f>Table121516589[[#This Row],[Column54]]</f>
        <v>0</v>
      </c>
      <c r="CM79" s="111"/>
      <c r="CN79" s="108"/>
      <c r="CO79" s="108"/>
      <c r="CP79" s="108"/>
      <c r="CQ79" s="108" t="e">
        <f>#REF!</f>
        <v>#REF!</v>
      </c>
      <c r="CR79" s="108"/>
      <c r="CS79" s="108"/>
      <c r="CT79" s="108" t="e">
        <f>#REF!</f>
        <v>#REF!</v>
      </c>
      <c r="CU79" s="108" t="e">
        <f>#REF!</f>
        <v>#REF!</v>
      </c>
      <c r="CV79" s="116"/>
      <c r="CW79" s="108"/>
      <c r="CX79" s="108"/>
      <c r="CY79" s="108"/>
      <c r="CZ79" s="108" t="e">
        <f>#REF!</f>
        <v>#REF!</v>
      </c>
      <c r="DA79" s="108"/>
      <c r="DB79" s="108"/>
      <c r="DC79" s="108" t="e">
        <f>#REF!</f>
        <v>#REF!</v>
      </c>
      <c r="DD79" s="108" t="e">
        <f>#REF!</f>
        <v>#REF!</v>
      </c>
      <c r="DE79" s="116"/>
      <c r="DF79" s="108"/>
      <c r="DG79" s="108"/>
      <c r="DH79" s="108"/>
      <c r="DI79" s="108">
        <f>'D W-4'!AS77</f>
        <v>0</v>
      </c>
      <c r="DJ79" s="108"/>
      <c r="DK79" s="108"/>
      <c r="DL79" s="108"/>
      <c r="DM79" s="108" t="e">
        <f>#REF!</f>
        <v>#REF!</v>
      </c>
      <c r="DN79" s="116"/>
      <c r="DO79" s="112">
        <v>0</v>
      </c>
      <c r="DP7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</v>
      </c>
      <c r="DQ79" s="108">
        <f>AVERAGE(Table1104611172[[#This Row],[Column4]],Table1104611172[[#This Row],[Column13]],Table1104611172[[#This Row],[Column22]],Table1104611172[[#This Row],[Column31]])</f>
        <v>2.3333333333333335</v>
      </c>
      <c r="DR7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79" s="108" t="e">
        <f>AVERAGE(Table1104611172[[#This Row],[Column6]],Table1104611172[[#This Row],[Column15]],Table1104611172[[#This Row],[Column24]],Table1104611172[[#This Row],[Column33]])</f>
        <v>#REF!</v>
      </c>
      <c r="DT79" s="112"/>
      <c r="DU7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7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79" s="108"/>
      <c r="DX79" s="108">
        <f>'R P -4'!CT79</f>
        <v>0</v>
      </c>
      <c r="DY79" s="107" t="e">
        <f>AVERAGE('Reflection -3'!CO79,'Reflection -2'!CN79,'R P -4'!CT79,'R P - 3'!CS79,'R P- 2'!CS79,#REF!)</f>
        <v>#REF!</v>
      </c>
      <c r="DZ79" s="107" t="e">
        <f>AVERAGE('Reflection -3'!CP79,'Reflection -2'!CO79,'R P- 2'!CT79,#REF!)</f>
        <v>#REF!</v>
      </c>
    </row>
    <row r="80" spans="1:130" ht="23.1" customHeight="1" x14ac:dyDescent="0.3">
      <c r="A80" s="5">
        <v>77</v>
      </c>
      <c r="B80" s="5" t="s">
        <v>327</v>
      </c>
      <c r="C80" s="14" t="s">
        <v>328</v>
      </c>
      <c r="D80" s="5" t="s">
        <v>449</v>
      </c>
      <c r="E80" s="5" t="s">
        <v>492</v>
      </c>
      <c r="F80" s="5" t="str">
        <f>REPT(CHAR(160),10)&amp;Table1104611172[[#This Row],[Column1]]</f>
        <v>          C</v>
      </c>
      <c r="G80" s="107"/>
      <c r="H80" s="107">
        <f>'RP 1'!Q79</f>
        <v>2.4</v>
      </c>
      <c r="I80" s="107">
        <f>'RP 1'!W79</f>
        <v>3</v>
      </c>
      <c r="J80" s="107" t="e">
        <f>'RP 1'!#REF!</f>
        <v>#REF!</v>
      </c>
      <c r="K80" s="107" t="e">
        <f>'RP 1'!#REF!</f>
        <v>#REF!</v>
      </c>
      <c r="L80" s="107"/>
      <c r="M80" s="107">
        <f>'RP 1'!AU79</f>
        <v>3</v>
      </c>
      <c r="N80" s="107">
        <f>'RP 1'!AZ79</f>
        <v>3</v>
      </c>
      <c r="O80" s="107">
        <f>'RP 1'!BG79</f>
        <v>0</v>
      </c>
      <c r="P80" s="113"/>
      <c r="Q80" s="107"/>
      <c r="R80" s="107">
        <f>'R P- 2'!Q79</f>
        <v>2.8</v>
      </c>
      <c r="S80" s="107">
        <f>'R P- 2'!W79</f>
        <v>2</v>
      </c>
      <c r="T80" s="107">
        <f>'R P- 2'!AC79</f>
        <v>2</v>
      </c>
      <c r="U80" s="107">
        <f>'R P- 2'!AI79</f>
        <v>2</v>
      </c>
      <c r="V80" s="107"/>
      <c r="W80" s="107">
        <f>'R P- 2'!AU79</f>
        <v>2</v>
      </c>
      <c r="X80" s="107">
        <f>'R P- 2'!BA79</f>
        <v>2.6666666666666665</v>
      </c>
      <c r="Y80" s="107">
        <f>'R P- 2'!BG79</f>
        <v>4</v>
      </c>
      <c r="Z80" s="113"/>
      <c r="AA80" s="107"/>
      <c r="AB80" s="107">
        <f>'R P - 3'!Q79</f>
        <v>2.2000000000000002</v>
      </c>
      <c r="AC80" s="107">
        <f>'R P - 3'!W79</f>
        <v>2</v>
      </c>
      <c r="AD80" s="107">
        <f>'R P - 3'!AC79</f>
        <v>1</v>
      </c>
      <c r="AE80" s="107">
        <f>'R P - 3'!AI79</f>
        <v>1.3333333333333333</v>
      </c>
      <c r="AF80" s="107"/>
      <c r="AG80" s="112">
        <f>'R P - 3'!AU79</f>
        <v>2</v>
      </c>
      <c r="AH80" s="112">
        <f>'R P - 3'!BA79</f>
        <v>2</v>
      </c>
      <c r="AI80" s="107">
        <f>'R P - 3'!BG79</f>
        <v>2</v>
      </c>
      <c r="AJ80" s="113"/>
      <c r="AK80" s="107"/>
      <c r="AL80" s="107" t="str">
        <f>'R P -4'!Q79</f>
        <v>0</v>
      </c>
      <c r="AM80" s="107" t="str">
        <f>'R P -4'!W79</f>
        <v>0</v>
      </c>
      <c r="AN80" s="107" t="str">
        <f>'R P -4'!AC79</f>
        <v>0</v>
      </c>
      <c r="AO80" s="107" t="str">
        <f>'R P -4'!AI79</f>
        <v>0</v>
      </c>
      <c r="AP80" s="107"/>
      <c r="AQ80" s="107" t="str">
        <f>'R P -4'!AU79</f>
        <v>0</v>
      </c>
      <c r="AR80" s="107" t="str">
        <f>'R P -4'!BA79</f>
        <v>0</v>
      </c>
      <c r="AS80" s="107" t="str">
        <f>'R P -4'!BG79</f>
        <v>0</v>
      </c>
      <c r="AT80" s="113"/>
      <c r="AU80" s="107"/>
      <c r="AV80" s="107" t="str">
        <f>'Reflection -1 '!R79</f>
        <v>0</v>
      </c>
      <c r="AW80" s="107"/>
      <c r="AX80" s="107"/>
      <c r="AY80" s="107"/>
      <c r="AZ80" s="107"/>
      <c r="BA80" s="112"/>
      <c r="BB80" s="112" t="str">
        <f>'Reflection -1 '!BB79</f>
        <v>0</v>
      </c>
      <c r="BC80" s="113"/>
      <c r="BD80" s="107"/>
      <c r="BE80" s="107" t="str">
        <f>'Reflection -2'!Q79</f>
        <v>0</v>
      </c>
      <c r="BF80" s="107"/>
      <c r="BG80" s="107"/>
      <c r="BH80" s="107"/>
      <c r="BI80" s="107"/>
      <c r="BJ80" s="107"/>
      <c r="BK80" s="107" t="str">
        <f>'Reflection -2'!BA79</f>
        <v>0</v>
      </c>
      <c r="BL80" s="113"/>
      <c r="BM80" s="107"/>
      <c r="BN80" s="107" t="str">
        <f>'Reflection -3'!Q79</f>
        <v>0</v>
      </c>
      <c r="BO80" s="107"/>
      <c r="BP80" s="107"/>
      <c r="BQ80" s="107"/>
      <c r="BR80" s="107"/>
      <c r="BS80" s="107"/>
      <c r="BT80" s="107" t="str">
        <f>'Reflection -3'!BA79</f>
        <v>0</v>
      </c>
      <c r="BU80" s="113"/>
      <c r="BV80" s="107"/>
      <c r="BW80" s="107" t="str">
        <f>'Reflection -3'!Q79</f>
        <v>0</v>
      </c>
      <c r="BX80" s="107"/>
      <c r="BY80" s="107"/>
      <c r="BZ80" s="107"/>
      <c r="CA80" s="107"/>
      <c r="CB80" s="107"/>
      <c r="CC80" s="107" t="str">
        <f>'Reflection -4'!BA79</f>
        <v>0</v>
      </c>
      <c r="CD80" s="113"/>
      <c r="CE80" s="107"/>
      <c r="CF80" s="107"/>
      <c r="CG80" s="107"/>
      <c r="CH80" s="107">
        <f>Table121516589[[#This Row],[Column30]]</f>
        <v>0</v>
      </c>
      <c r="CI80" s="107"/>
      <c r="CJ80" s="107"/>
      <c r="CK80" s="107">
        <f>Table121516589[[#This Row],[Column48]]</f>
        <v>0</v>
      </c>
      <c r="CL80" s="107">
        <f>Table121516589[[#This Row],[Column54]]</f>
        <v>0</v>
      </c>
      <c r="CM80" s="113"/>
      <c r="CN80" s="107"/>
      <c r="CO80" s="107"/>
      <c r="CP80" s="107"/>
      <c r="CQ80" s="107" t="e">
        <f>#REF!</f>
        <v>#REF!</v>
      </c>
      <c r="CR80" s="107"/>
      <c r="CS80" s="107"/>
      <c r="CT80" s="107" t="e">
        <f>#REF!</f>
        <v>#REF!</v>
      </c>
      <c r="CU80" s="107" t="e">
        <f>#REF!</f>
        <v>#REF!</v>
      </c>
      <c r="CV80" s="109"/>
      <c r="CW80" s="107"/>
      <c r="CX80" s="107"/>
      <c r="CY80" s="107"/>
      <c r="CZ80" s="107" t="e">
        <f>#REF!</f>
        <v>#REF!</v>
      </c>
      <c r="DA80" s="107"/>
      <c r="DB80" s="107"/>
      <c r="DC80" s="107" t="e">
        <f>#REF!</f>
        <v>#REF!</v>
      </c>
      <c r="DD80" s="107" t="e">
        <f>#REF!</f>
        <v>#REF!</v>
      </c>
      <c r="DE80" s="109"/>
      <c r="DF80" s="107"/>
      <c r="DG80" s="107"/>
      <c r="DH80" s="107"/>
      <c r="DI80" s="107">
        <f>'D W-4'!AS78</f>
        <v>0</v>
      </c>
      <c r="DJ80" s="107"/>
      <c r="DK80" s="107"/>
      <c r="DL80" s="107"/>
      <c r="DM80" s="107" t="e">
        <f>#REF!</f>
        <v>#REF!</v>
      </c>
      <c r="DN80" s="109"/>
      <c r="DO80" s="112">
        <v>0</v>
      </c>
      <c r="DP8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2.4666666666666663</v>
      </c>
      <c r="DQ80" s="107">
        <f>AVERAGE(Table1104611172[[#This Row],[Column4]],Table1104611172[[#This Row],[Column13]],Table1104611172[[#This Row],[Column22]],Table1104611172[[#This Row],[Column31]])</f>
        <v>2.3333333333333335</v>
      </c>
      <c r="DR8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0" s="107" t="e">
        <f>AVERAGE(Table1104611172[[#This Row],[Column6]],Table1104611172[[#This Row],[Column15]],Table1104611172[[#This Row],[Column24]],Table1104611172[[#This Row],[Column33]])</f>
        <v>#REF!</v>
      </c>
      <c r="DT80" s="112"/>
      <c r="DU8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0" s="108"/>
      <c r="DX80" s="108">
        <f>'R P -4'!CT80</f>
        <v>0</v>
      </c>
      <c r="DY80" s="108" t="e">
        <f>AVERAGE('Reflection -3'!CO80,'Reflection -2'!CN80,'R P -4'!CT80,'R P - 3'!CS80,'R P- 2'!CS80,#REF!)</f>
        <v>#REF!</v>
      </c>
      <c r="DZ80" s="108" t="e">
        <f>AVERAGE('Reflection -3'!CP80,'Reflection -2'!CO80,'R P- 2'!CT80,#REF!)</f>
        <v>#REF!</v>
      </c>
    </row>
    <row r="81" spans="1:130" ht="23.1" customHeight="1" x14ac:dyDescent="0.3">
      <c r="A81" s="5">
        <v>78</v>
      </c>
      <c r="B81" s="5" t="s">
        <v>329</v>
      </c>
      <c r="C81" s="14" t="s">
        <v>330</v>
      </c>
      <c r="D81" s="5" t="s">
        <v>449</v>
      </c>
      <c r="E81" s="5" t="s">
        <v>492</v>
      </c>
      <c r="F81" s="5" t="str">
        <f>REPT(CHAR(160),10)&amp;Table1104611172[[#This Row],[Column1]]</f>
        <v>          C</v>
      </c>
      <c r="G81" s="108"/>
      <c r="H81" s="108">
        <f>'RP 1'!Q80</f>
        <v>3</v>
      </c>
      <c r="I81" s="108">
        <f>'RP 1'!W80</f>
        <v>2</v>
      </c>
      <c r="J81" s="108" t="e">
        <f>'RP 1'!#REF!</f>
        <v>#REF!</v>
      </c>
      <c r="K81" s="108" t="e">
        <f>'RP 1'!#REF!</f>
        <v>#REF!</v>
      </c>
      <c r="L81" s="108"/>
      <c r="M81" s="108">
        <f>'RP 1'!AU80</f>
        <v>3</v>
      </c>
      <c r="N81" s="108">
        <f>'RP 1'!AZ80</f>
        <v>2</v>
      </c>
      <c r="O81" s="108">
        <f>'RP 1'!BG80</f>
        <v>0</v>
      </c>
      <c r="P81" s="115"/>
      <c r="Q81" s="108"/>
      <c r="R81" s="108">
        <f>'R P- 2'!Q80</f>
        <v>2</v>
      </c>
      <c r="S81" s="108">
        <f>'R P- 2'!W80</f>
        <v>2</v>
      </c>
      <c r="T81" s="108">
        <f>'R P- 2'!AC80</f>
        <v>2</v>
      </c>
      <c r="U81" s="108">
        <f>'R P- 2'!AI80</f>
        <v>2</v>
      </c>
      <c r="V81" s="108"/>
      <c r="W81" s="108">
        <f>'R P- 2'!AU80</f>
        <v>2</v>
      </c>
      <c r="X81" s="108">
        <f>'R P- 2'!BA80</f>
        <v>1.8333333333333333</v>
      </c>
      <c r="Y81" s="108">
        <f>'R P- 2'!BG80</f>
        <v>3</v>
      </c>
      <c r="Z81" s="115"/>
      <c r="AA81" s="108"/>
      <c r="AB81" s="108" t="str">
        <f>'R P - 3'!Q80</f>
        <v>0</v>
      </c>
      <c r="AC81" s="108" t="str">
        <f>'R P - 3'!W80</f>
        <v>0</v>
      </c>
      <c r="AD81" s="108">
        <f>'R P - 3'!AC80</f>
        <v>0</v>
      </c>
      <c r="AE81" s="108" t="str">
        <f>'R P - 3'!AI80</f>
        <v>0</v>
      </c>
      <c r="AF81" s="108"/>
      <c r="AG81" s="114" t="str">
        <f>'R P - 3'!AU80</f>
        <v>0</v>
      </c>
      <c r="AH81" s="114" t="str">
        <f>'R P - 3'!BA80</f>
        <v>0</v>
      </c>
      <c r="AI81" s="108" t="str">
        <f>'R P - 3'!BG80</f>
        <v>0</v>
      </c>
      <c r="AJ81" s="115"/>
      <c r="AK81" s="108"/>
      <c r="AL81" s="108" t="str">
        <f>'R P -4'!Q80</f>
        <v>0</v>
      </c>
      <c r="AM81" s="108" t="str">
        <f>'R P -4'!W80</f>
        <v>0</v>
      </c>
      <c r="AN81" s="108" t="str">
        <f>'R P -4'!AC80</f>
        <v>0</v>
      </c>
      <c r="AO81" s="108" t="str">
        <f>'R P -4'!AI80</f>
        <v>0</v>
      </c>
      <c r="AP81" s="108"/>
      <c r="AQ81" s="108" t="str">
        <f>'R P -4'!AU80</f>
        <v>0</v>
      </c>
      <c r="AR81" s="108" t="str">
        <f>'R P -4'!BA80</f>
        <v>0</v>
      </c>
      <c r="AS81" s="108" t="str">
        <f>'R P -4'!BG80</f>
        <v>0</v>
      </c>
      <c r="AT81" s="115"/>
      <c r="AU81" s="108"/>
      <c r="AV81" s="108" t="str">
        <f>'Reflection -1 '!R80</f>
        <v>0</v>
      </c>
      <c r="AW81" s="108"/>
      <c r="AX81" s="108"/>
      <c r="AY81" s="108"/>
      <c r="AZ81" s="108"/>
      <c r="BA81" s="114"/>
      <c r="BB81" s="114" t="str">
        <f>'Reflection -1 '!BB80</f>
        <v>0</v>
      </c>
      <c r="BC81" s="115"/>
      <c r="BD81" s="108"/>
      <c r="BE81" s="108" t="str">
        <f>'Reflection -2'!Q80</f>
        <v>0</v>
      </c>
      <c r="BF81" s="108"/>
      <c r="BG81" s="108"/>
      <c r="BH81" s="108"/>
      <c r="BI81" s="108"/>
      <c r="BJ81" s="108"/>
      <c r="BK81" s="108" t="str">
        <f>'Reflection -2'!BA80</f>
        <v>0</v>
      </c>
      <c r="BL81" s="115"/>
      <c r="BM81" s="108"/>
      <c r="BN81" s="108" t="str">
        <f>'Reflection -3'!Q80</f>
        <v>0</v>
      </c>
      <c r="BO81" s="108"/>
      <c r="BP81" s="108"/>
      <c r="BQ81" s="108"/>
      <c r="BR81" s="108"/>
      <c r="BS81" s="108"/>
      <c r="BT81" s="108" t="str">
        <f>'Reflection -3'!BA80</f>
        <v>0</v>
      </c>
      <c r="BU81" s="115"/>
      <c r="BV81" s="108"/>
      <c r="BW81" s="108" t="str">
        <f>'Reflection -3'!Q80</f>
        <v>0</v>
      </c>
      <c r="BX81" s="108"/>
      <c r="BY81" s="108"/>
      <c r="BZ81" s="108"/>
      <c r="CA81" s="108"/>
      <c r="CB81" s="108"/>
      <c r="CC81" s="108" t="str">
        <f>'Reflection -4'!BA80</f>
        <v>0</v>
      </c>
      <c r="CD81" s="115"/>
      <c r="CE81" s="108"/>
      <c r="CF81" s="108"/>
      <c r="CG81" s="108"/>
      <c r="CH81" s="108">
        <f>Table121516589[[#This Row],[Column30]]</f>
        <v>0</v>
      </c>
      <c r="CI81" s="108"/>
      <c r="CJ81" s="108"/>
      <c r="CK81" s="108">
        <f>Table121516589[[#This Row],[Column48]]</f>
        <v>0</v>
      </c>
      <c r="CL81" s="108">
        <f>Table121516589[[#This Row],[Column54]]</f>
        <v>0</v>
      </c>
      <c r="CM81" s="115"/>
      <c r="CN81" s="108"/>
      <c r="CO81" s="108"/>
      <c r="CP81" s="108"/>
      <c r="CQ81" s="108" t="e">
        <f>#REF!</f>
        <v>#REF!</v>
      </c>
      <c r="CR81" s="108"/>
      <c r="CS81" s="108"/>
      <c r="CT81" s="108" t="e">
        <f>#REF!</f>
        <v>#REF!</v>
      </c>
      <c r="CU81" s="108" t="e">
        <f>#REF!</f>
        <v>#REF!</v>
      </c>
      <c r="CV81" s="120"/>
      <c r="CW81" s="108"/>
      <c r="CX81" s="108"/>
      <c r="CY81" s="108"/>
      <c r="CZ81" s="108" t="e">
        <f>#REF!</f>
        <v>#REF!</v>
      </c>
      <c r="DA81" s="108"/>
      <c r="DB81" s="108"/>
      <c r="DC81" s="108" t="e">
        <f>#REF!</f>
        <v>#REF!</v>
      </c>
      <c r="DD81" s="108" t="e">
        <f>#REF!</f>
        <v>#REF!</v>
      </c>
      <c r="DE81" s="120"/>
      <c r="DF81" s="108"/>
      <c r="DG81" s="108"/>
      <c r="DH81" s="108"/>
      <c r="DI81" s="108">
        <f>'D W-4'!AS79</f>
        <v>0</v>
      </c>
      <c r="DJ81" s="108"/>
      <c r="DK81" s="108"/>
      <c r="DL81" s="108"/>
      <c r="DM81" s="108" t="e">
        <f>#REF!</f>
        <v>#REF!</v>
      </c>
      <c r="DN81" s="120"/>
      <c r="DO81" s="112">
        <v>0</v>
      </c>
      <c r="DP8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</v>
      </c>
      <c r="DQ81" s="108">
        <f>AVERAGE(Table1104611172[[#This Row],[Column4]],Table1104611172[[#This Row],[Column13]],Table1104611172[[#This Row],[Column22]],Table1104611172[[#This Row],[Column31]])</f>
        <v>2</v>
      </c>
      <c r="DR8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1" s="108" t="e">
        <f>AVERAGE(Table1104611172[[#This Row],[Column6]],Table1104611172[[#This Row],[Column15]],Table1104611172[[#This Row],[Column24]],Table1104611172[[#This Row],[Column33]])</f>
        <v>#REF!</v>
      </c>
      <c r="DT81" s="112"/>
      <c r="DU81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1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1" s="108"/>
      <c r="DX81" s="108">
        <f>'R P -4'!CT81</f>
        <v>0</v>
      </c>
      <c r="DY81" s="107" t="e">
        <f>AVERAGE('Reflection -3'!CO81,'Reflection -2'!CN81,'R P -4'!CT81,'R P - 3'!CS81,'R P- 2'!CS81,#REF!)</f>
        <v>#REF!</v>
      </c>
      <c r="DZ81" s="107" t="e">
        <f>AVERAGE('Reflection -3'!CP81,'Reflection -2'!CO81,'R P- 2'!CT81,#REF!)</f>
        <v>#REF!</v>
      </c>
    </row>
    <row r="82" spans="1:130" ht="23.1" customHeight="1" x14ac:dyDescent="0.3">
      <c r="A82" s="5">
        <v>79</v>
      </c>
      <c r="B82" s="5" t="s">
        <v>198</v>
      </c>
      <c r="C82" s="14" t="s">
        <v>199</v>
      </c>
      <c r="D82" s="5" t="s">
        <v>449</v>
      </c>
      <c r="E82" s="5" t="s">
        <v>160</v>
      </c>
      <c r="F82" s="5" t="str">
        <f>REPT(CHAR(160),10)&amp;Table1104611172[[#This Row],[Column1]]</f>
        <v>          B</v>
      </c>
      <c r="G82" s="107"/>
      <c r="H82" s="107">
        <f>'RP 1'!Q81</f>
        <v>2.2000000000000002</v>
      </c>
      <c r="I82" s="107">
        <f>'RP 1'!W81</f>
        <v>3</v>
      </c>
      <c r="J82" s="107" t="e">
        <f>'RP 1'!#REF!</f>
        <v>#REF!</v>
      </c>
      <c r="K82" s="107" t="e">
        <f>'RP 1'!#REF!</f>
        <v>#REF!</v>
      </c>
      <c r="L82" s="107"/>
      <c r="M82" s="107">
        <f>'RP 1'!AU81</f>
        <v>3</v>
      </c>
      <c r="N82" s="107">
        <f>'RP 1'!AZ81</f>
        <v>3</v>
      </c>
      <c r="O82" s="107">
        <f>'RP 1'!BG81</f>
        <v>0</v>
      </c>
      <c r="P82" s="113"/>
      <c r="Q82" s="107"/>
      <c r="R82" s="107">
        <f>'R P- 2'!Q81</f>
        <v>2.4</v>
      </c>
      <c r="S82" s="107">
        <f>'R P- 2'!W81</f>
        <v>2.3333333333333335</v>
      </c>
      <c r="T82" s="107">
        <f>'R P- 2'!AC81</f>
        <v>2.5</v>
      </c>
      <c r="U82" s="107">
        <f>'R P- 2'!AI81</f>
        <v>2.5</v>
      </c>
      <c r="V82" s="107"/>
      <c r="W82" s="107">
        <f>'R P- 2'!AU81</f>
        <v>2</v>
      </c>
      <c r="X82" s="107">
        <f>'R P- 2'!BA81</f>
        <v>1.9166666666666667</v>
      </c>
      <c r="Y82" s="107">
        <f>'R P- 2'!BG81</f>
        <v>3</v>
      </c>
      <c r="Z82" s="113"/>
      <c r="AA82" s="107"/>
      <c r="AB82" s="107" t="str">
        <f>'R P - 3'!Q81</f>
        <v>0</v>
      </c>
      <c r="AC82" s="107" t="str">
        <f>'R P - 3'!W81</f>
        <v>0</v>
      </c>
      <c r="AD82" s="107">
        <f>'R P - 3'!AC81</f>
        <v>0</v>
      </c>
      <c r="AE82" s="107" t="str">
        <f>'R P - 3'!AI81</f>
        <v>0</v>
      </c>
      <c r="AF82" s="107"/>
      <c r="AG82" s="112" t="str">
        <f>'R P - 3'!AU81</f>
        <v>0</v>
      </c>
      <c r="AH82" s="112" t="str">
        <f>'R P - 3'!BA81</f>
        <v>0</v>
      </c>
      <c r="AI82" s="107" t="str">
        <f>'R P - 3'!BG81</f>
        <v>0</v>
      </c>
      <c r="AJ82" s="113"/>
      <c r="AK82" s="107"/>
      <c r="AL82" s="107" t="str">
        <f>'R P -4'!Q81</f>
        <v>0</v>
      </c>
      <c r="AM82" s="107" t="str">
        <f>'R P -4'!W81</f>
        <v>0</v>
      </c>
      <c r="AN82" s="107" t="str">
        <f>'R P -4'!AC81</f>
        <v>0</v>
      </c>
      <c r="AO82" s="107" t="str">
        <f>'R P -4'!AI81</f>
        <v>0</v>
      </c>
      <c r="AP82" s="107"/>
      <c r="AQ82" s="107" t="str">
        <f>'R P -4'!AU81</f>
        <v>0</v>
      </c>
      <c r="AR82" s="107" t="str">
        <f>'R P -4'!BA81</f>
        <v>0</v>
      </c>
      <c r="AS82" s="107" t="str">
        <f>'R P -4'!BG81</f>
        <v>0</v>
      </c>
      <c r="AT82" s="113"/>
      <c r="AU82" s="107"/>
      <c r="AV82" s="107">
        <f>'Reflection -1 '!R81</f>
        <v>0</v>
      </c>
      <c r="AW82" s="107"/>
      <c r="AX82" s="107"/>
      <c r="AY82" s="107"/>
      <c r="AZ82" s="107"/>
      <c r="BA82" s="112"/>
      <c r="BB82" s="112">
        <f>'Reflection -1 '!BB81</f>
        <v>0</v>
      </c>
      <c r="BC82" s="113"/>
      <c r="BD82" s="107"/>
      <c r="BE82" s="107">
        <f>'Reflection -2'!Q81</f>
        <v>2.6666666666666665</v>
      </c>
      <c r="BF82" s="107"/>
      <c r="BG82" s="107"/>
      <c r="BH82" s="107"/>
      <c r="BI82" s="107"/>
      <c r="BJ82" s="107"/>
      <c r="BK82" s="107">
        <f>'Reflection -2'!BA81</f>
        <v>2.5</v>
      </c>
      <c r="BL82" s="113"/>
      <c r="BM82" s="107"/>
      <c r="BN82" s="107">
        <f>'Reflection -3'!Q81</f>
        <v>0</v>
      </c>
      <c r="BO82" s="107"/>
      <c r="BP82" s="107"/>
      <c r="BQ82" s="107"/>
      <c r="BR82" s="107"/>
      <c r="BS82" s="107"/>
      <c r="BT82" s="107">
        <f>'Reflection -3'!BA81</f>
        <v>0</v>
      </c>
      <c r="BU82" s="113"/>
      <c r="BV82" s="107"/>
      <c r="BW82" s="107">
        <f>'Reflection -3'!Q81</f>
        <v>0</v>
      </c>
      <c r="BX82" s="107"/>
      <c r="BY82" s="107"/>
      <c r="BZ82" s="107"/>
      <c r="CA82" s="107"/>
      <c r="CB82" s="107"/>
      <c r="CC82" s="107">
        <f>'Reflection -4'!BA81</f>
        <v>2.5</v>
      </c>
      <c r="CD82" s="113"/>
      <c r="CE82" s="107"/>
      <c r="CF82" s="107"/>
      <c r="CG82" s="107"/>
      <c r="CH82" s="107">
        <f>Table121516589[[#This Row],[Column30]]</f>
        <v>0</v>
      </c>
      <c r="CI82" s="107"/>
      <c r="CJ82" s="107"/>
      <c r="CK82" s="107">
        <f>Table121516589[[#This Row],[Column48]]</f>
        <v>0</v>
      </c>
      <c r="CL82" s="107">
        <f>Table121516589[[#This Row],[Column54]]</f>
        <v>0</v>
      </c>
      <c r="CM82" s="113"/>
      <c r="CN82" s="107"/>
      <c r="CO82" s="107"/>
      <c r="CP82" s="107"/>
      <c r="CQ82" s="107" t="e">
        <f>#REF!</f>
        <v>#REF!</v>
      </c>
      <c r="CR82" s="107"/>
      <c r="CS82" s="107"/>
      <c r="CT82" s="107" t="e">
        <f>#REF!</f>
        <v>#REF!</v>
      </c>
      <c r="CU82" s="107" t="e">
        <f>#REF!</f>
        <v>#REF!</v>
      </c>
      <c r="CV82" s="109"/>
      <c r="CW82" s="107"/>
      <c r="CX82" s="107"/>
      <c r="CY82" s="107"/>
      <c r="CZ82" s="107" t="e">
        <f>#REF!</f>
        <v>#REF!</v>
      </c>
      <c r="DA82" s="107"/>
      <c r="DB82" s="107"/>
      <c r="DC82" s="107" t="e">
        <f>#REF!</f>
        <v>#REF!</v>
      </c>
      <c r="DD82" s="107" t="e">
        <f>#REF!</f>
        <v>#REF!</v>
      </c>
      <c r="DE82" s="109"/>
      <c r="DF82" s="107"/>
      <c r="DG82" s="107"/>
      <c r="DH82" s="107"/>
      <c r="DI82" s="107">
        <f>'D W-4'!AS80</f>
        <v>0</v>
      </c>
      <c r="DJ82" s="107"/>
      <c r="DK82" s="107"/>
      <c r="DL82" s="107"/>
      <c r="DM82" s="107" t="e">
        <f>#REF!</f>
        <v>#REF!</v>
      </c>
      <c r="DN82" s="109"/>
      <c r="DO82" s="112">
        <v>0</v>
      </c>
      <c r="DP8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1.211111111111111</v>
      </c>
      <c r="DQ82" s="107">
        <f>AVERAGE(Table1104611172[[#This Row],[Column4]],Table1104611172[[#This Row],[Column13]],Table1104611172[[#This Row],[Column22]],Table1104611172[[#This Row],[Column31]])</f>
        <v>2.666666666666667</v>
      </c>
      <c r="DR8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2" s="107" t="e">
        <f>AVERAGE(Table1104611172[[#This Row],[Column6]],Table1104611172[[#This Row],[Column15]],Table1104611172[[#This Row],[Column24]],Table1104611172[[#This Row],[Column33]])</f>
        <v>#REF!</v>
      </c>
      <c r="DT82" s="112"/>
      <c r="DU8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2" s="108"/>
      <c r="DX82" s="108">
        <f>'R P -4'!CT82</f>
        <v>0</v>
      </c>
      <c r="DY82" s="108" t="e">
        <f>AVERAGE('Reflection -3'!CO82,'Reflection -2'!CN82,'R P -4'!CT82,'R P - 3'!CS82,'R P- 2'!CS82,#REF!)</f>
        <v>#REF!</v>
      </c>
      <c r="DZ82" s="108" t="e">
        <f>AVERAGE('Reflection -3'!CP82,'Reflection -2'!CO82,'R P- 2'!CT82,#REF!)</f>
        <v>#REF!</v>
      </c>
    </row>
    <row r="83" spans="1:130" ht="23.1" customHeight="1" x14ac:dyDescent="0.3">
      <c r="A83" s="5">
        <v>80</v>
      </c>
      <c r="B83" s="5" t="s">
        <v>331</v>
      </c>
      <c r="C83" s="14" t="s">
        <v>332</v>
      </c>
      <c r="D83" s="5" t="s">
        <v>449</v>
      </c>
      <c r="E83" s="5" t="s">
        <v>492</v>
      </c>
      <c r="F83" s="5" t="str">
        <f>REPT(CHAR(160),10)&amp;Table1104611172[[#This Row],[Column1]]</f>
        <v>          C</v>
      </c>
      <c r="G83" s="108"/>
      <c r="H83" s="108" t="str">
        <f>'RP 1'!Q82</f>
        <v>0</v>
      </c>
      <c r="I83" s="108" t="str">
        <f>'RP 1'!W82</f>
        <v>0</v>
      </c>
      <c r="J83" s="108" t="e">
        <f>'RP 1'!#REF!</f>
        <v>#REF!</v>
      </c>
      <c r="K83" s="108" t="e">
        <f>'RP 1'!#REF!</f>
        <v>#REF!</v>
      </c>
      <c r="L83" s="108"/>
      <c r="M83" s="108" t="str">
        <f>'RP 1'!AU82</f>
        <v>0</v>
      </c>
      <c r="N83" s="108" t="str">
        <f>'RP 1'!AZ82</f>
        <v>0</v>
      </c>
      <c r="O83" s="108" t="str">
        <f>'RP 1'!BG82</f>
        <v>0</v>
      </c>
      <c r="P83" s="111"/>
      <c r="Q83" s="108"/>
      <c r="R83" s="108" t="str">
        <f>'R P- 2'!Q82</f>
        <v>0</v>
      </c>
      <c r="S83" s="108" t="str">
        <f>'R P- 2'!W82</f>
        <v>0</v>
      </c>
      <c r="T83" s="108" t="str">
        <f>'R P- 2'!AC82</f>
        <v>0</v>
      </c>
      <c r="U83" s="108" t="str">
        <f>'R P- 2'!AI82</f>
        <v>0</v>
      </c>
      <c r="V83" s="108"/>
      <c r="W83" s="108" t="str">
        <f>'R P- 2'!AU82</f>
        <v>0</v>
      </c>
      <c r="X83" s="108" t="str">
        <f>'R P- 2'!BA82</f>
        <v>0</v>
      </c>
      <c r="Y83" s="108" t="str">
        <f>'R P- 2'!BG82</f>
        <v>0</v>
      </c>
      <c r="Z83" s="111"/>
      <c r="AA83" s="108"/>
      <c r="AB83" s="108" t="str">
        <f>'R P - 3'!Q82</f>
        <v>0</v>
      </c>
      <c r="AC83" s="108" t="str">
        <f>'R P - 3'!W82</f>
        <v>0</v>
      </c>
      <c r="AD83" s="108">
        <f>'R P - 3'!AC82</f>
        <v>0</v>
      </c>
      <c r="AE83" s="108" t="str">
        <f>'R P - 3'!AI82</f>
        <v>0</v>
      </c>
      <c r="AF83" s="108"/>
      <c r="AG83" s="110" t="str">
        <f>'R P - 3'!AU82</f>
        <v>0</v>
      </c>
      <c r="AH83" s="110" t="str">
        <f>'R P - 3'!BA82</f>
        <v>0</v>
      </c>
      <c r="AI83" s="108" t="str">
        <f>'R P - 3'!BG82</f>
        <v>0</v>
      </c>
      <c r="AJ83" s="111"/>
      <c r="AK83" s="108"/>
      <c r="AL83" s="108" t="str">
        <f>'R P -4'!Q82</f>
        <v>0</v>
      </c>
      <c r="AM83" s="108" t="str">
        <f>'R P -4'!W82</f>
        <v>0</v>
      </c>
      <c r="AN83" s="108" t="str">
        <f>'R P -4'!AC82</f>
        <v>0</v>
      </c>
      <c r="AO83" s="108" t="str">
        <f>'R P -4'!AI82</f>
        <v>0</v>
      </c>
      <c r="AP83" s="108"/>
      <c r="AQ83" s="108" t="str">
        <f>'R P -4'!AU82</f>
        <v>0</v>
      </c>
      <c r="AR83" s="108" t="str">
        <f>'R P -4'!BA82</f>
        <v>0</v>
      </c>
      <c r="AS83" s="108" t="str">
        <f>'R P -4'!BG82</f>
        <v>0</v>
      </c>
      <c r="AT83" s="111"/>
      <c r="AU83" s="108"/>
      <c r="AV83" s="108" t="str">
        <f>'Reflection -1 '!R82</f>
        <v>0</v>
      </c>
      <c r="AW83" s="108"/>
      <c r="AX83" s="108"/>
      <c r="AY83" s="108"/>
      <c r="AZ83" s="108"/>
      <c r="BA83" s="110"/>
      <c r="BB83" s="110" t="str">
        <f>'Reflection -1 '!BB82</f>
        <v>0</v>
      </c>
      <c r="BC83" s="111"/>
      <c r="BD83" s="108"/>
      <c r="BE83" s="108" t="str">
        <f>'Reflection -2'!Q82</f>
        <v>0</v>
      </c>
      <c r="BF83" s="108"/>
      <c r="BG83" s="108"/>
      <c r="BH83" s="108"/>
      <c r="BI83" s="108"/>
      <c r="BJ83" s="108"/>
      <c r="BK83" s="108" t="str">
        <f>'Reflection -2'!BA82</f>
        <v>0</v>
      </c>
      <c r="BL83" s="111"/>
      <c r="BM83" s="108"/>
      <c r="BN83" s="108" t="str">
        <f>'Reflection -3'!Q82</f>
        <v>0</v>
      </c>
      <c r="BO83" s="108"/>
      <c r="BP83" s="108"/>
      <c r="BQ83" s="108"/>
      <c r="BR83" s="108"/>
      <c r="BS83" s="108"/>
      <c r="BT83" s="108" t="str">
        <f>'Reflection -3'!BA82</f>
        <v>0</v>
      </c>
      <c r="BU83" s="111"/>
      <c r="BV83" s="108"/>
      <c r="BW83" s="108" t="str">
        <f>'Reflection -3'!Q82</f>
        <v>0</v>
      </c>
      <c r="BX83" s="108"/>
      <c r="BY83" s="108"/>
      <c r="BZ83" s="108"/>
      <c r="CA83" s="108"/>
      <c r="CB83" s="108"/>
      <c r="CC83" s="108" t="str">
        <f>'Reflection -4'!BA82</f>
        <v>0</v>
      </c>
      <c r="CD83" s="111"/>
      <c r="CE83" s="108"/>
      <c r="CF83" s="108"/>
      <c r="CG83" s="108"/>
      <c r="CH83" s="108">
        <f>Table121516589[[#This Row],[Column30]]</f>
        <v>0</v>
      </c>
      <c r="CI83" s="108"/>
      <c r="CJ83" s="108"/>
      <c r="CK83" s="108">
        <f>Table121516589[[#This Row],[Column48]]</f>
        <v>0</v>
      </c>
      <c r="CL83" s="108">
        <f>Table121516589[[#This Row],[Column54]]</f>
        <v>0</v>
      </c>
      <c r="CM83" s="111"/>
      <c r="CN83" s="108"/>
      <c r="CO83" s="108"/>
      <c r="CP83" s="108"/>
      <c r="CQ83" s="108" t="e">
        <f>#REF!</f>
        <v>#REF!</v>
      </c>
      <c r="CR83" s="108"/>
      <c r="CS83" s="108"/>
      <c r="CT83" s="108" t="e">
        <f>#REF!</f>
        <v>#REF!</v>
      </c>
      <c r="CU83" s="108" t="e">
        <f>#REF!</f>
        <v>#REF!</v>
      </c>
      <c r="CV83" s="116"/>
      <c r="CW83" s="108"/>
      <c r="CX83" s="108"/>
      <c r="CY83" s="108"/>
      <c r="CZ83" s="108" t="e">
        <f>#REF!</f>
        <v>#REF!</v>
      </c>
      <c r="DA83" s="108"/>
      <c r="DB83" s="108"/>
      <c r="DC83" s="108" t="e">
        <f>#REF!</f>
        <v>#REF!</v>
      </c>
      <c r="DD83" s="108" t="e">
        <f>#REF!</f>
        <v>#REF!</v>
      </c>
      <c r="DE83" s="116"/>
      <c r="DF83" s="108"/>
      <c r="DG83" s="108"/>
      <c r="DH83" s="108"/>
      <c r="DI83" s="108">
        <f>'D W-4'!AS81</f>
        <v>0</v>
      </c>
      <c r="DJ83" s="108"/>
      <c r="DK83" s="108"/>
      <c r="DL83" s="108"/>
      <c r="DM83" s="108" t="e">
        <f>#REF!</f>
        <v>#REF!</v>
      </c>
      <c r="DN83" s="116"/>
      <c r="DO83" s="112">
        <v>0</v>
      </c>
      <c r="DP83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83" s="108" t="e">
        <f>AVERAGE(Table1104611172[[#This Row],[Column4]],Table1104611172[[#This Row],[Column13]],Table1104611172[[#This Row],[Column22]],Table1104611172[[#This Row],[Column31]])</f>
        <v>#DIV/0!</v>
      </c>
      <c r="DR8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3" s="108" t="e">
        <f>AVERAGE(Table1104611172[[#This Row],[Column6]],Table1104611172[[#This Row],[Column15]],Table1104611172[[#This Row],[Column24]],Table1104611172[[#This Row],[Column33]])</f>
        <v>#REF!</v>
      </c>
      <c r="DT83" s="112"/>
      <c r="DU8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3" s="108"/>
      <c r="DX83" s="108">
        <f>'R P -4'!CT83</f>
        <v>0</v>
      </c>
      <c r="DY83" s="107" t="e">
        <f>AVERAGE('Reflection -3'!CO83,'Reflection -2'!CN83,'R P -4'!CT83,'R P - 3'!CS83,'R P- 2'!CS83,#REF!)</f>
        <v>#REF!</v>
      </c>
      <c r="DZ83" s="107" t="e">
        <f>AVERAGE('Reflection -3'!CP83,'Reflection -2'!CO83,'R P- 2'!CT83,#REF!)</f>
        <v>#REF!</v>
      </c>
    </row>
    <row r="84" spans="1:130" ht="23.1" customHeight="1" x14ac:dyDescent="0.3">
      <c r="A84" s="5">
        <v>81</v>
      </c>
      <c r="B84" s="5" t="s">
        <v>333</v>
      </c>
      <c r="C84" s="14" t="s">
        <v>334</v>
      </c>
      <c r="D84" s="5" t="s">
        <v>541</v>
      </c>
      <c r="E84" s="5" t="s">
        <v>492</v>
      </c>
      <c r="F84" s="5" t="str">
        <f>REPT(CHAR(160),10)&amp;Table1104611172[[#This Row],[Column1]]</f>
        <v>          C</v>
      </c>
      <c r="G84" s="107"/>
      <c r="H84" s="107" t="str">
        <f>'RP 1'!Q83</f>
        <v>0</v>
      </c>
      <c r="I84" s="107" t="str">
        <f>'RP 1'!W83</f>
        <v>0</v>
      </c>
      <c r="J84" s="107" t="e">
        <f>'RP 1'!#REF!</f>
        <v>#REF!</v>
      </c>
      <c r="K84" s="107" t="e">
        <f>'RP 1'!#REF!</f>
        <v>#REF!</v>
      </c>
      <c r="L84" s="107"/>
      <c r="M84" s="107" t="str">
        <f>'RP 1'!AU83</f>
        <v>0</v>
      </c>
      <c r="N84" s="107" t="str">
        <f>'RP 1'!AZ83</f>
        <v>0</v>
      </c>
      <c r="O84" s="107" t="str">
        <f>'RP 1'!BG83</f>
        <v>0</v>
      </c>
      <c r="P84" s="113"/>
      <c r="Q84" s="107"/>
      <c r="R84" s="107" t="str">
        <f>'R P- 2'!Q83</f>
        <v>0</v>
      </c>
      <c r="S84" s="107" t="str">
        <f>'R P- 2'!W83</f>
        <v>0</v>
      </c>
      <c r="T84" s="107" t="str">
        <f>'R P- 2'!AC83</f>
        <v>0</v>
      </c>
      <c r="U84" s="107" t="str">
        <f>'R P- 2'!AI83</f>
        <v>0</v>
      </c>
      <c r="V84" s="107"/>
      <c r="W84" s="107" t="str">
        <f>'R P- 2'!AU83</f>
        <v>0</v>
      </c>
      <c r="X84" s="107" t="str">
        <f>'R P- 2'!BA83</f>
        <v>0</v>
      </c>
      <c r="Y84" s="107" t="str">
        <f>'R P- 2'!BG83</f>
        <v>0</v>
      </c>
      <c r="Z84" s="113"/>
      <c r="AA84" s="107"/>
      <c r="AB84" s="107">
        <f>'R P - 3'!Q83</f>
        <v>2.2000000000000002</v>
      </c>
      <c r="AC84" s="107">
        <f>'R P - 3'!W83</f>
        <v>2</v>
      </c>
      <c r="AD84" s="107">
        <f>'R P - 3'!AC83</f>
        <v>1</v>
      </c>
      <c r="AE84" s="107">
        <f>'R P - 3'!AI83</f>
        <v>1.3333333333333333</v>
      </c>
      <c r="AF84" s="107"/>
      <c r="AG84" s="112">
        <f>'R P - 3'!AU83</f>
        <v>2</v>
      </c>
      <c r="AH84" s="112">
        <f>'R P - 3'!BA83</f>
        <v>2</v>
      </c>
      <c r="AI84" s="107">
        <f>'R P - 3'!BG83</f>
        <v>2</v>
      </c>
      <c r="AJ84" s="113"/>
      <c r="AK84" s="107"/>
      <c r="AL84" s="107" t="str">
        <f>'R P -4'!Q83</f>
        <v>0</v>
      </c>
      <c r="AM84" s="107" t="str">
        <f>'R P -4'!W83</f>
        <v>0</v>
      </c>
      <c r="AN84" s="107" t="str">
        <f>'R P -4'!AC83</f>
        <v>0</v>
      </c>
      <c r="AO84" s="107" t="str">
        <f>'R P -4'!AI83</f>
        <v>0</v>
      </c>
      <c r="AP84" s="107"/>
      <c r="AQ84" s="107" t="str">
        <f>'R P -4'!AU83</f>
        <v>0</v>
      </c>
      <c r="AR84" s="107" t="str">
        <f>'R P -4'!BA83</f>
        <v>0</v>
      </c>
      <c r="AS84" s="107" t="str">
        <f>'R P -4'!BG83</f>
        <v>0</v>
      </c>
      <c r="AT84" s="113"/>
      <c r="AU84" s="107"/>
      <c r="AV84" s="107" t="str">
        <f>'Reflection -1 '!R83</f>
        <v>0</v>
      </c>
      <c r="AW84" s="107"/>
      <c r="AX84" s="107"/>
      <c r="AY84" s="107"/>
      <c r="AZ84" s="107"/>
      <c r="BA84" s="112"/>
      <c r="BB84" s="112" t="str">
        <f>'Reflection -1 '!BB83</f>
        <v>0</v>
      </c>
      <c r="BC84" s="113"/>
      <c r="BD84" s="107"/>
      <c r="BE84" s="107" t="str">
        <f>'Reflection -2'!Q83</f>
        <v>0</v>
      </c>
      <c r="BF84" s="107"/>
      <c r="BG84" s="107"/>
      <c r="BH84" s="107"/>
      <c r="BI84" s="107"/>
      <c r="BJ84" s="107"/>
      <c r="BK84" s="107" t="str">
        <f>'Reflection -2'!BA83</f>
        <v>0</v>
      </c>
      <c r="BL84" s="113"/>
      <c r="BM84" s="107"/>
      <c r="BN84" s="107" t="str">
        <f>'Reflection -3'!Q83</f>
        <v>0</v>
      </c>
      <c r="BO84" s="107"/>
      <c r="BP84" s="107"/>
      <c r="BQ84" s="107"/>
      <c r="BR84" s="107"/>
      <c r="BS84" s="107"/>
      <c r="BT84" s="107" t="str">
        <f>'Reflection -3'!BA83</f>
        <v>0</v>
      </c>
      <c r="BU84" s="113"/>
      <c r="BV84" s="107"/>
      <c r="BW84" s="107" t="str">
        <f>'Reflection -3'!Q83</f>
        <v>0</v>
      </c>
      <c r="BX84" s="107"/>
      <c r="BY84" s="107"/>
      <c r="BZ84" s="107"/>
      <c r="CA84" s="107"/>
      <c r="CB84" s="107"/>
      <c r="CC84" s="107" t="str">
        <f>'Reflection -4'!BA83</f>
        <v>0</v>
      </c>
      <c r="CD84" s="113"/>
      <c r="CE84" s="107"/>
      <c r="CF84" s="107"/>
      <c r="CG84" s="107"/>
      <c r="CH84" s="107">
        <f>Table121516589[[#This Row],[Column30]]</f>
        <v>0</v>
      </c>
      <c r="CI84" s="107"/>
      <c r="CJ84" s="107"/>
      <c r="CK84" s="107">
        <f>Table121516589[[#This Row],[Column48]]</f>
        <v>0</v>
      </c>
      <c r="CL84" s="107">
        <f>Table121516589[[#This Row],[Column54]]</f>
        <v>0</v>
      </c>
      <c r="CM84" s="113"/>
      <c r="CN84" s="107"/>
      <c r="CO84" s="107"/>
      <c r="CP84" s="107"/>
      <c r="CQ84" s="107" t="e">
        <f>#REF!</f>
        <v>#REF!</v>
      </c>
      <c r="CR84" s="107"/>
      <c r="CS84" s="107"/>
      <c r="CT84" s="107" t="e">
        <f>#REF!</f>
        <v>#REF!</v>
      </c>
      <c r="CU84" s="107" t="e">
        <f>#REF!</f>
        <v>#REF!</v>
      </c>
      <c r="CV84" s="109"/>
      <c r="CW84" s="107"/>
      <c r="CX84" s="107"/>
      <c r="CY84" s="107"/>
      <c r="CZ84" s="107" t="e">
        <f>#REF!</f>
        <v>#REF!</v>
      </c>
      <c r="DA84" s="107"/>
      <c r="DB84" s="107"/>
      <c r="DC84" s="107" t="e">
        <f>#REF!</f>
        <v>#REF!</v>
      </c>
      <c r="DD84" s="107" t="e">
        <f>#REF!</f>
        <v>#REF!</v>
      </c>
      <c r="DE84" s="109"/>
      <c r="DF84" s="107"/>
      <c r="DG84" s="107"/>
      <c r="DH84" s="107"/>
      <c r="DI84" s="107">
        <f>'D W-4'!AS82</f>
        <v>0</v>
      </c>
      <c r="DJ84" s="107"/>
      <c r="DK84" s="107"/>
      <c r="DL84" s="107"/>
      <c r="DM84" s="107" t="e">
        <f>#REF!</f>
        <v>#REF!</v>
      </c>
      <c r="DN84" s="109"/>
      <c r="DO84" s="112">
        <v>0</v>
      </c>
      <c r="DP8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2.2000000000000002</v>
      </c>
      <c r="DQ84" s="107">
        <f>AVERAGE(Table1104611172[[#This Row],[Column4]],Table1104611172[[#This Row],[Column13]],Table1104611172[[#This Row],[Column22]],Table1104611172[[#This Row],[Column31]])</f>
        <v>2</v>
      </c>
      <c r="DR8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4" s="107" t="e">
        <f>AVERAGE(Table1104611172[[#This Row],[Column6]],Table1104611172[[#This Row],[Column15]],Table1104611172[[#This Row],[Column24]],Table1104611172[[#This Row],[Column33]])</f>
        <v>#REF!</v>
      </c>
      <c r="DT84" s="112"/>
      <c r="DU8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4" s="108"/>
      <c r="DX84" s="108">
        <f>'R P -4'!CT84</f>
        <v>0</v>
      </c>
      <c r="DY84" s="108" t="e">
        <f>AVERAGE('Reflection -3'!CO84,'Reflection -2'!CN84,'R P -4'!CT84,'R P - 3'!CS84,'R P- 2'!CS84,#REF!)</f>
        <v>#REF!</v>
      </c>
      <c r="DZ84" s="108" t="e">
        <f>AVERAGE('Reflection -3'!CP84,'Reflection -2'!CO84,'R P- 2'!CT84,#REF!)</f>
        <v>#REF!</v>
      </c>
    </row>
    <row r="85" spans="1:130" ht="23.1" customHeight="1" x14ac:dyDescent="0.3">
      <c r="A85" s="5">
        <v>82</v>
      </c>
      <c r="B85" s="5" t="s">
        <v>80</v>
      </c>
      <c r="C85" s="14" t="s">
        <v>81</v>
      </c>
      <c r="D85" s="5" t="s">
        <v>541</v>
      </c>
      <c r="E85" s="5" t="s">
        <v>34</v>
      </c>
      <c r="F85" s="5" t="str">
        <f>REPT(CHAR(160),10)&amp;Table1104611172[[#This Row],[Column1]]</f>
        <v>          A</v>
      </c>
      <c r="G85" s="108"/>
      <c r="H85" s="108">
        <f>'RP 1'!Q84</f>
        <v>0</v>
      </c>
      <c r="I85" s="108">
        <f>'RP 1'!W84</f>
        <v>0</v>
      </c>
      <c r="J85" s="108" t="e">
        <f>'RP 1'!#REF!</f>
        <v>#REF!</v>
      </c>
      <c r="K85" s="108" t="e">
        <f>'RP 1'!#REF!</f>
        <v>#REF!</v>
      </c>
      <c r="L85" s="108"/>
      <c r="M85" s="108">
        <f>'RP 1'!AU84</f>
        <v>0</v>
      </c>
      <c r="N85" s="108">
        <f>'RP 1'!AZ84</f>
        <v>0</v>
      </c>
      <c r="O85" s="108">
        <f>'RP 1'!BG84</f>
        <v>0</v>
      </c>
      <c r="P85" s="115"/>
      <c r="Q85" s="108"/>
      <c r="R85" s="108">
        <f>'R P- 2'!Q84</f>
        <v>3.8</v>
      </c>
      <c r="S85" s="108">
        <f>'R P- 2'!W84</f>
        <v>3.3333333333333335</v>
      </c>
      <c r="T85" s="108">
        <f>'R P- 2'!AC84</f>
        <v>3.5</v>
      </c>
      <c r="U85" s="108">
        <f>'R P- 2'!AI84</f>
        <v>1.5</v>
      </c>
      <c r="V85" s="108"/>
      <c r="W85" s="108">
        <f>'R P- 2'!AU84</f>
        <v>2</v>
      </c>
      <c r="X85" s="108">
        <f>'R P- 2'!BA84</f>
        <v>3</v>
      </c>
      <c r="Y85" s="108">
        <f>'R P- 2'!BG84</f>
        <v>4</v>
      </c>
      <c r="Z85" s="115"/>
      <c r="AA85" s="108"/>
      <c r="AB85" s="108">
        <f>'R P - 3'!Q84</f>
        <v>3</v>
      </c>
      <c r="AC85" s="108">
        <f>'R P - 3'!W84</f>
        <v>0</v>
      </c>
      <c r="AD85" s="108">
        <f>'R P - 3'!AC84</f>
        <v>0</v>
      </c>
      <c r="AE85" s="108">
        <f>'R P - 3'!AI84</f>
        <v>0</v>
      </c>
      <c r="AF85" s="108"/>
      <c r="AG85" s="114">
        <f>'R P - 3'!AU84</f>
        <v>0</v>
      </c>
      <c r="AH85" s="114">
        <f>'R P - 3'!BA84</f>
        <v>0</v>
      </c>
      <c r="AI85" s="108">
        <f>'R P - 3'!BG84</f>
        <v>0</v>
      </c>
      <c r="AJ85" s="115"/>
      <c r="AK85" s="108"/>
      <c r="AL85" s="108">
        <f>'R P -4'!Q84</f>
        <v>4</v>
      </c>
      <c r="AM85" s="108">
        <f>'R P -4'!W84</f>
        <v>4</v>
      </c>
      <c r="AN85" s="108">
        <f>'R P -4'!AC84</f>
        <v>3.5</v>
      </c>
      <c r="AO85" s="108">
        <f>'R P -4'!AI84</f>
        <v>2</v>
      </c>
      <c r="AP85" s="108"/>
      <c r="AQ85" s="108">
        <f>'R P -4'!AU84</f>
        <v>4</v>
      </c>
      <c r="AR85" s="108">
        <f>'R P -4'!BA84</f>
        <v>2.6666666666666665</v>
      </c>
      <c r="AS85" s="108">
        <f>'R P -4'!BG84</f>
        <v>4.5</v>
      </c>
      <c r="AT85" s="115"/>
      <c r="AU85" s="108"/>
      <c r="AV85" s="108">
        <f>'Reflection -1 '!R84</f>
        <v>2.6666666666666665</v>
      </c>
      <c r="AW85" s="108"/>
      <c r="AX85" s="108"/>
      <c r="AY85" s="108"/>
      <c r="AZ85" s="108"/>
      <c r="BA85" s="114"/>
      <c r="BB85" s="114">
        <f>'Reflection -1 '!BB84</f>
        <v>4</v>
      </c>
      <c r="BC85" s="115"/>
      <c r="BD85" s="108"/>
      <c r="BE85" s="108">
        <f>'Reflection -2'!Q84</f>
        <v>0</v>
      </c>
      <c r="BF85" s="108"/>
      <c r="BG85" s="108"/>
      <c r="BH85" s="108"/>
      <c r="BI85" s="108"/>
      <c r="BJ85" s="108"/>
      <c r="BK85" s="108">
        <f>'Reflection -2'!BA84</f>
        <v>0</v>
      </c>
      <c r="BL85" s="115"/>
      <c r="BM85" s="108"/>
      <c r="BN85" s="108">
        <f>'Reflection -3'!Q84</f>
        <v>0</v>
      </c>
      <c r="BO85" s="108"/>
      <c r="BP85" s="108"/>
      <c r="BQ85" s="108"/>
      <c r="BR85" s="108"/>
      <c r="BS85" s="108"/>
      <c r="BT85" s="108">
        <f>'Reflection -3'!BA84</f>
        <v>1.6666666666666667</v>
      </c>
      <c r="BU85" s="115"/>
      <c r="BV85" s="108"/>
      <c r="BW85" s="108">
        <f>'Reflection -3'!Q84</f>
        <v>0</v>
      </c>
      <c r="BX85" s="108"/>
      <c r="BY85" s="108"/>
      <c r="BZ85" s="108"/>
      <c r="CA85" s="108"/>
      <c r="CB85" s="108"/>
      <c r="CC85" s="108">
        <f>'Reflection -4'!BA84</f>
        <v>0</v>
      </c>
      <c r="CD85" s="115"/>
      <c r="CE85" s="108"/>
      <c r="CF85" s="108"/>
      <c r="CG85" s="108"/>
      <c r="CH85" s="108">
        <f>Table121516589[[#This Row],[Column30]]</f>
        <v>0</v>
      </c>
      <c r="CI85" s="108"/>
      <c r="CJ85" s="108"/>
      <c r="CK85" s="108">
        <f>Table121516589[[#This Row],[Column48]]</f>
        <v>0</v>
      </c>
      <c r="CL85" s="108">
        <f>Table121516589[[#This Row],[Column54]]</f>
        <v>0</v>
      </c>
      <c r="CM85" s="115"/>
      <c r="CN85" s="108"/>
      <c r="CO85" s="108"/>
      <c r="CP85" s="108"/>
      <c r="CQ85" s="108" t="e">
        <f>#REF!</f>
        <v>#REF!</v>
      </c>
      <c r="CR85" s="108"/>
      <c r="CS85" s="108"/>
      <c r="CT85" s="108" t="e">
        <f>#REF!</f>
        <v>#REF!</v>
      </c>
      <c r="CU85" s="108" t="e">
        <f>#REF!</f>
        <v>#REF!</v>
      </c>
      <c r="CV85" s="120"/>
      <c r="CW85" s="108"/>
      <c r="CX85" s="108"/>
      <c r="CY85" s="108"/>
      <c r="CZ85" s="108" t="e">
        <f>#REF!</f>
        <v>#REF!</v>
      </c>
      <c r="DA85" s="108"/>
      <c r="DB85" s="108"/>
      <c r="DC85" s="108" t="e">
        <f>#REF!</f>
        <v>#REF!</v>
      </c>
      <c r="DD85" s="108" t="e">
        <f>#REF!</f>
        <v>#REF!</v>
      </c>
      <c r="DE85" s="120"/>
      <c r="DF85" s="108"/>
      <c r="DG85" s="108"/>
      <c r="DH85" s="108"/>
      <c r="DI85" s="108">
        <f>'D W-4'!AS83</f>
        <v>0</v>
      </c>
      <c r="DJ85" s="108"/>
      <c r="DK85" s="108"/>
      <c r="DL85" s="108"/>
      <c r="DM85" s="108" t="e">
        <f>#REF!</f>
        <v>#REF!</v>
      </c>
      <c r="DN85" s="120"/>
      <c r="DO85" s="112">
        <v>0</v>
      </c>
      <c r="DP8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1.6833333333333333</v>
      </c>
      <c r="DQ85" s="108">
        <f>AVERAGE(Table1104611172[[#This Row],[Column4]],Table1104611172[[#This Row],[Column13]],Table1104611172[[#This Row],[Column22]],Table1104611172[[#This Row],[Column31]])</f>
        <v>1.8333333333333335</v>
      </c>
      <c r="DR8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5" s="108" t="e">
        <f>AVERAGE(Table1104611172[[#This Row],[Column6]],Table1104611172[[#This Row],[Column15]],Table1104611172[[#This Row],[Column24]],Table1104611172[[#This Row],[Column33]])</f>
        <v>#REF!</v>
      </c>
      <c r="DT85" s="112"/>
      <c r="DU85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5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5" s="108"/>
      <c r="DX85" s="108">
        <f>'R P -4'!CT85</f>
        <v>0</v>
      </c>
      <c r="DY85" s="107" t="e">
        <f>AVERAGE('Reflection -3'!CO85,'Reflection -2'!CN85,'R P -4'!CT85,'R P - 3'!CS85,'R P- 2'!CS85,#REF!)</f>
        <v>#REF!</v>
      </c>
      <c r="DZ85" s="107" t="e">
        <f>AVERAGE('Reflection -3'!CP85,'Reflection -2'!CO85,'R P- 2'!CT85,#REF!)</f>
        <v>#REF!</v>
      </c>
    </row>
    <row r="86" spans="1:130" ht="23.1" customHeight="1" x14ac:dyDescent="0.3">
      <c r="A86" s="5">
        <v>83</v>
      </c>
      <c r="B86" s="5" t="s">
        <v>69</v>
      </c>
      <c r="C86" s="14" t="s">
        <v>70</v>
      </c>
      <c r="D86" s="5" t="s">
        <v>449</v>
      </c>
      <c r="E86" s="5" t="s">
        <v>34</v>
      </c>
      <c r="F86" s="5" t="str">
        <f>REPT(CHAR(160),10)&amp;Table1104611172[[#This Row],[Column1]]</f>
        <v>          A</v>
      </c>
      <c r="G86" s="107"/>
      <c r="H86" s="107">
        <f>'RP 1'!Q85</f>
        <v>3</v>
      </c>
      <c r="I86" s="107">
        <f>'RP 1'!W85</f>
        <v>2</v>
      </c>
      <c r="J86" s="107" t="e">
        <f>'RP 1'!#REF!</f>
        <v>#REF!</v>
      </c>
      <c r="K86" s="107" t="e">
        <f>'RP 1'!#REF!</f>
        <v>#REF!</v>
      </c>
      <c r="L86" s="107"/>
      <c r="M86" s="107">
        <f>'RP 1'!AU85</f>
        <v>1</v>
      </c>
      <c r="N86" s="107">
        <f>'RP 1'!AZ85</f>
        <v>4</v>
      </c>
      <c r="O86" s="107">
        <f>'RP 1'!BG85</f>
        <v>0</v>
      </c>
      <c r="P86" s="113"/>
      <c r="Q86" s="107"/>
      <c r="R86" s="107">
        <f>'R P- 2'!Q85</f>
        <v>3</v>
      </c>
      <c r="S86" s="107">
        <f>'R P- 2'!W85</f>
        <v>2</v>
      </c>
      <c r="T86" s="107">
        <f>'R P- 2'!AC85</f>
        <v>2</v>
      </c>
      <c r="U86" s="107">
        <f>'R P- 2'!AI85</f>
        <v>1.5</v>
      </c>
      <c r="V86" s="107"/>
      <c r="W86" s="107">
        <f>'R P- 2'!AU85</f>
        <v>1</v>
      </c>
      <c r="X86" s="107">
        <f>'R P- 2'!BA85</f>
        <v>3.5</v>
      </c>
      <c r="Y86" s="107">
        <f>'R P- 2'!BG85</f>
        <v>4</v>
      </c>
      <c r="Z86" s="113"/>
      <c r="AA86" s="107"/>
      <c r="AB86" s="107">
        <f>'R P - 3'!Q85</f>
        <v>2.2000000000000002</v>
      </c>
      <c r="AC86" s="107">
        <f>'R P - 3'!W85</f>
        <v>0</v>
      </c>
      <c r="AD86" s="107">
        <f>'R P - 3'!AC85</f>
        <v>0</v>
      </c>
      <c r="AE86" s="107">
        <f>'R P - 3'!AI85</f>
        <v>0</v>
      </c>
      <c r="AF86" s="107"/>
      <c r="AG86" s="112">
        <f>'R P - 3'!AU85</f>
        <v>0</v>
      </c>
      <c r="AH86" s="112">
        <f>'R P - 3'!BA85</f>
        <v>0</v>
      </c>
      <c r="AI86" s="107">
        <f>'R P - 3'!BG85</f>
        <v>0</v>
      </c>
      <c r="AJ86" s="113"/>
      <c r="AK86" s="107"/>
      <c r="AL86" s="107">
        <f>'R P -4'!Q85</f>
        <v>0</v>
      </c>
      <c r="AM86" s="107">
        <f>'R P -4'!W85</f>
        <v>0</v>
      </c>
      <c r="AN86" s="107">
        <f>'R P -4'!AC85</f>
        <v>0</v>
      </c>
      <c r="AO86" s="107">
        <f>'R P -4'!AI85</f>
        <v>0</v>
      </c>
      <c r="AP86" s="107"/>
      <c r="AQ86" s="107">
        <f>'R P -4'!AU85</f>
        <v>0</v>
      </c>
      <c r="AR86" s="107">
        <f>'R P -4'!BA85</f>
        <v>0</v>
      </c>
      <c r="AS86" s="107">
        <f>'R P -4'!BG85</f>
        <v>3.5</v>
      </c>
      <c r="AT86" s="113"/>
      <c r="AU86" s="107"/>
      <c r="AV86" s="107">
        <f>'Reflection -1 '!R85</f>
        <v>2</v>
      </c>
      <c r="AW86" s="107"/>
      <c r="AX86" s="107"/>
      <c r="AY86" s="107"/>
      <c r="AZ86" s="107"/>
      <c r="BA86" s="112"/>
      <c r="BB86" s="112">
        <f>'Reflection -1 '!BB85</f>
        <v>3.5</v>
      </c>
      <c r="BC86" s="113"/>
      <c r="BD86" s="107"/>
      <c r="BE86" s="107">
        <f>'Reflection -2'!Q85</f>
        <v>3</v>
      </c>
      <c r="BF86" s="107"/>
      <c r="BG86" s="107"/>
      <c r="BH86" s="107"/>
      <c r="BI86" s="107"/>
      <c r="BJ86" s="107"/>
      <c r="BK86" s="107">
        <f>'Reflection -2'!BA85</f>
        <v>2.5</v>
      </c>
      <c r="BL86" s="113"/>
      <c r="BM86" s="107"/>
      <c r="BN86" s="107">
        <f>'Reflection -3'!Q85</f>
        <v>2</v>
      </c>
      <c r="BO86" s="107"/>
      <c r="BP86" s="107"/>
      <c r="BQ86" s="107"/>
      <c r="BR86" s="107"/>
      <c r="BS86" s="107"/>
      <c r="BT86" s="107">
        <f>'Reflection -3'!BA85</f>
        <v>1.6666666666666667</v>
      </c>
      <c r="BU86" s="113"/>
      <c r="BV86" s="107"/>
      <c r="BW86" s="107">
        <f>'Reflection -3'!Q85</f>
        <v>2</v>
      </c>
      <c r="BX86" s="107"/>
      <c r="BY86" s="107"/>
      <c r="BZ86" s="107"/>
      <c r="CA86" s="107"/>
      <c r="CB86" s="107"/>
      <c r="CC86" s="107">
        <f>'Reflection -4'!BA85</f>
        <v>2.5</v>
      </c>
      <c r="CD86" s="113"/>
      <c r="CE86" s="107"/>
      <c r="CF86" s="107"/>
      <c r="CG86" s="107"/>
      <c r="CH86" s="107">
        <f>Table121516589[[#This Row],[Column30]]</f>
        <v>0</v>
      </c>
      <c r="CI86" s="107"/>
      <c r="CJ86" s="107"/>
      <c r="CK86" s="107">
        <f>Table121516589[[#This Row],[Column48]]</f>
        <v>0</v>
      </c>
      <c r="CL86" s="107">
        <f>Table121516589[[#This Row],[Column54]]</f>
        <v>0</v>
      </c>
      <c r="CM86" s="113"/>
      <c r="CN86" s="107"/>
      <c r="CO86" s="107"/>
      <c r="CP86" s="107"/>
      <c r="CQ86" s="107" t="e">
        <f>#REF!</f>
        <v>#REF!</v>
      </c>
      <c r="CR86" s="107"/>
      <c r="CS86" s="107"/>
      <c r="CT86" s="107" t="e">
        <f>#REF!</f>
        <v>#REF!</v>
      </c>
      <c r="CU86" s="107" t="e">
        <f>#REF!</f>
        <v>#REF!</v>
      </c>
      <c r="CV86" s="109"/>
      <c r="CW86" s="107"/>
      <c r="CX86" s="107"/>
      <c r="CY86" s="107"/>
      <c r="CZ86" s="107" t="e">
        <f>#REF!</f>
        <v>#REF!</v>
      </c>
      <c r="DA86" s="107"/>
      <c r="DB86" s="107"/>
      <c r="DC86" s="107" t="e">
        <f>#REF!</f>
        <v>#REF!</v>
      </c>
      <c r="DD86" s="107" t="e">
        <f>#REF!</f>
        <v>#REF!</v>
      </c>
      <c r="DE86" s="109"/>
      <c r="DF86" s="107"/>
      <c r="DG86" s="107"/>
      <c r="DH86" s="107"/>
      <c r="DI86" s="107">
        <f>'D W-4'!AS84</f>
        <v>0</v>
      </c>
      <c r="DJ86" s="107"/>
      <c r="DK86" s="107"/>
      <c r="DL86" s="107"/>
      <c r="DM86" s="107" t="e">
        <f>#REF!</f>
        <v>#REF!</v>
      </c>
      <c r="DN86" s="109"/>
      <c r="DO86" s="112">
        <v>0</v>
      </c>
      <c r="DP8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2.15</v>
      </c>
      <c r="DQ86" s="107">
        <f>AVERAGE(Table1104611172[[#This Row],[Column4]],Table1104611172[[#This Row],[Column13]],Table1104611172[[#This Row],[Column22]],Table1104611172[[#This Row],[Column31]])</f>
        <v>1</v>
      </c>
      <c r="DR8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6" s="107" t="e">
        <f>AVERAGE(Table1104611172[[#This Row],[Column6]],Table1104611172[[#This Row],[Column15]],Table1104611172[[#This Row],[Column24]],Table1104611172[[#This Row],[Column33]])</f>
        <v>#REF!</v>
      </c>
      <c r="DT86" s="112"/>
      <c r="DU8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6" s="108"/>
      <c r="DX86" s="108">
        <f>'R P -4'!CT86</f>
        <v>0</v>
      </c>
      <c r="DY86" s="108" t="e">
        <f>AVERAGE('Reflection -3'!CO86,'Reflection -2'!CN86,'R P -4'!CT86,'R P - 3'!CS86,'R P- 2'!CS86,#REF!)</f>
        <v>#REF!</v>
      </c>
      <c r="DZ86" s="108" t="e">
        <f>AVERAGE('Reflection -3'!CP86,'Reflection -2'!CO86,'R P- 2'!CT86,#REF!)</f>
        <v>#REF!</v>
      </c>
    </row>
    <row r="87" spans="1:130" ht="23.1" customHeight="1" x14ac:dyDescent="0.3">
      <c r="A87" s="5">
        <v>84</v>
      </c>
      <c r="B87" s="5" t="s">
        <v>335</v>
      </c>
      <c r="C87" s="14" t="s">
        <v>336</v>
      </c>
      <c r="D87" s="5" t="s">
        <v>449</v>
      </c>
      <c r="E87" s="5" t="s">
        <v>492</v>
      </c>
      <c r="F87" s="5" t="str">
        <f>REPT(CHAR(160),10)&amp;Table1104611172[[#This Row],[Column1]]</f>
        <v>          C</v>
      </c>
      <c r="G87" s="108"/>
      <c r="H87" s="108" t="str">
        <f>'RP 1'!Q86</f>
        <v>0</v>
      </c>
      <c r="I87" s="108" t="str">
        <f>'RP 1'!W86</f>
        <v>0</v>
      </c>
      <c r="J87" s="108" t="e">
        <f>'RP 1'!#REF!</f>
        <v>#REF!</v>
      </c>
      <c r="K87" s="108" t="e">
        <f>'RP 1'!#REF!</f>
        <v>#REF!</v>
      </c>
      <c r="L87" s="108"/>
      <c r="M87" s="108" t="str">
        <f>'RP 1'!AU86</f>
        <v>0</v>
      </c>
      <c r="N87" s="108" t="str">
        <f>'RP 1'!AZ86</f>
        <v>0</v>
      </c>
      <c r="O87" s="108" t="str">
        <f>'RP 1'!BG86</f>
        <v>0</v>
      </c>
      <c r="P87" s="111"/>
      <c r="Q87" s="108"/>
      <c r="R87" s="108" t="str">
        <f>'R P- 2'!Q86</f>
        <v>0</v>
      </c>
      <c r="S87" s="108" t="str">
        <f>'R P- 2'!W86</f>
        <v>0</v>
      </c>
      <c r="T87" s="108" t="str">
        <f>'R P- 2'!AC86</f>
        <v>0</v>
      </c>
      <c r="U87" s="108" t="str">
        <f>'R P- 2'!AI86</f>
        <v>0</v>
      </c>
      <c r="V87" s="108"/>
      <c r="W87" s="108" t="str">
        <f>'R P- 2'!AU86</f>
        <v>0</v>
      </c>
      <c r="X87" s="108" t="str">
        <f>'R P- 2'!BA86</f>
        <v>0</v>
      </c>
      <c r="Y87" s="108" t="str">
        <f>'R P- 2'!BG86</f>
        <v>0</v>
      </c>
      <c r="Z87" s="111"/>
      <c r="AA87" s="108"/>
      <c r="AB87" s="108" t="str">
        <f>'R P - 3'!Q86</f>
        <v>0</v>
      </c>
      <c r="AC87" s="108" t="str">
        <f>'R P - 3'!W86</f>
        <v>0</v>
      </c>
      <c r="AD87" s="108">
        <f>'R P - 3'!AC86</f>
        <v>0</v>
      </c>
      <c r="AE87" s="108" t="str">
        <f>'R P - 3'!AI86</f>
        <v>0</v>
      </c>
      <c r="AF87" s="108"/>
      <c r="AG87" s="110" t="str">
        <f>'R P - 3'!AU86</f>
        <v>0</v>
      </c>
      <c r="AH87" s="110" t="str">
        <f>'R P - 3'!BA86</f>
        <v>0</v>
      </c>
      <c r="AI87" s="108" t="str">
        <f>'R P - 3'!BG86</f>
        <v>0</v>
      </c>
      <c r="AJ87" s="111"/>
      <c r="AK87" s="108"/>
      <c r="AL87" s="108" t="str">
        <f>'R P -4'!Q86</f>
        <v>0</v>
      </c>
      <c r="AM87" s="108" t="str">
        <f>'R P -4'!W86</f>
        <v>0</v>
      </c>
      <c r="AN87" s="108" t="str">
        <f>'R P -4'!AC86</f>
        <v>0</v>
      </c>
      <c r="AO87" s="108" t="str">
        <f>'R P -4'!AI86</f>
        <v>0</v>
      </c>
      <c r="AP87" s="108"/>
      <c r="AQ87" s="108" t="str">
        <f>'R P -4'!AU86</f>
        <v>0</v>
      </c>
      <c r="AR87" s="108" t="str">
        <f>'R P -4'!BA86</f>
        <v>0</v>
      </c>
      <c r="AS87" s="108" t="str">
        <f>'R P -4'!BG86</f>
        <v>0</v>
      </c>
      <c r="AT87" s="111"/>
      <c r="AU87" s="108"/>
      <c r="AV87" s="108" t="str">
        <f>'Reflection -1 '!R86</f>
        <v>0</v>
      </c>
      <c r="AW87" s="108"/>
      <c r="AX87" s="108"/>
      <c r="AY87" s="108"/>
      <c r="AZ87" s="108"/>
      <c r="BA87" s="110"/>
      <c r="BB87" s="110" t="str">
        <f>'Reflection -1 '!BB86</f>
        <v>0</v>
      </c>
      <c r="BC87" s="111"/>
      <c r="BD87" s="108"/>
      <c r="BE87" s="108" t="str">
        <f>'Reflection -2'!Q86</f>
        <v>0</v>
      </c>
      <c r="BF87" s="108"/>
      <c r="BG87" s="108"/>
      <c r="BH87" s="108"/>
      <c r="BI87" s="108"/>
      <c r="BJ87" s="108"/>
      <c r="BK87" s="108" t="str">
        <f>'Reflection -2'!BA86</f>
        <v>0</v>
      </c>
      <c r="BL87" s="111"/>
      <c r="BM87" s="108"/>
      <c r="BN87" s="108" t="str">
        <f>'Reflection -3'!Q86</f>
        <v>0</v>
      </c>
      <c r="BO87" s="108"/>
      <c r="BP87" s="108"/>
      <c r="BQ87" s="108"/>
      <c r="BR87" s="108"/>
      <c r="BS87" s="108"/>
      <c r="BT87" s="108" t="str">
        <f>'Reflection -3'!BA86</f>
        <v>0</v>
      </c>
      <c r="BU87" s="111"/>
      <c r="BV87" s="108"/>
      <c r="BW87" s="108" t="str">
        <f>'Reflection -3'!Q86</f>
        <v>0</v>
      </c>
      <c r="BX87" s="108"/>
      <c r="BY87" s="108"/>
      <c r="BZ87" s="108"/>
      <c r="CA87" s="108"/>
      <c r="CB87" s="108"/>
      <c r="CC87" s="108" t="str">
        <f>'Reflection -4'!BA86</f>
        <v>0</v>
      </c>
      <c r="CD87" s="111"/>
      <c r="CE87" s="108"/>
      <c r="CF87" s="108"/>
      <c r="CG87" s="108"/>
      <c r="CH87" s="108">
        <f>Table121516589[[#This Row],[Column30]]</f>
        <v>0</v>
      </c>
      <c r="CI87" s="108"/>
      <c r="CJ87" s="108"/>
      <c r="CK87" s="108">
        <f>Table121516589[[#This Row],[Column48]]</f>
        <v>0</v>
      </c>
      <c r="CL87" s="108">
        <f>Table121516589[[#This Row],[Column54]]</f>
        <v>0</v>
      </c>
      <c r="CM87" s="111"/>
      <c r="CN87" s="108"/>
      <c r="CO87" s="108"/>
      <c r="CP87" s="108"/>
      <c r="CQ87" s="108" t="e">
        <f>#REF!</f>
        <v>#REF!</v>
      </c>
      <c r="CR87" s="108"/>
      <c r="CS87" s="108"/>
      <c r="CT87" s="108" t="e">
        <f>#REF!</f>
        <v>#REF!</v>
      </c>
      <c r="CU87" s="108" t="e">
        <f>#REF!</f>
        <v>#REF!</v>
      </c>
      <c r="CV87" s="116"/>
      <c r="CW87" s="108"/>
      <c r="CX87" s="108"/>
      <c r="CY87" s="108"/>
      <c r="CZ87" s="108" t="e">
        <f>#REF!</f>
        <v>#REF!</v>
      </c>
      <c r="DA87" s="108"/>
      <c r="DB87" s="108"/>
      <c r="DC87" s="108" t="e">
        <f>#REF!</f>
        <v>#REF!</v>
      </c>
      <c r="DD87" s="108" t="e">
        <f>#REF!</f>
        <v>#REF!</v>
      </c>
      <c r="DE87" s="116"/>
      <c r="DF87" s="108"/>
      <c r="DG87" s="108"/>
      <c r="DH87" s="108"/>
      <c r="DI87" s="108">
        <f>'D W-4'!AS85</f>
        <v>0</v>
      </c>
      <c r="DJ87" s="108"/>
      <c r="DK87" s="108"/>
      <c r="DL87" s="108"/>
      <c r="DM87" s="108" t="e">
        <f>#REF!</f>
        <v>#REF!</v>
      </c>
      <c r="DN87" s="116"/>
      <c r="DO87" s="112">
        <v>0</v>
      </c>
      <c r="DP87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87" s="108" t="e">
        <f>AVERAGE(Table1104611172[[#This Row],[Column4]],Table1104611172[[#This Row],[Column13]],Table1104611172[[#This Row],[Column22]],Table1104611172[[#This Row],[Column31]])</f>
        <v>#DIV/0!</v>
      </c>
      <c r="DR8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7" s="108" t="e">
        <f>AVERAGE(Table1104611172[[#This Row],[Column6]],Table1104611172[[#This Row],[Column15]],Table1104611172[[#This Row],[Column24]],Table1104611172[[#This Row],[Column33]])</f>
        <v>#REF!</v>
      </c>
      <c r="DT87" s="112"/>
      <c r="DU8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7" s="108"/>
      <c r="DX87" s="108">
        <f>'R P -4'!CT87</f>
        <v>0</v>
      </c>
      <c r="DY87" s="107" t="e">
        <f>AVERAGE('Reflection -3'!CO87,'Reflection -2'!CN87,'R P -4'!CT87,'R P - 3'!CS87,'R P- 2'!CS87,#REF!)</f>
        <v>#REF!</v>
      </c>
      <c r="DZ87" s="107" t="e">
        <f>AVERAGE('Reflection -3'!CP87,'Reflection -2'!CO87,'R P- 2'!CT87,#REF!)</f>
        <v>#REF!</v>
      </c>
    </row>
    <row r="88" spans="1:130" ht="23.1" customHeight="1" x14ac:dyDescent="0.3">
      <c r="A88" s="5">
        <v>85</v>
      </c>
      <c r="B88" s="5" t="s">
        <v>133</v>
      </c>
      <c r="C88" s="14" t="s">
        <v>134</v>
      </c>
      <c r="D88" s="5" t="s">
        <v>449</v>
      </c>
      <c r="E88" s="5" t="s">
        <v>34</v>
      </c>
      <c r="F88" s="5" t="str">
        <f>REPT(CHAR(160),10)&amp;Table1104611172[[#This Row],[Column1]]</f>
        <v>          A</v>
      </c>
      <c r="G88" s="107"/>
      <c r="H88" s="107">
        <f>'RP 1'!Q87</f>
        <v>0</v>
      </c>
      <c r="I88" s="107">
        <f>'RP 1'!W87</f>
        <v>0</v>
      </c>
      <c r="J88" s="107" t="e">
        <f>'RP 1'!#REF!</f>
        <v>#REF!</v>
      </c>
      <c r="K88" s="107" t="e">
        <f>'RP 1'!#REF!</f>
        <v>#REF!</v>
      </c>
      <c r="L88" s="107"/>
      <c r="M88" s="107">
        <f>'RP 1'!AU87</f>
        <v>0</v>
      </c>
      <c r="N88" s="107">
        <f>'RP 1'!AZ87</f>
        <v>0</v>
      </c>
      <c r="O88" s="107">
        <f>'RP 1'!BG87</f>
        <v>0</v>
      </c>
      <c r="P88" s="113"/>
      <c r="Q88" s="107"/>
      <c r="R88" s="107">
        <f>'R P- 2'!Q87</f>
        <v>1.4</v>
      </c>
      <c r="S88" s="107">
        <f>'R P- 2'!W87</f>
        <v>1</v>
      </c>
      <c r="T88" s="107">
        <f>'R P- 2'!AC87</f>
        <v>1</v>
      </c>
      <c r="U88" s="107">
        <f>'R P- 2'!AI87</f>
        <v>1</v>
      </c>
      <c r="V88" s="107"/>
      <c r="W88" s="107">
        <f>'R P- 2'!AU87</f>
        <v>1</v>
      </c>
      <c r="X88" s="107">
        <f>'R P- 2'!BA87</f>
        <v>1</v>
      </c>
      <c r="Y88" s="107">
        <f>'R P- 2'!BG87</f>
        <v>1</v>
      </c>
      <c r="Z88" s="113"/>
      <c r="AA88" s="107"/>
      <c r="AB88" s="107">
        <f>'R P - 3'!Q87</f>
        <v>0.6</v>
      </c>
      <c r="AC88" s="107">
        <f>'R P - 3'!W87</f>
        <v>0</v>
      </c>
      <c r="AD88" s="107">
        <f>'R P - 3'!AC87</f>
        <v>0</v>
      </c>
      <c r="AE88" s="107">
        <f>'R P - 3'!AI87</f>
        <v>0</v>
      </c>
      <c r="AF88" s="107"/>
      <c r="AG88" s="112">
        <f>'R P - 3'!AU87</f>
        <v>0</v>
      </c>
      <c r="AH88" s="112">
        <f>'R P - 3'!BA87</f>
        <v>0</v>
      </c>
      <c r="AI88" s="107">
        <f>'R P - 3'!BG87</f>
        <v>0</v>
      </c>
      <c r="AJ88" s="113"/>
      <c r="AK88" s="107"/>
      <c r="AL88" s="107">
        <f>'R P -4'!Q87</f>
        <v>2.4</v>
      </c>
      <c r="AM88" s="107">
        <f>'R P -4'!W87</f>
        <v>3</v>
      </c>
      <c r="AN88" s="107">
        <f>'R P -4'!AC87</f>
        <v>2</v>
      </c>
      <c r="AO88" s="107">
        <f>'R P -4'!AI87</f>
        <v>3</v>
      </c>
      <c r="AP88" s="107"/>
      <c r="AQ88" s="107">
        <f>'R P -4'!AU87</f>
        <v>3</v>
      </c>
      <c r="AR88" s="107">
        <f>'R P -4'!BA87</f>
        <v>2</v>
      </c>
      <c r="AS88" s="107">
        <f>'R P -4'!BG87</f>
        <v>3</v>
      </c>
      <c r="AT88" s="113"/>
      <c r="AU88" s="107"/>
      <c r="AV88" s="107">
        <f>'Reflection -1 '!R87</f>
        <v>3.3333333333333335</v>
      </c>
      <c r="AW88" s="107"/>
      <c r="AX88" s="107"/>
      <c r="AY88" s="107"/>
      <c r="AZ88" s="107"/>
      <c r="BA88" s="112"/>
      <c r="BB88" s="112">
        <f>'Reflection -1 '!BB87</f>
        <v>4</v>
      </c>
      <c r="BC88" s="113"/>
      <c r="BD88" s="107"/>
      <c r="BE88" s="107">
        <f>'Reflection -2'!Q87</f>
        <v>0</v>
      </c>
      <c r="BF88" s="107"/>
      <c r="BG88" s="107"/>
      <c r="BH88" s="107"/>
      <c r="BI88" s="107"/>
      <c r="BJ88" s="107"/>
      <c r="BK88" s="107">
        <f>'Reflection -2'!BA87</f>
        <v>0</v>
      </c>
      <c r="BL88" s="113"/>
      <c r="BM88" s="107"/>
      <c r="BN88" s="107">
        <f>'Reflection -3'!Q87</f>
        <v>0</v>
      </c>
      <c r="BO88" s="107"/>
      <c r="BP88" s="107"/>
      <c r="BQ88" s="107"/>
      <c r="BR88" s="107"/>
      <c r="BS88" s="107"/>
      <c r="BT88" s="107">
        <f>'Reflection -3'!BA87</f>
        <v>0</v>
      </c>
      <c r="BU88" s="113"/>
      <c r="BV88" s="107"/>
      <c r="BW88" s="107">
        <f>'Reflection -3'!Q87</f>
        <v>0</v>
      </c>
      <c r="BX88" s="107"/>
      <c r="BY88" s="107"/>
      <c r="BZ88" s="107"/>
      <c r="CA88" s="107"/>
      <c r="CB88" s="107"/>
      <c r="CC88" s="107">
        <f>'Reflection -4'!BA87</f>
        <v>0</v>
      </c>
      <c r="CD88" s="113"/>
      <c r="CE88" s="107"/>
      <c r="CF88" s="107"/>
      <c r="CG88" s="107"/>
      <c r="CH88" s="107">
        <f>Table121516589[[#This Row],[Column30]]</f>
        <v>0</v>
      </c>
      <c r="CI88" s="107"/>
      <c r="CJ88" s="107"/>
      <c r="CK88" s="107">
        <f>Table121516589[[#This Row],[Column48]]</f>
        <v>0</v>
      </c>
      <c r="CL88" s="107">
        <f>Table121516589[[#This Row],[Column54]]</f>
        <v>0</v>
      </c>
      <c r="CM88" s="113"/>
      <c r="CN88" s="107"/>
      <c r="CO88" s="107"/>
      <c r="CP88" s="107"/>
      <c r="CQ88" s="107" t="e">
        <f>#REF!</f>
        <v>#REF!</v>
      </c>
      <c r="CR88" s="107"/>
      <c r="CS88" s="107"/>
      <c r="CT88" s="107" t="e">
        <f>#REF!</f>
        <v>#REF!</v>
      </c>
      <c r="CU88" s="107" t="e">
        <f>#REF!</f>
        <v>#REF!</v>
      </c>
      <c r="CV88" s="109"/>
      <c r="CW88" s="107"/>
      <c r="CX88" s="107"/>
      <c r="CY88" s="107"/>
      <c r="CZ88" s="107" t="e">
        <f>#REF!</f>
        <v>#REF!</v>
      </c>
      <c r="DA88" s="107"/>
      <c r="DB88" s="107"/>
      <c r="DC88" s="107" t="e">
        <f>#REF!</f>
        <v>#REF!</v>
      </c>
      <c r="DD88" s="107" t="e">
        <f>#REF!</f>
        <v>#REF!</v>
      </c>
      <c r="DE88" s="109"/>
      <c r="DF88" s="107"/>
      <c r="DG88" s="107"/>
      <c r="DH88" s="107"/>
      <c r="DI88" s="107">
        <f>'D W-4'!AS86</f>
        <v>0</v>
      </c>
      <c r="DJ88" s="107"/>
      <c r="DK88" s="107"/>
      <c r="DL88" s="107"/>
      <c r="DM88" s="107" t="e">
        <f>#REF!</f>
        <v>#REF!</v>
      </c>
      <c r="DN88" s="109"/>
      <c r="DO88" s="112">
        <v>0</v>
      </c>
      <c r="DP8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0.96666666666666679</v>
      </c>
      <c r="DQ88" s="107">
        <f>AVERAGE(Table1104611172[[#This Row],[Column4]],Table1104611172[[#This Row],[Column13]],Table1104611172[[#This Row],[Column22]],Table1104611172[[#This Row],[Column31]])</f>
        <v>1</v>
      </c>
      <c r="DR8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8" s="107" t="e">
        <f>AVERAGE(Table1104611172[[#This Row],[Column6]],Table1104611172[[#This Row],[Column15]],Table1104611172[[#This Row],[Column24]],Table1104611172[[#This Row],[Column33]])</f>
        <v>#REF!</v>
      </c>
      <c r="DT88" s="112"/>
      <c r="DU8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8" s="108"/>
      <c r="DX88" s="108">
        <f>'R P -4'!CT88</f>
        <v>0</v>
      </c>
      <c r="DY88" s="108" t="e">
        <f>AVERAGE('Reflection -3'!CO88,'Reflection -2'!CN88,'R P -4'!CT88,'R P - 3'!CS88,'R P- 2'!CS88,#REF!)</f>
        <v>#REF!</v>
      </c>
      <c r="DZ88" s="108" t="e">
        <f>AVERAGE('Reflection -3'!CP88,'Reflection -2'!CO88,'R P- 2'!CT88,#REF!)</f>
        <v>#REF!</v>
      </c>
    </row>
    <row r="89" spans="1:130" ht="23.1" customHeight="1" x14ac:dyDescent="0.3">
      <c r="A89" s="5">
        <v>86</v>
      </c>
      <c r="B89" s="5" t="s">
        <v>214</v>
      </c>
      <c r="C89" s="14" t="s">
        <v>215</v>
      </c>
      <c r="D89" s="5" t="s">
        <v>449</v>
      </c>
      <c r="E89" s="5" t="s">
        <v>160</v>
      </c>
      <c r="F89" s="5" t="str">
        <f>REPT(CHAR(160),10)&amp;Table1104611172[[#This Row],[Column1]]</f>
        <v>          B</v>
      </c>
      <c r="G89" s="108"/>
      <c r="H89" s="108">
        <f>'RP 1'!Q88</f>
        <v>3</v>
      </c>
      <c r="I89" s="108">
        <f>'RP 1'!W88</f>
        <v>3</v>
      </c>
      <c r="J89" s="108" t="e">
        <f>'RP 1'!#REF!</f>
        <v>#REF!</v>
      </c>
      <c r="K89" s="108" t="e">
        <f>'RP 1'!#REF!</f>
        <v>#REF!</v>
      </c>
      <c r="L89" s="108"/>
      <c r="M89" s="108">
        <f>'RP 1'!AU88</f>
        <v>3</v>
      </c>
      <c r="N89" s="108">
        <f>'RP 1'!AZ88</f>
        <v>3</v>
      </c>
      <c r="O89" s="108">
        <f>'RP 1'!BG88</f>
        <v>0</v>
      </c>
      <c r="P89" s="111"/>
      <c r="Q89" s="108"/>
      <c r="R89" s="108">
        <f>'R P- 2'!Q88</f>
        <v>3</v>
      </c>
      <c r="S89" s="108">
        <f>'R P- 2'!W88</f>
        <v>3</v>
      </c>
      <c r="T89" s="108">
        <f>'R P- 2'!AC88</f>
        <v>3</v>
      </c>
      <c r="U89" s="108">
        <f>'R P- 2'!AI88</f>
        <v>3</v>
      </c>
      <c r="V89" s="108"/>
      <c r="W89" s="108">
        <f>'R P- 2'!AU88</f>
        <v>3</v>
      </c>
      <c r="X89" s="108">
        <f>'R P- 2'!BA88</f>
        <v>2.75</v>
      </c>
      <c r="Y89" s="108">
        <f>'R P- 2'!BG88</f>
        <v>3</v>
      </c>
      <c r="Z89" s="111"/>
      <c r="AA89" s="108"/>
      <c r="AB89" s="108" t="str">
        <f>'R P - 3'!Q88</f>
        <v>0</v>
      </c>
      <c r="AC89" s="108" t="str">
        <f>'R P - 3'!W88</f>
        <v>0</v>
      </c>
      <c r="AD89" s="108">
        <f>'R P - 3'!AC88</f>
        <v>0</v>
      </c>
      <c r="AE89" s="108" t="str">
        <f>'R P - 3'!AI88</f>
        <v>0</v>
      </c>
      <c r="AF89" s="108"/>
      <c r="AG89" s="110" t="str">
        <f>'R P - 3'!AU88</f>
        <v>0</v>
      </c>
      <c r="AH89" s="110" t="str">
        <f>'R P - 3'!BA88</f>
        <v>0</v>
      </c>
      <c r="AI89" s="108" t="str">
        <f>'R P - 3'!BG88</f>
        <v>0</v>
      </c>
      <c r="AJ89" s="111"/>
      <c r="AK89" s="108"/>
      <c r="AL89" s="108" t="str">
        <f>'R P -4'!Q88</f>
        <v>0</v>
      </c>
      <c r="AM89" s="108" t="str">
        <f>'R P -4'!W88</f>
        <v>0</v>
      </c>
      <c r="AN89" s="108" t="str">
        <f>'R P -4'!AC88</f>
        <v>0</v>
      </c>
      <c r="AO89" s="108" t="str">
        <f>'R P -4'!AI88</f>
        <v>0</v>
      </c>
      <c r="AP89" s="108"/>
      <c r="AQ89" s="108" t="str">
        <f>'R P -4'!AU88</f>
        <v>0</v>
      </c>
      <c r="AR89" s="108" t="str">
        <f>'R P -4'!BA88</f>
        <v>0</v>
      </c>
      <c r="AS89" s="108" t="str">
        <f>'R P -4'!BG88</f>
        <v>0</v>
      </c>
      <c r="AT89" s="111"/>
      <c r="AU89" s="108"/>
      <c r="AV89" s="108">
        <f>'Reflection -1 '!R88</f>
        <v>2.3333333333333335</v>
      </c>
      <c r="AW89" s="108"/>
      <c r="AX89" s="108"/>
      <c r="AY89" s="108"/>
      <c r="AZ89" s="108"/>
      <c r="BA89" s="110"/>
      <c r="BB89" s="110">
        <f>'Reflection -1 '!BB88</f>
        <v>3.5</v>
      </c>
      <c r="BC89" s="111"/>
      <c r="BD89" s="108"/>
      <c r="BE89" s="108">
        <f>'Reflection -2'!Q88</f>
        <v>3</v>
      </c>
      <c r="BF89" s="108"/>
      <c r="BG89" s="108"/>
      <c r="BH89" s="108"/>
      <c r="BI89" s="108"/>
      <c r="BJ89" s="108"/>
      <c r="BK89" s="108">
        <f>'Reflection -2'!BA88</f>
        <v>2.5</v>
      </c>
      <c r="BL89" s="111"/>
      <c r="BM89" s="108"/>
      <c r="BN89" s="108">
        <f>'Reflection -3'!Q88</f>
        <v>3</v>
      </c>
      <c r="BO89" s="108"/>
      <c r="BP89" s="108"/>
      <c r="BQ89" s="108"/>
      <c r="BR89" s="108"/>
      <c r="BS89" s="108"/>
      <c r="BT89" s="108">
        <f>'Reflection -3'!BA88</f>
        <v>1.6666666666666667</v>
      </c>
      <c r="BU89" s="111"/>
      <c r="BV89" s="108"/>
      <c r="BW89" s="108">
        <f>'Reflection -3'!Q88</f>
        <v>3</v>
      </c>
      <c r="BX89" s="108"/>
      <c r="BY89" s="108"/>
      <c r="BZ89" s="108"/>
      <c r="CA89" s="108"/>
      <c r="CB89" s="108"/>
      <c r="CC89" s="108">
        <f>'Reflection -4'!BA88</f>
        <v>2.5</v>
      </c>
      <c r="CD89" s="111"/>
      <c r="CE89" s="108"/>
      <c r="CF89" s="108"/>
      <c r="CG89" s="108"/>
      <c r="CH89" s="108">
        <f>Table121516589[[#This Row],[Column30]]</f>
        <v>0</v>
      </c>
      <c r="CI89" s="108"/>
      <c r="CJ89" s="108"/>
      <c r="CK89" s="108">
        <f>Table121516589[[#This Row],[Column48]]</f>
        <v>0</v>
      </c>
      <c r="CL89" s="108">
        <f>Table121516589[[#This Row],[Column54]]</f>
        <v>0</v>
      </c>
      <c r="CM89" s="111"/>
      <c r="CN89" s="108"/>
      <c r="CO89" s="108"/>
      <c r="CP89" s="108"/>
      <c r="CQ89" s="108" t="e">
        <f>#REF!</f>
        <v>#REF!</v>
      </c>
      <c r="CR89" s="108"/>
      <c r="CS89" s="108"/>
      <c r="CT89" s="108" t="e">
        <f>#REF!</f>
        <v>#REF!</v>
      </c>
      <c r="CU89" s="108" t="e">
        <f>#REF!</f>
        <v>#REF!</v>
      </c>
      <c r="CV89" s="116"/>
      <c r="CW89" s="108"/>
      <c r="CX89" s="108"/>
      <c r="CY89" s="108"/>
      <c r="CZ89" s="108" t="e">
        <f>#REF!</f>
        <v>#REF!</v>
      </c>
      <c r="DA89" s="108"/>
      <c r="DB89" s="108"/>
      <c r="DC89" s="108" t="e">
        <f>#REF!</f>
        <v>#REF!</v>
      </c>
      <c r="DD89" s="108" t="e">
        <f>#REF!</f>
        <v>#REF!</v>
      </c>
      <c r="DE89" s="116"/>
      <c r="DF89" s="108"/>
      <c r="DG89" s="108"/>
      <c r="DH89" s="108"/>
      <c r="DI89" s="108">
        <f>'D W-4'!AS87</f>
        <v>0</v>
      </c>
      <c r="DJ89" s="108"/>
      <c r="DK89" s="108"/>
      <c r="DL89" s="108"/>
      <c r="DM89" s="108" t="e">
        <f>#REF!</f>
        <v>#REF!</v>
      </c>
      <c r="DN89" s="116"/>
      <c r="DO89" s="112">
        <v>0</v>
      </c>
      <c r="DP8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2.8888888888888893</v>
      </c>
      <c r="DQ89" s="108">
        <f>AVERAGE(Table1104611172[[#This Row],[Column4]],Table1104611172[[#This Row],[Column13]],Table1104611172[[#This Row],[Column22]],Table1104611172[[#This Row],[Column31]])</f>
        <v>3</v>
      </c>
      <c r="DR8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89" s="108" t="e">
        <f>AVERAGE(Table1104611172[[#This Row],[Column6]],Table1104611172[[#This Row],[Column15]],Table1104611172[[#This Row],[Column24]],Table1104611172[[#This Row],[Column33]])</f>
        <v>#REF!</v>
      </c>
      <c r="DT89" s="112"/>
      <c r="DU8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8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89" s="108"/>
      <c r="DX89" s="108">
        <f>'R P -4'!CT89</f>
        <v>0</v>
      </c>
      <c r="DY89" s="107" t="e">
        <f>AVERAGE('Reflection -3'!CO89,'Reflection -2'!CN89,'R P -4'!CT89,'R P - 3'!CS89,'R P- 2'!CS89,#REF!)</f>
        <v>#REF!</v>
      </c>
      <c r="DZ89" s="107" t="e">
        <f>AVERAGE('Reflection -3'!CP89,'Reflection -2'!CO89,'R P- 2'!CT89,#REF!)</f>
        <v>#REF!</v>
      </c>
    </row>
    <row r="90" spans="1:130" ht="23.1" customHeight="1" x14ac:dyDescent="0.3">
      <c r="A90" s="5">
        <v>87</v>
      </c>
      <c r="B90" s="5" t="s">
        <v>337</v>
      </c>
      <c r="C90" s="14" t="s">
        <v>338</v>
      </c>
      <c r="D90" s="5" t="s">
        <v>541</v>
      </c>
      <c r="E90" s="5" t="s">
        <v>492</v>
      </c>
      <c r="F90" s="5" t="str">
        <f>REPT(CHAR(160),10)&amp;Table1104611172[[#This Row],[Column1]]</f>
        <v>          C</v>
      </c>
      <c r="G90" s="107"/>
      <c r="H90" s="107" t="str">
        <f>'RP 1'!Q89</f>
        <v>0</v>
      </c>
      <c r="I90" s="107" t="str">
        <f>'RP 1'!W89</f>
        <v>0</v>
      </c>
      <c r="J90" s="107" t="e">
        <f>'RP 1'!#REF!</f>
        <v>#REF!</v>
      </c>
      <c r="K90" s="107" t="e">
        <f>'RP 1'!#REF!</f>
        <v>#REF!</v>
      </c>
      <c r="L90" s="107"/>
      <c r="M90" s="107" t="str">
        <f>'RP 1'!AU89</f>
        <v>0</v>
      </c>
      <c r="N90" s="107" t="str">
        <f>'RP 1'!AZ89</f>
        <v>0</v>
      </c>
      <c r="O90" s="107" t="str">
        <f>'RP 1'!BG89</f>
        <v>0</v>
      </c>
      <c r="P90" s="113"/>
      <c r="Q90" s="107"/>
      <c r="R90" s="107" t="str">
        <f>'R P- 2'!Q89</f>
        <v>0</v>
      </c>
      <c r="S90" s="107" t="str">
        <f>'R P- 2'!W89</f>
        <v>0</v>
      </c>
      <c r="T90" s="107" t="str">
        <f>'R P- 2'!AC89</f>
        <v>0</v>
      </c>
      <c r="U90" s="107" t="str">
        <f>'R P- 2'!AI89</f>
        <v>0</v>
      </c>
      <c r="V90" s="107"/>
      <c r="W90" s="107" t="str">
        <f>'R P- 2'!AU89</f>
        <v>0</v>
      </c>
      <c r="X90" s="107" t="str">
        <f>'R P- 2'!BA89</f>
        <v>0</v>
      </c>
      <c r="Y90" s="107" t="str">
        <f>'R P- 2'!BG89</f>
        <v>0</v>
      </c>
      <c r="Z90" s="113"/>
      <c r="AA90" s="107"/>
      <c r="AB90" s="107">
        <f>'R P - 3'!Q89</f>
        <v>2.4</v>
      </c>
      <c r="AC90" s="107">
        <f>'R P - 3'!W89</f>
        <v>2</v>
      </c>
      <c r="AD90" s="107">
        <f>'R P - 3'!AC89</f>
        <v>1</v>
      </c>
      <c r="AE90" s="107">
        <f>'R P - 3'!AI89</f>
        <v>1.3333333333333333</v>
      </c>
      <c r="AF90" s="107"/>
      <c r="AG90" s="112">
        <f>'R P - 3'!AU89</f>
        <v>2</v>
      </c>
      <c r="AH90" s="112">
        <f>'R P - 3'!BA89</f>
        <v>2</v>
      </c>
      <c r="AI90" s="107">
        <f>'R P - 3'!BG89</f>
        <v>2</v>
      </c>
      <c r="AJ90" s="113"/>
      <c r="AK90" s="107"/>
      <c r="AL90" s="107" t="str">
        <f>'R P -4'!Q89</f>
        <v>0</v>
      </c>
      <c r="AM90" s="107" t="str">
        <f>'R P -4'!W89</f>
        <v>0</v>
      </c>
      <c r="AN90" s="107" t="str">
        <f>'R P -4'!AC89</f>
        <v>0</v>
      </c>
      <c r="AO90" s="107" t="str">
        <f>'R P -4'!AI89</f>
        <v>0</v>
      </c>
      <c r="AP90" s="107"/>
      <c r="AQ90" s="107" t="str">
        <f>'R P -4'!AU89</f>
        <v>0</v>
      </c>
      <c r="AR90" s="107" t="str">
        <f>'R P -4'!BA89</f>
        <v>0</v>
      </c>
      <c r="AS90" s="107" t="str">
        <f>'R P -4'!BG89</f>
        <v>0</v>
      </c>
      <c r="AT90" s="113"/>
      <c r="AU90" s="107"/>
      <c r="AV90" s="107" t="str">
        <f>'Reflection -1 '!R89</f>
        <v>0</v>
      </c>
      <c r="AW90" s="107"/>
      <c r="AX90" s="107"/>
      <c r="AY90" s="107"/>
      <c r="AZ90" s="107"/>
      <c r="BA90" s="112"/>
      <c r="BB90" s="112" t="str">
        <f>'Reflection -1 '!BB89</f>
        <v>0</v>
      </c>
      <c r="BC90" s="113"/>
      <c r="BD90" s="107"/>
      <c r="BE90" s="107" t="str">
        <f>'Reflection -2'!Q89</f>
        <v>0</v>
      </c>
      <c r="BF90" s="107"/>
      <c r="BG90" s="107"/>
      <c r="BH90" s="107"/>
      <c r="BI90" s="107"/>
      <c r="BJ90" s="107"/>
      <c r="BK90" s="107" t="str">
        <f>'Reflection -2'!BA89</f>
        <v>0</v>
      </c>
      <c r="BL90" s="113"/>
      <c r="BM90" s="107"/>
      <c r="BN90" s="107" t="str">
        <f>'Reflection -3'!Q89</f>
        <v>0</v>
      </c>
      <c r="BO90" s="107"/>
      <c r="BP90" s="107"/>
      <c r="BQ90" s="107"/>
      <c r="BR90" s="107"/>
      <c r="BS90" s="107"/>
      <c r="BT90" s="107" t="str">
        <f>'Reflection -3'!BA89</f>
        <v>0</v>
      </c>
      <c r="BU90" s="113"/>
      <c r="BV90" s="107"/>
      <c r="BW90" s="107" t="str">
        <f>'Reflection -3'!Q89</f>
        <v>0</v>
      </c>
      <c r="BX90" s="107"/>
      <c r="BY90" s="107"/>
      <c r="BZ90" s="107"/>
      <c r="CA90" s="107"/>
      <c r="CB90" s="107"/>
      <c r="CC90" s="107" t="str">
        <f>'Reflection -4'!BA89</f>
        <v>0</v>
      </c>
      <c r="CD90" s="113"/>
      <c r="CE90" s="107"/>
      <c r="CF90" s="107"/>
      <c r="CG90" s="107"/>
      <c r="CH90" s="107">
        <f>Table121516589[[#This Row],[Column30]]</f>
        <v>0</v>
      </c>
      <c r="CI90" s="107"/>
      <c r="CJ90" s="107"/>
      <c r="CK90" s="107">
        <f>Table121516589[[#This Row],[Column48]]</f>
        <v>0</v>
      </c>
      <c r="CL90" s="107">
        <f>Table121516589[[#This Row],[Column54]]</f>
        <v>0</v>
      </c>
      <c r="CM90" s="113"/>
      <c r="CN90" s="107"/>
      <c r="CO90" s="107"/>
      <c r="CP90" s="107"/>
      <c r="CQ90" s="107" t="e">
        <f>#REF!</f>
        <v>#REF!</v>
      </c>
      <c r="CR90" s="107"/>
      <c r="CS90" s="107"/>
      <c r="CT90" s="107" t="e">
        <f>#REF!</f>
        <v>#REF!</v>
      </c>
      <c r="CU90" s="107" t="e">
        <f>#REF!</f>
        <v>#REF!</v>
      </c>
      <c r="CV90" s="109"/>
      <c r="CW90" s="107"/>
      <c r="CX90" s="107"/>
      <c r="CY90" s="107"/>
      <c r="CZ90" s="107" t="e">
        <f>#REF!</f>
        <v>#REF!</v>
      </c>
      <c r="DA90" s="107"/>
      <c r="DB90" s="107"/>
      <c r="DC90" s="107" t="e">
        <f>#REF!</f>
        <v>#REF!</v>
      </c>
      <c r="DD90" s="107" t="e">
        <f>#REF!</f>
        <v>#REF!</v>
      </c>
      <c r="DE90" s="109"/>
      <c r="DF90" s="107"/>
      <c r="DG90" s="107"/>
      <c r="DH90" s="107"/>
      <c r="DI90" s="107">
        <f>'D W-4'!AS88</f>
        <v>0</v>
      </c>
      <c r="DJ90" s="107"/>
      <c r="DK90" s="107"/>
      <c r="DL90" s="107"/>
      <c r="DM90" s="107" t="e">
        <f>#REF!</f>
        <v>#REF!</v>
      </c>
      <c r="DN90" s="109"/>
      <c r="DO90" s="112">
        <v>0</v>
      </c>
      <c r="DP9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</v>
      </c>
      <c r="DQ90" s="107">
        <f>AVERAGE(Table1104611172[[#This Row],[Column4]],Table1104611172[[#This Row],[Column13]],Table1104611172[[#This Row],[Column22]],Table1104611172[[#This Row],[Column31]])</f>
        <v>2</v>
      </c>
      <c r="DR9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0" s="107" t="e">
        <f>AVERAGE(Table1104611172[[#This Row],[Column6]],Table1104611172[[#This Row],[Column15]],Table1104611172[[#This Row],[Column24]],Table1104611172[[#This Row],[Column33]])</f>
        <v>#REF!</v>
      </c>
      <c r="DT90" s="112"/>
      <c r="DU9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0" s="108"/>
      <c r="DX90" s="108">
        <f>'R P -4'!CT90</f>
        <v>0</v>
      </c>
      <c r="DY90" s="108" t="e">
        <f>AVERAGE('Reflection -3'!CO90,'Reflection -2'!CN90,'R P -4'!CT90,'R P - 3'!CS90,'R P- 2'!CS90,#REF!)</f>
        <v>#REF!</v>
      </c>
      <c r="DZ90" s="108" t="e">
        <f>AVERAGE('Reflection -3'!CP90,'Reflection -2'!CO90,'R P- 2'!CT90,#REF!)</f>
        <v>#REF!</v>
      </c>
    </row>
    <row r="91" spans="1:130" ht="23.1" customHeight="1" x14ac:dyDescent="0.3">
      <c r="A91" s="5">
        <v>88</v>
      </c>
      <c r="B91" s="5" t="s">
        <v>135</v>
      </c>
      <c r="C91" s="14" t="s">
        <v>136</v>
      </c>
      <c r="D91" s="5" t="s">
        <v>541</v>
      </c>
      <c r="E91" s="5" t="s">
        <v>34</v>
      </c>
      <c r="F91" s="5" t="str">
        <f>REPT(CHAR(160),10)&amp;Table1104611172[[#This Row],[Column1]]</f>
        <v>          A</v>
      </c>
      <c r="G91" s="108"/>
      <c r="H91" s="108">
        <f>'RP 1'!Q90</f>
        <v>2.8</v>
      </c>
      <c r="I91" s="108">
        <f>'RP 1'!W90</f>
        <v>1</v>
      </c>
      <c r="J91" s="108" t="e">
        <f>'RP 1'!#REF!</f>
        <v>#REF!</v>
      </c>
      <c r="K91" s="108" t="e">
        <f>'RP 1'!#REF!</f>
        <v>#REF!</v>
      </c>
      <c r="L91" s="108"/>
      <c r="M91" s="108">
        <f>'RP 1'!AU90</f>
        <v>1</v>
      </c>
      <c r="N91" s="108">
        <f>'RP 1'!AZ90</f>
        <v>1</v>
      </c>
      <c r="O91" s="108">
        <f>'RP 1'!BG90</f>
        <v>0</v>
      </c>
      <c r="P91" s="111"/>
      <c r="Q91" s="108"/>
      <c r="R91" s="108">
        <f>'R P- 2'!Q90</f>
        <v>2.8</v>
      </c>
      <c r="S91" s="108">
        <f>'R P- 2'!W90</f>
        <v>1</v>
      </c>
      <c r="T91" s="108">
        <f>'R P- 2'!AC90</f>
        <v>1</v>
      </c>
      <c r="U91" s="108">
        <f>'R P- 2'!AI90</f>
        <v>1</v>
      </c>
      <c r="V91" s="108"/>
      <c r="W91" s="108">
        <f>'R P- 2'!AU90</f>
        <v>1</v>
      </c>
      <c r="X91" s="108">
        <f>'R P- 2'!BA90</f>
        <v>1</v>
      </c>
      <c r="Y91" s="108">
        <f>'R P- 2'!BG90</f>
        <v>3</v>
      </c>
      <c r="Z91" s="111"/>
      <c r="AA91" s="108"/>
      <c r="AB91" s="108">
        <f>'R P - 3'!Q90</f>
        <v>0.6</v>
      </c>
      <c r="AC91" s="108">
        <f>'R P - 3'!W90</f>
        <v>0</v>
      </c>
      <c r="AD91" s="108">
        <f>'R P - 3'!AC90</f>
        <v>0</v>
      </c>
      <c r="AE91" s="108">
        <f>'R P - 3'!AI90</f>
        <v>0</v>
      </c>
      <c r="AF91" s="108"/>
      <c r="AG91" s="110">
        <f>'R P - 3'!AU90</f>
        <v>0</v>
      </c>
      <c r="AH91" s="110">
        <f>'R P - 3'!BA90</f>
        <v>0</v>
      </c>
      <c r="AI91" s="108">
        <f>'R P - 3'!BG90</f>
        <v>0</v>
      </c>
      <c r="AJ91" s="111"/>
      <c r="AK91" s="108"/>
      <c r="AL91" s="108">
        <f>'R P -4'!Q90</f>
        <v>0</v>
      </c>
      <c r="AM91" s="108">
        <f>'R P -4'!W90</f>
        <v>0</v>
      </c>
      <c r="AN91" s="108">
        <f>'R P -4'!AC90</f>
        <v>0</v>
      </c>
      <c r="AO91" s="108">
        <f>'R P -4'!AI90</f>
        <v>0</v>
      </c>
      <c r="AP91" s="108"/>
      <c r="AQ91" s="108">
        <f>'R P -4'!AU90</f>
        <v>0</v>
      </c>
      <c r="AR91" s="108">
        <f>'R P -4'!BA90</f>
        <v>0</v>
      </c>
      <c r="AS91" s="108">
        <f>'R P -4'!BG90</f>
        <v>2</v>
      </c>
      <c r="AT91" s="111"/>
      <c r="AU91" s="108"/>
      <c r="AV91" s="108">
        <f>'Reflection -1 '!R90</f>
        <v>4</v>
      </c>
      <c r="AW91" s="108"/>
      <c r="AX91" s="108"/>
      <c r="AY91" s="108"/>
      <c r="AZ91" s="108"/>
      <c r="BA91" s="110"/>
      <c r="BB91" s="110">
        <f>'Reflection -1 '!BB90</f>
        <v>4.5</v>
      </c>
      <c r="BC91" s="111"/>
      <c r="BD91" s="108"/>
      <c r="BE91" s="108">
        <f>'Reflection -2'!Q90</f>
        <v>4</v>
      </c>
      <c r="BF91" s="108"/>
      <c r="BG91" s="108"/>
      <c r="BH91" s="108"/>
      <c r="BI91" s="108"/>
      <c r="BJ91" s="108"/>
      <c r="BK91" s="108">
        <f>'Reflection -2'!BA90</f>
        <v>2.5</v>
      </c>
      <c r="BL91" s="111"/>
      <c r="BM91" s="108"/>
      <c r="BN91" s="108">
        <f>'Reflection -3'!Q90</f>
        <v>0</v>
      </c>
      <c r="BO91" s="108"/>
      <c r="BP91" s="108"/>
      <c r="BQ91" s="108"/>
      <c r="BR91" s="108"/>
      <c r="BS91" s="108"/>
      <c r="BT91" s="108">
        <f>'Reflection -3'!BA90</f>
        <v>1.6666666666666667</v>
      </c>
      <c r="BU91" s="111"/>
      <c r="BV91" s="108"/>
      <c r="BW91" s="108">
        <f>'Reflection -3'!Q90</f>
        <v>0</v>
      </c>
      <c r="BX91" s="108"/>
      <c r="BY91" s="108"/>
      <c r="BZ91" s="108"/>
      <c r="CA91" s="108"/>
      <c r="CB91" s="108"/>
      <c r="CC91" s="108">
        <f>'Reflection -4'!BA90</f>
        <v>2.5</v>
      </c>
      <c r="CD91" s="111"/>
      <c r="CE91" s="108"/>
      <c r="CF91" s="108"/>
      <c r="CG91" s="108"/>
      <c r="CH91" s="108">
        <f>Table121516589[[#This Row],[Column30]]</f>
        <v>0</v>
      </c>
      <c r="CI91" s="108"/>
      <c r="CJ91" s="108"/>
      <c r="CK91" s="108">
        <f>Table121516589[[#This Row],[Column48]]</f>
        <v>0</v>
      </c>
      <c r="CL91" s="108">
        <f>Table121516589[[#This Row],[Column54]]</f>
        <v>0</v>
      </c>
      <c r="CM91" s="111"/>
      <c r="CN91" s="108"/>
      <c r="CO91" s="108"/>
      <c r="CP91" s="108"/>
      <c r="CQ91" s="108" t="e">
        <f>#REF!</f>
        <v>#REF!</v>
      </c>
      <c r="CR91" s="108"/>
      <c r="CS91" s="108"/>
      <c r="CT91" s="108" t="e">
        <f>#REF!</f>
        <v>#REF!</v>
      </c>
      <c r="CU91" s="108" t="e">
        <f>#REF!</f>
        <v>#REF!</v>
      </c>
      <c r="CV91" s="116"/>
      <c r="CW91" s="108"/>
      <c r="CX91" s="108"/>
      <c r="CY91" s="108"/>
      <c r="CZ91" s="108" t="e">
        <f>#REF!</f>
        <v>#REF!</v>
      </c>
      <c r="DA91" s="108"/>
      <c r="DB91" s="108"/>
      <c r="DC91" s="108" t="e">
        <f>#REF!</f>
        <v>#REF!</v>
      </c>
      <c r="DD91" s="108" t="e">
        <f>#REF!</f>
        <v>#REF!</v>
      </c>
      <c r="DE91" s="116"/>
      <c r="DF91" s="108"/>
      <c r="DG91" s="108"/>
      <c r="DH91" s="108"/>
      <c r="DI91" s="108">
        <f>'D W-4'!AS89</f>
        <v>0</v>
      </c>
      <c r="DJ91" s="108"/>
      <c r="DK91" s="108"/>
      <c r="DL91" s="108"/>
      <c r="DM91" s="108" t="e">
        <f>#REF!</f>
        <v>#REF!</v>
      </c>
      <c r="DN91" s="116"/>
      <c r="DO91" s="112">
        <v>0</v>
      </c>
      <c r="DP9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1.7749999999999999</v>
      </c>
      <c r="DQ91" s="108">
        <f>AVERAGE(Table1104611172[[#This Row],[Column4]],Table1104611172[[#This Row],[Column13]],Table1104611172[[#This Row],[Column22]],Table1104611172[[#This Row],[Column31]])</f>
        <v>0.5</v>
      </c>
      <c r="DR9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1" s="108" t="e">
        <f>AVERAGE(Table1104611172[[#This Row],[Column6]],Table1104611172[[#This Row],[Column15]],Table1104611172[[#This Row],[Column24]],Table1104611172[[#This Row],[Column33]])</f>
        <v>#REF!</v>
      </c>
      <c r="DT91" s="112"/>
      <c r="DU9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1" s="108"/>
      <c r="DX91" s="108">
        <f>'R P -4'!CT91</f>
        <v>0</v>
      </c>
      <c r="DY91" s="107" t="e">
        <f>AVERAGE('Reflection -3'!CO91,'Reflection -2'!CN91,'R P -4'!CT91,'R P - 3'!CS91,'R P- 2'!CS91,#REF!)</f>
        <v>#REF!</v>
      </c>
      <c r="DZ91" s="107" t="e">
        <f>AVERAGE('Reflection -3'!CP91,'Reflection -2'!CO91,'R P- 2'!CT91,#REF!)</f>
        <v>#REF!</v>
      </c>
    </row>
    <row r="92" spans="1:130" ht="23.1" customHeight="1" x14ac:dyDescent="0.3">
      <c r="A92" s="5">
        <v>89</v>
      </c>
      <c r="B92" s="5" t="s">
        <v>61</v>
      </c>
      <c r="C92" s="14" t="s">
        <v>62</v>
      </c>
      <c r="D92" s="5" t="s">
        <v>541</v>
      </c>
      <c r="E92" s="5" t="s">
        <v>34</v>
      </c>
      <c r="F92" s="5" t="str">
        <f>REPT(CHAR(160),10)&amp;Table1104611172[[#This Row],[Column1]]</f>
        <v>          A</v>
      </c>
      <c r="G92" s="107"/>
      <c r="H92" s="107">
        <f>'RP 1'!Q91</f>
        <v>0</v>
      </c>
      <c r="I92" s="107">
        <f>'RP 1'!W91</f>
        <v>0</v>
      </c>
      <c r="J92" s="107" t="e">
        <f>'RP 1'!#REF!</f>
        <v>#REF!</v>
      </c>
      <c r="K92" s="107" t="e">
        <f>'RP 1'!#REF!</f>
        <v>#REF!</v>
      </c>
      <c r="L92" s="107"/>
      <c r="M92" s="107">
        <f>'RP 1'!AU91</f>
        <v>0</v>
      </c>
      <c r="N92" s="107">
        <f>'RP 1'!AZ91</f>
        <v>0</v>
      </c>
      <c r="O92" s="107">
        <f>'RP 1'!BG91</f>
        <v>0</v>
      </c>
      <c r="P92" s="113"/>
      <c r="Q92" s="107"/>
      <c r="R92" s="107">
        <f>'R P- 2'!Q91</f>
        <v>3.4</v>
      </c>
      <c r="S92" s="107">
        <f>'R P- 2'!W91</f>
        <v>3</v>
      </c>
      <c r="T92" s="107">
        <f>'R P- 2'!AC91</f>
        <v>2</v>
      </c>
      <c r="U92" s="107">
        <f>'R P- 2'!AI91</f>
        <v>1</v>
      </c>
      <c r="V92" s="107"/>
      <c r="W92" s="107">
        <f>'R P- 2'!AU91</f>
        <v>3</v>
      </c>
      <c r="X92" s="107">
        <f>'R P- 2'!BA91</f>
        <v>1.5</v>
      </c>
      <c r="Y92" s="107">
        <f>'R P- 2'!BG91</f>
        <v>5</v>
      </c>
      <c r="Z92" s="113"/>
      <c r="AA92" s="107"/>
      <c r="AB92" s="107">
        <f>'R P - 3'!Q91</f>
        <v>0.6</v>
      </c>
      <c r="AC92" s="107">
        <f>'R P - 3'!W91</f>
        <v>0</v>
      </c>
      <c r="AD92" s="107">
        <f>'R P - 3'!AC91</f>
        <v>0</v>
      </c>
      <c r="AE92" s="107">
        <f>'R P - 3'!AI91</f>
        <v>0</v>
      </c>
      <c r="AF92" s="107"/>
      <c r="AG92" s="112">
        <f>'R P - 3'!AU91</f>
        <v>0</v>
      </c>
      <c r="AH92" s="112">
        <f>'R P - 3'!BA91</f>
        <v>0</v>
      </c>
      <c r="AI92" s="107">
        <f>'R P - 3'!BG91</f>
        <v>0</v>
      </c>
      <c r="AJ92" s="113"/>
      <c r="AK92" s="107"/>
      <c r="AL92" s="107">
        <f>'R P -4'!Q91</f>
        <v>3.8</v>
      </c>
      <c r="AM92" s="107">
        <f>'R P -4'!W91</f>
        <v>4</v>
      </c>
      <c r="AN92" s="107">
        <f>'R P -4'!AC91</f>
        <v>3</v>
      </c>
      <c r="AO92" s="107">
        <f>'R P -4'!AI91</f>
        <v>3</v>
      </c>
      <c r="AP92" s="107"/>
      <c r="AQ92" s="107">
        <f>'R P -4'!AU91</f>
        <v>2</v>
      </c>
      <c r="AR92" s="107">
        <f>'R P -4'!BA91</f>
        <v>2.3333333333333335</v>
      </c>
      <c r="AS92" s="107">
        <f>'R P -4'!BG91</f>
        <v>3.5</v>
      </c>
      <c r="AT92" s="113"/>
      <c r="AU92" s="107"/>
      <c r="AV92" s="107">
        <f>'Reflection -1 '!R91</f>
        <v>2.3333333333333335</v>
      </c>
      <c r="AW92" s="107"/>
      <c r="AX92" s="107"/>
      <c r="AY92" s="107"/>
      <c r="AZ92" s="107"/>
      <c r="BA92" s="112"/>
      <c r="BB92" s="112">
        <f>'Reflection -1 '!BB91</f>
        <v>3.5</v>
      </c>
      <c r="BC92" s="113"/>
      <c r="BD92" s="107"/>
      <c r="BE92" s="107">
        <f>'Reflection -2'!Q91</f>
        <v>3.6666666666666665</v>
      </c>
      <c r="BF92" s="107"/>
      <c r="BG92" s="107"/>
      <c r="BH92" s="107"/>
      <c r="BI92" s="107"/>
      <c r="BJ92" s="107"/>
      <c r="BK92" s="107">
        <f>'Reflection -2'!BA91</f>
        <v>2.5</v>
      </c>
      <c r="BL92" s="113"/>
      <c r="BM92" s="107"/>
      <c r="BN92" s="107">
        <f>'Reflection -3'!Q91</f>
        <v>3</v>
      </c>
      <c r="BO92" s="107"/>
      <c r="BP92" s="107"/>
      <c r="BQ92" s="107"/>
      <c r="BR92" s="107"/>
      <c r="BS92" s="107"/>
      <c r="BT92" s="107">
        <f>'Reflection -3'!BA91</f>
        <v>1.6666666666666667</v>
      </c>
      <c r="BU92" s="113"/>
      <c r="BV92" s="107"/>
      <c r="BW92" s="107">
        <f>'Reflection -3'!Q91</f>
        <v>3</v>
      </c>
      <c r="BX92" s="107"/>
      <c r="BY92" s="107"/>
      <c r="BZ92" s="107"/>
      <c r="CA92" s="107"/>
      <c r="CB92" s="107"/>
      <c r="CC92" s="107">
        <f>'Reflection -4'!BA91</f>
        <v>2.5</v>
      </c>
      <c r="CD92" s="113"/>
      <c r="CE92" s="107"/>
      <c r="CF92" s="107"/>
      <c r="CG92" s="107"/>
      <c r="CH92" s="107">
        <f>Table121516589[[#This Row],[Column30]]</f>
        <v>0</v>
      </c>
      <c r="CI92" s="107"/>
      <c r="CJ92" s="107"/>
      <c r="CK92" s="107">
        <f>Table121516589[[#This Row],[Column48]]</f>
        <v>0</v>
      </c>
      <c r="CL92" s="107">
        <f>Table121516589[[#This Row],[Column54]]</f>
        <v>0</v>
      </c>
      <c r="CM92" s="113"/>
      <c r="CN92" s="107"/>
      <c r="CO92" s="107"/>
      <c r="CP92" s="107"/>
      <c r="CQ92" s="107" t="e">
        <f>#REF!</f>
        <v>#REF!</v>
      </c>
      <c r="CR92" s="107"/>
      <c r="CS92" s="107"/>
      <c r="CT92" s="107" t="e">
        <f>#REF!</f>
        <v>#REF!</v>
      </c>
      <c r="CU92" s="107" t="e">
        <f>#REF!</f>
        <v>#REF!</v>
      </c>
      <c r="CV92" s="109"/>
      <c r="CW92" s="107"/>
      <c r="CX92" s="107"/>
      <c r="CY92" s="107"/>
      <c r="CZ92" s="107" t="e">
        <f>#REF!</f>
        <v>#REF!</v>
      </c>
      <c r="DA92" s="107"/>
      <c r="DB92" s="107"/>
      <c r="DC92" s="107" t="e">
        <f>#REF!</f>
        <v>#REF!</v>
      </c>
      <c r="DD92" s="107" t="e">
        <f>#REF!</f>
        <v>#REF!</v>
      </c>
      <c r="DE92" s="109"/>
      <c r="DF92" s="107"/>
      <c r="DG92" s="107"/>
      <c r="DH92" s="107"/>
      <c r="DI92" s="107">
        <f>'D W-4'!AS90</f>
        <v>0</v>
      </c>
      <c r="DJ92" s="107"/>
      <c r="DK92" s="107"/>
      <c r="DL92" s="107"/>
      <c r="DM92" s="107" t="e">
        <f>#REF!</f>
        <v>#REF!</v>
      </c>
      <c r="DN92" s="109"/>
      <c r="DO92" s="112">
        <v>0</v>
      </c>
      <c r="DP9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2.4749999999999996</v>
      </c>
      <c r="DQ92" s="107">
        <f>AVERAGE(Table1104611172[[#This Row],[Column4]],Table1104611172[[#This Row],[Column13]],Table1104611172[[#This Row],[Column22]],Table1104611172[[#This Row],[Column31]])</f>
        <v>1.75</v>
      </c>
      <c r="DR9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2" s="107" t="e">
        <f>AVERAGE(Table1104611172[[#This Row],[Column6]],Table1104611172[[#This Row],[Column15]],Table1104611172[[#This Row],[Column24]],Table1104611172[[#This Row],[Column33]])</f>
        <v>#REF!</v>
      </c>
      <c r="DT92" s="112"/>
      <c r="DU9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2" s="108"/>
      <c r="DX92" s="108">
        <f>'R P -4'!CT92</f>
        <v>0</v>
      </c>
      <c r="DY92" s="108" t="e">
        <f>AVERAGE('Reflection -3'!CO92,'Reflection -2'!CN92,'R P -4'!CT92,'R P - 3'!CS92,'R P- 2'!CS92,#REF!)</f>
        <v>#REF!</v>
      </c>
      <c r="DZ92" s="108" t="e">
        <f>AVERAGE('Reflection -3'!CP92,'Reflection -2'!CO92,'R P- 2'!CT92,#REF!)</f>
        <v>#REF!</v>
      </c>
    </row>
    <row r="93" spans="1:130" ht="23.1" customHeight="1" x14ac:dyDescent="0.3">
      <c r="A93" s="5">
        <v>90</v>
      </c>
      <c r="B93" s="5" t="s">
        <v>37</v>
      </c>
      <c r="C93" s="14" t="s">
        <v>38</v>
      </c>
      <c r="D93" s="5" t="s">
        <v>543</v>
      </c>
      <c r="E93" s="5" t="s">
        <v>34</v>
      </c>
      <c r="F93" s="5" t="str">
        <f>REPT(CHAR(160),10)&amp;Table1104611172[[#This Row],[Column1]]</f>
        <v>          A</v>
      </c>
      <c r="G93" s="108"/>
      <c r="H93" s="108">
        <f>'RP 1'!Q92</f>
        <v>2.8</v>
      </c>
      <c r="I93" s="108">
        <f>'RP 1'!W92</f>
        <v>3</v>
      </c>
      <c r="J93" s="108" t="e">
        <f>'RP 1'!#REF!</f>
        <v>#REF!</v>
      </c>
      <c r="K93" s="108" t="e">
        <f>'RP 1'!#REF!</f>
        <v>#REF!</v>
      </c>
      <c r="L93" s="108"/>
      <c r="M93" s="108">
        <f>'RP 1'!AU92</f>
        <v>1</v>
      </c>
      <c r="N93" s="108">
        <f>'RP 1'!AZ92</f>
        <v>3</v>
      </c>
      <c r="O93" s="108">
        <f>'RP 1'!BG92</f>
        <v>0</v>
      </c>
      <c r="P93" s="111"/>
      <c r="Q93" s="108"/>
      <c r="R93" s="108">
        <f>'R P- 2'!Q92</f>
        <v>2.8</v>
      </c>
      <c r="S93" s="108">
        <f>'R P- 2'!W92</f>
        <v>3</v>
      </c>
      <c r="T93" s="108">
        <f>'R P- 2'!AC92</f>
        <v>2.5</v>
      </c>
      <c r="U93" s="108">
        <f>'R P- 2'!AI92</f>
        <v>1.5</v>
      </c>
      <c r="V93" s="108"/>
      <c r="W93" s="108">
        <f>'R P- 2'!AU92</f>
        <v>1</v>
      </c>
      <c r="X93" s="108">
        <f>'R P- 2'!BA92</f>
        <v>3</v>
      </c>
      <c r="Y93" s="108">
        <f>'R P- 2'!BG92</f>
        <v>2</v>
      </c>
      <c r="Z93" s="111"/>
      <c r="AA93" s="108"/>
      <c r="AB93" s="108">
        <f>'R P - 3'!Q92</f>
        <v>1.4</v>
      </c>
      <c r="AC93" s="108">
        <f>'R P - 3'!W92</f>
        <v>0</v>
      </c>
      <c r="AD93" s="108">
        <f>'R P - 3'!AC92</f>
        <v>0</v>
      </c>
      <c r="AE93" s="108">
        <f>'R P - 3'!AI92</f>
        <v>0</v>
      </c>
      <c r="AF93" s="108"/>
      <c r="AG93" s="110">
        <f>'R P - 3'!AU92</f>
        <v>0</v>
      </c>
      <c r="AH93" s="110">
        <f>'R P - 3'!BA92</f>
        <v>0</v>
      </c>
      <c r="AI93" s="108">
        <f>'R P - 3'!BG92</f>
        <v>0</v>
      </c>
      <c r="AJ93" s="111"/>
      <c r="AK93" s="108"/>
      <c r="AL93" s="108">
        <f>'R P -4'!Q92</f>
        <v>2.4</v>
      </c>
      <c r="AM93" s="108">
        <f>'R P -4'!W92</f>
        <v>2.3333333333333335</v>
      </c>
      <c r="AN93" s="108">
        <f>'R P -4'!AC92</f>
        <v>2</v>
      </c>
      <c r="AO93" s="108">
        <f>'R P -4'!AI92</f>
        <v>1.5</v>
      </c>
      <c r="AP93" s="108"/>
      <c r="AQ93" s="108">
        <f>'R P -4'!AU92</f>
        <v>3</v>
      </c>
      <c r="AR93" s="108">
        <f>'R P -4'!BA92</f>
        <v>1</v>
      </c>
      <c r="AS93" s="108">
        <f>'R P -4'!BG92</f>
        <v>2</v>
      </c>
      <c r="AT93" s="111"/>
      <c r="AU93" s="108"/>
      <c r="AV93" s="108">
        <f>'Reflection -1 '!R92</f>
        <v>3.3333333333333335</v>
      </c>
      <c r="AW93" s="108"/>
      <c r="AX93" s="108"/>
      <c r="AY93" s="108"/>
      <c r="AZ93" s="108"/>
      <c r="BA93" s="110"/>
      <c r="BB93" s="110">
        <f>'Reflection -1 '!BB92</f>
        <v>4.5</v>
      </c>
      <c r="BC93" s="111"/>
      <c r="BD93" s="108"/>
      <c r="BE93" s="108">
        <f>'Reflection -2'!Q92</f>
        <v>0</v>
      </c>
      <c r="BF93" s="108"/>
      <c r="BG93" s="108"/>
      <c r="BH93" s="108"/>
      <c r="BI93" s="108"/>
      <c r="BJ93" s="108"/>
      <c r="BK93" s="108">
        <f>'Reflection -2'!BA92</f>
        <v>0</v>
      </c>
      <c r="BL93" s="111"/>
      <c r="BM93" s="108"/>
      <c r="BN93" s="108">
        <f>'Reflection -3'!Q92</f>
        <v>0</v>
      </c>
      <c r="BO93" s="108"/>
      <c r="BP93" s="108"/>
      <c r="BQ93" s="108"/>
      <c r="BR93" s="108"/>
      <c r="BS93" s="108"/>
      <c r="BT93" s="108">
        <f>'Reflection -3'!BA92</f>
        <v>0</v>
      </c>
      <c r="BU93" s="111"/>
      <c r="BV93" s="108"/>
      <c r="BW93" s="108">
        <f>'Reflection -3'!Q92</f>
        <v>0</v>
      </c>
      <c r="BX93" s="108"/>
      <c r="BY93" s="108"/>
      <c r="BZ93" s="108"/>
      <c r="CA93" s="108"/>
      <c r="CB93" s="108"/>
      <c r="CC93" s="108">
        <f>'Reflection -4'!BA92</f>
        <v>0</v>
      </c>
      <c r="CD93" s="111"/>
      <c r="CE93" s="108"/>
      <c r="CF93" s="108"/>
      <c r="CG93" s="108"/>
      <c r="CH93" s="108">
        <f>Table121516589[[#This Row],[Column30]]</f>
        <v>0</v>
      </c>
      <c r="CI93" s="108"/>
      <c r="CJ93" s="108"/>
      <c r="CK93" s="108">
        <f>Table121516589[[#This Row],[Column48]]</f>
        <v>0</v>
      </c>
      <c r="CL93" s="108">
        <f>Table121516589[[#This Row],[Column54]]</f>
        <v>0</v>
      </c>
      <c r="CM93" s="111"/>
      <c r="CN93" s="108"/>
      <c r="CO93" s="108"/>
      <c r="CP93" s="108"/>
      <c r="CQ93" s="108" t="e">
        <f>#REF!</f>
        <v>#REF!</v>
      </c>
      <c r="CR93" s="108"/>
      <c r="CS93" s="108"/>
      <c r="CT93" s="108" t="e">
        <f>#REF!</f>
        <v>#REF!</v>
      </c>
      <c r="CU93" s="108" t="e">
        <f>#REF!</f>
        <v>#REF!</v>
      </c>
      <c r="CV93" s="116"/>
      <c r="CW93" s="108"/>
      <c r="CX93" s="108"/>
      <c r="CY93" s="108"/>
      <c r="CZ93" s="108" t="e">
        <f>#REF!</f>
        <v>#REF!</v>
      </c>
      <c r="DA93" s="108"/>
      <c r="DB93" s="108"/>
      <c r="DC93" s="108" t="e">
        <f>#REF!</f>
        <v>#REF!</v>
      </c>
      <c r="DD93" s="108" t="e">
        <f>#REF!</f>
        <v>#REF!</v>
      </c>
      <c r="DE93" s="116"/>
      <c r="DF93" s="108"/>
      <c r="DG93" s="108"/>
      <c r="DH93" s="108"/>
      <c r="DI93" s="108">
        <f>'D W-4'!AS91</f>
        <v>0</v>
      </c>
      <c r="DJ93" s="108"/>
      <c r="DK93" s="108"/>
      <c r="DL93" s="108"/>
      <c r="DM93" s="108" t="e">
        <f>#REF!</f>
        <v>#REF!</v>
      </c>
      <c r="DN93" s="116"/>
      <c r="DO93" s="112">
        <v>0</v>
      </c>
      <c r="DP9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1.5916666666666668</v>
      </c>
      <c r="DQ93" s="108">
        <f>AVERAGE(Table1104611172[[#This Row],[Column4]],Table1104611172[[#This Row],[Column13]],Table1104611172[[#This Row],[Column22]],Table1104611172[[#This Row],[Column31]])</f>
        <v>2.0833333333333335</v>
      </c>
      <c r="DR9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3" s="108" t="e">
        <f>AVERAGE(Table1104611172[[#This Row],[Column6]],Table1104611172[[#This Row],[Column15]],Table1104611172[[#This Row],[Column24]],Table1104611172[[#This Row],[Column33]])</f>
        <v>#REF!</v>
      </c>
      <c r="DT93" s="112"/>
      <c r="DU9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3" s="108"/>
      <c r="DX93" s="108">
        <f>'R P -4'!CT93</f>
        <v>0</v>
      </c>
      <c r="DY93" s="107" t="e">
        <f>AVERAGE('Reflection -3'!CO93,'Reflection -2'!CN93,'R P -4'!CT93,'R P - 3'!CS93,'R P- 2'!CS93,#REF!)</f>
        <v>#REF!</v>
      </c>
      <c r="DZ93" s="107" t="e">
        <f>AVERAGE('Reflection -3'!CP93,'Reflection -2'!CO93,'R P- 2'!CT93,#REF!)</f>
        <v>#REF!</v>
      </c>
    </row>
    <row r="94" spans="1:130" ht="23.1" customHeight="1" x14ac:dyDescent="0.3">
      <c r="A94" s="5">
        <v>91</v>
      </c>
      <c r="B94" s="5" t="s">
        <v>137</v>
      </c>
      <c r="C94" s="14" t="s">
        <v>138</v>
      </c>
      <c r="D94" s="5" t="s">
        <v>449</v>
      </c>
      <c r="E94" s="5" t="s">
        <v>34</v>
      </c>
      <c r="F94" s="5" t="str">
        <f>REPT(CHAR(160),10)&amp;Table1104611172[[#This Row],[Column1]]</f>
        <v>          A</v>
      </c>
      <c r="G94" s="107"/>
      <c r="H94" s="107">
        <f>'RP 1'!Q93</f>
        <v>0</v>
      </c>
      <c r="I94" s="107">
        <f>'RP 1'!W93</f>
        <v>0</v>
      </c>
      <c r="J94" s="107" t="e">
        <f>'RP 1'!#REF!</f>
        <v>#REF!</v>
      </c>
      <c r="K94" s="107" t="e">
        <f>'RP 1'!#REF!</f>
        <v>#REF!</v>
      </c>
      <c r="L94" s="107"/>
      <c r="M94" s="107">
        <f>'RP 1'!AU93</f>
        <v>0</v>
      </c>
      <c r="N94" s="107">
        <f>'RP 1'!AZ93</f>
        <v>0</v>
      </c>
      <c r="O94" s="107">
        <f>'RP 1'!BG93</f>
        <v>0</v>
      </c>
      <c r="P94" s="113"/>
      <c r="Q94" s="107"/>
      <c r="R94" s="107">
        <f>'R P- 2'!Q93</f>
        <v>2.2000000000000002</v>
      </c>
      <c r="S94" s="107">
        <f>'R P- 2'!W93</f>
        <v>3</v>
      </c>
      <c r="T94" s="107">
        <f>'R P- 2'!AC93</f>
        <v>3</v>
      </c>
      <c r="U94" s="107">
        <f>'R P- 2'!AI93</f>
        <v>4</v>
      </c>
      <c r="V94" s="107"/>
      <c r="W94" s="107">
        <f>'R P- 2'!AU93</f>
        <v>4</v>
      </c>
      <c r="X94" s="107">
        <f>'R P- 2'!BA93</f>
        <v>3</v>
      </c>
      <c r="Y94" s="107">
        <f>'R P- 2'!BG93</f>
        <v>4</v>
      </c>
      <c r="Z94" s="113"/>
      <c r="AA94" s="107"/>
      <c r="AB94" s="107">
        <f>'R P - 3'!Q93</f>
        <v>0.6</v>
      </c>
      <c r="AC94" s="107">
        <f>'R P - 3'!W93</f>
        <v>0</v>
      </c>
      <c r="AD94" s="107">
        <f>'R P - 3'!AC93</f>
        <v>0</v>
      </c>
      <c r="AE94" s="107">
        <f>'R P - 3'!AI93</f>
        <v>0</v>
      </c>
      <c r="AF94" s="107"/>
      <c r="AG94" s="112">
        <f>'R P - 3'!AU93</f>
        <v>0</v>
      </c>
      <c r="AH94" s="112">
        <f>'R P - 3'!BA93</f>
        <v>0</v>
      </c>
      <c r="AI94" s="107">
        <f>'R P - 3'!BG93</f>
        <v>0</v>
      </c>
      <c r="AJ94" s="113"/>
      <c r="AK94" s="107"/>
      <c r="AL94" s="107">
        <f>'R P -4'!Q93</f>
        <v>2.8</v>
      </c>
      <c r="AM94" s="107">
        <f>'R P -4'!W93</f>
        <v>3.6666666666666665</v>
      </c>
      <c r="AN94" s="107">
        <f>'R P -4'!AC93</f>
        <v>4</v>
      </c>
      <c r="AO94" s="107">
        <f>'R P -4'!AI93</f>
        <v>5</v>
      </c>
      <c r="AP94" s="107"/>
      <c r="AQ94" s="107">
        <f>'R P -4'!AU93</f>
        <v>4.333333333333333</v>
      </c>
      <c r="AR94" s="107">
        <f>'R P -4'!BA93</f>
        <v>5</v>
      </c>
      <c r="AS94" s="107">
        <f>'R P -4'!BG93</f>
        <v>3.5</v>
      </c>
      <c r="AT94" s="113"/>
      <c r="AU94" s="107"/>
      <c r="AV94" s="107">
        <f>'Reflection -1 '!R93</f>
        <v>2.6666666666666665</v>
      </c>
      <c r="AW94" s="107"/>
      <c r="AX94" s="107"/>
      <c r="AY94" s="107"/>
      <c r="AZ94" s="107"/>
      <c r="BA94" s="112"/>
      <c r="BB94" s="112">
        <f>'Reflection -1 '!BB93</f>
        <v>3.5</v>
      </c>
      <c r="BC94" s="113"/>
      <c r="BD94" s="107"/>
      <c r="BE94" s="107">
        <f>'Reflection -2'!Q93</f>
        <v>0</v>
      </c>
      <c r="BF94" s="107"/>
      <c r="BG94" s="107"/>
      <c r="BH94" s="107"/>
      <c r="BI94" s="107"/>
      <c r="BJ94" s="107"/>
      <c r="BK94" s="107">
        <f>'Reflection -2'!BA93</f>
        <v>0</v>
      </c>
      <c r="BL94" s="113"/>
      <c r="BM94" s="107"/>
      <c r="BN94" s="107">
        <f>'Reflection -3'!Q93</f>
        <v>0</v>
      </c>
      <c r="BO94" s="107"/>
      <c r="BP94" s="107"/>
      <c r="BQ94" s="107"/>
      <c r="BR94" s="107"/>
      <c r="BS94" s="107"/>
      <c r="BT94" s="107">
        <f>'Reflection -3'!BA93</f>
        <v>0</v>
      </c>
      <c r="BU94" s="113"/>
      <c r="BV94" s="107"/>
      <c r="BW94" s="107">
        <f>'Reflection -3'!Q93</f>
        <v>0</v>
      </c>
      <c r="BX94" s="107"/>
      <c r="BY94" s="107"/>
      <c r="BZ94" s="107"/>
      <c r="CA94" s="107"/>
      <c r="CB94" s="107"/>
      <c r="CC94" s="107">
        <f>'Reflection -4'!BA93</f>
        <v>0</v>
      </c>
      <c r="CD94" s="113"/>
      <c r="CE94" s="107"/>
      <c r="CF94" s="107"/>
      <c r="CG94" s="107"/>
      <c r="CH94" s="107">
        <f>Table121516589[[#This Row],[Column30]]</f>
        <v>0</v>
      </c>
      <c r="CI94" s="107"/>
      <c r="CJ94" s="107"/>
      <c r="CK94" s="107">
        <f>Table121516589[[#This Row],[Column48]]</f>
        <v>0</v>
      </c>
      <c r="CL94" s="107">
        <f>Table121516589[[#This Row],[Column54]]</f>
        <v>0</v>
      </c>
      <c r="CM94" s="113"/>
      <c r="CN94" s="107"/>
      <c r="CO94" s="107"/>
      <c r="CP94" s="107"/>
      <c r="CQ94" s="107" t="e">
        <f>#REF!</f>
        <v>#REF!</v>
      </c>
      <c r="CR94" s="107"/>
      <c r="CS94" s="107"/>
      <c r="CT94" s="107" t="e">
        <f>#REF!</f>
        <v>#REF!</v>
      </c>
      <c r="CU94" s="107" t="e">
        <f>#REF!</f>
        <v>#REF!</v>
      </c>
      <c r="CV94" s="109"/>
      <c r="CW94" s="107"/>
      <c r="CX94" s="107"/>
      <c r="CY94" s="107"/>
      <c r="CZ94" s="107" t="e">
        <f>#REF!</f>
        <v>#REF!</v>
      </c>
      <c r="DA94" s="107"/>
      <c r="DB94" s="107"/>
      <c r="DC94" s="107" t="e">
        <f>#REF!</f>
        <v>#REF!</v>
      </c>
      <c r="DD94" s="107" t="e">
        <f>#REF!</f>
        <v>#REF!</v>
      </c>
      <c r="DE94" s="109"/>
      <c r="DF94" s="107"/>
      <c r="DG94" s="107"/>
      <c r="DH94" s="107"/>
      <c r="DI94" s="107">
        <f>'D W-4'!AS92</f>
        <v>0</v>
      </c>
      <c r="DJ94" s="107"/>
      <c r="DK94" s="107"/>
      <c r="DL94" s="107"/>
      <c r="DM94" s="107" t="e">
        <f>#REF!</f>
        <v>#REF!</v>
      </c>
      <c r="DN94" s="109"/>
      <c r="DO94" s="112">
        <v>0</v>
      </c>
      <c r="DP9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1.0333333333333332</v>
      </c>
      <c r="DQ94" s="107">
        <f>AVERAGE(Table1104611172[[#This Row],[Column4]],Table1104611172[[#This Row],[Column13]],Table1104611172[[#This Row],[Column22]],Table1104611172[[#This Row],[Column31]])</f>
        <v>1.6666666666666665</v>
      </c>
      <c r="DR9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4" s="107" t="e">
        <f>AVERAGE(Table1104611172[[#This Row],[Column6]],Table1104611172[[#This Row],[Column15]],Table1104611172[[#This Row],[Column24]],Table1104611172[[#This Row],[Column33]])</f>
        <v>#REF!</v>
      </c>
      <c r="DT94" s="112"/>
      <c r="DU9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4" s="108"/>
      <c r="DX94" s="108">
        <f>'R P -4'!CT94</f>
        <v>0</v>
      </c>
      <c r="DY94" s="108" t="e">
        <f>AVERAGE('Reflection -3'!CO94,'Reflection -2'!CN94,'R P -4'!CT94,'R P - 3'!CS94,'R P- 2'!CS94,#REF!)</f>
        <v>#REF!</v>
      </c>
      <c r="DZ94" s="108" t="e">
        <f>AVERAGE('Reflection -3'!CP94,'Reflection -2'!CO94,'R P- 2'!CT94,#REF!)</f>
        <v>#REF!</v>
      </c>
    </row>
    <row r="95" spans="1:130" ht="23.1" customHeight="1" x14ac:dyDescent="0.3">
      <c r="A95" s="5">
        <v>92</v>
      </c>
      <c r="B95" s="5" t="s">
        <v>230</v>
      </c>
      <c r="C95" s="14" t="s">
        <v>231</v>
      </c>
      <c r="D95" s="5" t="s">
        <v>449</v>
      </c>
      <c r="E95" s="5" t="s">
        <v>160</v>
      </c>
      <c r="F95" s="5" t="str">
        <f>REPT(CHAR(160),10)&amp;Table1104611172[[#This Row],[Column1]]</f>
        <v>          B</v>
      </c>
      <c r="G95" s="108"/>
      <c r="H95" s="108">
        <f>'RP 1'!Q94</f>
        <v>3</v>
      </c>
      <c r="I95" s="108">
        <f>'RP 1'!W94</f>
        <v>3</v>
      </c>
      <c r="J95" s="108" t="e">
        <f>'RP 1'!#REF!</f>
        <v>#REF!</v>
      </c>
      <c r="K95" s="108" t="e">
        <f>'RP 1'!#REF!</f>
        <v>#REF!</v>
      </c>
      <c r="L95" s="108"/>
      <c r="M95" s="108">
        <f>'RP 1'!AU94</f>
        <v>3</v>
      </c>
      <c r="N95" s="108">
        <f>'RP 1'!AZ94</f>
        <v>1</v>
      </c>
      <c r="O95" s="108">
        <f>'RP 1'!BG94</f>
        <v>0</v>
      </c>
      <c r="P95" s="115"/>
      <c r="Q95" s="108"/>
      <c r="R95" s="108">
        <f>'R P- 2'!Q94</f>
        <v>3</v>
      </c>
      <c r="S95" s="108">
        <f>'R P- 2'!W94</f>
        <v>3</v>
      </c>
      <c r="T95" s="108">
        <f>'R P- 2'!AC94</f>
        <v>3</v>
      </c>
      <c r="U95" s="108">
        <f>'R P- 2'!AI94</f>
        <v>3</v>
      </c>
      <c r="V95" s="108"/>
      <c r="W95" s="108">
        <f>'R P- 2'!AU94</f>
        <v>3</v>
      </c>
      <c r="X95" s="108">
        <f>'R P- 2'!BA94</f>
        <v>2.75</v>
      </c>
      <c r="Y95" s="108">
        <f>'R P- 2'!BG94</f>
        <v>3</v>
      </c>
      <c r="Z95" s="115"/>
      <c r="AA95" s="108"/>
      <c r="AB95" s="108">
        <f>'R P - 3'!Q94</f>
        <v>3</v>
      </c>
      <c r="AC95" s="108">
        <f>'R P - 3'!W94</f>
        <v>3</v>
      </c>
      <c r="AD95" s="108">
        <f>'R P - 3'!AC94</f>
        <v>1.5</v>
      </c>
      <c r="AE95" s="108">
        <f>'R P - 3'!AI94</f>
        <v>2.6666666666666665</v>
      </c>
      <c r="AF95" s="108"/>
      <c r="AG95" s="114">
        <f>'R P - 3'!AU94</f>
        <v>3</v>
      </c>
      <c r="AH95" s="114">
        <f>'R P - 3'!BA94</f>
        <v>0</v>
      </c>
      <c r="AI95" s="108">
        <f>'R P - 3'!BG94</f>
        <v>0</v>
      </c>
      <c r="AJ95" s="115"/>
      <c r="AK95" s="108"/>
      <c r="AL95" s="108">
        <f>'R P -4'!Q94</f>
        <v>2.4</v>
      </c>
      <c r="AM95" s="108">
        <f>'R P -4'!W94</f>
        <v>2</v>
      </c>
      <c r="AN95" s="108">
        <f>'R P -4'!AC94</f>
        <v>2</v>
      </c>
      <c r="AO95" s="108">
        <f>'R P -4'!AI94</f>
        <v>4</v>
      </c>
      <c r="AP95" s="108"/>
      <c r="AQ95" s="108">
        <f>'R P -4'!AU94</f>
        <v>2.3333333333333335</v>
      </c>
      <c r="AR95" s="108">
        <f>'R P -4'!BA94</f>
        <v>3</v>
      </c>
      <c r="AS95" s="108">
        <f>'R P -4'!BG94</f>
        <v>2</v>
      </c>
      <c r="AT95" s="115"/>
      <c r="AU95" s="108"/>
      <c r="AV95" s="108">
        <f>'Reflection -1 '!R94</f>
        <v>4.333333333333333</v>
      </c>
      <c r="AW95" s="108"/>
      <c r="AX95" s="108"/>
      <c r="AY95" s="108"/>
      <c r="AZ95" s="108"/>
      <c r="BA95" s="114"/>
      <c r="BB95" s="114">
        <f>'Reflection -1 '!BB94</f>
        <v>4.5</v>
      </c>
      <c r="BC95" s="115"/>
      <c r="BD95" s="108"/>
      <c r="BE95" s="108">
        <f>'Reflection -2'!Q94</f>
        <v>4</v>
      </c>
      <c r="BF95" s="108"/>
      <c r="BG95" s="108"/>
      <c r="BH95" s="108"/>
      <c r="BI95" s="108"/>
      <c r="BJ95" s="108"/>
      <c r="BK95" s="108">
        <f>'Reflection -2'!BA94</f>
        <v>2.5</v>
      </c>
      <c r="BL95" s="115"/>
      <c r="BM95" s="108"/>
      <c r="BN95" s="108">
        <f>'Reflection -3'!Q94</f>
        <v>4.666666666666667</v>
      </c>
      <c r="BO95" s="108"/>
      <c r="BP95" s="108"/>
      <c r="BQ95" s="108"/>
      <c r="BR95" s="108"/>
      <c r="BS95" s="108"/>
      <c r="BT95" s="108">
        <f>'Reflection -3'!BA94</f>
        <v>1.6666666666666667</v>
      </c>
      <c r="BU95" s="115"/>
      <c r="BV95" s="108"/>
      <c r="BW95" s="108">
        <f>'Reflection -3'!Q94</f>
        <v>4.666666666666667</v>
      </c>
      <c r="BX95" s="108"/>
      <c r="BY95" s="108"/>
      <c r="BZ95" s="108"/>
      <c r="CA95" s="108"/>
      <c r="CB95" s="108"/>
      <c r="CC95" s="108">
        <f>'Reflection -4'!BA94</f>
        <v>2.5</v>
      </c>
      <c r="CD95" s="115"/>
      <c r="CE95" s="108"/>
      <c r="CF95" s="108"/>
      <c r="CG95" s="108"/>
      <c r="CH95" s="108">
        <f>Table121516589[[#This Row],[Column30]]</f>
        <v>0</v>
      </c>
      <c r="CI95" s="108"/>
      <c r="CJ95" s="108"/>
      <c r="CK95" s="108">
        <f>Table121516589[[#This Row],[Column48]]</f>
        <v>0</v>
      </c>
      <c r="CL95" s="108">
        <f>Table121516589[[#This Row],[Column54]]</f>
        <v>0</v>
      </c>
      <c r="CM95" s="115"/>
      <c r="CN95" s="108"/>
      <c r="CO95" s="108"/>
      <c r="CP95" s="108"/>
      <c r="CQ95" s="108" t="e">
        <f>#REF!</f>
        <v>#REF!</v>
      </c>
      <c r="CR95" s="108"/>
      <c r="CS95" s="108"/>
      <c r="CT95" s="108" t="e">
        <f>#REF!</f>
        <v>#REF!</v>
      </c>
      <c r="CU95" s="108" t="e">
        <f>#REF!</f>
        <v>#REF!</v>
      </c>
      <c r="CV95" s="120"/>
      <c r="CW95" s="108"/>
      <c r="CX95" s="108"/>
      <c r="CY95" s="108"/>
      <c r="CZ95" s="108" t="e">
        <f>#REF!</f>
        <v>#REF!</v>
      </c>
      <c r="DA95" s="108"/>
      <c r="DB95" s="108"/>
      <c r="DC95" s="108" t="e">
        <f>#REF!</f>
        <v>#REF!</v>
      </c>
      <c r="DD95" s="108" t="e">
        <f>#REF!</f>
        <v>#REF!</v>
      </c>
      <c r="DE95" s="120"/>
      <c r="DF95" s="108"/>
      <c r="DG95" s="108"/>
      <c r="DH95" s="108"/>
      <c r="DI95" s="108">
        <f>'D W-4'!AS93</f>
        <v>0</v>
      </c>
      <c r="DJ95" s="108"/>
      <c r="DK95" s="108"/>
      <c r="DL95" s="108"/>
      <c r="DM95" s="108" t="e">
        <f>#REF!</f>
        <v>#REF!</v>
      </c>
      <c r="DN95" s="120"/>
      <c r="DO95" s="112">
        <v>0</v>
      </c>
      <c r="DP9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3.6333333333333337</v>
      </c>
      <c r="DQ95" s="108">
        <f>AVERAGE(Table1104611172[[#This Row],[Column4]],Table1104611172[[#This Row],[Column13]],Table1104611172[[#This Row],[Column22]],Table1104611172[[#This Row],[Column31]])</f>
        <v>2.75</v>
      </c>
      <c r="DR9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5" s="108" t="e">
        <f>AVERAGE(Table1104611172[[#This Row],[Column6]],Table1104611172[[#This Row],[Column15]],Table1104611172[[#This Row],[Column24]],Table1104611172[[#This Row],[Column33]])</f>
        <v>#REF!</v>
      </c>
      <c r="DT95" s="112"/>
      <c r="DU95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5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5" s="108"/>
      <c r="DX95" s="108">
        <f>'R P -4'!CT95</f>
        <v>0</v>
      </c>
      <c r="DY95" s="107" t="e">
        <f>AVERAGE('Reflection -3'!CO95,'Reflection -2'!CN95,'R P -4'!CT95,'R P - 3'!CS95,'R P- 2'!CS95,#REF!)</f>
        <v>#REF!</v>
      </c>
      <c r="DZ95" s="107" t="e">
        <f>AVERAGE('Reflection -3'!CP95,'Reflection -2'!CO95,'R P- 2'!CT95,#REF!)</f>
        <v>#REF!</v>
      </c>
    </row>
    <row r="96" spans="1:130" ht="23.1" customHeight="1" x14ac:dyDescent="0.3">
      <c r="A96" s="5">
        <v>93</v>
      </c>
      <c r="B96" s="5" t="s">
        <v>339</v>
      </c>
      <c r="C96" s="14" t="s">
        <v>340</v>
      </c>
      <c r="D96" s="5" t="s">
        <v>541</v>
      </c>
      <c r="E96" s="5" t="s">
        <v>492</v>
      </c>
      <c r="F96" s="5" t="str">
        <f>REPT(CHAR(160),10)&amp;Table1104611172[[#This Row],[Column1]]</f>
        <v>          C</v>
      </c>
      <c r="G96" s="107"/>
      <c r="H96" s="107" t="str">
        <f>'RP 1'!Q95</f>
        <v>0</v>
      </c>
      <c r="I96" s="107" t="str">
        <f>'RP 1'!W95</f>
        <v>0</v>
      </c>
      <c r="J96" s="107" t="e">
        <f>'RP 1'!#REF!</f>
        <v>#REF!</v>
      </c>
      <c r="K96" s="107" t="e">
        <f>'RP 1'!#REF!</f>
        <v>#REF!</v>
      </c>
      <c r="L96" s="107"/>
      <c r="M96" s="107" t="str">
        <f>'RP 1'!AU95</f>
        <v>0</v>
      </c>
      <c r="N96" s="107" t="str">
        <f>'RP 1'!AZ95</f>
        <v>0</v>
      </c>
      <c r="O96" s="107" t="str">
        <f>'RP 1'!BG95</f>
        <v>0</v>
      </c>
      <c r="P96" s="113"/>
      <c r="Q96" s="107"/>
      <c r="R96" s="107" t="str">
        <f>'R P- 2'!Q95</f>
        <v>0</v>
      </c>
      <c r="S96" s="107" t="str">
        <f>'R P- 2'!W95</f>
        <v>0</v>
      </c>
      <c r="T96" s="107" t="str">
        <f>'R P- 2'!AC95</f>
        <v>0</v>
      </c>
      <c r="U96" s="107" t="str">
        <f>'R P- 2'!AI95</f>
        <v>0</v>
      </c>
      <c r="V96" s="107"/>
      <c r="W96" s="107" t="str">
        <f>'R P- 2'!AU95</f>
        <v>0</v>
      </c>
      <c r="X96" s="107" t="str">
        <f>'R P- 2'!BA95</f>
        <v>0</v>
      </c>
      <c r="Y96" s="107" t="str">
        <f>'R P- 2'!BG95</f>
        <v>0</v>
      </c>
      <c r="Z96" s="113"/>
      <c r="AA96" s="107"/>
      <c r="AB96" s="107" t="str">
        <f>'R P - 3'!Q95</f>
        <v>0</v>
      </c>
      <c r="AC96" s="107" t="str">
        <f>'R P - 3'!W95</f>
        <v>0</v>
      </c>
      <c r="AD96" s="107">
        <f>'R P - 3'!AC95</f>
        <v>0</v>
      </c>
      <c r="AE96" s="107" t="str">
        <f>'R P - 3'!AI95</f>
        <v>0</v>
      </c>
      <c r="AF96" s="107"/>
      <c r="AG96" s="112" t="str">
        <f>'R P - 3'!AU95</f>
        <v>0</v>
      </c>
      <c r="AH96" s="112" t="str">
        <f>'R P - 3'!BA95</f>
        <v>0</v>
      </c>
      <c r="AI96" s="107" t="str">
        <f>'R P - 3'!BG95</f>
        <v>0</v>
      </c>
      <c r="AJ96" s="113"/>
      <c r="AK96" s="107"/>
      <c r="AL96" s="107" t="str">
        <f>'R P -4'!Q95</f>
        <v>0</v>
      </c>
      <c r="AM96" s="107" t="str">
        <f>'R P -4'!W95</f>
        <v>0</v>
      </c>
      <c r="AN96" s="107" t="str">
        <f>'R P -4'!AC95</f>
        <v>0</v>
      </c>
      <c r="AO96" s="107" t="str">
        <f>'R P -4'!AI95</f>
        <v>0</v>
      </c>
      <c r="AP96" s="107"/>
      <c r="AQ96" s="107" t="str">
        <f>'R P -4'!AU95</f>
        <v>0</v>
      </c>
      <c r="AR96" s="107" t="str">
        <f>'R P -4'!BA95</f>
        <v>0</v>
      </c>
      <c r="AS96" s="107" t="str">
        <f>'R P -4'!BG95</f>
        <v>0</v>
      </c>
      <c r="AT96" s="113"/>
      <c r="AU96" s="107"/>
      <c r="AV96" s="107" t="str">
        <f>'Reflection -1 '!R95</f>
        <v>0</v>
      </c>
      <c r="AW96" s="107"/>
      <c r="AX96" s="107"/>
      <c r="AY96" s="107"/>
      <c r="AZ96" s="107"/>
      <c r="BA96" s="112"/>
      <c r="BB96" s="112" t="str">
        <f>'Reflection -1 '!BB95</f>
        <v>0</v>
      </c>
      <c r="BC96" s="113"/>
      <c r="BD96" s="107"/>
      <c r="BE96" s="107" t="str">
        <f>'Reflection -2'!Q95</f>
        <v>0</v>
      </c>
      <c r="BF96" s="107"/>
      <c r="BG96" s="107"/>
      <c r="BH96" s="107"/>
      <c r="BI96" s="107"/>
      <c r="BJ96" s="107"/>
      <c r="BK96" s="107" t="str">
        <f>'Reflection -2'!BA95</f>
        <v>0</v>
      </c>
      <c r="BL96" s="113"/>
      <c r="BM96" s="107"/>
      <c r="BN96" s="107" t="str">
        <f>'Reflection -3'!Q95</f>
        <v>0</v>
      </c>
      <c r="BO96" s="107"/>
      <c r="BP96" s="107"/>
      <c r="BQ96" s="107"/>
      <c r="BR96" s="107"/>
      <c r="BS96" s="107"/>
      <c r="BT96" s="107" t="str">
        <f>'Reflection -3'!BA95</f>
        <v>0</v>
      </c>
      <c r="BU96" s="113"/>
      <c r="BV96" s="107"/>
      <c r="BW96" s="107" t="str">
        <f>'Reflection -3'!Q95</f>
        <v>0</v>
      </c>
      <c r="BX96" s="107"/>
      <c r="BY96" s="107"/>
      <c r="BZ96" s="107"/>
      <c r="CA96" s="107"/>
      <c r="CB96" s="107"/>
      <c r="CC96" s="107" t="str">
        <f>'Reflection -4'!BA95</f>
        <v>0</v>
      </c>
      <c r="CD96" s="113"/>
      <c r="CE96" s="107"/>
      <c r="CF96" s="107"/>
      <c r="CG96" s="107"/>
      <c r="CH96" s="107">
        <f>Table121516589[[#This Row],[Column30]]</f>
        <v>0</v>
      </c>
      <c r="CI96" s="107"/>
      <c r="CJ96" s="107"/>
      <c r="CK96" s="107">
        <f>Table121516589[[#This Row],[Column48]]</f>
        <v>0</v>
      </c>
      <c r="CL96" s="107">
        <f>Table121516589[[#This Row],[Column54]]</f>
        <v>0</v>
      </c>
      <c r="CM96" s="113"/>
      <c r="CN96" s="107"/>
      <c r="CO96" s="107"/>
      <c r="CP96" s="107"/>
      <c r="CQ96" s="107" t="e">
        <f>#REF!</f>
        <v>#REF!</v>
      </c>
      <c r="CR96" s="107"/>
      <c r="CS96" s="107"/>
      <c r="CT96" s="107" t="e">
        <f>#REF!</f>
        <v>#REF!</v>
      </c>
      <c r="CU96" s="107" t="e">
        <f>#REF!</f>
        <v>#REF!</v>
      </c>
      <c r="CV96" s="109"/>
      <c r="CW96" s="107"/>
      <c r="CX96" s="107"/>
      <c r="CY96" s="107"/>
      <c r="CZ96" s="107" t="e">
        <f>#REF!</f>
        <v>#REF!</v>
      </c>
      <c r="DA96" s="107"/>
      <c r="DB96" s="107"/>
      <c r="DC96" s="107" t="e">
        <f>#REF!</f>
        <v>#REF!</v>
      </c>
      <c r="DD96" s="107" t="e">
        <f>#REF!</f>
        <v>#REF!</v>
      </c>
      <c r="DE96" s="109"/>
      <c r="DF96" s="107"/>
      <c r="DG96" s="107"/>
      <c r="DH96" s="107"/>
      <c r="DI96" s="107">
        <f>'D W-4'!AS94</f>
        <v>0</v>
      </c>
      <c r="DJ96" s="107"/>
      <c r="DK96" s="107"/>
      <c r="DL96" s="107"/>
      <c r="DM96" s="107" t="e">
        <f>#REF!</f>
        <v>#REF!</v>
      </c>
      <c r="DN96" s="109"/>
      <c r="DO96" s="112">
        <v>0</v>
      </c>
      <c r="DP96" s="107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96" s="107" t="e">
        <f>AVERAGE(Table1104611172[[#This Row],[Column4]],Table1104611172[[#This Row],[Column13]],Table1104611172[[#This Row],[Column22]],Table1104611172[[#This Row],[Column31]])</f>
        <v>#DIV/0!</v>
      </c>
      <c r="DR9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6" s="107" t="e">
        <f>AVERAGE(Table1104611172[[#This Row],[Column6]],Table1104611172[[#This Row],[Column15]],Table1104611172[[#This Row],[Column24]],Table1104611172[[#This Row],[Column33]])</f>
        <v>#REF!</v>
      </c>
      <c r="DT96" s="112"/>
      <c r="DU9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6" s="108"/>
      <c r="DX96" s="108">
        <f>'R P -4'!CT96</f>
        <v>0</v>
      </c>
      <c r="DY96" s="108" t="e">
        <f>AVERAGE('Reflection -3'!CO96,'Reflection -2'!CN96,'R P -4'!CT96,'R P - 3'!CS96,'R P- 2'!CS96,#REF!)</f>
        <v>#REF!</v>
      </c>
      <c r="DZ96" s="108" t="e">
        <f>AVERAGE('Reflection -3'!CP96,'Reflection -2'!CO96,'R P- 2'!CT96,#REF!)</f>
        <v>#REF!</v>
      </c>
    </row>
    <row r="97" spans="1:130" ht="23.1" customHeight="1" x14ac:dyDescent="0.3">
      <c r="A97" s="5">
        <v>94</v>
      </c>
      <c r="B97" s="5" t="s">
        <v>96</v>
      </c>
      <c r="C97" s="14" t="s">
        <v>97</v>
      </c>
      <c r="D97" s="5" t="s">
        <v>449</v>
      </c>
      <c r="E97" s="5" t="s">
        <v>34</v>
      </c>
      <c r="F97" s="5" t="str">
        <f>REPT(CHAR(160),10)&amp;Table1104611172[[#This Row],[Column1]]</f>
        <v>          A</v>
      </c>
      <c r="G97" s="108"/>
      <c r="H97" s="108">
        <f>'RP 1'!Q96</f>
        <v>2.2000000000000002</v>
      </c>
      <c r="I97" s="108">
        <f>'RP 1'!W96</f>
        <v>3</v>
      </c>
      <c r="J97" s="108" t="e">
        <f>'RP 1'!#REF!</f>
        <v>#REF!</v>
      </c>
      <c r="K97" s="108" t="e">
        <f>'RP 1'!#REF!</f>
        <v>#REF!</v>
      </c>
      <c r="L97" s="108"/>
      <c r="M97" s="108">
        <f>'RP 1'!AU96</f>
        <v>1</v>
      </c>
      <c r="N97" s="108">
        <f>'RP 1'!AZ96</f>
        <v>3</v>
      </c>
      <c r="O97" s="108">
        <f>'RP 1'!BG96</f>
        <v>0</v>
      </c>
      <c r="P97" s="111"/>
      <c r="Q97" s="108"/>
      <c r="R97" s="108">
        <f>'R P- 2'!Q96</f>
        <v>2.2000000000000002</v>
      </c>
      <c r="S97" s="108">
        <f>'R P- 2'!W96</f>
        <v>3</v>
      </c>
      <c r="T97" s="108">
        <f>'R P- 2'!AC96</f>
        <v>3</v>
      </c>
      <c r="U97" s="108">
        <f>'R P- 2'!AI96</f>
        <v>4</v>
      </c>
      <c r="V97" s="108"/>
      <c r="W97" s="108">
        <f>'R P- 2'!AU96</f>
        <v>1</v>
      </c>
      <c r="X97" s="108">
        <f>'R P- 2'!BA96</f>
        <v>3.5</v>
      </c>
      <c r="Y97" s="108">
        <f>'R P- 2'!BG96</f>
        <v>4</v>
      </c>
      <c r="Z97" s="111"/>
      <c r="AA97" s="108"/>
      <c r="AB97" s="108">
        <f>'R P - 3'!Q96</f>
        <v>2.2000000000000002</v>
      </c>
      <c r="AC97" s="108">
        <f>'R P - 3'!W96</f>
        <v>0</v>
      </c>
      <c r="AD97" s="108">
        <f>'R P - 3'!AC96</f>
        <v>0</v>
      </c>
      <c r="AE97" s="108">
        <f>'R P - 3'!AI96</f>
        <v>0</v>
      </c>
      <c r="AF97" s="108"/>
      <c r="AG97" s="110">
        <f>'R P - 3'!AU96</f>
        <v>0</v>
      </c>
      <c r="AH97" s="110">
        <f>'R P - 3'!BA96</f>
        <v>0</v>
      </c>
      <c r="AI97" s="108">
        <f>'R P - 3'!BG96</f>
        <v>0</v>
      </c>
      <c r="AJ97" s="111"/>
      <c r="AK97" s="108"/>
      <c r="AL97" s="108">
        <f>'R P -4'!Q96</f>
        <v>2.4</v>
      </c>
      <c r="AM97" s="108">
        <f>'R P -4'!W96</f>
        <v>4</v>
      </c>
      <c r="AN97" s="108">
        <f>'R P -4'!AC96</f>
        <v>3.5</v>
      </c>
      <c r="AO97" s="108">
        <f>'R P -4'!AI96</f>
        <v>5</v>
      </c>
      <c r="AP97" s="108"/>
      <c r="AQ97" s="108">
        <f>'R P -4'!AU96</f>
        <v>3.3333333333333335</v>
      </c>
      <c r="AR97" s="108">
        <f>'R P -4'!BA96</f>
        <v>5</v>
      </c>
      <c r="AS97" s="108">
        <f>'R P -4'!BG96</f>
        <v>4.5</v>
      </c>
      <c r="AT97" s="111"/>
      <c r="AU97" s="108"/>
      <c r="AV97" s="108">
        <f>'Reflection -1 '!R96</f>
        <v>4</v>
      </c>
      <c r="AW97" s="108"/>
      <c r="AX97" s="108"/>
      <c r="AY97" s="108"/>
      <c r="AZ97" s="108"/>
      <c r="BA97" s="110"/>
      <c r="BB97" s="110">
        <f>'Reflection -1 '!BB96</f>
        <v>4.5</v>
      </c>
      <c r="BC97" s="111"/>
      <c r="BD97" s="108"/>
      <c r="BE97" s="108">
        <f>'Reflection -2'!Q96</f>
        <v>3</v>
      </c>
      <c r="BF97" s="108"/>
      <c r="BG97" s="108"/>
      <c r="BH97" s="108"/>
      <c r="BI97" s="108"/>
      <c r="BJ97" s="108"/>
      <c r="BK97" s="108">
        <f>'Reflection -2'!BA96</f>
        <v>2.5</v>
      </c>
      <c r="BL97" s="111"/>
      <c r="BM97" s="108"/>
      <c r="BN97" s="108">
        <f>'Reflection -3'!Q96</f>
        <v>2.6666666666666665</v>
      </c>
      <c r="BO97" s="108"/>
      <c r="BP97" s="108"/>
      <c r="BQ97" s="108"/>
      <c r="BR97" s="108"/>
      <c r="BS97" s="108"/>
      <c r="BT97" s="108">
        <f>'Reflection -3'!BA96</f>
        <v>1.6666666666666667</v>
      </c>
      <c r="BU97" s="111"/>
      <c r="BV97" s="108"/>
      <c r="BW97" s="108">
        <f>'Reflection -3'!Q96</f>
        <v>2.6666666666666665</v>
      </c>
      <c r="BX97" s="108"/>
      <c r="BY97" s="108"/>
      <c r="BZ97" s="108"/>
      <c r="CA97" s="108"/>
      <c r="CB97" s="108"/>
      <c r="CC97" s="108">
        <f>'Reflection -4'!BA96</f>
        <v>2.5</v>
      </c>
      <c r="CD97" s="111"/>
      <c r="CE97" s="108"/>
      <c r="CF97" s="108"/>
      <c r="CG97" s="108"/>
      <c r="CH97" s="108">
        <f>Table121516589[[#This Row],[Column30]]</f>
        <v>0</v>
      </c>
      <c r="CI97" s="108"/>
      <c r="CJ97" s="108"/>
      <c r="CK97" s="108">
        <f>Table121516589[[#This Row],[Column48]]</f>
        <v>0</v>
      </c>
      <c r="CL97" s="108">
        <f>Table121516589[[#This Row],[Column54]]</f>
        <v>0</v>
      </c>
      <c r="CM97" s="111"/>
      <c r="CN97" s="108"/>
      <c r="CO97" s="108"/>
      <c r="CP97" s="108"/>
      <c r="CQ97" s="108" t="e">
        <f>#REF!</f>
        <v>#REF!</v>
      </c>
      <c r="CR97" s="108"/>
      <c r="CS97" s="108"/>
      <c r="CT97" s="108" t="e">
        <f>#REF!</f>
        <v>#REF!</v>
      </c>
      <c r="CU97" s="108" t="e">
        <f>#REF!</f>
        <v>#REF!</v>
      </c>
      <c r="CV97" s="116"/>
      <c r="CW97" s="108"/>
      <c r="CX97" s="108"/>
      <c r="CY97" s="108"/>
      <c r="CZ97" s="108" t="e">
        <f>#REF!</f>
        <v>#REF!</v>
      </c>
      <c r="DA97" s="108"/>
      <c r="DB97" s="108"/>
      <c r="DC97" s="108" t="e">
        <f>#REF!</f>
        <v>#REF!</v>
      </c>
      <c r="DD97" s="108" t="e">
        <f>#REF!</f>
        <v>#REF!</v>
      </c>
      <c r="DE97" s="116"/>
      <c r="DF97" s="108"/>
      <c r="DG97" s="108"/>
      <c r="DH97" s="108"/>
      <c r="DI97" s="108">
        <f>'D W-4'!AS95</f>
        <v>0</v>
      </c>
      <c r="DJ97" s="108"/>
      <c r="DK97" s="108"/>
      <c r="DL97" s="108"/>
      <c r="DM97" s="108" t="e">
        <f>#REF!</f>
        <v>#REF!</v>
      </c>
      <c r="DN97" s="116"/>
      <c r="DO97" s="112">
        <v>0</v>
      </c>
      <c r="DP9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2.666666666666667</v>
      </c>
      <c r="DQ97" s="108">
        <f>AVERAGE(Table1104611172[[#This Row],[Column4]],Table1104611172[[#This Row],[Column13]],Table1104611172[[#This Row],[Column22]],Table1104611172[[#This Row],[Column31]])</f>
        <v>2.5</v>
      </c>
      <c r="DR9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7" s="108" t="e">
        <f>AVERAGE(Table1104611172[[#This Row],[Column6]],Table1104611172[[#This Row],[Column15]],Table1104611172[[#This Row],[Column24]],Table1104611172[[#This Row],[Column33]])</f>
        <v>#REF!</v>
      </c>
      <c r="DT97" s="112"/>
      <c r="DU9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7" s="108"/>
      <c r="DX97" s="108">
        <f>'R P -4'!CT97</f>
        <v>0</v>
      </c>
      <c r="DY97" s="107" t="e">
        <f>AVERAGE('Reflection -3'!CO97,'Reflection -2'!CN97,'R P -4'!CT97,'R P - 3'!CS97,'R P- 2'!CS97,#REF!)</f>
        <v>#REF!</v>
      </c>
      <c r="DZ97" s="107" t="e">
        <f>AVERAGE('Reflection -3'!CP97,'Reflection -2'!CO97,'R P- 2'!CT97,#REF!)</f>
        <v>#REF!</v>
      </c>
    </row>
    <row r="98" spans="1:130" ht="23.1" customHeight="1" x14ac:dyDescent="0.3">
      <c r="A98" s="5">
        <v>95</v>
      </c>
      <c r="B98" s="5" t="s">
        <v>248</v>
      </c>
      <c r="C98" s="14" t="s">
        <v>249</v>
      </c>
      <c r="D98" s="5" t="s">
        <v>449</v>
      </c>
      <c r="E98" s="5" t="s">
        <v>160</v>
      </c>
      <c r="F98" s="5" t="str">
        <f>REPT(CHAR(160),10)&amp;Table1104611172[[#This Row],[Column1]]</f>
        <v>          B</v>
      </c>
      <c r="G98" s="107"/>
      <c r="H98" s="107">
        <f>'RP 1'!Q97</f>
        <v>3.6</v>
      </c>
      <c r="I98" s="107">
        <f>'RP 1'!W97</f>
        <v>3</v>
      </c>
      <c r="J98" s="107" t="e">
        <f>'RP 1'!#REF!</f>
        <v>#REF!</v>
      </c>
      <c r="K98" s="107" t="e">
        <f>'RP 1'!#REF!</f>
        <v>#REF!</v>
      </c>
      <c r="L98" s="107"/>
      <c r="M98" s="107">
        <f>'RP 1'!AU97</f>
        <v>3</v>
      </c>
      <c r="N98" s="107">
        <f>'RP 1'!AZ97</f>
        <v>1</v>
      </c>
      <c r="O98" s="107">
        <f>'RP 1'!BG97</f>
        <v>0</v>
      </c>
      <c r="P98" s="113"/>
      <c r="Q98" s="107"/>
      <c r="R98" s="107">
        <f>'R P- 2'!Q97</f>
        <v>3.2</v>
      </c>
      <c r="S98" s="107">
        <f>'R P- 2'!W97</f>
        <v>3.6666666666666665</v>
      </c>
      <c r="T98" s="107">
        <f>'R P- 2'!AC97</f>
        <v>3.5</v>
      </c>
      <c r="U98" s="107">
        <f>'R P- 2'!AI97</f>
        <v>3.5</v>
      </c>
      <c r="V98" s="107"/>
      <c r="W98" s="107">
        <f>'R P- 2'!AU97</f>
        <v>3.5</v>
      </c>
      <c r="X98" s="107">
        <f>'R P- 2'!BA97</f>
        <v>3.1666666666666665</v>
      </c>
      <c r="Y98" s="107">
        <f>'R P- 2'!BG97</f>
        <v>3</v>
      </c>
      <c r="Z98" s="113"/>
      <c r="AA98" s="107"/>
      <c r="AB98" s="107" t="str">
        <f>'R P - 3'!Q97</f>
        <v>0</v>
      </c>
      <c r="AC98" s="107" t="str">
        <f>'R P - 3'!W97</f>
        <v>0</v>
      </c>
      <c r="AD98" s="107">
        <f>'R P - 3'!AC97</f>
        <v>0</v>
      </c>
      <c r="AE98" s="107" t="str">
        <f>'R P - 3'!AI97</f>
        <v>0</v>
      </c>
      <c r="AF98" s="107"/>
      <c r="AG98" s="112" t="str">
        <f>'R P - 3'!AU97</f>
        <v>0</v>
      </c>
      <c r="AH98" s="112" t="str">
        <f>'R P - 3'!BA97</f>
        <v>0</v>
      </c>
      <c r="AI98" s="107" t="str">
        <f>'R P - 3'!BG97</f>
        <v>0</v>
      </c>
      <c r="AJ98" s="113"/>
      <c r="AK98" s="107"/>
      <c r="AL98" s="107" t="str">
        <f>'R P -4'!Q97</f>
        <v>0</v>
      </c>
      <c r="AM98" s="107" t="str">
        <f>'R P -4'!W97</f>
        <v>0</v>
      </c>
      <c r="AN98" s="107" t="str">
        <f>'R P -4'!AC97</f>
        <v>0</v>
      </c>
      <c r="AO98" s="107" t="str">
        <f>'R P -4'!AI97</f>
        <v>0</v>
      </c>
      <c r="AP98" s="107"/>
      <c r="AQ98" s="107" t="str">
        <f>'R P -4'!AU97</f>
        <v>0</v>
      </c>
      <c r="AR98" s="107" t="str">
        <f>'R P -4'!BA97</f>
        <v>0</v>
      </c>
      <c r="AS98" s="107" t="str">
        <f>'R P -4'!BG97</f>
        <v>0</v>
      </c>
      <c r="AT98" s="113"/>
      <c r="AU98" s="107"/>
      <c r="AV98" s="107">
        <f>'Reflection -1 '!R97</f>
        <v>3</v>
      </c>
      <c r="AW98" s="107"/>
      <c r="AX98" s="107"/>
      <c r="AY98" s="107"/>
      <c r="AZ98" s="107"/>
      <c r="BA98" s="112"/>
      <c r="BB98" s="112">
        <f>'Reflection -1 '!BB97</f>
        <v>4</v>
      </c>
      <c r="BC98" s="113"/>
      <c r="BD98" s="107"/>
      <c r="BE98" s="107">
        <f>'Reflection -2'!Q97</f>
        <v>2.3333333333333335</v>
      </c>
      <c r="BF98" s="107"/>
      <c r="BG98" s="107"/>
      <c r="BH98" s="107"/>
      <c r="BI98" s="107"/>
      <c r="BJ98" s="107"/>
      <c r="BK98" s="107">
        <f>'Reflection -2'!BA97</f>
        <v>2.5</v>
      </c>
      <c r="BL98" s="113"/>
      <c r="BM98" s="107"/>
      <c r="BN98" s="107">
        <f>'Reflection -3'!Q97</f>
        <v>3</v>
      </c>
      <c r="BO98" s="107"/>
      <c r="BP98" s="107"/>
      <c r="BQ98" s="107"/>
      <c r="BR98" s="107"/>
      <c r="BS98" s="107"/>
      <c r="BT98" s="107">
        <f>'Reflection -3'!BA97</f>
        <v>1.6666666666666667</v>
      </c>
      <c r="BU98" s="113"/>
      <c r="BV98" s="107"/>
      <c r="BW98" s="107">
        <f>'Reflection -3'!Q97</f>
        <v>3</v>
      </c>
      <c r="BX98" s="107"/>
      <c r="BY98" s="107"/>
      <c r="BZ98" s="107"/>
      <c r="CA98" s="107"/>
      <c r="CB98" s="107"/>
      <c r="CC98" s="107">
        <f>'Reflection -4'!BA97</f>
        <v>2.5</v>
      </c>
      <c r="CD98" s="113"/>
      <c r="CE98" s="107"/>
      <c r="CF98" s="107"/>
      <c r="CG98" s="107"/>
      <c r="CH98" s="107">
        <f>Table121516589[[#This Row],[Column30]]</f>
        <v>0</v>
      </c>
      <c r="CI98" s="107"/>
      <c r="CJ98" s="107"/>
      <c r="CK98" s="107">
        <f>Table121516589[[#This Row],[Column48]]</f>
        <v>0</v>
      </c>
      <c r="CL98" s="107">
        <f>Table121516589[[#This Row],[Column54]]</f>
        <v>0</v>
      </c>
      <c r="CM98" s="113"/>
      <c r="CN98" s="107"/>
      <c r="CO98" s="107"/>
      <c r="CP98" s="107"/>
      <c r="CQ98" s="107" t="e">
        <f>#REF!</f>
        <v>#REF!</v>
      </c>
      <c r="CR98" s="107"/>
      <c r="CS98" s="107"/>
      <c r="CT98" s="107" t="e">
        <f>#REF!</f>
        <v>#REF!</v>
      </c>
      <c r="CU98" s="107" t="e">
        <f>#REF!</f>
        <v>#REF!</v>
      </c>
      <c r="CV98" s="109"/>
      <c r="CW98" s="107"/>
      <c r="CX98" s="107"/>
      <c r="CY98" s="107"/>
      <c r="CZ98" s="107" t="e">
        <f>#REF!</f>
        <v>#REF!</v>
      </c>
      <c r="DA98" s="107"/>
      <c r="DB98" s="107"/>
      <c r="DC98" s="107" t="e">
        <f>#REF!</f>
        <v>#REF!</v>
      </c>
      <c r="DD98" s="107" t="e">
        <f>#REF!</f>
        <v>#REF!</v>
      </c>
      <c r="DE98" s="109"/>
      <c r="DF98" s="107"/>
      <c r="DG98" s="107"/>
      <c r="DH98" s="107"/>
      <c r="DI98" s="107">
        <f>'D W-4'!AS96</f>
        <v>0</v>
      </c>
      <c r="DJ98" s="107"/>
      <c r="DK98" s="107"/>
      <c r="DL98" s="107"/>
      <c r="DM98" s="107" t="e">
        <f>#REF!</f>
        <v>#REF!</v>
      </c>
      <c r="DN98" s="109"/>
      <c r="DO98" s="112">
        <v>0</v>
      </c>
      <c r="DP9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3.0222222222222221</v>
      </c>
      <c r="DQ98" s="107">
        <f>AVERAGE(Table1104611172[[#This Row],[Column4]],Table1104611172[[#This Row],[Column13]],Table1104611172[[#This Row],[Column22]],Table1104611172[[#This Row],[Column31]])</f>
        <v>3.333333333333333</v>
      </c>
      <c r="DR9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8" s="107" t="e">
        <f>AVERAGE(Table1104611172[[#This Row],[Column6]],Table1104611172[[#This Row],[Column15]],Table1104611172[[#This Row],[Column24]],Table1104611172[[#This Row],[Column33]])</f>
        <v>#REF!</v>
      </c>
      <c r="DT98" s="112"/>
      <c r="DU9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8" s="108"/>
      <c r="DX98" s="108">
        <f>'R P -4'!CT98</f>
        <v>0</v>
      </c>
      <c r="DY98" s="108" t="e">
        <f>AVERAGE('Reflection -3'!CO98,'Reflection -2'!CN98,'R P -4'!CT98,'R P - 3'!CS98,'R P- 2'!CS98,#REF!)</f>
        <v>#REF!</v>
      </c>
      <c r="DZ98" s="108" t="e">
        <f>AVERAGE('Reflection -3'!CP98,'Reflection -2'!CO98,'R P- 2'!CT98,#REF!)</f>
        <v>#REF!</v>
      </c>
    </row>
    <row r="99" spans="1:130" ht="23.1" customHeight="1" x14ac:dyDescent="0.3">
      <c r="A99" s="5">
        <v>96</v>
      </c>
      <c r="B99" s="5" t="s">
        <v>341</v>
      </c>
      <c r="C99" s="14" t="s">
        <v>342</v>
      </c>
      <c r="D99" s="5" t="s">
        <v>449</v>
      </c>
      <c r="E99" s="5" t="s">
        <v>492</v>
      </c>
      <c r="F99" s="5" t="str">
        <f>REPT(CHAR(160),10)&amp;Table1104611172[[#This Row],[Column1]]</f>
        <v>          C</v>
      </c>
      <c r="G99" s="108"/>
      <c r="H99" s="108" t="str">
        <f>'RP 1'!Q98</f>
        <v>0</v>
      </c>
      <c r="I99" s="108" t="str">
        <f>'RP 1'!W98</f>
        <v>0</v>
      </c>
      <c r="J99" s="108" t="e">
        <f>'RP 1'!#REF!</f>
        <v>#REF!</v>
      </c>
      <c r="K99" s="108" t="e">
        <f>'RP 1'!#REF!</f>
        <v>#REF!</v>
      </c>
      <c r="L99" s="108"/>
      <c r="M99" s="108" t="str">
        <f>'RP 1'!AU98</f>
        <v>0</v>
      </c>
      <c r="N99" s="108" t="str">
        <f>'RP 1'!AZ98</f>
        <v>0</v>
      </c>
      <c r="O99" s="108" t="str">
        <f>'RP 1'!BG98</f>
        <v>0</v>
      </c>
      <c r="P99" s="115"/>
      <c r="Q99" s="108"/>
      <c r="R99" s="108" t="str">
        <f>'R P- 2'!Q98</f>
        <v>0</v>
      </c>
      <c r="S99" s="108" t="str">
        <f>'R P- 2'!W98</f>
        <v>0</v>
      </c>
      <c r="T99" s="108" t="str">
        <f>'R P- 2'!AC98</f>
        <v>0</v>
      </c>
      <c r="U99" s="108" t="str">
        <f>'R P- 2'!AI98</f>
        <v>0</v>
      </c>
      <c r="V99" s="108"/>
      <c r="W99" s="108" t="str">
        <f>'R P- 2'!AU98</f>
        <v>0</v>
      </c>
      <c r="X99" s="108" t="str">
        <f>'R P- 2'!BA98</f>
        <v>0</v>
      </c>
      <c r="Y99" s="108" t="str">
        <f>'R P- 2'!BG98</f>
        <v>0</v>
      </c>
      <c r="Z99" s="115"/>
      <c r="AA99" s="108"/>
      <c r="AB99" s="108" t="str">
        <f>'R P - 3'!Q98</f>
        <v>0</v>
      </c>
      <c r="AC99" s="108" t="str">
        <f>'R P - 3'!W98</f>
        <v>0</v>
      </c>
      <c r="AD99" s="108">
        <f>'R P - 3'!AC98</f>
        <v>0</v>
      </c>
      <c r="AE99" s="108" t="str">
        <f>'R P - 3'!AI98</f>
        <v>0</v>
      </c>
      <c r="AF99" s="108"/>
      <c r="AG99" s="114" t="str">
        <f>'R P - 3'!AU98</f>
        <v>0</v>
      </c>
      <c r="AH99" s="114" t="str">
        <f>'R P - 3'!BA98</f>
        <v>0</v>
      </c>
      <c r="AI99" s="108" t="str">
        <f>'R P - 3'!BG98</f>
        <v>0</v>
      </c>
      <c r="AJ99" s="115"/>
      <c r="AK99" s="108"/>
      <c r="AL99" s="108" t="str">
        <f>'R P -4'!Q98</f>
        <v>0</v>
      </c>
      <c r="AM99" s="108" t="str">
        <f>'R P -4'!W98</f>
        <v>0</v>
      </c>
      <c r="AN99" s="108" t="str">
        <f>'R P -4'!AC98</f>
        <v>0</v>
      </c>
      <c r="AO99" s="108" t="str">
        <f>'R P -4'!AI98</f>
        <v>0</v>
      </c>
      <c r="AP99" s="108"/>
      <c r="AQ99" s="108" t="str">
        <f>'R P -4'!AU98</f>
        <v>0</v>
      </c>
      <c r="AR99" s="108" t="str">
        <f>'R P -4'!BA98</f>
        <v>0</v>
      </c>
      <c r="AS99" s="108" t="str">
        <f>'R P -4'!BG98</f>
        <v>0</v>
      </c>
      <c r="AT99" s="115"/>
      <c r="AU99" s="108"/>
      <c r="AV99" s="108" t="str">
        <f>'Reflection -1 '!R98</f>
        <v>0</v>
      </c>
      <c r="AW99" s="108"/>
      <c r="AX99" s="108"/>
      <c r="AY99" s="108"/>
      <c r="AZ99" s="108"/>
      <c r="BA99" s="114"/>
      <c r="BB99" s="114" t="str">
        <f>'Reflection -1 '!BB98</f>
        <v>0</v>
      </c>
      <c r="BC99" s="115"/>
      <c r="BD99" s="108"/>
      <c r="BE99" s="108" t="str">
        <f>'Reflection -2'!Q98</f>
        <v>0</v>
      </c>
      <c r="BF99" s="108"/>
      <c r="BG99" s="108"/>
      <c r="BH99" s="108"/>
      <c r="BI99" s="108"/>
      <c r="BJ99" s="108"/>
      <c r="BK99" s="108" t="str">
        <f>'Reflection -2'!BA98</f>
        <v>0</v>
      </c>
      <c r="BL99" s="115"/>
      <c r="BM99" s="108"/>
      <c r="BN99" s="108" t="str">
        <f>'Reflection -3'!Q98</f>
        <v>0</v>
      </c>
      <c r="BO99" s="108"/>
      <c r="BP99" s="108"/>
      <c r="BQ99" s="108"/>
      <c r="BR99" s="108"/>
      <c r="BS99" s="108"/>
      <c r="BT99" s="108" t="str">
        <f>'Reflection -3'!BA98</f>
        <v>0</v>
      </c>
      <c r="BU99" s="115"/>
      <c r="BV99" s="108"/>
      <c r="BW99" s="108" t="str">
        <f>'Reflection -3'!Q98</f>
        <v>0</v>
      </c>
      <c r="BX99" s="108"/>
      <c r="BY99" s="108"/>
      <c r="BZ99" s="108"/>
      <c r="CA99" s="108"/>
      <c r="CB99" s="108"/>
      <c r="CC99" s="108" t="str">
        <f>'Reflection -4'!BA98</f>
        <v>0</v>
      </c>
      <c r="CD99" s="115"/>
      <c r="CE99" s="108"/>
      <c r="CF99" s="108"/>
      <c r="CG99" s="108"/>
      <c r="CH99" s="108">
        <f>Table121516589[[#This Row],[Column30]]</f>
        <v>0</v>
      </c>
      <c r="CI99" s="108"/>
      <c r="CJ99" s="108"/>
      <c r="CK99" s="108">
        <f>Table121516589[[#This Row],[Column48]]</f>
        <v>0</v>
      </c>
      <c r="CL99" s="108">
        <f>Table121516589[[#This Row],[Column54]]</f>
        <v>0</v>
      </c>
      <c r="CM99" s="115"/>
      <c r="CN99" s="108"/>
      <c r="CO99" s="108"/>
      <c r="CP99" s="108"/>
      <c r="CQ99" s="108" t="e">
        <f>#REF!</f>
        <v>#REF!</v>
      </c>
      <c r="CR99" s="108"/>
      <c r="CS99" s="108"/>
      <c r="CT99" s="108" t="e">
        <f>#REF!</f>
        <v>#REF!</v>
      </c>
      <c r="CU99" s="108" t="e">
        <f>#REF!</f>
        <v>#REF!</v>
      </c>
      <c r="CV99" s="120"/>
      <c r="CW99" s="108"/>
      <c r="CX99" s="108"/>
      <c r="CY99" s="108"/>
      <c r="CZ99" s="108" t="e">
        <f>#REF!</f>
        <v>#REF!</v>
      </c>
      <c r="DA99" s="108"/>
      <c r="DB99" s="108"/>
      <c r="DC99" s="108" t="e">
        <f>#REF!</f>
        <v>#REF!</v>
      </c>
      <c r="DD99" s="108" t="e">
        <f>#REF!</f>
        <v>#REF!</v>
      </c>
      <c r="DE99" s="120"/>
      <c r="DF99" s="108"/>
      <c r="DG99" s="108"/>
      <c r="DH99" s="108"/>
      <c r="DI99" s="108">
        <f>'D W-4'!AS97</f>
        <v>0</v>
      </c>
      <c r="DJ99" s="108"/>
      <c r="DK99" s="108"/>
      <c r="DL99" s="108"/>
      <c r="DM99" s="108" t="e">
        <f>#REF!</f>
        <v>#REF!</v>
      </c>
      <c r="DN99" s="120"/>
      <c r="DO99" s="112">
        <v>0</v>
      </c>
      <c r="DP99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99" s="108" t="e">
        <f>AVERAGE(Table1104611172[[#This Row],[Column4]],Table1104611172[[#This Row],[Column13]],Table1104611172[[#This Row],[Column22]],Table1104611172[[#This Row],[Column31]])</f>
        <v>#DIV/0!</v>
      </c>
      <c r="DR9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99" s="108" t="e">
        <f>AVERAGE(Table1104611172[[#This Row],[Column6]],Table1104611172[[#This Row],[Column15]],Table1104611172[[#This Row],[Column24]],Table1104611172[[#This Row],[Column33]])</f>
        <v>#REF!</v>
      </c>
      <c r="DT99" s="112"/>
      <c r="DU99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99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99" s="108"/>
      <c r="DX99" s="108">
        <f>'R P -4'!CT99</f>
        <v>0</v>
      </c>
      <c r="DY99" s="107" t="e">
        <f>AVERAGE('Reflection -3'!CO99,'Reflection -2'!CN99,'R P -4'!CT99,'R P - 3'!CS99,'R P- 2'!CS99,#REF!)</f>
        <v>#REF!</v>
      </c>
      <c r="DZ99" s="107" t="e">
        <f>AVERAGE('Reflection -3'!CP99,'Reflection -2'!CO99,'R P- 2'!CT99,#REF!)</f>
        <v>#REF!</v>
      </c>
    </row>
    <row r="100" spans="1:130" ht="23.1" customHeight="1" x14ac:dyDescent="0.3">
      <c r="A100" s="5">
        <v>97</v>
      </c>
      <c r="B100" s="5" t="s">
        <v>183</v>
      </c>
      <c r="C100" s="14" t="s">
        <v>184</v>
      </c>
      <c r="D100" s="5" t="s">
        <v>541</v>
      </c>
      <c r="E100" s="5" t="s">
        <v>160</v>
      </c>
      <c r="F100" s="5" t="str">
        <f>REPT(CHAR(160),10)&amp;Table1104611172[[#This Row],[Column1]]</f>
        <v>          B</v>
      </c>
      <c r="G100" s="107"/>
      <c r="H100" s="107">
        <f>'RP 1'!Q99</f>
        <v>4</v>
      </c>
      <c r="I100" s="107">
        <f>'RP 1'!W99</f>
        <v>4</v>
      </c>
      <c r="J100" s="107" t="e">
        <f>'RP 1'!#REF!</f>
        <v>#REF!</v>
      </c>
      <c r="K100" s="107" t="e">
        <f>'RP 1'!#REF!</f>
        <v>#REF!</v>
      </c>
      <c r="L100" s="107"/>
      <c r="M100" s="107">
        <f>'RP 1'!AU99</f>
        <v>4</v>
      </c>
      <c r="N100" s="107">
        <f>'RP 1'!AZ99</f>
        <v>3</v>
      </c>
      <c r="O100" s="107">
        <f>'RP 1'!BG99</f>
        <v>0</v>
      </c>
      <c r="P100" s="113"/>
      <c r="Q100" s="107"/>
      <c r="R100" s="107">
        <f>'R P- 2'!Q99</f>
        <v>4</v>
      </c>
      <c r="S100" s="107">
        <f>'R P- 2'!W99</f>
        <v>4</v>
      </c>
      <c r="T100" s="107">
        <f>'R P- 2'!AC99</f>
        <v>4</v>
      </c>
      <c r="U100" s="107">
        <f>'R P- 2'!AI99</f>
        <v>4</v>
      </c>
      <c r="V100" s="107"/>
      <c r="W100" s="107">
        <f>'R P- 2'!AU99</f>
        <v>4</v>
      </c>
      <c r="X100" s="107">
        <f>'R P- 2'!BA99</f>
        <v>3.6666666666666665</v>
      </c>
      <c r="Y100" s="107">
        <f>'R P- 2'!BG99</f>
        <v>4</v>
      </c>
      <c r="Z100" s="113"/>
      <c r="AA100" s="107"/>
      <c r="AB100" s="107">
        <f>'R P - 3'!Q99</f>
        <v>3</v>
      </c>
      <c r="AC100" s="107">
        <f>'R P - 3'!W99</f>
        <v>2</v>
      </c>
      <c r="AD100" s="107">
        <f>'R P - 3'!AC99</f>
        <v>2</v>
      </c>
      <c r="AE100" s="107">
        <f>'R P - 3'!AI99</f>
        <v>2</v>
      </c>
      <c r="AF100" s="107"/>
      <c r="AG100" s="112">
        <f>'R P - 3'!AU99</f>
        <v>2.3333333333333335</v>
      </c>
      <c r="AH100" s="112">
        <f>'R P - 3'!BA99</f>
        <v>0</v>
      </c>
      <c r="AI100" s="107">
        <f>'R P - 3'!BG99</f>
        <v>0</v>
      </c>
      <c r="AJ100" s="113"/>
      <c r="AK100" s="107"/>
      <c r="AL100" s="107">
        <f>'R P -4'!Q99</f>
        <v>2.2000000000000002</v>
      </c>
      <c r="AM100" s="107">
        <f>'R P -4'!W99</f>
        <v>4</v>
      </c>
      <c r="AN100" s="107">
        <f>'R P -4'!AC99</f>
        <v>3.5</v>
      </c>
      <c r="AO100" s="107">
        <f>'R P -4'!AI99</f>
        <v>5</v>
      </c>
      <c r="AP100" s="107"/>
      <c r="AQ100" s="107">
        <f>'R P -4'!AU99</f>
        <v>5</v>
      </c>
      <c r="AR100" s="107">
        <f>'R P -4'!BA99</f>
        <v>4</v>
      </c>
      <c r="AS100" s="107">
        <f>'R P -4'!BG99</f>
        <v>4.5</v>
      </c>
      <c r="AT100" s="113"/>
      <c r="AU100" s="107"/>
      <c r="AV100" s="107">
        <f>'Reflection -1 '!R99</f>
        <v>3.3333333333333335</v>
      </c>
      <c r="AW100" s="107"/>
      <c r="AX100" s="107"/>
      <c r="AY100" s="107"/>
      <c r="AZ100" s="107"/>
      <c r="BA100" s="112"/>
      <c r="BB100" s="112">
        <f>'Reflection -1 '!BB99</f>
        <v>4.5</v>
      </c>
      <c r="BC100" s="113"/>
      <c r="BD100" s="107"/>
      <c r="BE100" s="107">
        <f>'Reflection -2'!Q99</f>
        <v>0</v>
      </c>
      <c r="BF100" s="107"/>
      <c r="BG100" s="107"/>
      <c r="BH100" s="107"/>
      <c r="BI100" s="107"/>
      <c r="BJ100" s="107"/>
      <c r="BK100" s="107">
        <f>'Reflection -2'!BA99</f>
        <v>0</v>
      </c>
      <c r="BL100" s="113"/>
      <c r="BM100" s="107"/>
      <c r="BN100" s="107">
        <f>'Reflection -3'!Q99</f>
        <v>0</v>
      </c>
      <c r="BO100" s="107"/>
      <c r="BP100" s="107"/>
      <c r="BQ100" s="107"/>
      <c r="BR100" s="107"/>
      <c r="BS100" s="107"/>
      <c r="BT100" s="107">
        <f>'Reflection -3'!BA99</f>
        <v>0</v>
      </c>
      <c r="BU100" s="113"/>
      <c r="BV100" s="107"/>
      <c r="BW100" s="107">
        <f>'Reflection -3'!Q99</f>
        <v>0</v>
      </c>
      <c r="BX100" s="107"/>
      <c r="BY100" s="107"/>
      <c r="BZ100" s="107"/>
      <c r="CA100" s="107"/>
      <c r="CB100" s="107"/>
      <c r="CC100" s="107">
        <f>'Reflection -4'!BA99</f>
        <v>0</v>
      </c>
      <c r="CD100" s="113"/>
      <c r="CE100" s="107"/>
      <c r="CF100" s="107"/>
      <c r="CG100" s="107"/>
      <c r="CH100" s="107">
        <f>Table121516589[[#This Row],[Column30]]</f>
        <v>0</v>
      </c>
      <c r="CI100" s="107"/>
      <c r="CJ100" s="107"/>
      <c r="CK100" s="107">
        <f>Table121516589[[#This Row],[Column48]]</f>
        <v>0</v>
      </c>
      <c r="CL100" s="107">
        <f>Table121516589[[#This Row],[Column54]]</f>
        <v>0</v>
      </c>
      <c r="CM100" s="113"/>
      <c r="CN100" s="107"/>
      <c r="CO100" s="107"/>
      <c r="CP100" s="107"/>
      <c r="CQ100" s="107" t="e">
        <f>#REF!</f>
        <v>#REF!</v>
      </c>
      <c r="CR100" s="107"/>
      <c r="CS100" s="107"/>
      <c r="CT100" s="107" t="e">
        <f>#REF!</f>
        <v>#REF!</v>
      </c>
      <c r="CU100" s="107" t="e">
        <f>#REF!</f>
        <v>#REF!</v>
      </c>
      <c r="CV100" s="109"/>
      <c r="CW100" s="107"/>
      <c r="CX100" s="107"/>
      <c r="CY100" s="107"/>
      <c r="CZ100" s="107" t="e">
        <f>#REF!</f>
        <v>#REF!</v>
      </c>
      <c r="DA100" s="107"/>
      <c r="DB100" s="107"/>
      <c r="DC100" s="107" t="e">
        <f>#REF!</f>
        <v>#REF!</v>
      </c>
      <c r="DD100" s="107" t="e">
        <f>#REF!</f>
        <v>#REF!</v>
      </c>
      <c r="DE100" s="109"/>
      <c r="DF100" s="107"/>
      <c r="DG100" s="107"/>
      <c r="DH100" s="107"/>
      <c r="DI100" s="107">
        <f>'D W-4'!AS98</f>
        <v>0</v>
      </c>
      <c r="DJ100" s="107"/>
      <c r="DK100" s="107"/>
      <c r="DL100" s="107"/>
      <c r="DM100" s="107" t="e">
        <f>#REF!</f>
        <v>#REF!</v>
      </c>
      <c r="DN100" s="109"/>
      <c r="DO100" s="112">
        <v>0</v>
      </c>
      <c r="DP10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2.0666666666666664</v>
      </c>
      <c r="DQ100" s="107">
        <f>AVERAGE(Table1104611172[[#This Row],[Column4]],Table1104611172[[#This Row],[Column13]],Table1104611172[[#This Row],[Column22]],Table1104611172[[#This Row],[Column31]])</f>
        <v>3.5</v>
      </c>
      <c r="DR10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0" s="107" t="e">
        <f>AVERAGE(Table1104611172[[#This Row],[Column6]],Table1104611172[[#This Row],[Column15]],Table1104611172[[#This Row],[Column24]],Table1104611172[[#This Row],[Column33]])</f>
        <v>#REF!</v>
      </c>
      <c r="DT100" s="112"/>
      <c r="DU10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0" s="108"/>
      <c r="DX100" s="108">
        <f>'R P -4'!CT100</f>
        <v>0</v>
      </c>
      <c r="DY100" s="108" t="e">
        <f>AVERAGE('Reflection -3'!CO100,'Reflection -2'!CN100,'R P -4'!CT100,'R P - 3'!CS100,'R P- 2'!CS100,#REF!)</f>
        <v>#REF!</v>
      </c>
      <c r="DZ100" s="108" t="e">
        <f>AVERAGE('Reflection -3'!CP100,'Reflection -2'!CO100,'R P- 2'!CT100,#REF!)</f>
        <v>#REF!</v>
      </c>
    </row>
    <row r="101" spans="1:130" ht="23.1" customHeight="1" x14ac:dyDescent="0.3">
      <c r="A101" s="5">
        <v>98</v>
      </c>
      <c r="B101" s="5" t="s">
        <v>343</v>
      </c>
      <c r="C101" s="14" t="s">
        <v>344</v>
      </c>
      <c r="D101" s="5" t="s">
        <v>541</v>
      </c>
      <c r="E101" s="5" t="s">
        <v>492</v>
      </c>
      <c r="F101" s="5" t="str">
        <f>REPT(CHAR(160),10)&amp;Table1104611172[[#This Row],[Column1]]</f>
        <v>          C</v>
      </c>
      <c r="G101" s="108"/>
      <c r="H101" s="108" t="str">
        <f>'RP 1'!Q100</f>
        <v>0</v>
      </c>
      <c r="I101" s="108" t="str">
        <f>'RP 1'!W100</f>
        <v>0</v>
      </c>
      <c r="J101" s="108" t="e">
        <f>'RP 1'!#REF!</f>
        <v>#REF!</v>
      </c>
      <c r="K101" s="108" t="e">
        <f>'RP 1'!#REF!</f>
        <v>#REF!</v>
      </c>
      <c r="L101" s="108"/>
      <c r="M101" s="108" t="str">
        <f>'RP 1'!AU100</f>
        <v>0</v>
      </c>
      <c r="N101" s="108" t="str">
        <f>'RP 1'!AZ100</f>
        <v>0</v>
      </c>
      <c r="O101" s="108" t="str">
        <f>'RP 1'!BG100</f>
        <v>0</v>
      </c>
      <c r="P101" s="111"/>
      <c r="Q101" s="108"/>
      <c r="R101" s="108" t="str">
        <f>'R P- 2'!Q100</f>
        <v>0</v>
      </c>
      <c r="S101" s="108" t="str">
        <f>'R P- 2'!W100</f>
        <v>0</v>
      </c>
      <c r="T101" s="108" t="str">
        <f>'R P- 2'!AC100</f>
        <v>0</v>
      </c>
      <c r="U101" s="108" t="str">
        <f>'R P- 2'!AI100</f>
        <v>0</v>
      </c>
      <c r="V101" s="108"/>
      <c r="W101" s="108" t="str">
        <f>'R P- 2'!AU100</f>
        <v>0</v>
      </c>
      <c r="X101" s="108" t="str">
        <f>'R P- 2'!BA100</f>
        <v>0</v>
      </c>
      <c r="Y101" s="108" t="str">
        <f>'R P- 2'!BG100</f>
        <v>0</v>
      </c>
      <c r="Z101" s="111"/>
      <c r="AA101" s="108"/>
      <c r="AB101" s="108" t="str">
        <f>'R P - 3'!Q100</f>
        <v>0</v>
      </c>
      <c r="AC101" s="108" t="str">
        <f>'R P - 3'!W100</f>
        <v>0</v>
      </c>
      <c r="AD101" s="108">
        <f>'R P - 3'!AC100</f>
        <v>0</v>
      </c>
      <c r="AE101" s="108" t="str">
        <f>'R P - 3'!AI100</f>
        <v>0</v>
      </c>
      <c r="AF101" s="108"/>
      <c r="AG101" s="110" t="str">
        <f>'R P - 3'!AU100</f>
        <v>0</v>
      </c>
      <c r="AH101" s="110" t="str">
        <f>'R P - 3'!BA100</f>
        <v>0</v>
      </c>
      <c r="AI101" s="108" t="str">
        <f>'R P - 3'!BG100</f>
        <v>0</v>
      </c>
      <c r="AJ101" s="111"/>
      <c r="AK101" s="108"/>
      <c r="AL101" s="108" t="str">
        <f>'R P -4'!Q100</f>
        <v>0</v>
      </c>
      <c r="AM101" s="108" t="str">
        <f>'R P -4'!W100</f>
        <v>0</v>
      </c>
      <c r="AN101" s="108" t="str">
        <f>'R P -4'!AC100</f>
        <v>0</v>
      </c>
      <c r="AO101" s="108" t="str">
        <f>'R P -4'!AI100</f>
        <v>0</v>
      </c>
      <c r="AP101" s="108"/>
      <c r="AQ101" s="108" t="str">
        <f>'R P -4'!AU100</f>
        <v>0</v>
      </c>
      <c r="AR101" s="108" t="str">
        <f>'R P -4'!BA100</f>
        <v>0</v>
      </c>
      <c r="AS101" s="108" t="str">
        <f>'R P -4'!BG100</f>
        <v>0</v>
      </c>
      <c r="AT101" s="111"/>
      <c r="AU101" s="108"/>
      <c r="AV101" s="108" t="str">
        <f>'Reflection -1 '!R100</f>
        <v>0</v>
      </c>
      <c r="AW101" s="108"/>
      <c r="AX101" s="108"/>
      <c r="AY101" s="108"/>
      <c r="AZ101" s="108"/>
      <c r="BA101" s="110"/>
      <c r="BB101" s="110" t="str">
        <f>'Reflection -1 '!BB100</f>
        <v>0</v>
      </c>
      <c r="BC101" s="111"/>
      <c r="BD101" s="108"/>
      <c r="BE101" s="108" t="str">
        <f>'Reflection -2'!Q100</f>
        <v>0</v>
      </c>
      <c r="BF101" s="108"/>
      <c r="BG101" s="108"/>
      <c r="BH101" s="108"/>
      <c r="BI101" s="108"/>
      <c r="BJ101" s="108"/>
      <c r="BK101" s="108" t="str">
        <f>'Reflection -2'!BA100</f>
        <v>0</v>
      </c>
      <c r="BL101" s="111"/>
      <c r="BM101" s="108"/>
      <c r="BN101" s="108" t="str">
        <f>'Reflection -3'!Q100</f>
        <v>0</v>
      </c>
      <c r="BO101" s="108"/>
      <c r="BP101" s="108"/>
      <c r="BQ101" s="108"/>
      <c r="BR101" s="108"/>
      <c r="BS101" s="108"/>
      <c r="BT101" s="108" t="str">
        <f>'Reflection -3'!BA100</f>
        <v>0</v>
      </c>
      <c r="BU101" s="111"/>
      <c r="BV101" s="108"/>
      <c r="BW101" s="108" t="str">
        <f>'Reflection -3'!Q100</f>
        <v>0</v>
      </c>
      <c r="BX101" s="108"/>
      <c r="BY101" s="108"/>
      <c r="BZ101" s="108"/>
      <c r="CA101" s="108"/>
      <c r="CB101" s="108"/>
      <c r="CC101" s="108" t="str">
        <f>'Reflection -4'!BA100</f>
        <v>0</v>
      </c>
      <c r="CD101" s="111"/>
      <c r="CE101" s="108"/>
      <c r="CF101" s="108"/>
      <c r="CG101" s="108"/>
      <c r="CH101" s="108">
        <f>Table121516589[[#This Row],[Column30]]</f>
        <v>0</v>
      </c>
      <c r="CI101" s="108"/>
      <c r="CJ101" s="108"/>
      <c r="CK101" s="108">
        <f>Table121516589[[#This Row],[Column48]]</f>
        <v>0</v>
      </c>
      <c r="CL101" s="108">
        <f>Table121516589[[#This Row],[Column54]]</f>
        <v>0</v>
      </c>
      <c r="CM101" s="111"/>
      <c r="CN101" s="108"/>
      <c r="CO101" s="108"/>
      <c r="CP101" s="108"/>
      <c r="CQ101" s="108" t="e">
        <f>#REF!</f>
        <v>#REF!</v>
      </c>
      <c r="CR101" s="108"/>
      <c r="CS101" s="108"/>
      <c r="CT101" s="108" t="e">
        <f>#REF!</f>
        <v>#REF!</v>
      </c>
      <c r="CU101" s="108" t="e">
        <f>#REF!</f>
        <v>#REF!</v>
      </c>
      <c r="CV101" s="116"/>
      <c r="CW101" s="108"/>
      <c r="CX101" s="108"/>
      <c r="CY101" s="108"/>
      <c r="CZ101" s="108" t="e">
        <f>#REF!</f>
        <v>#REF!</v>
      </c>
      <c r="DA101" s="108"/>
      <c r="DB101" s="108"/>
      <c r="DC101" s="108" t="e">
        <f>#REF!</f>
        <v>#REF!</v>
      </c>
      <c r="DD101" s="108" t="e">
        <f>#REF!</f>
        <v>#REF!</v>
      </c>
      <c r="DE101" s="116"/>
      <c r="DF101" s="108"/>
      <c r="DG101" s="108"/>
      <c r="DH101" s="108"/>
      <c r="DI101" s="108">
        <f>'D W-4'!AS99</f>
        <v>0</v>
      </c>
      <c r="DJ101" s="108"/>
      <c r="DK101" s="108"/>
      <c r="DL101" s="108"/>
      <c r="DM101" s="108" t="e">
        <f>#REF!</f>
        <v>#REF!</v>
      </c>
      <c r="DN101" s="116"/>
      <c r="DO101" s="112">
        <v>0</v>
      </c>
      <c r="DP101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01" s="108" t="e">
        <f>AVERAGE(Table1104611172[[#This Row],[Column4]],Table1104611172[[#This Row],[Column13]],Table1104611172[[#This Row],[Column22]],Table1104611172[[#This Row],[Column31]])</f>
        <v>#DIV/0!</v>
      </c>
      <c r="DR10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1" s="108" t="e">
        <f>AVERAGE(Table1104611172[[#This Row],[Column6]],Table1104611172[[#This Row],[Column15]],Table1104611172[[#This Row],[Column24]],Table1104611172[[#This Row],[Column33]])</f>
        <v>#REF!</v>
      </c>
      <c r="DT101" s="112"/>
      <c r="DU10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1" s="108"/>
      <c r="DX101" s="108">
        <f>'R P -4'!CT101</f>
        <v>0</v>
      </c>
      <c r="DY101" s="107" t="e">
        <f>AVERAGE('Reflection -3'!CO101,'Reflection -2'!CN101,'R P -4'!CT101,'R P - 3'!CS101,'R P- 2'!CS101,#REF!)</f>
        <v>#REF!</v>
      </c>
      <c r="DZ101" s="107" t="e">
        <f>AVERAGE('Reflection -3'!CP101,'Reflection -2'!CO101,'R P- 2'!CT101,#REF!)</f>
        <v>#REF!</v>
      </c>
    </row>
    <row r="102" spans="1:130" ht="23.1" customHeight="1" x14ac:dyDescent="0.3">
      <c r="A102" s="5">
        <v>99</v>
      </c>
      <c r="B102" s="5" t="s">
        <v>262</v>
      </c>
      <c r="C102" s="14" t="s">
        <v>263</v>
      </c>
      <c r="D102" s="5" t="s">
        <v>449</v>
      </c>
      <c r="E102" s="5" t="s">
        <v>160</v>
      </c>
      <c r="F102" s="5" t="str">
        <f>REPT(CHAR(160),10)&amp;Table1104611172[[#This Row],[Column1]]</f>
        <v>          B</v>
      </c>
      <c r="G102" s="107"/>
      <c r="H102" s="107">
        <f>'RP 1'!Q101</f>
        <v>1.4</v>
      </c>
      <c r="I102" s="107">
        <f>'RP 1'!W101</f>
        <v>2</v>
      </c>
      <c r="J102" s="107" t="e">
        <f>'RP 1'!#REF!</f>
        <v>#REF!</v>
      </c>
      <c r="K102" s="107" t="e">
        <f>'RP 1'!#REF!</f>
        <v>#REF!</v>
      </c>
      <c r="L102" s="107"/>
      <c r="M102" s="107">
        <f>'RP 1'!AU101</f>
        <v>2</v>
      </c>
      <c r="N102" s="107">
        <f>'RP 1'!AZ101</f>
        <v>1</v>
      </c>
      <c r="O102" s="107">
        <f>'RP 1'!BG101</f>
        <v>0</v>
      </c>
      <c r="P102" s="113"/>
      <c r="Q102" s="107"/>
      <c r="R102" s="107">
        <f>'R P- 2'!Q101</f>
        <v>1.4</v>
      </c>
      <c r="S102" s="107">
        <f>'R P- 2'!W101</f>
        <v>1.6666666666666667</v>
      </c>
      <c r="T102" s="107">
        <f>'R P- 2'!AC101</f>
        <v>1.5</v>
      </c>
      <c r="U102" s="107">
        <f>'R P- 2'!AI101</f>
        <v>2</v>
      </c>
      <c r="V102" s="107"/>
      <c r="W102" s="107">
        <f>'R P- 2'!AU101</f>
        <v>1</v>
      </c>
      <c r="X102" s="107">
        <f>'R P- 2'!BA101</f>
        <v>1</v>
      </c>
      <c r="Y102" s="107">
        <f>'R P- 2'!BG101</f>
        <v>2</v>
      </c>
      <c r="Z102" s="113"/>
      <c r="AA102" s="107"/>
      <c r="AB102" s="107">
        <f>'R P - 3'!Q101</f>
        <v>0</v>
      </c>
      <c r="AC102" s="107">
        <f>'R P - 3'!W101</f>
        <v>0</v>
      </c>
      <c r="AD102" s="107">
        <f>'R P - 3'!AC101</f>
        <v>0</v>
      </c>
      <c r="AE102" s="107">
        <f>'R P - 3'!AI101</f>
        <v>0</v>
      </c>
      <c r="AF102" s="107"/>
      <c r="AG102" s="112">
        <f>'R P - 3'!AU101</f>
        <v>0</v>
      </c>
      <c r="AH102" s="112">
        <f>'R P - 3'!BA101</f>
        <v>0</v>
      </c>
      <c r="AI102" s="107">
        <f>'R P - 3'!BG101</f>
        <v>0</v>
      </c>
      <c r="AJ102" s="113"/>
      <c r="AK102" s="107"/>
      <c r="AL102" s="107">
        <f>'R P -4'!Q101</f>
        <v>2</v>
      </c>
      <c r="AM102" s="107">
        <f>'R P -4'!W101</f>
        <v>2</v>
      </c>
      <c r="AN102" s="107">
        <f>'R P -4'!AC101</f>
        <v>2</v>
      </c>
      <c r="AO102" s="107">
        <f>'R P -4'!AI101</f>
        <v>4</v>
      </c>
      <c r="AP102" s="107"/>
      <c r="AQ102" s="107">
        <f>'R P -4'!AU101</f>
        <v>3</v>
      </c>
      <c r="AR102" s="107">
        <f>'R P -4'!BA101</f>
        <v>2</v>
      </c>
      <c r="AS102" s="107">
        <f>'R P -4'!BG101</f>
        <v>2</v>
      </c>
      <c r="AT102" s="113"/>
      <c r="AU102" s="107"/>
      <c r="AV102" s="107">
        <f>'Reflection -1 '!R101</f>
        <v>3.3333333333333335</v>
      </c>
      <c r="AW102" s="107"/>
      <c r="AX102" s="107"/>
      <c r="AY102" s="107"/>
      <c r="AZ102" s="107"/>
      <c r="BA102" s="112"/>
      <c r="BB102" s="112">
        <f>'Reflection -1 '!BB101</f>
        <v>4</v>
      </c>
      <c r="BC102" s="113"/>
      <c r="BD102" s="107"/>
      <c r="BE102" s="107">
        <f>'Reflection -2'!Q101</f>
        <v>4</v>
      </c>
      <c r="BF102" s="107"/>
      <c r="BG102" s="107"/>
      <c r="BH102" s="107"/>
      <c r="BI102" s="107"/>
      <c r="BJ102" s="107"/>
      <c r="BK102" s="107">
        <f>'Reflection -2'!BA101</f>
        <v>2.5</v>
      </c>
      <c r="BL102" s="113"/>
      <c r="BM102" s="107"/>
      <c r="BN102" s="107">
        <f>'Reflection -3'!Q101</f>
        <v>2.6666666666666665</v>
      </c>
      <c r="BO102" s="107"/>
      <c r="BP102" s="107"/>
      <c r="BQ102" s="107"/>
      <c r="BR102" s="107"/>
      <c r="BS102" s="107"/>
      <c r="BT102" s="107">
        <f>'Reflection -3'!BA101</f>
        <v>1.6666666666666667</v>
      </c>
      <c r="BU102" s="113"/>
      <c r="BV102" s="107"/>
      <c r="BW102" s="107">
        <f>'Reflection -3'!Q101</f>
        <v>2.6666666666666665</v>
      </c>
      <c r="BX102" s="107"/>
      <c r="BY102" s="107"/>
      <c r="BZ102" s="107"/>
      <c r="CA102" s="107"/>
      <c r="CB102" s="107"/>
      <c r="CC102" s="107">
        <f>'Reflection -4'!BA101</f>
        <v>2.5</v>
      </c>
      <c r="CD102" s="113"/>
      <c r="CE102" s="107"/>
      <c r="CF102" s="107"/>
      <c r="CG102" s="107"/>
      <c r="CH102" s="107">
        <f>Table121516589[[#This Row],[Column30]]</f>
        <v>0</v>
      </c>
      <c r="CI102" s="107"/>
      <c r="CJ102" s="107"/>
      <c r="CK102" s="107">
        <f>Table121516589[[#This Row],[Column48]]</f>
        <v>0</v>
      </c>
      <c r="CL102" s="107">
        <f>Table121516589[[#This Row],[Column54]]</f>
        <v>0</v>
      </c>
      <c r="CM102" s="113"/>
      <c r="CN102" s="107"/>
      <c r="CO102" s="107"/>
      <c r="CP102" s="107"/>
      <c r="CQ102" s="107" t="e">
        <f>#REF!</f>
        <v>#REF!</v>
      </c>
      <c r="CR102" s="107"/>
      <c r="CS102" s="107"/>
      <c r="CT102" s="107" t="e">
        <f>#REF!</f>
        <v>#REF!</v>
      </c>
      <c r="CU102" s="107" t="e">
        <f>#REF!</f>
        <v>#REF!</v>
      </c>
      <c r="CV102" s="109"/>
      <c r="CW102" s="107"/>
      <c r="CX102" s="107"/>
      <c r="CY102" s="107"/>
      <c r="CZ102" s="107" t="e">
        <f>#REF!</f>
        <v>#REF!</v>
      </c>
      <c r="DA102" s="107"/>
      <c r="DB102" s="107"/>
      <c r="DC102" s="107" t="e">
        <f>#REF!</f>
        <v>#REF!</v>
      </c>
      <c r="DD102" s="107" t="e">
        <f>#REF!</f>
        <v>#REF!</v>
      </c>
      <c r="DE102" s="109"/>
      <c r="DF102" s="107"/>
      <c r="DG102" s="107"/>
      <c r="DH102" s="107"/>
      <c r="DI102" s="107">
        <f>'D W-4'!AS100</f>
        <v>0</v>
      </c>
      <c r="DJ102" s="107"/>
      <c r="DK102" s="107"/>
      <c r="DL102" s="107"/>
      <c r="DM102" s="107" t="e">
        <f>#REF!</f>
        <v>#REF!</v>
      </c>
      <c r="DN102" s="109"/>
      <c r="DO102" s="112">
        <v>0</v>
      </c>
      <c r="DP10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2.1833333333333331</v>
      </c>
      <c r="DQ102" s="107">
        <f>AVERAGE(Table1104611172[[#This Row],[Column4]],Table1104611172[[#This Row],[Column13]],Table1104611172[[#This Row],[Column22]],Table1104611172[[#This Row],[Column31]])</f>
        <v>1.4166666666666667</v>
      </c>
      <c r="DR10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2" s="107" t="e">
        <f>AVERAGE(Table1104611172[[#This Row],[Column6]],Table1104611172[[#This Row],[Column15]],Table1104611172[[#This Row],[Column24]],Table1104611172[[#This Row],[Column33]])</f>
        <v>#REF!</v>
      </c>
      <c r="DT102" s="112"/>
      <c r="DU10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2" s="108"/>
      <c r="DX102" s="108">
        <f>'R P -4'!CT102</f>
        <v>0</v>
      </c>
      <c r="DY102" s="108" t="e">
        <f>AVERAGE('Reflection -3'!CO102,'Reflection -2'!CN102,'R P -4'!CT102,'R P - 3'!CS102,'R P- 2'!CS102,#REF!)</f>
        <v>#REF!</v>
      </c>
      <c r="DZ102" s="108" t="e">
        <f>AVERAGE('Reflection -3'!CP102,'Reflection -2'!CO102,'R P- 2'!CT102,#REF!)</f>
        <v>#REF!</v>
      </c>
    </row>
    <row r="103" spans="1:130" ht="23.1" customHeight="1" x14ac:dyDescent="0.3">
      <c r="A103" s="5">
        <v>100</v>
      </c>
      <c r="B103" s="5" t="s">
        <v>139</v>
      </c>
      <c r="C103" s="14" t="s">
        <v>140</v>
      </c>
      <c r="D103" s="5" t="s">
        <v>449</v>
      </c>
      <c r="E103" s="5" t="s">
        <v>34</v>
      </c>
      <c r="F103" s="5" t="str">
        <f>REPT(CHAR(160),10)&amp;Table1104611172[[#This Row],[Column1]]</f>
        <v>          A</v>
      </c>
      <c r="G103" s="108"/>
      <c r="H103" s="108">
        <f>'RP 1'!Q102</f>
        <v>1.8</v>
      </c>
      <c r="I103" s="108">
        <f>'RP 1'!W102</f>
        <v>2</v>
      </c>
      <c r="J103" s="108" t="e">
        <f>'RP 1'!#REF!</f>
        <v>#REF!</v>
      </c>
      <c r="K103" s="108" t="e">
        <f>'RP 1'!#REF!</f>
        <v>#REF!</v>
      </c>
      <c r="L103" s="108"/>
      <c r="M103" s="108">
        <f>'RP 1'!AU102</f>
        <v>1</v>
      </c>
      <c r="N103" s="108">
        <f>'RP 1'!AZ102</f>
        <v>2</v>
      </c>
      <c r="O103" s="108">
        <f>'RP 1'!BG102</f>
        <v>0</v>
      </c>
      <c r="P103" s="111"/>
      <c r="Q103" s="108"/>
      <c r="R103" s="108">
        <f>'R P- 2'!Q102</f>
        <v>1.8</v>
      </c>
      <c r="S103" s="108">
        <f>'R P- 2'!W102</f>
        <v>2</v>
      </c>
      <c r="T103" s="108">
        <f>'R P- 2'!AC102</f>
        <v>1.5</v>
      </c>
      <c r="U103" s="108">
        <f>'R P- 2'!AI102</f>
        <v>1</v>
      </c>
      <c r="V103" s="108"/>
      <c r="W103" s="108">
        <f>'R P- 2'!AU102</f>
        <v>1</v>
      </c>
      <c r="X103" s="108">
        <f>'R P- 2'!BA102</f>
        <v>2</v>
      </c>
      <c r="Y103" s="108">
        <f>'R P- 2'!BG102</f>
        <v>3</v>
      </c>
      <c r="Z103" s="111"/>
      <c r="AA103" s="108"/>
      <c r="AB103" s="108">
        <f>'R P - 3'!Q102</f>
        <v>0.6</v>
      </c>
      <c r="AC103" s="108">
        <f>'R P - 3'!W102</f>
        <v>0</v>
      </c>
      <c r="AD103" s="108">
        <f>'R P - 3'!AC102</f>
        <v>0</v>
      </c>
      <c r="AE103" s="108">
        <f>'R P - 3'!AI102</f>
        <v>0</v>
      </c>
      <c r="AF103" s="108"/>
      <c r="AG103" s="110">
        <f>'R P - 3'!AU102</f>
        <v>0</v>
      </c>
      <c r="AH103" s="110">
        <f>'R P - 3'!BA102</f>
        <v>0</v>
      </c>
      <c r="AI103" s="108">
        <f>'R P - 3'!BG102</f>
        <v>0</v>
      </c>
      <c r="AJ103" s="111"/>
      <c r="AK103" s="108"/>
      <c r="AL103" s="108">
        <f>'R P -4'!Q102</f>
        <v>2.2000000000000002</v>
      </c>
      <c r="AM103" s="108">
        <f>'R P -4'!W102</f>
        <v>3</v>
      </c>
      <c r="AN103" s="108">
        <f>'R P -4'!AC102</f>
        <v>2.5</v>
      </c>
      <c r="AO103" s="108">
        <f>'R P -4'!AI102</f>
        <v>5</v>
      </c>
      <c r="AP103" s="108"/>
      <c r="AQ103" s="108">
        <f>'R P -4'!AU102</f>
        <v>3.3333333333333335</v>
      </c>
      <c r="AR103" s="108">
        <f>'R P -4'!BA102</f>
        <v>5</v>
      </c>
      <c r="AS103" s="108">
        <f>'R P -4'!BG102</f>
        <v>1.5</v>
      </c>
      <c r="AT103" s="111"/>
      <c r="AU103" s="108"/>
      <c r="AV103" s="108">
        <f>'Reflection -1 '!R102</f>
        <v>0</v>
      </c>
      <c r="AW103" s="108"/>
      <c r="AX103" s="108"/>
      <c r="AY103" s="108"/>
      <c r="AZ103" s="108"/>
      <c r="BA103" s="110"/>
      <c r="BB103" s="110">
        <f>'Reflection -1 '!BB102</f>
        <v>0</v>
      </c>
      <c r="BC103" s="111"/>
      <c r="BD103" s="108"/>
      <c r="BE103" s="108">
        <f>'Reflection -2'!Q102</f>
        <v>3.3333333333333335</v>
      </c>
      <c r="BF103" s="108"/>
      <c r="BG103" s="108"/>
      <c r="BH103" s="108"/>
      <c r="BI103" s="108"/>
      <c r="BJ103" s="108"/>
      <c r="BK103" s="108">
        <f>'Reflection -2'!BA102</f>
        <v>2.5</v>
      </c>
      <c r="BL103" s="111"/>
      <c r="BM103" s="108"/>
      <c r="BN103" s="108">
        <f>'Reflection -3'!Q102</f>
        <v>0</v>
      </c>
      <c r="BO103" s="108"/>
      <c r="BP103" s="108"/>
      <c r="BQ103" s="108"/>
      <c r="BR103" s="108"/>
      <c r="BS103" s="108"/>
      <c r="BT103" s="108">
        <f>'Reflection -3'!BA102</f>
        <v>0</v>
      </c>
      <c r="BU103" s="111"/>
      <c r="BV103" s="108"/>
      <c r="BW103" s="108">
        <f>'Reflection -3'!Q102</f>
        <v>0</v>
      </c>
      <c r="BX103" s="108"/>
      <c r="BY103" s="108"/>
      <c r="BZ103" s="108"/>
      <c r="CA103" s="108"/>
      <c r="CB103" s="108"/>
      <c r="CC103" s="108">
        <f>'Reflection -4'!BA102</f>
        <v>2.5</v>
      </c>
      <c r="CD103" s="111"/>
      <c r="CE103" s="108"/>
      <c r="CF103" s="108"/>
      <c r="CG103" s="108"/>
      <c r="CH103" s="108">
        <f>Table121516589[[#This Row],[Column30]]</f>
        <v>0</v>
      </c>
      <c r="CI103" s="108"/>
      <c r="CJ103" s="108"/>
      <c r="CK103" s="108">
        <f>Table121516589[[#This Row],[Column48]]</f>
        <v>0</v>
      </c>
      <c r="CL103" s="108">
        <f>Table121516589[[#This Row],[Column54]]</f>
        <v>0</v>
      </c>
      <c r="CM103" s="111"/>
      <c r="CN103" s="108"/>
      <c r="CO103" s="108"/>
      <c r="CP103" s="108"/>
      <c r="CQ103" s="108" t="e">
        <f>#REF!</f>
        <v>#REF!</v>
      </c>
      <c r="CR103" s="108"/>
      <c r="CS103" s="108"/>
      <c r="CT103" s="108" t="e">
        <f>#REF!</f>
        <v>#REF!</v>
      </c>
      <c r="CU103" s="108" t="e">
        <f>#REF!</f>
        <v>#REF!</v>
      </c>
      <c r="CV103" s="116"/>
      <c r="CW103" s="108"/>
      <c r="CX103" s="108"/>
      <c r="CY103" s="108"/>
      <c r="CZ103" s="108" t="e">
        <f>#REF!</f>
        <v>#REF!</v>
      </c>
      <c r="DA103" s="108"/>
      <c r="DB103" s="108"/>
      <c r="DC103" s="108" t="e">
        <f>#REF!</f>
        <v>#REF!</v>
      </c>
      <c r="DD103" s="108" t="e">
        <f>#REF!</f>
        <v>#REF!</v>
      </c>
      <c r="DE103" s="116"/>
      <c r="DF103" s="108"/>
      <c r="DG103" s="108"/>
      <c r="DH103" s="108"/>
      <c r="DI103" s="108">
        <f>'D W-4'!AS101</f>
        <v>0</v>
      </c>
      <c r="DJ103" s="108"/>
      <c r="DK103" s="108"/>
      <c r="DL103" s="108"/>
      <c r="DM103" s="108" t="e">
        <f>#REF!</f>
        <v>#REF!</v>
      </c>
      <c r="DN103" s="116"/>
      <c r="DO103" s="112">
        <v>0</v>
      </c>
      <c r="DP10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1.2166666666666668</v>
      </c>
      <c r="DQ103" s="108">
        <f>AVERAGE(Table1104611172[[#This Row],[Column4]],Table1104611172[[#This Row],[Column13]],Table1104611172[[#This Row],[Column22]],Table1104611172[[#This Row],[Column31]])</f>
        <v>1.75</v>
      </c>
      <c r="DR10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3" s="108" t="e">
        <f>AVERAGE(Table1104611172[[#This Row],[Column6]],Table1104611172[[#This Row],[Column15]],Table1104611172[[#This Row],[Column24]],Table1104611172[[#This Row],[Column33]])</f>
        <v>#REF!</v>
      </c>
      <c r="DT103" s="112"/>
      <c r="DU10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3" s="108"/>
      <c r="DX103" s="108">
        <f>'R P -4'!CT103</f>
        <v>0</v>
      </c>
      <c r="DY103" s="107" t="e">
        <f>AVERAGE('Reflection -3'!CO103,'Reflection -2'!CN103,'R P -4'!CT103,'R P - 3'!CS103,'R P- 2'!CS103,#REF!)</f>
        <v>#REF!</v>
      </c>
      <c r="DZ103" s="107" t="e">
        <f>AVERAGE('Reflection -3'!CP103,'Reflection -2'!CO103,'R P- 2'!CT103,#REF!)</f>
        <v>#REF!</v>
      </c>
    </row>
    <row r="104" spans="1:130" ht="23.1" customHeight="1" x14ac:dyDescent="0.3">
      <c r="A104" s="5">
        <v>101</v>
      </c>
      <c r="B104" s="5" t="s">
        <v>345</v>
      </c>
      <c r="C104" s="14" t="s">
        <v>346</v>
      </c>
      <c r="D104" s="5" t="s">
        <v>449</v>
      </c>
      <c r="E104" s="5" t="s">
        <v>492</v>
      </c>
      <c r="F104" s="5" t="str">
        <f>REPT(CHAR(160),10)&amp;Table1104611172[[#This Row],[Column1]]</f>
        <v>          C</v>
      </c>
      <c r="G104" s="107"/>
      <c r="H104" s="107" t="str">
        <f>'RP 1'!Q103</f>
        <v>0</v>
      </c>
      <c r="I104" s="107" t="str">
        <f>'RP 1'!W103</f>
        <v>0</v>
      </c>
      <c r="J104" s="107" t="e">
        <f>'RP 1'!#REF!</f>
        <v>#REF!</v>
      </c>
      <c r="K104" s="107" t="e">
        <f>'RP 1'!#REF!</f>
        <v>#REF!</v>
      </c>
      <c r="L104" s="107"/>
      <c r="M104" s="107" t="str">
        <f>'RP 1'!AU103</f>
        <v>0</v>
      </c>
      <c r="N104" s="107" t="str">
        <f>'RP 1'!AZ103</f>
        <v>0</v>
      </c>
      <c r="O104" s="107" t="str">
        <f>'RP 1'!BG103</f>
        <v>0</v>
      </c>
      <c r="P104" s="113"/>
      <c r="Q104" s="107"/>
      <c r="R104" s="107" t="str">
        <f>'R P- 2'!Q103</f>
        <v>0</v>
      </c>
      <c r="S104" s="107" t="str">
        <f>'R P- 2'!W103</f>
        <v>0</v>
      </c>
      <c r="T104" s="107" t="str">
        <f>'R P- 2'!AC103</f>
        <v>0</v>
      </c>
      <c r="U104" s="107" t="str">
        <f>'R P- 2'!AI103</f>
        <v>0</v>
      </c>
      <c r="V104" s="107"/>
      <c r="W104" s="107" t="str">
        <f>'R P- 2'!AU103</f>
        <v>0</v>
      </c>
      <c r="X104" s="107" t="str">
        <f>'R P- 2'!BA103</f>
        <v>0</v>
      </c>
      <c r="Y104" s="107" t="str">
        <f>'R P- 2'!BG103</f>
        <v>0</v>
      </c>
      <c r="Z104" s="113"/>
      <c r="AA104" s="107"/>
      <c r="AB104" s="107">
        <f>'R P - 3'!Q103</f>
        <v>2.8</v>
      </c>
      <c r="AC104" s="107">
        <f>'R P - 3'!W103</f>
        <v>2</v>
      </c>
      <c r="AD104" s="107">
        <f>'R P - 3'!AC103</f>
        <v>1</v>
      </c>
      <c r="AE104" s="107">
        <f>'R P - 3'!AI103</f>
        <v>1.3333333333333333</v>
      </c>
      <c r="AF104" s="107"/>
      <c r="AG104" s="112">
        <f>'R P - 3'!AU103</f>
        <v>2</v>
      </c>
      <c r="AH104" s="112">
        <f>'R P - 3'!BA103</f>
        <v>2</v>
      </c>
      <c r="AI104" s="107">
        <f>'R P - 3'!BG103</f>
        <v>2</v>
      </c>
      <c r="AJ104" s="113"/>
      <c r="AK104" s="107"/>
      <c r="AL104" s="107" t="str">
        <f>'R P -4'!Q103</f>
        <v>0</v>
      </c>
      <c r="AM104" s="107" t="str">
        <f>'R P -4'!W103</f>
        <v>0</v>
      </c>
      <c r="AN104" s="107" t="str">
        <f>'R P -4'!AC103</f>
        <v>0</v>
      </c>
      <c r="AO104" s="107" t="str">
        <f>'R P -4'!AI103</f>
        <v>0</v>
      </c>
      <c r="AP104" s="107"/>
      <c r="AQ104" s="107" t="str">
        <f>'R P -4'!AU103</f>
        <v>0</v>
      </c>
      <c r="AR104" s="107" t="str">
        <f>'R P -4'!BA103</f>
        <v>0</v>
      </c>
      <c r="AS104" s="107" t="str">
        <f>'R P -4'!BG103</f>
        <v>0</v>
      </c>
      <c r="AT104" s="113"/>
      <c r="AU104" s="107"/>
      <c r="AV104" s="107" t="str">
        <f>'Reflection -1 '!R103</f>
        <v>0</v>
      </c>
      <c r="AW104" s="107"/>
      <c r="AX104" s="107"/>
      <c r="AY104" s="107"/>
      <c r="AZ104" s="107"/>
      <c r="BA104" s="112"/>
      <c r="BB104" s="112" t="str">
        <f>'Reflection -1 '!BB103</f>
        <v>0</v>
      </c>
      <c r="BC104" s="113"/>
      <c r="BD104" s="107"/>
      <c r="BE104" s="107" t="str">
        <f>'Reflection -2'!Q103</f>
        <v>0</v>
      </c>
      <c r="BF104" s="107"/>
      <c r="BG104" s="107"/>
      <c r="BH104" s="107"/>
      <c r="BI104" s="107"/>
      <c r="BJ104" s="107"/>
      <c r="BK104" s="107" t="str">
        <f>'Reflection -2'!BA103</f>
        <v>0</v>
      </c>
      <c r="BL104" s="113"/>
      <c r="BM104" s="107"/>
      <c r="BN104" s="107" t="str">
        <f>'Reflection -3'!Q103</f>
        <v>0</v>
      </c>
      <c r="BO104" s="107"/>
      <c r="BP104" s="107"/>
      <c r="BQ104" s="107"/>
      <c r="BR104" s="107"/>
      <c r="BS104" s="107"/>
      <c r="BT104" s="107" t="str">
        <f>'Reflection -3'!BA103</f>
        <v>0</v>
      </c>
      <c r="BU104" s="113"/>
      <c r="BV104" s="107"/>
      <c r="BW104" s="107" t="str">
        <f>'Reflection -3'!Q103</f>
        <v>0</v>
      </c>
      <c r="BX104" s="107"/>
      <c r="BY104" s="107"/>
      <c r="BZ104" s="107"/>
      <c r="CA104" s="107"/>
      <c r="CB104" s="107"/>
      <c r="CC104" s="107" t="str">
        <f>'Reflection -4'!BA103</f>
        <v>0</v>
      </c>
      <c r="CD104" s="113"/>
      <c r="CE104" s="107"/>
      <c r="CF104" s="107"/>
      <c r="CG104" s="107"/>
      <c r="CH104" s="107">
        <f>Table121516589[[#This Row],[Column30]]</f>
        <v>0</v>
      </c>
      <c r="CI104" s="107"/>
      <c r="CJ104" s="107"/>
      <c r="CK104" s="107">
        <f>Table121516589[[#This Row],[Column48]]</f>
        <v>0</v>
      </c>
      <c r="CL104" s="107">
        <f>Table121516589[[#This Row],[Column54]]</f>
        <v>0</v>
      </c>
      <c r="CM104" s="113"/>
      <c r="CN104" s="107"/>
      <c r="CO104" s="107"/>
      <c r="CP104" s="107"/>
      <c r="CQ104" s="107" t="e">
        <f>#REF!</f>
        <v>#REF!</v>
      </c>
      <c r="CR104" s="107"/>
      <c r="CS104" s="107"/>
      <c r="CT104" s="107" t="e">
        <f>#REF!</f>
        <v>#REF!</v>
      </c>
      <c r="CU104" s="107" t="e">
        <f>#REF!</f>
        <v>#REF!</v>
      </c>
      <c r="CV104" s="109"/>
      <c r="CW104" s="107"/>
      <c r="CX104" s="107"/>
      <c r="CY104" s="107"/>
      <c r="CZ104" s="107" t="e">
        <f>#REF!</f>
        <v>#REF!</v>
      </c>
      <c r="DA104" s="107"/>
      <c r="DB104" s="107"/>
      <c r="DC104" s="107" t="e">
        <f>#REF!</f>
        <v>#REF!</v>
      </c>
      <c r="DD104" s="107" t="e">
        <f>#REF!</f>
        <v>#REF!</v>
      </c>
      <c r="DE104" s="109"/>
      <c r="DF104" s="107"/>
      <c r="DG104" s="107"/>
      <c r="DH104" s="107"/>
      <c r="DI104" s="107">
        <f>'D W-4'!AS102</f>
        <v>0</v>
      </c>
      <c r="DJ104" s="107"/>
      <c r="DK104" s="107"/>
      <c r="DL104" s="107"/>
      <c r="DM104" s="107" t="e">
        <f>#REF!</f>
        <v>#REF!</v>
      </c>
      <c r="DN104" s="109"/>
      <c r="DO104" s="112">
        <v>0</v>
      </c>
      <c r="DP10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</v>
      </c>
      <c r="DQ104" s="107">
        <f>AVERAGE(Table1104611172[[#This Row],[Column4]],Table1104611172[[#This Row],[Column13]],Table1104611172[[#This Row],[Column22]],Table1104611172[[#This Row],[Column31]])</f>
        <v>2</v>
      </c>
      <c r="DR10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4" s="107" t="e">
        <f>AVERAGE(Table1104611172[[#This Row],[Column6]],Table1104611172[[#This Row],[Column15]],Table1104611172[[#This Row],[Column24]],Table1104611172[[#This Row],[Column33]])</f>
        <v>#REF!</v>
      </c>
      <c r="DT104" s="112"/>
      <c r="DU10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4" s="108"/>
      <c r="DX104" s="108">
        <f>'R P -4'!CT104</f>
        <v>0</v>
      </c>
      <c r="DY104" s="108" t="e">
        <f>AVERAGE('Reflection -3'!CO104,'Reflection -2'!CN104,'R P -4'!CT104,'R P - 3'!CS104,'R P- 2'!CS104,#REF!)</f>
        <v>#REF!</v>
      </c>
      <c r="DZ104" s="108" t="e">
        <f>AVERAGE('Reflection -3'!CP104,'Reflection -2'!CO104,'R P- 2'!CT104,#REF!)</f>
        <v>#REF!</v>
      </c>
    </row>
    <row r="105" spans="1:130" ht="23.1" customHeight="1" x14ac:dyDescent="0.3">
      <c r="A105" s="5">
        <v>102</v>
      </c>
      <c r="B105" s="5" t="s">
        <v>347</v>
      </c>
      <c r="C105" s="14" t="s">
        <v>348</v>
      </c>
      <c r="D105" s="5" t="s">
        <v>541</v>
      </c>
      <c r="E105" s="5" t="s">
        <v>492</v>
      </c>
      <c r="F105" s="5" t="str">
        <f>REPT(CHAR(160),10)&amp;Table1104611172[[#This Row],[Column1]]</f>
        <v>          C</v>
      </c>
      <c r="G105" s="108"/>
      <c r="H105" s="108" t="str">
        <f>'RP 1'!Q104</f>
        <v>0</v>
      </c>
      <c r="I105" s="108" t="str">
        <f>'RP 1'!W104</f>
        <v>0</v>
      </c>
      <c r="J105" s="108" t="e">
        <f>'RP 1'!#REF!</f>
        <v>#REF!</v>
      </c>
      <c r="K105" s="108" t="e">
        <f>'RP 1'!#REF!</f>
        <v>#REF!</v>
      </c>
      <c r="L105" s="108"/>
      <c r="M105" s="108" t="str">
        <f>'RP 1'!AU104</f>
        <v>0</v>
      </c>
      <c r="N105" s="108" t="str">
        <f>'RP 1'!AZ104</f>
        <v>0</v>
      </c>
      <c r="O105" s="108" t="str">
        <f>'RP 1'!BG104</f>
        <v>0</v>
      </c>
      <c r="P105" s="111"/>
      <c r="Q105" s="108"/>
      <c r="R105" s="108" t="str">
        <f>'R P- 2'!Q104</f>
        <v>0</v>
      </c>
      <c r="S105" s="108" t="str">
        <f>'R P- 2'!W104</f>
        <v>0</v>
      </c>
      <c r="T105" s="108" t="str">
        <f>'R P- 2'!AC104</f>
        <v>0</v>
      </c>
      <c r="U105" s="108" t="str">
        <f>'R P- 2'!AI104</f>
        <v>0</v>
      </c>
      <c r="V105" s="108"/>
      <c r="W105" s="108" t="str">
        <f>'R P- 2'!AU104</f>
        <v>0</v>
      </c>
      <c r="X105" s="108" t="str">
        <f>'R P- 2'!BA104</f>
        <v>0</v>
      </c>
      <c r="Y105" s="108" t="str">
        <f>'R P- 2'!BG104</f>
        <v>0</v>
      </c>
      <c r="Z105" s="111"/>
      <c r="AA105" s="108"/>
      <c r="AB105" s="108" t="str">
        <f>'R P - 3'!Q104</f>
        <v>0</v>
      </c>
      <c r="AC105" s="108" t="str">
        <f>'R P - 3'!W104</f>
        <v>0</v>
      </c>
      <c r="AD105" s="108">
        <f>'R P - 3'!AC104</f>
        <v>0</v>
      </c>
      <c r="AE105" s="108" t="str">
        <f>'R P - 3'!AI104</f>
        <v>0</v>
      </c>
      <c r="AF105" s="108"/>
      <c r="AG105" s="110" t="str">
        <f>'R P - 3'!AU104</f>
        <v>0</v>
      </c>
      <c r="AH105" s="110" t="str">
        <f>'R P - 3'!BA104</f>
        <v>0</v>
      </c>
      <c r="AI105" s="108" t="str">
        <f>'R P - 3'!BG104</f>
        <v>0</v>
      </c>
      <c r="AJ105" s="111"/>
      <c r="AK105" s="108"/>
      <c r="AL105" s="108" t="str">
        <f>'R P -4'!Q104</f>
        <v>0</v>
      </c>
      <c r="AM105" s="108" t="str">
        <f>'R P -4'!W104</f>
        <v>0</v>
      </c>
      <c r="AN105" s="108" t="str">
        <f>'R P -4'!AC104</f>
        <v>0</v>
      </c>
      <c r="AO105" s="108" t="str">
        <f>'R P -4'!AI104</f>
        <v>0</v>
      </c>
      <c r="AP105" s="108"/>
      <c r="AQ105" s="108" t="str">
        <f>'R P -4'!AU104</f>
        <v>0</v>
      </c>
      <c r="AR105" s="108" t="str">
        <f>'R P -4'!BA104</f>
        <v>0</v>
      </c>
      <c r="AS105" s="108" t="str">
        <f>'R P -4'!BG104</f>
        <v>0</v>
      </c>
      <c r="AT105" s="111"/>
      <c r="AU105" s="108"/>
      <c r="AV105" s="108" t="str">
        <f>'Reflection -1 '!R104</f>
        <v>0</v>
      </c>
      <c r="AW105" s="108"/>
      <c r="AX105" s="108"/>
      <c r="AY105" s="108"/>
      <c r="AZ105" s="108"/>
      <c r="BA105" s="110"/>
      <c r="BB105" s="110" t="str">
        <f>'Reflection -1 '!BB104</f>
        <v>0</v>
      </c>
      <c r="BC105" s="111"/>
      <c r="BD105" s="108"/>
      <c r="BE105" s="108" t="str">
        <f>'Reflection -2'!Q104</f>
        <v>0</v>
      </c>
      <c r="BF105" s="108"/>
      <c r="BG105" s="108"/>
      <c r="BH105" s="108"/>
      <c r="BI105" s="108"/>
      <c r="BJ105" s="108"/>
      <c r="BK105" s="108" t="str">
        <f>'Reflection -2'!BA104</f>
        <v>0</v>
      </c>
      <c r="BL105" s="111"/>
      <c r="BM105" s="108"/>
      <c r="BN105" s="108" t="str">
        <f>'Reflection -3'!Q104</f>
        <v>0</v>
      </c>
      <c r="BO105" s="108"/>
      <c r="BP105" s="108"/>
      <c r="BQ105" s="108"/>
      <c r="BR105" s="108"/>
      <c r="BS105" s="108"/>
      <c r="BT105" s="108" t="str">
        <f>'Reflection -3'!BA104</f>
        <v>0</v>
      </c>
      <c r="BU105" s="111"/>
      <c r="BV105" s="108"/>
      <c r="BW105" s="108" t="str">
        <f>'Reflection -3'!Q104</f>
        <v>0</v>
      </c>
      <c r="BX105" s="108"/>
      <c r="BY105" s="108"/>
      <c r="BZ105" s="108"/>
      <c r="CA105" s="108"/>
      <c r="CB105" s="108"/>
      <c r="CC105" s="108" t="str">
        <f>'Reflection -4'!BA104</f>
        <v>0</v>
      </c>
      <c r="CD105" s="111"/>
      <c r="CE105" s="108"/>
      <c r="CF105" s="108"/>
      <c r="CG105" s="108"/>
      <c r="CH105" s="108">
        <f>Table121516589[[#This Row],[Column30]]</f>
        <v>0</v>
      </c>
      <c r="CI105" s="108"/>
      <c r="CJ105" s="108"/>
      <c r="CK105" s="108">
        <f>Table121516589[[#This Row],[Column48]]</f>
        <v>0</v>
      </c>
      <c r="CL105" s="108">
        <f>Table121516589[[#This Row],[Column54]]</f>
        <v>0</v>
      </c>
      <c r="CM105" s="111"/>
      <c r="CN105" s="108"/>
      <c r="CO105" s="108"/>
      <c r="CP105" s="108"/>
      <c r="CQ105" s="108" t="e">
        <f>#REF!</f>
        <v>#REF!</v>
      </c>
      <c r="CR105" s="108"/>
      <c r="CS105" s="108"/>
      <c r="CT105" s="108" t="e">
        <f>#REF!</f>
        <v>#REF!</v>
      </c>
      <c r="CU105" s="108" t="e">
        <f>#REF!</f>
        <v>#REF!</v>
      </c>
      <c r="CV105" s="116"/>
      <c r="CW105" s="108"/>
      <c r="CX105" s="108"/>
      <c r="CY105" s="108"/>
      <c r="CZ105" s="108" t="e">
        <f>#REF!</f>
        <v>#REF!</v>
      </c>
      <c r="DA105" s="108"/>
      <c r="DB105" s="108"/>
      <c r="DC105" s="108" t="e">
        <f>#REF!</f>
        <v>#REF!</v>
      </c>
      <c r="DD105" s="108" t="e">
        <f>#REF!</f>
        <v>#REF!</v>
      </c>
      <c r="DE105" s="116"/>
      <c r="DF105" s="108"/>
      <c r="DG105" s="108"/>
      <c r="DH105" s="108"/>
      <c r="DI105" s="108">
        <f>'D W-4'!AS103</f>
        <v>0</v>
      </c>
      <c r="DJ105" s="108"/>
      <c r="DK105" s="108"/>
      <c r="DL105" s="108"/>
      <c r="DM105" s="108" t="e">
        <f>#REF!</f>
        <v>#REF!</v>
      </c>
      <c r="DN105" s="116"/>
      <c r="DO105" s="112">
        <v>0</v>
      </c>
      <c r="DP105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05" s="108" t="e">
        <f>AVERAGE(Table1104611172[[#This Row],[Column4]],Table1104611172[[#This Row],[Column13]],Table1104611172[[#This Row],[Column22]],Table1104611172[[#This Row],[Column31]])</f>
        <v>#DIV/0!</v>
      </c>
      <c r="DR10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5" s="108" t="e">
        <f>AVERAGE(Table1104611172[[#This Row],[Column6]],Table1104611172[[#This Row],[Column15]],Table1104611172[[#This Row],[Column24]],Table1104611172[[#This Row],[Column33]])</f>
        <v>#REF!</v>
      </c>
      <c r="DT105" s="112"/>
      <c r="DU10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5" s="108"/>
      <c r="DX105" s="108">
        <f>'R P -4'!CT105</f>
        <v>0</v>
      </c>
      <c r="DY105" s="107" t="e">
        <f>AVERAGE('Reflection -3'!CO105,'Reflection -2'!CN105,'R P -4'!CT105,'R P - 3'!CS105,'R P- 2'!CS105,#REF!)</f>
        <v>#REF!</v>
      </c>
      <c r="DZ105" s="107" t="e">
        <f>AVERAGE('Reflection -3'!CP105,'Reflection -2'!CO105,'R P- 2'!CT105,#REF!)</f>
        <v>#REF!</v>
      </c>
    </row>
    <row r="106" spans="1:130" ht="23.1" customHeight="1" x14ac:dyDescent="0.3">
      <c r="A106" s="5">
        <v>103</v>
      </c>
      <c r="B106" s="5" t="s">
        <v>141</v>
      </c>
      <c r="C106" s="14" t="s">
        <v>142</v>
      </c>
      <c r="D106" s="5" t="s">
        <v>541</v>
      </c>
      <c r="E106" s="5" t="s">
        <v>34</v>
      </c>
      <c r="F106" s="5" t="str">
        <f>REPT(CHAR(160),10)&amp;Table1104611172[[#This Row],[Column1]]</f>
        <v>          A</v>
      </c>
      <c r="G106" s="107"/>
      <c r="H106" s="107">
        <f>'RP 1'!Q105</f>
        <v>2.2000000000000002</v>
      </c>
      <c r="I106" s="107">
        <f>'RP 1'!W105</f>
        <v>1</v>
      </c>
      <c r="J106" s="107" t="e">
        <f>'RP 1'!#REF!</f>
        <v>#REF!</v>
      </c>
      <c r="K106" s="107" t="e">
        <f>'RP 1'!#REF!</f>
        <v>#REF!</v>
      </c>
      <c r="L106" s="107"/>
      <c r="M106" s="107">
        <f>'RP 1'!AU105</f>
        <v>1</v>
      </c>
      <c r="N106" s="107">
        <f>'RP 1'!AZ105</f>
        <v>1</v>
      </c>
      <c r="O106" s="107">
        <f>'RP 1'!BG105</f>
        <v>0</v>
      </c>
      <c r="P106" s="113"/>
      <c r="Q106" s="107"/>
      <c r="R106" s="107">
        <f>'R P- 2'!Q105</f>
        <v>2.2000000000000002</v>
      </c>
      <c r="S106" s="107">
        <f>'R P- 2'!W105</f>
        <v>1</v>
      </c>
      <c r="T106" s="107">
        <f>'R P- 2'!AC105</f>
        <v>1</v>
      </c>
      <c r="U106" s="107">
        <f>'R P- 2'!AI105</f>
        <v>1</v>
      </c>
      <c r="V106" s="107"/>
      <c r="W106" s="107">
        <f>'R P- 2'!AU105</f>
        <v>1</v>
      </c>
      <c r="X106" s="107">
        <f>'R P- 2'!BA105</f>
        <v>1</v>
      </c>
      <c r="Y106" s="107">
        <f>'R P- 2'!BG105</f>
        <v>2</v>
      </c>
      <c r="Z106" s="113"/>
      <c r="AA106" s="107"/>
      <c r="AB106" s="107">
        <f>'R P - 3'!Q105</f>
        <v>2.2000000000000002</v>
      </c>
      <c r="AC106" s="107">
        <f>'R P - 3'!W105</f>
        <v>0</v>
      </c>
      <c r="AD106" s="107">
        <f>'R P - 3'!AC105</f>
        <v>0</v>
      </c>
      <c r="AE106" s="107">
        <f>'R P - 3'!AI105</f>
        <v>0</v>
      </c>
      <c r="AF106" s="107"/>
      <c r="AG106" s="112">
        <f>'R P - 3'!AU105</f>
        <v>0</v>
      </c>
      <c r="AH106" s="112">
        <f>'R P - 3'!BA105</f>
        <v>0</v>
      </c>
      <c r="AI106" s="107">
        <f>'R P - 3'!BG105</f>
        <v>0</v>
      </c>
      <c r="AJ106" s="113"/>
      <c r="AK106" s="107"/>
      <c r="AL106" s="107">
        <f>'R P -4'!Q105</f>
        <v>2.4</v>
      </c>
      <c r="AM106" s="107">
        <f>'R P -4'!W105</f>
        <v>3</v>
      </c>
      <c r="AN106" s="107">
        <f>'R P -4'!AC105</f>
        <v>2.5</v>
      </c>
      <c r="AO106" s="107">
        <f>'R P -4'!AI105</f>
        <v>5</v>
      </c>
      <c r="AP106" s="107"/>
      <c r="AQ106" s="107">
        <f>'R P -4'!AU105</f>
        <v>2</v>
      </c>
      <c r="AR106" s="107">
        <f>'R P -4'!BA105</f>
        <v>5</v>
      </c>
      <c r="AS106" s="107">
        <f>'R P -4'!BG105</f>
        <v>1.5</v>
      </c>
      <c r="AT106" s="113"/>
      <c r="AU106" s="107"/>
      <c r="AV106" s="107">
        <f>'Reflection -1 '!R105</f>
        <v>3.3333333333333335</v>
      </c>
      <c r="AW106" s="107"/>
      <c r="AX106" s="107"/>
      <c r="AY106" s="107"/>
      <c r="AZ106" s="107"/>
      <c r="BA106" s="112"/>
      <c r="BB106" s="112">
        <f>'Reflection -1 '!BB105</f>
        <v>3.5</v>
      </c>
      <c r="BC106" s="113"/>
      <c r="BD106" s="107"/>
      <c r="BE106" s="107">
        <f>'Reflection -2'!Q105</f>
        <v>2.6666666666666665</v>
      </c>
      <c r="BF106" s="107"/>
      <c r="BG106" s="107"/>
      <c r="BH106" s="107"/>
      <c r="BI106" s="107"/>
      <c r="BJ106" s="107"/>
      <c r="BK106" s="107">
        <f>'Reflection -2'!BA105</f>
        <v>2.5</v>
      </c>
      <c r="BL106" s="113"/>
      <c r="BM106" s="107"/>
      <c r="BN106" s="107">
        <f>'Reflection -3'!Q105</f>
        <v>2.6666666666666665</v>
      </c>
      <c r="BO106" s="107"/>
      <c r="BP106" s="107"/>
      <c r="BQ106" s="107"/>
      <c r="BR106" s="107"/>
      <c r="BS106" s="107"/>
      <c r="BT106" s="107">
        <f>'Reflection -3'!BA105</f>
        <v>1.6666666666666667</v>
      </c>
      <c r="BU106" s="113"/>
      <c r="BV106" s="107"/>
      <c r="BW106" s="107">
        <f>'Reflection -3'!Q105</f>
        <v>2.6666666666666665</v>
      </c>
      <c r="BX106" s="107"/>
      <c r="BY106" s="107"/>
      <c r="BZ106" s="107"/>
      <c r="CA106" s="107"/>
      <c r="CB106" s="107"/>
      <c r="CC106" s="107">
        <f>'Reflection -4'!BA105</f>
        <v>2.5</v>
      </c>
      <c r="CD106" s="113"/>
      <c r="CE106" s="107"/>
      <c r="CF106" s="107"/>
      <c r="CG106" s="107"/>
      <c r="CH106" s="107">
        <f>Table121516589[[#This Row],[Column30]]</f>
        <v>0</v>
      </c>
      <c r="CI106" s="107"/>
      <c r="CJ106" s="107"/>
      <c r="CK106" s="107">
        <f>Table121516589[[#This Row],[Column48]]</f>
        <v>0</v>
      </c>
      <c r="CL106" s="107">
        <f>Table121516589[[#This Row],[Column54]]</f>
        <v>0</v>
      </c>
      <c r="CM106" s="113"/>
      <c r="CN106" s="107"/>
      <c r="CO106" s="107"/>
      <c r="CP106" s="107"/>
      <c r="CQ106" s="107" t="e">
        <f>#REF!</f>
        <v>#REF!</v>
      </c>
      <c r="CR106" s="107"/>
      <c r="CS106" s="107"/>
      <c r="CT106" s="107" t="e">
        <f>#REF!</f>
        <v>#REF!</v>
      </c>
      <c r="CU106" s="107" t="e">
        <f>#REF!</f>
        <v>#REF!</v>
      </c>
      <c r="CV106" s="109"/>
      <c r="CW106" s="107"/>
      <c r="CX106" s="107"/>
      <c r="CY106" s="107"/>
      <c r="CZ106" s="107" t="e">
        <f>#REF!</f>
        <v>#REF!</v>
      </c>
      <c r="DA106" s="107"/>
      <c r="DB106" s="107"/>
      <c r="DC106" s="107" t="e">
        <f>#REF!</f>
        <v>#REF!</v>
      </c>
      <c r="DD106" s="107" t="e">
        <f>#REF!</f>
        <v>#REF!</v>
      </c>
      <c r="DE106" s="109"/>
      <c r="DF106" s="107"/>
      <c r="DG106" s="107"/>
      <c r="DH106" s="107"/>
      <c r="DI106" s="107">
        <f>'D W-4'!AS104</f>
        <v>0</v>
      </c>
      <c r="DJ106" s="107"/>
      <c r="DK106" s="107"/>
      <c r="DL106" s="107"/>
      <c r="DM106" s="107" t="e">
        <f>#REF!</f>
        <v>#REF!</v>
      </c>
      <c r="DN106" s="109"/>
      <c r="DO106" s="112">
        <v>0</v>
      </c>
      <c r="DP10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2.541666666666667</v>
      </c>
      <c r="DQ106" s="107">
        <f>AVERAGE(Table1104611172[[#This Row],[Column4]],Table1104611172[[#This Row],[Column13]],Table1104611172[[#This Row],[Column22]],Table1104611172[[#This Row],[Column31]])</f>
        <v>1.25</v>
      </c>
      <c r="DR10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6" s="107" t="e">
        <f>AVERAGE(Table1104611172[[#This Row],[Column6]],Table1104611172[[#This Row],[Column15]],Table1104611172[[#This Row],[Column24]],Table1104611172[[#This Row],[Column33]])</f>
        <v>#REF!</v>
      </c>
      <c r="DT106" s="112"/>
      <c r="DU10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6" s="108"/>
      <c r="DX106" s="108">
        <f>'R P -4'!CT106</f>
        <v>0</v>
      </c>
      <c r="DY106" s="108" t="e">
        <f>AVERAGE('Reflection -3'!CO106,'Reflection -2'!CN106,'R P -4'!CT106,'R P - 3'!CS106,'R P- 2'!CS106,#REF!)</f>
        <v>#REF!</v>
      </c>
      <c r="DZ106" s="108" t="e">
        <f>AVERAGE('Reflection -3'!CP106,'Reflection -2'!CO106,'R P- 2'!CT106,#REF!)</f>
        <v>#REF!</v>
      </c>
    </row>
    <row r="107" spans="1:130" ht="23.1" customHeight="1" x14ac:dyDescent="0.3">
      <c r="A107" s="5">
        <v>104</v>
      </c>
      <c r="B107" s="5" t="s">
        <v>76</v>
      </c>
      <c r="C107" s="14" t="s">
        <v>77</v>
      </c>
      <c r="D107" s="5" t="s">
        <v>449</v>
      </c>
      <c r="E107" s="5" t="s">
        <v>34</v>
      </c>
      <c r="F107" s="5" t="str">
        <f>REPT(CHAR(160),10)&amp;Table1104611172[[#This Row],[Column1]]</f>
        <v>          A</v>
      </c>
      <c r="G107" s="108"/>
      <c r="H107" s="108">
        <f>'RP 1'!Q106</f>
        <v>0</v>
      </c>
      <c r="I107" s="108">
        <f>'RP 1'!W106</f>
        <v>0</v>
      </c>
      <c r="J107" s="108" t="e">
        <f>'RP 1'!#REF!</f>
        <v>#REF!</v>
      </c>
      <c r="K107" s="108" t="e">
        <f>'RP 1'!#REF!</f>
        <v>#REF!</v>
      </c>
      <c r="L107" s="108"/>
      <c r="M107" s="108">
        <f>'RP 1'!AU106</f>
        <v>0</v>
      </c>
      <c r="N107" s="108">
        <f>'RP 1'!AZ106</f>
        <v>0</v>
      </c>
      <c r="O107" s="108">
        <f>'RP 1'!BG106</f>
        <v>0</v>
      </c>
      <c r="P107" s="111"/>
      <c r="Q107" s="108"/>
      <c r="R107" s="108">
        <f>'R P- 2'!Q106</f>
        <v>3.6</v>
      </c>
      <c r="S107" s="108">
        <f>'R P- 2'!W106</f>
        <v>3.6666666666666665</v>
      </c>
      <c r="T107" s="108">
        <f>'R P- 2'!AC106</f>
        <v>2.5</v>
      </c>
      <c r="U107" s="108">
        <f>'R P- 2'!AI106</f>
        <v>3</v>
      </c>
      <c r="V107" s="108"/>
      <c r="W107" s="108">
        <f>'R P- 2'!AU106</f>
        <v>1</v>
      </c>
      <c r="X107" s="108">
        <f>'R P- 2'!BA106</f>
        <v>2.5</v>
      </c>
      <c r="Y107" s="108">
        <f>'R P- 2'!BG106</f>
        <v>4</v>
      </c>
      <c r="Z107" s="111"/>
      <c r="AA107" s="108"/>
      <c r="AB107" s="108">
        <f>'R P - 3'!Q106</f>
        <v>3.8</v>
      </c>
      <c r="AC107" s="108">
        <f>'R P - 3'!W106</f>
        <v>0</v>
      </c>
      <c r="AD107" s="108">
        <f>'R P - 3'!AC106</f>
        <v>0</v>
      </c>
      <c r="AE107" s="108">
        <f>'R P - 3'!AI106</f>
        <v>0</v>
      </c>
      <c r="AF107" s="108"/>
      <c r="AG107" s="110">
        <f>'R P - 3'!AU106</f>
        <v>0</v>
      </c>
      <c r="AH107" s="110">
        <f>'R P - 3'!BA106</f>
        <v>0</v>
      </c>
      <c r="AI107" s="108">
        <f>'R P - 3'!BG106</f>
        <v>0</v>
      </c>
      <c r="AJ107" s="111"/>
      <c r="AK107" s="108"/>
      <c r="AL107" s="108">
        <f>'R P -4'!Q106</f>
        <v>4</v>
      </c>
      <c r="AM107" s="108">
        <f>'R P -4'!W106</f>
        <v>2.3333333333333335</v>
      </c>
      <c r="AN107" s="108">
        <f>'R P -4'!AC106</f>
        <v>1.5</v>
      </c>
      <c r="AO107" s="108">
        <f>'R P -4'!AI106</f>
        <v>2</v>
      </c>
      <c r="AP107" s="108"/>
      <c r="AQ107" s="108">
        <f>'R P -4'!AU106</f>
        <v>1</v>
      </c>
      <c r="AR107" s="108">
        <f>'R P -4'!BA106</f>
        <v>1</v>
      </c>
      <c r="AS107" s="108">
        <f>'R P -4'!BG106</f>
        <v>4</v>
      </c>
      <c r="AT107" s="111"/>
      <c r="AU107" s="108"/>
      <c r="AV107" s="108">
        <f>'Reflection -1 '!R106</f>
        <v>3</v>
      </c>
      <c r="AW107" s="108"/>
      <c r="AX107" s="108"/>
      <c r="AY107" s="108"/>
      <c r="AZ107" s="108"/>
      <c r="BA107" s="110"/>
      <c r="BB107" s="110">
        <f>'Reflection -1 '!BB106</f>
        <v>4</v>
      </c>
      <c r="BC107" s="111"/>
      <c r="BD107" s="108"/>
      <c r="BE107" s="108">
        <f>'Reflection -2'!Q106</f>
        <v>1</v>
      </c>
      <c r="BF107" s="108"/>
      <c r="BG107" s="108"/>
      <c r="BH107" s="108"/>
      <c r="BI107" s="108"/>
      <c r="BJ107" s="108"/>
      <c r="BK107" s="108">
        <f>'Reflection -2'!BA106</f>
        <v>2.5</v>
      </c>
      <c r="BL107" s="111"/>
      <c r="BM107" s="108"/>
      <c r="BN107" s="108">
        <f>'Reflection -3'!Q106</f>
        <v>0</v>
      </c>
      <c r="BO107" s="108"/>
      <c r="BP107" s="108"/>
      <c r="BQ107" s="108"/>
      <c r="BR107" s="108"/>
      <c r="BS107" s="108"/>
      <c r="BT107" s="108">
        <f>'Reflection -3'!BA106</f>
        <v>0</v>
      </c>
      <c r="BU107" s="111"/>
      <c r="BV107" s="108"/>
      <c r="BW107" s="108">
        <f>'Reflection -3'!Q106</f>
        <v>0</v>
      </c>
      <c r="BX107" s="108"/>
      <c r="BY107" s="108"/>
      <c r="BZ107" s="108"/>
      <c r="CA107" s="108"/>
      <c r="CB107" s="108"/>
      <c r="CC107" s="108">
        <f>'Reflection -4'!BA106</f>
        <v>2.5</v>
      </c>
      <c r="CD107" s="111"/>
      <c r="CE107" s="108"/>
      <c r="CF107" s="108"/>
      <c r="CG107" s="108"/>
      <c r="CH107" s="108">
        <f>Table121516589[[#This Row],[Column30]]</f>
        <v>0</v>
      </c>
      <c r="CI107" s="108"/>
      <c r="CJ107" s="108"/>
      <c r="CK107" s="108">
        <f>Table121516589[[#This Row],[Column48]]</f>
        <v>0</v>
      </c>
      <c r="CL107" s="108">
        <f>Table121516589[[#This Row],[Column54]]</f>
        <v>0</v>
      </c>
      <c r="CM107" s="111"/>
      <c r="CN107" s="108"/>
      <c r="CO107" s="108"/>
      <c r="CP107" s="108"/>
      <c r="CQ107" s="108" t="e">
        <f>#REF!</f>
        <v>#REF!</v>
      </c>
      <c r="CR107" s="108"/>
      <c r="CS107" s="108"/>
      <c r="CT107" s="108" t="e">
        <f>#REF!</f>
        <v>#REF!</v>
      </c>
      <c r="CU107" s="108" t="e">
        <f>#REF!</f>
        <v>#REF!</v>
      </c>
      <c r="CV107" s="116"/>
      <c r="CW107" s="108"/>
      <c r="CX107" s="108"/>
      <c r="CY107" s="108"/>
      <c r="CZ107" s="108" t="e">
        <f>#REF!</f>
        <v>#REF!</v>
      </c>
      <c r="DA107" s="108"/>
      <c r="DB107" s="108"/>
      <c r="DC107" s="108" t="e">
        <f>#REF!</f>
        <v>#REF!</v>
      </c>
      <c r="DD107" s="108" t="e">
        <f>#REF!</f>
        <v>#REF!</v>
      </c>
      <c r="DE107" s="116"/>
      <c r="DF107" s="108"/>
      <c r="DG107" s="108"/>
      <c r="DH107" s="108"/>
      <c r="DI107" s="108">
        <f>'D W-4'!AS105</f>
        <v>0</v>
      </c>
      <c r="DJ107" s="108"/>
      <c r="DK107" s="108"/>
      <c r="DL107" s="108"/>
      <c r="DM107" s="108" t="e">
        <f>#REF!</f>
        <v>#REF!</v>
      </c>
      <c r="DN107" s="116"/>
      <c r="DO107" s="112">
        <v>0</v>
      </c>
      <c r="DP10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1.925</v>
      </c>
      <c r="DQ107" s="108">
        <f>AVERAGE(Table1104611172[[#This Row],[Column4]],Table1104611172[[#This Row],[Column13]],Table1104611172[[#This Row],[Column22]],Table1104611172[[#This Row],[Column31]])</f>
        <v>1.5</v>
      </c>
      <c r="DR10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7" s="108" t="e">
        <f>AVERAGE(Table1104611172[[#This Row],[Column6]],Table1104611172[[#This Row],[Column15]],Table1104611172[[#This Row],[Column24]],Table1104611172[[#This Row],[Column33]])</f>
        <v>#REF!</v>
      </c>
      <c r="DT107" s="112"/>
      <c r="DU10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7" s="108"/>
      <c r="DX107" s="108">
        <f>'R P -4'!CT107</f>
        <v>0</v>
      </c>
      <c r="DY107" s="107" t="e">
        <f>AVERAGE('Reflection -3'!CO107,'Reflection -2'!CN107,'R P -4'!CT107,'R P - 3'!CS107,'R P- 2'!CS107,#REF!)</f>
        <v>#REF!</v>
      </c>
      <c r="DZ107" s="107" t="e">
        <f>AVERAGE('Reflection -3'!CP107,'Reflection -2'!CO107,'R P- 2'!CT107,#REF!)</f>
        <v>#REF!</v>
      </c>
    </row>
    <row r="108" spans="1:130" ht="23.1" customHeight="1" x14ac:dyDescent="0.3">
      <c r="A108" s="5">
        <v>105</v>
      </c>
      <c r="B108" s="5" t="s">
        <v>143</v>
      </c>
      <c r="C108" s="14" t="s">
        <v>144</v>
      </c>
      <c r="D108" s="5" t="s">
        <v>541</v>
      </c>
      <c r="E108" s="5" t="s">
        <v>34</v>
      </c>
      <c r="F108" s="5" t="str">
        <f>REPT(CHAR(160),10)&amp;Table1104611172[[#This Row],[Column1]]</f>
        <v>          A</v>
      </c>
      <c r="G108" s="107"/>
      <c r="H108" s="107">
        <f>'RP 1'!Q107</f>
        <v>0</v>
      </c>
      <c r="I108" s="107">
        <f>'RP 1'!W107</f>
        <v>0</v>
      </c>
      <c r="J108" s="107" t="e">
        <f>'RP 1'!#REF!</f>
        <v>#REF!</v>
      </c>
      <c r="K108" s="107" t="e">
        <f>'RP 1'!#REF!</f>
        <v>#REF!</v>
      </c>
      <c r="L108" s="107"/>
      <c r="M108" s="107">
        <f>'RP 1'!AU107</f>
        <v>0</v>
      </c>
      <c r="N108" s="107">
        <f>'RP 1'!AZ107</f>
        <v>0</v>
      </c>
      <c r="O108" s="107">
        <f>'RP 1'!BG107</f>
        <v>0</v>
      </c>
      <c r="P108" s="113"/>
      <c r="Q108" s="107"/>
      <c r="R108" s="107">
        <f>'R P- 2'!Q107</f>
        <v>2.6</v>
      </c>
      <c r="S108" s="107">
        <f>'R P- 2'!W107</f>
        <v>3.6666666666666665</v>
      </c>
      <c r="T108" s="107">
        <f>'R P- 2'!AC107</f>
        <v>4.5</v>
      </c>
      <c r="U108" s="107">
        <f>'R P- 2'!AI107</f>
        <v>4</v>
      </c>
      <c r="V108" s="107"/>
      <c r="W108" s="107">
        <f>'R P- 2'!AU107</f>
        <v>5</v>
      </c>
      <c r="X108" s="107">
        <f>'R P- 2'!BA107</f>
        <v>5</v>
      </c>
      <c r="Y108" s="107">
        <f>'R P- 2'!BG107</f>
        <v>4</v>
      </c>
      <c r="Z108" s="113"/>
      <c r="AA108" s="107"/>
      <c r="AB108" s="107">
        <f>'R P - 3'!Q107</f>
        <v>2.8</v>
      </c>
      <c r="AC108" s="107">
        <f>'R P - 3'!W107</f>
        <v>0</v>
      </c>
      <c r="AD108" s="107">
        <f>'R P - 3'!AC107</f>
        <v>0</v>
      </c>
      <c r="AE108" s="107">
        <f>'R P - 3'!AI107</f>
        <v>0</v>
      </c>
      <c r="AF108" s="107"/>
      <c r="AG108" s="112">
        <f>'R P - 3'!AU107</f>
        <v>0</v>
      </c>
      <c r="AH108" s="112">
        <f>'R P - 3'!BA107</f>
        <v>0</v>
      </c>
      <c r="AI108" s="107">
        <f>'R P - 3'!BG107</f>
        <v>0</v>
      </c>
      <c r="AJ108" s="113"/>
      <c r="AK108" s="107"/>
      <c r="AL108" s="107">
        <f>'R P -4'!Q107</f>
        <v>2.8</v>
      </c>
      <c r="AM108" s="107">
        <f>'R P -4'!W107</f>
        <v>3</v>
      </c>
      <c r="AN108" s="107">
        <f>'R P -4'!AC107</f>
        <v>4.5</v>
      </c>
      <c r="AO108" s="107">
        <f>'R P -4'!AI107</f>
        <v>5</v>
      </c>
      <c r="AP108" s="107"/>
      <c r="AQ108" s="107">
        <f>'R P -4'!AU107</f>
        <v>4.333333333333333</v>
      </c>
      <c r="AR108" s="107">
        <f>'R P -4'!BA107</f>
        <v>5</v>
      </c>
      <c r="AS108" s="107">
        <f>'R P -4'!BG107</f>
        <v>4.5</v>
      </c>
      <c r="AT108" s="113"/>
      <c r="AU108" s="107"/>
      <c r="AV108" s="107">
        <f>'Reflection -1 '!R107</f>
        <v>3.6666666666666665</v>
      </c>
      <c r="AW108" s="107"/>
      <c r="AX108" s="107"/>
      <c r="AY108" s="107"/>
      <c r="AZ108" s="107"/>
      <c r="BA108" s="112"/>
      <c r="BB108" s="112">
        <f>'Reflection -1 '!BB107</f>
        <v>4.5</v>
      </c>
      <c r="BC108" s="113"/>
      <c r="BD108" s="107"/>
      <c r="BE108" s="107">
        <f>'Reflection -2'!Q107</f>
        <v>4</v>
      </c>
      <c r="BF108" s="107"/>
      <c r="BG108" s="107"/>
      <c r="BH108" s="107"/>
      <c r="BI108" s="107"/>
      <c r="BJ108" s="107"/>
      <c r="BK108" s="107">
        <f>'Reflection -2'!BA107</f>
        <v>2.5</v>
      </c>
      <c r="BL108" s="113"/>
      <c r="BM108" s="107"/>
      <c r="BN108" s="107">
        <f>'Reflection -3'!Q107</f>
        <v>4</v>
      </c>
      <c r="BO108" s="107"/>
      <c r="BP108" s="107"/>
      <c r="BQ108" s="107"/>
      <c r="BR108" s="107"/>
      <c r="BS108" s="107"/>
      <c r="BT108" s="107">
        <f>'Reflection -3'!BA107</f>
        <v>1.6666666666666667</v>
      </c>
      <c r="BU108" s="113"/>
      <c r="BV108" s="107"/>
      <c r="BW108" s="107">
        <f>'Reflection -3'!Q107</f>
        <v>4</v>
      </c>
      <c r="BX108" s="107"/>
      <c r="BY108" s="107"/>
      <c r="BZ108" s="107"/>
      <c r="CA108" s="107"/>
      <c r="CB108" s="107"/>
      <c r="CC108" s="107">
        <f>'Reflection -4'!BA107</f>
        <v>2.5</v>
      </c>
      <c r="CD108" s="113"/>
      <c r="CE108" s="107"/>
      <c r="CF108" s="107"/>
      <c r="CG108" s="107"/>
      <c r="CH108" s="107">
        <f>Table121516589[[#This Row],[Column30]]</f>
        <v>0</v>
      </c>
      <c r="CI108" s="107"/>
      <c r="CJ108" s="107"/>
      <c r="CK108" s="107">
        <f>Table121516589[[#This Row],[Column48]]</f>
        <v>0</v>
      </c>
      <c r="CL108" s="107">
        <f>Table121516589[[#This Row],[Column54]]</f>
        <v>0</v>
      </c>
      <c r="CM108" s="113"/>
      <c r="CN108" s="107"/>
      <c r="CO108" s="107"/>
      <c r="CP108" s="107"/>
      <c r="CQ108" s="107" t="e">
        <f>#REF!</f>
        <v>#REF!</v>
      </c>
      <c r="CR108" s="107"/>
      <c r="CS108" s="107"/>
      <c r="CT108" s="107" t="e">
        <f>#REF!</f>
        <v>#REF!</v>
      </c>
      <c r="CU108" s="107" t="e">
        <f>#REF!</f>
        <v>#REF!</v>
      </c>
      <c r="CV108" s="109"/>
      <c r="CW108" s="107"/>
      <c r="CX108" s="107"/>
      <c r="CY108" s="107"/>
      <c r="CZ108" s="107" t="e">
        <f>#REF!</f>
        <v>#REF!</v>
      </c>
      <c r="DA108" s="107"/>
      <c r="DB108" s="107"/>
      <c r="DC108" s="107" t="e">
        <f>#REF!</f>
        <v>#REF!</v>
      </c>
      <c r="DD108" s="107" t="e">
        <f>#REF!</f>
        <v>#REF!</v>
      </c>
      <c r="DE108" s="109"/>
      <c r="DF108" s="107"/>
      <c r="DG108" s="107"/>
      <c r="DH108" s="107"/>
      <c r="DI108" s="107">
        <f>'D W-4'!AS106</f>
        <v>0</v>
      </c>
      <c r="DJ108" s="107"/>
      <c r="DK108" s="107"/>
      <c r="DL108" s="107"/>
      <c r="DM108" s="107" t="e">
        <f>#REF!</f>
        <v>#REF!</v>
      </c>
      <c r="DN108" s="109"/>
      <c r="DO108" s="112">
        <v>0</v>
      </c>
      <c r="DP10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2.9833333333333334</v>
      </c>
      <c r="DQ108" s="107">
        <f>AVERAGE(Table1104611172[[#This Row],[Column4]],Table1104611172[[#This Row],[Column13]],Table1104611172[[#This Row],[Column22]],Table1104611172[[#This Row],[Column31]])</f>
        <v>1.6666666666666665</v>
      </c>
      <c r="DR10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8" s="107" t="e">
        <f>AVERAGE(Table1104611172[[#This Row],[Column6]],Table1104611172[[#This Row],[Column15]],Table1104611172[[#This Row],[Column24]],Table1104611172[[#This Row],[Column33]])</f>
        <v>#REF!</v>
      </c>
      <c r="DT108" s="112"/>
      <c r="DU10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8" s="108"/>
      <c r="DX108" s="108">
        <f>'R P -4'!CT108</f>
        <v>0</v>
      </c>
      <c r="DY108" s="108" t="e">
        <f>AVERAGE('Reflection -3'!CO108,'Reflection -2'!CN108,'R P -4'!CT108,'R P - 3'!CS108,'R P- 2'!CS108,#REF!)</f>
        <v>#REF!</v>
      </c>
      <c r="DZ108" s="108" t="e">
        <f>AVERAGE('Reflection -3'!CP108,'Reflection -2'!CO108,'R P- 2'!CT108,#REF!)</f>
        <v>#REF!</v>
      </c>
    </row>
    <row r="109" spans="1:130" ht="23.1" customHeight="1" x14ac:dyDescent="0.3">
      <c r="A109" s="5">
        <v>106</v>
      </c>
      <c r="B109" s="5" t="s">
        <v>349</v>
      </c>
      <c r="C109" s="14" t="s">
        <v>350</v>
      </c>
      <c r="D109" s="5" t="s">
        <v>449</v>
      </c>
      <c r="E109" s="5" t="s">
        <v>492</v>
      </c>
      <c r="F109" s="5" t="str">
        <f>REPT(CHAR(160),10)&amp;Table1104611172[[#This Row],[Column1]]</f>
        <v>          C</v>
      </c>
      <c r="G109" s="108"/>
      <c r="H109" s="108" t="str">
        <f>'RP 1'!Q108</f>
        <v>0</v>
      </c>
      <c r="I109" s="108" t="str">
        <f>'RP 1'!W108</f>
        <v>0</v>
      </c>
      <c r="J109" s="108" t="e">
        <f>'RP 1'!#REF!</f>
        <v>#REF!</v>
      </c>
      <c r="K109" s="108" t="e">
        <f>'RP 1'!#REF!</f>
        <v>#REF!</v>
      </c>
      <c r="L109" s="108"/>
      <c r="M109" s="108" t="str">
        <f>'RP 1'!AU108</f>
        <v>0</v>
      </c>
      <c r="N109" s="108" t="str">
        <f>'RP 1'!AZ108</f>
        <v>0</v>
      </c>
      <c r="O109" s="108" t="str">
        <f>'RP 1'!BG108</f>
        <v>0</v>
      </c>
      <c r="P109" s="115"/>
      <c r="Q109" s="108"/>
      <c r="R109" s="108" t="str">
        <f>'R P- 2'!Q108</f>
        <v>0</v>
      </c>
      <c r="S109" s="108" t="str">
        <f>'R P- 2'!W108</f>
        <v>0</v>
      </c>
      <c r="T109" s="108" t="str">
        <f>'R P- 2'!AC108</f>
        <v>0</v>
      </c>
      <c r="U109" s="108" t="str">
        <f>'R P- 2'!AI108</f>
        <v>0</v>
      </c>
      <c r="V109" s="108"/>
      <c r="W109" s="108" t="str">
        <f>'R P- 2'!AU108</f>
        <v>0</v>
      </c>
      <c r="X109" s="108" t="str">
        <f>'R P- 2'!BA108</f>
        <v>0</v>
      </c>
      <c r="Y109" s="108" t="str">
        <f>'R P- 2'!BG108</f>
        <v>0</v>
      </c>
      <c r="Z109" s="115"/>
      <c r="AA109" s="108"/>
      <c r="AB109" s="108">
        <f>'R P - 3'!Q108</f>
        <v>2.2000000000000002</v>
      </c>
      <c r="AC109" s="108">
        <f>'R P - 3'!W108</f>
        <v>2</v>
      </c>
      <c r="AD109" s="108">
        <f>'R P - 3'!AC108</f>
        <v>1</v>
      </c>
      <c r="AE109" s="108">
        <f>'R P - 3'!AI108</f>
        <v>1.3333333333333333</v>
      </c>
      <c r="AF109" s="108"/>
      <c r="AG109" s="114">
        <f>'R P - 3'!AU108</f>
        <v>2</v>
      </c>
      <c r="AH109" s="114">
        <f>'R P - 3'!BA108</f>
        <v>2</v>
      </c>
      <c r="AI109" s="108">
        <f>'R P - 3'!BG108</f>
        <v>2</v>
      </c>
      <c r="AJ109" s="115"/>
      <c r="AK109" s="108"/>
      <c r="AL109" s="108" t="str">
        <f>'R P -4'!Q108</f>
        <v>0</v>
      </c>
      <c r="AM109" s="108" t="str">
        <f>'R P -4'!W108</f>
        <v>0</v>
      </c>
      <c r="AN109" s="108" t="str">
        <f>'R P -4'!AC108</f>
        <v>0</v>
      </c>
      <c r="AO109" s="108" t="str">
        <f>'R P -4'!AI108</f>
        <v>0</v>
      </c>
      <c r="AP109" s="108"/>
      <c r="AQ109" s="108" t="str">
        <f>'R P -4'!AU108</f>
        <v>0</v>
      </c>
      <c r="AR109" s="108" t="str">
        <f>'R P -4'!BA108</f>
        <v>0</v>
      </c>
      <c r="AS109" s="108" t="str">
        <f>'R P -4'!BG108</f>
        <v>0</v>
      </c>
      <c r="AT109" s="115"/>
      <c r="AU109" s="108"/>
      <c r="AV109" s="108" t="str">
        <f>'Reflection -1 '!R108</f>
        <v>0</v>
      </c>
      <c r="AW109" s="108"/>
      <c r="AX109" s="108"/>
      <c r="AY109" s="108"/>
      <c r="AZ109" s="108"/>
      <c r="BA109" s="114"/>
      <c r="BB109" s="114" t="str">
        <f>'Reflection -1 '!BB108</f>
        <v>0</v>
      </c>
      <c r="BC109" s="115"/>
      <c r="BD109" s="108"/>
      <c r="BE109" s="108" t="str">
        <f>'Reflection -2'!Q108</f>
        <v>0</v>
      </c>
      <c r="BF109" s="108"/>
      <c r="BG109" s="108"/>
      <c r="BH109" s="108"/>
      <c r="BI109" s="108"/>
      <c r="BJ109" s="108"/>
      <c r="BK109" s="108" t="str">
        <f>'Reflection -2'!BA108</f>
        <v>0</v>
      </c>
      <c r="BL109" s="115"/>
      <c r="BM109" s="108"/>
      <c r="BN109" s="108" t="str">
        <f>'Reflection -3'!Q108</f>
        <v>0</v>
      </c>
      <c r="BO109" s="108"/>
      <c r="BP109" s="108"/>
      <c r="BQ109" s="108"/>
      <c r="BR109" s="108"/>
      <c r="BS109" s="108"/>
      <c r="BT109" s="108" t="str">
        <f>'Reflection -3'!BA108</f>
        <v>0</v>
      </c>
      <c r="BU109" s="115"/>
      <c r="BV109" s="108"/>
      <c r="BW109" s="108" t="str">
        <f>'Reflection -3'!Q108</f>
        <v>0</v>
      </c>
      <c r="BX109" s="108"/>
      <c r="BY109" s="108"/>
      <c r="BZ109" s="108"/>
      <c r="CA109" s="108"/>
      <c r="CB109" s="108"/>
      <c r="CC109" s="108" t="str">
        <f>'Reflection -4'!BA108</f>
        <v>0</v>
      </c>
      <c r="CD109" s="115"/>
      <c r="CE109" s="108"/>
      <c r="CF109" s="108"/>
      <c r="CG109" s="108"/>
      <c r="CH109" s="108">
        <f>Table121516589[[#This Row],[Column30]]</f>
        <v>0</v>
      </c>
      <c r="CI109" s="108"/>
      <c r="CJ109" s="108"/>
      <c r="CK109" s="108">
        <f>Table121516589[[#This Row],[Column48]]</f>
        <v>0</v>
      </c>
      <c r="CL109" s="108">
        <f>Table121516589[[#This Row],[Column54]]</f>
        <v>0</v>
      </c>
      <c r="CM109" s="115"/>
      <c r="CN109" s="108"/>
      <c r="CO109" s="108"/>
      <c r="CP109" s="108"/>
      <c r="CQ109" s="108" t="e">
        <f>#REF!</f>
        <v>#REF!</v>
      </c>
      <c r="CR109" s="108"/>
      <c r="CS109" s="108"/>
      <c r="CT109" s="108" t="e">
        <f>#REF!</f>
        <v>#REF!</v>
      </c>
      <c r="CU109" s="108" t="e">
        <f>#REF!</f>
        <v>#REF!</v>
      </c>
      <c r="CV109" s="120"/>
      <c r="CW109" s="108"/>
      <c r="CX109" s="108"/>
      <c r="CY109" s="108"/>
      <c r="CZ109" s="108" t="e">
        <f>#REF!</f>
        <v>#REF!</v>
      </c>
      <c r="DA109" s="108"/>
      <c r="DB109" s="108"/>
      <c r="DC109" s="108" t="e">
        <f>#REF!</f>
        <v>#REF!</v>
      </c>
      <c r="DD109" s="108" t="e">
        <f>#REF!</f>
        <v>#REF!</v>
      </c>
      <c r="DE109" s="120"/>
      <c r="DF109" s="108"/>
      <c r="DG109" s="108"/>
      <c r="DH109" s="108"/>
      <c r="DI109" s="108">
        <f>'D W-4'!AS107</f>
        <v>0</v>
      </c>
      <c r="DJ109" s="108"/>
      <c r="DK109" s="108"/>
      <c r="DL109" s="108"/>
      <c r="DM109" s="108" t="e">
        <f>#REF!</f>
        <v>#REF!</v>
      </c>
      <c r="DN109" s="120"/>
      <c r="DO109" s="112">
        <v>0</v>
      </c>
      <c r="DP10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2.2000000000000002</v>
      </c>
      <c r="DQ109" s="108">
        <f>AVERAGE(Table1104611172[[#This Row],[Column4]],Table1104611172[[#This Row],[Column13]],Table1104611172[[#This Row],[Column22]],Table1104611172[[#This Row],[Column31]])</f>
        <v>2</v>
      </c>
      <c r="DR10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09" s="108" t="e">
        <f>AVERAGE(Table1104611172[[#This Row],[Column6]],Table1104611172[[#This Row],[Column15]],Table1104611172[[#This Row],[Column24]],Table1104611172[[#This Row],[Column33]])</f>
        <v>#REF!</v>
      </c>
      <c r="DT109" s="112"/>
      <c r="DU109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09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09" s="108"/>
      <c r="DX109" s="108">
        <f>'R P -4'!CT109</f>
        <v>0</v>
      </c>
      <c r="DY109" s="107" t="e">
        <f>AVERAGE('Reflection -3'!CO109,'Reflection -2'!CN109,'R P -4'!CT109,'R P - 3'!CS109,'R P- 2'!CS109,#REF!)</f>
        <v>#REF!</v>
      </c>
      <c r="DZ109" s="107" t="e">
        <f>AVERAGE('Reflection -3'!CP109,'Reflection -2'!CO109,'R P- 2'!CT109,#REF!)</f>
        <v>#REF!</v>
      </c>
    </row>
    <row r="110" spans="1:130" ht="23.1" customHeight="1" x14ac:dyDescent="0.3">
      <c r="A110" s="5">
        <v>107</v>
      </c>
      <c r="B110" s="5" t="s">
        <v>351</v>
      </c>
      <c r="C110" s="14" t="s">
        <v>352</v>
      </c>
      <c r="D110" s="5" t="s">
        <v>541</v>
      </c>
      <c r="E110" s="5" t="s">
        <v>492</v>
      </c>
      <c r="F110" s="5" t="str">
        <f>REPT(CHAR(160),10)&amp;Table1104611172[[#This Row],[Column1]]</f>
        <v>          C</v>
      </c>
      <c r="G110" s="107"/>
      <c r="H110" s="107" t="str">
        <f>'RP 1'!Q109</f>
        <v>0</v>
      </c>
      <c r="I110" s="107" t="str">
        <f>'RP 1'!W109</f>
        <v>0</v>
      </c>
      <c r="J110" s="107" t="e">
        <f>'RP 1'!#REF!</f>
        <v>#REF!</v>
      </c>
      <c r="K110" s="107" t="e">
        <f>'RP 1'!#REF!</f>
        <v>#REF!</v>
      </c>
      <c r="L110" s="107"/>
      <c r="M110" s="107" t="str">
        <f>'RP 1'!AU109</f>
        <v>0</v>
      </c>
      <c r="N110" s="107" t="str">
        <f>'RP 1'!AZ109</f>
        <v>0</v>
      </c>
      <c r="O110" s="107" t="str">
        <f>'RP 1'!BG109</f>
        <v>0</v>
      </c>
      <c r="P110" s="113"/>
      <c r="Q110" s="107"/>
      <c r="R110" s="107" t="str">
        <f>'R P- 2'!Q109</f>
        <v>0</v>
      </c>
      <c r="S110" s="107" t="str">
        <f>'R P- 2'!W109</f>
        <v>0</v>
      </c>
      <c r="T110" s="107" t="str">
        <f>'R P- 2'!AC109</f>
        <v>0</v>
      </c>
      <c r="U110" s="107" t="str">
        <f>'R P- 2'!AI109</f>
        <v>0</v>
      </c>
      <c r="V110" s="107"/>
      <c r="W110" s="107" t="str">
        <f>'R P- 2'!AU109</f>
        <v>0</v>
      </c>
      <c r="X110" s="107" t="str">
        <f>'R P- 2'!BA109</f>
        <v>0</v>
      </c>
      <c r="Y110" s="107" t="str">
        <f>'R P- 2'!BG109</f>
        <v>0</v>
      </c>
      <c r="Z110" s="113"/>
      <c r="AA110" s="107"/>
      <c r="AB110" s="107">
        <f>'R P - 3'!Q109</f>
        <v>2</v>
      </c>
      <c r="AC110" s="107">
        <f>'R P - 3'!W109</f>
        <v>2</v>
      </c>
      <c r="AD110" s="107">
        <f>'R P - 3'!AC109</f>
        <v>1</v>
      </c>
      <c r="AE110" s="107">
        <f>'R P - 3'!AI109</f>
        <v>1.3333333333333333</v>
      </c>
      <c r="AF110" s="107"/>
      <c r="AG110" s="112">
        <f>'R P - 3'!AU109</f>
        <v>2</v>
      </c>
      <c r="AH110" s="112">
        <f>'R P - 3'!BA109</f>
        <v>2</v>
      </c>
      <c r="AI110" s="107">
        <f>'R P - 3'!BG109</f>
        <v>2</v>
      </c>
      <c r="AJ110" s="113"/>
      <c r="AK110" s="107"/>
      <c r="AL110" s="107" t="str">
        <f>'R P -4'!Q109</f>
        <v>0</v>
      </c>
      <c r="AM110" s="107" t="str">
        <f>'R P -4'!W109</f>
        <v>0</v>
      </c>
      <c r="AN110" s="107" t="str">
        <f>'R P -4'!AC109</f>
        <v>0</v>
      </c>
      <c r="AO110" s="107" t="str">
        <f>'R P -4'!AI109</f>
        <v>0</v>
      </c>
      <c r="AP110" s="107"/>
      <c r="AQ110" s="107" t="str">
        <f>'R P -4'!AU109</f>
        <v>0</v>
      </c>
      <c r="AR110" s="107" t="str">
        <f>'R P -4'!BA109</f>
        <v>0</v>
      </c>
      <c r="AS110" s="107" t="str">
        <f>'R P -4'!BG109</f>
        <v>0</v>
      </c>
      <c r="AT110" s="113"/>
      <c r="AU110" s="107"/>
      <c r="AV110" s="107" t="str">
        <f>'Reflection -1 '!R109</f>
        <v>0</v>
      </c>
      <c r="AW110" s="107"/>
      <c r="AX110" s="107"/>
      <c r="AY110" s="107"/>
      <c r="AZ110" s="107"/>
      <c r="BA110" s="112"/>
      <c r="BB110" s="112" t="str">
        <f>'Reflection -1 '!BB109</f>
        <v>0</v>
      </c>
      <c r="BC110" s="113"/>
      <c r="BD110" s="107"/>
      <c r="BE110" s="107" t="str">
        <f>'Reflection -2'!Q109</f>
        <v>0</v>
      </c>
      <c r="BF110" s="107"/>
      <c r="BG110" s="107"/>
      <c r="BH110" s="107"/>
      <c r="BI110" s="107"/>
      <c r="BJ110" s="107"/>
      <c r="BK110" s="107" t="str">
        <f>'Reflection -2'!BA109</f>
        <v>0</v>
      </c>
      <c r="BL110" s="113"/>
      <c r="BM110" s="107"/>
      <c r="BN110" s="107" t="str">
        <f>'Reflection -3'!Q109</f>
        <v>0</v>
      </c>
      <c r="BO110" s="107"/>
      <c r="BP110" s="107"/>
      <c r="BQ110" s="107"/>
      <c r="BR110" s="107"/>
      <c r="BS110" s="107"/>
      <c r="BT110" s="107" t="str">
        <f>'Reflection -3'!BA109</f>
        <v>0</v>
      </c>
      <c r="BU110" s="113"/>
      <c r="BV110" s="107"/>
      <c r="BW110" s="107" t="str">
        <f>'Reflection -3'!Q109</f>
        <v>0</v>
      </c>
      <c r="BX110" s="107"/>
      <c r="BY110" s="107"/>
      <c r="BZ110" s="107"/>
      <c r="CA110" s="107"/>
      <c r="CB110" s="107"/>
      <c r="CC110" s="107" t="str">
        <f>'Reflection -4'!BA109</f>
        <v>0</v>
      </c>
      <c r="CD110" s="113"/>
      <c r="CE110" s="107"/>
      <c r="CF110" s="107"/>
      <c r="CG110" s="107"/>
      <c r="CH110" s="107">
        <f>Table121516589[[#This Row],[Column30]]</f>
        <v>0</v>
      </c>
      <c r="CI110" s="107"/>
      <c r="CJ110" s="107"/>
      <c r="CK110" s="107">
        <f>Table121516589[[#This Row],[Column48]]</f>
        <v>0</v>
      </c>
      <c r="CL110" s="107">
        <f>Table121516589[[#This Row],[Column54]]</f>
        <v>0</v>
      </c>
      <c r="CM110" s="113"/>
      <c r="CN110" s="107"/>
      <c r="CO110" s="107"/>
      <c r="CP110" s="107"/>
      <c r="CQ110" s="107" t="e">
        <f>#REF!</f>
        <v>#REF!</v>
      </c>
      <c r="CR110" s="107"/>
      <c r="CS110" s="107"/>
      <c r="CT110" s="107" t="e">
        <f>#REF!</f>
        <v>#REF!</v>
      </c>
      <c r="CU110" s="107" t="e">
        <f>#REF!</f>
        <v>#REF!</v>
      </c>
      <c r="CV110" s="109"/>
      <c r="CW110" s="107"/>
      <c r="CX110" s="107"/>
      <c r="CY110" s="107"/>
      <c r="CZ110" s="107" t="e">
        <f>#REF!</f>
        <v>#REF!</v>
      </c>
      <c r="DA110" s="107"/>
      <c r="DB110" s="107"/>
      <c r="DC110" s="107" t="e">
        <f>#REF!</f>
        <v>#REF!</v>
      </c>
      <c r="DD110" s="107" t="e">
        <f>#REF!</f>
        <v>#REF!</v>
      </c>
      <c r="DE110" s="109"/>
      <c r="DF110" s="107"/>
      <c r="DG110" s="107"/>
      <c r="DH110" s="107"/>
      <c r="DI110" s="107">
        <f>'D W-4'!AS108</f>
        <v>0</v>
      </c>
      <c r="DJ110" s="107"/>
      <c r="DK110" s="107"/>
      <c r="DL110" s="107"/>
      <c r="DM110" s="107" t="e">
        <f>#REF!</f>
        <v>#REF!</v>
      </c>
      <c r="DN110" s="109"/>
      <c r="DO110" s="112">
        <v>0</v>
      </c>
      <c r="DP11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</v>
      </c>
      <c r="DQ110" s="107">
        <f>AVERAGE(Table1104611172[[#This Row],[Column4]],Table1104611172[[#This Row],[Column13]],Table1104611172[[#This Row],[Column22]],Table1104611172[[#This Row],[Column31]])</f>
        <v>2</v>
      </c>
      <c r="DR11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0" s="107" t="e">
        <f>AVERAGE(Table1104611172[[#This Row],[Column6]],Table1104611172[[#This Row],[Column15]],Table1104611172[[#This Row],[Column24]],Table1104611172[[#This Row],[Column33]])</f>
        <v>#REF!</v>
      </c>
      <c r="DT110" s="112"/>
      <c r="DU11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0" s="108"/>
      <c r="DX110" s="108">
        <f>'R P -4'!CT110</f>
        <v>0</v>
      </c>
      <c r="DY110" s="108" t="e">
        <f>AVERAGE('Reflection -3'!CO110,'Reflection -2'!CN110,'R P -4'!CT110,'R P - 3'!CS110,'R P- 2'!CS110,#REF!)</f>
        <v>#REF!</v>
      </c>
      <c r="DZ110" s="108" t="e">
        <f>AVERAGE('Reflection -3'!CP110,'Reflection -2'!CO110,'R P- 2'!CT110,#REF!)</f>
        <v>#REF!</v>
      </c>
    </row>
    <row r="111" spans="1:130" ht="23.1" customHeight="1" x14ac:dyDescent="0.3">
      <c r="A111" s="5">
        <v>108</v>
      </c>
      <c r="B111" s="5" t="s">
        <v>278</v>
      </c>
      <c r="C111" s="14" t="s">
        <v>279</v>
      </c>
      <c r="D111" s="5" t="s">
        <v>449</v>
      </c>
      <c r="E111" s="5" t="s">
        <v>160</v>
      </c>
      <c r="F111" s="5" t="str">
        <f>REPT(CHAR(160),10)&amp;Table1104611172[[#This Row],[Column1]]</f>
        <v>          B</v>
      </c>
      <c r="G111" s="108"/>
      <c r="H111" s="108">
        <f>'RP 1'!Q110</f>
        <v>2.8</v>
      </c>
      <c r="I111" s="108">
        <f>'RP 1'!W110</f>
        <v>2</v>
      </c>
      <c r="J111" s="108" t="e">
        <f>'RP 1'!#REF!</f>
        <v>#REF!</v>
      </c>
      <c r="K111" s="108" t="e">
        <f>'RP 1'!#REF!</f>
        <v>#REF!</v>
      </c>
      <c r="L111" s="108"/>
      <c r="M111" s="108">
        <f>'RP 1'!AU110</f>
        <v>2</v>
      </c>
      <c r="N111" s="108">
        <f>'RP 1'!AZ110</f>
        <v>2</v>
      </c>
      <c r="O111" s="108">
        <f>'RP 1'!BG110</f>
        <v>0</v>
      </c>
      <c r="P111" s="111"/>
      <c r="Q111" s="108"/>
      <c r="R111" s="108">
        <f>'R P- 2'!Q110</f>
        <v>2.6</v>
      </c>
      <c r="S111" s="108">
        <f>'R P- 2'!W110</f>
        <v>2.6666666666666665</v>
      </c>
      <c r="T111" s="108">
        <f>'R P- 2'!AC110</f>
        <v>2.5</v>
      </c>
      <c r="U111" s="108">
        <f>'R P- 2'!AI110</f>
        <v>2.5</v>
      </c>
      <c r="V111" s="108"/>
      <c r="W111" s="108">
        <f>'R P- 2'!AU110</f>
        <v>3</v>
      </c>
      <c r="X111" s="108">
        <f>'R P- 2'!BA110</f>
        <v>2.6666666666666665</v>
      </c>
      <c r="Y111" s="108">
        <f>'R P- 2'!BG110</f>
        <v>2</v>
      </c>
      <c r="Z111" s="111"/>
      <c r="AA111" s="108"/>
      <c r="AB111" s="108" t="str">
        <f>'R P - 3'!Q110</f>
        <v>0</v>
      </c>
      <c r="AC111" s="108" t="str">
        <f>'R P - 3'!W110</f>
        <v>0</v>
      </c>
      <c r="AD111" s="108">
        <f>'R P - 3'!AC110</f>
        <v>0</v>
      </c>
      <c r="AE111" s="108" t="str">
        <f>'R P - 3'!AI110</f>
        <v>0</v>
      </c>
      <c r="AF111" s="108"/>
      <c r="AG111" s="110" t="str">
        <f>'R P - 3'!AU110</f>
        <v>0</v>
      </c>
      <c r="AH111" s="110" t="str">
        <f>'R P - 3'!BA110</f>
        <v>0</v>
      </c>
      <c r="AI111" s="108" t="str">
        <f>'R P - 3'!BG110</f>
        <v>0</v>
      </c>
      <c r="AJ111" s="111"/>
      <c r="AK111" s="108"/>
      <c r="AL111" s="108" t="str">
        <f>'R P -4'!Q110</f>
        <v>0</v>
      </c>
      <c r="AM111" s="108" t="str">
        <f>'R P -4'!W110</f>
        <v>0</v>
      </c>
      <c r="AN111" s="108" t="str">
        <f>'R P -4'!AC110</f>
        <v>0</v>
      </c>
      <c r="AO111" s="108" t="str">
        <f>'R P -4'!AI110</f>
        <v>0</v>
      </c>
      <c r="AP111" s="108"/>
      <c r="AQ111" s="108" t="str">
        <f>'R P -4'!AU110</f>
        <v>0</v>
      </c>
      <c r="AR111" s="108" t="str">
        <f>'R P -4'!BA110</f>
        <v>0</v>
      </c>
      <c r="AS111" s="108" t="str">
        <f>'R P -4'!BG110</f>
        <v>0</v>
      </c>
      <c r="AT111" s="111"/>
      <c r="AU111" s="108"/>
      <c r="AV111" s="108">
        <f>'Reflection -1 '!R110</f>
        <v>3.3333333333333335</v>
      </c>
      <c r="AW111" s="108"/>
      <c r="AX111" s="108"/>
      <c r="AY111" s="108"/>
      <c r="AZ111" s="108"/>
      <c r="BA111" s="110"/>
      <c r="BB111" s="110">
        <f>'Reflection -1 '!BB110</f>
        <v>4</v>
      </c>
      <c r="BC111" s="111"/>
      <c r="BD111" s="108"/>
      <c r="BE111" s="108">
        <f>'Reflection -2'!Q110</f>
        <v>3.6666666666666665</v>
      </c>
      <c r="BF111" s="108"/>
      <c r="BG111" s="108"/>
      <c r="BH111" s="108"/>
      <c r="BI111" s="108"/>
      <c r="BJ111" s="108"/>
      <c r="BK111" s="108">
        <f>'Reflection -2'!BA110</f>
        <v>2.5</v>
      </c>
      <c r="BL111" s="111"/>
      <c r="BM111" s="108"/>
      <c r="BN111" s="108">
        <f>'Reflection -3'!Q110</f>
        <v>0</v>
      </c>
      <c r="BO111" s="108"/>
      <c r="BP111" s="108"/>
      <c r="BQ111" s="108"/>
      <c r="BR111" s="108"/>
      <c r="BS111" s="108"/>
      <c r="BT111" s="108">
        <f>'Reflection -3'!BA110</f>
        <v>0</v>
      </c>
      <c r="BU111" s="111"/>
      <c r="BV111" s="108"/>
      <c r="BW111" s="108">
        <f>'Reflection -3'!Q110</f>
        <v>0</v>
      </c>
      <c r="BX111" s="108"/>
      <c r="BY111" s="108"/>
      <c r="BZ111" s="108"/>
      <c r="CA111" s="108"/>
      <c r="CB111" s="108"/>
      <c r="CC111" s="108">
        <f>'Reflection -4'!BA110</f>
        <v>2.5</v>
      </c>
      <c r="CD111" s="111"/>
      <c r="CE111" s="108"/>
      <c r="CF111" s="108"/>
      <c r="CG111" s="108"/>
      <c r="CH111" s="108">
        <f>Table121516589[[#This Row],[Column30]]</f>
        <v>0</v>
      </c>
      <c r="CI111" s="108"/>
      <c r="CJ111" s="108"/>
      <c r="CK111" s="108">
        <f>Table121516589[[#This Row],[Column48]]</f>
        <v>0</v>
      </c>
      <c r="CL111" s="108">
        <f>Table121516589[[#This Row],[Column54]]</f>
        <v>0</v>
      </c>
      <c r="CM111" s="111"/>
      <c r="CN111" s="108"/>
      <c r="CO111" s="108"/>
      <c r="CP111" s="108"/>
      <c r="CQ111" s="108" t="e">
        <f>#REF!</f>
        <v>#REF!</v>
      </c>
      <c r="CR111" s="108"/>
      <c r="CS111" s="108"/>
      <c r="CT111" s="108" t="e">
        <f>#REF!</f>
        <v>#REF!</v>
      </c>
      <c r="CU111" s="108" t="e">
        <f>#REF!</f>
        <v>#REF!</v>
      </c>
      <c r="CV111" s="116"/>
      <c r="CW111" s="108"/>
      <c r="CX111" s="108"/>
      <c r="CY111" s="108"/>
      <c r="CZ111" s="108" t="e">
        <f>#REF!</f>
        <v>#REF!</v>
      </c>
      <c r="DA111" s="108"/>
      <c r="DB111" s="108"/>
      <c r="DC111" s="108" t="e">
        <f>#REF!</f>
        <v>#REF!</v>
      </c>
      <c r="DD111" s="108" t="e">
        <f>#REF!</f>
        <v>#REF!</v>
      </c>
      <c r="DE111" s="116"/>
      <c r="DF111" s="108"/>
      <c r="DG111" s="108"/>
      <c r="DH111" s="108"/>
      <c r="DI111" s="108">
        <f>'D W-4'!AS109</f>
        <v>0</v>
      </c>
      <c r="DJ111" s="108"/>
      <c r="DK111" s="108"/>
      <c r="DL111" s="108"/>
      <c r="DM111" s="108" t="e">
        <f>#REF!</f>
        <v>#REF!</v>
      </c>
      <c r="DN111" s="116"/>
      <c r="DO111" s="112">
        <v>0</v>
      </c>
      <c r="DP11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2.0666666666666669</v>
      </c>
      <c r="DQ111" s="108">
        <f>AVERAGE(Table1104611172[[#This Row],[Column4]],Table1104611172[[#This Row],[Column13]],Table1104611172[[#This Row],[Column22]],Table1104611172[[#This Row],[Column31]])</f>
        <v>2.333333333333333</v>
      </c>
      <c r="DR11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1" s="108" t="e">
        <f>AVERAGE(Table1104611172[[#This Row],[Column6]],Table1104611172[[#This Row],[Column15]],Table1104611172[[#This Row],[Column24]],Table1104611172[[#This Row],[Column33]])</f>
        <v>#REF!</v>
      </c>
      <c r="DT111" s="112"/>
      <c r="DU11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1" s="108"/>
      <c r="DX111" s="108">
        <f>'R P -4'!CT111</f>
        <v>0</v>
      </c>
      <c r="DY111" s="107" t="e">
        <f>AVERAGE('Reflection -3'!CO111,'Reflection -2'!CN111,'R P -4'!CT111,'R P - 3'!CS111,'R P- 2'!CS111,#REF!)</f>
        <v>#REF!</v>
      </c>
      <c r="DZ111" s="107" t="e">
        <f>AVERAGE('Reflection -3'!CP111,'Reflection -2'!CO111,'R P- 2'!CT111,#REF!)</f>
        <v>#REF!</v>
      </c>
    </row>
    <row r="112" spans="1:130" ht="23.1" customHeight="1" x14ac:dyDescent="0.3">
      <c r="A112" s="5">
        <v>109</v>
      </c>
      <c r="B112" s="5" t="s">
        <v>167</v>
      </c>
      <c r="C112" s="14" t="s">
        <v>168</v>
      </c>
      <c r="D112" s="5" t="s">
        <v>449</v>
      </c>
      <c r="E112" s="5" t="s">
        <v>160</v>
      </c>
      <c r="F112" s="5" t="str">
        <f>REPT(CHAR(160),10)&amp;Table1104611172[[#This Row],[Column1]]</f>
        <v>          B</v>
      </c>
      <c r="G112" s="107"/>
      <c r="H112" s="107">
        <f>'RP 1'!Q111</f>
        <v>3</v>
      </c>
      <c r="I112" s="107">
        <f>'RP 1'!W111</f>
        <v>3</v>
      </c>
      <c r="J112" s="107" t="e">
        <f>'RP 1'!#REF!</f>
        <v>#REF!</v>
      </c>
      <c r="K112" s="107" t="e">
        <f>'RP 1'!#REF!</f>
        <v>#REF!</v>
      </c>
      <c r="L112" s="107"/>
      <c r="M112" s="107">
        <f>'RP 1'!AU111</f>
        <v>3</v>
      </c>
      <c r="N112" s="107">
        <f>'RP 1'!AZ111</f>
        <v>4</v>
      </c>
      <c r="O112" s="107">
        <f>'RP 1'!BG111</f>
        <v>0</v>
      </c>
      <c r="P112" s="113"/>
      <c r="Q112" s="107"/>
      <c r="R112" s="107">
        <f>'R P- 2'!Q111</f>
        <v>3</v>
      </c>
      <c r="S112" s="107">
        <f>'R P- 2'!W111</f>
        <v>3</v>
      </c>
      <c r="T112" s="107">
        <f>'R P- 2'!AC111</f>
        <v>3</v>
      </c>
      <c r="U112" s="107">
        <f>'R P- 2'!AI111</f>
        <v>3</v>
      </c>
      <c r="V112" s="107"/>
      <c r="W112" s="107">
        <f>'R P- 2'!AU111</f>
        <v>3</v>
      </c>
      <c r="X112" s="107">
        <f>'R P- 2'!BA111</f>
        <v>2.75</v>
      </c>
      <c r="Y112" s="107">
        <f>'R P- 2'!BG111</f>
        <v>3</v>
      </c>
      <c r="Z112" s="113"/>
      <c r="AA112" s="107"/>
      <c r="AB112" s="107" t="str">
        <f>'R P - 3'!Q111</f>
        <v>0</v>
      </c>
      <c r="AC112" s="107" t="str">
        <f>'R P - 3'!W111</f>
        <v>0</v>
      </c>
      <c r="AD112" s="107">
        <f>'R P - 3'!AC111</f>
        <v>0</v>
      </c>
      <c r="AE112" s="107" t="str">
        <f>'R P - 3'!AI111</f>
        <v>0</v>
      </c>
      <c r="AF112" s="107"/>
      <c r="AG112" s="112" t="str">
        <f>'R P - 3'!AU111</f>
        <v>0</v>
      </c>
      <c r="AH112" s="112" t="str">
        <f>'R P - 3'!BA111</f>
        <v>0</v>
      </c>
      <c r="AI112" s="107" t="str">
        <f>'R P - 3'!BG111</f>
        <v>0</v>
      </c>
      <c r="AJ112" s="113"/>
      <c r="AK112" s="107"/>
      <c r="AL112" s="107" t="str">
        <f>'R P -4'!Q111</f>
        <v>0</v>
      </c>
      <c r="AM112" s="107" t="str">
        <f>'R P -4'!W111</f>
        <v>0</v>
      </c>
      <c r="AN112" s="107" t="str">
        <f>'R P -4'!AC111</f>
        <v>0</v>
      </c>
      <c r="AO112" s="107" t="str">
        <f>'R P -4'!AI111</f>
        <v>0</v>
      </c>
      <c r="AP112" s="107"/>
      <c r="AQ112" s="107" t="str">
        <f>'R P -4'!AU111</f>
        <v>0</v>
      </c>
      <c r="AR112" s="107" t="str">
        <f>'R P -4'!BA111</f>
        <v>0</v>
      </c>
      <c r="AS112" s="107" t="str">
        <f>'R P -4'!BG111</f>
        <v>0</v>
      </c>
      <c r="AT112" s="113"/>
      <c r="AU112" s="107"/>
      <c r="AV112" s="107">
        <f>'Reflection -1 '!R111</f>
        <v>3.3333333333333335</v>
      </c>
      <c r="AW112" s="107"/>
      <c r="AX112" s="107"/>
      <c r="AY112" s="107"/>
      <c r="AZ112" s="107"/>
      <c r="BA112" s="112"/>
      <c r="BB112" s="112">
        <f>'Reflection -1 '!BB111</f>
        <v>4</v>
      </c>
      <c r="BC112" s="113"/>
      <c r="BD112" s="107"/>
      <c r="BE112" s="107">
        <f>'Reflection -2'!Q111</f>
        <v>3.3333333333333335</v>
      </c>
      <c r="BF112" s="107"/>
      <c r="BG112" s="107"/>
      <c r="BH112" s="107"/>
      <c r="BI112" s="107"/>
      <c r="BJ112" s="107"/>
      <c r="BK112" s="107">
        <f>'Reflection -2'!BA111</f>
        <v>2.5</v>
      </c>
      <c r="BL112" s="113"/>
      <c r="BM112" s="107"/>
      <c r="BN112" s="107">
        <f>'Reflection -3'!Q111</f>
        <v>3</v>
      </c>
      <c r="BO112" s="107"/>
      <c r="BP112" s="107"/>
      <c r="BQ112" s="107"/>
      <c r="BR112" s="107"/>
      <c r="BS112" s="107"/>
      <c r="BT112" s="107">
        <f>'Reflection -3'!BA111</f>
        <v>1.6666666666666667</v>
      </c>
      <c r="BU112" s="113"/>
      <c r="BV112" s="107"/>
      <c r="BW112" s="107">
        <f>'Reflection -3'!Q111</f>
        <v>3</v>
      </c>
      <c r="BX112" s="107"/>
      <c r="BY112" s="107"/>
      <c r="BZ112" s="107"/>
      <c r="CA112" s="107"/>
      <c r="CB112" s="107"/>
      <c r="CC112" s="107">
        <f>'Reflection -4'!BA111</f>
        <v>2.5</v>
      </c>
      <c r="CD112" s="113"/>
      <c r="CE112" s="107"/>
      <c r="CF112" s="107"/>
      <c r="CG112" s="107"/>
      <c r="CH112" s="107">
        <f>Table121516589[[#This Row],[Column30]]</f>
        <v>0</v>
      </c>
      <c r="CI112" s="107"/>
      <c r="CJ112" s="107"/>
      <c r="CK112" s="107">
        <f>Table121516589[[#This Row],[Column48]]</f>
        <v>0</v>
      </c>
      <c r="CL112" s="107">
        <f>Table121516589[[#This Row],[Column54]]</f>
        <v>0</v>
      </c>
      <c r="CM112" s="113"/>
      <c r="CN112" s="107"/>
      <c r="CO112" s="107"/>
      <c r="CP112" s="107"/>
      <c r="CQ112" s="107" t="e">
        <f>#REF!</f>
        <v>#REF!</v>
      </c>
      <c r="CR112" s="107"/>
      <c r="CS112" s="107"/>
      <c r="CT112" s="107" t="e">
        <f>#REF!</f>
        <v>#REF!</v>
      </c>
      <c r="CU112" s="107" t="e">
        <f>#REF!</f>
        <v>#REF!</v>
      </c>
      <c r="CV112" s="109"/>
      <c r="CW112" s="107"/>
      <c r="CX112" s="107"/>
      <c r="CY112" s="107"/>
      <c r="CZ112" s="107" t="e">
        <f>#REF!</f>
        <v>#REF!</v>
      </c>
      <c r="DA112" s="107"/>
      <c r="DB112" s="107"/>
      <c r="DC112" s="107" t="e">
        <f>#REF!</f>
        <v>#REF!</v>
      </c>
      <c r="DD112" s="107" t="e">
        <f>#REF!</f>
        <v>#REF!</v>
      </c>
      <c r="DE112" s="109"/>
      <c r="DF112" s="107"/>
      <c r="DG112" s="107"/>
      <c r="DH112" s="107"/>
      <c r="DI112" s="107">
        <f>'D W-4'!AS110</f>
        <v>0</v>
      </c>
      <c r="DJ112" s="107"/>
      <c r="DK112" s="107"/>
      <c r="DL112" s="107"/>
      <c r="DM112" s="107" t="e">
        <f>#REF!</f>
        <v>#REF!</v>
      </c>
      <c r="DN112" s="109"/>
      <c r="DO112" s="112">
        <v>0</v>
      </c>
      <c r="DP11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3.1111111111111112</v>
      </c>
      <c r="DQ112" s="107">
        <f>AVERAGE(Table1104611172[[#This Row],[Column4]],Table1104611172[[#This Row],[Column13]],Table1104611172[[#This Row],[Column22]],Table1104611172[[#This Row],[Column31]])</f>
        <v>3</v>
      </c>
      <c r="DR11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2" s="107" t="e">
        <f>AVERAGE(Table1104611172[[#This Row],[Column6]],Table1104611172[[#This Row],[Column15]],Table1104611172[[#This Row],[Column24]],Table1104611172[[#This Row],[Column33]])</f>
        <v>#REF!</v>
      </c>
      <c r="DT112" s="112"/>
      <c r="DU11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2" s="108"/>
      <c r="DX112" s="108">
        <f>'R P -4'!CT112</f>
        <v>0</v>
      </c>
      <c r="DY112" s="108" t="e">
        <f>AVERAGE('Reflection -3'!CO112,'Reflection -2'!CN112,'R P -4'!CT112,'R P - 3'!CS112,'R P- 2'!CS112,#REF!)</f>
        <v>#REF!</v>
      </c>
      <c r="DZ112" s="108" t="e">
        <f>AVERAGE('Reflection -3'!CP112,'Reflection -2'!CO112,'R P- 2'!CT112,#REF!)</f>
        <v>#REF!</v>
      </c>
    </row>
    <row r="113" spans="1:130" ht="23.1" customHeight="1" x14ac:dyDescent="0.3">
      <c r="A113" s="5">
        <v>110</v>
      </c>
      <c r="B113" s="5" t="s">
        <v>185</v>
      </c>
      <c r="C113" s="14" t="s">
        <v>186</v>
      </c>
      <c r="D113" s="5" t="s">
        <v>449</v>
      </c>
      <c r="E113" s="5" t="s">
        <v>160</v>
      </c>
      <c r="F113" s="5" t="str">
        <f>REPT(CHAR(160),10)&amp;Table1104611172[[#This Row],[Column1]]</f>
        <v>          B</v>
      </c>
      <c r="G113" s="108"/>
      <c r="H113" s="108">
        <f>'RP 1'!Q112</f>
        <v>2.4</v>
      </c>
      <c r="I113" s="108">
        <f>'RP 1'!W112</f>
        <v>2</v>
      </c>
      <c r="J113" s="108" t="e">
        <f>'RP 1'!#REF!</f>
        <v>#REF!</v>
      </c>
      <c r="K113" s="108" t="e">
        <f>'RP 1'!#REF!</f>
        <v>#REF!</v>
      </c>
      <c r="L113" s="108"/>
      <c r="M113" s="108">
        <f>'RP 1'!AU112</f>
        <v>2</v>
      </c>
      <c r="N113" s="108">
        <f>'RP 1'!AZ112</f>
        <v>4</v>
      </c>
      <c r="O113" s="108">
        <f>'RP 1'!BG112</f>
        <v>0</v>
      </c>
      <c r="P113" s="115"/>
      <c r="Q113" s="108"/>
      <c r="R113" s="108">
        <f>'R P- 2'!Q112</f>
        <v>2.4</v>
      </c>
      <c r="S113" s="108">
        <f>'R P- 2'!W112</f>
        <v>2.3333333333333335</v>
      </c>
      <c r="T113" s="108">
        <f>'R P- 2'!AC112</f>
        <v>2.5</v>
      </c>
      <c r="U113" s="108">
        <f>'R P- 2'!AI112</f>
        <v>2</v>
      </c>
      <c r="V113" s="108"/>
      <c r="W113" s="108">
        <f>'R P- 2'!AU112</f>
        <v>2.5</v>
      </c>
      <c r="X113" s="108">
        <f>'R P- 2'!BA112</f>
        <v>2.25</v>
      </c>
      <c r="Y113" s="108">
        <f>'R P- 2'!BG112</f>
        <v>2</v>
      </c>
      <c r="Z113" s="115"/>
      <c r="AA113" s="108"/>
      <c r="AB113" s="108">
        <f>'R P - 3'!Q112</f>
        <v>3</v>
      </c>
      <c r="AC113" s="108">
        <f>'R P - 3'!W112</f>
        <v>2.3333333333333335</v>
      </c>
      <c r="AD113" s="108">
        <f>'R P - 3'!AC112</f>
        <v>1</v>
      </c>
      <c r="AE113" s="108">
        <f>'R P - 3'!AI112</f>
        <v>2.6666666666666665</v>
      </c>
      <c r="AF113" s="108"/>
      <c r="AG113" s="114">
        <f>'R P - 3'!AU112</f>
        <v>2.6666666666666665</v>
      </c>
      <c r="AH113" s="114">
        <f>'R P - 3'!BA112</f>
        <v>0</v>
      </c>
      <c r="AI113" s="108">
        <f>'R P - 3'!BG112</f>
        <v>0</v>
      </c>
      <c r="AJ113" s="115"/>
      <c r="AK113" s="108"/>
      <c r="AL113" s="108">
        <f>'R P -4'!Q112</f>
        <v>0</v>
      </c>
      <c r="AM113" s="108">
        <f>'R P -4'!W112</f>
        <v>0</v>
      </c>
      <c r="AN113" s="108">
        <f>'R P -4'!AC112</f>
        <v>0</v>
      </c>
      <c r="AO113" s="108">
        <f>'R P -4'!AI112</f>
        <v>0</v>
      </c>
      <c r="AP113" s="108"/>
      <c r="AQ113" s="108">
        <f>'R P -4'!AU112</f>
        <v>0</v>
      </c>
      <c r="AR113" s="108">
        <f>'R P -4'!BA112</f>
        <v>0</v>
      </c>
      <c r="AS113" s="108">
        <f>'R P -4'!BG112</f>
        <v>1</v>
      </c>
      <c r="AT113" s="115"/>
      <c r="AU113" s="108"/>
      <c r="AV113" s="108">
        <f>'Reflection -1 '!R112</f>
        <v>1.6666666666666667</v>
      </c>
      <c r="AW113" s="108"/>
      <c r="AX113" s="108"/>
      <c r="AY113" s="108"/>
      <c r="AZ113" s="108"/>
      <c r="BA113" s="114"/>
      <c r="BB113" s="114">
        <f>'Reflection -1 '!BB112</f>
        <v>3</v>
      </c>
      <c r="BC113" s="115"/>
      <c r="BD113" s="108"/>
      <c r="BE113" s="108">
        <f>'Reflection -2'!Q112</f>
        <v>3</v>
      </c>
      <c r="BF113" s="108"/>
      <c r="BG113" s="108"/>
      <c r="BH113" s="108"/>
      <c r="BI113" s="108"/>
      <c r="BJ113" s="108"/>
      <c r="BK113" s="108">
        <f>'Reflection -2'!BA112</f>
        <v>2.5</v>
      </c>
      <c r="BL113" s="115"/>
      <c r="BM113" s="108"/>
      <c r="BN113" s="108">
        <f>'Reflection -3'!Q112</f>
        <v>2</v>
      </c>
      <c r="BO113" s="108"/>
      <c r="BP113" s="108"/>
      <c r="BQ113" s="108"/>
      <c r="BR113" s="108"/>
      <c r="BS113" s="108"/>
      <c r="BT113" s="108">
        <f>'Reflection -3'!BA112</f>
        <v>1.6666666666666667</v>
      </c>
      <c r="BU113" s="115"/>
      <c r="BV113" s="108"/>
      <c r="BW113" s="108">
        <f>'Reflection -3'!Q112</f>
        <v>2</v>
      </c>
      <c r="BX113" s="108"/>
      <c r="BY113" s="108"/>
      <c r="BZ113" s="108"/>
      <c r="CA113" s="108"/>
      <c r="CB113" s="108"/>
      <c r="CC113" s="108">
        <f>'Reflection -4'!BA112</f>
        <v>2.5</v>
      </c>
      <c r="CD113" s="115"/>
      <c r="CE113" s="108"/>
      <c r="CF113" s="108"/>
      <c r="CG113" s="108"/>
      <c r="CH113" s="108">
        <f>Table121516589[[#This Row],[Column30]]</f>
        <v>0</v>
      </c>
      <c r="CI113" s="108"/>
      <c r="CJ113" s="108"/>
      <c r="CK113" s="108">
        <f>Table121516589[[#This Row],[Column48]]</f>
        <v>0</v>
      </c>
      <c r="CL113" s="108">
        <f>Table121516589[[#This Row],[Column54]]</f>
        <v>0</v>
      </c>
      <c r="CM113" s="115"/>
      <c r="CN113" s="108"/>
      <c r="CO113" s="108"/>
      <c r="CP113" s="108"/>
      <c r="CQ113" s="108" t="e">
        <f>#REF!</f>
        <v>#REF!</v>
      </c>
      <c r="CR113" s="108"/>
      <c r="CS113" s="108"/>
      <c r="CT113" s="108" t="e">
        <f>#REF!</f>
        <v>#REF!</v>
      </c>
      <c r="CU113" s="108" t="e">
        <f>#REF!</f>
        <v>#REF!</v>
      </c>
      <c r="CV113" s="120"/>
      <c r="CW113" s="108"/>
      <c r="CX113" s="108"/>
      <c r="CY113" s="108"/>
      <c r="CZ113" s="108" t="e">
        <f>#REF!</f>
        <v>#REF!</v>
      </c>
      <c r="DA113" s="108"/>
      <c r="DB113" s="108"/>
      <c r="DC113" s="108" t="e">
        <f>#REF!</f>
        <v>#REF!</v>
      </c>
      <c r="DD113" s="108" t="e">
        <f>#REF!</f>
        <v>#REF!</v>
      </c>
      <c r="DE113" s="120"/>
      <c r="DF113" s="108"/>
      <c r="DG113" s="108"/>
      <c r="DH113" s="108"/>
      <c r="DI113" s="108">
        <f>'D W-4'!AS111</f>
        <v>0</v>
      </c>
      <c r="DJ113" s="108"/>
      <c r="DK113" s="108"/>
      <c r="DL113" s="108"/>
      <c r="DM113" s="108" t="e">
        <f>#REF!</f>
        <v>#REF!</v>
      </c>
      <c r="DN113" s="120"/>
      <c r="DO113" s="112">
        <v>0</v>
      </c>
      <c r="DP11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2.0583333333333336</v>
      </c>
      <c r="DQ113" s="108">
        <f>AVERAGE(Table1104611172[[#This Row],[Column4]],Table1104611172[[#This Row],[Column13]],Table1104611172[[#This Row],[Column22]],Table1104611172[[#This Row],[Column31]])</f>
        <v>1.666666666666667</v>
      </c>
      <c r="DR11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3" s="108" t="e">
        <f>AVERAGE(Table1104611172[[#This Row],[Column6]],Table1104611172[[#This Row],[Column15]],Table1104611172[[#This Row],[Column24]],Table1104611172[[#This Row],[Column33]])</f>
        <v>#REF!</v>
      </c>
      <c r="DT113" s="112"/>
      <c r="DU113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3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3" s="108"/>
      <c r="DX113" s="108">
        <f>'R P -4'!CT113</f>
        <v>0</v>
      </c>
      <c r="DY113" s="107" t="e">
        <f>AVERAGE('Reflection -3'!CO113,'Reflection -2'!CN113,'R P -4'!CT113,'R P - 3'!CS113,'R P- 2'!CS113,#REF!)</f>
        <v>#REF!</v>
      </c>
      <c r="DZ113" s="107" t="e">
        <f>AVERAGE('Reflection -3'!CP113,'Reflection -2'!CO113,'R P- 2'!CT113,#REF!)</f>
        <v>#REF!</v>
      </c>
    </row>
    <row r="114" spans="1:130" ht="23.1" customHeight="1" x14ac:dyDescent="0.3">
      <c r="A114" s="5">
        <v>111</v>
      </c>
      <c r="B114" s="5" t="s">
        <v>232</v>
      </c>
      <c r="C114" s="14" t="s">
        <v>233</v>
      </c>
      <c r="D114" s="5" t="s">
        <v>449</v>
      </c>
      <c r="E114" s="5" t="s">
        <v>160</v>
      </c>
      <c r="F114" s="5" t="str">
        <f>REPT(CHAR(160),10)&amp;Table1104611172[[#This Row],[Column1]]</f>
        <v>          B</v>
      </c>
      <c r="G114" s="107"/>
      <c r="H114" s="107">
        <f>'RP 1'!Q113</f>
        <v>1</v>
      </c>
      <c r="I114" s="107">
        <f>'RP 1'!W113</f>
        <v>1</v>
      </c>
      <c r="J114" s="107" t="e">
        <f>'RP 1'!#REF!</f>
        <v>#REF!</v>
      </c>
      <c r="K114" s="107" t="e">
        <f>'RP 1'!#REF!</f>
        <v>#REF!</v>
      </c>
      <c r="L114" s="107"/>
      <c r="M114" s="107">
        <f>'RP 1'!AU113</f>
        <v>1</v>
      </c>
      <c r="N114" s="107">
        <f>'RP 1'!AZ113</f>
        <v>3</v>
      </c>
      <c r="O114" s="107">
        <f>'RP 1'!BG113</f>
        <v>0</v>
      </c>
      <c r="P114" s="113"/>
      <c r="Q114" s="107"/>
      <c r="R114" s="107">
        <f>'R P- 2'!Q113</f>
        <v>1</v>
      </c>
      <c r="S114" s="107">
        <f>'R P- 2'!W113</f>
        <v>1</v>
      </c>
      <c r="T114" s="107">
        <f>'R P- 2'!AC113</f>
        <v>1</v>
      </c>
      <c r="U114" s="107">
        <f>'R P- 2'!AI113</f>
        <v>1</v>
      </c>
      <c r="V114" s="107"/>
      <c r="W114" s="107">
        <f>'R P- 2'!AU113</f>
        <v>1</v>
      </c>
      <c r="X114" s="107">
        <f>'R P- 2'!BA113</f>
        <v>0.91666666666666663</v>
      </c>
      <c r="Y114" s="107">
        <f>'R P- 2'!BG113</f>
        <v>1</v>
      </c>
      <c r="Z114" s="113"/>
      <c r="AA114" s="107"/>
      <c r="AB114" s="107" t="str">
        <f>'R P - 3'!Q113</f>
        <v>0</v>
      </c>
      <c r="AC114" s="107" t="str">
        <f>'R P - 3'!W113</f>
        <v>0</v>
      </c>
      <c r="AD114" s="107">
        <f>'R P - 3'!AC113</f>
        <v>0</v>
      </c>
      <c r="AE114" s="107" t="str">
        <f>'R P - 3'!AI113</f>
        <v>0</v>
      </c>
      <c r="AF114" s="107"/>
      <c r="AG114" s="112" t="str">
        <f>'R P - 3'!AU113</f>
        <v>0</v>
      </c>
      <c r="AH114" s="112" t="str">
        <f>'R P - 3'!BA113</f>
        <v>0</v>
      </c>
      <c r="AI114" s="107" t="str">
        <f>'R P - 3'!BG113</f>
        <v>0</v>
      </c>
      <c r="AJ114" s="113"/>
      <c r="AK114" s="107"/>
      <c r="AL114" s="107" t="str">
        <f>'R P -4'!Q113</f>
        <v>0</v>
      </c>
      <c r="AM114" s="107" t="str">
        <f>'R P -4'!W113</f>
        <v>0</v>
      </c>
      <c r="AN114" s="107" t="str">
        <f>'R P -4'!AC113</f>
        <v>0</v>
      </c>
      <c r="AO114" s="107" t="str">
        <f>'R P -4'!AI113</f>
        <v>0</v>
      </c>
      <c r="AP114" s="107"/>
      <c r="AQ114" s="107" t="str">
        <f>'R P -4'!AU113</f>
        <v>0</v>
      </c>
      <c r="AR114" s="107" t="str">
        <f>'R P -4'!BA113</f>
        <v>0</v>
      </c>
      <c r="AS114" s="107" t="str">
        <f>'R P -4'!BG113</f>
        <v>0</v>
      </c>
      <c r="AT114" s="113"/>
      <c r="AU114" s="107"/>
      <c r="AV114" s="107">
        <f>'Reflection -1 '!R113</f>
        <v>3</v>
      </c>
      <c r="AW114" s="107"/>
      <c r="AX114" s="107"/>
      <c r="AY114" s="107"/>
      <c r="AZ114" s="107"/>
      <c r="BA114" s="112"/>
      <c r="BB114" s="112">
        <f>'Reflection -1 '!BB113</f>
        <v>3.5</v>
      </c>
      <c r="BC114" s="113"/>
      <c r="BD114" s="107"/>
      <c r="BE114" s="107">
        <f>'Reflection -2'!Q113</f>
        <v>3.3333333333333335</v>
      </c>
      <c r="BF114" s="107"/>
      <c r="BG114" s="107"/>
      <c r="BH114" s="107"/>
      <c r="BI114" s="107"/>
      <c r="BJ114" s="107"/>
      <c r="BK114" s="107">
        <f>'Reflection -2'!BA113</f>
        <v>2.5</v>
      </c>
      <c r="BL114" s="113"/>
      <c r="BM114" s="107"/>
      <c r="BN114" s="107">
        <f>'Reflection -3'!Q113</f>
        <v>1</v>
      </c>
      <c r="BO114" s="107"/>
      <c r="BP114" s="107"/>
      <c r="BQ114" s="107"/>
      <c r="BR114" s="107"/>
      <c r="BS114" s="107"/>
      <c r="BT114" s="107">
        <f>'Reflection -3'!BA113</f>
        <v>1.6666666666666667</v>
      </c>
      <c r="BU114" s="113"/>
      <c r="BV114" s="107"/>
      <c r="BW114" s="107">
        <f>'Reflection -3'!Q113</f>
        <v>1</v>
      </c>
      <c r="BX114" s="107"/>
      <c r="BY114" s="107"/>
      <c r="BZ114" s="107"/>
      <c r="CA114" s="107"/>
      <c r="CB114" s="107"/>
      <c r="CC114" s="107">
        <f>'Reflection -4'!BA113</f>
        <v>2.5</v>
      </c>
      <c r="CD114" s="113"/>
      <c r="CE114" s="107"/>
      <c r="CF114" s="107"/>
      <c r="CG114" s="107"/>
      <c r="CH114" s="107">
        <f>Table121516589[[#This Row],[Column30]]</f>
        <v>0</v>
      </c>
      <c r="CI114" s="107"/>
      <c r="CJ114" s="107"/>
      <c r="CK114" s="107">
        <f>Table121516589[[#This Row],[Column48]]</f>
        <v>0</v>
      </c>
      <c r="CL114" s="107">
        <f>Table121516589[[#This Row],[Column54]]</f>
        <v>0</v>
      </c>
      <c r="CM114" s="113"/>
      <c r="CN114" s="107"/>
      <c r="CO114" s="107"/>
      <c r="CP114" s="107"/>
      <c r="CQ114" s="107" t="e">
        <f>#REF!</f>
        <v>#REF!</v>
      </c>
      <c r="CR114" s="107"/>
      <c r="CS114" s="107"/>
      <c r="CT114" s="107" t="e">
        <f>#REF!</f>
        <v>#REF!</v>
      </c>
      <c r="CU114" s="107" t="e">
        <f>#REF!</f>
        <v>#REF!</v>
      </c>
      <c r="CV114" s="109"/>
      <c r="CW114" s="107"/>
      <c r="CX114" s="107"/>
      <c r="CY114" s="107"/>
      <c r="CZ114" s="107" t="e">
        <f>#REF!</f>
        <v>#REF!</v>
      </c>
      <c r="DA114" s="107"/>
      <c r="DB114" s="107"/>
      <c r="DC114" s="107" t="e">
        <f>#REF!</f>
        <v>#REF!</v>
      </c>
      <c r="DD114" s="107" t="e">
        <f>#REF!</f>
        <v>#REF!</v>
      </c>
      <c r="DE114" s="109"/>
      <c r="DF114" s="107"/>
      <c r="DG114" s="107"/>
      <c r="DH114" s="107"/>
      <c r="DI114" s="107">
        <f>'D W-4'!AS112</f>
        <v>0</v>
      </c>
      <c r="DJ114" s="107"/>
      <c r="DK114" s="107"/>
      <c r="DL114" s="107"/>
      <c r="DM114" s="107" t="e">
        <f>#REF!</f>
        <v>#REF!</v>
      </c>
      <c r="DN114" s="109"/>
      <c r="DO114" s="112">
        <v>0</v>
      </c>
      <c r="DP11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1.7222222222222223</v>
      </c>
      <c r="DQ114" s="107">
        <f>AVERAGE(Table1104611172[[#This Row],[Column4]],Table1104611172[[#This Row],[Column13]],Table1104611172[[#This Row],[Column22]],Table1104611172[[#This Row],[Column31]])</f>
        <v>1</v>
      </c>
      <c r="DR11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4" s="107" t="e">
        <f>AVERAGE(Table1104611172[[#This Row],[Column6]],Table1104611172[[#This Row],[Column15]],Table1104611172[[#This Row],[Column24]],Table1104611172[[#This Row],[Column33]])</f>
        <v>#REF!</v>
      </c>
      <c r="DT114" s="112"/>
      <c r="DU11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4" s="108"/>
      <c r="DX114" s="108">
        <f>'R P -4'!CT114</f>
        <v>0</v>
      </c>
      <c r="DY114" s="108" t="e">
        <f>AVERAGE('Reflection -3'!CO114,'Reflection -2'!CN114,'R P -4'!CT114,'R P - 3'!CS114,'R P- 2'!CS114,#REF!)</f>
        <v>#REF!</v>
      </c>
      <c r="DZ114" s="108" t="e">
        <f>AVERAGE('Reflection -3'!CP114,'Reflection -2'!CO114,'R P- 2'!CT114,#REF!)</f>
        <v>#REF!</v>
      </c>
    </row>
    <row r="115" spans="1:130" ht="23.1" customHeight="1" x14ac:dyDescent="0.3">
      <c r="A115" s="5">
        <v>112</v>
      </c>
      <c r="B115" s="5" t="s">
        <v>145</v>
      </c>
      <c r="C115" s="14" t="s">
        <v>146</v>
      </c>
      <c r="D115" s="5" t="s">
        <v>449</v>
      </c>
      <c r="E115" s="5" t="s">
        <v>34</v>
      </c>
      <c r="F115" s="5" t="str">
        <f>REPT(CHAR(160),10)&amp;Table1104611172[[#This Row],[Column1]]</f>
        <v>          A</v>
      </c>
      <c r="G115" s="108"/>
      <c r="H115" s="108">
        <f>'RP 1'!Q114</f>
        <v>2.2000000000000002</v>
      </c>
      <c r="I115" s="108">
        <f>'RP 1'!W114</f>
        <v>2</v>
      </c>
      <c r="J115" s="108" t="e">
        <f>'RP 1'!#REF!</f>
        <v>#REF!</v>
      </c>
      <c r="K115" s="108" t="e">
        <f>'RP 1'!#REF!</f>
        <v>#REF!</v>
      </c>
      <c r="L115" s="108"/>
      <c r="M115" s="108">
        <f>'RP 1'!AU114</f>
        <v>1</v>
      </c>
      <c r="N115" s="108">
        <f>'RP 1'!AZ114</f>
        <v>3</v>
      </c>
      <c r="O115" s="108">
        <f>'RP 1'!BG114</f>
        <v>0</v>
      </c>
      <c r="P115" s="111"/>
      <c r="Q115" s="108"/>
      <c r="R115" s="108">
        <f>'R P- 2'!Q114</f>
        <v>2.2000000000000002</v>
      </c>
      <c r="S115" s="108">
        <f>'R P- 2'!W114</f>
        <v>2</v>
      </c>
      <c r="T115" s="108">
        <f>'R P- 2'!AC114</f>
        <v>2</v>
      </c>
      <c r="U115" s="108">
        <f>'R P- 2'!AI114</f>
        <v>3</v>
      </c>
      <c r="V115" s="108"/>
      <c r="W115" s="108">
        <f>'R P- 2'!AU114</f>
        <v>1</v>
      </c>
      <c r="X115" s="108">
        <f>'R P- 2'!BA114</f>
        <v>3</v>
      </c>
      <c r="Y115" s="108">
        <f>'R P- 2'!BG114</f>
        <v>4</v>
      </c>
      <c r="Z115" s="111"/>
      <c r="AA115" s="108"/>
      <c r="AB115" s="108">
        <f>'R P - 3'!Q114</f>
        <v>2.6</v>
      </c>
      <c r="AC115" s="108">
        <f>'R P - 3'!W114</f>
        <v>0</v>
      </c>
      <c r="AD115" s="108">
        <f>'R P - 3'!AC114</f>
        <v>0</v>
      </c>
      <c r="AE115" s="108">
        <f>'R P - 3'!AI114</f>
        <v>0</v>
      </c>
      <c r="AF115" s="108"/>
      <c r="AG115" s="110">
        <f>'R P - 3'!AU114</f>
        <v>0</v>
      </c>
      <c r="AH115" s="110">
        <f>'R P - 3'!BA114</f>
        <v>0</v>
      </c>
      <c r="AI115" s="108">
        <f>'R P - 3'!BG114</f>
        <v>0</v>
      </c>
      <c r="AJ115" s="111"/>
      <c r="AK115" s="108"/>
      <c r="AL115" s="108">
        <f>'R P -4'!Q114</f>
        <v>3</v>
      </c>
      <c r="AM115" s="108">
        <f>'R P -4'!W114</f>
        <v>2</v>
      </c>
      <c r="AN115" s="108">
        <f>'R P -4'!AC114</f>
        <v>2</v>
      </c>
      <c r="AO115" s="108">
        <f>'R P -4'!AI114</f>
        <v>1</v>
      </c>
      <c r="AP115" s="108"/>
      <c r="AQ115" s="108">
        <f>'R P -4'!AU114</f>
        <v>2</v>
      </c>
      <c r="AR115" s="108">
        <f>'R P -4'!BA114</f>
        <v>1</v>
      </c>
      <c r="AS115" s="108">
        <f>'R P -4'!BG114</f>
        <v>3</v>
      </c>
      <c r="AT115" s="111"/>
      <c r="AU115" s="108"/>
      <c r="AV115" s="108">
        <f>'Reflection -1 '!R114</f>
        <v>3</v>
      </c>
      <c r="AW115" s="108"/>
      <c r="AX115" s="108"/>
      <c r="AY115" s="108"/>
      <c r="AZ115" s="108"/>
      <c r="BA115" s="110"/>
      <c r="BB115" s="110">
        <f>'Reflection -1 '!BB114</f>
        <v>3.5</v>
      </c>
      <c r="BC115" s="111"/>
      <c r="BD115" s="108"/>
      <c r="BE115" s="108">
        <f>'Reflection -2'!Q114</f>
        <v>4</v>
      </c>
      <c r="BF115" s="108"/>
      <c r="BG115" s="108"/>
      <c r="BH115" s="108"/>
      <c r="BI115" s="108"/>
      <c r="BJ115" s="108"/>
      <c r="BK115" s="108">
        <f>'Reflection -2'!BA114</f>
        <v>2.5</v>
      </c>
      <c r="BL115" s="111"/>
      <c r="BM115" s="108"/>
      <c r="BN115" s="108">
        <f>'Reflection -3'!Q114</f>
        <v>3.6666666666666665</v>
      </c>
      <c r="BO115" s="108"/>
      <c r="BP115" s="108"/>
      <c r="BQ115" s="108"/>
      <c r="BR115" s="108"/>
      <c r="BS115" s="108"/>
      <c r="BT115" s="108">
        <f>'Reflection -3'!BA114</f>
        <v>1.6666666666666667</v>
      </c>
      <c r="BU115" s="111"/>
      <c r="BV115" s="108"/>
      <c r="BW115" s="108">
        <f>'Reflection -3'!Q114</f>
        <v>3.6666666666666665</v>
      </c>
      <c r="BX115" s="108"/>
      <c r="BY115" s="108"/>
      <c r="BZ115" s="108"/>
      <c r="CA115" s="108"/>
      <c r="CB115" s="108"/>
      <c r="CC115" s="108">
        <f>'Reflection -4'!BA114</f>
        <v>2.5</v>
      </c>
      <c r="CD115" s="111"/>
      <c r="CE115" s="108"/>
      <c r="CF115" s="108"/>
      <c r="CG115" s="108"/>
      <c r="CH115" s="108">
        <f>Table121516589[[#This Row],[Column30]]</f>
        <v>0</v>
      </c>
      <c r="CI115" s="108"/>
      <c r="CJ115" s="108"/>
      <c r="CK115" s="108">
        <f>Table121516589[[#This Row],[Column48]]</f>
        <v>0</v>
      </c>
      <c r="CL115" s="108">
        <f>Table121516589[[#This Row],[Column54]]</f>
        <v>0</v>
      </c>
      <c r="CM115" s="111"/>
      <c r="CN115" s="108"/>
      <c r="CO115" s="108"/>
      <c r="CP115" s="108"/>
      <c r="CQ115" s="108" t="e">
        <f>#REF!</f>
        <v>#REF!</v>
      </c>
      <c r="CR115" s="108"/>
      <c r="CS115" s="108"/>
      <c r="CT115" s="108" t="e">
        <f>#REF!</f>
        <v>#REF!</v>
      </c>
      <c r="CU115" s="108" t="e">
        <f>#REF!</f>
        <v>#REF!</v>
      </c>
      <c r="CV115" s="116"/>
      <c r="CW115" s="108"/>
      <c r="CX115" s="108"/>
      <c r="CY115" s="108"/>
      <c r="CZ115" s="108" t="e">
        <f>#REF!</f>
        <v>#REF!</v>
      </c>
      <c r="DA115" s="108"/>
      <c r="DB115" s="108"/>
      <c r="DC115" s="108" t="e">
        <f>#REF!</f>
        <v>#REF!</v>
      </c>
      <c r="DD115" s="108" t="e">
        <f>#REF!</f>
        <v>#REF!</v>
      </c>
      <c r="DE115" s="116"/>
      <c r="DF115" s="108"/>
      <c r="DG115" s="108"/>
      <c r="DH115" s="108"/>
      <c r="DI115" s="108">
        <f>'D W-4'!AS113</f>
        <v>0</v>
      </c>
      <c r="DJ115" s="108"/>
      <c r="DK115" s="108"/>
      <c r="DL115" s="108"/>
      <c r="DM115" s="108" t="e">
        <f>#REF!</f>
        <v>#REF!</v>
      </c>
      <c r="DN115" s="116"/>
      <c r="DO115" s="112">
        <v>0</v>
      </c>
      <c r="DP11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3.041666666666667</v>
      </c>
      <c r="DQ115" s="108">
        <f>AVERAGE(Table1104611172[[#This Row],[Column4]],Table1104611172[[#This Row],[Column13]],Table1104611172[[#This Row],[Column22]],Table1104611172[[#This Row],[Column31]])</f>
        <v>1.5</v>
      </c>
      <c r="DR11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5" s="108" t="e">
        <f>AVERAGE(Table1104611172[[#This Row],[Column6]],Table1104611172[[#This Row],[Column15]],Table1104611172[[#This Row],[Column24]],Table1104611172[[#This Row],[Column33]])</f>
        <v>#REF!</v>
      </c>
      <c r="DT115" s="112"/>
      <c r="DU11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5" s="108"/>
      <c r="DX115" s="108">
        <f>'R P -4'!CT115</f>
        <v>0</v>
      </c>
      <c r="DY115" s="107" t="e">
        <f>AVERAGE('Reflection -3'!CO115,'Reflection -2'!CN115,'R P -4'!CT115,'R P - 3'!CS115,'R P- 2'!CS115,#REF!)</f>
        <v>#REF!</v>
      </c>
      <c r="DZ115" s="107" t="e">
        <f>AVERAGE('Reflection -3'!CP115,'Reflection -2'!CO115,'R P- 2'!CT115,#REF!)</f>
        <v>#REF!</v>
      </c>
    </row>
    <row r="116" spans="1:130" ht="23.1" customHeight="1" x14ac:dyDescent="0.3">
      <c r="A116" s="5">
        <v>113</v>
      </c>
      <c r="B116" s="5" t="s">
        <v>200</v>
      </c>
      <c r="C116" s="14" t="s">
        <v>201</v>
      </c>
      <c r="D116" s="5" t="s">
        <v>449</v>
      </c>
      <c r="E116" s="5" t="s">
        <v>160</v>
      </c>
      <c r="F116" s="5" t="str">
        <f>REPT(CHAR(160),10)&amp;Table1104611172[[#This Row],[Column1]]</f>
        <v>          B</v>
      </c>
      <c r="G116" s="107"/>
      <c r="H116" s="107">
        <f>'RP 1'!Q115</f>
        <v>2.2000000000000002</v>
      </c>
      <c r="I116" s="107">
        <f>'RP 1'!W115</f>
        <v>3</v>
      </c>
      <c r="J116" s="107" t="e">
        <f>'RP 1'!#REF!</f>
        <v>#REF!</v>
      </c>
      <c r="K116" s="107" t="e">
        <f>'RP 1'!#REF!</f>
        <v>#REF!</v>
      </c>
      <c r="L116" s="107"/>
      <c r="M116" s="107">
        <f>'RP 1'!AU115</f>
        <v>3</v>
      </c>
      <c r="N116" s="107">
        <f>'RP 1'!AZ115</f>
        <v>3</v>
      </c>
      <c r="O116" s="107">
        <f>'RP 1'!BG115</f>
        <v>0</v>
      </c>
      <c r="P116" s="113"/>
      <c r="Q116" s="107"/>
      <c r="R116" s="107">
        <f>'R P- 2'!Q115</f>
        <v>2.4</v>
      </c>
      <c r="S116" s="107">
        <f>'R P- 2'!W115</f>
        <v>2.3333333333333335</v>
      </c>
      <c r="T116" s="107">
        <f>'R P- 2'!AC115</f>
        <v>2.5</v>
      </c>
      <c r="U116" s="107">
        <f>'R P- 2'!AI115</f>
        <v>2.5</v>
      </c>
      <c r="V116" s="107"/>
      <c r="W116" s="107">
        <f>'R P- 2'!AU115</f>
        <v>2</v>
      </c>
      <c r="X116" s="107">
        <f>'R P- 2'!BA115</f>
        <v>1.9166666666666667</v>
      </c>
      <c r="Y116" s="107">
        <f>'R P- 2'!BG115</f>
        <v>3</v>
      </c>
      <c r="Z116" s="113"/>
      <c r="AA116" s="107"/>
      <c r="AB116" s="107">
        <f>'R P - 3'!Q115</f>
        <v>2</v>
      </c>
      <c r="AC116" s="107">
        <f>'R P - 3'!W115</f>
        <v>2.6666666666666665</v>
      </c>
      <c r="AD116" s="107">
        <f>'R P - 3'!AC115</f>
        <v>1.5</v>
      </c>
      <c r="AE116" s="107">
        <f>'R P - 3'!AI115</f>
        <v>3</v>
      </c>
      <c r="AF116" s="107"/>
      <c r="AG116" s="112">
        <f>'R P - 3'!AU115</f>
        <v>2.6666666666666665</v>
      </c>
      <c r="AH116" s="112">
        <f>'R P - 3'!BA115</f>
        <v>0</v>
      </c>
      <c r="AI116" s="107">
        <f>'R P - 3'!BG115</f>
        <v>0</v>
      </c>
      <c r="AJ116" s="113"/>
      <c r="AK116" s="107"/>
      <c r="AL116" s="107">
        <f>'R P -4'!Q115</f>
        <v>1</v>
      </c>
      <c r="AM116" s="107">
        <f>'R P -4'!W115</f>
        <v>1</v>
      </c>
      <c r="AN116" s="107">
        <f>'R P -4'!AC115</f>
        <v>1</v>
      </c>
      <c r="AO116" s="107">
        <f>'R P -4'!AI115</f>
        <v>1</v>
      </c>
      <c r="AP116" s="107"/>
      <c r="AQ116" s="107">
        <f>'R P -4'!AU115</f>
        <v>1</v>
      </c>
      <c r="AR116" s="107">
        <f>'R P -4'!BA115</f>
        <v>1</v>
      </c>
      <c r="AS116" s="107">
        <f>'R P -4'!BG115</f>
        <v>1</v>
      </c>
      <c r="AT116" s="113"/>
      <c r="AU116" s="107"/>
      <c r="AV116" s="107">
        <f>'Reflection -1 '!R115</f>
        <v>0</v>
      </c>
      <c r="AW116" s="107"/>
      <c r="AX116" s="107"/>
      <c r="AY116" s="107"/>
      <c r="AZ116" s="107"/>
      <c r="BA116" s="112"/>
      <c r="BB116" s="112">
        <f>'Reflection -1 '!BB115</f>
        <v>0</v>
      </c>
      <c r="BC116" s="113"/>
      <c r="BD116" s="107"/>
      <c r="BE116" s="107">
        <f>'Reflection -2'!Q115</f>
        <v>3.6666666666666665</v>
      </c>
      <c r="BF116" s="107"/>
      <c r="BG116" s="107"/>
      <c r="BH116" s="107"/>
      <c r="BI116" s="107"/>
      <c r="BJ116" s="107"/>
      <c r="BK116" s="107">
        <f>'Reflection -2'!BA115</f>
        <v>2.5</v>
      </c>
      <c r="BL116" s="113"/>
      <c r="BM116" s="107"/>
      <c r="BN116" s="107">
        <f>'Reflection -3'!Q115</f>
        <v>0</v>
      </c>
      <c r="BO116" s="107"/>
      <c r="BP116" s="107"/>
      <c r="BQ116" s="107"/>
      <c r="BR116" s="107"/>
      <c r="BS116" s="107"/>
      <c r="BT116" s="107">
        <f>'Reflection -3'!BA115</f>
        <v>0</v>
      </c>
      <c r="BU116" s="113"/>
      <c r="BV116" s="107"/>
      <c r="BW116" s="107">
        <f>'Reflection -3'!Q115</f>
        <v>0</v>
      </c>
      <c r="BX116" s="107"/>
      <c r="BY116" s="107"/>
      <c r="BZ116" s="107"/>
      <c r="CA116" s="107"/>
      <c r="CB116" s="107"/>
      <c r="CC116" s="107">
        <f>'Reflection -4'!BA115</f>
        <v>2.5</v>
      </c>
      <c r="CD116" s="113"/>
      <c r="CE116" s="107"/>
      <c r="CF116" s="107"/>
      <c r="CG116" s="107"/>
      <c r="CH116" s="107">
        <f>Table121516589[[#This Row],[Column30]]</f>
        <v>0</v>
      </c>
      <c r="CI116" s="107"/>
      <c r="CJ116" s="107"/>
      <c r="CK116" s="107">
        <f>Table121516589[[#This Row],[Column48]]</f>
        <v>0</v>
      </c>
      <c r="CL116" s="107">
        <f>Table121516589[[#This Row],[Column54]]</f>
        <v>0</v>
      </c>
      <c r="CM116" s="113"/>
      <c r="CN116" s="107"/>
      <c r="CO116" s="107"/>
      <c r="CP116" s="107"/>
      <c r="CQ116" s="107" t="e">
        <f>#REF!</f>
        <v>#REF!</v>
      </c>
      <c r="CR116" s="107"/>
      <c r="CS116" s="107"/>
      <c r="CT116" s="107" t="e">
        <f>#REF!</f>
        <v>#REF!</v>
      </c>
      <c r="CU116" s="107" t="e">
        <f>#REF!</f>
        <v>#REF!</v>
      </c>
      <c r="CV116" s="109"/>
      <c r="CW116" s="107"/>
      <c r="CX116" s="107"/>
      <c r="CY116" s="107"/>
      <c r="CZ116" s="107" t="e">
        <f>#REF!</f>
        <v>#REF!</v>
      </c>
      <c r="DA116" s="107"/>
      <c r="DB116" s="107"/>
      <c r="DC116" s="107" t="e">
        <f>#REF!</f>
        <v>#REF!</v>
      </c>
      <c r="DD116" s="107" t="e">
        <f>#REF!</f>
        <v>#REF!</v>
      </c>
      <c r="DE116" s="109"/>
      <c r="DF116" s="107"/>
      <c r="DG116" s="107"/>
      <c r="DH116" s="107"/>
      <c r="DI116" s="107">
        <f>'D W-4'!AS114</f>
        <v>0</v>
      </c>
      <c r="DJ116" s="107"/>
      <c r="DK116" s="107"/>
      <c r="DL116" s="107"/>
      <c r="DM116" s="107" t="e">
        <f>#REF!</f>
        <v>#REF!</v>
      </c>
      <c r="DN116" s="109"/>
      <c r="DO116" s="112">
        <v>0</v>
      </c>
      <c r="DP11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1.4083333333333332</v>
      </c>
      <c r="DQ116" s="107">
        <f>AVERAGE(Table1104611172[[#This Row],[Column4]],Table1104611172[[#This Row],[Column13]],Table1104611172[[#This Row],[Column22]],Table1104611172[[#This Row],[Column31]])</f>
        <v>2.25</v>
      </c>
      <c r="DR11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6" s="107" t="e">
        <f>AVERAGE(Table1104611172[[#This Row],[Column6]],Table1104611172[[#This Row],[Column15]],Table1104611172[[#This Row],[Column24]],Table1104611172[[#This Row],[Column33]])</f>
        <v>#REF!</v>
      </c>
      <c r="DT116" s="112"/>
      <c r="DU11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6" s="108"/>
      <c r="DX116" s="108">
        <f>'R P -4'!CT116</f>
        <v>0</v>
      </c>
      <c r="DY116" s="108" t="e">
        <f>AVERAGE('Reflection -3'!CO116,'Reflection -2'!CN116,'R P -4'!CT116,'R P - 3'!CS116,'R P- 2'!CS116,#REF!)</f>
        <v>#REF!</v>
      </c>
      <c r="DZ116" s="108" t="e">
        <f>AVERAGE('Reflection -3'!CP116,'Reflection -2'!CO116,'R P- 2'!CT116,#REF!)</f>
        <v>#REF!</v>
      </c>
    </row>
    <row r="117" spans="1:130" ht="23.1" customHeight="1" x14ac:dyDescent="0.3">
      <c r="A117" s="5">
        <v>114</v>
      </c>
      <c r="B117" s="5" t="s">
        <v>216</v>
      </c>
      <c r="C117" s="14" t="s">
        <v>217</v>
      </c>
      <c r="D117" s="5" t="s">
        <v>449</v>
      </c>
      <c r="E117" s="5" t="s">
        <v>160</v>
      </c>
      <c r="F117" s="5" t="str">
        <f>REPT(CHAR(160),10)&amp;Table1104611172[[#This Row],[Column1]]</f>
        <v>          B</v>
      </c>
      <c r="G117" s="108"/>
      <c r="H117" s="108">
        <f>'RP 1'!Q116</f>
        <v>2</v>
      </c>
      <c r="I117" s="108">
        <f>'RP 1'!W116</f>
        <v>2</v>
      </c>
      <c r="J117" s="108" t="e">
        <f>'RP 1'!#REF!</f>
        <v>#REF!</v>
      </c>
      <c r="K117" s="108" t="e">
        <f>'RP 1'!#REF!</f>
        <v>#REF!</v>
      </c>
      <c r="L117" s="108"/>
      <c r="M117" s="108">
        <f>'RP 1'!AU116</f>
        <v>2</v>
      </c>
      <c r="N117" s="108">
        <f>'RP 1'!AZ116</f>
        <v>1</v>
      </c>
      <c r="O117" s="108">
        <f>'RP 1'!BG116</f>
        <v>0</v>
      </c>
      <c r="P117" s="111"/>
      <c r="Q117" s="108"/>
      <c r="R117" s="108">
        <f>'R P- 2'!Q116</f>
        <v>2</v>
      </c>
      <c r="S117" s="108">
        <f>'R P- 2'!W116</f>
        <v>2</v>
      </c>
      <c r="T117" s="108">
        <f>'R P- 2'!AC116</f>
        <v>2</v>
      </c>
      <c r="U117" s="108">
        <f>'R P- 2'!AI116</f>
        <v>2</v>
      </c>
      <c r="V117" s="108"/>
      <c r="W117" s="108">
        <f>'R P- 2'!AU116</f>
        <v>2</v>
      </c>
      <c r="X117" s="108">
        <f>'R P- 2'!BA116</f>
        <v>1.8333333333333333</v>
      </c>
      <c r="Y117" s="108">
        <f>'R P- 2'!BG116</f>
        <v>2</v>
      </c>
      <c r="Z117" s="111"/>
      <c r="AA117" s="108"/>
      <c r="AB117" s="108" t="str">
        <f>'R P - 3'!Q116</f>
        <v>0</v>
      </c>
      <c r="AC117" s="108" t="str">
        <f>'R P - 3'!W116</f>
        <v>0</v>
      </c>
      <c r="AD117" s="108">
        <f>'R P - 3'!AC116</f>
        <v>0</v>
      </c>
      <c r="AE117" s="108" t="str">
        <f>'R P - 3'!AI116</f>
        <v>0</v>
      </c>
      <c r="AF117" s="108"/>
      <c r="AG117" s="110" t="str">
        <f>'R P - 3'!AU116</f>
        <v>0</v>
      </c>
      <c r="AH117" s="110" t="str">
        <f>'R P - 3'!BA116</f>
        <v>0</v>
      </c>
      <c r="AI117" s="108" t="str">
        <f>'R P - 3'!BG116</f>
        <v>0</v>
      </c>
      <c r="AJ117" s="111"/>
      <c r="AK117" s="108"/>
      <c r="AL117" s="108" t="str">
        <f>'R P -4'!Q116</f>
        <v>0</v>
      </c>
      <c r="AM117" s="108" t="str">
        <f>'R P -4'!W116</f>
        <v>0</v>
      </c>
      <c r="AN117" s="108" t="str">
        <f>'R P -4'!AC116</f>
        <v>0</v>
      </c>
      <c r="AO117" s="108" t="str">
        <f>'R P -4'!AI116</f>
        <v>0</v>
      </c>
      <c r="AP117" s="108"/>
      <c r="AQ117" s="108" t="str">
        <f>'R P -4'!AU116</f>
        <v>0</v>
      </c>
      <c r="AR117" s="108" t="str">
        <f>'R P -4'!BA116</f>
        <v>0</v>
      </c>
      <c r="AS117" s="108" t="str">
        <f>'R P -4'!BG116</f>
        <v>0</v>
      </c>
      <c r="AT117" s="111"/>
      <c r="AU117" s="108"/>
      <c r="AV117" s="108">
        <f>'Reflection -1 '!R116</f>
        <v>2.6666666666666665</v>
      </c>
      <c r="AW117" s="108"/>
      <c r="AX117" s="108"/>
      <c r="AY117" s="108"/>
      <c r="AZ117" s="108"/>
      <c r="BA117" s="110"/>
      <c r="BB117" s="110">
        <f>'Reflection -1 '!BB116</f>
        <v>4</v>
      </c>
      <c r="BC117" s="111"/>
      <c r="BD117" s="108"/>
      <c r="BE117" s="108">
        <f>'Reflection -2'!Q116</f>
        <v>0</v>
      </c>
      <c r="BF117" s="108"/>
      <c r="BG117" s="108"/>
      <c r="BH117" s="108"/>
      <c r="BI117" s="108"/>
      <c r="BJ117" s="108"/>
      <c r="BK117" s="108">
        <f>'Reflection -2'!BA116</f>
        <v>0</v>
      </c>
      <c r="BL117" s="111"/>
      <c r="BM117" s="108"/>
      <c r="BN117" s="108">
        <f>'Reflection -3'!Q116</f>
        <v>0</v>
      </c>
      <c r="BO117" s="108"/>
      <c r="BP117" s="108"/>
      <c r="BQ117" s="108"/>
      <c r="BR117" s="108"/>
      <c r="BS117" s="108"/>
      <c r="BT117" s="108">
        <f>'Reflection -3'!BA116</f>
        <v>1.6666666666666667</v>
      </c>
      <c r="BU117" s="111"/>
      <c r="BV117" s="108"/>
      <c r="BW117" s="108">
        <f>'Reflection -3'!Q116</f>
        <v>0</v>
      </c>
      <c r="BX117" s="108"/>
      <c r="BY117" s="108"/>
      <c r="BZ117" s="108"/>
      <c r="CA117" s="108"/>
      <c r="CB117" s="108"/>
      <c r="CC117" s="108">
        <f>'Reflection -4'!BA116</f>
        <v>0</v>
      </c>
      <c r="CD117" s="111"/>
      <c r="CE117" s="108"/>
      <c r="CF117" s="108"/>
      <c r="CG117" s="108"/>
      <c r="CH117" s="108">
        <f>Table121516589[[#This Row],[Column30]]</f>
        <v>0</v>
      </c>
      <c r="CI117" s="108"/>
      <c r="CJ117" s="108"/>
      <c r="CK117" s="108">
        <f>Table121516589[[#This Row],[Column48]]</f>
        <v>0</v>
      </c>
      <c r="CL117" s="108">
        <f>Table121516589[[#This Row],[Column54]]</f>
        <v>0</v>
      </c>
      <c r="CM117" s="111"/>
      <c r="CN117" s="108"/>
      <c r="CO117" s="108"/>
      <c r="CP117" s="108"/>
      <c r="CQ117" s="108" t="e">
        <f>#REF!</f>
        <v>#REF!</v>
      </c>
      <c r="CR117" s="108"/>
      <c r="CS117" s="108"/>
      <c r="CT117" s="108" t="e">
        <f>#REF!</f>
        <v>#REF!</v>
      </c>
      <c r="CU117" s="108" t="e">
        <f>#REF!</f>
        <v>#REF!</v>
      </c>
      <c r="CV117" s="116"/>
      <c r="CW117" s="108"/>
      <c r="CX117" s="108"/>
      <c r="CY117" s="108"/>
      <c r="CZ117" s="108" t="e">
        <f>#REF!</f>
        <v>#REF!</v>
      </c>
      <c r="DA117" s="108"/>
      <c r="DB117" s="108"/>
      <c r="DC117" s="108" t="e">
        <f>#REF!</f>
        <v>#REF!</v>
      </c>
      <c r="DD117" s="108" t="e">
        <f>#REF!</f>
        <v>#REF!</v>
      </c>
      <c r="DE117" s="116"/>
      <c r="DF117" s="108"/>
      <c r="DG117" s="108"/>
      <c r="DH117" s="108"/>
      <c r="DI117" s="108">
        <f>'D W-4'!AS115</f>
        <v>0</v>
      </c>
      <c r="DJ117" s="108"/>
      <c r="DK117" s="108"/>
      <c r="DL117" s="108"/>
      <c r="DM117" s="108" t="e">
        <f>#REF!</f>
        <v>#REF!</v>
      </c>
      <c r="DN117" s="116"/>
      <c r="DO117" s="112">
        <v>0</v>
      </c>
      <c r="DP11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1.1111111111111109</v>
      </c>
      <c r="DQ117" s="108">
        <f>AVERAGE(Table1104611172[[#This Row],[Column4]],Table1104611172[[#This Row],[Column13]],Table1104611172[[#This Row],[Column22]],Table1104611172[[#This Row],[Column31]])</f>
        <v>2</v>
      </c>
      <c r="DR11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7" s="108" t="e">
        <f>AVERAGE(Table1104611172[[#This Row],[Column6]],Table1104611172[[#This Row],[Column15]],Table1104611172[[#This Row],[Column24]],Table1104611172[[#This Row],[Column33]])</f>
        <v>#REF!</v>
      </c>
      <c r="DT117" s="112"/>
      <c r="DU11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7" s="108"/>
      <c r="DX117" s="108">
        <f>'R P -4'!CT117</f>
        <v>0</v>
      </c>
      <c r="DY117" s="107" t="e">
        <f>AVERAGE('Reflection -3'!CO117,'Reflection -2'!CN117,'R P -4'!CT117,'R P - 3'!CS117,'R P- 2'!CS117,#REF!)</f>
        <v>#REF!</v>
      </c>
      <c r="DZ117" s="107" t="e">
        <f>AVERAGE('Reflection -3'!CP117,'Reflection -2'!CO117,'R P- 2'!CT117,#REF!)</f>
        <v>#REF!</v>
      </c>
    </row>
    <row r="118" spans="1:130" ht="23.1" customHeight="1" x14ac:dyDescent="0.3">
      <c r="A118" s="5">
        <v>115</v>
      </c>
      <c r="B118" s="5" t="s">
        <v>234</v>
      </c>
      <c r="C118" s="14" t="s">
        <v>235</v>
      </c>
      <c r="D118" s="5" t="s">
        <v>449</v>
      </c>
      <c r="E118" s="5" t="s">
        <v>160</v>
      </c>
      <c r="F118" s="5" t="str">
        <f>REPT(CHAR(160),10)&amp;Table1104611172[[#This Row],[Column1]]</f>
        <v>          B</v>
      </c>
      <c r="G118" s="107"/>
      <c r="H118" s="107">
        <f>'RP 1'!Q117</f>
        <v>2</v>
      </c>
      <c r="I118" s="107">
        <f>'RP 1'!W117</f>
        <v>2</v>
      </c>
      <c r="J118" s="107" t="e">
        <f>'RP 1'!#REF!</f>
        <v>#REF!</v>
      </c>
      <c r="K118" s="107" t="e">
        <f>'RP 1'!#REF!</f>
        <v>#REF!</v>
      </c>
      <c r="L118" s="107"/>
      <c r="M118" s="107">
        <f>'RP 1'!AU117</f>
        <v>2</v>
      </c>
      <c r="N118" s="107">
        <f>'RP 1'!AZ117</f>
        <v>1</v>
      </c>
      <c r="O118" s="107">
        <f>'RP 1'!BG117</f>
        <v>0</v>
      </c>
      <c r="P118" s="113"/>
      <c r="Q118" s="107"/>
      <c r="R118" s="107">
        <f>'R P- 2'!Q117</f>
        <v>2</v>
      </c>
      <c r="S118" s="107">
        <f>'R P- 2'!W117</f>
        <v>2</v>
      </c>
      <c r="T118" s="107">
        <f>'R P- 2'!AC117</f>
        <v>2</v>
      </c>
      <c r="U118" s="107">
        <f>'R P- 2'!AI117</f>
        <v>2</v>
      </c>
      <c r="V118" s="107"/>
      <c r="W118" s="107">
        <f>'R P- 2'!AU117</f>
        <v>2</v>
      </c>
      <c r="X118" s="107">
        <f>'R P- 2'!BA117</f>
        <v>1.8333333333333333</v>
      </c>
      <c r="Y118" s="107">
        <f>'R P- 2'!BG117</f>
        <v>2</v>
      </c>
      <c r="Z118" s="113"/>
      <c r="AA118" s="107"/>
      <c r="AB118" s="107" t="str">
        <f>'R P - 3'!Q117</f>
        <v>0</v>
      </c>
      <c r="AC118" s="107" t="str">
        <f>'R P - 3'!W117</f>
        <v>0</v>
      </c>
      <c r="AD118" s="107">
        <f>'R P - 3'!AC117</f>
        <v>0</v>
      </c>
      <c r="AE118" s="107" t="str">
        <f>'R P - 3'!AI117</f>
        <v>0</v>
      </c>
      <c r="AF118" s="107"/>
      <c r="AG118" s="112" t="str">
        <f>'R P - 3'!AU117</f>
        <v>0</v>
      </c>
      <c r="AH118" s="112" t="str">
        <f>'R P - 3'!BA117</f>
        <v>0</v>
      </c>
      <c r="AI118" s="107" t="str">
        <f>'R P - 3'!BG117</f>
        <v>0</v>
      </c>
      <c r="AJ118" s="113"/>
      <c r="AK118" s="107"/>
      <c r="AL118" s="107" t="str">
        <f>'R P -4'!Q117</f>
        <v>0</v>
      </c>
      <c r="AM118" s="107" t="str">
        <f>'R P -4'!W117</f>
        <v>0</v>
      </c>
      <c r="AN118" s="107" t="str">
        <f>'R P -4'!AC117</f>
        <v>0</v>
      </c>
      <c r="AO118" s="107" t="str">
        <f>'R P -4'!AI117</f>
        <v>0</v>
      </c>
      <c r="AP118" s="107"/>
      <c r="AQ118" s="107" t="str">
        <f>'R P -4'!AU117</f>
        <v>0</v>
      </c>
      <c r="AR118" s="107" t="str">
        <f>'R P -4'!BA117</f>
        <v>0</v>
      </c>
      <c r="AS118" s="107" t="str">
        <f>'R P -4'!BG117</f>
        <v>0</v>
      </c>
      <c r="AT118" s="113"/>
      <c r="AU118" s="107"/>
      <c r="AV118" s="107">
        <f>'Reflection -1 '!R117</f>
        <v>2</v>
      </c>
      <c r="AW118" s="107"/>
      <c r="AX118" s="107"/>
      <c r="AY118" s="107"/>
      <c r="AZ118" s="107"/>
      <c r="BA118" s="112"/>
      <c r="BB118" s="112">
        <f>'Reflection -1 '!BB117</f>
        <v>3.5</v>
      </c>
      <c r="BC118" s="113"/>
      <c r="BD118" s="107"/>
      <c r="BE118" s="107">
        <f>'Reflection -2'!Q117</f>
        <v>3</v>
      </c>
      <c r="BF118" s="107"/>
      <c r="BG118" s="107"/>
      <c r="BH118" s="107"/>
      <c r="BI118" s="107"/>
      <c r="BJ118" s="107"/>
      <c r="BK118" s="107">
        <f>'Reflection -2'!BA117</f>
        <v>2.5</v>
      </c>
      <c r="BL118" s="113"/>
      <c r="BM118" s="107"/>
      <c r="BN118" s="107">
        <f>'Reflection -3'!Q117</f>
        <v>2</v>
      </c>
      <c r="BO118" s="107"/>
      <c r="BP118" s="107"/>
      <c r="BQ118" s="107"/>
      <c r="BR118" s="107"/>
      <c r="BS118" s="107"/>
      <c r="BT118" s="107">
        <f>'Reflection -3'!BA117</f>
        <v>1.6666666666666667</v>
      </c>
      <c r="BU118" s="113"/>
      <c r="BV118" s="107"/>
      <c r="BW118" s="107">
        <f>'Reflection -3'!Q117</f>
        <v>2</v>
      </c>
      <c r="BX118" s="107"/>
      <c r="BY118" s="107"/>
      <c r="BZ118" s="107"/>
      <c r="CA118" s="107"/>
      <c r="CB118" s="107"/>
      <c r="CC118" s="107">
        <f>'Reflection -4'!BA117</f>
        <v>2.5</v>
      </c>
      <c r="CD118" s="113"/>
      <c r="CE118" s="107"/>
      <c r="CF118" s="107"/>
      <c r="CG118" s="107"/>
      <c r="CH118" s="107">
        <f>Table121516589[[#This Row],[Column30]]</f>
        <v>0</v>
      </c>
      <c r="CI118" s="107"/>
      <c r="CJ118" s="107"/>
      <c r="CK118" s="107">
        <f>Table121516589[[#This Row],[Column48]]</f>
        <v>0</v>
      </c>
      <c r="CL118" s="107">
        <f>Table121516589[[#This Row],[Column54]]</f>
        <v>0</v>
      </c>
      <c r="CM118" s="113"/>
      <c r="CN118" s="107"/>
      <c r="CO118" s="107"/>
      <c r="CP118" s="107"/>
      <c r="CQ118" s="107" t="e">
        <f>#REF!</f>
        <v>#REF!</v>
      </c>
      <c r="CR118" s="107"/>
      <c r="CS118" s="107"/>
      <c r="CT118" s="107" t="e">
        <f>#REF!</f>
        <v>#REF!</v>
      </c>
      <c r="CU118" s="107" t="e">
        <f>#REF!</f>
        <v>#REF!</v>
      </c>
      <c r="CV118" s="109"/>
      <c r="CW118" s="107"/>
      <c r="CX118" s="107"/>
      <c r="CY118" s="107"/>
      <c r="CZ118" s="107" t="e">
        <f>#REF!</f>
        <v>#REF!</v>
      </c>
      <c r="DA118" s="107"/>
      <c r="DB118" s="107"/>
      <c r="DC118" s="107" t="e">
        <f>#REF!</f>
        <v>#REF!</v>
      </c>
      <c r="DD118" s="107" t="e">
        <f>#REF!</f>
        <v>#REF!</v>
      </c>
      <c r="DE118" s="109"/>
      <c r="DF118" s="107"/>
      <c r="DG118" s="107"/>
      <c r="DH118" s="107"/>
      <c r="DI118" s="107">
        <f>'D W-4'!AS116</f>
        <v>0</v>
      </c>
      <c r="DJ118" s="107"/>
      <c r="DK118" s="107"/>
      <c r="DL118" s="107"/>
      <c r="DM118" s="107" t="e">
        <f>#REF!</f>
        <v>#REF!</v>
      </c>
      <c r="DN118" s="109"/>
      <c r="DO118" s="112">
        <v>0</v>
      </c>
      <c r="DP11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2.1666666666666665</v>
      </c>
      <c r="DQ118" s="107">
        <f>AVERAGE(Table1104611172[[#This Row],[Column4]],Table1104611172[[#This Row],[Column13]],Table1104611172[[#This Row],[Column22]],Table1104611172[[#This Row],[Column31]])</f>
        <v>2</v>
      </c>
      <c r="DR11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8" s="107" t="e">
        <f>AVERAGE(Table1104611172[[#This Row],[Column6]],Table1104611172[[#This Row],[Column15]],Table1104611172[[#This Row],[Column24]],Table1104611172[[#This Row],[Column33]])</f>
        <v>#REF!</v>
      </c>
      <c r="DT118" s="112"/>
      <c r="DU11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8" s="108"/>
      <c r="DX118" s="108">
        <f>'R P -4'!CT118</f>
        <v>0</v>
      </c>
      <c r="DY118" s="108" t="e">
        <f>AVERAGE('Reflection -3'!CO118,'Reflection -2'!CN118,'R P -4'!CT118,'R P - 3'!CS118,'R P- 2'!CS118,#REF!)</f>
        <v>#REF!</v>
      </c>
      <c r="DZ118" s="108" t="e">
        <f>AVERAGE('Reflection -3'!CP118,'Reflection -2'!CO118,'R P- 2'!CT118,#REF!)</f>
        <v>#REF!</v>
      </c>
    </row>
    <row r="119" spans="1:130" ht="23.1" customHeight="1" x14ac:dyDescent="0.3">
      <c r="A119" s="5">
        <v>116</v>
      </c>
      <c r="B119" s="5" t="s">
        <v>353</v>
      </c>
      <c r="C119" s="14" t="s">
        <v>354</v>
      </c>
      <c r="D119" s="5" t="s">
        <v>543</v>
      </c>
      <c r="E119" s="5" t="s">
        <v>492</v>
      </c>
      <c r="F119" s="5" t="str">
        <f>REPT(CHAR(160),10)&amp;Table1104611172[[#This Row],[Column1]]</f>
        <v>          C</v>
      </c>
      <c r="G119" s="108"/>
      <c r="H119" s="108" t="str">
        <f>'RP 1'!Q118</f>
        <v>0</v>
      </c>
      <c r="I119" s="108" t="str">
        <f>'RP 1'!W118</f>
        <v>0</v>
      </c>
      <c r="J119" s="108" t="e">
        <f>'RP 1'!#REF!</f>
        <v>#REF!</v>
      </c>
      <c r="K119" s="108" t="e">
        <f>'RP 1'!#REF!</f>
        <v>#REF!</v>
      </c>
      <c r="L119" s="108"/>
      <c r="M119" s="108" t="str">
        <f>'RP 1'!AU118</f>
        <v>0</v>
      </c>
      <c r="N119" s="108" t="str">
        <f>'RP 1'!AZ118</f>
        <v>0</v>
      </c>
      <c r="O119" s="108" t="str">
        <f>'RP 1'!BG118</f>
        <v>0</v>
      </c>
      <c r="P119" s="111"/>
      <c r="Q119" s="108"/>
      <c r="R119" s="108" t="str">
        <f>'R P- 2'!Q118</f>
        <v>0</v>
      </c>
      <c r="S119" s="108" t="str">
        <f>'R P- 2'!W118</f>
        <v>0</v>
      </c>
      <c r="T119" s="108" t="str">
        <f>'R P- 2'!AC118</f>
        <v>0</v>
      </c>
      <c r="U119" s="108" t="str">
        <f>'R P- 2'!AI118</f>
        <v>0</v>
      </c>
      <c r="V119" s="108"/>
      <c r="W119" s="108" t="str">
        <f>'R P- 2'!AU118</f>
        <v>0</v>
      </c>
      <c r="X119" s="108" t="str">
        <f>'R P- 2'!BA118</f>
        <v>0</v>
      </c>
      <c r="Y119" s="108" t="str">
        <f>'R P- 2'!BG118</f>
        <v>0</v>
      </c>
      <c r="Z119" s="111"/>
      <c r="AA119" s="108"/>
      <c r="AB119" s="108" t="str">
        <f>'R P - 3'!Q118</f>
        <v>0</v>
      </c>
      <c r="AC119" s="108" t="str">
        <f>'R P - 3'!W118</f>
        <v>0</v>
      </c>
      <c r="AD119" s="108">
        <f>'R P - 3'!AC118</f>
        <v>0</v>
      </c>
      <c r="AE119" s="108" t="str">
        <f>'R P - 3'!AI118</f>
        <v>0</v>
      </c>
      <c r="AF119" s="108"/>
      <c r="AG119" s="110" t="str">
        <f>'R P - 3'!AU118</f>
        <v>0</v>
      </c>
      <c r="AH119" s="110" t="str">
        <f>'R P - 3'!BA118</f>
        <v>0</v>
      </c>
      <c r="AI119" s="108" t="str">
        <f>'R P - 3'!BG118</f>
        <v>0</v>
      </c>
      <c r="AJ119" s="111"/>
      <c r="AK119" s="108"/>
      <c r="AL119" s="108" t="str">
        <f>'R P -4'!Q118</f>
        <v>0</v>
      </c>
      <c r="AM119" s="108" t="str">
        <f>'R P -4'!W118</f>
        <v>0</v>
      </c>
      <c r="AN119" s="108" t="str">
        <f>'R P -4'!AC118</f>
        <v>0</v>
      </c>
      <c r="AO119" s="108" t="str">
        <f>'R P -4'!AI118</f>
        <v>0</v>
      </c>
      <c r="AP119" s="108"/>
      <c r="AQ119" s="108" t="str">
        <f>'R P -4'!AU118</f>
        <v>0</v>
      </c>
      <c r="AR119" s="108" t="str">
        <f>'R P -4'!BA118</f>
        <v>0</v>
      </c>
      <c r="AS119" s="108" t="str">
        <f>'R P -4'!BG118</f>
        <v>0</v>
      </c>
      <c r="AT119" s="111"/>
      <c r="AU119" s="108"/>
      <c r="AV119" s="108" t="str">
        <f>'Reflection -1 '!R118</f>
        <v>0</v>
      </c>
      <c r="AW119" s="108"/>
      <c r="AX119" s="108"/>
      <c r="AY119" s="108"/>
      <c r="AZ119" s="108"/>
      <c r="BA119" s="110"/>
      <c r="BB119" s="110" t="str">
        <f>'Reflection -1 '!BB118</f>
        <v>0</v>
      </c>
      <c r="BC119" s="111"/>
      <c r="BD119" s="108"/>
      <c r="BE119" s="108" t="str">
        <f>'Reflection -2'!Q118</f>
        <v>0</v>
      </c>
      <c r="BF119" s="108"/>
      <c r="BG119" s="108"/>
      <c r="BH119" s="108"/>
      <c r="BI119" s="108"/>
      <c r="BJ119" s="108"/>
      <c r="BK119" s="108" t="str">
        <f>'Reflection -2'!BA118</f>
        <v>0</v>
      </c>
      <c r="BL119" s="111"/>
      <c r="BM119" s="108"/>
      <c r="BN119" s="108" t="str">
        <f>'Reflection -3'!Q118</f>
        <v>0</v>
      </c>
      <c r="BO119" s="108"/>
      <c r="BP119" s="108"/>
      <c r="BQ119" s="108"/>
      <c r="BR119" s="108"/>
      <c r="BS119" s="108"/>
      <c r="BT119" s="108" t="str">
        <f>'Reflection -3'!BA118</f>
        <v>0</v>
      </c>
      <c r="BU119" s="111"/>
      <c r="BV119" s="108"/>
      <c r="BW119" s="108" t="str">
        <f>'Reflection -3'!Q118</f>
        <v>0</v>
      </c>
      <c r="BX119" s="108"/>
      <c r="BY119" s="108"/>
      <c r="BZ119" s="108"/>
      <c r="CA119" s="108"/>
      <c r="CB119" s="108"/>
      <c r="CC119" s="108" t="str">
        <f>'Reflection -4'!BA118</f>
        <v>0</v>
      </c>
      <c r="CD119" s="111"/>
      <c r="CE119" s="108"/>
      <c r="CF119" s="108"/>
      <c r="CG119" s="108"/>
      <c r="CH119" s="108">
        <f>Table121516589[[#This Row],[Column30]]</f>
        <v>0</v>
      </c>
      <c r="CI119" s="108"/>
      <c r="CJ119" s="108"/>
      <c r="CK119" s="108">
        <f>Table121516589[[#This Row],[Column48]]</f>
        <v>0</v>
      </c>
      <c r="CL119" s="108">
        <f>Table121516589[[#This Row],[Column54]]</f>
        <v>0</v>
      </c>
      <c r="CM119" s="111"/>
      <c r="CN119" s="108"/>
      <c r="CO119" s="108"/>
      <c r="CP119" s="108"/>
      <c r="CQ119" s="108" t="e">
        <f>#REF!</f>
        <v>#REF!</v>
      </c>
      <c r="CR119" s="108"/>
      <c r="CS119" s="108"/>
      <c r="CT119" s="108" t="e">
        <f>#REF!</f>
        <v>#REF!</v>
      </c>
      <c r="CU119" s="108" t="e">
        <f>#REF!</f>
        <v>#REF!</v>
      </c>
      <c r="CV119" s="116"/>
      <c r="CW119" s="108"/>
      <c r="CX119" s="108"/>
      <c r="CY119" s="108"/>
      <c r="CZ119" s="108" t="e">
        <f>#REF!</f>
        <v>#REF!</v>
      </c>
      <c r="DA119" s="108"/>
      <c r="DB119" s="108"/>
      <c r="DC119" s="108" t="e">
        <f>#REF!</f>
        <v>#REF!</v>
      </c>
      <c r="DD119" s="108" t="e">
        <f>#REF!</f>
        <v>#REF!</v>
      </c>
      <c r="DE119" s="116"/>
      <c r="DF119" s="108"/>
      <c r="DG119" s="108"/>
      <c r="DH119" s="108"/>
      <c r="DI119" s="108">
        <f>'D W-4'!AS117</f>
        <v>0</v>
      </c>
      <c r="DJ119" s="108"/>
      <c r="DK119" s="108"/>
      <c r="DL119" s="108"/>
      <c r="DM119" s="108" t="e">
        <f>#REF!</f>
        <v>#REF!</v>
      </c>
      <c r="DN119" s="116"/>
      <c r="DO119" s="112">
        <v>0</v>
      </c>
      <c r="DP119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19" s="108" t="e">
        <f>AVERAGE(Table1104611172[[#This Row],[Column4]],Table1104611172[[#This Row],[Column13]],Table1104611172[[#This Row],[Column22]],Table1104611172[[#This Row],[Column31]])</f>
        <v>#DIV/0!</v>
      </c>
      <c r="DR11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19" s="108" t="e">
        <f>AVERAGE(Table1104611172[[#This Row],[Column6]],Table1104611172[[#This Row],[Column15]],Table1104611172[[#This Row],[Column24]],Table1104611172[[#This Row],[Column33]])</f>
        <v>#REF!</v>
      </c>
      <c r="DT119" s="112"/>
      <c r="DU11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1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19" s="108"/>
      <c r="DX119" s="108">
        <f>'R P -4'!CT119</f>
        <v>0</v>
      </c>
      <c r="DY119" s="107" t="e">
        <f>AVERAGE('Reflection -3'!CO119,'Reflection -2'!CN119,'R P -4'!CT119,'R P - 3'!CS119,'R P- 2'!CS119,#REF!)</f>
        <v>#REF!</v>
      </c>
      <c r="DZ119" s="107" t="e">
        <f>AVERAGE('Reflection -3'!CP119,'Reflection -2'!CO119,'R P- 2'!CT119,#REF!)</f>
        <v>#REF!</v>
      </c>
    </row>
    <row r="120" spans="1:130" ht="23.1" customHeight="1" x14ac:dyDescent="0.3">
      <c r="A120" s="5">
        <v>117</v>
      </c>
      <c r="B120" s="5" t="s">
        <v>202</v>
      </c>
      <c r="C120" s="14" t="s">
        <v>203</v>
      </c>
      <c r="D120" s="5" t="s">
        <v>541</v>
      </c>
      <c r="E120" s="5" t="s">
        <v>160</v>
      </c>
      <c r="F120" s="5" t="str">
        <f>REPT(CHAR(160),10)&amp;Table1104611172[[#This Row],[Column1]]</f>
        <v>          B</v>
      </c>
      <c r="G120" s="107"/>
      <c r="H120" s="107">
        <f>'RP 1'!Q119</f>
        <v>3.6</v>
      </c>
      <c r="I120" s="107">
        <f>'RP 1'!W119</f>
        <v>3</v>
      </c>
      <c r="J120" s="107" t="e">
        <f>'RP 1'!#REF!</f>
        <v>#REF!</v>
      </c>
      <c r="K120" s="107" t="e">
        <f>'RP 1'!#REF!</f>
        <v>#REF!</v>
      </c>
      <c r="L120" s="107"/>
      <c r="M120" s="107">
        <f>'RP 1'!AU119</f>
        <v>3</v>
      </c>
      <c r="N120" s="107">
        <f>'RP 1'!AZ119</f>
        <v>0</v>
      </c>
      <c r="O120" s="107">
        <f>'RP 1'!BG119</f>
        <v>0</v>
      </c>
      <c r="P120" s="113"/>
      <c r="Q120" s="107"/>
      <c r="R120" s="107">
        <f>'R P- 2'!Q119</f>
        <v>3.2</v>
      </c>
      <c r="S120" s="107">
        <f>'R P- 2'!W119</f>
        <v>3.6666666666666665</v>
      </c>
      <c r="T120" s="107">
        <f>'R P- 2'!AC119</f>
        <v>3.5</v>
      </c>
      <c r="U120" s="107">
        <f>'R P- 2'!AI119</f>
        <v>3.5</v>
      </c>
      <c r="V120" s="107"/>
      <c r="W120" s="107">
        <f>'R P- 2'!AU119</f>
        <v>3.5</v>
      </c>
      <c r="X120" s="107">
        <f>'R P- 2'!BA119</f>
        <v>3.1666666666666665</v>
      </c>
      <c r="Y120" s="107">
        <f>'R P- 2'!BG119</f>
        <v>3</v>
      </c>
      <c r="Z120" s="113"/>
      <c r="AA120" s="107"/>
      <c r="AB120" s="107" t="str">
        <f>'R P - 3'!Q119</f>
        <v>0</v>
      </c>
      <c r="AC120" s="107" t="str">
        <f>'R P - 3'!W119</f>
        <v>0</v>
      </c>
      <c r="AD120" s="107">
        <f>'R P - 3'!AC119</f>
        <v>0</v>
      </c>
      <c r="AE120" s="107" t="str">
        <f>'R P - 3'!AI119</f>
        <v>0</v>
      </c>
      <c r="AF120" s="107"/>
      <c r="AG120" s="112" t="str">
        <f>'R P - 3'!AU119</f>
        <v>0</v>
      </c>
      <c r="AH120" s="112" t="str">
        <f>'R P - 3'!BA119</f>
        <v>0</v>
      </c>
      <c r="AI120" s="107" t="str">
        <f>'R P - 3'!BG119</f>
        <v>0</v>
      </c>
      <c r="AJ120" s="113"/>
      <c r="AK120" s="107"/>
      <c r="AL120" s="107" t="str">
        <f>'R P -4'!Q119</f>
        <v>0</v>
      </c>
      <c r="AM120" s="107" t="str">
        <f>'R P -4'!W119</f>
        <v>0</v>
      </c>
      <c r="AN120" s="107" t="str">
        <f>'R P -4'!AC119</f>
        <v>0</v>
      </c>
      <c r="AO120" s="107" t="str">
        <f>'R P -4'!AI119</f>
        <v>0</v>
      </c>
      <c r="AP120" s="107"/>
      <c r="AQ120" s="107" t="str">
        <f>'R P -4'!AU119</f>
        <v>0</v>
      </c>
      <c r="AR120" s="107" t="str">
        <f>'R P -4'!BA119</f>
        <v>0</v>
      </c>
      <c r="AS120" s="107" t="str">
        <f>'R P -4'!BG119</f>
        <v>0</v>
      </c>
      <c r="AT120" s="113"/>
      <c r="AU120" s="107"/>
      <c r="AV120" s="107">
        <f>'Reflection -1 '!R119</f>
        <v>3.3333333333333335</v>
      </c>
      <c r="AW120" s="107"/>
      <c r="AX120" s="107"/>
      <c r="AY120" s="107"/>
      <c r="AZ120" s="107"/>
      <c r="BA120" s="112"/>
      <c r="BB120" s="112">
        <f>'Reflection -1 '!BB119</f>
        <v>4</v>
      </c>
      <c r="BC120" s="113"/>
      <c r="BD120" s="107"/>
      <c r="BE120" s="107">
        <f>'Reflection -2'!Q119</f>
        <v>0</v>
      </c>
      <c r="BF120" s="107"/>
      <c r="BG120" s="107"/>
      <c r="BH120" s="107"/>
      <c r="BI120" s="107"/>
      <c r="BJ120" s="107"/>
      <c r="BK120" s="107">
        <f>'Reflection -2'!BA119</f>
        <v>0</v>
      </c>
      <c r="BL120" s="113"/>
      <c r="BM120" s="107"/>
      <c r="BN120" s="107">
        <f>'Reflection -3'!Q119</f>
        <v>0</v>
      </c>
      <c r="BO120" s="107"/>
      <c r="BP120" s="107"/>
      <c r="BQ120" s="107"/>
      <c r="BR120" s="107"/>
      <c r="BS120" s="107"/>
      <c r="BT120" s="107">
        <f>'Reflection -3'!BA119</f>
        <v>0</v>
      </c>
      <c r="BU120" s="113"/>
      <c r="BV120" s="107"/>
      <c r="BW120" s="107">
        <f>'Reflection -3'!Q119</f>
        <v>0</v>
      </c>
      <c r="BX120" s="107"/>
      <c r="BY120" s="107"/>
      <c r="BZ120" s="107"/>
      <c r="CA120" s="107"/>
      <c r="CB120" s="107"/>
      <c r="CC120" s="107">
        <f>'Reflection -4'!BA119</f>
        <v>0</v>
      </c>
      <c r="CD120" s="113"/>
      <c r="CE120" s="107"/>
      <c r="CF120" s="107"/>
      <c r="CG120" s="107"/>
      <c r="CH120" s="107">
        <f>Table121516589[[#This Row],[Column30]]</f>
        <v>0</v>
      </c>
      <c r="CI120" s="107"/>
      <c r="CJ120" s="107"/>
      <c r="CK120" s="107">
        <f>Table121516589[[#This Row],[Column48]]</f>
        <v>0</v>
      </c>
      <c r="CL120" s="107">
        <f>Table121516589[[#This Row],[Column54]]</f>
        <v>0</v>
      </c>
      <c r="CM120" s="113"/>
      <c r="CN120" s="107"/>
      <c r="CO120" s="107"/>
      <c r="CP120" s="107"/>
      <c r="CQ120" s="107" t="e">
        <f>#REF!</f>
        <v>#REF!</v>
      </c>
      <c r="CR120" s="107"/>
      <c r="CS120" s="107"/>
      <c r="CT120" s="107" t="e">
        <f>#REF!</f>
        <v>#REF!</v>
      </c>
      <c r="CU120" s="107" t="e">
        <f>#REF!</f>
        <v>#REF!</v>
      </c>
      <c r="CV120" s="109"/>
      <c r="CW120" s="107"/>
      <c r="CX120" s="107"/>
      <c r="CY120" s="107"/>
      <c r="CZ120" s="107" t="e">
        <f>#REF!</f>
        <v>#REF!</v>
      </c>
      <c r="DA120" s="107"/>
      <c r="DB120" s="107"/>
      <c r="DC120" s="107" t="e">
        <f>#REF!</f>
        <v>#REF!</v>
      </c>
      <c r="DD120" s="107" t="e">
        <f>#REF!</f>
        <v>#REF!</v>
      </c>
      <c r="DE120" s="109"/>
      <c r="DF120" s="107"/>
      <c r="DG120" s="107"/>
      <c r="DH120" s="107"/>
      <c r="DI120" s="107">
        <f>'D W-4'!AS118</f>
        <v>0</v>
      </c>
      <c r="DJ120" s="107"/>
      <c r="DK120" s="107"/>
      <c r="DL120" s="107"/>
      <c r="DM120" s="107" t="e">
        <f>#REF!</f>
        <v>#REF!</v>
      </c>
      <c r="DN120" s="109"/>
      <c r="DO120" s="112">
        <v>0</v>
      </c>
      <c r="DP12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1.6888888888888891</v>
      </c>
      <c r="DQ120" s="107">
        <f>AVERAGE(Table1104611172[[#This Row],[Column4]],Table1104611172[[#This Row],[Column13]],Table1104611172[[#This Row],[Column22]],Table1104611172[[#This Row],[Column31]])</f>
        <v>3.333333333333333</v>
      </c>
      <c r="DR12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0" s="107" t="e">
        <f>AVERAGE(Table1104611172[[#This Row],[Column6]],Table1104611172[[#This Row],[Column15]],Table1104611172[[#This Row],[Column24]],Table1104611172[[#This Row],[Column33]])</f>
        <v>#REF!</v>
      </c>
      <c r="DT120" s="112"/>
      <c r="DU12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0" s="108"/>
      <c r="DX120" s="108">
        <f>'R P -4'!CT120</f>
        <v>0</v>
      </c>
      <c r="DY120" s="108" t="e">
        <f>AVERAGE('Reflection -3'!CO120,'Reflection -2'!CN120,'R P -4'!CT120,'R P - 3'!CS120,'R P- 2'!CS120,#REF!)</f>
        <v>#REF!</v>
      </c>
      <c r="DZ120" s="108" t="e">
        <f>AVERAGE('Reflection -3'!CP120,'Reflection -2'!CO120,'R P- 2'!CT120,#REF!)</f>
        <v>#REF!</v>
      </c>
    </row>
    <row r="121" spans="1:130" ht="23.1" customHeight="1" x14ac:dyDescent="0.3">
      <c r="A121" s="5">
        <v>118</v>
      </c>
      <c r="B121" s="5" t="s">
        <v>355</v>
      </c>
      <c r="C121" s="14" t="s">
        <v>356</v>
      </c>
      <c r="D121" s="5" t="s">
        <v>541</v>
      </c>
      <c r="E121" s="5" t="s">
        <v>492</v>
      </c>
      <c r="F121" s="5" t="str">
        <f>REPT(CHAR(160),10)&amp;Table1104611172[[#This Row],[Column1]]</f>
        <v>          C</v>
      </c>
      <c r="G121" s="108"/>
      <c r="H121" s="108" t="str">
        <f>'RP 1'!Q120</f>
        <v>0</v>
      </c>
      <c r="I121" s="108" t="str">
        <f>'RP 1'!W120</f>
        <v>0</v>
      </c>
      <c r="J121" s="108" t="e">
        <f>'RP 1'!#REF!</f>
        <v>#REF!</v>
      </c>
      <c r="K121" s="108" t="e">
        <f>'RP 1'!#REF!</f>
        <v>#REF!</v>
      </c>
      <c r="L121" s="108"/>
      <c r="M121" s="108" t="str">
        <f>'RP 1'!AU120</f>
        <v>0</v>
      </c>
      <c r="N121" s="108" t="str">
        <f>'RP 1'!AZ120</f>
        <v>0</v>
      </c>
      <c r="O121" s="108" t="str">
        <f>'RP 1'!BG120</f>
        <v>0</v>
      </c>
      <c r="P121" s="111"/>
      <c r="Q121" s="108"/>
      <c r="R121" s="108" t="str">
        <f>'R P- 2'!Q120</f>
        <v>0</v>
      </c>
      <c r="S121" s="108" t="str">
        <f>'R P- 2'!W120</f>
        <v>0</v>
      </c>
      <c r="T121" s="108" t="str">
        <f>'R P- 2'!AC120</f>
        <v>0</v>
      </c>
      <c r="U121" s="108" t="str">
        <f>'R P- 2'!AI120</f>
        <v>0</v>
      </c>
      <c r="V121" s="108"/>
      <c r="W121" s="108" t="str">
        <f>'R P- 2'!AU120</f>
        <v>0</v>
      </c>
      <c r="X121" s="108" t="str">
        <f>'R P- 2'!BA120</f>
        <v>0</v>
      </c>
      <c r="Y121" s="108" t="str">
        <f>'R P- 2'!BG120</f>
        <v>0</v>
      </c>
      <c r="Z121" s="111"/>
      <c r="AA121" s="108"/>
      <c r="AB121" s="108" t="str">
        <f>'R P - 3'!Q120</f>
        <v>0</v>
      </c>
      <c r="AC121" s="108" t="str">
        <f>'R P - 3'!W120</f>
        <v>0</v>
      </c>
      <c r="AD121" s="108">
        <f>'R P - 3'!AC120</f>
        <v>0</v>
      </c>
      <c r="AE121" s="108" t="str">
        <f>'R P - 3'!AI120</f>
        <v>0</v>
      </c>
      <c r="AF121" s="108"/>
      <c r="AG121" s="110" t="str">
        <f>'R P - 3'!AU120</f>
        <v>0</v>
      </c>
      <c r="AH121" s="110" t="str">
        <f>'R P - 3'!BA120</f>
        <v>0</v>
      </c>
      <c r="AI121" s="108" t="str">
        <f>'R P - 3'!BG120</f>
        <v>0</v>
      </c>
      <c r="AJ121" s="111"/>
      <c r="AK121" s="108"/>
      <c r="AL121" s="108" t="str">
        <f>'R P -4'!Q120</f>
        <v>0</v>
      </c>
      <c r="AM121" s="108" t="str">
        <f>'R P -4'!W120</f>
        <v>0</v>
      </c>
      <c r="AN121" s="108" t="str">
        <f>'R P -4'!AC120</f>
        <v>0</v>
      </c>
      <c r="AO121" s="108" t="str">
        <f>'R P -4'!AI120</f>
        <v>0</v>
      </c>
      <c r="AP121" s="108"/>
      <c r="AQ121" s="108" t="str">
        <f>'R P -4'!AU120</f>
        <v>0</v>
      </c>
      <c r="AR121" s="108" t="str">
        <f>'R P -4'!BA120</f>
        <v>0</v>
      </c>
      <c r="AS121" s="108" t="str">
        <f>'R P -4'!BG120</f>
        <v>0</v>
      </c>
      <c r="AT121" s="111"/>
      <c r="AU121" s="108"/>
      <c r="AV121" s="108" t="str">
        <f>'Reflection -1 '!R120</f>
        <v>0</v>
      </c>
      <c r="AW121" s="108"/>
      <c r="AX121" s="108"/>
      <c r="AY121" s="108"/>
      <c r="AZ121" s="108"/>
      <c r="BA121" s="110"/>
      <c r="BB121" s="110" t="str">
        <f>'Reflection -1 '!BB120</f>
        <v>0</v>
      </c>
      <c r="BC121" s="111"/>
      <c r="BD121" s="108"/>
      <c r="BE121" s="108" t="str">
        <f>'Reflection -2'!Q120</f>
        <v>0</v>
      </c>
      <c r="BF121" s="108"/>
      <c r="BG121" s="108"/>
      <c r="BH121" s="108"/>
      <c r="BI121" s="108"/>
      <c r="BJ121" s="108"/>
      <c r="BK121" s="108" t="str">
        <f>'Reflection -2'!BA120</f>
        <v>0</v>
      </c>
      <c r="BL121" s="111"/>
      <c r="BM121" s="108"/>
      <c r="BN121" s="108" t="str">
        <f>'Reflection -3'!Q120</f>
        <v>0</v>
      </c>
      <c r="BO121" s="108"/>
      <c r="BP121" s="108"/>
      <c r="BQ121" s="108"/>
      <c r="BR121" s="108"/>
      <c r="BS121" s="108"/>
      <c r="BT121" s="108" t="str">
        <f>'Reflection -3'!BA120</f>
        <v>0</v>
      </c>
      <c r="BU121" s="111"/>
      <c r="BV121" s="108"/>
      <c r="BW121" s="108" t="str">
        <f>'Reflection -3'!Q120</f>
        <v>0</v>
      </c>
      <c r="BX121" s="108"/>
      <c r="BY121" s="108"/>
      <c r="BZ121" s="108"/>
      <c r="CA121" s="108"/>
      <c r="CB121" s="108"/>
      <c r="CC121" s="108" t="str">
        <f>'Reflection -4'!BA120</f>
        <v>0</v>
      </c>
      <c r="CD121" s="111"/>
      <c r="CE121" s="108"/>
      <c r="CF121" s="108"/>
      <c r="CG121" s="108"/>
      <c r="CH121" s="108">
        <f>Table121516589[[#This Row],[Column30]]</f>
        <v>0</v>
      </c>
      <c r="CI121" s="108"/>
      <c r="CJ121" s="108"/>
      <c r="CK121" s="108">
        <f>Table121516589[[#This Row],[Column48]]</f>
        <v>0</v>
      </c>
      <c r="CL121" s="108">
        <f>Table121516589[[#This Row],[Column54]]</f>
        <v>0</v>
      </c>
      <c r="CM121" s="111"/>
      <c r="CN121" s="108"/>
      <c r="CO121" s="108"/>
      <c r="CP121" s="108"/>
      <c r="CQ121" s="108" t="e">
        <f>#REF!</f>
        <v>#REF!</v>
      </c>
      <c r="CR121" s="108"/>
      <c r="CS121" s="108"/>
      <c r="CT121" s="108" t="e">
        <f>#REF!</f>
        <v>#REF!</v>
      </c>
      <c r="CU121" s="108" t="e">
        <f>#REF!</f>
        <v>#REF!</v>
      </c>
      <c r="CV121" s="116"/>
      <c r="CW121" s="108"/>
      <c r="CX121" s="108"/>
      <c r="CY121" s="108"/>
      <c r="CZ121" s="108" t="e">
        <f>#REF!</f>
        <v>#REF!</v>
      </c>
      <c r="DA121" s="108"/>
      <c r="DB121" s="108"/>
      <c r="DC121" s="108" t="e">
        <f>#REF!</f>
        <v>#REF!</v>
      </c>
      <c r="DD121" s="108" t="e">
        <f>#REF!</f>
        <v>#REF!</v>
      </c>
      <c r="DE121" s="116"/>
      <c r="DF121" s="108"/>
      <c r="DG121" s="108"/>
      <c r="DH121" s="108"/>
      <c r="DI121" s="108">
        <f>'D W-4'!AS119</f>
        <v>0</v>
      </c>
      <c r="DJ121" s="108"/>
      <c r="DK121" s="108"/>
      <c r="DL121" s="108"/>
      <c r="DM121" s="108" t="e">
        <f>#REF!</f>
        <v>#REF!</v>
      </c>
      <c r="DN121" s="116"/>
      <c r="DO121" s="112">
        <v>0</v>
      </c>
      <c r="DP121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21" s="108" t="e">
        <f>AVERAGE(Table1104611172[[#This Row],[Column4]],Table1104611172[[#This Row],[Column13]],Table1104611172[[#This Row],[Column22]],Table1104611172[[#This Row],[Column31]])</f>
        <v>#DIV/0!</v>
      </c>
      <c r="DR12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1" s="108" t="e">
        <f>AVERAGE(Table1104611172[[#This Row],[Column6]],Table1104611172[[#This Row],[Column15]],Table1104611172[[#This Row],[Column24]],Table1104611172[[#This Row],[Column33]])</f>
        <v>#REF!</v>
      </c>
      <c r="DT121" s="112"/>
      <c r="DU12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1" s="108"/>
      <c r="DX121" s="108">
        <f>'R P -4'!CT121</f>
        <v>0</v>
      </c>
      <c r="DY121" s="107" t="e">
        <f>AVERAGE('Reflection -3'!CO121,'Reflection -2'!CN121,'R P -4'!CT121,'R P - 3'!CS121,'R P- 2'!CS121,#REF!)</f>
        <v>#REF!</v>
      </c>
      <c r="DZ121" s="107" t="e">
        <f>AVERAGE('Reflection -3'!CP121,'Reflection -2'!CO121,'R P- 2'!CT121,#REF!)</f>
        <v>#REF!</v>
      </c>
    </row>
    <row r="122" spans="1:130" ht="23.1" customHeight="1" x14ac:dyDescent="0.3">
      <c r="A122" s="5">
        <v>119</v>
      </c>
      <c r="B122" s="5" t="s">
        <v>357</v>
      </c>
      <c r="C122" s="14" t="s">
        <v>358</v>
      </c>
      <c r="D122" s="5" t="s">
        <v>541</v>
      </c>
      <c r="E122" s="5" t="s">
        <v>492</v>
      </c>
      <c r="F122" s="5" t="str">
        <f>REPT(CHAR(160),10)&amp;Table1104611172[[#This Row],[Column1]]</f>
        <v>          C</v>
      </c>
      <c r="G122" s="107"/>
      <c r="H122" s="107" t="str">
        <f>'RP 1'!Q121</f>
        <v>0</v>
      </c>
      <c r="I122" s="107" t="str">
        <f>'RP 1'!W121</f>
        <v>0</v>
      </c>
      <c r="J122" s="107" t="e">
        <f>'RP 1'!#REF!</f>
        <v>#REF!</v>
      </c>
      <c r="K122" s="107" t="e">
        <f>'RP 1'!#REF!</f>
        <v>#REF!</v>
      </c>
      <c r="L122" s="107"/>
      <c r="M122" s="107" t="str">
        <f>'RP 1'!AU121</f>
        <v>0</v>
      </c>
      <c r="N122" s="107" t="str">
        <f>'RP 1'!AZ121</f>
        <v>0</v>
      </c>
      <c r="O122" s="107" t="str">
        <f>'RP 1'!BG121</f>
        <v>0</v>
      </c>
      <c r="P122" s="113"/>
      <c r="Q122" s="107"/>
      <c r="R122" s="107" t="str">
        <f>'R P- 2'!Q121</f>
        <v>0</v>
      </c>
      <c r="S122" s="107" t="str">
        <f>'R P- 2'!W121</f>
        <v>0</v>
      </c>
      <c r="T122" s="107" t="str">
        <f>'R P- 2'!AC121</f>
        <v>0</v>
      </c>
      <c r="U122" s="107" t="str">
        <f>'R P- 2'!AI121</f>
        <v>0</v>
      </c>
      <c r="V122" s="107"/>
      <c r="W122" s="107" t="str">
        <f>'R P- 2'!AU121</f>
        <v>0</v>
      </c>
      <c r="X122" s="107" t="str">
        <f>'R P- 2'!BA121</f>
        <v>0</v>
      </c>
      <c r="Y122" s="107" t="str">
        <f>'R P- 2'!BG121</f>
        <v>0</v>
      </c>
      <c r="Z122" s="113"/>
      <c r="AA122" s="107"/>
      <c r="AB122" s="107">
        <f>'R P - 3'!Q121</f>
        <v>2</v>
      </c>
      <c r="AC122" s="107">
        <f>'R P - 3'!W121</f>
        <v>2</v>
      </c>
      <c r="AD122" s="107">
        <f>'R P - 3'!AC121</f>
        <v>1</v>
      </c>
      <c r="AE122" s="107">
        <f>'R P - 3'!AI121</f>
        <v>1.3333333333333333</v>
      </c>
      <c r="AF122" s="107"/>
      <c r="AG122" s="112">
        <f>'R P - 3'!AU121</f>
        <v>2</v>
      </c>
      <c r="AH122" s="112">
        <f>'R P - 3'!BA121</f>
        <v>2</v>
      </c>
      <c r="AI122" s="107">
        <f>'R P - 3'!BG121</f>
        <v>2</v>
      </c>
      <c r="AJ122" s="113"/>
      <c r="AK122" s="107"/>
      <c r="AL122" s="107" t="str">
        <f>'R P -4'!Q121</f>
        <v>0</v>
      </c>
      <c r="AM122" s="107" t="str">
        <f>'R P -4'!W121</f>
        <v>0</v>
      </c>
      <c r="AN122" s="107" t="str">
        <f>'R P -4'!AC121</f>
        <v>0</v>
      </c>
      <c r="AO122" s="107" t="str">
        <f>'R P -4'!AI121</f>
        <v>0</v>
      </c>
      <c r="AP122" s="107"/>
      <c r="AQ122" s="107" t="str">
        <f>'R P -4'!AU121</f>
        <v>0</v>
      </c>
      <c r="AR122" s="107" t="str">
        <f>'R P -4'!BA121</f>
        <v>0</v>
      </c>
      <c r="AS122" s="107" t="str">
        <f>'R P -4'!BG121</f>
        <v>0</v>
      </c>
      <c r="AT122" s="113"/>
      <c r="AU122" s="107"/>
      <c r="AV122" s="107" t="str">
        <f>'Reflection -1 '!R121</f>
        <v>0</v>
      </c>
      <c r="AW122" s="107"/>
      <c r="AX122" s="107"/>
      <c r="AY122" s="107"/>
      <c r="AZ122" s="107"/>
      <c r="BA122" s="112"/>
      <c r="BB122" s="112" t="str">
        <f>'Reflection -1 '!BB121</f>
        <v>0</v>
      </c>
      <c r="BC122" s="113"/>
      <c r="BD122" s="107"/>
      <c r="BE122" s="107" t="str">
        <f>'Reflection -2'!Q121</f>
        <v>0</v>
      </c>
      <c r="BF122" s="107"/>
      <c r="BG122" s="107"/>
      <c r="BH122" s="107"/>
      <c r="BI122" s="107"/>
      <c r="BJ122" s="107"/>
      <c r="BK122" s="107" t="str">
        <f>'Reflection -2'!BA121</f>
        <v>0</v>
      </c>
      <c r="BL122" s="113"/>
      <c r="BM122" s="107"/>
      <c r="BN122" s="107" t="str">
        <f>'Reflection -3'!Q121</f>
        <v>0</v>
      </c>
      <c r="BO122" s="107"/>
      <c r="BP122" s="107"/>
      <c r="BQ122" s="107"/>
      <c r="BR122" s="107"/>
      <c r="BS122" s="107"/>
      <c r="BT122" s="107" t="str">
        <f>'Reflection -3'!BA121</f>
        <v>0</v>
      </c>
      <c r="BU122" s="113"/>
      <c r="BV122" s="107"/>
      <c r="BW122" s="107" t="str">
        <f>'Reflection -3'!Q121</f>
        <v>0</v>
      </c>
      <c r="BX122" s="107"/>
      <c r="BY122" s="107"/>
      <c r="BZ122" s="107"/>
      <c r="CA122" s="107"/>
      <c r="CB122" s="107"/>
      <c r="CC122" s="107" t="str">
        <f>'Reflection -4'!BA121</f>
        <v>0</v>
      </c>
      <c r="CD122" s="113"/>
      <c r="CE122" s="107"/>
      <c r="CF122" s="107"/>
      <c r="CG122" s="107"/>
      <c r="CH122" s="107">
        <f>Table121516589[[#This Row],[Column30]]</f>
        <v>0</v>
      </c>
      <c r="CI122" s="107"/>
      <c r="CJ122" s="107"/>
      <c r="CK122" s="107">
        <f>Table121516589[[#This Row],[Column48]]</f>
        <v>0</v>
      </c>
      <c r="CL122" s="107">
        <f>Table121516589[[#This Row],[Column54]]</f>
        <v>0</v>
      </c>
      <c r="CM122" s="113"/>
      <c r="CN122" s="107"/>
      <c r="CO122" s="107"/>
      <c r="CP122" s="107"/>
      <c r="CQ122" s="107" t="e">
        <f>#REF!</f>
        <v>#REF!</v>
      </c>
      <c r="CR122" s="107"/>
      <c r="CS122" s="107"/>
      <c r="CT122" s="107" t="e">
        <f>#REF!</f>
        <v>#REF!</v>
      </c>
      <c r="CU122" s="107" t="e">
        <f>#REF!</f>
        <v>#REF!</v>
      </c>
      <c r="CV122" s="109"/>
      <c r="CW122" s="107"/>
      <c r="CX122" s="107"/>
      <c r="CY122" s="107"/>
      <c r="CZ122" s="107" t="e">
        <f>#REF!</f>
        <v>#REF!</v>
      </c>
      <c r="DA122" s="107"/>
      <c r="DB122" s="107"/>
      <c r="DC122" s="107" t="e">
        <f>#REF!</f>
        <v>#REF!</v>
      </c>
      <c r="DD122" s="107" t="e">
        <f>#REF!</f>
        <v>#REF!</v>
      </c>
      <c r="DE122" s="109"/>
      <c r="DF122" s="107"/>
      <c r="DG122" s="107"/>
      <c r="DH122" s="107"/>
      <c r="DI122" s="107">
        <f>'D W-4'!AS120</f>
        <v>0</v>
      </c>
      <c r="DJ122" s="107"/>
      <c r="DK122" s="107"/>
      <c r="DL122" s="107"/>
      <c r="DM122" s="107" t="e">
        <f>#REF!</f>
        <v>#REF!</v>
      </c>
      <c r="DN122" s="109"/>
      <c r="DO122" s="112">
        <v>0</v>
      </c>
      <c r="DP12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</v>
      </c>
      <c r="DQ122" s="107">
        <f>AVERAGE(Table1104611172[[#This Row],[Column4]],Table1104611172[[#This Row],[Column13]],Table1104611172[[#This Row],[Column22]],Table1104611172[[#This Row],[Column31]])</f>
        <v>2</v>
      </c>
      <c r="DR12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2" s="107" t="e">
        <f>AVERAGE(Table1104611172[[#This Row],[Column6]],Table1104611172[[#This Row],[Column15]],Table1104611172[[#This Row],[Column24]],Table1104611172[[#This Row],[Column33]])</f>
        <v>#REF!</v>
      </c>
      <c r="DT122" s="112"/>
      <c r="DU12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2" s="108"/>
      <c r="DX122" s="108">
        <f>'R P -4'!CT122</f>
        <v>0</v>
      </c>
      <c r="DY122" s="108" t="e">
        <f>AVERAGE('Reflection -3'!CO122,'Reflection -2'!CN122,'R P -4'!CT122,'R P - 3'!CS122,'R P- 2'!CS122,#REF!)</f>
        <v>#REF!</v>
      </c>
      <c r="DZ122" s="108" t="e">
        <f>AVERAGE('Reflection -3'!CP122,'Reflection -2'!CO122,'R P- 2'!CT122,#REF!)</f>
        <v>#REF!</v>
      </c>
    </row>
    <row r="123" spans="1:130" ht="23.1" customHeight="1" x14ac:dyDescent="0.3">
      <c r="A123" s="5">
        <v>120</v>
      </c>
      <c r="B123" s="5" t="s">
        <v>149</v>
      </c>
      <c r="C123" s="14" t="s">
        <v>150</v>
      </c>
      <c r="D123" s="5" t="s">
        <v>449</v>
      </c>
      <c r="E123" s="5" t="s">
        <v>34</v>
      </c>
      <c r="F123" s="5" t="str">
        <f>REPT(CHAR(160),10)&amp;Table1104611172[[#This Row],[Column1]]</f>
        <v>          A</v>
      </c>
      <c r="G123" s="108"/>
      <c r="H123" s="108">
        <f>'RP 1'!Q122</f>
        <v>1.8</v>
      </c>
      <c r="I123" s="108">
        <f>'RP 1'!W122</f>
        <v>1</v>
      </c>
      <c r="J123" s="108" t="e">
        <f>'RP 1'!#REF!</f>
        <v>#REF!</v>
      </c>
      <c r="K123" s="108" t="e">
        <f>'RP 1'!#REF!</f>
        <v>#REF!</v>
      </c>
      <c r="L123" s="108"/>
      <c r="M123" s="108">
        <f>'RP 1'!AU122</f>
        <v>1</v>
      </c>
      <c r="N123" s="108">
        <f>'RP 1'!AZ122</f>
        <v>1</v>
      </c>
      <c r="O123" s="108">
        <f>'RP 1'!BG122</f>
        <v>0</v>
      </c>
      <c r="P123" s="115"/>
      <c r="Q123" s="108"/>
      <c r="R123" s="108">
        <f>'R P- 2'!Q122</f>
        <v>1.8</v>
      </c>
      <c r="S123" s="108">
        <f>'R P- 2'!W122</f>
        <v>1</v>
      </c>
      <c r="T123" s="108">
        <f>'R P- 2'!AC122</f>
        <v>1</v>
      </c>
      <c r="U123" s="108">
        <f>'R P- 2'!AI122</f>
        <v>1</v>
      </c>
      <c r="V123" s="108"/>
      <c r="W123" s="108">
        <f>'R P- 2'!AU122</f>
        <v>1</v>
      </c>
      <c r="X123" s="108">
        <f>'R P- 2'!BA122</f>
        <v>1</v>
      </c>
      <c r="Y123" s="108">
        <f>'R P- 2'!BG122</f>
        <v>3</v>
      </c>
      <c r="Z123" s="115"/>
      <c r="AA123" s="108"/>
      <c r="AB123" s="108">
        <f>'R P - 3'!Q122</f>
        <v>1.4</v>
      </c>
      <c r="AC123" s="108">
        <f>'R P - 3'!W122</f>
        <v>0</v>
      </c>
      <c r="AD123" s="108">
        <f>'R P - 3'!AC122</f>
        <v>0</v>
      </c>
      <c r="AE123" s="108">
        <f>'R P - 3'!AI122</f>
        <v>0</v>
      </c>
      <c r="AF123" s="108"/>
      <c r="AG123" s="114">
        <f>'R P - 3'!AU122</f>
        <v>0</v>
      </c>
      <c r="AH123" s="114">
        <f>'R P - 3'!BA122</f>
        <v>0</v>
      </c>
      <c r="AI123" s="108">
        <f>'R P - 3'!BG122</f>
        <v>0</v>
      </c>
      <c r="AJ123" s="115"/>
      <c r="AK123" s="108"/>
      <c r="AL123" s="108">
        <f>'R P -4'!Q122</f>
        <v>3</v>
      </c>
      <c r="AM123" s="108">
        <f>'R P -4'!W122</f>
        <v>2</v>
      </c>
      <c r="AN123" s="108">
        <f>'R P -4'!AC122</f>
        <v>1</v>
      </c>
      <c r="AO123" s="108">
        <f>'R P -4'!AI122</f>
        <v>1</v>
      </c>
      <c r="AP123" s="108"/>
      <c r="AQ123" s="108">
        <f>'R P -4'!AU122</f>
        <v>1</v>
      </c>
      <c r="AR123" s="108">
        <f>'R P -4'!BA122</f>
        <v>1</v>
      </c>
      <c r="AS123" s="108">
        <f>'R P -4'!BG122</f>
        <v>1.5</v>
      </c>
      <c r="AT123" s="115"/>
      <c r="AU123" s="108"/>
      <c r="AV123" s="108">
        <f>'Reflection -1 '!R122</f>
        <v>2.6666666666666665</v>
      </c>
      <c r="AW123" s="108"/>
      <c r="AX123" s="108"/>
      <c r="AY123" s="108"/>
      <c r="AZ123" s="108"/>
      <c r="BA123" s="114"/>
      <c r="BB123" s="114">
        <f>'Reflection -1 '!BB122</f>
        <v>3.5</v>
      </c>
      <c r="BC123" s="115"/>
      <c r="BD123" s="108"/>
      <c r="BE123" s="108">
        <f>'Reflection -2'!Q122</f>
        <v>0</v>
      </c>
      <c r="BF123" s="108"/>
      <c r="BG123" s="108"/>
      <c r="BH123" s="108"/>
      <c r="BI123" s="108"/>
      <c r="BJ123" s="108"/>
      <c r="BK123" s="108">
        <f>'Reflection -2'!BA122</f>
        <v>0</v>
      </c>
      <c r="BL123" s="115"/>
      <c r="BM123" s="108"/>
      <c r="BN123" s="108">
        <f>'Reflection -3'!Q122</f>
        <v>0</v>
      </c>
      <c r="BO123" s="108"/>
      <c r="BP123" s="108"/>
      <c r="BQ123" s="108"/>
      <c r="BR123" s="108"/>
      <c r="BS123" s="108"/>
      <c r="BT123" s="108">
        <f>'Reflection -3'!BA122</f>
        <v>0</v>
      </c>
      <c r="BU123" s="115"/>
      <c r="BV123" s="108"/>
      <c r="BW123" s="108">
        <f>'Reflection -3'!Q122</f>
        <v>0</v>
      </c>
      <c r="BX123" s="108"/>
      <c r="BY123" s="108"/>
      <c r="BZ123" s="108"/>
      <c r="CA123" s="108"/>
      <c r="CB123" s="108"/>
      <c r="CC123" s="108">
        <f>'Reflection -4'!BA122</f>
        <v>0</v>
      </c>
      <c r="CD123" s="115"/>
      <c r="CE123" s="108"/>
      <c r="CF123" s="108"/>
      <c r="CG123" s="108"/>
      <c r="CH123" s="108">
        <f>Table121516589[[#This Row],[Column30]]</f>
        <v>0</v>
      </c>
      <c r="CI123" s="108"/>
      <c r="CJ123" s="108"/>
      <c r="CK123" s="108">
        <f>Table121516589[[#This Row],[Column48]]</f>
        <v>0</v>
      </c>
      <c r="CL123" s="108">
        <f>Table121516589[[#This Row],[Column54]]</f>
        <v>0</v>
      </c>
      <c r="CM123" s="115"/>
      <c r="CN123" s="108"/>
      <c r="CO123" s="108"/>
      <c r="CP123" s="108"/>
      <c r="CQ123" s="108" t="e">
        <f>#REF!</f>
        <v>#REF!</v>
      </c>
      <c r="CR123" s="108"/>
      <c r="CS123" s="108"/>
      <c r="CT123" s="108" t="e">
        <f>#REF!</f>
        <v>#REF!</v>
      </c>
      <c r="CU123" s="108" t="e">
        <f>#REF!</f>
        <v>#REF!</v>
      </c>
      <c r="CV123" s="120"/>
      <c r="CW123" s="108"/>
      <c r="CX123" s="108"/>
      <c r="CY123" s="108"/>
      <c r="CZ123" s="108" t="e">
        <f>#REF!</f>
        <v>#REF!</v>
      </c>
      <c r="DA123" s="108"/>
      <c r="DB123" s="108"/>
      <c r="DC123" s="108" t="e">
        <f>#REF!</f>
        <v>#REF!</v>
      </c>
      <c r="DD123" s="108" t="e">
        <f>#REF!</f>
        <v>#REF!</v>
      </c>
      <c r="DE123" s="120"/>
      <c r="DF123" s="108"/>
      <c r="DG123" s="108"/>
      <c r="DH123" s="108"/>
      <c r="DI123" s="108">
        <f>'D W-4'!AS121</f>
        <v>0</v>
      </c>
      <c r="DJ123" s="108"/>
      <c r="DK123" s="108"/>
      <c r="DL123" s="108"/>
      <c r="DM123" s="108" t="e">
        <f>#REF!</f>
        <v>#REF!</v>
      </c>
      <c r="DN123" s="120"/>
      <c r="DO123" s="112">
        <v>0</v>
      </c>
      <c r="DP12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1.3333333333333333</v>
      </c>
      <c r="DQ123" s="108">
        <f>AVERAGE(Table1104611172[[#This Row],[Column4]],Table1104611172[[#This Row],[Column13]],Table1104611172[[#This Row],[Column22]],Table1104611172[[#This Row],[Column31]])</f>
        <v>1</v>
      </c>
      <c r="DR12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3" s="108" t="e">
        <f>AVERAGE(Table1104611172[[#This Row],[Column6]],Table1104611172[[#This Row],[Column15]],Table1104611172[[#This Row],[Column24]],Table1104611172[[#This Row],[Column33]])</f>
        <v>#REF!</v>
      </c>
      <c r="DT123" s="112"/>
      <c r="DU123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3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3" s="108"/>
      <c r="DX123" s="108">
        <f>'R P -4'!CT123</f>
        <v>0</v>
      </c>
      <c r="DY123" s="107" t="e">
        <f>AVERAGE('Reflection -3'!CO123,'Reflection -2'!CN123,'R P -4'!CT123,'R P - 3'!CS123,'R P- 2'!CS123,#REF!)</f>
        <v>#REF!</v>
      </c>
      <c r="DZ123" s="107" t="e">
        <f>AVERAGE('Reflection -3'!CP123,'Reflection -2'!CO123,'R P- 2'!CT123,#REF!)</f>
        <v>#REF!</v>
      </c>
    </row>
    <row r="124" spans="1:130" ht="23.1" customHeight="1" x14ac:dyDescent="0.3">
      <c r="A124" s="5">
        <v>121</v>
      </c>
      <c r="B124" s="5" t="s">
        <v>359</v>
      </c>
      <c r="C124" s="14" t="s">
        <v>360</v>
      </c>
      <c r="D124" s="5" t="s">
        <v>449</v>
      </c>
      <c r="E124" s="5" t="s">
        <v>492</v>
      </c>
      <c r="F124" s="5" t="str">
        <f>REPT(CHAR(160),10)&amp;Table1104611172[[#This Row],[Column1]]</f>
        <v>          C</v>
      </c>
      <c r="G124" s="107"/>
      <c r="H124" s="107" t="str">
        <f>'RP 1'!Q123</f>
        <v>0</v>
      </c>
      <c r="I124" s="107" t="str">
        <f>'RP 1'!W123</f>
        <v>0</v>
      </c>
      <c r="J124" s="107" t="e">
        <f>'RP 1'!#REF!</f>
        <v>#REF!</v>
      </c>
      <c r="K124" s="107" t="e">
        <f>'RP 1'!#REF!</f>
        <v>#REF!</v>
      </c>
      <c r="L124" s="107"/>
      <c r="M124" s="107" t="str">
        <f>'RP 1'!AU123</f>
        <v>0</v>
      </c>
      <c r="N124" s="107" t="str">
        <f>'RP 1'!AZ123</f>
        <v>0</v>
      </c>
      <c r="O124" s="107" t="str">
        <f>'RP 1'!BG123</f>
        <v>0</v>
      </c>
      <c r="P124" s="113"/>
      <c r="Q124" s="107"/>
      <c r="R124" s="107" t="str">
        <f>'R P- 2'!Q123</f>
        <v>0</v>
      </c>
      <c r="S124" s="107" t="str">
        <f>'R P- 2'!W123</f>
        <v>0</v>
      </c>
      <c r="T124" s="107" t="str">
        <f>'R P- 2'!AC123</f>
        <v>0</v>
      </c>
      <c r="U124" s="107" t="str">
        <f>'R P- 2'!AI123</f>
        <v>0</v>
      </c>
      <c r="V124" s="107"/>
      <c r="W124" s="107" t="str">
        <f>'R P- 2'!AU123</f>
        <v>0</v>
      </c>
      <c r="X124" s="107" t="str">
        <f>'R P- 2'!BA123</f>
        <v>0</v>
      </c>
      <c r="Y124" s="107" t="str">
        <f>'R P- 2'!BG123</f>
        <v>0</v>
      </c>
      <c r="Z124" s="113"/>
      <c r="AA124" s="107"/>
      <c r="AB124" s="107" t="str">
        <f>'R P - 3'!Q123</f>
        <v>0</v>
      </c>
      <c r="AC124" s="107" t="str">
        <f>'R P - 3'!W123</f>
        <v>0</v>
      </c>
      <c r="AD124" s="107">
        <f>'R P - 3'!AC123</f>
        <v>0</v>
      </c>
      <c r="AE124" s="107" t="str">
        <f>'R P - 3'!AI123</f>
        <v>0</v>
      </c>
      <c r="AF124" s="107"/>
      <c r="AG124" s="112" t="str">
        <f>'R P - 3'!AU123</f>
        <v>0</v>
      </c>
      <c r="AH124" s="112" t="str">
        <f>'R P - 3'!BA123</f>
        <v>0</v>
      </c>
      <c r="AI124" s="107" t="str">
        <f>'R P - 3'!BG123</f>
        <v>0</v>
      </c>
      <c r="AJ124" s="113"/>
      <c r="AK124" s="107"/>
      <c r="AL124" s="107" t="str">
        <f>'R P -4'!Q123</f>
        <v>0</v>
      </c>
      <c r="AM124" s="107" t="str">
        <f>'R P -4'!W123</f>
        <v>0</v>
      </c>
      <c r="AN124" s="107" t="str">
        <f>'R P -4'!AC123</f>
        <v>0</v>
      </c>
      <c r="AO124" s="107" t="str">
        <f>'R P -4'!AI123</f>
        <v>0</v>
      </c>
      <c r="AP124" s="107"/>
      <c r="AQ124" s="107" t="str">
        <f>'R P -4'!AU123</f>
        <v>0</v>
      </c>
      <c r="AR124" s="107" t="str">
        <f>'R P -4'!BA123</f>
        <v>0</v>
      </c>
      <c r="AS124" s="107" t="str">
        <f>'R P -4'!BG123</f>
        <v>0</v>
      </c>
      <c r="AT124" s="113"/>
      <c r="AU124" s="107"/>
      <c r="AV124" s="107" t="str">
        <f>'Reflection -1 '!R123</f>
        <v>0</v>
      </c>
      <c r="AW124" s="107"/>
      <c r="AX124" s="107"/>
      <c r="AY124" s="107"/>
      <c r="AZ124" s="107"/>
      <c r="BA124" s="112"/>
      <c r="BB124" s="112" t="str">
        <f>'Reflection -1 '!BB123</f>
        <v>0</v>
      </c>
      <c r="BC124" s="113"/>
      <c r="BD124" s="107"/>
      <c r="BE124" s="107" t="str">
        <f>'Reflection -2'!Q123</f>
        <v>0</v>
      </c>
      <c r="BF124" s="107"/>
      <c r="BG124" s="107"/>
      <c r="BH124" s="107"/>
      <c r="BI124" s="107"/>
      <c r="BJ124" s="107"/>
      <c r="BK124" s="107" t="str">
        <f>'Reflection -2'!BA123</f>
        <v>0</v>
      </c>
      <c r="BL124" s="113"/>
      <c r="BM124" s="107"/>
      <c r="BN124" s="107" t="str">
        <f>'Reflection -3'!Q123</f>
        <v>0</v>
      </c>
      <c r="BO124" s="107"/>
      <c r="BP124" s="107"/>
      <c r="BQ124" s="107"/>
      <c r="BR124" s="107"/>
      <c r="BS124" s="107"/>
      <c r="BT124" s="107" t="str">
        <f>'Reflection -3'!BA123</f>
        <v>0</v>
      </c>
      <c r="BU124" s="113"/>
      <c r="BV124" s="107"/>
      <c r="BW124" s="107" t="str">
        <f>'Reflection -3'!Q123</f>
        <v>0</v>
      </c>
      <c r="BX124" s="107"/>
      <c r="BY124" s="107"/>
      <c r="BZ124" s="107"/>
      <c r="CA124" s="107"/>
      <c r="CB124" s="107"/>
      <c r="CC124" s="107" t="str">
        <f>'Reflection -4'!BA123</f>
        <v>0</v>
      </c>
      <c r="CD124" s="113"/>
      <c r="CE124" s="107"/>
      <c r="CF124" s="107"/>
      <c r="CG124" s="107"/>
      <c r="CH124" s="107">
        <f>Table121516589[[#This Row],[Column30]]</f>
        <v>0</v>
      </c>
      <c r="CI124" s="107"/>
      <c r="CJ124" s="107"/>
      <c r="CK124" s="107">
        <f>Table121516589[[#This Row],[Column48]]</f>
        <v>0</v>
      </c>
      <c r="CL124" s="107">
        <f>Table121516589[[#This Row],[Column54]]</f>
        <v>0</v>
      </c>
      <c r="CM124" s="113"/>
      <c r="CN124" s="107"/>
      <c r="CO124" s="107"/>
      <c r="CP124" s="107"/>
      <c r="CQ124" s="107" t="e">
        <f>#REF!</f>
        <v>#REF!</v>
      </c>
      <c r="CR124" s="107"/>
      <c r="CS124" s="107"/>
      <c r="CT124" s="107" t="e">
        <f>#REF!</f>
        <v>#REF!</v>
      </c>
      <c r="CU124" s="107" t="e">
        <f>#REF!</f>
        <v>#REF!</v>
      </c>
      <c r="CV124" s="109"/>
      <c r="CW124" s="107"/>
      <c r="CX124" s="107"/>
      <c r="CY124" s="107"/>
      <c r="CZ124" s="107" t="e">
        <f>#REF!</f>
        <v>#REF!</v>
      </c>
      <c r="DA124" s="107"/>
      <c r="DB124" s="107"/>
      <c r="DC124" s="107" t="e">
        <f>#REF!</f>
        <v>#REF!</v>
      </c>
      <c r="DD124" s="107" t="e">
        <f>#REF!</f>
        <v>#REF!</v>
      </c>
      <c r="DE124" s="109"/>
      <c r="DF124" s="107"/>
      <c r="DG124" s="107"/>
      <c r="DH124" s="107"/>
      <c r="DI124" s="107">
        <f>'D W-4'!AS122</f>
        <v>0</v>
      </c>
      <c r="DJ124" s="107"/>
      <c r="DK124" s="107"/>
      <c r="DL124" s="107"/>
      <c r="DM124" s="107" t="e">
        <f>#REF!</f>
        <v>#REF!</v>
      </c>
      <c r="DN124" s="109"/>
      <c r="DO124" s="112">
        <v>0</v>
      </c>
      <c r="DP124" s="107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24" s="107" t="e">
        <f>AVERAGE(Table1104611172[[#This Row],[Column4]],Table1104611172[[#This Row],[Column13]],Table1104611172[[#This Row],[Column22]],Table1104611172[[#This Row],[Column31]])</f>
        <v>#DIV/0!</v>
      </c>
      <c r="DR12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4" s="107" t="e">
        <f>AVERAGE(Table1104611172[[#This Row],[Column6]],Table1104611172[[#This Row],[Column15]],Table1104611172[[#This Row],[Column24]],Table1104611172[[#This Row],[Column33]])</f>
        <v>#REF!</v>
      </c>
      <c r="DT124" s="112"/>
      <c r="DU12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4" s="108"/>
      <c r="DX124" s="108">
        <f>'R P -4'!CT124</f>
        <v>0</v>
      </c>
      <c r="DY124" s="108" t="e">
        <f>AVERAGE('Reflection -3'!CO124,'Reflection -2'!CN124,'R P -4'!CT124,'R P - 3'!CS124,'R P- 2'!CS124,#REF!)</f>
        <v>#REF!</v>
      </c>
      <c r="DZ124" s="108" t="e">
        <f>AVERAGE('Reflection -3'!CP124,'Reflection -2'!CO124,'R P- 2'!CT124,#REF!)</f>
        <v>#REF!</v>
      </c>
    </row>
    <row r="125" spans="1:130" ht="23.1" customHeight="1" x14ac:dyDescent="0.3">
      <c r="A125" s="5">
        <v>122</v>
      </c>
      <c r="B125" s="5" t="s">
        <v>361</v>
      </c>
      <c r="C125" s="14" t="s">
        <v>362</v>
      </c>
      <c r="D125" s="5" t="s">
        <v>449</v>
      </c>
      <c r="E125" s="5" t="s">
        <v>492</v>
      </c>
      <c r="F125" s="5" t="str">
        <f>REPT(CHAR(160),10)&amp;Table1104611172[[#This Row],[Column1]]</f>
        <v>          C</v>
      </c>
      <c r="G125" s="108"/>
      <c r="H125" s="108" t="str">
        <f>'RP 1'!Q124</f>
        <v>0</v>
      </c>
      <c r="I125" s="108" t="str">
        <f>'RP 1'!W124</f>
        <v>0</v>
      </c>
      <c r="J125" s="108" t="e">
        <f>'RP 1'!#REF!</f>
        <v>#REF!</v>
      </c>
      <c r="K125" s="108" t="e">
        <f>'RP 1'!#REF!</f>
        <v>#REF!</v>
      </c>
      <c r="L125" s="108"/>
      <c r="M125" s="108" t="str">
        <f>'RP 1'!AU124</f>
        <v>0</v>
      </c>
      <c r="N125" s="108" t="str">
        <f>'RP 1'!AZ124</f>
        <v>0</v>
      </c>
      <c r="O125" s="108" t="str">
        <f>'RP 1'!BG124</f>
        <v>0</v>
      </c>
      <c r="P125" s="111"/>
      <c r="Q125" s="108"/>
      <c r="R125" s="108" t="str">
        <f>'R P- 2'!Q124</f>
        <v>0</v>
      </c>
      <c r="S125" s="108" t="str">
        <f>'R P- 2'!W124</f>
        <v>0</v>
      </c>
      <c r="T125" s="108" t="str">
        <f>'R P- 2'!AC124</f>
        <v>0</v>
      </c>
      <c r="U125" s="108" t="str">
        <f>'R P- 2'!AI124</f>
        <v>0</v>
      </c>
      <c r="V125" s="108"/>
      <c r="W125" s="108" t="str">
        <f>'R P- 2'!AU124</f>
        <v>0</v>
      </c>
      <c r="X125" s="108" t="str">
        <f>'R P- 2'!BA124</f>
        <v>0</v>
      </c>
      <c r="Y125" s="108" t="str">
        <f>'R P- 2'!BG124</f>
        <v>0</v>
      </c>
      <c r="Z125" s="111"/>
      <c r="AA125" s="108"/>
      <c r="AB125" s="108">
        <f>'R P - 3'!Q124</f>
        <v>2</v>
      </c>
      <c r="AC125" s="108">
        <f>'R P - 3'!W124</f>
        <v>2</v>
      </c>
      <c r="AD125" s="108">
        <f>'R P - 3'!AC124</f>
        <v>1</v>
      </c>
      <c r="AE125" s="108">
        <f>'R P - 3'!AI124</f>
        <v>1.3333333333333333</v>
      </c>
      <c r="AF125" s="108"/>
      <c r="AG125" s="110">
        <f>'R P - 3'!AU124</f>
        <v>2</v>
      </c>
      <c r="AH125" s="110">
        <f>'R P - 3'!BA124</f>
        <v>2</v>
      </c>
      <c r="AI125" s="108">
        <f>'R P - 3'!BG124</f>
        <v>2</v>
      </c>
      <c r="AJ125" s="111"/>
      <c r="AK125" s="108"/>
      <c r="AL125" s="108" t="str">
        <f>'R P -4'!Q124</f>
        <v>0</v>
      </c>
      <c r="AM125" s="108" t="str">
        <f>'R P -4'!W124</f>
        <v>0</v>
      </c>
      <c r="AN125" s="108" t="str">
        <f>'R P -4'!AC124</f>
        <v>0</v>
      </c>
      <c r="AO125" s="108" t="str">
        <f>'R P -4'!AI124</f>
        <v>0</v>
      </c>
      <c r="AP125" s="108"/>
      <c r="AQ125" s="108" t="str">
        <f>'R P -4'!AU124</f>
        <v>0</v>
      </c>
      <c r="AR125" s="108" t="str">
        <f>'R P -4'!BA124</f>
        <v>0</v>
      </c>
      <c r="AS125" s="108" t="str">
        <f>'R P -4'!BG124</f>
        <v>0</v>
      </c>
      <c r="AT125" s="111"/>
      <c r="AU125" s="108"/>
      <c r="AV125" s="108" t="str">
        <f>'Reflection -1 '!R124</f>
        <v>0</v>
      </c>
      <c r="AW125" s="108"/>
      <c r="AX125" s="108"/>
      <c r="AY125" s="108"/>
      <c r="AZ125" s="108"/>
      <c r="BA125" s="110"/>
      <c r="BB125" s="110" t="str">
        <f>'Reflection -1 '!BB124</f>
        <v>0</v>
      </c>
      <c r="BC125" s="111"/>
      <c r="BD125" s="108"/>
      <c r="BE125" s="108" t="str">
        <f>'Reflection -2'!Q124</f>
        <v>0</v>
      </c>
      <c r="BF125" s="108"/>
      <c r="BG125" s="108"/>
      <c r="BH125" s="108"/>
      <c r="BI125" s="108"/>
      <c r="BJ125" s="108"/>
      <c r="BK125" s="108" t="str">
        <f>'Reflection -2'!BA124</f>
        <v>0</v>
      </c>
      <c r="BL125" s="111"/>
      <c r="BM125" s="108"/>
      <c r="BN125" s="108" t="str">
        <f>'Reflection -3'!Q124</f>
        <v>0</v>
      </c>
      <c r="BO125" s="108"/>
      <c r="BP125" s="108"/>
      <c r="BQ125" s="108"/>
      <c r="BR125" s="108"/>
      <c r="BS125" s="108"/>
      <c r="BT125" s="108" t="str">
        <f>'Reflection -3'!BA124</f>
        <v>0</v>
      </c>
      <c r="BU125" s="111"/>
      <c r="BV125" s="108"/>
      <c r="BW125" s="108" t="str">
        <f>'Reflection -3'!Q124</f>
        <v>0</v>
      </c>
      <c r="BX125" s="108"/>
      <c r="BY125" s="108"/>
      <c r="BZ125" s="108"/>
      <c r="CA125" s="108"/>
      <c r="CB125" s="108"/>
      <c r="CC125" s="108" t="str">
        <f>'Reflection -4'!BA124</f>
        <v>0</v>
      </c>
      <c r="CD125" s="111"/>
      <c r="CE125" s="108"/>
      <c r="CF125" s="108"/>
      <c r="CG125" s="108"/>
      <c r="CH125" s="108">
        <f>Table121516589[[#This Row],[Column30]]</f>
        <v>0</v>
      </c>
      <c r="CI125" s="108"/>
      <c r="CJ125" s="108"/>
      <c r="CK125" s="108">
        <f>Table121516589[[#This Row],[Column48]]</f>
        <v>0</v>
      </c>
      <c r="CL125" s="108">
        <f>Table121516589[[#This Row],[Column54]]</f>
        <v>0</v>
      </c>
      <c r="CM125" s="111"/>
      <c r="CN125" s="108"/>
      <c r="CO125" s="108"/>
      <c r="CP125" s="108"/>
      <c r="CQ125" s="108" t="e">
        <f>#REF!</f>
        <v>#REF!</v>
      </c>
      <c r="CR125" s="108"/>
      <c r="CS125" s="108"/>
      <c r="CT125" s="108" t="e">
        <f>#REF!</f>
        <v>#REF!</v>
      </c>
      <c r="CU125" s="108" t="e">
        <f>#REF!</f>
        <v>#REF!</v>
      </c>
      <c r="CV125" s="116"/>
      <c r="CW125" s="108"/>
      <c r="CX125" s="108"/>
      <c r="CY125" s="108"/>
      <c r="CZ125" s="108" t="e">
        <f>#REF!</f>
        <v>#REF!</v>
      </c>
      <c r="DA125" s="108"/>
      <c r="DB125" s="108"/>
      <c r="DC125" s="108" t="e">
        <f>#REF!</f>
        <v>#REF!</v>
      </c>
      <c r="DD125" s="108" t="e">
        <f>#REF!</f>
        <v>#REF!</v>
      </c>
      <c r="DE125" s="116"/>
      <c r="DF125" s="108"/>
      <c r="DG125" s="108"/>
      <c r="DH125" s="108"/>
      <c r="DI125" s="108">
        <f>'D W-4'!AS123</f>
        <v>0</v>
      </c>
      <c r="DJ125" s="108"/>
      <c r="DK125" s="108"/>
      <c r="DL125" s="108"/>
      <c r="DM125" s="108" t="e">
        <f>#REF!</f>
        <v>#REF!</v>
      </c>
      <c r="DN125" s="116"/>
      <c r="DO125" s="112">
        <v>0</v>
      </c>
      <c r="DP12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</v>
      </c>
      <c r="DQ125" s="108">
        <f>AVERAGE(Table1104611172[[#This Row],[Column4]],Table1104611172[[#This Row],[Column13]],Table1104611172[[#This Row],[Column22]],Table1104611172[[#This Row],[Column31]])</f>
        <v>2</v>
      </c>
      <c r="DR12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5" s="108" t="e">
        <f>AVERAGE(Table1104611172[[#This Row],[Column6]],Table1104611172[[#This Row],[Column15]],Table1104611172[[#This Row],[Column24]],Table1104611172[[#This Row],[Column33]])</f>
        <v>#REF!</v>
      </c>
      <c r="DT125" s="112"/>
      <c r="DU12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5" s="108"/>
      <c r="DX125" s="108">
        <f>'R P -4'!CT125</f>
        <v>0</v>
      </c>
      <c r="DY125" s="107" t="e">
        <f>AVERAGE('Reflection -3'!CO125,'Reflection -2'!CN125,'R P -4'!CT125,'R P - 3'!CS125,'R P- 2'!CS125,#REF!)</f>
        <v>#REF!</v>
      </c>
      <c r="DZ125" s="107" t="e">
        <f>AVERAGE('Reflection -3'!CP125,'Reflection -2'!CO125,'R P- 2'!CT125,#REF!)</f>
        <v>#REF!</v>
      </c>
    </row>
    <row r="126" spans="1:130" ht="23.1" customHeight="1" x14ac:dyDescent="0.3">
      <c r="A126" s="5">
        <v>123</v>
      </c>
      <c r="B126" s="5" t="s">
        <v>363</v>
      </c>
      <c r="C126" s="14" t="s">
        <v>364</v>
      </c>
      <c r="D126" s="5" t="s">
        <v>449</v>
      </c>
      <c r="E126" s="5" t="s">
        <v>492</v>
      </c>
      <c r="F126" s="5" t="str">
        <f>REPT(CHAR(160),10)&amp;Table1104611172[[#This Row],[Column1]]</f>
        <v>          C</v>
      </c>
      <c r="G126" s="107"/>
      <c r="H126" s="107" t="str">
        <f>'RP 1'!Q125</f>
        <v>0</v>
      </c>
      <c r="I126" s="107" t="str">
        <f>'RP 1'!W125</f>
        <v>0</v>
      </c>
      <c r="J126" s="107" t="e">
        <f>'RP 1'!#REF!</f>
        <v>#REF!</v>
      </c>
      <c r="K126" s="107" t="e">
        <f>'RP 1'!#REF!</f>
        <v>#REF!</v>
      </c>
      <c r="L126" s="107"/>
      <c r="M126" s="107" t="str">
        <f>'RP 1'!AU125</f>
        <v>0</v>
      </c>
      <c r="N126" s="107" t="str">
        <f>'RP 1'!AZ125</f>
        <v>0</v>
      </c>
      <c r="O126" s="107" t="str">
        <f>'RP 1'!BG125</f>
        <v>0</v>
      </c>
      <c r="P126" s="113"/>
      <c r="Q126" s="107"/>
      <c r="R126" s="107" t="str">
        <f>'R P- 2'!Q125</f>
        <v>0</v>
      </c>
      <c r="S126" s="107" t="str">
        <f>'R P- 2'!W125</f>
        <v>0</v>
      </c>
      <c r="T126" s="107" t="str">
        <f>'R P- 2'!AC125</f>
        <v>0</v>
      </c>
      <c r="U126" s="107" t="str">
        <f>'R P- 2'!AI125</f>
        <v>0</v>
      </c>
      <c r="V126" s="107"/>
      <c r="W126" s="107" t="str">
        <f>'R P- 2'!AU125</f>
        <v>0</v>
      </c>
      <c r="X126" s="107" t="str">
        <f>'R P- 2'!BA125</f>
        <v>0</v>
      </c>
      <c r="Y126" s="107" t="str">
        <f>'R P- 2'!BG125</f>
        <v>0</v>
      </c>
      <c r="Z126" s="113"/>
      <c r="AA126" s="107"/>
      <c r="AB126" s="107" t="str">
        <f>'R P - 3'!Q125</f>
        <v>0</v>
      </c>
      <c r="AC126" s="107" t="str">
        <f>'R P - 3'!W125</f>
        <v>0</v>
      </c>
      <c r="AD126" s="107">
        <f>'R P - 3'!AC125</f>
        <v>0</v>
      </c>
      <c r="AE126" s="107" t="str">
        <f>'R P - 3'!AI125</f>
        <v>0</v>
      </c>
      <c r="AF126" s="107"/>
      <c r="AG126" s="112" t="str">
        <f>'R P - 3'!AU125</f>
        <v>0</v>
      </c>
      <c r="AH126" s="112" t="str">
        <f>'R P - 3'!BA125</f>
        <v>0</v>
      </c>
      <c r="AI126" s="107" t="str">
        <f>'R P - 3'!BG125</f>
        <v>0</v>
      </c>
      <c r="AJ126" s="113"/>
      <c r="AK126" s="107"/>
      <c r="AL126" s="107" t="str">
        <f>'R P -4'!Q125</f>
        <v>0</v>
      </c>
      <c r="AM126" s="107" t="str">
        <f>'R P -4'!W125</f>
        <v>0</v>
      </c>
      <c r="AN126" s="107" t="str">
        <f>'R P -4'!AC125</f>
        <v>0</v>
      </c>
      <c r="AO126" s="107" t="str">
        <f>'R P -4'!AI125</f>
        <v>0</v>
      </c>
      <c r="AP126" s="107"/>
      <c r="AQ126" s="107" t="str">
        <f>'R P -4'!AU125</f>
        <v>0</v>
      </c>
      <c r="AR126" s="107" t="str">
        <f>'R P -4'!BA125</f>
        <v>0</v>
      </c>
      <c r="AS126" s="107" t="str">
        <f>'R P -4'!BG125</f>
        <v>0</v>
      </c>
      <c r="AT126" s="113"/>
      <c r="AU126" s="107"/>
      <c r="AV126" s="107" t="str">
        <f>'Reflection -1 '!R125</f>
        <v>0</v>
      </c>
      <c r="AW126" s="107"/>
      <c r="AX126" s="107"/>
      <c r="AY126" s="107"/>
      <c r="AZ126" s="107"/>
      <c r="BA126" s="112"/>
      <c r="BB126" s="112" t="str">
        <f>'Reflection -1 '!BB125</f>
        <v>0</v>
      </c>
      <c r="BC126" s="113"/>
      <c r="BD126" s="107"/>
      <c r="BE126" s="107" t="str">
        <f>'Reflection -2'!Q125</f>
        <v>0</v>
      </c>
      <c r="BF126" s="107"/>
      <c r="BG126" s="107"/>
      <c r="BH126" s="107"/>
      <c r="BI126" s="107"/>
      <c r="BJ126" s="107"/>
      <c r="BK126" s="107" t="str">
        <f>'Reflection -2'!BA125</f>
        <v>0</v>
      </c>
      <c r="BL126" s="113"/>
      <c r="BM126" s="107"/>
      <c r="BN126" s="107" t="str">
        <f>'Reflection -3'!Q125</f>
        <v>0</v>
      </c>
      <c r="BO126" s="107"/>
      <c r="BP126" s="107"/>
      <c r="BQ126" s="107"/>
      <c r="BR126" s="107"/>
      <c r="BS126" s="107"/>
      <c r="BT126" s="107" t="str">
        <f>'Reflection -3'!BA125</f>
        <v>0</v>
      </c>
      <c r="BU126" s="113"/>
      <c r="BV126" s="107"/>
      <c r="BW126" s="107" t="str">
        <f>'Reflection -3'!Q125</f>
        <v>0</v>
      </c>
      <c r="BX126" s="107"/>
      <c r="BY126" s="107"/>
      <c r="BZ126" s="107"/>
      <c r="CA126" s="107"/>
      <c r="CB126" s="107"/>
      <c r="CC126" s="107" t="str">
        <f>'Reflection -4'!BA125</f>
        <v>0</v>
      </c>
      <c r="CD126" s="113"/>
      <c r="CE126" s="107"/>
      <c r="CF126" s="107"/>
      <c r="CG126" s="107"/>
      <c r="CH126" s="107">
        <f>Table121516589[[#This Row],[Column30]]</f>
        <v>0</v>
      </c>
      <c r="CI126" s="107"/>
      <c r="CJ126" s="107"/>
      <c r="CK126" s="107">
        <f>Table121516589[[#This Row],[Column48]]</f>
        <v>0</v>
      </c>
      <c r="CL126" s="107">
        <f>Table121516589[[#This Row],[Column54]]</f>
        <v>0</v>
      </c>
      <c r="CM126" s="113"/>
      <c r="CN126" s="107"/>
      <c r="CO126" s="107"/>
      <c r="CP126" s="107"/>
      <c r="CQ126" s="107" t="e">
        <f>#REF!</f>
        <v>#REF!</v>
      </c>
      <c r="CR126" s="107"/>
      <c r="CS126" s="107"/>
      <c r="CT126" s="107" t="e">
        <f>#REF!</f>
        <v>#REF!</v>
      </c>
      <c r="CU126" s="107" t="e">
        <f>#REF!</f>
        <v>#REF!</v>
      </c>
      <c r="CV126" s="109"/>
      <c r="CW126" s="107"/>
      <c r="CX126" s="107"/>
      <c r="CY126" s="107"/>
      <c r="CZ126" s="107" t="e">
        <f>#REF!</f>
        <v>#REF!</v>
      </c>
      <c r="DA126" s="107"/>
      <c r="DB126" s="107"/>
      <c r="DC126" s="107" t="e">
        <f>#REF!</f>
        <v>#REF!</v>
      </c>
      <c r="DD126" s="107" t="e">
        <f>#REF!</f>
        <v>#REF!</v>
      </c>
      <c r="DE126" s="109"/>
      <c r="DF126" s="107"/>
      <c r="DG126" s="107"/>
      <c r="DH126" s="107"/>
      <c r="DI126" s="107">
        <f>'D W-4'!AS124</f>
        <v>0</v>
      </c>
      <c r="DJ126" s="107"/>
      <c r="DK126" s="107"/>
      <c r="DL126" s="107"/>
      <c r="DM126" s="107" t="e">
        <f>#REF!</f>
        <v>#REF!</v>
      </c>
      <c r="DN126" s="109"/>
      <c r="DO126" s="112">
        <v>0</v>
      </c>
      <c r="DP126" s="107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26" s="107" t="e">
        <f>AVERAGE(Table1104611172[[#This Row],[Column4]],Table1104611172[[#This Row],[Column13]],Table1104611172[[#This Row],[Column22]],Table1104611172[[#This Row],[Column31]])</f>
        <v>#DIV/0!</v>
      </c>
      <c r="DR12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6" s="107" t="e">
        <f>AVERAGE(Table1104611172[[#This Row],[Column6]],Table1104611172[[#This Row],[Column15]],Table1104611172[[#This Row],[Column24]],Table1104611172[[#This Row],[Column33]])</f>
        <v>#REF!</v>
      </c>
      <c r="DT126" s="112"/>
      <c r="DU12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6" s="108"/>
      <c r="DX126" s="108">
        <f>'R P -4'!CT126</f>
        <v>0</v>
      </c>
      <c r="DY126" s="108" t="e">
        <f>AVERAGE('Reflection -3'!CO126,'Reflection -2'!CN126,'R P -4'!CT126,'R P - 3'!CS126,'R P- 2'!CS126,#REF!)</f>
        <v>#REF!</v>
      </c>
      <c r="DZ126" s="108" t="e">
        <f>AVERAGE('Reflection -3'!CP126,'Reflection -2'!CO126,'R P- 2'!CT126,#REF!)</f>
        <v>#REF!</v>
      </c>
    </row>
    <row r="127" spans="1:130" ht="23.1" customHeight="1" x14ac:dyDescent="0.3">
      <c r="A127" s="5">
        <v>124</v>
      </c>
      <c r="B127" s="5" t="s">
        <v>53</v>
      </c>
      <c r="C127" s="14" t="s">
        <v>54</v>
      </c>
      <c r="D127" s="5" t="s">
        <v>449</v>
      </c>
      <c r="E127" s="5" t="s">
        <v>34</v>
      </c>
      <c r="F127" s="5" t="str">
        <f>REPT(CHAR(160),10)&amp;Table1104611172[[#This Row],[Column1]]</f>
        <v>          A</v>
      </c>
      <c r="G127" s="108"/>
      <c r="H127" s="108">
        <f>'RP 1'!Q126</f>
        <v>0</v>
      </c>
      <c r="I127" s="108">
        <f>'RP 1'!W126</f>
        <v>0</v>
      </c>
      <c r="J127" s="108" t="e">
        <f>'RP 1'!#REF!</f>
        <v>#REF!</v>
      </c>
      <c r="K127" s="108" t="e">
        <f>'RP 1'!#REF!</f>
        <v>#REF!</v>
      </c>
      <c r="L127" s="108"/>
      <c r="M127" s="108">
        <f>'RP 1'!AU126</f>
        <v>0</v>
      </c>
      <c r="N127" s="108">
        <f>'RP 1'!AZ126</f>
        <v>0</v>
      </c>
      <c r="O127" s="108">
        <f>'RP 1'!BG126</f>
        <v>0</v>
      </c>
      <c r="P127" s="115"/>
      <c r="Q127" s="108"/>
      <c r="R127" s="108">
        <f>'R P- 2'!Q126</f>
        <v>2.2000000000000002</v>
      </c>
      <c r="S127" s="108">
        <f>'R P- 2'!W126</f>
        <v>3.6666666666666665</v>
      </c>
      <c r="T127" s="108">
        <f>'R P- 2'!AC126</f>
        <v>2.5</v>
      </c>
      <c r="U127" s="108">
        <f>'R P- 2'!AI126</f>
        <v>3</v>
      </c>
      <c r="V127" s="108"/>
      <c r="W127" s="108">
        <f>'R P- 2'!AU126</f>
        <v>4</v>
      </c>
      <c r="X127" s="108">
        <f>'R P- 2'!BA126</f>
        <v>3</v>
      </c>
      <c r="Y127" s="108">
        <f>'R P- 2'!BG126</f>
        <v>3</v>
      </c>
      <c r="Z127" s="115"/>
      <c r="AA127" s="108"/>
      <c r="AB127" s="108">
        <f>'R P - 3'!Q126</f>
        <v>2.4</v>
      </c>
      <c r="AC127" s="108">
        <f>'R P - 3'!W126</f>
        <v>0</v>
      </c>
      <c r="AD127" s="108">
        <f>'R P - 3'!AC126</f>
        <v>0</v>
      </c>
      <c r="AE127" s="108">
        <f>'R P - 3'!AI126</f>
        <v>0</v>
      </c>
      <c r="AF127" s="108"/>
      <c r="AG127" s="114">
        <f>'R P - 3'!AU126</f>
        <v>0</v>
      </c>
      <c r="AH127" s="114">
        <f>'R P - 3'!BA126</f>
        <v>0</v>
      </c>
      <c r="AI127" s="108">
        <f>'R P - 3'!BG126</f>
        <v>0</v>
      </c>
      <c r="AJ127" s="115"/>
      <c r="AK127" s="108"/>
      <c r="AL127" s="108">
        <f>'R P -4'!Q126</f>
        <v>2.6</v>
      </c>
      <c r="AM127" s="108">
        <f>'R P -4'!W126</f>
        <v>3.6666666666666665</v>
      </c>
      <c r="AN127" s="108">
        <f>'R P -4'!AC126</f>
        <v>4</v>
      </c>
      <c r="AO127" s="108">
        <f>'R P -4'!AI126</f>
        <v>5</v>
      </c>
      <c r="AP127" s="108"/>
      <c r="AQ127" s="108">
        <f>'R P -4'!AU126</f>
        <v>5</v>
      </c>
      <c r="AR127" s="108">
        <f>'R P -4'!BA126</f>
        <v>5</v>
      </c>
      <c r="AS127" s="108">
        <f>'R P -4'!BG126</f>
        <v>3</v>
      </c>
      <c r="AT127" s="115"/>
      <c r="AU127" s="108"/>
      <c r="AV127" s="108">
        <f>'Reflection -1 '!R126</f>
        <v>3</v>
      </c>
      <c r="AW127" s="108"/>
      <c r="AX127" s="108"/>
      <c r="AY127" s="108"/>
      <c r="AZ127" s="108"/>
      <c r="BA127" s="114"/>
      <c r="BB127" s="114">
        <f>'Reflection -1 '!BB126</f>
        <v>3.5</v>
      </c>
      <c r="BC127" s="115"/>
      <c r="BD127" s="108"/>
      <c r="BE127" s="108">
        <f>'Reflection -2'!Q126</f>
        <v>4</v>
      </c>
      <c r="BF127" s="108"/>
      <c r="BG127" s="108"/>
      <c r="BH127" s="108"/>
      <c r="BI127" s="108"/>
      <c r="BJ127" s="108"/>
      <c r="BK127" s="108">
        <f>'Reflection -2'!BA126</f>
        <v>2.5</v>
      </c>
      <c r="BL127" s="115"/>
      <c r="BM127" s="108"/>
      <c r="BN127" s="108">
        <f>'Reflection -3'!Q126</f>
        <v>1.6666666666666667</v>
      </c>
      <c r="BO127" s="108"/>
      <c r="BP127" s="108"/>
      <c r="BQ127" s="108"/>
      <c r="BR127" s="108"/>
      <c r="BS127" s="108"/>
      <c r="BT127" s="108">
        <f>'Reflection -3'!BA126</f>
        <v>1.6666666666666667</v>
      </c>
      <c r="BU127" s="115"/>
      <c r="BV127" s="108"/>
      <c r="BW127" s="108">
        <f>'Reflection -3'!Q126</f>
        <v>1.6666666666666667</v>
      </c>
      <c r="BX127" s="108"/>
      <c r="BY127" s="108"/>
      <c r="BZ127" s="108"/>
      <c r="CA127" s="108"/>
      <c r="CB127" s="108"/>
      <c r="CC127" s="108">
        <f>'Reflection -4'!BA126</f>
        <v>2.5</v>
      </c>
      <c r="CD127" s="115"/>
      <c r="CE127" s="108"/>
      <c r="CF127" s="108"/>
      <c r="CG127" s="108"/>
      <c r="CH127" s="108">
        <f>Table121516589[[#This Row],[Column30]]</f>
        <v>0</v>
      </c>
      <c r="CI127" s="108"/>
      <c r="CJ127" s="108"/>
      <c r="CK127" s="108">
        <f>Table121516589[[#This Row],[Column48]]</f>
        <v>0</v>
      </c>
      <c r="CL127" s="108">
        <f>Table121516589[[#This Row],[Column54]]</f>
        <v>0</v>
      </c>
      <c r="CM127" s="115"/>
      <c r="CN127" s="108"/>
      <c r="CO127" s="108"/>
      <c r="CP127" s="108"/>
      <c r="CQ127" s="108" t="e">
        <f>#REF!</f>
        <v>#REF!</v>
      </c>
      <c r="CR127" s="108"/>
      <c r="CS127" s="108"/>
      <c r="CT127" s="108" t="e">
        <f>#REF!</f>
        <v>#REF!</v>
      </c>
      <c r="CU127" s="108" t="e">
        <f>#REF!</f>
        <v>#REF!</v>
      </c>
      <c r="CV127" s="120"/>
      <c r="CW127" s="108"/>
      <c r="CX127" s="108"/>
      <c r="CY127" s="108"/>
      <c r="CZ127" s="108" t="e">
        <f>#REF!</f>
        <v>#REF!</v>
      </c>
      <c r="DA127" s="108"/>
      <c r="DB127" s="108"/>
      <c r="DC127" s="108" t="e">
        <f>#REF!</f>
        <v>#REF!</v>
      </c>
      <c r="DD127" s="108" t="e">
        <f>#REF!</f>
        <v>#REF!</v>
      </c>
      <c r="DE127" s="120"/>
      <c r="DF127" s="108"/>
      <c r="DG127" s="108"/>
      <c r="DH127" s="108"/>
      <c r="DI127" s="108">
        <f>'D W-4'!AS125</f>
        <v>0</v>
      </c>
      <c r="DJ127" s="108"/>
      <c r="DK127" s="108"/>
      <c r="DL127" s="108"/>
      <c r="DM127" s="108" t="e">
        <f>#REF!</f>
        <v>#REF!</v>
      </c>
      <c r="DN127" s="120"/>
      <c r="DO127" s="112">
        <v>0</v>
      </c>
      <c r="DP12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2.1916666666666664</v>
      </c>
      <c r="DQ127" s="108">
        <f>AVERAGE(Table1104611172[[#This Row],[Column4]],Table1104611172[[#This Row],[Column13]],Table1104611172[[#This Row],[Column22]],Table1104611172[[#This Row],[Column31]])</f>
        <v>1.8333333333333333</v>
      </c>
      <c r="DR12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7" s="108" t="e">
        <f>AVERAGE(Table1104611172[[#This Row],[Column6]],Table1104611172[[#This Row],[Column15]],Table1104611172[[#This Row],[Column24]],Table1104611172[[#This Row],[Column33]])</f>
        <v>#REF!</v>
      </c>
      <c r="DT127" s="112"/>
      <c r="DU127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7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7" s="108"/>
      <c r="DX127" s="108">
        <f>'R P -4'!CT127</f>
        <v>0</v>
      </c>
      <c r="DY127" s="107" t="e">
        <f>AVERAGE('Reflection -3'!CO127,'Reflection -2'!CN127,'R P -4'!CT127,'R P - 3'!CS127,'R P- 2'!CS127,#REF!)</f>
        <v>#REF!</v>
      </c>
      <c r="DZ127" s="107" t="e">
        <f>AVERAGE('Reflection -3'!CP127,'Reflection -2'!CO127,'R P- 2'!CT127,#REF!)</f>
        <v>#REF!</v>
      </c>
    </row>
    <row r="128" spans="1:130" ht="23.1" customHeight="1" x14ac:dyDescent="0.3">
      <c r="A128" s="5">
        <v>125</v>
      </c>
      <c r="B128" s="5" t="s">
        <v>218</v>
      </c>
      <c r="C128" s="14" t="s">
        <v>219</v>
      </c>
      <c r="D128" s="5" t="s">
        <v>541</v>
      </c>
      <c r="E128" s="5" t="s">
        <v>160</v>
      </c>
      <c r="F128" s="5" t="str">
        <f>REPT(CHAR(160),10)&amp;Table1104611172[[#This Row],[Column1]]</f>
        <v>          B</v>
      </c>
      <c r="G128" s="107"/>
      <c r="H128" s="107">
        <f>'RP 1'!Q127</f>
        <v>4</v>
      </c>
      <c r="I128" s="107">
        <f>'RP 1'!W127</f>
        <v>4</v>
      </c>
      <c r="J128" s="107" t="e">
        <f>'RP 1'!#REF!</f>
        <v>#REF!</v>
      </c>
      <c r="K128" s="107" t="e">
        <f>'RP 1'!#REF!</f>
        <v>#REF!</v>
      </c>
      <c r="L128" s="107"/>
      <c r="M128" s="107">
        <f>'RP 1'!AU127</f>
        <v>4</v>
      </c>
      <c r="N128" s="107">
        <f>'RP 1'!AZ127</f>
        <v>0</v>
      </c>
      <c r="O128" s="107">
        <f>'RP 1'!BG127</f>
        <v>0</v>
      </c>
      <c r="P128" s="113"/>
      <c r="Q128" s="107"/>
      <c r="R128" s="107">
        <f>'R P- 2'!Q127</f>
        <v>4</v>
      </c>
      <c r="S128" s="107">
        <f>'R P- 2'!W127</f>
        <v>4</v>
      </c>
      <c r="T128" s="107">
        <f>'R P- 2'!AC127</f>
        <v>4</v>
      </c>
      <c r="U128" s="107">
        <f>'R P- 2'!AI127</f>
        <v>4</v>
      </c>
      <c r="V128" s="107"/>
      <c r="W128" s="107">
        <f>'R P- 2'!AU127</f>
        <v>4</v>
      </c>
      <c r="X128" s="107">
        <f>'R P- 2'!BA127</f>
        <v>3.6666666666666665</v>
      </c>
      <c r="Y128" s="107">
        <f>'R P- 2'!BG127</f>
        <v>4</v>
      </c>
      <c r="Z128" s="113"/>
      <c r="AA128" s="107"/>
      <c r="AB128" s="107">
        <f>'R P - 3'!Q127</f>
        <v>3</v>
      </c>
      <c r="AC128" s="107">
        <f>'R P - 3'!W127</f>
        <v>3</v>
      </c>
      <c r="AD128" s="107">
        <f>'R P - 3'!AC127</f>
        <v>2</v>
      </c>
      <c r="AE128" s="107">
        <f>'R P - 3'!AI127</f>
        <v>3</v>
      </c>
      <c r="AF128" s="107"/>
      <c r="AG128" s="112">
        <f>'R P - 3'!AU127</f>
        <v>3</v>
      </c>
      <c r="AH128" s="112">
        <f>'R P - 3'!BA127</f>
        <v>0</v>
      </c>
      <c r="AI128" s="107">
        <f>'R P - 3'!BG127</f>
        <v>0</v>
      </c>
      <c r="AJ128" s="113"/>
      <c r="AK128" s="107"/>
      <c r="AL128" s="107">
        <f>'R P -4'!Q127</f>
        <v>0</v>
      </c>
      <c r="AM128" s="107">
        <f>'R P -4'!W127</f>
        <v>0</v>
      </c>
      <c r="AN128" s="107">
        <f>'R P -4'!AC127</f>
        <v>0</v>
      </c>
      <c r="AO128" s="107">
        <f>'R P -4'!AI127</f>
        <v>0</v>
      </c>
      <c r="AP128" s="107"/>
      <c r="AQ128" s="107">
        <f>'R P -4'!AU127</f>
        <v>0</v>
      </c>
      <c r="AR128" s="107">
        <f>'R P -4'!BA127</f>
        <v>0</v>
      </c>
      <c r="AS128" s="107">
        <f>'R P -4'!BG127</f>
        <v>2</v>
      </c>
      <c r="AT128" s="113"/>
      <c r="AU128" s="107"/>
      <c r="AV128" s="107">
        <f>'Reflection -1 '!R127</f>
        <v>4</v>
      </c>
      <c r="AW128" s="107"/>
      <c r="AX128" s="107"/>
      <c r="AY128" s="107"/>
      <c r="AZ128" s="107"/>
      <c r="BA128" s="112"/>
      <c r="BB128" s="112">
        <f>'Reflection -1 '!BB127</f>
        <v>4.5</v>
      </c>
      <c r="BC128" s="113"/>
      <c r="BD128" s="107"/>
      <c r="BE128" s="107">
        <f>'Reflection -2'!Q127</f>
        <v>4</v>
      </c>
      <c r="BF128" s="107"/>
      <c r="BG128" s="107"/>
      <c r="BH128" s="107"/>
      <c r="BI128" s="107"/>
      <c r="BJ128" s="107"/>
      <c r="BK128" s="107">
        <f>'Reflection -2'!BA127</f>
        <v>2.5</v>
      </c>
      <c r="BL128" s="113"/>
      <c r="BM128" s="107"/>
      <c r="BN128" s="107">
        <f>'Reflection -3'!Q127</f>
        <v>0</v>
      </c>
      <c r="BO128" s="107"/>
      <c r="BP128" s="107"/>
      <c r="BQ128" s="107"/>
      <c r="BR128" s="107"/>
      <c r="BS128" s="107"/>
      <c r="BT128" s="107">
        <f>'Reflection -3'!BA127</f>
        <v>1.6666666666666667</v>
      </c>
      <c r="BU128" s="113"/>
      <c r="BV128" s="107"/>
      <c r="BW128" s="107">
        <f>'Reflection -3'!Q127</f>
        <v>0</v>
      </c>
      <c r="BX128" s="107"/>
      <c r="BY128" s="107"/>
      <c r="BZ128" s="107"/>
      <c r="CA128" s="107"/>
      <c r="CB128" s="107"/>
      <c r="CC128" s="107">
        <f>'Reflection -4'!BA127</f>
        <v>2.5</v>
      </c>
      <c r="CD128" s="113"/>
      <c r="CE128" s="107"/>
      <c r="CF128" s="107"/>
      <c r="CG128" s="107"/>
      <c r="CH128" s="107">
        <f>Table121516589[[#This Row],[Column30]]</f>
        <v>0</v>
      </c>
      <c r="CI128" s="107"/>
      <c r="CJ128" s="107"/>
      <c r="CK128" s="107">
        <f>Table121516589[[#This Row],[Column48]]</f>
        <v>0</v>
      </c>
      <c r="CL128" s="107">
        <f>Table121516589[[#This Row],[Column54]]</f>
        <v>0</v>
      </c>
      <c r="CM128" s="113"/>
      <c r="CN128" s="107"/>
      <c r="CO128" s="107"/>
      <c r="CP128" s="107"/>
      <c r="CQ128" s="107" t="e">
        <f>#REF!</f>
        <v>#REF!</v>
      </c>
      <c r="CR128" s="107"/>
      <c r="CS128" s="107"/>
      <c r="CT128" s="107" t="e">
        <f>#REF!</f>
        <v>#REF!</v>
      </c>
      <c r="CU128" s="107" t="e">
        <f>#REF!</f>
        <v>#REF!</v>
      </c>
      <c r="CV128" s="109"/>
      <c r="CW128" s="107"/>
      <c r="CX128" s="107"/>
      <c r="CY128" s="107"/>
      <c r="CZ128" s="107" t="e">
        <f>#REF!</f>
        <v>#REF!</v>
      </c>
      <c r="DA128" s="107"/>
      <c r="DB128" s="107"/>
      <c r="DC128" s="107" t="e">
        <f>#REF!</f>
        <v>#REF!</v>
      </c>
      <c r="DD128" s="107" t="e">
        <f>#REF!</f>
        <v>#REF!</v>
      </c>
      <c r="DE128" s="109"/>
      <c r="DF128" s="107"/>
      <c r="DG128" s="107"/>
      <c r="DH128" s="107"/>
      <c r="DI128" s="107">
        <f>'D W-4'!AS126</f>
        <v>0</v>
      </c>
      <c r="DJ128" s="107"/>
      <c r="DK128" s="107"/>
      <c r="DL128" s="107"/>
      <c r="DM128" s="107" t="e">
        <f>#REF!</f>
        <v>#REF!</v>
      </c>
      <c r="DN128" s="109"/>
      <c r="DO128" s="112">
        <v>0</v>
      </c>
      <c r="DP12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2.375</v>
      </c>
      <c r="DQ128" s="107">
        <f>AVERAGE(Table1104611172[[#This Row],[Column4]],Table1104611172[[#This Row],[Column13]],Table1104611172[[#This Row],[Column22]],Table1104611172[[#This Row],[Column31]])</f>
        <v>2.75</v>
      </c>
      <c r="DR12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8" s="107" t="e">
        <f>AVERAGE(Table1104611172[[#This Row],[Column6]],Table1104611172[[#This Row],[Column15]],Table1104611172[[#This Row],[Column24]],Table1104611172[[#This Row],[Column33]])</f>
        <v>#REF!</v>
      </c>
      <c r="DT128" s="112"/>
      <c r="DU12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8" s="108"/>
      <c r="DX128" s="108">
        <f>'R P -4'!CT128</f>
        <v>0</v>
      </c>
      <c r="DY128" s="108" t="e">
        <f>AVERAGE('Reflection -3'!CO128,'Reflection -2'!CN128,'R P -4'!CT128,'R P - 3'!CS128,'R P- 2'!CS128,#REF!)</f>
        <v>#REF!</v>
      </c>
      <c r="DZ128" s="108" t="e">
        <f>AVERAGE('Reflection -3'!CP128,'Reflection -2'!CO128,'R P- 2'!CT128,#REF!)</f>
        <v>#REF!</v>
      </c>
    </row>
    <row r="129" spans="1:130" ht="23.1" customHeight="1" x14ac:dyDescent="0.3">
      <c r="A129" s="5">
        <v>126</v>
      </c>
      <c r="B129" s="5" t="s">
        <v>236</v>
      </c>
      <c r="C129" s="14" t="s">
        <v>237</v>
      </c>
      <c r="D129" s="5" t="s">
        <v>541</v>
      </c>
      <c r="E129" s="5" t="s">
        <v>160</v>
      </c>
      <c r="F129" s="5" t="str">
        <f>REPT(CHAR(160),10)&amp;Table1104611172[[#This Row],[Column1]]</f>
        <v>          B</v>
      </c>
      <c r="G129" s="108"/>
      <c r="H129" s="108">
        <f>'RP 1'!Q128</f>
        <v>2.8</v>
      </c>
      <c r="I129" s="108">
        <f>'RP 1'!W128</f>
        <v>2</v>
      </c>
      <c r="J129" s="108" t="e">
        <f>'RP 1'!#REF!</f>
        <v>#REF!</v>
      </c>
      <c r="K129" s="108" t="e">
        <f>'RP 1'!#REF!</f>
        <v>#REF!</v>
      </c>
      <c r="L129" s="108"/>
      <c r="M129" s="108">
        <f>'RP 1'!AU128</f>
        <v>2</v>
      </c>
      <c r="N129" s="108">
        <f>'RP 1'!AZ128</f>
        <v>0</v>
      </c>
      <c r="O129" s="108">
        <f>'RP 1'!BG128</f>
        <v>0</v>
      </c>
      <c r="P129" s="111"/>
      <c r="Q129" s="108"/>
      <c r="R129" s="108">
        <f>'R P- 2'!Q128</f>
        <v>2.6</v>
      </c>
      <c r="S129" s="108">
        <f>'R P- 2'!W128</f>
        <v>2.6666666666666665</v>
      </c>
      <c r="T129" s="108">
        <f>'R P- 2'!AC128</f>
        <v>2.5</v>
      </c>
      <c r="U129" s="108">
        <f>'R P- 2'!AI128</f>
        <v>2.5</v>
      </c>
      <c r="V129" s="108"/>
      <c r="W129" s="108">
        <f>'R P- 2'!AU128</f>
        <v>3</v>
      </c>
      <c r="X129" s="108">
        <f>'R P- 2'!BA128</f>
        <v>2.6666666666666665</v>
      </c>
      <c r="Y129" s="108">
        <f>'R P- 2'!BG128</f>
        <v>2</v>
      </c>
      <c r="Z129" s="111"/>
      <c r="AA129" s="108"/>
      <c r="AB129" s="108" t="str">
        <f>'R P - 3'!Q128</f>
        <v>0</v>
      </c>
      <c r="AC129" s="108" t="str">
        <f>'R P - 3'!W128</f>
        <v>0</v>
      </c>
      <c r="AD129" s="108">
        <f>'R P - 3'!AC128</f>
        <v>0</v>
      </c>
      <c r="AE129" s="108" t="str">
        <f>'R P - 3'!AI128</f>
        <v>0</v>
      </c>
      <c r="AF129" s="108"/>
      <c r="AG129" s="110" t="str">
        <f>'R P - 3'!AU128</f>
        <v>0</v>
      </c>
      <c r="AH129" s="110" t="str">
        <f>'R P - 3'!BA128</f>
        <v>0</v>
      </c>
      <c r="AI129" s="108" t="str">
        <f>'R P - 3'!BG128</f>
        <v>0</v>
      </c>
      <c r="AJ129" s="111"/>
      <c r="AK129" s="108"/>
      <c r="AL129" s="108" t="str">
        <f>'R P -4'!Q128</f>
        <v>0</v>
      </c>
      <c r="AM129" s="108" t="str">
        <f>'R P -4'!W128</f>
        <v>0</v>
      </c>
      <c r="AN129" s="108" t="str">
        <f>'R P -4'!AC128</f>
        <v>0</v>
      </c>
      <c r="AO129" s="108" t="str">
        <f>'R P -4'!AI128</f>
        <v>0</v>
      </c>
      <c r="AP129" s="108"/>
      <c r="AQ129" s="108" t="str">
        <f>'R P -4'!AU128</f>
        <v>0</v>
      </c>
      <c r="AR129" s="108" t="str">
        <f>'R P -4'!BA128</f>
        <v>0</v>
      </c>
      <c r="AS129" s="108" t="str">
        <f>'R P -4'!BG128</f>
        <v>0</v>
      </c>
      <c r="AT129" s="111"/>
      <c r="AU129" s="108"/>
      <c r="AV129" s="108">
        <f>'Reflection -1 '!R128</f>
        <v>2.3333333333333335</v>
      </c>
      <c r="AW129" s="108"/>
      <c r="AX129" s="108"/>
      <c r="AY129" s="108"/>
      <c r="AZ129" s="108"/>
      <c r="BA129" s="110"/>
      <c r="BB129" s="110">
        <f>'Reflection -1 '!BB128</f>
        <v>3.5</v>
      </c>
      <c r="BC129" s="111"/>
      <c r="BD129" s="108"/>
      <c r="BE129" s="108">
        <f>'Reflection -2'!Q128</f>
        <v>3.6666666666666665</v>
      </c>
      <c r="BF129" s="108"/>
      <c r="BG129" s="108"/>
      <c r="BH129" s="108"/>
      <c r="BI129" s="108"/>
      <c r="BJ129" s="108"/>
      <c r="BK129" s="108">
        <f>'Reflection -2'!BA128</f>
        <v>2.5</v>
      </c>
      <c r="BL129" s="111"/>
      <c r="BM129" s="108"/>
      <c r="BN129" s="108">
        <f>'Reflection -3'!Q128</f>
        <v>3</v>
      </c>
      <c r="BO129" s="108"/>
      <c r="BP129" s="108"/>
      <c r="BQ129" s="108"/>
      <c r="BR129" s="108"/>
      <c r="BS129" s="108"/>
      <c r="BT129" s="108">
        <f>'Reflection -3'!BA128</f>
        <v>1.6666666666666667</v>
      </c>
      <c r="BU129" s="111"/>
      <c r="BV129" s="108"/>
      <c r="BW129" s="108">
        <f>'Reflection -3'!Q128</f>
        <v>3</v>
      </c>
      <c r="BX129" s="108"/>
      <c r="BY129" s="108"/>
      <c r="BZ129" s="108"/>
      <c r="CA129" s="108"/>
      <c r="CB129" s="108"/>
      <c r="CC129" s="108">
        <f>'Reflection -4'!BA128</f>
        <v>2.5</v>
      </c>
      <c r="CD129" s="111"/>
      <c r="CE129" s="108"/>
      <c r="CF129" s="108"/>
      <c r="CG129" s="108"/>
      <c r="CH129" s="108">
        <f>Table121516589[[#This Row],[Column30]]</f>
        <v>0</v>
      </c>
      <c r="CI129" s="108"/>
      <c r="CJ129" s="108"/>
      <c r="CK129" s="108">
        <f>Table121516589[[#This Row],[Column48]]</f>
        <v>0</v>
      </c>
      <c r="CL129" s="108">
        <f>Table121516589[[#This Row],[Column54]]</f>
        <v>0</v>
      </c>
      <c r="CM129" s="111"/>
      <c r="CN129" s="108"/>
      <c r="CO129" s="108"/>
      <c r="CP129" s="108"/>
      <c r="CQ129" s="108" t="e">
        <f>#REF!</f>
        <v>#REF!</v>
      </c>
      <c r="CR129" s="108"/>
      <c r="CS129" s="108"/>
      <c r="CT129" s="108" t="e">
        <f>#REF!</f>
        <v>#REF!</v>
      </c>
      <c r="CU129" s="108" t="e">
        <f>#REF!</f>
        <v>#REF!</v>
      </c>
      <c r="CV129" s="116"/>
      <c r="CW129" s="108"/>
      <c r="CX129" s="108"/>
      <c r="CY129" s="108"/>
      <c r="CZ129" s="108" t="e">
        <f>#REF!</f>
        <v>#REF!</v>
      </c>
      <c r="DA129" s="108"/>
      <c r="DB129" s="108"/>
      <c r="DC129" s="108" t="e">
        <f>#REF!</f>
        <v>#REF!</v>
      </c>
      <c r="DD129" s="108" t="e">
        <f>#REF!</f>
        <v>#REF!</v>
      </c>
      <c r="DE129" s="116"/>
      <c r="DF129" s="108"/>
      <c r="DG129" s="108"/>
      <c r="DH129" s="108"/>
      <c r="DI129" s="108">
        <f>'D W-4'!AS127</f>
        <v>0</v>
      </c>
      <c r="DJ129" s="108"/>
      <c r="DK129" s="108"/>
      <c r="DL129" s="108"/>
      <c r="DM129" s="108" t="e">
        <f>#REF!</f>
        <v>#REF!</v>
      </c>
      <c r="DN129" s="116"/>
      <c r="DO129" s="112">
        <v>0</v>
      </c>
      <c r="DP12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</v>
      </c>
      <c r="DQ129" s="108">
        <f>AVERAGE(Table1104611172[[#This Row],[Column4]],Table1104611172[[#This Row],[Column13]],Table1104611172[[#This Row],[Column22]],Table1104611172[[#This Row],[Column31]])</f>
        <v>2.333333333333333</v>
      </c>
      <c r="DR12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29" s="108" t="e">
        <f>AVERAGE(Table1104611172[[#This Row],[Column6]],Table1104611172[[#This Row],[Column15]],Table1104611172[[#This Row],[Column24]],Table1104611172[[#This Row],[Column33]])</f>
        <v>#REF!</v>
      </c>
      <c r="DT129" s="112"/>
      <c r="DU12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2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29" s="108"/>
      <c r="DX129" s="108">
        <f>'R P -4'!CT129</f>
        <v>0</v>
      </c>
      <c r="DY129" s="107" t="e">
        <f>AVERAGE('Reflection -3'!CO129,'Reflection -2'!CN129,'R P -4'!CT129,'R P - 3'!CS129,'R P- 2'!CS129,#REF!)</f>
        <v>#REF!</v>
      </c>
      <c r="DZ129" s="107" t="e">
        <f>AVERAGE('Reflection -3'!CP129,'Reflection -2'!CO129,'R P- 2'!CT129,#REF!)</f>
        <v>#REF!</v>
      </c>
    </row>
    <row r="130" spans="1:130" ht="23.1" customHeight="1" x14ac:dyDescent="0.3">
      <c r="A130" s="5">
        <v>127</v>
      </c>
      <c r="B130" s="5" t="s">
        <v>365</v>
      </c>
      <c r="C130" s="14" t="s">
        <v>366</v>
      </c>
      <c r="D130" s="5" t="s">
        <v>541</v>
      </c>
      <c r="E130" s="5" t="s">
        <v>492</v>
      </c>
      <c r="F130" s="5" t="str">
        <f>REPT(CHAR(160),10)&amp;Table1104611172[[#This Row],[Column1]]</f>
        <v>          C</v>
      </c>
      <c r="G130" s="107"/>
      <c r="H130" s="107" t="str">
        <f>'RP 1'!Q129</f>
        <v>0</v>
      </c>
      <c r="I130" s="107" t="str">
        <f>'RP 1'!W129</f>
        <v>0</v>
      </c>
      <c r="J130" s="107" t="e">
        <f>'RP 1'!#REF!</f>
        <v>#REF!</v>
      </c>
      <c r="K130" s="107" t="e">
        <f>'RP 1'!#REF!</f>
        <v>#REF!</v>
      </c>
      <c r="L130" s="107"/>
      <c r="M130" s="107" t="str">
        <f>'RP 1'!AU129</f>
        <v>0</v>
      </c>
      <c r="N130" s="107" t="str">
        <f>'RP 1'!AZ129</f>
        <v>0</v>
      </c>
      <c r="O130" s="107" t="str">
        <f>'RP 1'!BG129</f>
        <v>0</v>
      </c>
      <c r="P130" s="113"/>
      <c r="Q130" s="107"/>
      <c r="R130" s="107" t="str">
        <f>'R P- 2'!Q129</f>
        <v>0</v>
      </c>
      <c r="S130" s="107" t="str">
        <f>'R P- 2'!W129</f>
        <v>0</v>
      </c>
      <c r="T130" s="107" t="str">
        <f>'R P- 2'!AC129</f>
        <v>0</v>
      </c>
      <c r="U130" s="107" t="str">
        <f>'R P- 2'!AI129</f>
        <v>0</v>
      </c>
      <c r="V130" s="107"/>
      <c r="W130" s="107" t="str">
        <f>'R P- 2'!AU129</f>
        <v>0</v>
      </c>
      <c r="X130" s="107" t="str">
        <f>'R P- 2'!BA129</f>
        <v>0</v>
      </c>
      <c r="Y130" s="107" t="str">
        <f>'R P- 2'!BG129</f>
        <v>0</v>
      </c>
      <c r="Z130" s="113"/>
      <c r="AA130" s="107"/>
      <c r="AB130" s="107" t="str">
        <f>'R P - 3'!Q129</f>
        <v>0</v>
      </c>
      <c r="AC130" s="107" t="str">
        <f>'R P - 3'!W129</f>
        <v>0</v>
      </c>
      <c r="AD130" s="107">
        <f>'R P - 3'!AC129</f>
        <v>0</v>
      </c>
      <c r="AE130" s="107" t="str">
        <f>'R P - 3'!AI129</f>
        <v>0</v>
      </c>
      <c r="AF130" s="107"/>
      <c r="AG130" s="112" t="str">
        <f>'R P - 3'!AU129</f>
        <v>0</v>
      </c>
      <c r="AH130" s="112" t="str">
        <f>'R P - 3'!BA129</f>
        <v>0</v>
      </c>
      <c r="AI130" s="107" t="str">
        <f>'R P - 3'!BG129</f>
        <v>0</v>
      </c>
      <c r="AJ130" s="113"/>
      <c r="AK130" s="107"/>
      <c r="AL130" s="107" t="str">
        <f>'R P -4'!Q129</f>
        <v>0</v>
      </c>
      <c r="AM130" s="107" t="str">
        <f>'R P -4'!W129</f>
        <v>0</v>
      </c>
      <c r="AN130" s="107" t="str">
        <f>'R P -4'!AC129</f>
        <v>0</v>
      </c>
      <c r="AO130" s="107" t="str">
        <f>'R P -4'!AI129</f>
        <v>0</v>
      </c>
      <c r="AP130" s="107"/>
      <c r="AQ130" s="107" t="str">
        <f>'R P -4'!AU129</f>
        <v>0</v>
      </c>
      <c r="AR130" s="107" t="str">
        <f>'R P -4'!BA129</f>
        <v>0</v>
      </c>
      <c r="AS130" s="107" t="str">
        <f>'R P -4'!BG129</f>
        <v>0</v>
      </c>
      <c r="AT130" s="113"/>
      <c r="AU130" s="107"/>
      <c r="AV130" s="107" t="str">
        <f>'Reflection -1 '!R129</f>
        <v>0</v>
      </c>
      <c r="AW130" s="107"/>
      <c r="AX130" s="107"/>
      <c r="AY130" s="107"/>
      <c r="AZ130" s="107"/>
      <c r="BA130" s="112"/>
      <c r="BB130" s="112" t="str">
        <f>'Reflection -1 '!BB129</f>
        <v>0</v>
      </c>
      <c r="BC130" s="113"/>
      <c r="BD130" s="107"/>
      <c r="BE130" s="107" t="str">
        <f>'Reflection -2'!Q129</f>
        <v>0</v>
      </c>
      <c r="BF130" s="107"/>
      <c r="BG130" s="107"/>
      <c r="BH130" s="107"/>
      <c r="BI130" s="107"/>
      <c r="BJ130" s="107"/>
      <c r="BK130" s="107" t="str">
        <f>'Reflection -2'!BA129</f>
        <v>0</v>
      </c>
      <c r="BL130" s="113"/>
      <c r="BM130" s="107"/>
      <c r="BN130" s="107" t="str">
        <f>'Reflection -3'!Q129</f>
        <v>0</v>
      </c>
      <c r="BO130" s="107"/>
      <c r="BP130" s="107"/>
      <c r="BQ130" s="107"/>
      <c r="BR130" s="107"/>
      <c r="BS130" s="107"/>
      <c r="BT130" s="107" t="str">
        <f>'Reflection -3'!BA129</f>
        <v>0</v>
      </c>
      <c r="BU130" s="113"/>
      <c r="BV130" s="107"/>
      <c r="BW130" s="107" t="str">
        <f>'Reflection -3'!Q129</f>
        <v>0</v>
      </c>
      <c r="BX130" s="107"/>
      <c r="BY130" s="107"/>
      <c r="BZ130" s="107"/>
      <c r="CA130" s="107"/>
      <c r="CB130" s="107"/>
      <c r="CC130" s="107" t="str">
        <f>'Reflection -4'!BA129</f>
        <v>0</v>
      </c>
      <c r="CD130" s="113"/>
      <c r="CE130" s="107"/>
      <c r="CF130" s="107"/>
      <c r="CG130" s="107"/>
      <c r="CH130" s="107">
        <f>Table121516589[[#This Row],[Column30]]</f>
        <v>0</v>
      </c>
      <c r="CI130" s="107"/>
      <c r="CJ130" s="107"/>
      <c r="CK130" s="107">
        <f>Table121516589[[#This Row],[Column48]]</f>
        <v>0</v>
      </c>
      <c r="CL130" s="107">
        <f>Table121516589[[#This Row],[Column54]]</f>
        <v>0</v>
      </c>
      <c r="CM130" s="113"/>
      <c r="CN130" s="107"/>
      <c r="CO130" s="107"/>
      <c r="CP130" s="107"/>
      <c r="CQ130" s="107" t="e">
        <f>#REF!</f>
        <v>#REF!</v>
      </c>
      <c r="CR130" s="107"/>
      <c r="CS130" s="107"/>
      <c r="CT130" s="107" t="e">
        <f>#REF!</f>
        <v>#REF!</v>
      </c>
      <c r="CU130" s="107" t="e">
        <f>#REF!</f>
        <v>#REF!</v>
      </c>
      <c r="CV130" s="109"/>
      <c r="CW130" s="107"/>
      <c r="CX130" s="107"/>
      <c r="CY130" s="107"/>
      <c r="CZ130" s="107" t="e">
        <f>#REF!</f>
        <v>#REF!</v>
      </c>
      <c r="DA130" s="107"/>
      <c r="DB130" s="107"/>
      <c r="DC130" s="107" t="e">
        <f>#REF!</f>
        <v>#REF!</v>
      </c>
      <c r="DD130" s="107" t="e">
        <f>#REF!</f>
        <v>#REF!</v>
      </c>
      <c r="DE130" s="109"/>
      <c r="DF130" s="107"/>
      <c r="DG130" s="107"/>
      <c r="DH130" s="107"/>
      <c r="DI130" s="107">
        <f>'D W-4'!AS128</f>
        <v>0</v>
      </c>
      <c r="DJ130" s="107"/>
      <c r="DK130" s="107"/>
      <c r="DL130" s="107"/>
      <c r="DM130" s="107" t="e">
        <f>#REF!</f>
        <v>#REF!</v>
      </c>
      <c r="DN130" s="109"/>
      <c r="DO130" s="112">
        <v>0</v>
      </c>
      <c r="DP130" s="107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30" s="107" t="e">
        <f>AVERAGE(Table1104611172[[#This Row],[Column4]],Table1104611172[[#This Row],[Column13]],Table1104611172[[#This Row],[Column22]],Table1104611172[[#This Row],[Column31]])</f>
        <v>#DIV/0!</v>
      </c>
      <c r="DR13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0" s="107" t="e">
        <f>AVERAGE(Table1104611172[[#This Row],[Column6]],Table1104611172[[#This Row],[Column15]],Table1104611172[[#This Row],[Column24]],Table1104611172[[#This Row],[Column33]])</f>
        <v>#REF!</v>
      </c>
      <c r="DT130" s="112"/>
      <c r="DU13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0" s="108"/>
      <c r="DX130" s="108">
        <f>'R P -4'!CT130</f>
        <v>0</v>
      </c>
      <c r="DY130" s="108" t="e">
        <f>AVERAGE('Reflection -3'!CO130,'Reflection -2'!CN130,'R P -4'!CT130,'R P - 3'!CS130,'R P- 2'!CS130,#REF!)</f>
        <v>#REF!</v>
      </c>
      <c r="DZ130" s="108" t="e">
        <f>AVERAGE('Reflection -3'!CP130,'Reflection -2'!CO130,'R P- 2'!CT130,#REF!)</f>
        <v>#REF!</v>
      </c>
    </row>
    <row r="131" spans="1:130" ht="23.1" customHeight="1" x14ac:dyDescent="0.3">
      <c r="A131" s="5">
        <v>128</v>
      </c>
      <c r="B131" s="5" t="s">
        <v>367</v>
      </c>
      <c r="C131" s="14" t="s">
        <v>368</v>
      </c>
      <c r="D131" s="5" t="s">
        <v>449</v>
      </c>
      <c r="E131" s="5" t="s">
        <v>492</v>
      </c>
      <c r="F131" s="5" t="str">
        <f>REPT(CHAR(160),10)&amp;Table1104611172[[#This Row],[Column1]]</f>
        <v>          C</v>
      </c>
      <c r="G131" s="108"/>
      <c r="H131" s="108" t="str">
        <f>'RP 1'!Q130</f>
        <v>0</v>
      </c>
      <c r="I131" s="108" t="str">
        <f>'RP 1'!W130</f>
        <v>0</v>
      </c>
      <c r="J131" s="108" t="e">
        <f>'RP 1'!#REF!</f>
        <v>#REF!</v>
      </c>
      <c r="K131" s="108" t="e">
        <f>'RP 1'!#REF!</f>
        <v>#REF!</v>
      </c>
      <c r="L131" s="108"/>
      <c r="M131" s="108" t="str">
        <f>'RP 1'!AU130</f>
        <v>0</v>
      </c>
      <c r="N131" s="108" t="str">
        <f>'RP 1'!AZ130</f>
        <v>0</v>
      </c>
      <c r="O131" s="108" t="str">
        <f>'RP 1'!BG130</f>
        <v>0</v>
      </c>
      <c r="P131" s="111"/>
      <c r="Q131" s="108"/>
      <c r="R131" s="108" t="str">
        <f>'R P- 2'!Q130</f>
        <v>0</v>
      </c>
      <c r="S131" s="108" t="str">
        <f>'R P- 2'!W130</f>
        <v>0</v>
      </c>
      <c r="T131" s="108" t="str">
        <f>'R P- 2'!AC130</f>
        <v>0</v>
      </c>
      <c r="U131" s="108" t="str">
        <f>'R P- 2'!AI130</f>
        <v>0</v>
      </c>
      <c r="V131" s="108"/>
      <c r="W131" s="108" t="str">
        <f>'R P- 2'!AU130</f>
        <v>0</v>
      </c>
      <c r="X131" s="108" t="str">
        <f>'R P- 2'!BA130</f>
        <v>0</v>
      </c>
      <c r="Y131" s="108" t="str">
        <f>'R P- 2'!BG130</f>
        <v>0</v>
      </c>
      <c r="Z131" s="111"/>
      <c r="AA131" s="108"/>
      <c r="AB131" s="108" t="str">
        <f>'R P - 3'!Q130</f>
        <v>0</v>
      </c>
      <c r="AC131" s="108" t="str">
        <f>'R P - 3'!W130</f>
        <v>0</v>
      </c>
      <c r="AD131" s="108">
        <f>'R P - 3'!AC130</f>
        <v>0</v>
      </c>
      <c r="AE131" s="108" t="str">
        <f>'R P - 3'!AI130</f>
        <v>0</v>
      </c>
      <c r="AF131" s="108"/>
      <c r="AG131" s="110" t="str">
        <f>'R P - 3'!AU130</f>
        <v>0</v>
      </c>
      <c r="AH131" s="110" t="str">
        <f>'R P - 3'!BA130</f>
        <v>0</v>
      </c>
      <c r="AI131" s="108" t="str">
        <f>'R P - 3'!BG130</f>
        <v>0</v>
      </c>
      <c r="AJ131" s="111"/>
      <c r="AK131" s="108"/>
      <c r="AL131" s="108" t="str">
        <f>'R P -4'!Q130</f>
        <v>0</v>
      </c>
      <c r="AM131" s="108" t="str">
        <f>'R P -4'!W130</f>
        <v>0</v>
      </c>
      <c r="AN131" s="108" t="str">
        <f>'R P -4'!AC130</f>
        <v>0</v>
      </c>
      <c r="AO131" s="108" t="str">
        <f>'R P -4'!AI130</f>
        <v>0</v>
      </c>
      <c r="AP131" s="108"/>
      <c r="AQ131" s="108" t="str">
        <f>'R P -4'!AU130</f>
        <v>0</v>
      </c>
      <c r="AR131" s="108" t="str">
        <f>'R P -4'!BA130</f>
        <v>0</v>
      </c>
      <c r="AS131" s="108" t="str">
        <f>'R P -4'!BG130</f>
        <v>0</v>
      </c>
      <c r="AT131" s="111"/>
      <c r="AU131" s="108"/>
      <c r="AV131" s="108" t="str">
        <f>'Reflection -1 '!R130</f>
        <v>0</v>
      </c>
      <c r="AW131" s="108"/>
      <c r="AX131" s="108"/>
      <c r="AY131" s="108"/>
      <c r="AZ131" s="108"/>
      <c r="BA131" s="110"/>
      <c r="BB131" s="110" t="str">
        <f>'Reflection -1 '!BB130</f>
        <v>0</v>
      </c>
      <c r="BC131" s="111"/>
      <c r="BD131" s="108"/>
      <c r="BE131" s="108" t="str">
        <f>'Reflection -2'!Q130</f>
        <v>0</v>
      </c>
      <c r="BF131" s="108"/>
      <c r="BG131" s="108"/>
      <c r="BH131" s="108"/>
      <c r="BI131" s="108"/>
      <c r="BJ131" s="108"/>
      <c r="BK131" s="108" t="str">
        <f>'Reflection -2'!BA130</f>
        <v>0</v>
      </c>
      <c r="BL131" s="111"/>
      <c r="BM131" s="108"/>
      <c r="BN131" s="108" t="str">
        <f>'Reflection -3'!Q130</f>
        <v>0</v>
      </c>
      <c r="BO131" s="108"/>
      <c r="BP131" s="108"/>
      <c r="BQ131" s="108"/>
      <c r="BR131" s="108"/>
      <c r="BS131" s="108"/>
      <c r="BT131" s="108" t="str">
        <f>'Reflection -3'!BA130</f>
        <v>0</v>
      </c>
      <c r="BU131" s="111"/>
      <c r="BV131" s="108"/>
      <c r="BW131" s="108" t="str">
        <f>'Reflection -3'!Q130</f>
        <v>0</v>
      </c>
      <c r="BX131" s="108"/>
      <c r="BY131" s="108"/>
      <c r="BZ131" s="108"/>
      <c r="CA131" s="108"/>
      <c r="CB131" s="108"/>
      <c r="CC131" s="108" t="str">
        <f>'Reflection -4'!BA130</f>
        <v>0</v>
      </c>
      <c r="CD131" s="111"/>
      <c r="CE131" s="108"/>
      <c r="CF131" s="108"/>
      <c r="CG131" s="108"/>
      <c r="CH131" s="108">
        <f>Table121516589[[#This Row],[Column30]]</f>
        <v>0</v>
      </c>
      <c r="CI131" s="108"/>
      <c r="CJ131" s="108"/>
      <c r="CK131" s="108">
        <f>Table121516589[[#This Row],[Column48]]</f>
        <v>0</v>
      </c>
      <c r="CL131" s="108">
        <f>Table121516589[[#This Row],[Column54]]</f>
        <v>0</v>
      </c>
      <c r="CM131" s="111"/>
      <c r="CN131" s="108"/>
      <c r="CO131" s="108"/>
      <c r="CP131" s="108"/>
      <c r="CQ131" s="108" t="e">
        <f>#REF!</f>
        <v>#REF!</v>
      </c>
      <c r="CR131" s="108"/>
      <c r="CS131" s="108"/>
      <c r="CT131" s="108" t="e">
        <f>#REF!</f>
        <v>#REF!</v>
      </c>
      <c r="CU131" s="108" t="e">
        <f>#REF!</f>
        <v>#REF!</v>
      </c>
      <c r="CV131" s="116"/>
      <c r="CW131" s="108"/>
      <c r="CX131" s="108"/>
      <c r="CY131" s="108"/>
      <c r="CZ131" s="108" t="e">
        <f>#REF!</f>
        <v>#REF!</v>
      </c>
      <c r="DA131" s="108"/>
      <c r="DB131" s="108"/>
      <c r="DC131" s="108" t="e">
        <f>#REF!</f>
        <v>#REF!</v>
      </c>
      <c r="DD131" s="108" t="e">
        <f>#REF!</f>
        <v>#REF!</v>
      </c>
      <c r="DE131" s="116"/>
      <c r="DF131" s="108"/>
      <c r="DG131" s="108"/>
      <c r="DH131" s="108"/>
      <c r="DI131" s="108">
        <f>'D W-4'!AS129</f>
        <v>0</v>
      </c>
      <c r="DJ131" s="108"/>
      <c r="DK131" s="108"/>
      <c r="DL131" s="108"/>
      <c r="DM131" s="108" t="e">
        <f>#REF!</f>
        <v>#REF!</v>
      </c>
      <c r="DN131" s="116"/>
      <c r="DO131" s="112">
        <v>0</v>
      </c>
      <c r="DP131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31" s="108" t="e">
        <f>AVERAGE(Table1104611172[[#This Row],[Column4]],Table1104611172[[#This Row],[Column13]],Table1104611172[[#This Row],[Column22]],Table1104611172[[#This Row],[Column31]])</f>
        <v>#DIV/0!</v>
      </c>
      <c r="DR13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1" s="108" t="e">
        <f>AVERAGE(Table1104611172[[#This Row],[Column6]],Table1104611172[[#This Row],[Column15]],Table1104611172[[#This Row],[Column24]],Table1104611172[[#This Row],[Column33]])</f>
        <v>#REF!</v>
      </c>
      <c r="DT131" s="112"/>
      <c r="DU13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1" s="108"/>
      <c r="DX131" s="108">
        <f>'R P -4'!CT131</f>
        <v>0</v>
      </c>
      <c r="DY131" s="107" t="e">
        <f>AVERAGE('Reflection -3'!CO131,'Reflection -2'!CN131,'R P -4'!CT131,'R P - 3'!CS131,'R P- 2'!CS131,#REF!)</f>
        <v>#REF!</v>
      </c>
      <c r="DZ131" s="107" t="e">
        <f>AVERAGE('Reflection -3'!CP131,'Reflection -2'!CO131,'R P- 2'!CT131,#REF!)</f>
        <v>#REF!</v>
      </c>
    </row>
    <row r="132" spans="1:130" ht="23.1" customHeight="1" x14ac:dyDescent="0.3">
      <c r="A132" s="5">
        <v>129</v>
      </c>
      <c r="B132" s="5" t="s">
        <v>250</v>
      </c>
      <c r="C132" s="14" t="s">
        <v>251</v>
      </c>
      <c r="D132" s="5" t="s">
        <v>541</v>
      </c>
      <c r="E132" s="5" t="s">
        <v>160</v>
      </c>
      <c r="F132" s="5" t="str">
        <f>REPT(CHAR(160),10)&amp;Table1104611172[[#This Row],[Column1]]</f>
        <v>          B</v>
      </c>
      <c r="G132" s="107"/>
      <c r="H132" s="107">
        <f>'RP 1'!Q131</f>
        <v>2</v>
      </c>
      <c r="I132" s="107">
        <f>'RP 1'!W131</f>
        <v>2</v>
      </c>
      <c r="J132" s="107" t="e">
        <f>'RP 1'!#REF!</f>
        <v>#REF!</v>
      </c>
      <c r="K132" s="107" t="e">
        <f>'RP 1'!#REF!</f>
        <v>#REF!</v>
      </c>
      <c r="L132" s="107"/>
      <c r="M132" s="107">
        <f>'RP 1'!AU131</f>
        <v>2</v>
      </c>
      <c r="N132" s="107">
        <f>'RP 1'!AZ131</f>
        <v>0</v>
      </c>
      <c r="O132" s="107">
        <f>'RP 1'!BG131</f>
        <v>0</v>
      </c>
      <c r="P132" s="113"/>
      <c r="Q132" s="107"/>
      <c r="R132" s="107">
        <f>'R P- 2'!Q131</f>
        <v>2</v>
      </c>
      <c r="S132" s="107">
        <f>'R P- 2'!W131</f>
        <v>2</v>
      </c>
      <c r="T132" s="107">
        <f>'R P- 2'!AC131</f>
        <v>2</v>
      </c>
      <c r="U132" s="107">
        <f>'R P- 2'!AI131</f>
        <v>2</v>
      </c>
      <c r="V132" s="107"/>
      <c r="W132" s="107">
        <f>'R P- 2'!AU131</f>
        <v>2</v>
      </c>
      <c r="X132" s="107">
        <f>'R P- 2'!BA131</f>
        <v>1.8333333333333333</v>
      </c>
      <c r="Y132" s="107">
        <f>'R P- 2'!BG131</f>
        <v>2</v>
      </c>
      <c r="Z132" s="113"/>
      <c r="AA132" s="107"/>
      <c r="AB132" s="107" t="str">
        <f>'R P - 3'!Q131</f>
        <v>0</v>
      </c>
      <c r="AC132" s="107" t="str">
        <f>'R P - 3'!W131</f>
        <v>0</v>
      </c>
      <c r="AD132" s="107">
        <f>'R P - 3'!AC131</f>
        <v>0</v>
      </c>
      <c r="AE132" s="107" t="str">
        <f>'R P - 3'!AI131</f>
        <v>0</v>
      </c>
      <c r="AF132" s="107"/>
      <c r="AG132" s="112" t="str">
        <f>'R P - 3'!AU131</f>
        <v>0</v>
      </c>
      <c r="AH132" s="112" t="str">
        <f>'R P - 3'!BA131</f>
        <v>0</v>
      </c>
      <c r="AI132" s="107" t="str">
        <f>'R P - 3'!BG131</f>
        <v>0</v>
      </c>
      <c r="AJ132" s="113"/>
      <c r="AK132" s="107"/>
      <c r="AL132" s="107" t="str">
        <f>'R P -4'!Q131</f>
        <v>0</v>
      </c>
      <c r="AM132" s="107" t="str">
        <f>'R P -4'!W131</f>
        <v>0</v>
      </c>
      <c r="AN132" s="107" t="str">
        <f>'R P -4'!AC131</f>
        <v>0</v>
      </c>
      <c r="AO132" s="107" t="str">
        <f>'R P -4'!AI131</f>
        <v>0</v>
      </c>
      <c r="AP132" s="107"/>
      <c r="AQ132" s="107" t="str">
        <f>'R P -4'!AU131</f>
        <v>0</v>
      </c>
      <c r="AR132" s="107" t="str">
        <f>'R P -4'!BA131</f>
        <v>0</v>
      </c>
      <c r="AS132" s="107" t="str">
        <f>'R P -4'!BG131</f>
        <v>0</v>
      </c>
      <c r="AT132" s="113"/>
      <c r="AU132" s="107"/>
      <c r="AV132" s="107">
        <f>'Reflection -1 '!R131</f>
        <v>3.3333333333333335</v>
      </c>
      <c r="AW132" s="107"/>
      <c r="AX132" s="107"/>
      <c r="AY132" s="107"/>
      <c r="AZ132" s="107"/>
      <c r="BA132" s="112"/>
      <c r="BB132" s="112">
        <f>'Reflection -1 '!BB131</f>
        <v>4.5</v>
      </c>
      <c r="BC132" s="113"/>
      <c r="BD132" s="107"/>
      <c r="BE132" s="107">
        <f>'Reflection -2'!Q131</f>
        <v>0</v>
      </c>
      <c r="BF132" s="107"/>
      <c r="BG132" s="107"/>
      <c r="BH132" s="107"/>
      <c r="BI132" s="107"/>
      <c r="BJ132" s="107"/>
      <c r="BK132" s="107">
        <f>'Reflection -2'!BA131</f>
        <v>0</v>
      </c>
      <c r="BL132" s="113"/>
      <c r="BM132" s="107"/>
      <c r="BN132" s="107">
        <f>'Reflection -3'!Q131</f>
        <v>0</v>
      </c>
      <c r="BO132" s="107"/>
      <c r="BP132" s="107"/>
      <c r="BQ132" s="107"/>
      <c r="BR132" s="107"/>
      <c r="BS132" s="107"/>
      <c r="BT132" s="107">
        <f>'Reflection -3'!BA131</f>
        <v>0</v>
      </c>
      <c r="BU132" s="113"/>
      <c r="BV132" s="107"/>
      <c r="BW132" s="107">
        <f>'Reflection -3'!Q131</f>
        <v>0</v>
      </c>
      <c r="BX132" s="107"/>
      <c r="BY132" s="107"/>
      <c r="BZ132" s="107"/>
      <c r="CA132" s="107"/>
      <c r="CB132" s="107"/>
      <c r="CC132" s="107">
        <f>'Reflection -4'!BA131</f>
        <v>0</v>
      </c>
      <c r="CD132" s="113"/>
      <c r="CE132" s="107"/>
      <c r="CF132" s="107"/>
      <c r="CG132" s="107"/>
      <c r="CH132" s="107">
        <f>Table121516589[[#This Row],[Column30]]</f>
        <v>0</v>
      </c>
      <c r="CI132" s="107"/>
      <c r="CJ132" s="107"/>
      <c r="CK132" s="107">
        <f>Table121516589[[#This Row],[Column48]]</f>
        <v>0</v>
      </c>
      <c r="CL132" s="107">
        <f>Table121516589[[#This Row],[Column54]]</f>
        <v>0</v>
      </c>
      <c r="CM132" s="113"/>
      <c r="CN132" s="107"/>
      <c r="CO132" s="107"/>
      <c r="CP132" s="107"/>
      <c r="CQ132" s="107" t="e">
        <f>#REF!</f>
        <v>#REF!</v>
      </c>
      <c r="CR132" s="107"/>
      <c r="CS132" s="107"/>
      <c r="CT132" s="107" t="e">
        <f>#REF!</f>
        <v>#REF!</v>
      </c>
      <c r="CU132" s="107" t="e">
        <f>#REF!</f>
        <v>#REF!</v>
      </c>
      <c r="CV132" s="109"/>
      <c r="CW132" s="107"/>
      <c r="CX132" s="107"/>
      <c r="CY132" s="107"/>
      <c r="CZ132" s="107" t="e">
        <f>#REF!</f>
        <v>#REF!</v>
      </c>
      <c r="DA132" s="107"/>
      <c r="DB132" s="107"/>
      <c r="DC132" s="107" t="e">
        <f>#REF!</f>
        <v>#REF!</v>
      </c>
      <c r="DD132" s="107" t="e">
        <f>#REF!</f>
        <v>#REF!</v>
      </c>
      <c r="DE132" s="109"/>
      <c r="DF132" s="107"/>
      <c r="DG132" s="107"/>
      <c r="DH132" s="107"/>
      <c r="DI132" s="107">
        <f>'D W-4'!AS130</f>
        <v>0</v>
      </c>
      <c r="DJ132" s="107"/>
      <c r="DK132" s="107"/>
      <c r="DL132" s="107"/>
      <c r="DM132" s="107" t="e">
        <f>#REF!</f>
        <v>#REF!</v>
      </c>
      <c r="DN132" s="109"/>
      <c r="DO132" s="112">
        <v>0</v>
      </c>
      <c r="DP13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1.2222222222222223</v>
      </c>
      <c r="DQ132" s="107">
        <f>AVERAGE(Table1104611172[[#This Row],[Column4]],Table1104611172[[#This Row],[Column13]],Table1104611172[[#This Row],[Column22]],Table1104611172[[#This Row],[Column31]])</f>
        <v>2</v>
      </c>
      <c r="DR13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2" s="107" t="e">
        <f>AVERAGE(Table1104611172[[#This Row],[Column6]],Table1104611172[[#This Row],[Column15]],Table1104611172[[#This Row],[Column24]],Table1104611172[[#This Row],[Column33]])</f>
        <v>#REF!</v>
      </c>
      <c r="DT132" s="112"/>
      <c r="DU13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2" s="108"/>
      <c r="DX132" s="108">
        <f>'R P -4'!CT132</f>
        <v>0</v>
      </c>
      <c r="DY132" s="108" t="e">
        <f>AVERAGE('Reflection -3'!CO132,'Reflection -2'!CN132,'R P -4'!CT132,'R P - 3'!CS132,'R P- 2'!CS132,#REF!)</f>
        <v>#REF!</v>
      </c>
      <c r="DZ132" s="108" t="e">
        <f>AVERAGE('Reflection -3'!CP132,'Reflection -2'!CO132,'R P- 2'!CT132,#REF!)</f>
        <v>#REF!</v>
      </c>
    </row>
    <row r="133" spans="1:130" ht="23.1" customHeight="1" x14ac:dyDescent="0.3">
      <c r="A133" s="5">
        <v>130</v>
      </c>
      <c r="B133" s="5" t="s">
        <v>55</v>
      </c>
      <c r="C133" s="14" t="s">
        <v>56</v>
      </c>
      <c r="D133" s="5" t="s">
        <v>449</v>
      </c>
      <c r="E133" s="5" t="s">
        <v>34</v>
      </c>
      <c r="F133" s="5" t="str">
        <f>REPT(CHAR(160),10)&amp;Table1104611172[[#This Row],[Column1]]</f>
        <v>          A</v>
      </c>
      <c r="G133" s="108"/>
      <c r="H133" s="108">
        <f>'RP 1'!Q132</f>
        <v>0</v>
      </c>
      <c r="I133" s="108">
        <f>'RP 1'!W132</f>
        <v>0</v>
      </c>
      <c r="J133" s="108" t="e">
        <f>'RP 1'!#REF!</f>
        <v>#REF!</v>
      </c>
      <c r="K133" s="108" t="e">
        <f>'RP 1'!#REF!</f>
        <v>#REF!</v>
      </c>
      <c r="L133" s="108"/>
      <c r="M133" s="108">
        <f>'RP 1'!AU132</f>
        <v>0</v>
      </c>
      <c r="N133" s="108">
        <f>'RP 1'!AZ132</f>
        <v>0</v>
      </c>
      <c r="O133" s="108">
        <f>'RP 1'!BG132</f>
        <v>0</v>
      </c>
      <c r="P133" s="111"/>
      <c r="Q133" s="108"/>
      <c r="R133" s="108" t="str">
        <f>'R P- 2'!Q132</f>
        <v>0</v>
      </c>
      <c r="S133" s="108" t="str">
        <f>'R P- 2'!W132</f>
        <v>0</v>
      </c>
      <c r="T133" s="108" t="str">
        <f>'R P- 2'!AC132</f>
        <v>0</v>
      </c>
      <c r="U133" s="108" t="str">
        <f>'R P- 2'!AI132</f>
        <v>0</v>
      </c>
      <c r="V133" s="108"/>
      <c r="W133" s="108" t="str">
        <f>'R P- 2'!AU132</f>
        <v>0</v>
      </c>
      <c r="X133" s="108" t="str">
        <f>'R P- 2'!BA132</f>
        <v>0</v>
      </c>
      <c r="Y133" s="108" t="str">
        <f>'R P- 2'!BG132</f>
        <v>0</v>
      </c>
      <c r="Z133" s="111"/>
      <c r="AA133" s="108"/>
      <c r="AB133" s="108">
        <f>'R P - 3'!Q132</f>
        <v>3</v>
      </c>
      <c r="AC133" s="108">
        <f>'R P - 3'!W132</f>
        <v>0</v>
      </c>
      <c r="AD133" s="108">
        <f>'R P - 3'!AC132</f>
        <v>0</v>
      </c>
      <c r="AE133" s="108">
        <f>'R P - 3'!AI132</f>
        <v>0</v>
      </c>
      <c r="AF133" s="108"/>
      <c r="AG133" s="110">
        <f>'R P - 3'!AU132</f>
        <v>0</v>
      </c>
      <c r="AH133" s="110">
        <f>'R P - 3'!BA132</f>
        <v>0</v>
      </c>
      <c r="AI133" s="108">
        <f>'R P - 3'!BG132</f>
        <v>0</v>
      </c>
      <c r="AJ133" s="111"/>
      <c r="AK133" s="108"/>
      <c r="AL133" s="108">
        <f>'R P -4'!Q132</f>
        <v>2.8</v>
      </c>
      <c r="AM133" s="108">
        <f>'R P -4'!W132</f>
        <v>3.3333333333333335</v>
      </c>
      <c r="AN133" s="108">
        <f>'R P -4'!AC132</f>
        <v>2</v>
      </c>
      <c r="AO133" s="108">
        <f>'R P -4'!AI132</f>
        <v>2</v>
      </c>
      <c r="AP133" s="108"/>
      <c r="AQ133" s="108">
        <f>'R P -4'!AU132</f>
        <v>2.3333333333333335</v>
      </c>
      <c r="AR133" s="108">
        <f>'R P -4'!BA132</f>
        <v>2</v>
      </c>
      <c r="AS133" s="108">
        <f>'R P -4'!BG132</f>
        <v>3</v>
      </c>
      <c r="AT133" s="111"/>
      <c r="AU133" s="108"/>
      <c r="AV133" s="108">
        <f>'Reflection -1 '!R132</f>
        <v>2</v>
      </c>
      <c r="AW133" s="108"/>
      <c r="AX133" s="108"/>
      <c r="AY133" s="108"/>
      <c r="AZ133" s="108"/>
      <c r="BA133" s="110"/>
      <c r="BB133" s="110">
        <f>'Reflection -1 '!BB132</f>
        <v>3.5</v>
      </c>
      <c r="BC133" s="111"/>
      <c r="BD133" s="108"/>
      <c r="BE133" s="108">
        <f>'Reflection -2'!Q132</f>
        <v>0</v>
      </c>
      <c r="BF133" s="108"/>
      <c r="BG133" s="108"/>
      <c r="BH133" s="108"/>
      <c r="BI133" s="108"/>
      <c r="BJ133" s="108"/>
      <c r="BK133" s="108">
        <f>'Reflection -2'!BA132</f>
        <v>0</v>
      </c>
      <c r="BL133" s="111"/>
      <c r="BM133" s="108"/>
      <c r="BN133" s="108">
        <f>'Reflection -3'!Q132</f>
        <v>0</v>
      </c>
      <c r="BO133" s="108"/>
      <c r="BP133" s="108"/>
      <c r="BQ133" s="108"/>
      <c r="BR133" s="108"/>
      <c r="BS133" s="108"/>
      <c r="BT133" s="108">
        <f>'Reflection -3'!BA132</f>
        <v>0</v>
      </c>
      <c r="BU133" s="111"/>
      <c r="BV133" s="108"/>
      <c r="BW133" s="108">
        <f>'Reflection -3'!Q132</f>
        <v>0</v>
      </c>
      <c r="BX133" s="108"/>
      <c r="BY133" s="108"/>
      <c r="BZ133" s="108"/>
      <c r="CA133" s="108"/>
      <c r="CB133" s="108"/>
      <c r="CC133" s="108">
        <f>'Reflection -4'!BA132</f>
        <v>0</v>
      </c>
      <c r="CD133" s="111"/>
      <c r="CE133" s="108"/>
      <c r="CF133" s="108"/>
      <c r="CG133" s="108"/>
      <c r="CH133" s="108">
        <f>Table121516589[[#This Row],[Column30]]</f>
        <v>0</v>
      </c>
      <c r="CI133" s="108"/>
      <c r="CJ133" s="108"/>
      <c r="CK133" s="108">
        <f>Table121516589[[#This Row],[Column48]]</f>
        <v>0</v>
      </c>
      <c r="CL133" s="108">
        <f>Table121516589[[#This Row],[Column54]]</f>
        <v>0</v>
      </c>
      <c r="CM133" s="111"/>
      <c r="CN133" s="108"/>
      <c r="CO133" s="108"/>
      <c r="CP133" s="108"/>
      <c r="CQ133" s="108" t="e">
        <f>#REF!</f>
        <v>#REF!</v>
      </c>
      <c r="CR133" s="108"/>
      <c r="CS133" s="108"/>
      <c r="CT133" s="108" t="e">
        <f>#REF!</f>
        <v>#REF!</v>
      </c>
      <c r="CU133" s="108" t="e">
        <f>#REF!</f>
        <v>#REF!</v>
      </c>
      <c r="CV133" s="116"/>
      <c r="CW133" s="108"/>
      <c r="CX133" s="108"/>
      <c r="CY133" s="108"/>
      <c r="CZ133" s="108" t="e">
        <f>#REF!</f>
        <v>#REF!</v>
      </c>
      <c r="DA133" s="108"/>
      <c r="DB133" s="108"/>
      <c r="DC133" s="108" t="e">
        <f>#REF!</f>
        <v>#REF!</v>
      </c>
      <c r="DD133" s="108" t="e">
        <f>#REF!</f>
        <v>#REF!</v>
      </c>
      <c r="DE133" s="116"/>
      <c r="DF133" s="108"/>
      <c r="DG133" s="108"/>
      <c r="DH133" s="108"/>
      <c r="DI133" s="108">
        <f>'D W-4'!AS131</f>
        <v>0</v>
      </c>
      <c r="DJ133" s="108"/>
      <c r="DK133" s="108"/>
      <c r="DL133" s="108"/>
      <c r="DM133" s="108" t="e">
        <f>#REF!</f>
        <v>#REF!</v>
      </c>
      <c r="DN133" s="116"/>
      <c r="DO133" s="112">
        <v>0</v>
      </c>
      <c r="DP13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1.1142857142857143</v>
      </c>
      <c r="DQ133" s="108">
        <f>AVERAGE(Table1104611172[[#This Row],[Column4]],Table1104611172[[#This Row],[Column13]],Table1104611172[[#This Row],[Column22]],Table1104611172[[#This Row],[Column31]])</f>
        <v>1.1111111111111112</v>
      </c>
      <c r="DR13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3" s="108" t="e">
        <f>AVERAGE(Table1104611172[[#This Row],[Column6]],Table1104611172[[#This Row],[Column15]],Table1104611172[[#This Row],[Column24]],Table1104611172[[#This Row],[Column33]])</f>
        <v>#REF!</v>
      </c>
      <c r="DT133" s="112"/>
      <c r="DU13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3" s="108"/>
      <c r="DX133" s="108">
        <f>'R P -4'!CT133</f>
        <v>0</v>
      </c>
      <c r="DY133" s="107" t="e">
        <f>AVERAGE('Reflection -3'!CO133,'Reflection -2'!CN133,'R P -4'!CT133,'R P - 3'!CS133,'R P- 2'!CS133,#REF!)</f>
        <v>#REF!</v>
      </c>
      <c r="DZ133" s="107" t="e">
        <f>AVERAGE('Reflection -3'!CP133,'Reflection -2'!CO133,'R P- 2'!CT133,#REF!)</f>
        <v>#REF!</v>
      </c>
    </row>
    <row r="134" spans="1:130" ht="23.1" customHeight="1" x14ac:dyDescent="0.3">
      <c r="A134" s="5">
        <v>131</v>
      </c>
      <c r="B134" s="5" t="s">
        <v>264</v>
      </c>
      <c r="C134" s="14" t="s">
        <v>265</v>
      </c>
      <c r="D134" s="5" t="s">
        <v>541</v>
      </c>
      <c r="E134" s="5" t="s">
        <v>160</v>
      </c>
      <c r="F134" s="5" t="str">
        <f>REPT(CHAR(160),10)&amp;Table1104611172[[#This Row],[Column1]]</f>
        <v>          B</v>
      </c>
      <c r="G134" s="107"/>
      <c r="H134" s="107">
        <f>'RP 1'!Q133</f>
        <v>4</v>
      </c>
      <c r="I134" s="107">
        <f>'RP 1'!W133</f>
        <v>4</v>
      </c>
      <c r="J134" s="107" t="e">
        <f>'RP 1'!#REF!</f>
        <v>#REF!</v>
      </c>
      <c r="K134" s="107" t="e">
        <f>'RP 1'!#REF!</f>
        <v>#REF!</v>
      </c>
      <c r="L134" s="107"/>
      <c r="M134" s="107">
        <f>'RP 1'!AU133</f>
        <v>4</v>
      </c>
      <c r="N134" s="107">
        <f>'RP 1'!AZ133</f>
        <v>0</v>
      </c>
      <c r="O134" s="107">
        <f>'RP 1'!BG133</f>
        <v>0</v>
      </c>
      <c r="P134" s="113"/>
      <c r="Q134" s="107"/>
      <c r="R134" s="107">
        <f>'R P- 2'!Q133</f>
        <v>4</v>
      </c>
      <c r="S134" s="107">
        <f>'R P- 2'!W133</f>
        <v>4</v>
      </c>
      <c r="T134" s="107">
        <f>'R P- 2'!AC133</f>
        <v>4</v>
      </c>
      <c r="U134" s="107">
        <f>'R P- 2'!AI133</f>
        <v>4</v>
      </c>
      <c r="V134" s="107"/>
      <c r="W134" s="107">
        <f>'R P- 2'!AU133</f>
        <v>4</v>
      </c>
      <c r="X134" s="107">
        <f>'R P- 2'!BA133</f>
        <v>3.6666666666666665</v>
      </c>
      <c r="Y134" s="107">
        <f>'R P- 2'!BG133</f>
        <v>4</v>
      </c>
      <c r="Z134" s="113"/>
      <c r="AA134" s="107"/>
      <c r="AB134" s="107">
        <f>'R P - 3'!Q133</f>
        <v>3</v>
      </c>
      <c r="AC134" s="107">
        <f>'R P - 3'!W133</f>
        <v>3</v>
      </c>
      <c r="AD134" s="107">
        <f>'R P - 3'!AC133</f>
        <v>2</v>
      </c>
      <c r="AE134" s="107">
        <f>'R P - 3'!AI133</f>
        <v>3.3333333333333335</v>
      </c>
      <c r="AF134" s="107"/>
      <c r="AG134" s="112">
        <f>'R P - 3'!AU133</f>
        <v>3.3333333333333335</v>
      </c>
      <c r="AH134" s="112">
        <f>'R P - 3'!BA133</f>
        <v>0</v>
      </c>
      <c r="AI134" s="107">
        <f>'R P - 3'!BG133</f>
        <v>0</v>
      </c>
      <c r="AJ134" s="113"/>
      <c r="AK134" s="107"/>
      <c r="AL134" s="107">
        <f>'R P -4'!Q133</f>
        <v>2.8</v>
      </c>
      <c r="AM134" s="107">
        <f>'R P -4'!W133</f>
        <v>3.6666666666666665</v>
      </c>
      <c r="AN134" s="107">
        <f>'R P -4'!AC133</f>
        <v>4</v>
      </c>
      <c r="AO134" s="107">
        <f>'R P -4'!AI133</f>
        <v>5</v>
      </c>
      <c r="AP134" s="107"/>
      <c r="AQ134" s="107">
        <f>'R P -4'!AU133</f>
        <v>4.333333333333333</v>
      </c>
      <c r="AR134" s="107">
        <f>'R P -4'!BA133</f>
        <v>5</v>
      </c>
      <c r="AS134" s="107">
        <f>'R P -4'!BG133</f>
        <v>3.5</v>
      </c>
      <c r="AT134" s="113"/>
      <c r="AU134" s="107"/>
      <c r="AV134" s="107">
        <f>'Reflection -1 '!R133</f>
        <v>2.6666666666666665</v>
      </c>
      <c r="AW134" s="107"/>
      <c r="AX134" s="107"/>
      <c r="AY134" s="107"/>
      <c r="AZ134" s="107"/>
      <c r="BA134" s="112"/>
      <c r="BB134" s="112">
        <f>'Reflection -1 '!BB133</f>
        <v>3.5</v>
      </c>
      <c r="BC134" s="113"/>
      <c r="BD134" s="107"/>
      <c r="BE134" s="107">
        <f>'Reflection -2'!Q133</f>
        <v>0</v>
      </c>
      <c r="BF134" s="107"/>
      <c r="BG134" s="107"/>
      <c r="BH134" s="107"/>
      <c r="BI134" s="107"/>
      <c r="BJ134" s="107"/>
      <c r="BK134" s="107">
        <f>'Reflection -2'!BA133</f>
        <v>0</v>
      </c>
      <c r="BL134" s="113"/>
      <c r="BM134" s="107"/>
      <c r="BN134" s="107">
        <f>'Reflection -3'!Q133</f>
        <v>0</v>
      </c>
      <c r="BO134" s="107"/>
      <c r="BP134" s="107"/>
      <c r="BQ134" s="107"/>
      <c r="BR134" s="107"/>
      <c r="BS134" s="107"/>
      <c r="BT134" s="107">
        <f>'Reflection -3'!BA133</f>
        <v>0</v>
      </c>
      <c r="BU134" s="113"/>
      <c r="BV134" s="107"/>
      <c r="BW134" s="107">
        <f>'Reflection -3'!Q133</f>
        <v>0</v>
      </c>
      <c r="BX134" s="107"/>
      <c r="BY134" s="107"/>
      <c r="BZ134" s="107"/>
      <c r="CA134" s="107"/>
      <c r="CB134" s="107"/>
      <c r="CC134" s="107">
        <f>'Reflection -4'!BA133</f>
        <v>0</v>
      </c>
      <c r="CD134" s="113"/>
      <c r="CE134" s="107"/>
      <c r="CF134" s="107"/>
      <c r="CG134" s="107"/>
      <c r="CH134" s="107">
        <f>Table121516589[[#This Row],[Column30]]</f>
        <v>0</v>
      </c>
      <c r="CI134" s="107"/>
      <c r="CJ134" s="107"/>
      <c r="CK134" s="107">
        <f>Table121516589[[#This Row],[Column48]]</f>
        <v>0</v>
      </c>
      <c r="CL134" s="107">
        <f>Table121516589[[#This Row],[Column54]]</f>
        <v>0</v>
      </c>
      <c r="CM134" s="113"/>
      <c r="CN134" s="107"/>
      <c r="CO134" s="107"/>
      <c r="CP134" s="107"/>
      <c r="CQ134" s="107" t="e">
        <f>#REF!</f>
        <v>#REF!</v>
      </c>
      <c r="CR134" s="107"/>
      <c r="CS134" s="107"/>
      <c r="CT134" s="107" t="e">
        <f>#REF!</f>
        <v>#REF!</v>
      </c>
      <c r="CU134" s="107" t="e">
        <f>#REF!</f>
        <v>#REF!</v>
      </c>
      <c r="CV134" s="109"/>
      <c r="CW134" s="107"/>
      <c r="CX134" s="107"/>
      <c r="CY134" s="107"/>
      <c r="CZ134" s="107" t="e">
        <f>#REF!</f>
        <v>#REF!</v>
      </c>
      <c r="DA134" s="107"/>
      <c r="DB134" s="107"/>
      <c r="DC134" s="107" t="e">
        <f>#REF!</f>
        <v>#REF!</v>
      </c>
      <c r="DD134" s="107" t="e">
        <f>#REF!</f>
        <v>#REF!</v>
      </c>
      <c r="DE134" s="109"/>
      <c r="DF134" s="107"/>
      <c r="DG134" s="107"/>
      <c r="DH134" s="107"/>
      <c r="DI134" s="107">
        <f>'D W-4'!AS132</f>
        <v>0</v>
      </c>
      <c r="DJ134" s="107"/>
      <c r="DK134" s="107"/>
      <c r="DL134" s="107"/>
      <c r="DM134" s="107" t="e">
        <f>#REF!</f>
        <v>#REF!</v>
      </c>
      <c r="DN134" s="109"/>
      <c r="DO134" s="112">
        <v>0</v>
      </c>
      <c r="DP13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2.0583333333333336</v>
      </c>
      <c r="DQ134" s="107">
        <f>AVERAGE(Table1104611172[[#This Row],[Column4]],Table1104611172[[#This Row],[Column13]],Table1104611172[[#This Row],[Column22]],Table1104611172[[#This Row],[Column31]])</f>
        <v>3.6666666666666665</v>
      </c>
      <c r="DR13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4" s="107" t="e">
        <f>AVERAGE(Table1104611172[[#This Row],[Column6]],Table1104611172[[#This Row],[Column15]],Table1104611172[[#This Row],[Column24]],Table1104611172[[#This Row],[Column33]])</f>
        <v>#REF!</v>
      </c>
      <c r="DT134" s="112"/>
      <c r="DU13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4" s="108"/>
      <c r="DX134" s="108">
        <f>'R P -4'!CT134</f>
        <v>0</v>
      </c>
      <c r="DY134" s="108" t="e">
        <f>AVERAGE('Reflection -3'!CO134,'Reflection -2'!CN134,'R P -4'!CT134,'R P - 3'!CS134,'R P- 2'!CS134,#REF!)</f>
        <v>#REF!</v>
      </c>
      <c r="DZ134" s="108" t="e">
        <f>AVERAGE('Reflection -3'!CP134,'Reflection -2'!CO134,'R P- 2'!CT134,#REF!)</f>
        <v>#REF!</v>
      </c>
    </row>
    <row r="135" spans="1:130" ht="23.1" customHeight="1" x14ac:dyDescent="0.3">
      <c r="A135" s="5">
        <v>132</v>
      </c>
      <c r="B135" s="5" t="s">
        <v>78</v>
      </c>
      <c r="C135" s="14" t="s">
        <v>79</v>
      </c>
      <c r="D135" s="5" t="s">
        <v>541</v>
      </c>
      <c r="E135" s="5" t="s">
        <v>34</v>
      </c>
      <c r="F135" s="5" t="str">
        <f>REPT(CHAR(160),10)&amp;Table1104611172[[#This Row],[Column1]]</f>
        <v>          A</v>
      </c>
      <c r="G135" s="108"/>
      <c r="H135" s="108">
        <f>'RP 1'!Q134</f>
        <v>2.8</v>
      </c>
      <c r="I135" s="108">
        <f>'RP 1'!W134</f>
        <v>1</v>
      </c>
      <c r="J135" s="108" t="e">
        <f>'RP 1'!#REF!</f>
        <v>#REF!</v>
      </c>
      <c r="K135" s="108" t="e">
        <f>'RP 1'!#REF!</f>
        <v>#REF!</v>
      </c>
      <c r="L135" s="108"/>
      <c r="M135" s="108">
        <f>'RP 1'!AU134</f>
        <v>1</v>
      </c>
      <c r="N135" s="108">
        <f>'RP 1'!AZ134</f>
        <v>1</v>
      </c>
      <c r="O135" s="108">
        <f>'RP 1'!BG134</f>
        <v>0</v>
      </c>
      <c r="P135" s="111"/>
      <c r="Q135" s="108"/>
      <c r="R135" s="108">
        <f>'R P- 2'!Q134</f>
        <v>2.8</v>
      </c>
      <c r="S135" s="108">
        <f>'R P- 2'!W134</f>
        <v>1</v>
      </c>
      <c r="T135" s="108">
        <f>'R P- 2'!AC134</f>
        <v>1</v>
      </c>
      <c r="U135" s="108">
        <f>'R P- 2'!AI134</f>
        <v>1</v>
      </c>
      <c r="V135" s="108"/>
      <c r="W135" s="108">
        <f>'R P- 2'!AU134</f>
        <v>1</v>
      </c>
      <c r="X135" s="108">
        <f>'R P- 2'!BA134</f>
        <v>1</v>
      </c>
      <c r="Y135" s="108">
        <f>'R P- 2'!BG134</f>
        <v>4</v>
      </c>
      <c r="Z135" s="111"/>
      <c r="AA135" s="108"/>
      <c r="AB135" s="108">
        <f>'R P - 3'!Q134</f>
        <v>2.8</v>
      </c>
      <c r="AC135" s="108">
        <f>'R P - 3'!W134</f>
        <v>0</v>
      </c>
      <c r="AD135" s="108">
        <f>'R P - 3'!AC134</f>
        <v>0</v>
      </c>
      <c r="AE135" s="108">
        <f>'R P - 3'!AI134</f>
        <v>0</v>
      </c>
      <c r="AF135" s="108"/>
      <c r="AG135" s="110">
        <f>'R P - 3'!AU134</f>
        <v>0</v>
      </c>
      <c r="AH135" s="110">
        <f>'R P - 3'!BA134</f>
        <v>0</v>
      </c>
      <c r="AI135" s="108">
        <f>'R P - 3'!BG134</f>
        <v>0</v>
      </c>
      <c r="AJ135" s="111"/>
      <c r="AK135" s="108"/>
      <c r="AL135" s="108">
        <f>'R P -4'!Q134</f>
        <v>2.6</v>
      </c>
      <c r="AM135" s="108">
        <f>'R P -4'!W134</f>
        <v>3</v>
      </c>
      <c r="AN135" s="108">
        <f>'R P -4'!AC134</f>
        <v>1.5</v>
      </c>
      <c r="AO135" s="108">
        <f>'R P -4'!AI134</f>
        <v>1</v>
      </c>
      <c r="AP135" s="108"/>
      <c r="AQ135" s="108">
        <f>'R P -4'!AU134</f>
        <v>2.3333333333333335</v>
      </c>
      <c r="AR135" s="108">
        <f>'R P -4'!BA134</f>
        <v>1</v>
      </c>
      <c r="AS135" s="108">
        <f>'R P -4'!BG134</f>
        <v>2</v>
      </c>
      <c r="AT135" s="111"/>
      <c r="AU135" s="108"/>
      <c r="AV135" s="108">
        <f>'Reflection -1 '!R134</f>
        <v>3</v>
      </c>
      <c r="AW135" s="108"/>
      <c r="AX135" s="108"/>
      <c r="AY135" s="108"/>
      <c r="AZ135" s="108"/>
      <c r="BA135" s="110"/>
      <c r="BB135" s="110">
        <f>'Reflection -1 '!BB134</f>
        <v>4</v>
      </c>
      <c r="BC135" s="111"/>
      <c r="BD135" s="108"/>
      <c r="BE135" s="108">
        <f>'Reflection -2'!Q134</f>
        <v>3</v>
      </c>
      <c r="BF135" s="108"/>
      <c r="BG135" s="108"/>
      <c r="BH135" s="108"/>
      <c r="BI135" s="108"/>
      <c r="BJ135" s="108"/>
      <c r="BK135" s="108">
        <f>'Reflection -2'!BA134</f>
        <v>2.5</v>
      </c>
      <c r="BL135" s="111"/>
      <c r="BM135" s="108"/>
      <c r="BN135" s="108">
        <f>'Reflection -3'!Q134</f>
        <v>3.6666666666666665</v>
      </c>
      <c r="BO135" s="108"/>
      <c r="BP135" s="108"/>
      <c r="BQ135" s="108"/>
      <c r="BR135" s="108"/>
      <c r="BS135" s="108"/>
      <c r="BT135" s="108">
        <f>'Reflection -3'!BA134</f>
        <v>1.6666666666666667</v>
      </c>
      <c r="BU135" s="111"/>
      <c r="BV135" s="108"/>
      <c r="BW135" s="108">
        <f>'Reflection -3'!Q134</f>
        <v>3.6666666666666665</v>
      </c>
      <c r="BX135" s="108"/>
      <c r="BY135" s="108"/>
      <c r="BZ135" s="108"/>
      <c r="CA135" s="108"/>
      <c r="CB135" s="108"/>
      <c r="CC135" s="108">
        <f>'Reflection -4'!BA134</f>
        <v>2.5</v>
      </c>
      <c r="CD135" s="111"/>
      <c r="CE135" s="108"/>
      <c r="CF135" s="108"/>
      <c r="CG135" s="108"/>
      <c r="CH135" s="108">
        <f>Table121516589[[#This Row],[Column30]]</f>
        <v>0</v>
      </c>
      <c r="CI135" s="108"/>
      <c r="CJ135" s="108"/>
      <c r="CK135" s="108">
        <f>Table121516589[[#This Row],[Column48]]</f>
        <v>0</v>
      </c>
      <c r="CL135" s="108">
        <f>Table121516589[[#This Row],[Column54]]</f>
        <v>0</v>
      </c>
      <c r="CM135" s="111"/>
      <c r="CN135" s="108"/>
      <c r="CO135" s="108"/>
      <c r="CP135" s="108"/>
      <c r="CQ135" s="108" t="e">
        <f>#REF!</f>
        <v>#REF!</v>
      </c>
      <c r="CR135" s="108"/>
      <c r="CS135" s="108"/>
      <c r="CT135" s="108" t="e">
        <f>#REF!</f>
        <v>#REF!</v>
      </c>
      <c r="CU135" s="108" t="e">
        <f>#REF!</f>
        <v>#REF!</v>
      </c>
      <c r="CV135" s="116"/>
      <c r="CW135" s="108"/>
      <c r="CX135" s="108"/>
      <c r="CY135" s="108"/>
      <c r="CZ135" s="108" t="e">
        <f>#REF!</f>
        <v>#REF!</v>
      </c>
      <c r="DA135" s="108"/>
      <c r="DB135" s="108"/>
      <c r="DC135" s="108" t="e">
        <f>#REF!</f>
        <v>#REF!</v>
      </c>
      <c r="DD135" s="108" t="e">
        <f>#REF!</f>
        <v>#REF!</v>
      </c>
      <c r="DE135" s="116"/>
      <c r="DF135" s="108"/>
      <c r="DG135" s="108"/>
      <c r="DH135" s="108"/>
      <c r="DI135" s="108">
        <f>'D W-4'!AS133</f>
        <v>0</v>
      </c>
      <c r="DJ135" s="108"/>
      <c r="DK135" s="108"/>
      <c r="DL135" s="108"/>
      <c r="DM135" s="108" t="e">
        <f>#REF!</f>
        <v>#REF!</v>
      </c>
      <c r="DN135" s="116"/>
      <c r="DO135" s="112">
        <v>0</v>
      </c>
      <c r="DP13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3.041666666666667</v>
      </c>
      <c r="DQ135" s="108">
        <f>AVERAGE(Table1104611172[[#This Row],[Column4]],Table1104611172[[#This Row],[Column13]],Table1104611172[[#This Row],[Column22]],Table1104611172[[#This Row],[Column31]])</f>
        <v>1.25</v>
      </c>
      <c r="DR13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5" s="108" t="e">
        <f>AVERAGE(Table1104611172[[#This Row],[Column6]],Table1104611172[[#This Row],[Column15]],Table1104611172[[#This Row],[Column24]],Table1104611172[[#This Row],[Column33]])</f>
        <v>#REF!</v>
      </c>
      <c r="DT135" s="112"/>
      <c r="DU13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5" s="108"/>
      <c r="DX135" s="108">
        <f>'R P -4'!CT135</f>
        <v>0</v>
      </c>
      <c r="DY135" s="107" t="e">
        <f>AVERAGE('Reflection -3'!CO135,'Reflection -2'!CN135,'R P -4'!CT135,'R P - 3'!CS135,'R P- 2'!CS135,#REF!)</f>
        <v>#REF!</v>
      </c>
      <c r="DZ135" s="107" t="e">
        <f>AVERAGE('Reflection -3'!CP135,'Reflection -2'!CO135,'R P- 2'!CT135,#REF!)</f>
        <v>#REF!</v>
      </c>
    </row>
    <row r="136" spans="1:130" ht="23.1" customHeight="1" x14ac:dyDescent="0.3">
      <c r="A136" s="5">
        <v>133</v>
      </c>
      <c r="B136" s="5" t="s">
        <v>84</v>
      </c>
      <c r="C136" s="14" t="s">
        <v>85</v>
      </c>
      <c r="D136" s="5" t="s">
        <v>449</v>
      </c>
      <c r="E136" s="5" t="s">
        <v>34</v>
      </c>
      <c r="F136" s="5" t="str">
        <f>REPT(CHAR(160),10)&amp;Table1104611172[[#This Row],[Column1]]</f>
        <v>          A</v>
      </c>
      <c r="G136" s="107"/>
      <c r="H136" s="107">
        <f>'RP 1'!Q135</f>
        <v>2</v>
      </c>
      <c r="I136" s="107">
        <f>'RP 1'!W135</f>
        <v>1</v>
      </c>
      <c r="J136" s="107" t="e">
        <f>'RP 1'!#REF!</f>
        <v>#REF!</v>
      </c>
      <c r="K136" s="107" t="e">
        <f>'RP 1'!#REF!</f>
        <v>#REF!</v>
      </c>
      <c r="L136" s="107"/>
      <c r="M136" s="107">
        <f>'RP 1'!AU135</f>
        <v>1</v>
      </c>
      <c r="N136" s="107">
        <f>'RP 1'!AZ135</f>
        <v>1</v>
      </c>
      <c r="O136" s="107">
        <f>'RP 1'!BG135</f>
        <v>0</v>
      </c>
      <c r="P136" s="113"/>
      <c r="Q136" s="107"/>
      <c r="R136" s="107">
        <f>'R P- 2'!Q135</f>
        <v>2</v>
      </c>
      <c r="S136" s="107">
        <f>'R P- 2'!W135</f>
        <v>1</v>
      </c>
      <c r="T136" s="107">
        <f>'R P- 2'!AC135</f>
        <v>1</v>
      </c>
      <c r="U136" s="107">
        <f>'R P- 2'!AI135</f>
        <v>1</v>
      </c>
      <c r="V136" s="107"/>
      <c r="W136" s="107">
        <f>'R P- 2'!AU135</f>
        <v>1</v>
      </c>
      <c r="X136" s="107">
        <f>'R P- 2'!BA135</f>
        <v>1</v>
      </c>
      <c r="Y136" s="107">
        <f>'R P- 2'!BG135</f>
        <v>2</v>
      </c>
      <c r="Z136" s="113"/>
      <c r="AA136" s="107"/>
      <c r="AB136" s="107">
        <f>'R P - 3'!Q135</f>
        <v>0.6</v>
      </c>
      <c r="AC136" s="107">
        <f>'R P - 3'!W135</f>
        <v>0</v>
      </c>
      <c r="AD136" s="107">
        <f>'R P - 3'!AC135</f>
        <v>0</v>
      </c>
      <c r="AE136" s="107">
        <f>'R P - 3'!AI135</f>
        <v>0</v>
      </c>
      <c r="AF136" s="107"/>
      <c r="AG136" s="112">
        <f>'R P - 3'!AU135</f>
        <v>0</v>
      </c>
      <c r="AH136" s="112">
        <f>'R P - 3'!BA135</f>
        <v>0</v>
      </c>
      <c r="AI136" s="107">
        <f>'R P - 3'!BG135</f>
        <v>0</v>
      </c>
      <c r="AJ136" s="113"/>
      <c r="AK136" s="107"/>
      <c r="AL136" s="107">
        <f>'R P -4'!Q135</f>
        <v>1</v>
      </c>
      <c r="AM136" s="107">
        <f>'R P -4'!W135</f>
        <v>1</v>
      </c>
      <c r="AN136" s="107">
        <f>'R P -4'!AC135</f>
        <v>1</v>
      </c>
      <c r="AO136" s="107">
        <f>'R P -4'!AI135</f>
        <v>1</v>
      </c>
      <c r="AP136" s="107"/>
      <c r="AQ136" s="107">
        <f>'R P -4'!AU135</f>
        <v>1</v>
      </c>
      <c r="AR136" s="107">
        <f>'R P -4'!BA135</f>
        <v>1</v>
      </c>
      <c r="AS136" s="107">
        <f>'R P -4'!BG135</f>
        <v>1</v>
      </c>
      <c r="AT136" s="113"/>
      <c r="AU136" s="107"/>
      <c r="AV136" s="107">
        <f>'Reflection -1 '!R135</f>
        <v>3</v>
      </c>
      <c r="AW136" s="107"/>
      <c r="AX136" s="107"/>
      <c r="AY136" s="107"/>
      <c r="AZ136" s="107"/>
      <c r="BA136" s="112"/>
      <c r="BB136" s="112">
        <f>'Reflection -1 '!BB135</f>
        <v>4</v>
      </c>
      <c r="BC136" s="113"/>
      <c r="BD136" s="107"/>
      <c r="BE136" s="107">
        <f>'Reflection -2'!Q135</f>
        <v>3.6666666666666665</v>
      </c>
      <c r="BF136" s="107"/>
      <c r="BG136" s="107"/>
      <c r="BH136" s="107"/>
      <c r="BI136" s="107"/>
      <c r="BJ136" s="107"/>
      <c r="BK136" s="107">
        <f>'Reflection -2'!BA135</f>
        <v>2.5</v>
      </c>
      <c r="BL136" s="113"/>
      <c r="BM136" s="107"/>
      <c r="BN136" s="107">
        <f>'Reflection -3'!Q135</f>
        <v>4</v>
      </c>
      <c r="BO136" s="107"/>
      <c r="BP136" s="107"/>
      <c r="BQ136" s="107"/>
      <c r="BR136" s="107"/>
      <c r="BS136" s="107"/>
      <c r="BT136" s="107">
        <f>'Reflection -3'!BA135</f>
        <v>1.6666666666666667</v>
      </c>
      <c r="BU136" s="113"/>
      <c r="BV136" s="107"/>
      <c r="BW136" s="107">
        <f>'Reflection -3'!Q135</f>
        <v>4</v>
      </c>
      <c r="BX136" s="107"/>
      <c r="BY136" s="107"/>
      <c r="BZ136" s="107"/>
      <c r="CA136" s="107"/>
      <c r="CB136" s="107"/>
      <c r="CC136" s="107">
        <f>'Reflection -4'!BA135</f>
        <v>2.5</v>
      </c>
      <c r="CD136" s="113"/>
      <c r="CE136" s="107"/>
      <c r="CF136" s="107"/>
      <c r="CG136" s="107"/>
      <c r="CH136" s="107">
        <f>Table121516589[[#This Row],[Column30]]</f>
        <v>0</v>
      </c>
      <c r="CI136" s="107"/>
      <c r="CJ136" s="107"/>
      <c r="CK136" s="107">
        <f>Table121516589[[#This Row],[Column48]]</f>
        <v>0</v>
      </c>
      <c r="CL136" s="107">
        <f>Table121516589[[#This Row],[Column54]]</f>
        <v>0</v>
      </c>
      <c r="CM136" s="113"/>
      <c r="CN136" s="107"/>
      <c r="CO136" s="107"/>
      <c r="CP136" s="107"/>
      <c r="CQ136" s="107" t="e">
        <f>#REF!</f>
        <v>#REF!</v>
      </c>
      <c r="CR136" s="107"/>
      <c r="CS136" s="107"/>
      <c r="CT136" s="107" t="e">
        <f>#REF!</f>
        <v>#REF!</v>
      </c>
      <c r="CU136" s="107" t="e">
        <f>#REF!</f>
        <v>#REF!</v>
      </c>
      <c r="CV136" s="109"/>
      <c r="CW136" s="107"/>
      <c r="CX136" s="107"/>
      <c r="CY136" s="107"/>
      <c r="CZ136" s="107" t="e">
        <f>#REF!</f>
        <v>#REF!</v>
      </c>
      <c r="DA136" s="107"/>
      <c r="DB136" s="107"/>
      <c r="DC136" s="107" t="e">
        <f>#REF!</f>
        <v>#REF!</v>
      </c>
      <c r="DD136" s="107" t="e">
        <f>#REF!</f>
        <v>#REF!</v>
      </c>
      <c r="DE136" s="109"/>
      <c r="DF136" s="107"/>
      <c r="DG136" s="107"/>
      <c r="DH136" s="107"/>
      <c r="DI136" s="107">
        <f>'D W-4'!AS134</f>
        <v>0</v>
      </c>
      <c r="DJ136" s="107"/>
      <c r="DK136" s="107"/>
      <c r="DL136" s="107"/>
      <c r="DM136" s="107" t="e">
        <f>#REF!</f>
        <v>#REF!</v>
      </c>
      <c r="DN136" s="109"/>
      <c r="DO136" s="112">
        <v>0</v>
      </c>
      <c r="DP13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2.5333333333333332</v>
      </c>
      <c r="DQ136" s="107">
        <f>AVERAGE(Table1104611172[[#This Row],[Column4]],Table1104611172[[#This Row],[Column13]],Table1104611172[[#This Row],[Column22]],Table1104611172[[#This Row],[Column31]])</f>
        <v>0.75</v>
      </c>
      <c r="DR13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6" s="107" t="e">
        <f>AVERAGE(Table1104611172[[#This Row],[Column6]],Table1104611172[[#This Row],[Column15]],Table1104611172[[#This Row],[Column24]],Table1104611172[[#This Row],[Column33]])</f>
        <v>#REF!</v>
      </c>
      <c r="DT136" s="112"/>
      <c r="DU13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6" s="108"/>
      <c r="DX136" s="108">
        <f>'R P -4'!CT136</f>
        <v>0</v>
      </c>
      <c r="DY136" s="108" t="e">
        <f>AVERAGE('Reflection -3'!CO136,'Reflection -2'!CN136,'R P -4'!CT136,'R P - 3'!CS136,'R P- 2'!CS136,#REF!)</f>
        <v>#REF!</v>
      </c>
      <c r="DZ136" s="108" t="e">
        <f>AVERAGE('Reflection -3'!CP136,'Reflection -2'!CO136,'R P- 2'!CT136,#REF!)</f>
        <v>#REF!</v>
      </c>
    </row>
    <row r="137" spans="1:130" ht="23.1" customHeight="1" x14ac:dyDescent="0.3">
      <c r="A137" s="5">
        <v>134</v>
      </c>
      <c r="B137" s="5" t="s">
        <v>252</v>
      </c>
      <c r="C137" s="14" t="s">
        <v>253</v>
      </c>
      <c r="D137" s="5" t="s">
        <v>449</v>
      </c>
      <c r="E137" s="5" t="s">
        <v>160</v>
      </c>
      <c r="F137" s="5" t="str">
        <f>REPT(CHAR(160),10)&amp;Table1104611172[[#This Row],[Column1]]</f>
        <v>          B</v>
      </c>
      <c r="G137" s="108"/>
      <c r="H137" s="108">
        <f>'RP 1'!Q136</f>
        <v>1.4</v>
      </c>
      <c r="I137" s="108">
        <f>'RP 1'!W136</f>
        <v>2</v>
      </c>
      <c r="J137" s="108" t="e">
        <f>'RP 1'!#REF!</f>
        <v>#REF!</v>
      </c>
      <c r="K137" s="108" t="e">
        <f>'RP 1'!#REF!</f>
        <v>#REF!</v>
      </c>
      <c r="L137" s="108"/>
      <c r="M137" s="108">
        <f>'RP 1'!AU136</f>
        <v>2</v>
      </c>
      <c r="N137" s="108">
        <f>'RP 1'!AZ136</f>
        <v>0</v>
      </c>
      <c r="O137" s="108">
        <f>'RP 1'!BG136</f>
        <v>0</v>
      </c>
      <c r="P137" s="116"/>
      <c r="Q137" s="108"/>
      <c r="R137" s="108">
        <f>'R P- 2'!Q136</f>
        <v>1.8</v>
      </c>
      <c r="S137" s="108">
        <f>'R P- 2'!W136</f>
        <v>1.3333333333333333</v>
      </c>
      <c r="T137" s="108">
        <f>'R P- 2'!AC136</f>
        <v>1.5</v>
      </c>
      <c r="U137" s="108">
        <f>'R P- 2'!AI136</f>
        <v>1.5</v>
      </c>
      <c r="V137" s="108"/>
      <c r="W137" s="108">
        <f>'R P- 2'!AU136</f>
        <v>1.5</v>
      </c>
      <c r="X137" s="108">
        <f>'R P- 2'!BA136</f>
        <v>1.4166666666666667</v>
      </c>
      <c r="Y137" s="108">
        <f>'R P- 2'!BG136</f>
        <v>2</v>
      </c>
      <c r="Z137" s="116"/>
      <c r="AA137" s="108"/>
      <c r="AB137" s="108">
        <f>'R P - 3'!Q136</f>
        <v>0</v>
      </c>
      <c r="AC137" s="108">
        <f>'R P - 3'!W136</f>
        <v>0</v>
      </c>
      <c r="AD137" s="108">
        <f>'R P - 3'!AC136</f>
        <v>0</v>
      </c>
      <c r="AE137" s="108">
        <f>'R P - 3'!AI136</f>
        <v>2.6666666666666665</v>
      </c>
      <c r="AF137" s="108"/>
      <c r="AG137" s="108">
        <f>'R P - 3'!AU136</f>
        <v>2.6666666666666665</v>
      </c>
      <c r="AH137" s="108">
        <f>'R P - 3'!BA136</f>
        <v>0</v>
      </c>
      <c r="AI137" s="108">
        <f>'R P - 3'!BG136</f>
        <v>0</v>
      </c>
      <c r="AJ137" s="116"/>
      <c r="AK137" s="108"/>
      <c r="AL137" s="108">
        <f>'R P -4'!Q136</f>
        <v>4</v>
      </c>
      <c r="AM137" s="108">
        <f>'R P -4'!W136</f>
        <v>2.3333333333333335</v>
      </c>
      <c r="AN137" s="108">
        <f>'R P -4'!AC136</f>
        <v>1.5</v>
      </c>
      <c r="AO137" s="108">
        <f>'R P -4'!AI136</f>
        <v>2</v>
      </c>
      <c r="AP137" s="108"/>
      <c r="AQ137" s="108">
        <f>'R P -4'!AU136</f>
        <v>1</v>
      </c>
      <c r="AR137" s="108">
        <f>'R P -4'!BA136</f>
        <v>1</v>
      </c>
      <c r="AS137" s="108">
        <f>'R P -4'!BG136</f>
        <v>4</v>
      </c>
      <c r="AT137" s="116"/>
      <c r="AU137" s="108"/>
      <c r="AV137" s="108">
        <f>'Reflection -1 '!R136</f>
        <v>3</v>
      </c>
      <c r="AW137" s="108"/>
      <c r="AX137" s="108"/>
      <c r="AY137" s="108"/>
      <c r="AZ137" s="108"/>
      <c r="BA137" s="108"/>
      <c r="BB137" s="108">
        <f>'Reflection -1 '!BB136</f>
        <v>4</v>
      </c>
      <c r="BC137" s="116"/>
      <c r="BD137" s="108"/>
      <c r="BE137" s="108">
        <f>'Reflection -2'!Q136</f>
        <v>1</v>
      </c>
      <c r="BF137" s="108"/>
      <c r="BG137" s="108"/>
      <c r="BH137" s="108"/>
      <c r="BI137" s="108"/>
      <c r="BJ137" s="108"/>
      <c r="BK137" s="108">
        <f>'Reflection -2'!BA136</f>
        <v>2.5</v>
      </c>
      <c r="BL137" s="116"/>
      <c r="BM137" s="108"/>
      <c r="BN137" s="108">
        <f>'Reflection -3'!Q136</f>
        <v>0</v>
      </c>
      <c r="BO137" s="108"/>
      <c r="BP137" s="108"/>
      <c r="BQ137" s="108"/>
      <c r="BR137" s="108"/>
      <c r="BS137" s="108"/>
      <c r="BT137" s="108">
        <f>'Reflection -3'!BA136</f>
        <v>0</v>
      </c>
      <c r="BU137" s="116"/>
      <c r="BV137" s="108"/>
      <c r="BW137" s="108">
        <f>'Reflection -3'!Q136</f>
        <v>0</v>
      </c>
      <c r="BX137" s="108"/>
      <c r="BY137" s="108"/>
      <c r="BZ137" s="108"/>
      <c r="CA137" s="108"/>
      <c r="CB137" s="108"/>
      <c r="CC137" s="108">
        <f>'Reflection -4'!BA136</f>
        <v>2.5</v>
      </c>
      <c r="CD137" s="116"/>
      <c r="CE137" s="108"/>
      <c r="CF137" s="108"/>
      <c r="CG137" s="108"/>
      <c r="CH137" s="108">
        <f>Table121516589[[#This Row],[Column30]]</f>
        <v>0</v>
      </c>
      <c r="CI137" s="108"/>
      <c r="CJ137" s="108"/>
      <c r="CK137" s="108">
        <f>Table121516589[[#This Row],[Column48]]</f>
        <v>0</v>
      </c>
      <c r="CL137" s="108">
        <f>Table121516589[[#This Row],[Column54]]</f>
        <v>0</v>
      </c>
      <c r="CM137" s="116"/>
      <c r="CN137" s="108"/>
      <c r="CO137" s="108"/>
      <c r="CP137" s="108"/>
      <c r="CQ137" s="108" t="e">
        <f>#REF!</f>
        <v>#REF!</v>
      </c>
      <c r="CR137" s="108"/>
      <c r="CS137" s="108"/>
      <c r="CT137" s="108" t="e">
        <f>#REF!</f>
        <v>#REF!</v>
      </c>
      <c r="CU137" s="108" t="e">
        <f>#REF!</f>
        <v>#REF!</v>
      </c>
      <c r="CV137" s="116"/>
      <c r="CW137" s="108"/>
      <c r="CX137" s="108"/>
      <c r="CY137" s="108"/>
      <c r="CZ137" s="108" t="e">
        <f>#REF!</f>
        <v>#REF!</v>
      </c>
      <c r="DA137" s="108"/>
      <c r="DB137" s="108"/>
      <c r="DC137" s="108" t="e">
        <f>#REF!</f>
        <v>#REF!</v>
      </c>
      <c r="DD137" s="108" t="e">
        <f>#REF!</f>
        <v>#REF!</v>
      </c>
      <c r="DE137" s="116"/>
      <c r="DF137" s="108"/>
      <c r="DG137" s="108"/>
      <c r="DH137" s="108"/>
      <c r="DI137" s="108">
        <f>'D W-4'!AS135</f>
        <v>0</v>
      </c>
      <c r="DJ137" s="108"/>
      <c r="DK137" s="108"/>
      <c r="DL137" s="108"/>
      <c r="DM137" s="108" t="e">
        <f>#REF!</f>
        <v>#REF!</v>
      </c>
      <c r="DN137" s="116"/>
      <c r="DO137" s="112">
        <v>0</v>
      </c>
      <c r="DP13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1.4</v>
      </c>
      <c r="DQ137" s="108">
        <f>AVERAGE(Table1104611172[[#This Row],[Column4]],Table1104611172[[#This Row],[Column13]],Table1104611172[[#This Row],[Column22]],Table1104611172[[#This Row],[Column31]])</f>
        <v>1.4166666666666665</v>
      </c>
      <c r="DR13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7" s="108" t="e">
        <f>AVERAGE(Table1104611172[[#This Row],[Column6]],Table1104611172[[#This Row],[Column15]],Table1104611172[[#This Row],[Column24]],Table1104611172[[#This Row],[Column33]])</f>
        <v>#REF!</v>
      </c>
      <c r="DT137" s="112"/>
      <c r="DU13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7" s="108"/>
      <c r="DX137" s="108">
        <f>'R P -4'!CT137</f>
        <v>0</v>
      </c>
      <c r="DY137" s="107" t="e">
        <f>AVERAGE('Reflection -3'!CO137,'Reflection -2'!CN137,'R P -4'!CT137,'R P - 3'!CS137,'R P- 2'!CS137,#REF!)</f>
        <v>#REF!</v>
      </c>
      <c r="DZ137" s="107" t="e">
        <f>AVERAGE('Reflection -3'!CP137,'Reflection -2'!CO137,'R P- 2'!CT137,#REF!)</f>
        <v>#REF!</v>
      </c>
    </row>
    <row r="138" spans="1:130" ht="23.1" customHeight="1" x14ac:dyDescent="0.3">
      <c r="A138" s="5">
        <v>135</v>
      </c>
      <c r="B138" s="5" t="s">
        <v>369</v>
      </c>
      <c r="C138" s="14" t="s">
        <v>370</v>
      </c>
      <c r="D138" s="5" t="s">
        <v>449</v>
      </c>
      <c r="E138" s="5" t="s">
        <v>492</v>
      </c>
      <c r="F138" s="5" t="str">
        <f>REPT(CHAR(160),10)&amp;Table1104611172[[#This Row],[Column1]]</f>
        <v>          C</v>
      </c>
      <c r="G138" s="107"/>
      <c r="H138" s="107" t="str">
        <f>'RP 1'!Q137</f>
        <v>0</v>
      </c>
      <c r="I138" s="107" t="str">
        <f>'RP 1'!W137</f>
        <v>0</v>
      </c>
      <c r="J138" s="107" t="e">
        <f>'RP 1'!#REF!</f>
        <v>#REF!</v>
      </c>
      <c r="K138" s="107" t="e">
        <f>'RP 1'!#REF!</f>
        <v>#REF!</v>
      </c>
      <c r="L138" s="107"/>
      <c r="M138" s="107" t="str">
        <f>'RP 1'!AU137</f>
        <v>0</v>
      </c>
      <c r="N138" s="107" t="str">
        <f>'RP 1'!AZ137</f>
        <v>0</v>
      </c>
      <c r="O138" s="107" t="str">
        <f>'RP 1'!BG137</f>
        <v>0</v>
      </c>
      <c r="P138" s="109"/>
      <c r="Q138" s="107"/>
      <c r="R138" s="107" t="str">
        <f>'R P- 2'!Q137</f>
        <v>0</v>
      </c>
      <c r="S138" s="107" t="str">
        <f>'R P- 2'!W137</f>
        <v>0</v>
      </c>
      <c r="T138" s="107" t="str">
        <f>'R P- 2'!AC137</f>
        <v>0</v>
      </c>
      <c r="U138" s="107" t="str">
        <f>'R P- 2'!AI137</f>
        <v>0</v>
      </c>
      <c r="V138" s="107"/>
      <c r="W138" s="107" t="str">
        <f>'R P- 2'!AU137</f>
        <v>0</v>
      </c>
      <c r="X138" s="107" t="str">
        <f>'R P- 2'!BA137</f>
        <v>0</v>
      </c>
      <c r="Y138" s="107" t="str">
        <f>'R P- 2'!BG137</f>
        <v>0</v>
      </c>
      <c r="Z138" s="109"/>
      <c r="AA138" s="107"/>
      <c r="AB138" s="107">
        <f>'R P - 3'!Q137</f>
        <v>2</v>
      </c>
      <c r="AC138" s="107">
        <f>'R P - 3'!W137</f>
        <v>2</v>
      </c>
      <c r="AD138" s="107">
        <f>'R P - 3'!AC137</f>
        <v>1</v>
      </c>
      <c r="AE138" s="107">
        <f>'R P - 3'!AI137</f>
        <v>1.3333333333333333</v>
      </c>
      <c r="AF138" s="107"/>
      <c r="AG138" s="107">
        <f>'R P - 3'!AU137</f>
        <v>2</v>
      </c>
      <c r="AH138" s="107">
        <f>'R P - 3'!BA137</f>
        <v>2</v>
      </c>
      <c r="AI138" s="107">
        <f>'R P - 3'!BG137</f>
        <v>2</v>
      </c>
      <c r="AJ138" s="109"/>
      <c r="AK138" s="107"/>
      <c r="AL138" s="107" t="str">
        <f>'R P -4'!Q137</f>
        <v>0</v>
      </c>
      <c r="AM138" s="107" t="str">
        <f>'R P -4'!W137</f>
        <v>0</v>
      </c>
      <c r="AN138" s="107" t="str">
        <f>'R P -4'!AC137</f>
        <v>0</v>
      </c>
      <c r="AO138" s="107" t="str">
        <f>'R P -4'!AI137</f>
        <v>0</v>
      </c>
      <c r="AP138" s="107"/>
      <c r="AQ138" s="107" t="str">
        <f>'R P -4'!AU137</f>
        <v>0</v>
      </c>
      <c r="AR138" s="107" t="str">
        <f>'R P -4'!BA137</f>
        <v>0</v>
      </c>
      <c r="AS138" s="107" t="str">
        <f>'R P -4'!BG137</f>
        <v>0</v>
      </c>
      <c r="AT138" s="109"/>
      <c r="AU138" s="107"/>
      <c r="AV138" s="107" t="str">
        <f>'Reflection -1 '!R137</f>
        <v>0</v>
      </c>
      <c r="AW138" s="107"/>
      <c r="AX138" s="107"/>
      <c r="AY138" s="107"/>
      <c r="AZ138" s="107"/>
      <c r="BA138" s="107"/>
      <c r="BB138" s="107" t="str">
        <f>'Reflection -1 '!BB137</f>
        <v>0</v>
      </c>
      <c r="BC138" s="109"/>
      <c r="BD138" s="107"/>
      <c r="BE138" s="107" t="str">
        <f>'Reflection -2'!Q137</f>
        <v>0</v>
      </c>
      <c r="BF138" s="107"/>
      <c r="BG138" s="107"/>
      <c r="BH138" s="107"/>
      <c r="BI138" s="107"/>
      <c r="BJ138" s="107"/>
      <c r="BK138" s="107" t="str">
        <f>'Reflection -2'!BA137</f>
        <v>0</v>
      </c>
      <c r="BL138" s="109"/>
      <c r="BM138" s="107"/>
      <c r="BN138" s="107" t="str">
        <f>'Reflection -3'!Q137</f>
        <v>0</v>
      </c>
      <c r="BO138" s="107"/>
      <c r="BP138" s="107"/>
      <c r="BQ138" s="107"/>
      <c r="BR138" s="107"/>
      <c r="BS138" s="107"/>
      <c r="BT138" s="107" t="str">
        <f>'Reflection -3'!BA137</f>
        <v>0</v>
      </c>
      <c r="BU138" s="109"/>
      <c r="BV138" s="107"/>
      <c r="BW138" s="107" t="str">
        <f>'Reflection -3'!Q137</f>
        <v>0</v>
      </c>
      <c r="BX138" s="107"/>
      <c r="BY138" s="107"/>
      <c r="BZ138" s="107"/>
      <c r="CA138" s="107"/>
      <c r="CB138" s="107"/>
      <c r="CC138" s="107" t="str">
        <f>'Reflection -4'!BA137</f>
        <v>0</v>
      </c>
      <c r="CD138" s="109"/>
      <c r="CE138" s="107"/>
      <c r="CF138" s="107"/>
      <c r="CG138" s="107"/>
      <c r="CH138" s="107">
        <f>Table121516589[[#This Row],[Column30]]</f>
        <v>0</v>
      </c>
      <c r="CI138" s="107"/>
      <c r="CJ138" s="107"/>
      <c r="CK138" s="107">
        <f>Table121516589[[#This Row],[Column48]]</f>
        <v>0</v>
      </c>
      <c r="CL138" s="107">
        <f>Table121516589[[#This Row],[Column54]]</f>
        <v>0</v>
      </c>
      <c r="CM138" s="109"/>
      <c r="CN138" s="107"/>
      <c r="CO138" s="107"/>
      <c r="CP138" s="107"/>
      <c r="CQ138" s="107" t="e">
        <f>#REF!</f>
        <v>#REF!</v>
      </c>
      <c r="CR138" s="107"/>
      <c r="CS138" s="107"/>
      <c r="CT138" s="107" t="e">
        <f>#REF!</f>
        <v>#REF!</v>
      </c>
      <c r="CU138" s="107" t="e">
        <f>#REF!</f>
        <v>#REF!</v>
      </c>
      <c r="CV138" s="109"/>
      <c r="CW138" s="107"/>
      <c r="CX138" s="107"/>
      <c r="CY138" s="107"/>
      <c r="CZ138" s="107" t="e">
        <f>#REF!</f>
        <v>#REF!</v>
      </c>
      <c r="DA138" s="107"/>
      <c r="DB138" s="107"/>
      <c r="DC138" s="107" t="e">
        <f>#REF!</f>
        <v>#REF!</v>
      </c>
      <c r="DD138" s="107" t="e">
        <f>#REF!</f>
        <v>#REF!</v>
      </c>
      <c r="DE138" s="109"/>
      <c r="DF138" s="107"/>
      <c r="DG138" s="107"/>
      <c r="DH138" s="107"/>
      <c r="DI138" s="107">
        <f>'D W-4'!AS136</f>
        <v>0</v>
      </c>
      <c r="DJ138" s="107"/>
      <c r="DK138" s="107"/>
      <c r="DL138" s="107"/>
      <c r="DM138" s="107" t="e">
        <f>#REF!</f>
        <v>#REF!</v>
      </c>
      <c r="DN138" s="109"/>
      <c r="DO138" s="112">
        <v>0</v>
      </c>
      <c r="DP13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</v>
      </c>
      <c r="DQ138" s="107">
        <f>AVERAGE(Table1104611172[[#This Row],[Column4]],Table1104611172[[#This Row],[Column13]],Table1104611172[[#This Row],[Column22]],Table1104611172[[#This Row],[Column31]])</f>
        <v>2</v>
      </c>
      <c r="DR13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8" s="107" t="e">
        <f>AVERAGE(Table1104611172[[#This Row],[Column6]],Table1104611172[[#This Row],[Column15]],Table1104611172[[#This Row],[Column24]],Table1104611172[[#This Row],[Column33]])</f>
        <v>#REF!</v>
      </c>
      <c r="DT138" s="112"/>
      <c r="DU13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8" s="108"/>
      <c r="DX138" s="108">
        <f>'R P -4'!CT138</f>
        <v>0</v>
      </c>
      <c r="DY138" s="108" t="e">
        <f>AVERAGE('Reflection -3'!CO138,'Reflection -2'!CN138,'R P -4'!CT138,'R P - 3'!CS138,'R P- 2'!CS138,#REF!)</f>
        <v>#REF!</v>
      </c>
      <c r="DZ138" s="108" t="e">
        <f>AVERAGE('Reflection -3'!CP138,'Reflection -2'!CO138,'R P- 2'!CT138,#REF!)</f>
        <v>#REF!</v>
      </c>
    </row>
    <row r="139" spans="1:130" ht="23.1" customHeight="1" x14ac:dyDescent="0.3">
      <c r="A139" s="5">
        <v>136</v>
      </c>
      <c r="B139" s="5" t="s">
        <v>371</v>
      </c>
      <c r="C139" s="14" t="s">
        <v>372</v>
      </c>
      <c r="D139" s="5" t="s">
        <v>541</v>
      </c>
      <c r="E139" s="5" t="s">
        <v>492</v>
      </c>
      <c r="F139" s="5" t="str">
        <f>REPT(CHAR(160),10)&amp;Table1104611172[[#This Row],[Column1]]</f>
        <v>          C</v>
      </c>
      <c r="G139" s="108"/>
      <c r="H139" s="108" t="str">
        <f>'RP 1'!Q138</f>
        <v>0</v>
      </c>
      <c r="I139" s="108" t="str">
        <f>'RP 1'!W138</f>
        <v>0</v>
      </c>
      <c r="J139" s="108" t="e">
        <f>'RP 1'!#REF!</f>
        <v>#REF!</v>
      </c>
      <c r="K139" s="108" t="e">
        <f>'RP 1'!#REF!</f>
        <v>#REF!</v>
      </c>
      <c r="L139" s="108"/>
      <c r="M139" s="108" t="str">
        <f>'RP 1'!AU138</f>
        <v>0</v>
      </c>
      <c r="N139" s="108" t="str">
        <f>'RP 1'!AZ138</f>
        <v>0</v>
      </c>
      <c r="O139" s="108" t="str">
        <f>'RP 1'!BG138</f>
        <v>0</v>
      </c>
      <c r="P139" s="116"/>
      <c r="Q139" s="108"/>
      <c r="R139" s="108" t="str">
        <f>'R P- 2'!Q138</f>
        <v>0</v>
      </c>
      <c r="S139" s="108" t="str">
        <f>'R P- 2'!W138</f>
        <v>0</v>
      </c>
      <c r="T139" s="108" t="str">
        <f>'R P- 2'!AC138</f>
        <v>0</v>
      </c>
      <c r="U139" s="108" t="str">
        <f>'R P- 2'!AI138</f>
        <v>0</v>
      </c>
      <c r="V139" s="108"/>
      <c r="W139" s="108" t="str">
        <f>'R P- 2'!AU138</f>
        <v>0</v>
      </c>
      <c r="X139" s="108" t="str">
        <f>'R P- 2'!BA138</f>
        <v>0</v>
      </c>
      <c r="Y139" s="108" t="str">
        <f>'R P- 2'!BG138</f>
        <v>0</v>
      </c>
      <c r="Z139" s="116"/>
      <c r="AA139" s="108"/>
      <c r="AB139" s="108" t="str">
        <f>'R P - 3'!Q138</f>
        <v>0</v>
      </c>
      <c r="AC139" s="108" t="str">
        <f>'R P - 3'!W138</f>
        <v>0</v>
      </c>
      <c r="AD139" s="108">
        <f>'R P - 3'!AC138</f>
        <v>0</v>
      </c>
      <c r="AE139" s="108" t="str">
        <f>'R P - 3'!AI138</f>
        <v>0</v>
      </c>
      <c r="AF139" s="108"/>
      <c r="AG139" s="108" t="str">
        <f>'R P - 3'!AU138</f>
        <v>0</v>
      </c>
      <c r="AH139" s="108" t="str">
        <f>'R P - 3'!BA138</f>
        <v>0</v>
      </c>
      <c r="AI139" s="108" t="str">
        <f>'R P - 3'!BG138</f>
        <v>0</v>
      </c>
      <c r="AJ139" s="116"/>
      <c r="AK139" s="108"/>
      <c r="AL139" s="108" t="str">
        <f>'R P -4'!Q138</f>
        <v>0</v>
      </c>
      <c r="AM139" s="108" t="str">
        <f>'R P -4'!W138</f>
        <v>0</v>
      </c>
      <c r="AN139" s="108" t="str">
        <f>'R P -4'!AC138</f>
        <v>0</v>
      </c>
      <c r="AO139" s="108" t="str">
        <f>'R P -4'!AI138</f>
        <v>0</v>
      </c>
      <c r="AP139" s="108"/>
      <c r="AQ139" s="108" t="str">
        <f>'R P -4'!AU138</f>
        <v>0</v>
      </c>
      <c r="AR139" s="108" t="str">
        <f>'R P -4'!BA138</f>
        <v>0</v>
      </c>
      <c r="AS139" s="108" t="str">
        <f>'R P -4'!BG138</f>
        <v>0</v>
      </c>
      <c r="AT139" s="116"/>
      <c r="AU139" s="108"/>
      <c r="AV139" s="108" t="str">
        <f>'Reflection -1 '!R138</f>
        <v>0</v>
      </c>
      <c r="AW139" s="108"/>
      <c r="AX139" s="108"/>
      <c r="AY139" s="108"/>
      <c r="AZ139" s="108"/>
      <c r="BA139" s="108"/>
      <c r="BB139" s="108" t="str">
        <f>'Reflection -1 '!BB138</f>
        <v>0</v>
      </c>
      <c r="BC139" s="116"/>
      <c r="BD139" s="108"/>
      <c r="BE139" s="108" t="str">
        <f>'Reflection -2'!Q138</f>
        <v>0</v>
      </c>
      <c r="BF139" s="108"/>
      <c r="BG139" s="108"/>
      <c r="BH139" s="108"/>
      <c r="BI139" s="108"/>
      <c r="BJ139" s="108"/>
      <c r="BK139" s="108" t="str">
        <f>'Reflection -2'!BA138</f>
        <v>0</v>
      </c>
      <c r="BL139" s="116"/>
      <c r="BM139" s="108"/>
      <c r="BN139" s="108" t="str">
        <f>'Reflection -3'!Q138</f>
        <v>0</v>
      </c>
      <c r="BO139" s="108"/>
      <c r="BP139" s="108"/>
      <c r="BQ139" s="108"/>
      <c r="BR139" s="108"/>
      <c r="BS139" s="108"/>
      <c r="BT139" s="108" t="str">
        <f>'Reflection -3'!BA138</f>
        <v>0</v>
      </c>
      <c r="BU139" s="116"/>
      <c r="BV139" s="108"/>
      <c r="BW139" s="108" t="str">
        <f>'Reflection -3'!Q138</f>
        <v>0</v>
      </c>
      <c r="BX139" s="108"/>
      <c r="BY139" s="108"/>
      <c r="BZ139" s="108"/>
      <c r="CA139" s="108"/>
      <c r="CB139" s="108"/>
      <c r="CC139" s="108" t="str">
        <f>'Reflection -4'!BA138</f>
        <v>0</v>
      </c>
      <c r="CD139" s="116"/>
      <c r="CE139" s="108"/>
      <c r="CF139" s="108"/>
      <c r="CG139" s="108"/>
      <c r="CH139" s="108">
        <f>Table121516589[[#This Row],[Column30]]</f>
        <v>0</v>
      </c>
      <c r="CI139" s="108"/>
      <c r="CJ139" s="108"/>
      <c r="CK139" s="108">
        <f>Table121516589[[#This Row],[Column48]]</f>
        <v>0</v>
      </c>
      <c r="CL139" s="108">
        <f>Table121516589[[#This Row],[Column54]]</f>
        <v>0</v>
      </c>
      <c r="CM139" s="116"/>
      <c r="CN139" s="108"/>
      <c r="CO139" s="108"/>
      <c r="CP139" s="108"/>
      <c r="CQ139" s="108" t="e">
        <f>#REF!</f>
        <v>#REF!</v>
      </c>
      <c r="CR139" s="108"/>
      <c r="CS139" s="108"/>
      <c r="CT139" s="108" t="e">
        <f>#REF!</f>
        <v>#REF!</v>
      </c>
      <c r="CU139" s="108" t="e">
        <f>#REF!</f>
        <v>#REF!</v>
      </c>
      <c r="CV139" s="116"/>
      <c r="CW139" s="108"/>
      <c r="CX139" s="108"/>
      <c r="CY139" s="108"/>
      <c r="CZ139" s="108" t="e">
        <f>#REF!</f>
        <v>#REF!</v>
      </c>
      <c r="DA139" s="108"/>
      <c r="DB139" s="108"/>
      <c r="DC139" s="108" t="e">
        <f>#REF!</f>
        <v>#REF!</v>
      </c>
      <c r="DD139" s="108" t="e">
        <f>#REF!</f>
        <v>#REF!</v>
      </c>
      <c r="DE139" s="116"/>
      <c r="DF139" s="108"/>
      <c r="DG139" s="108"/>
      <c r="DH139" s="108"/>
      <c r="DI139" s="108">
        <f>'D W-4'!AS137</f>
        <v>0</v>
      </c>
      <c r="DJ139" s="108"/>
      <c r="DK139" s="108"/>
      <c r="DL139" s="108"/>
      <c r="DM139" s="108" t="e">
        <f>#REF!</f>
        <v>#REF!</v>
      </c>
      <c r="DN139" s="116"/>
      <c r="DO139" s="112">
        <v>0</v>
      </c>
      <c r="DP139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39" s="108" t="e">
        <f>AVERAGE(Table1104611172[[#This Row],[Column4]],Table1104611172[[#This Row],[Column13]],Table1104611172[[#This Row],[Column22]],Table1104611172[[#This Row],[Column31]])</f>
        <v>#DIV/0!</v>
      </c>
      <c r="DR13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39" s="108" t="e">
        <f>AVERAGE(Table1104611172[[#This Row],[Column6]],Table1104611172[[#This Row],[Column15]],Table1104611172[[#This Row],[Column24]],Table1104611172[[#This Row],[Column33]])</f>
        <v>#REF!</v>
      </c>
      <c r="DT139" s="112"/>
      <c r="DU13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3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39" s="108"/>
      <c r="DX139" s="108">
        <f>'R P -4'!CT139</f>
        <v>0</v>
      </c>
      <c r="DY139" s="107" t="e">
        <f>AVERAGE('Reflection -3'!CO139,'Reflection -2'!CN139,'R P -4'!CT139,'R P - 3'!CS139,'R P- 2'!CS139,#REF!)</f>
        <v>#REF!</v>
      </c>
      <c r="DZ139" s="107" t="e">
        <f>AVERAGE('Reflection -3'!CP139,'Reflection -2'!CO139,'R P- 2'!CT139,#REF!)</f>
        <v>#REF!</v>
      </c>
    </row>
    <row r="140" spans="1:130" ht="23.1" customHeight="1" x14ac:dyDescent="0.3">
      <c r="A140" s="5">
        <v>137</v>
      </c>
      <c r="B140" s="5" t="s">
        <v>266</v>
      </c>
      <c r="C140" s="14" t="s">
        <v>267</v>
      </c>
      <c r="D140" s="5" t="s">
        <v>541</v>
      </c>
      <c r="E140" s="5" t="s">
        <v>160</v>
      </c>
      <c r="F140" s="5" t="str">
        <f>REPT(CHAR(160),10)&amp;Table1104611172[[#This Row],[Column1]]</f>
        <v>          B</v>
      </c>
      <c r="G140" s="107"/>
      <c r="H140" s="107">
        <f>'RP 1'!Q139</f>
        <v>2.2000000000000002</v>
      </c>
      <c r="I140" s="107">
        <f>'RP 1'!W139</f>
        <v>3</v>
      </c>
      <c r="J140" s="107" t="e">
        <f>'RP 1'!#REF!</f>
        <v>#REF!</v>
      </c>
      <c r="K140" s="107" t="e">
        <f>'RP 1'!#REF!</f>
        <v>#REF!</v>
      </c>
      <c r="L140" s="107"/>
      <c r="M140" s="107">
        <f>'RP 1'!AU139</f>
        <v>3</v>
      </c>
      <c r="N140" s="107">
        <f>'RP 1'!AZ139</f>
        <v>0</v>
      </c>
      <c r="O140" s="107">
        <f>'RP 1'!BG139</f>
        <v>0</v>
      </c>
      <c r="P140" s="109"/>
      <c r="Q140" s="107"/>
      <c r="R140" s="107">
        <f>'R P- 2'!Q139</f>
        <v>2.4</v>
      </c>
      <c r="S140" s="107">
        <f>'R P- 2'!W139</f>
        <v>2.3333333333333335</v>
      </c>
      <c r="T140" s="107">
        <f>'R P- 2'!AC139</f>
        <v>2.5</v>
      </c>
      <c r="U140" s="107">
        <f>'R P- 2'!AI139</f>
        <v>2.5</v>
      </c>
      <c r="V140" s="107"/>
      <c r="W140" s="107">
        <f>'R P- 2'!AU139</f>
        <v>2</v>
      </c>
      <c r="X140" s="107">
        <f>'R P- 2'!BA139</f>
        <v>1.9166666666666667</v>
      </c>
      <c r="Y140" s="107">
        <f>'R P- 2'!BG139</f>
        <v>3</v>
      </c>
      <c r="Z140" s="109"/>
      <c r="AA140" s="107"/>
      <c r="AB140" s="107" t="str">
        <f>'R P - 3'!Q139</f>
        <v>0</v>
      </c>
      <c r="AC140" s="107" t="str">
        <f>'R P - 3'!W139</f>
        <v>0</v>
      </c>
      <c r="AD140" s="107">
        <f>'R P - 3'!AC139</f>
        <v>0</v>
      </c>
      <c r="AE140" s="107" t="str">
        <f>'R P - 3'!AI139</f>
        <v>0</v>
      </c>
      <c r="AF140" s="107"/>
      <c r="AG140" s="107" t="str">
        <f>'R P - 3'!AU139</f>
        <v>0</v>
      </c>
      <c r="AH140" s="107" t="str">
        <f>'R P - 3'!BA139</f>
        <v>0</v>
      </c>
      <c r="AI140" s="107" t="str">
        <f>'R P - 3'!BG139</f>
        <v>0</v>
      </c>
      <c r="AJ140" s="109"/>
      <c r="AK140" s="107"/>
      <c r="AL140" s="107" t="str">
        <f>'R P -4'!Q139</f>
        <v>0</v>
      </c>
      <c r="AM140" s="107" t="str">
        <f>'R P -4'!W139</f>
        <v>0</v>
      </c>
      <c r="AN140" s="107" t="str">
        <f>'R P -4'!AC139</f>
        <v>0</v>
      </c>
      <c r="AO140" s="107" t="str">
        <f>'R P -4'!AI139</f>
        <v>0</v>
      </c>
      <c r="AP140" s="107"/>
      <c r="AQ140" s="107" t="str">
        <f>'R P -4'!AU139</f>
        <v>0</v>
      </c>
      <c r="AR140" s="107" t="str">
        <f>'R P -4'!BA139</f>
        <v>0</v>
      </c>
      <c r="AS140" s="107" t="str">
        <f>'R P -4'!BG139</f>
        <v>0</v>
      </c>
      <c r="AT140" s="109"/>
      <c r="AU140" s="107"/>
      <c r="AV140" s="107">
        <f>'Reflection -1 '!R139</f>
        <v>4</v>
      </c>
      <c r="AW140" s="107"/>
      <c r="AX140" s="107"/>
      <c r="AY140" s="107"/>
      <c r="AZ140" s="107"/>
      <c r="BA140" s="107"/>
      <c r="BB140" s="107">
        <f>'Reflection -1 '!BB139</f>
        <v>4.5</v>
      </c>
      <c r="BC140" s="109"/>
      <c r="BD140" s="107"/>
      <c r="BE140" s="107">
        <f>'Reflection -2'!Q139</f>
        <v>3</v>
      </c>
      <c r="BF140" s="107"/>
      <c r="BG140" s="107"/>
      <c r="BH140" s="107"/>
      <c r="BI140" s="107"/>
      <c r="BJ140" s="107"/>
      <c r="BK140" s="107">
        <f>'Reflection -2'!BA139</f>
        <v>2.5</v>
      </c>
      <c r="BL140" s="109"/>
      <c r="BM140" s="107"/>
      <c r="BN140" s="107">
        <f>'Reflection -3'!Q139</f>
        <v>2.6666666666666665</v>
      </c>
      <c r="BO140" s="107"/>
      <c r="BP140" s="107"/>
      <c r="BQ140" s="107"/>
      <c r="BR140" s="107"/>
      <c r="BS140" s="107"/>
      <c r="BT140" s="107">
        <f>'Reflection -3'!BA139</f>
        <v>1.6666666666666667</v>
      </c>
      <c r="BU140" s="109"/>
      <c r="BV140" s="107"/>
      <c r="BW140" s="107">
        <f>'Reflection -3'!Q139</f>
        <v>2.6666666666666665</v>
      </c>
      <c r="BX140" s="107"/>
      <c r="BY140" s="107"/>
      <c r="BZ140" s="107"/>
      <c r="CA140" s="107"/>
      <c r="CB140" s="107"/>
      <c r="CC140" s="107">
        <f>'Reflection -4'!BA139</f>
        <v>2.5</v>
      </c>
      <c r="CD140" s="109"/>
      <c r="CE140" s="107"/>
      <c r="CF140" s="107"/>
      <c r="CG140" s="107"/>
      <c r="CH140" s="107">
        <f>Table121516589[[#This Row],[Column30]]</f>
        <v>0</v>
      </c>
      <c r="CI140" s="107"/>
      <c r="CJ140" s="107"/>
      <c r="CK140" s="107">
        <f>Table121516589[[#This Row],[Column48]]</f>
        <v>0</v>
      </c>
      <c r="CL140" s="107">
        <f>Table121516589[[#This Row],[Column54]]</f>
        <v>0</v>
      </c>
      <c r="CM140" s="109"/>
      <c r="CN140" s="107"/>
      <c r="CO140" s="107"/>
      <c r="CP140" s="107"/>
      <c r="CQ140" s="107" t="e">
        <f>#REF!</f>
        <v>#REF!</v>
      </c>
      <c r="CR140" s="107"/>
      <c r="CS140" s="107"/>
      <c r="CT140" s="107" t="e">
        <f>#REF!</f>
        <v>#REF!</v>
      </c>
      <c r="CU140" s="107" t="e">
        <f>#REF!</f>
        <v>#REF!</v>
      </c>
      <c r="CV140" s="109"/>
      <c r="CW140" s="107"/>
      <c r="CX140" s="107"/>
      <c r="CY140" s="107"/>
      <c r="CZ140" s="107" t="e">
        <f>#REF!</f>
        <v>#REF!</v>
      </c>
      <c r="DA140" s="107"/>
      <c r="DB140" s="107"/>
      <c r="DC140" s="107" t="e">
        <f>#REF!</f>
        <v>#REF!</v>
      </c>
      <c r="DD140" s="107" t="e">
        <f>#REF!</f>
        <v>#REF!</v>
      </c>
      <c r="DE140" s="109"/>
      <c r="DF140" s="107"/>
      <c r="DG140" s="107"/>
      <c r="DH140" s="107"/>
      <c r="DI140" s="107">
        <f>'D W-4'!AS138</f>
        <v>0</v>
      </c>
      <c r="DJ140" s="107"/>
      <c r="DK140" s="107"/>
      <c r="DL140" s="107"/>
      <c r="DM140" s="107" t="e">
        <f>#REF!</f>
        <v>#REF!</v>
      </c>
      <c r="DN140" s="109"/>
      <c r="DO140" s="112">
        <v>0</v>
      </c>
      <c r="DP14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2.8222222222222224</v>
      </c>
      <c r="DQ140" s="107">
        <f>AVERAGE(Table1104611172[[#This Row],[Column4]],Table1104611172[[#This Row],[Column13]],Table1104611172[[#This Row],[Column22]],Table1104611172[[#This Row],[Column31]])</f>
        <v>2.666666666666667</v>
      </c>
      <c r="DR14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0" s="107" t="e">
        <f>AVERAGE(Table1104611172[[#This Row],[Column6]],Table1104611172[[#This Row],[Column15]],Table1104611172[[#This Row],[Column24]],Table1104611172[[#This Row],[Column33]])</f>
        <v>#REF!</v>
      </c>
      <c r="DT140" s="112"/>
      <c r="DU14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0" s="108"/>
      <c r="DX140" s="108">
        <f>'R P -4'!CT140</f>
        <v>0</v>
      </c>
      <c r="DY140" s="108" t="e">
        <f>AVERAGE('Reflection -3'!CO140,'Reflection -2'!CN140,'R P -4'!CT140,'R P - 3'!CS140,'R P- 2'!CS140,#REF!)</f>
        <v>#REF!</v>
      </c>
      <c r="DZ140" s="108" t="e">
        <f>AVERAGE('Reflection -3'!CP140,'Reflection -2'!CO140,'R P- 2'!CT140,#REF!)</f>
        <v>#REF!</v>
      </c>
    </row>
    <row r="141" spans="1:130" ht="23.1" customHeight="1" x14ac:dyDescent="0.3">
      <c r="A141" s="5">
        <v>138</v>
      </c>
      <c r="B141" s="5" t="s">
        <v>280</v>
      </c>
      <c r="C141" s="14" t="s">
        <v>281</v>
      </c>
      <c r="D141" s="5" t="s">
        <v>541</v>
      </c>
      <c r="E141" s="5" t="s">
        <v>160</v>
      </c>
      <c r="F141" s="5" t="str">
        <f>REPT(CHAR(160),10)&amp;Table1104611172[[#This Row],[Column1]]</f>
        <v>          B</v>
      </c>
      <c r="G141" s="108"/>
      <c r="H141" s="108">
        <f>'RP 1'!Q140</f>
        <v>3</v>
      </c>
      <c r="I141" s="108">
        <f>'RP 1'!W140</f>
        <v>3</v>
      </c>
      <c r="J141" s="108" t="e">
        <f>'RP 1'!#REF!</f>
        <v>#REF!</v>
      </c>
      <c r="K141" s="108" t="e">
        <f>'RP 1'!#REF!</f>
        <v>#REF!</v>
      </c>
      <c r="L141" s="108"/>
      <c r="M141" s="108">
        <f>'RP 1'!AU140</f>
        <v>3</v>
      </c>
      <c r="N141" s="108">
        <f>'RP 1'!AZ140</f>
        <v>0</v>
      </c>
      <c r="O141" s="108">
        <f>'RP 1'!BG140</f>
        <v>0</v>
      </c>
      <c r="P141" s="116"/>
      <c r="Q141" s="108"/>
      <c r="R141" s="108">
        <f>'R P- 2'!Q140</f>
        <v>3</v>
      </c>
      <c r="S141" s="108">
        <f>'R P- 2'!W140</f>
        <v>3</v>
      </c>
      <c r="T141" s="108">
        <f>'R P- 2'!AC140</f>
        <v>3</v>
      </c>
      <c r="U141" s="108">
        <f>'R P- 2'!AI140</f>
        <v>3</v>
      </c>
      <c r="V141" s="108"/>
      <c r="W141" s="108">
        <f>'R P- 2'!AU140</f>
        <v>3</v>
      </c>
      <c r="X141" s="108">
        <f>'R P- 2'!BA140</f>
        <v>2.75</v>
      </c>
      <c r="Y141" s="108">
        <f>'R P- 2'!BG140</f>
        <v>3</v>
      </c>
      <c r="Z141" s="116"/>
      <c r="AA141" s="108"/>
      <c r="AB141" s="108" t="str">
        <f>'R P - 3'!Q140</f>
        <v>0</v>
      </c>
      <c r="AC141" s="108" t="str">
        <f>'R P - 3'!W140</f>
        <v>0</v>
      </c>
      <c r="AD141" s="108">
        <f>'R P - 3'!AC140</f>
        <v>0</v>
      </c>
      <c r="AE141" s="108" t="str">
        <f>'R P - 3'!AI140</f>
        <v>0</v>
      </c>
      <c r="AF141" s="108"/>
      <c r="AG141" s="108" t="str">
        <f>'R P - 3'!AU140</f>
        <v>0</v>
      </c>
      <c r="AH141" s="108" t="str">
        <f>'R P - 3'!BA140</f>
        <v>0</v>
      </c>
      <c r="AI141" s="108" t="str">
        <f>'R P - 3'!BG140</f>
        <v>0</v>
      </c>
      <c r="AJ141" s="116"/>
      <c r="AK141" s="108"/>
      <c r="AL141" s="108" t="str">
        <f>'R P -4'!Q140</f>
        <v>0</v>
      </c>
      <c r="AM141" s="108" t="str">
        <f>'R P -4'!W140</f>
        <v>0</v>
      </c>
      <c r="AN141" s="108" t="str">
        <f>'R P -4'!AC140</f>
        <v>0</v>
      </c>
      <c r="AO141" s="108" t="str">
        <f>'R P -4'!AI140</f>
        <v>0</v>
      </c>
      <c r="AP141" s="108"/>
      <c r="AQ141" s="108" t="str">
        <f>'R P -4'!AU140</f>
        <v>0</v>
      </c>
      <c r="AR141" s="108" t="str">
        <f>'R P -4'!BA140</f>
        <v>0</v>
      </c>
      <c r="AS141" s="108" t="str">
        <f>'R P -4'!BG140</f>
        <v>0</v>
      </c>
      <c r="AT141" s="116"/>
      <c r="AU141" s="108"/>
      <c r="AV141" s="108">
        <f>'Reflection -1 '!R140</f>
        <v>1.6666666666666667</v>
      </c>
      <c r="AW141" s="108"/>
      <c r="AX141" s="108"/>
      <c r="AY141" s="108"/>
      <c r="AZ141" s="108"/>
      <c r="BA141" s="108"/>
      <c r="BB141" s="108">
        <f>'Reflection -1 '!BB140</f>
        <v>3</v>
      </c>
      <c r="BC141" s="116"/>
      <c r="BD141" s="108"/>
      <c r="BE141" s="108">
        <f>'Reflection -2'!Q140</f>
        <v>2.3333333333333335</v>
      </c>
      <c r="BF141" s="108"/>
      <c r="BG141" s="108"/>
      <c r="BH141" s="108"/>
      <c r="BI141" s="108"/>
      <c r="BJ141" s="108"/>
      <c r="BK141" s="108">
        <f>'Reflection -2'!BA140</f>
        <v>2.5</v>
      </c>
      <c r="BL141" s="116"/>
      <c r="BM141" s="108"/>
      <c r="BN141" s="108">
        <f>'Reflection -3'!Q140</f>
        <v>1.6666666666666667</v>
      </c>
      <c r="BO141" s="108"/>
      <c r="BP141" s="108"/>
      <c r="BQ141" s="108"/>
      <c r="BR141" s="108"/>
      <c r="BS141" s="108"/>
      <c r="BT141" s="108">
        <f>'Reflection -3'!BA140</f>
        <v>1.6666666666666667</v>
      </c>
      <c r="BU141" s="116"/>
      <c r="BV141" s="108"/>
      <c r="BW141" s="108">
        <f>'Reflection -3'!Q140</f>
        <v>1.6666666666666667</v>
      </c>
      <c r="BX141" s="108"/>
      <c r="BY141" s="108"/>
      <c r="BZ141" s="108"/>
      <c r="CA141" s="108"/>
      <c r="CB141" s="108"/>
      <c r="CC141" s="108">
        <f>'Reflection -4'!BA140</f>
        <v>2.5</v>
      </c>
      <c r="CD141" s="116"/>
      <c r="CE141" s="108"/>
      <c r="CF141" s="108"/>
      <c r="CG141" s="108"/>
      <c r="CH141" s="108">
        <f>Table121516589[[#This Row],[Column30]]</f>
        <v>0</v>
      </c>
      <c r="CI141" s="108"/>
      <c r="CJ141" s="108"/>
      <c r="CK141" s="108">
        <f>Table121516589[[#This Row],[Column48]]</f>
        <v>0</v>
      </c>
      <c r="CL141" s="108">
        <f>Table121516589[[#This Row],[Column54]]</f>
        <v>0</v>
      </c>
      <c r="CM141" s="116"/>
      <c r="CN141" s="108"/>
      <c r="CO141" s="108"/>
      <c r="CP141" s="108"/>
      <c r="CQ141" s="108" t="e">
        <f>#REF!</f>
        <v>#REF!</v>
      </c>
      <c r="CR141" s="108"/>
      <c r="CS141" s="108"/>
      <c r="CT141" s="108" t="e">
        <f>#REF!</f>
        <v>#REF!</v>
      </c>
      <c r="CU141" s="108" t="e">
        <f>#REF!</f>
        <v>#REF!</v>
      </c>
      <c r="CV141" s="116"/>
      <c r="CW141" s="108"/>
      <c r="CX141" s="108"/>
      <c r="CY141" s="108"/>
      <c r="CZ141" s="108" t="e">
        <f>#REF!</f>
        <v>#REF!</v>
      </c>
      <c r="DA141" s="108"/>
      <c r="DB141" s="108"/>
      <c r="DC141" s="108" t="e">
        <f>#REF!</f>
        <v>#REF!</v>
      </c>
      <c r="DD141" s="108" t="e">
        <f>#REF!</f>
        <v>#REF!</v>
      </c>
      <c r="DE141" s="116"/>
      <c r="DF141" s="108"/>
      <c r="DG141" s="108"/>
      <c r="DH141" s="108"/>
      <c r="DI141" s="108">
        <f>'D W-4'!AS139</f>
        <v>0</v>
      </c>
      <c r="DJ141" s="108"/>
      <c r="DK141" s="108"/>
      <c r="DL141" s="108"/>
      <c r="DM141" s="108" t="e">
        <f>#REF!</f>
        <v>#REF!</v>
      </c>
      <c r="DN141" s="116"/>
      <c r="DO141" s="112">
        <v>0</v>
      </c>
      <c r="DP14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2.2222222222222219</v>
      </c>
      <c r="DQ141" s="108">
        <f>AVERAGE(Table1104611172[[#This Row],[Column4]],Table1104611172[[#This Row],[Column13]],Table1104611172[[#This Row],[Column22]],Table1104611172[[#This Row],[Column31]])</f>
        <v>3</v>
      </c>
      <c r="DR14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1" s="108" t="e">
        <f>AVERAGE(Table1104611172[[#This Row],[Column6]],Table1104611172[[#This Row],[Column15]],Table1104611172[[#This Row],[Column24]],Table1104611172[[#This Row],[Column33]])</f>
        <v>#REF!</v>
      </c>
      <c r="DT141" s="112"/>
      <c r="DU14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1" s="108"/>
      <c r="DX141" s="108">
        <f>'R P -4'!CT141</f>
        <v>0</v>
      </c>
      <c r="DY141" s="107" t="e">
        <f>AVERAGE('Reflection -3'!CO141,'Reflection -2'!CN141,'R P -4'!CT141,'R P - 3'!CS141,'R P- 2'!CS141,#REF!)</f>
        <v>#REF!</v>
      </c>
      <c r="DZ141" s="107" t="e">
        <f>AVERAGE('Reflection -3'!CP141,'Reflection -2'!CO141,'R P- 2'!CT141,#REF!)</f>
        <v>#REF!</v>
      </c>
    </row>
    <row r="142" spans="1:130" ht="23.1" customHeight="1" x14ac:dyDescent="0.3">
      <c r="A142" s="5">
        <v>139</v>
      </c>
      <c r="B142" s="5" t="s">
        <v>151</v>
      </c>
      <c r="C142" s="14" t="s">
        <v>152</v>
      </c>
      <c r="D142" s="5" t="s">
        <v>449</v>
      </c>
      <c r="E142" s="5" t="s">
        <v>34</v>
      </c>
      <c r="F142" s="5" t="str">
        <f>REPT(CHAR(160),10)&amp;Table1104611172[[#This Row],[Column1]]</f>
        <v>          A</v>
      </c>
      <c r="G142" s="107"/>
      <c r="H142" s="107">
        <f>'RP 1'!Q141</f>
        <v>0</v>
      </c>
      <c r="I142" s="107">
        <f>'RP 1'!W141</f>
        <v>0</v>
      </c>
      <c r="J142" s="107" t="e">
        <f>'RP 1'!#REF!</f>
        <v>#REF!</v>
      </c>
      <c r="K142" s="107" t="e">
        <f>'RP 1'!#REF!</f>
        <v>#REF!</v>
      </c>
      <c r="L142" s="107"/>
      <c r="M142" s="107">
        <f>'RP 1'!AU141</f>
        <v>0</v>
      </c>
      <c r="N142" s="107">
        <f>'RP 1'!AZ141</f>
        <v>0</v>
      </c>
      <c r="O142" s="107">
        <f>'RP 1'!BG141</f>
        <v>0</v>
      </c>
      <c r="P142" s="109"/>
      <c r="Q142" s="107"/>
      <c r="R142" s="107">
        <f>'R P- 2'!Q141</f>
        <v>2.6</v>
      </c>
      <c r="S142" s="107">
        <f>'R P- 2'!W141</f>
        <v>2</v>
      </c>
      <c r="T142" s="107">
        <f>'R P- 2'!AC141</f>
        <v>2</v>
      </c>
      <c r="U142" s="107">
        <f>'R P- 2'!AI141</f>
        <v>2.5</v>
      </c>
      <c r="V142" s="107"/>
      <c r="W142" s="107">
        <f>'R P- 2'!AU141</f>
        <v>2</v>
      </c>
      <c r="X142" s="107">
        <f>'R P- 2'!BA141</f>
        <v>3</v>
      </c>
      <c r="Y142" s="107">
        <f>'R P- 2'!BG141</f>
        <v>3</v>
      </c>
      <c r="Z142" s="109"/>
      <c r="AA142" s="107"/>
      <c r="AB142" s="107">
        <f>'R P - 3'!Q141</f>
        <v>0.6</v>
      </c>
      <c r="AC142" s="107">
        <f>'R P - 3'!W141</f>
        <v>0</v>
      </c>
      <c r="AD142" s="107">
        <f>'R P - 3'!AC141</f>
        <v>0</v>
      </c>
      <c r="AE142" s="107">
        <f>'R P - 3'!AI141</f>
        <v>0</v>
      </c>
      <c r="AF142" s="107"/>
      <c r="AG142" s="107">
        <f>'R P - 3'!AU141</f>
        <v>0</v>
      </c>
      <c r="AH142" s="107">
        <f>'R P - 3'!BA141</f>
        <v>0</v>
      </c>
      <c r="AI142" s="107">
        <f>'R P - 3'!BG141</f>
        <v>0</v>
      </c>
      <c r="AJ142" s="109"/>
      <c r="AK142" s="107"/>
      <c r="AL142" s="107">
        <f>'R P -4'!Q141</f>
        <v>0</v>
      </c>
      <c r="AM142" s="107">
        <f>'R P -4'!W141</f>
        <v>0</v>
      </c>
      <c r="AN142" s="107">
        <f>'R P -4'!AC141</f>
        <v>0</v>
      </c>
      <c r="AO142" s="107">
        <f>'R P -4'!AI141</f>
        <v>0</v>
      </c>
      <c r="AP142" s="107"/>
      <c r="AQ142" s="107">
        <f>'R P -4'!AU141</f>
        <v>0</v>
      </c>
      <c r="AR142" s="107">
        <f>'R P -4'!BA141</f>
        <v>0</v>
      </c>
      <c r="AS142" s="107">
        <f>'R P -4'!BG141</f>
        <v>3.5</v>
      </c>
      <c r="AT142" s="109"/>
      <c r="AU142" s="107"/>
      <c r="AV142" s="107">
        <f>'Reflection -1 '!R141</f>
        <v>3.3333333333333335</v>
      </c>
      <c r="AW142" s="107"/>
      <c r="AX142" s="107"/>
      <c r="AY142" s="107"/>
      <c r="AZ142" s="107"/>
      <c r="BA142" s="107"/>
      <c r="BB142" s="107">
        <f>'Reflection -1 '!BB141</f>
        <v>4.5</v>
      </c>
      <c r="BC142" s="109"/>
      <c r="BD142" s="107"/>
      <c r="BE142" s="107">
        <f>'Reflection -2'!Q141</f>
        <v>4</v>
      </c>
      <c r="BF142" s="107"/>
      <c r="BG142" s="107"/>
      <c r="BH142" s="107"/>
      <c r="BI142" s="107"/>
      <c r="BJ142" s="107"/>
      <c r="BK142" s="107">
        <f>'Reflection -2'!BA141</f>
        <v>2.5</v>
      </c>
      <c r="BL142" s="109"/>
      <c r="BM142" s="107"/>
      <c r="BN142" s="107">
        <f>'Reflection -3'!Q141</f>
        <v>0</v>
      </c>
      <c r="BO142" s="107"/>
      <c r="BP142" s="107"/>
      <c r="BQ142" s="107"/>
      <c r="BR142" s="107"/>
      <c r="BS142" s="107"/>
      <c r="BT142" s="107">
        <f>'Reflection -3'!BA141</f>
        <v>0</v>
      </c>
      <c r="BU142" s="109"/>
      <c r="BV142" s="107"/>
      <c r="BW142" s="107">
        <f>'Reflection -3'!Q141</f>
        <v>0</v>
      </c>
      <c r="BX142" s="107"/>
      <c r="BY142" s="107"/>
      <c r="BZ142" s="107"/>
      <c r="CA142" s="107"/>
      <c r="CB142" s="107"/>
      <c r="CC142" s="107">
        <f>'Reflection -4'!BA141</f>
        <v>2.5</v>
      </c>
      <c r="CD142" s="109"/>
      <c r="CE142" s="107"/>
      <c r="CF142" s="107"/>
      <c r="CG142" s="107"/>
      <c r="CH142" s="107">
        <f>Table121516589[[#This Row],[Column30]]</f>
        <v>0</v>
      </c>
      <c r="CI142" s="107"/>
      <c r="CJ142" s="107"/>
      <c r="CK142" s="107">
        <f>Table121516589[[#This Row],[Column48]]</f>
        <v>0</v>
      </c>
      <c r="CL142" s="107">
        <f>Table121516589[[#This Row],[Column54]]</f>
        <v>0</v>
      </c>
      <c r="CM142" s="109"/>
      <c r="CN142" s="107"/>
      <c r="CO142" s="107"/>
      <c r="CP142" s="107"/>
      <c r="CQ142" s="107" t="e">
        <f>#REF!</f>
        <v>#REF!</v>
      </c>
      <c r="CR142" s="107"/>
      <c r="CS142" s="107"/>
      <c r="CT142" s="107" t="e">
        <f>#REF!</f>
        <v>#REF!</v>
      </c>
      <c r="CU142" s="107" t="e">
        <f>#REF!</f>
        <v>#REF!</v>
      </c>
      <c r="CV142" s="109"/>
      <c r="CW142" s="107"/>
      <c r="CX142" s="107"/>
      <c r="CY142" s="107"/>
      <c r="CZ142" s="107" t="e">
        <f>#REF!</f>
        <v>#REF!</v>
      </c>
      <c r="DA142" s="107"/>
      <c r="DB142" s="107"/>
      <c r="DC142" s="107" t="e">
        <f>#REF!</f>
        <v>#REF!</v>
      </c>
      <c r="DD142" s="107" t="e">
        <f>#REF!</f>
        <v>#REF!</v>
      </c>
      <c r="DE142" s="109"/>
      <c r="DF142" s="107"/>
      <c r="DG142" s="107"/>
      <c r="DH142" s="107"/>
      <c r="DI142" s="107">
        <f>'D W-4'!AS140</f>
        <v>0</v>
      </c>
      <c r="DJ142" s="107"/>
      <c r="DK142" s="107"/>
      <c r="DL142" s="107"/>
      <c r="DM142" s="107" t="e">
        <f>#REF!</f>
        <v>#REF!</v>
      </c>
      <c r="DN142" s="109"/>
      <c r="DO142" s="112">
        <v>0</v>
      </c>
      <c r="DP14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1.3166666666666667</v>
      </c>
      <c r="DQ142" s="107">
        <f>AVERAGE(Table1104611172[[#This Row],[Column4]],Table1104611172[[#This Row],[Column13]],Table1104611172[[#This Row],[Column22]],Table1104611172[[#This Row],[Column31]])</f>
        <v>0.5</v>
      </c>
      <c r="DR14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2" s="107" t="e">
        <f>AVERAGE(Table1104611172[[#This Row],[Column6]],Table1104611172[[#This Row],[Column15]],Table1104611172[[#This Row],[Column24]],Table1104611172[[#This Row],[Column33]])</f>
        <v>#REF!</v>
      </c>
      <c r="DT142" s="112"/>
      <c r="DU14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2" s="108"/>
      <c r="DX142" s="108">
        <f>'R P -4'!CT142</f>
        <v>0</v>
      </c>
      <c r="DY142" s="108" t="e">
        <f>AVERAGE('Reflection -3'!CO142,'Reflection -2'!CN142,'R P -4'!CT142,'R P - 3'!CS142,'R P- 2'!CS142,#REF!)</f>
        <v>#REF!</v>
      </c>
      <c r="DZ142" s="108" t="e">
        <f>AVERAGE('Reflection -3'!CP142,'Reflection -2'!CO142,'R P- 2'!CT142,#REF!)</f>
        <v>#REF!</v>
      </c>
    </row>
    <row r="143" spans="1:130" ht="23.1" customHeight="1" x14ac:dyDescent="0.3">
      <c r="A143" s="5">
        <v>140</v>
      </c>
      <c r="B143" s="5" t="s">
        <v>373</v>
      </c>
      <c r="C143" s="14" t="s">
        <v>374</v>
      </c>
      <c r="D143" s="5" t="s">
        <v>449</v>
      </c>
      <c r="E143" s="5" t="s">
        <v>492</v>
      </c>
      <c r="F143" s="5" t="str">
        <f>REPT(CHAR(160),10)&amp;Table1104611172[[#This Row],[Column1]]</f>
        <v>          C</v>
      </c>
      <c r="G143" s="108"/>
      <c r="H143" s="108" t="str">
        <f>'RP 1'!Q142</f>
        <v>0</v>
      </c>
      <c r="I143" s="108" t="str">
        <f>'RP 1'!W142</f>
        <v>0</v>
      </c>
      <c r="J143" s="108" t="e">
        <f>'RP 1'!#REF!</f>
        <v>#REF!</v>
      </c>
      <c r="K143" s="108" t="e">
        <f>'RP 1'!#REF!</f>
        <v>#REF!</v>
      </c>
      <c r="L143" s="108"/>
      <c r="M143" s="108" t="str">
        <f>'RP 1'!AU142</f>
        <v>0</v>
      </c>
      <c r="N143" s="108" t="str">
        <f>'RP 1'!AZ142</f>
        <v>0</v>
      </c>
      <c r="O143" s="108" t="str">
        <f>'RP 1'!BG142</f>
        <v>0</v>
      </c>
      <c r="P143" s="116"/>
      <c r="Q143" s="108"/>
      <c r="R143" s="108" t="str">
        <f>'R P- 2'!Q142</f>
        <v>0</v>
      </c>
      <c r="S143" s="108" t="str">
        <f>'R P- 2'!W142</f>
        <v>0</v>
      </c>
      <c r="T143" s="108" t="str">
        <f>'R P- 2'!AC142</f>
        <v>0</v>
      </c>
      <c r="U143" s="108" t="str">
        <f>'R P- 2'!AI142</f>
        <v>0</v>
      </c>
      <c r="V143" s="108"/>
      <c r="W143" s="108" t="str">
        <f>'R P- 2'!AU142</f>
        <v>0</v>
      </c>
      <c r="X143" s="108" t="str">
        <f>'R P- 2'!BA142</f>
        <v>0</v>
      </c>
      <c r="Y143" s="108" t="str">
        <f>'R P- 2'!BG142</f>
        <v>0</v>
      </c>
      <c r="Z143" s="116"/>
      <c r="AA143" s="108"/>
      <c r="AB143" s="108" t="str">
        <f>'R P - 3'!Q142</f>
        <v>0</v>
      </c>
      <c r="AC143" s="108" t="str">
        <f>'R P - 3'!W142</f>
        <v>0</v>
      </c>
      <c r="AD143" s="108">
        <f>'R P - 3'!AC142</f>
        <v>0</v>
      </c>
      <c r="AE143" s="108" t="str">
        <f>'R P - 3'!AI142</f>
        <v>0</v>
      </c>
      <c r="AF143" s="108"/>
      <c r="AG143" s="108" t="str">
        <f>'R P - 3'!AU142</f>
        <v>0</v>
      </c>
      <c r="AH143" s="108" t="str">
        <f>'R P - 3'!BA142</f>
        <v>0</v>
      </c>
      <c r="AI143" s="108" t="str">
        <f>'R P - 3'!BG142</f>
        <v>0</v>
      </c>
      <c r="AJ143" s="116"/>
      <c r="AK143" s="108"/>
      <c r="AL143" s="108" t="str">
        <f>'R P -4'!Q142</f>
        <v>0</v>
      </c>
      <c r="AM143" s="108" t="str">
        <f>'R P -4'!W142</f>
        <v>0</v>
      </c>
      <c r="AN143" s="108" t="str">
        <f>'R P -4'!AC142</f>
        <v>0</v>
      </c>
      <c r="AO143" s="108" t="str">
        <f>'R P -4'!AI142</f>
        <v>0</v>
      </c>
      <c r="AP143" s="108"/>
      <c r="AQ143" s="108" t="str">
        <f>'R P -4'!AU142</f>
        <v>0</v>
      </c>
      <c r="AR143" s="108" t="str">
        <f>'R P -4'!BA142</f>
        <v>0</v>
      </c>
      <c r="AS143" s="108" t="str">
        <f>'R P -4'!BG142</f>
        <v>0</v>
      </c>
      <c r="AT143" s="116"/>
      <c r="AU143" s="108"/>
      <c r="AV143" s="108" t="str">
        <f>'Reflection -1 '!R142</f>
        <v>0</v>
      </c>
      <c r="AW143" s="108"/>
      <c r="AX143" s="108"/>
      <c r="AY143" s="108"/>
      <c r="AZ143" s="108"/>
      <c r="BA143" s="108"/>
      <c r="BB143" s="108" t="str">
        <f>'Reflection -1 '!BB142</f>
        <v>0</v>
      </c>
      <c r="BC143" s="116"/>
      <c r="BD143" s="108"/>
      <c r="BE143" s="108" t="str">
        <f>'Reflection -2'!Q142</f>
        <v>0</v>
      </c>
      <c r="BF143" s="108"/>
      <c r="BG143" s="108"/>
      <c r="BH143" s="108"/>
      <c r="BI143" s="108"/>
      <c r="BJ143" s="108"/>
      <c r="BK143" s="108" t="str">
        <f>'Reflection -2'!BA142</f>
        <v>0</v>
      </c>
      <c r="BL143" s="116"/>
      <c r="BM143" s="108"/>
      <c r="BN143" s="108" t="str">
        <f>'Reflection -3'!Q142</f>
        <v>0</v>
      </c>
      <c r="BO143" s="108"/>
      <c r="BP143" s="108"/>
      <c r="BQ143" s="108"/>
      <c r="BR143" s="108"/>
      <c r="BS143" s="108"/>
      <c r="BT143" s="108" t="str">
        <f>'Reflection -3'!BA142</f>
        <v>0</v>
      </c>
      <c r="BU143" s="116"/>
      <c r="BV143" s="108"/>
      <c r="BW143" s="108" t="str">
        <f>'Reflection -3'!Q142</f>
        <v>0</v>
      </c>
      <c r="BX143" s="108"/>
      <c r="BY143" s="108"/>
      <c r="BZ143" s="108"/>
      <c r="CA143" s="108"/>
      <c r="CB143" s="108"/>
      <c r="CC143" s="108" t="str">
        <f>'Reflection -4'!BA142</f>
        <v>0</v>
      </c>
      <c r="CD143" s="116"/>
      <c r="CE143" s="108"/>
      <c r="CF143" s="108"/>
      <c r="CG143" s="108"/>
      <c r="CH143" s="108">
        <f>Table121516589[[#This Row],[Column30]]</f>
        <v>0</v>
      </c>
      <c r="CI143" s="108"/>
      <c r="CJ143" s="108"/>
      <c r="CK143" s="108">
        <f>Table121516589[[#This Row],[Column48]]</f>
        <v>0</v>
      </c>
      <c r="CL143" s="108">
        <f>Table121516589[[#This Row],[Column54]]</f>
        <v>0</v>
      </c>
      <c r="CM143" s="116"/>
      <c r="CN143" s="108"/>
      <c r="CO143" s="108"/>
      <c r="CP143" s="108"/>
      <c r="CQ143" s="108" t="e">
        <f>#REF!</f>
        <v>#REF!</v>
      </c>
      <c r="CR143" s="108"/>
      <c r="CS143" s="108"/>
      <c r="CT143" s="108" t="e">
        <f>#REF!</f>
        <v>#REF!</v>
      </c>
      <c r="CU143" s="108" t="e">
        <f>#REF!</f>
        <v>#REF!</v>
      </c>
      <c r="CV143" s="116"/>
      <c r="CW143" s="108"/>
      <c r="CX143" s="108"/>
      <c r="CY143" s="108"/>
      <c r="CZ143" s="108" t="e">
        <f>#REF!</f>
        <v>#REF!</v>
      </c>
      <c r="DA143" s="108"/>
      <c r="DB143" s="108"/>
      <c r="DC143" s="108" t="e">
        <f>#REF!</f>
        <v>#REF!</v>
      </c>
      <c r="DD143" s="108" t="e">
        <f>#REF!</f>
        <v>#REF!</v>
      </c>
      <c r="DE143" s="116"/>
      <c r="DF143" s="108"/>
      <c r="DG143" s="108"/>
      <c r="DH143" s="108"/>
      <c r="DI143" s="108">
        <f>'D W-4'!AS141</f>
        <v>0</v>
      </c>
      <c r="DJ143" s="108"/>
      <c r="DK143" s="108"/>
      <c r="DL143" s="108"/>
      <c r="DM143" s="108" t="e">
        <f>#REF!</f>
        <v>#REF!</v>
      </c>
      <c r="DN143" s="116"/>
      <c r="DO143" s="112">
        <v>0</v>
      </c>
      <c r="DP143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43" s="108" t="e">
        <f>AVERAGE(Table1104611172[[#This Row],[Column4]],Table1104611172[[#This Row],[Column13]],Table1104611172[[#This Row],[Column22]],Table1104611172[[#This Row],[Column31]])</f>
        <v>#DIV/0!</v>
      </c>
      <c r="DR14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3" s="108" t="e">
        <f>AVERAGE(Table1104611172[[#This Row],[Column6]],Table1104611172[[#This Row],[Column15]],Table1104611172[[#This Row],[Column24]],Table1104611172[[#This Row],[Column33]])</f>
        <v>#REF!</v>
      </c>
      <c r="DT143" s="112"/>
      <c r="DU14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3" s="108"/>
      <c r="DX143" s="108">
        <f>'R P -4'!CT143</f>
        <v>0</v>
      </c>
      <c r="DY143" s="107" t="e">
        <f>AVERAGE('Reflection -3'!CO143,'Reflection -2'!CN143,'R P -4'!CT143,'R P - 3'!CS143,'R P- 2'!CS143,#REF!)</f>
        <v>#REF!</v>
      </c>
      <c r="DZ143" s="107" t="e">
        <f>AVERAGE('Reflection -3'!CP143,'Reflection -2'!CO143,'R P- 2'!CT143,#REF!)</f>
        <v>#REF!</v>
      </c>
    </row>
    <row r="144" spans="1:130" ht="23.1" customHeight="1" x14ac:dyDescent="0.3">
      <c r="A144" s="5">
        <v>141</v>
      </c>
      <c r="B144" s="5" t="s">
        <v>268</v>
      </c>
      <c r="C144" s="14" t="s">
        <v>269</v>
      </c>
      <c r="D144" s="5" t="s">
        <v>449</v>
      </c>
      <c r="E144" s="5" t="s">
        <v>160</v>
      </c>
      <c r="F144" s="5" t="str">
        <f>REPT(CHAR(160),10)&amp;Table1104611172[[#This Row],[Column1]]</f>
        <v>          B</v>
      </c>
      <c r="G144" s="107"/>
      <c r="H144" s="107">
        <f>'RP 1'!Q143</f>
        <v>3</v>
      </c>
      <c r="I144" s="107">
        <f>'RP 1'!W143</f>
        <v>3</v>
      </c>
      <c r="J144" s="107" t="e">
        <f>'RP 1'!#REF!</f>
        <v>#REF!</v>
      </c>
      <c r="K144" s="107" t="e">
        <f>'RP 1'!#REF!</f>
        <v>#REF!</v>
      </c>
      <c r="L144" s="107"/>
      <c r="M144" s="107">
        <f>'RP 1'!AU143</f>
        <v>3</v>
      </c>
      <c r="N144" s="107">
        <f>'RP 1'!AZ143</f>
        <v>0</v>
      </c>
      <c r="O144" s="107">
        <f>'RP 1'!BG143</f>
        <v>0</v>
      </c>
      <c r="P144" s="109"/>
      <c r="Q144" s="107"/>
      <c r="R144" s="107">
        <f>'R P- 2'!Q143</f>
        <v>3</v>
      </c>
      <c r="S144" s="107">
        <f>'R P- 2'!W143</f>
        <v>3</v>
      </c>
      <c r="T144" s="107">
        <f>'R P- 2'!AC143</f>
        <v>3</v>
      </c>
      <c r="U144" s="107">
        <f>'R P- 2'!AI143</f>
        <v>3</v>
      </c>
      <c r="V144" s="107"/>
      <c r="W144" s="107">
        <f>'R P- 2'!AU143</f>
        <v>3</v>
      </c>
      <c r="X144" s="107">
        <f>'R P- 2'!BA143</f>
        <v>2.75</v>
      </c>
      <c r="Y144" s="107">
        <f>'R P- 2'!BG143</f>
        <v>3</v>
      </c>
      <c r="Z144" s="109"/>
      <c r="AA144" s="107"/>
      <c r="AB144" s="107">
        <f>'R P - 3'!Q143</f>
        <v>3</v>
      </c>
      <c r="AC144" s="107">
        <f>'R P - 3'!W143</f>
        <v>3.6666666666666665</v>
      </c>
      <c r="AD144" s="107">
        <f>'R P - 3'!AC143</f>
        <v>1.5</v>
      </c>
      <c r="AE144" s="107">
        <f>'R P - 3'!AI143</f>
        <v>2.6666666666666665</v>
      </c>
      <c r="AF144" s="107"/>
      <c r="AG144" s="107">
        <f>'R P - 3'!AU143</f>
        <v>3.3333333333333335</v>
      </c>
      <c r="AH144" s="107">
        <f>'R P - 3'!BA143</f>
        <v>0</v>
      </c>
      <c r="AI144" s="107">
        <f>'R P - 3'!BG143</f>
        <v>0</v>
      </c>
      <c r="AJ144" s="109"/>
      <c r="AK144" s="107"/>
      <c r="AL144" s="107">
        <f>'R P -4'!Q143</f>
        <v>0</v>
      </c>
      <c r="AM144" s="107">
        <f>'R P -4'!W143</f>
        <v>0</v>
      </c>
      <c r="AN144" s="107">
        <f>'R P -4'!AC143</f>
        <v>0</v>
      </c>
      <c r="AO144" s="107">
        <f>'R P -4'!AI143</f>
        <v>0</v>
      </c>
      <c r="AP144" s="107"/>
      <c r="AQ144" s="107">
        <f>'R P -4'!AU143</f>
        <v>0</v>
      </c>
      <c r="AR144" s="107">
        <f>'R P -4'!BA143</f>
        <v>0</v>
      </c>
      <c r="AS144" s="107">
        <f>'R P -4'!BG143</f>
        <v>2.5</v>
      </c>
      <c r="AT144" s="109"/>
      <c r="AU144" s="107"/>
      <c r="AV144" s="107">
        <f>'Reflection -1 '!R143</f>
        <v>2.6666666666666665</v>
      </c>
      <c r="AW144" s="107"/>
      <c r="AX144" s="107"/>
      <c r="AY144" s="107"/>
      <c r="AZ144" s="107"/>
      <c r="BA144" s="107"/>
      <c r="BB144" s="107">
        <f>'Reflection -1 '!BB143</f>
        <v>4</v>
      </c>
      <c r="BC144" s="109"/>
      <c r="BD144" s="107"/>
      <c r="BE144" s="107">
        <f>'Reflection -2'!Q143</f>
        <v>3.6666666666666665</v>
      </c>
      <c r="BF144" s="107"/>
      <c r="BG144" s="107"/>
      <c r="BH144" s="107"/>
      <c r="BI144" s="107"/>
      <c r="BJ144" s="107"/>
      <c r="BK144" s="107">
        <f>'Reflection -2'!BA143</f>
        <v>2.5</v>
      </c>
      <c r="BL144" s="109"/>
      <c r="BM144" s="107"/>
      <c r="BN144" s="107">
        <f>'Reflection -3'!Q143</f>
        <v>4</v>
      </c>
      <c r="BO144" s="107"/>
      <c r="BP144" s="107"/>
      <c r="BQ144" s="107"/>
      <c r="BR144" s="107"/>
      <c r="BS144" s="107"/>
      <c r="BT144" s="107">
        <f>'Reflection -3'!BA143</f>
        <v>1.6666666666666667</v>
      </c>
      <c r="BU144" s="109"/>
      <c r="BV144" s="107"/>
      <c r="BW144" s="107">
        <f>'Reflection -3'!Q143</f>
        <v>4</v>
      </c>
      <c r="BX144" s="107"/>
      <c r="BY144" s="107"/>
      <c r="BZ144" s="107"/>
      <c r="CA144" s="107"/>
      <c r="CB144" s="107"/>
      <c r="CC144" s="107">
        <f>'Reflection -4'!BA143</f>
        <v>2.5</v>
      </c>
      <c r="CD144" s="109"/>
      <c r="CE144" s="107"/>
      <c r="CF144" s="107"/>
      <c r="CG144" s="107"/>
      <c r="CH144" s="107">
        <f>Table121516589[[#This Row],[Column30]]</f>
        <v>0</v>
      </c>
      <c r="CI144" s="107"/>
      <c r="CJ144" s="107"/>
      <c r="CK144" s="107">
        <f>Table121516589[[#This Row],[Column48]]</f>
        <v>0</v>
      </c>
      <c r="CL144" s="107">
        <f>Table121516589[[#This Row],[Column54]]</f>
        <v>0</v>
      </c>
      <c r="CM144" s="109"/>
      <c r="CN144" s="107"/>
      <c r="CO144" s="107"/>
      <c r="CP144" s="107"/>
      <c r="CQ144" s="107" t="e">
        <f>#REF!</f>
        <v>#REF!</v>
      </c>
      <c r="CR144" s="107"/>
      <c r="CS144" s="107"/>
      <c r="CT144" s="107" t="e">
        <f>#REF!</f>
        <v>#REF!</v>
      </c>
      <c r="CU144" s="107" t="e">
        <f>#REF!</f>
        <v>#REF!</v>
      </c>
      <c r="CV144" s="109"/>
      <c r="CW144" s="107"/>
      <c r="CX144" s="107"/>
      <c r="CY144" s="107"/>
      <c r="CZ144" s="107" t="e">
        <f>#REF!</f>
        <v>#REF!</v>
      </c>
      <c r="DA144" s="107"/>
      <c r="DB144" s="107"/>
      <c r="DC144" s="107" t="e">
        <f>#REF!</f>
        <v>#REF!</v>
      </c>
      <c r="DD144" s="107" t="e">
        <f>#REF!</f>
        <v>#REF!</v>
      </c>
      <c r="DE144" s="109"/>
      <c r="DF144" s="107"/>
      <c r="DG144" s="107"/>
      <c r="DH144" s="107"/>
      <c r="DI144" s="107">
        <f>'D W-4'!AS142</f>
        <v>0</v>
      </c>
      <c r="DJ144" s="107"/>
      <c r="DK144" s="107"/>
      <c r="DL144" s="107"/>
      <c r="DM144" s="107" t="e">
        <f>#REF!</f>
        <v>#REF!</v>
      </c>
      <c r="DN144" s="109"/>
      <c r="DO144" s="112">
        <v>0</v>
      </c>
      <c r="DP14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2.9166666666666665</v>
      </c>
      <c r="DQ144" s="107">
        <f>AVERAGE(Table1104611172[[#This Row],[Column4]],Table1104611172[[#This Row],[Column13]],Table1104611172[[#This Row],[Column22]],Table1104611172[[#This Row],[Column31]])</f>
        <v>2.4166666666666665</v>
      </c>
      <c r="DR14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4" s="107" t="e">
        <f>AVERAGE(Table1104611172[[#This Row],[Column6]],Table1104611172[[#This Row],[Column15]],Table1104611172[[#This Row],[Column24]],Table1104611172[[#This Row],[Column33]])</f>
        <v>#REF!</v>
      </c>
      <c r="DT144" s="112"/>
      <c r="DU14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4" s="108"/>
      <c r="DX144" s="108">
        <f>'R P -4'!CT144</f>
        <v>0</v>
      </c>
      <c r="DY144" s="108" t="e">
        <f>AVERAGE('Reflection -3'!CO144,'Reflection -2'!CN144,'R P -4'!CT144,'R P - 3'!CS144,'R P- 2'!CS144,#REF!)</f>
        <v>#REF!</v>
      </c>
      <c r="DZ144" s="108" t="e">
        <f>AVERAGE('Reflection -3'!CP144,'Reflection -2'!CO144,'R P- 2'!CT144,#REF!)</f>
        <v>#REF!</v>
      </c>
    </row>
    <row r="145" spans="1:130" ht="23.1" customHeight="1" x14ac:dyDescent="0.3">
      <c r="A145" s="5">
        <v>142</v>
      </c>
      <c r="B145" s="5" t="s">
        <v>169</v>
      </c>
      <c r="C145" s="14" t="s">
        <v>170</v>
      </c>
      <c r="D145" s="5" t="s">
        <v>541</v>
      </c>
      <c r="E145" s="5" t="s">
        <v>160</v>
      </c>
      <c r="F145" s="5" t="str">
        <f>REPT(CHAR(160),10)&amp;Table1104611172[[#This Row],[Column1]]</f>
        <v>          B</v>
      </c>
      <c r="G145" s="108"/>
      <c r="H145" s="108">
        <f>'RP 1'!Q144</f>
        <v>3</v>
      </c>
      <c r="I145" s="108">
        <f>'RP 1'!W144</f>
        <v>3</v>
      </c>
      <c r="J145" s="108" t="e">
        <f>'RP 1'!#REF!</f>
        <v>#REF!</v>
      </c>
      <c r="K145" s="108" t="e">
        <f>'RP 1'!#REF!</f>
        <v>#REF!</v>
      </c>
      <c r="L145" s="108"/>
      <c r="M145" s="108">
        <f>'RP 1'!AU144</f>
        <v>3</v>
      </c>
      <c r="N145" s="108">
        <f>'RP 1'!AZ144</f>
        <v>0</v>
      </c>
      <c r="O145" s="108">
        <f>'RP 1'!BG144</f>
        <v>0</v>
      </c>
      <c r="P145" s="116"/>
      <c r="Q145" s="108"/>
      <c r="R145" s="108">
        <f>'R P- 2'!Q144</f>
        <v>3</v>
      </c>
      <c r="S145" s="108">
        <f>'R P- 2'!W144</f>
        <v>3</v>
      </c>
      <c r="T145" s="108">
        <f>'R P- 2'!AC144</f>
        <v>3</v>
      </c>
      <c r="U145" s="108">
        <f>'R P- 2'!AI144</f>
        <v>3</v>
      </c>
      <c r="V145" s="108"/>
      <c r="W145" s="108">
        <f>'R P- 2'!AU144</f>
        <v>3</v>
      </c>
      <c r="X145" s="108">
        <f>'R P- 2'!BA144</f>
        <v>2.75</v>
      </c>
      <c r="Y145" s="108">
        <f>'R P- 2'!BG144</f>
        <v>3</v>
      </c>
      <c r="Z145" s="116"/>
      <c r="AA145" s="108"/>
      <c r="AB145" s="108" t="str">
        <f>'R P - 3'!Q144</f>
        <v>0</v>
      </c>
      <c r="AC145" s="108" t="str">
        <f>'R P - 3'!W144</f>
        <v>0</v>
      </c>
      <c r="AD145" s="108">
        <f>'R P - 3'!AC144</f>
        <v>0</v>
      </c>
      <c r="AE145" s="108" t="str">
        <f>'R P - 3'!AI144</f>
        <v>0</v>
      </c>
      <c r="AF145" s="108"/>
      <c r="AG145" s="108" t="str">
        <f>'R P - 3'!AU144</f>
        <v>0</v>
      </c>
      <c r="AH145" s="108" t="str">
        <f>'R P - 3'!BA144</f>
        <v>0</v>
      </c>
      <c r="AI145" s="108" t="str">
        <f>'R P - 3'!BG144</f>
        <v>0</v>
      </c>
      <c r="AJ145" s="116"/>
      <c r="AK145" s="108"/>
      <c r="AL145" s="108" t="str">
        <f>'R P -4'!Q144</f>
        <v>0</v>
      </c>
      <c r="AM145" s="108" t="str">
        <f>'R P -4'!W144</f>
        <v>0</v>
      </c>
      <c r="AN145" s="108" t="str">
        <f>'R P -4'!AC144</f>
        <v>0</v>
      </c>
      <c r="AO145" s="108" t="str">
        <f>'R P -4'!AI144</f>
        <v>0</v>
      </c>
      <c r="AP145" s="108"/>
      <c r="AQ145" s="108" t="str">
        <f>'R P -4'!AU144</f>
        <v>0</v>
      </c>
      <c r="AR145" s="108" t="str">
        <f>'R P -4'!BA144</f>
        <v>0</v>
      </c>
      <c r="AS145" s="108" t="str">
        <f>'R P -4'!BG144</f>
        <v>0</v>
      </c>
      <c r="AT145" s="116"/>
      <c r="AU145" s="108"/>
      <c r="AV145" s="108">
        <f>'Reflection -1 '!R144</f>
        <v>0</v>
      </c>
      <c r="AW145" s="108"/>
      <c r="AX145" s="108"/>
      <c r="AY145" s="108"/>
      <c r="AZ145" s="108"/>
      <c r="BA145" s="108"/>
      <c r="BB145" s="108">
        <f>'Reflection -1 '!BB144</f>
        <v>0</v>
      </c>
      <c r="BC145" s="116"/>
      <c r="BD145" s="108"/>
      <c r="BE145" s="108">
        <f>'Reflection -2'!Q144</f>
        <v>3.3333333333333335</v>
      </c>
      <c r="BF145" s="108"/>
      <c r="BG145" s="108"/>
      <c r="BH145" s="108"/>
      <c r="BI145" s="108"/>
      <c r="BJ145" s="108"/>
      <c r="BK145" s="108">
        <f>'Reflection -2'!BA144</f>
        <v>2.5</v>
      </c>
      <c r="BL145" s="116"/>
      <c r="BM145" s="108"/>
      <c r="BN145" s="108">
        <f>'Reflection -3'!Q144</f>
        <v>0</v>
      </c>
      <c r="BO145" s="108"/>
      <c r="BP145" s="108"/>
      <c r="BQ145" s="108"/>
      <c r="BR145" s="108"/>
      <c r="BS145" s="108"/>
      <c r="BT145" s="108">
        <f>'Reflection -3'!BA144</f>
        <v>0</v>
      </c>
      <c r="BU145" s="116"/>
      <c r="BV145" s="108"/>
      <c r="BW145" s="108">
        <f>'Reflection -3'!Q144</f>
        <v>0</v>
      </c>
      <c r="BX145" s="108"/>
      <c r="BY145" s="108"/>
      <c r="BZ145" s="108"/>
      <c r="CA145" s="108"/>
      <c r="CB145" s="108"/>
      <c r="CC145" s="108">
        <f>'Reflection -4'!BA144</f>
        <v>2.5</v>
      </c>
      <c r="CD145" s="116"/>
      <c r="CE145" s="108"/>
      <c r="CF145" s="108"/>
      <c r="CG145" s="108"/>
      <c r="CH145" s="108">
        <f>Table121516589[[#This Row],[Column30]]</f>
        <v>0</v>
      </c>
      <c r="CI145" s="108"/>
      <c r="CJ145" s="108"/>
      <c r="CK145" s="108">
        <f>Table121516589[[#This Row],[Column48]]</f>
        <v>0</v>
      </c>
      <c r="CL145" s="108">
        <f>Table121516589[[#This Row],[Column54]]</f>
        <v>0</v>
      </c>
      <c r="CM145" s="116"/>
      <c r="CN145" s="108"/>
      <c r="CO145" s="108"/>
      <c r="CP145" s="108"/>
      <c r="CQ145" s="108" t="e">
        <f>#REF!</f>
        <v>#REF!</v>
      </c>
      <c r="CR145" s="108"/>
      <c r="CS145" s="108"/>
      <c r="CT145" s="108" t="e">
        <f>#REF!</f>
        <v>#REF!</v>
      </c>
      <c r="CU145" s="108" t="e">
        <f>#REF!</f>
        <v>#REF!</v>
      </c>
      <c r="CV145" s="116"/>
      <c r="CW145" s="108"/>
      <c r="CX145" s="108"/>
      <c r="CY145" s="108"/>
      <c r="CZ145" s="108" t="e">
        <f>#REF!</f>
        <v>#REF!</v>
      </c>
      <c r="DA145" s="108"/>
      <c r="DB145" s="108"/>
      <c r="DC145" s="108" t="e">
        <f>#REF!</f>
        <v>#REF!</v>
      </c>
      <c r="DD145" s="108" t="e">
        <f>#REF!</f>
        <v>#REF!</v>
      </c>
      <c r="DE145" s="116"/>
      <c r="DF145" s="108"/>
      <c r="DG145" s="108"/>
      <c r="DH145" s="108"/>
      <c r="DI145" s="108">
        <f>'D W-4'!AS143</f>
        <v>0</v>
      </c>
      <c r="DJ145" s="108"/>
      <c r="DK145" s="108"/>
      <c r="DL145" s="108"/>
      <c r="DM145" s="108" t="e">
        <f>#REF!</f>
        <v>#REF!</v>
      </c>
      <c r="DN145" s="116"/>
      <c r="DO145" s="112">
        <v>0</v>
      </c>
      <c r="DP14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1.5555555555555556</v>
      </c>
      <c r="DQ145" s="108">
        <f>AVERAGE(Table1104611172[[#This Row],[Column4]],Table1104611172[[#This Row],[Column13]],Table1104611172[[#This Row],[Column22]],Table1104611172[[#This Row],[Column31]])</f>
        <v>3</v>
      </c>
      <c r="DR14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5" s="108" t="e">
        <f>AVERAGE(Table1104611172[[#This Row],[Column6]],Table1104611172[[#This Row],[Column15]],Table1104611172[[#This Row],[Column24]],Table1104611172[[#This Row],[Column33]])</f>
        <v>#REF!</v>
      </c>
      <c r="DT145" s="112"/>
      <c r="DU14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5" s="108"/>
      <c r="DX145" s="108">
        <f>'R P -4'!CT145</f>
        <v>0</v>
      </c>
      <c r="DY145" s="107" t="e">
        <f>AVERAGE('Reflection -3'!CO145,'Reflection -2'!CN145,'R P -4'!CT145,'R P - 3'!CS145,'R P- 2'!CS145,#REF!)</f>
        <v>#REF!</v>
      </c>
      <c r="DZ145" s="107" t="e">
        <f>AVERAGE('Reflection -3'!CP145,'Reflection -2'!CO145,'R P- 2'!CT145,#REF!)</f>
        <v>#REF!</v>
      </c>
    </row>
    <row r="146" spans="1:130" ht="23.1" customHeight="1" x14ac:dyDescent="0.3">
      <c r="A146" s="5">
        <v>143</v>
      </c>
      <c r="B146" s="5" t="s">
        <v>282</v>
      </c>
      <c r="C146" s="14" t="s">
        <v>283</v>
      </c>
      <c r="D146" s="5" t="s">
        <v>449</v>
      </c>
      <c r="E146" s="5" t="s">
        <v>160</v>
      </c>
      <c r="F146" s="5" t="str">
        <f>REPT(CHAR(160),10)&amp;Table1104611172[[#This Row],[Column1]]</f>
        <v>          B</v>
      </c>
      <c r="G146" s="107"/>
      <c r="H146" s="107">
        <f>'RP 1'!Q145</f>
        <v>2</v>
      </c>
      <c r="I146" s="107">
        <f>'RP 1'!W145</f>
        <v>2</v>
      </c>
      <c r="J146" s="107" t="e">
        <f>'RP 1'!#REF!</f>
        <v>#REF!</v>
      </c>
      <c r="K146" s="107" t="e">
        <f>'RP 1'!#REF!</f>
        <v>#REF!</v>
      </c>
      <c r="L146" s="107"/>
      <c r="M146" s="107">
        <f>'RP 1'!AU145</f>
        <v>2</v>
      </c>
      <c r="N146" s="107">
        <f>'RP 1'!AZ145</f>
        <v>0</v>
      </c>
      <c r="O146" s="107">
        <f>'RP 1'!BG145</f>
        <v>0</v>
      </c>
      <c r="P146" s="109"/>
      <c r="Q146" s="107"/>
      <c r="R146" s="107">
        <f>'R P- 2'!Q145</f>
        <v>2</v>
      </c>
      <c r="S146" s="107">
        <f>'R P- 2'!W145</f>
        <v>2</v>
      </c>
      <c r="T146" s="107">
        <f>'R P- 2'!AC145</f>
        <v>2</v>
      </c>
      <c r="U146" s="107">
        <f>'R P- 2'!AI145</f>
        <v>2</v>
      </c>
      <c r="V146" s="107"/>
      <c r="W146" s="107">
        <f>'R P- 2'!AU145</f>
        <v>2</v>
      </c>
      <c r="X146" s="107">
        <f>'R P- 2'!BA145</f>
        <v>1.8333333333333333</v>
      </c>
      <c r="Y146" s="107">
        <f>'R P- 2'!BG145</f>
        <v>2</v>
      </c>
      <c r="Z146" s="109"/>
      <c r="AA146" s="107"/>
      <c r="AB146" s="107" t="str">
        <f>'R P - 3'!Q145</f>
        <v>0</v>
      </c>
      <c r="AC146" s="107" t="str">
        <f>'R P - 3'!W145</f>
        <v>0</v>
      </c>
      <c r="AD146" s="107">
        <f>'R P - 3'!AC145</f>
        <v>0</v>
      </c>
      <c r="AE146" s="107" t="str">
        <f>'R P - 3'!AI145</f>
        <v>0</v>
      </c>
      <c r="AF146" s="107"/>
      <c r="AG146" s="107" t="str">
        <f>'R P - 3'!AU145</f>
        <v>0</v>
      </c>
      <c r="AH146" s="107" t="str">
        <f>'R P - 3'!BA145</f>
        <v>0</v>
      </c>
      <c r="AI146" s="107" t="str">
        <f>'R P - 3'!BG145</f>
        <v>0</v>
      </c>
      <c r="AJ146" s="109"/>
      <c r="AK146" s="107"/>
      <c r="AL146" s="107" t="str">
        <f>'R P -4'!Q145</f>
        <v>0</v>
      </c>
      <c r="AM146" s="107" t="str">
        <f>'R P -4'!W145</f>
        <v>0</v>
      </c>
      <c r="AN146" s="107" t="str">
        <f>'R P -4'!AC145</f>
        <v>0</v>
      </c>
      <c r="AO146" s="107" t="str">
        <f>'R P -4'!AI145</f>
        <v>0</v>
      </c>
      <c r="AP146" s="107"/>
      <c r="AQ146" s="107" t="str">
        <f>'R P -4'!AU145</f>
        <v>0</v>
      </c>
      <c r="AR146" s="107" t="str">
        <f>'R P -4'!BA145</f>
        <v>0</v>
      </c>
      <c r="AS146" s="107" t="str">
        <f>'R P -4'!BG145</f>
        <v>0</v>
      </c>
      <c r="AT146" s="109"/>
      <c r="AU146" s="107"/>
      <c r="AV146" s="107">
        <f>'Reflection -1 '!R145</f>
        <v>3.3333333333333335</v>
      </c>
      <c r="AW146" s="107"/>
      <c r="AX146" s="107"/>
      <c r="AY146" s="107"/>
      <c r="AZ146" s="107"/>
      <c r="BA146" s="107"/>
      <c r="BB146" s="107">
        <f>'Reflection -1 '!BB145</f>
        <v>3.5</v>
      </c>
      <c r="BC146" s="109"/>
      <c r="BD146" s="107"/>
      <c r="BE146" s="107">
        <f>'Reflection -2'!Q145</f>
        <v>2.6666666666666665</v>
      </c>
      <c r="BF146" s="107"/>
      <c r="BG146" s="107"/>
      <c r="BH146" s="107"/>
      <c r="BI146" s="107"/>
      <c r="BJ146" s="107"/>
      <c r="BK146" s="107">
        <f>'Reflection -2'!BA145</f>
        <v>2.5</v>
      </c>
      <c r="BL146" s="109"/>
      <c r="BM146" s="107"/>
      <c r="BN146" s="107">
        <f>'Reflection -3'!Q145</f>
        <v>2.6666666666666665</v>
      </c>
      <c r="BO146" s="107"/>
      <c r="BP146" s="107"/>
      <c r="BQ146" s="107"/>
      <c r="BR146" s="107"/>
      <c r="BS146" s="107"/>
      <c r="BT146" s="107">
        <f>'Reflection -3'!BA145</f>
        <v>1.6666666666666667</v>
      </c>
      <c r="BU146" s="109"/>
      <c r="BV146" s="107"/>
      <c r="BW146" s="107">
        <f>'Reflection -3'!Q145</f>
        <v>2.6666666666666665</v>
      </c>
      <c r="BX146" s="107"/>
      <c r="BY146" s="107"/>
      <c r="BZ146" s="107"/>
      <c r="CA146" s="107"/>
      <c r="CB146" s="107"/>
      <c r="CC146" s="107">
        <f>'Reflection -4'!BA145</f>
        <v>2.5</v>
      </c>
      <c r="CD146" s="109"/>
      <c r="CE146" s="107"/>
      <c r="CF146" s="107"/>
      <c r="CG146" s="107"/>
      <c r="CH146" s="107">
        <f>Table121516589[[#This Row],[Column30]]</f>
        <v>0</v>
      </c>
      <c r="CI146" s="107"/>
      <c r="CJ146" s="107"/>
      <c r="CK146" s="107">
        <f>Table121516589[[#This Row],[Column48]]</f>
        <v>0</v>
      </c>
      <c r="CL146" s="107">
        <f>Table121516589[[#This Row],[Column54]]</f>
        <v>0</v>
      </c>
      <c r="CM146" s="109"/>
      <c r="CN146" s="107"/>
      <c r="CO146" s="107"/>
      <c r="CP146" s="107"/>
      <c r="CQ146" s="107" t="e">
        <f>#REF!</f>
        <v>#REF!</v>
      </c>
      <c r="CR146" s="107"/>
      <c r="CS146" s="107"/>
      <c r="CT146" s="107" t="e">
        <f>#REF!</f>
        <v>#REF!</v>
      </c>
      <c r="CU146" s="107" t="e">
        <f>#REF!</f>
        <v>#REF!</v>
      </c>
      <c r="CV146" s="109"/>
      <c r="CW146" s="107"/>
      <c r="CX146" s="107"/>
      <c r="CY146" s="107"/>
      <c r="CZ146" s="107" t="e">
        <f>#REF!</f>
        <v>#REF!</v>
      </c>
      <c r="DA146" s="107"/>
      <c r="DB146" s="107"/>
      <c r="DC146" s="107" t="e">
        <f>#REF!</f>
        <v>#REF!</v>
      </c>
      <c r="DD146" s="107" t="e">
        <f>#REF!</f>
        <v>#REF!</v>
      </c>
      <c r="DE146" s="109"/>
      <c r="DF146" s="107"/>
      <c r="DG146" s="107"/>
      <c r="DH146" s="107"/>
      <c r="DI146" s="107">
        <f>'D W-4'!AS144</f>
        <v>0</v>
      </c>
      <c r="DJ146" s="107"/>
      <c r="DK146" s="107"/>
      <c r="DL146" s="107"/>
      <c r="DM146" s="107" t="e">
        <f>#REF!</f>
        <v>#REF!</v>
      </c>
      <c r="DN146" s="109"/>
      <c r="DO146" s="112">
        <v>0</v>
      </c>
      <c r="DP14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2.5555555555555554</v>
      </c>
      <c r="DQ146" s="107">
        <f>AVERAGE(Table1104611172[[#This Row],[Column4]],Table1104611172[[#This Row],[Column13]],Table1104611172[[#This Row],[Column22]],Table1104611172[[#This Row],[Column31]])</f>
        <v>2</v>
      </c>
      <c r="DR14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6" s="107" t="e">
        <f>AVERAGE(Table1104611172[[#This Row],[Column6]],Table1104611172[[#This Row],[Column15]],Table1104611172[[#This Row],[Column24]],Table1104611172[[#This Row],[Column33]])</f>
        <v>#REF!</v>
      </c>
      <c r="DT146" s="112"/>
      <c r="DU14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6" s="108"/>
      <c r="DX146" s="108">
        <f>'R P -4'!CT146</f>
        <v>0</v>
      </c>
      <c r="DY146" s="108" t="e">
        <f>AVERAGE('Reflection -3'!CO146,'Reflection -2'!CN146,'R P -4'!CT146,'R P - 3'!CS146,'R P- 2'!CS146,#REF!)</f>
        <v>#REF!</v>
      </c>
      <c r="DZ146" s="108" t="e">
        <f>AVERAGE('Reflection -3'!CP146,'Reflection -2'!CO146,'R P- 2'!CT146,#REF!)</f>
        <v>#REF!</v>
      </c>
    </row>
    <row r="147" spans="1:130" ht="23.1" customHeight="1" x14ac:dyDescent="0.3">
      <c r="A147" s="5">
        <v>144</v>
      </c>
      <c r="B147" s="5" t="s">
        <v>171</v>
      </c>
      <c r="C147" s="14" t="s">
        <v>172</v>
      </c>
      <c r="D147" s="5" t="s">
        <v>449</v>
      </c>
      <c r="E147" s="5" t="s">
        <v>160</v>
      </c>
      <c r="F147" s="5" t="str">
        <f>REPT(CHAR(160),10)&amp;Table1104611172[[#This Row],[Column1]]</f>
        <v>          B</v>
      </c>
      <c r="G147" s="108"/>
      <c r="H147" s="108">
        <f>'RP 1'!Q146</f>
        <v>3</v>
      </c>
      <c r="I147" s="108">
        <f>'RP 1'!W146</f>
        <v>3</v>
      </c>
      <c r="J147" s="108" t="e">
        <f>'RP 1'!#REF!</f>
        <v>#REF!</v>
      </c>
      <c r="K147" s="108" t="e">
        <f>'RP 1'!#REF!</f>
        <v>#REF!</v>
      </c>
      <c r="L147" s="108"/>
      <c r="M147" s="108">
        <f>'RP 1'!AU146</f>
        <v>3</v>
      </c>
      <c r="N147" s="108">
        <f>'RP 1'!AZ146</f>
        <v>0</v>
      </c>
      <c r="O147" s="108">
        <f>'RP 1'!BG146</f>
        <v>0</v>
      </c>
      <c r="P147" s="116"/>
      <c r="Q147" s="108"/>
      <c r="R147" s="108">
        <f>'R P- 2'!Q146</f>
        <v>3</v>
      </c>
      <c r="S147" s="108">
        <f>'R P- 2'!W146</f>
        <v>3</v>
      </c>
      <c r="T147" s="108">
        <f>'R P- 2'!AC146</f>
        <v>3</v>
      </c>
      <c r="U147" s="108">
        <f>'R P- 2'!AI146</f>
        <v>3</v>
      </c>
      <c r="V147" s="108"/>
      <c r="W147" s="108">
        <f>'R P- 2'!AU146</f>
        <v>3</v>
      </c>
      <c r="X147" s="108">
        <f>'R P- 2'!BA146</f>
        <v>2.75</v>
      </c>
      <c r="Y147" s="108">
        <f>'R P- 2'!BG146</f>
        <v>3</v>
      </c>
      <c r="Z147" s="116"/>
      <c r="AA147" s="108"/>
      <c r="AB147" s="108">
        <f>'R P - 3'!Q146</f>
        <v>3</v>
      </c>
      <c r="AC147" s="108">
        <f>'R P - 3'!W146</f>
        <v>2.6666666666666665</v>
      </c>
      <c r="AD147" s="108">
        <f>'R P - 3'!AC146</f>
        <v>1.5</v>
      </c>
      <c r="AE147" s="108">
        <f>'R P - 3'!AI146</f>
        <v>3</v>
      </c>
      <c r="AF147" s="108"/>
      <c r="AG147" s="108">
        <f>'R P - 3'!AU146</f>
        <v>3</v>
      </c>
      <c r="AH147" s="108">
        <f>'R P - 3'!BA146</f>
        <v>0</v>
      </c>
      <c r="AI147" s="108">
        <f>'R P - 3'!BG146</f>
        <v>0</v>
      </c>
      <c r="AJ147" s="116"/>
      <c r="AK147" s="108"/>
      <c r="AL147" s="108">
        <f>'R P -4'!Q146</f>
        <v>2.8</v>
      </c>
      <c r="AM147" s="108">
        <f>'R P -4'!W146</f>
        <v>3</v>
      </c>
      <c r="AN147" s="108">
        <f>'R P -4'!AC146</f>
        <v>4.5</v>
      </c>
      <c r="AO147" s="108">
        <f>'R P -4'!AI146</f>
        <v>5</v>
      </c>
      <c r="AP147" s="108"/>
      <c r="AQ147" s="108">
        <f>'R P -4'!AU146</f>
        <v>4.333333333333333</v>
      </c>
      <c r="AR147" s="108">
        <f>'R P -4'!BA146</f>
        <v>5</v>
      </c>
      <c r="AS147" s="108">
        <f>'R P -4'!BG146</f>
        <v>4.5</v>
      </c>
      <c r="AT147" s="116"/>
      <c r="AU147" s="108"/>
      <c r="AV147" s="108">
        <f>'Reflection -1 '!R146</f>
        <v>3.6666666666666665</v>
      </c>
      <c r="AW147" s="108"/>
      <c r="AX147" s="108"/>
      <c r="AY147" s="108"/>
      <c r="AZ147" s="108"/>
      <c r="BA147" s="108"/>
      <c r="BB147" s="108">
        <f>'Reflection -1 '!BB146</f>
        <v>4.5</v>
      </c>
      <c r="BC147" s="116"/>
      <c r="BD147" s="108"/>
      <c r="BE147" s="108">
        <f>'Reflection -2'!Q146</f>
        <v>4</v>
      </c>
      <c r="BF147" s="108"/>
      <c r="BG147" s="108"/>
      <c r="BH147" s="108"/>
      <c r="BI147" s="108"/>
      <c r="BJ147" s="108"/>
      <c r="BK147" s="108">
        <f>'Reflection -2'!BA146</f>
        <v>2.5</v>
      </c>
      <c r="BL147" s="116"/>
      <c r="BM147" s="108"/>
      <c r="BN147" s="108">
        <f>'Reflection -3'!Q146</f>
        <v>4</v>
      </c>
      <c r="BO147" s="108"/>
      <c r="BP147" s="108"/>
      <c r="BQ147" s="108"/>
      <c r="BR147" s="108"/>
      <c r="BS147" s="108"/>
      <c r="BT147" s="108">
        <f>'Reflection -3'!BA146</f>
        <v>1.6666666666666667</v>
      </c>
      <c r="BU147" s="116"/>
      <c r="BV147" s="108"/>
      <c r="BW147" s="108">
        <f>'Reflection -3'!Q146</f>
        <v>4</v>
      </c>
      <c r="BX147" s="108"/>
      <c r="BY147" s="108"/>
      <c r="BZ147" s="108"/>
      <c r="CA147" s="108"/>
      <c r="CB147" s="108"/>
      <c r="CC147" s="108">
        <f>'Reflection -4'!BA146</f>
        <v>2.5</v>
      </c>
      <c r="CD147" s="116"/>
      <c r="CE147" s="108"/>
      <c r="CF147" s="108"/>
      <c r="CG147" s="108"/>
      <c r="CH147" s="108">
        <f>Table121516589[[#This Row],[Column30]]</f>
        <v>0</v>
      </c>
      <c r="CI147" s="108"/>
      <c r="CJ147" s="108"/>
      <c r="CK147" s="108">
        <f>Table121516589[[#This Row],[Column48]]</f>
        <v>0</v>
      </c>
      <c r="CL147" s="108">
        <f>Table121516589[[#This Row],[Column54]]</f>
        <v>0</v>
      </c>
      <c r="CM147" s="116"/>
      <c r="CN147" s="108"/>
      <c r="CO147" s="108"/>
      <c r="CP147" s="108"/>
      <c r="CQ147" s="108" t="e">
        <f>#REF!</f>
        <v>#REF!</v>
      </c>
      <c r="CR147" s="108"/>
      <c r="CS147" s="108"/>
      <c r="CT147" s="108" t="e">
        <f>#REF!</f>
        <v>#REF!</v>
      </c>
      <c r="CU147" s="108" t="e">
        <f>#REF!</f>
        <v>#REF!</v>
      </c>
      <c r="CV147" s="116"/>
      <c r="CW147" s="108"/>
      <c r="CX147" s="108"/>
      <c r="CY147" s="108"/>
      <c r="CZ147" s="108" t="e">
        <f>#REF!</f>
        <v>#REF!</v>
      </c>
      <c r="DA147" s="108"/>
      <c r="DB147" s="108"/>
      <c r="DC147" s="108" t="e">
        <f>#REF!</f>
        <v>#REF!</v>
      </c>
      <c r="DD147" s="108" t="e">
        <f>#REF!</f>
        <v>#REF!</v>
      </c>
      <c r="DE147" s="116"/>
      <c r="DF147" s="108"/>
      <c r="DG147" s="108"/>
      <c r="DH147" s="108"/>
      <c r="DI147" s="108">
        <f>'D W-4'!AS145</f>
        <v>0</v>
      </c>
      <c r="DJ147" s="108"/>
      <c r="DK147" s="108"/>
      <c r="DL147" s="108"/>
      <c r="DM147" s="108" t="e">
        <f>#REF!</f>
        <v>#REF!</v>
      </c>
      <c r="DN147" s="116"/>
      <c r="DO147" s="112">
        <v>0</v>
      </c>
      <c r="DP14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3.4333333333333336</v>
      </c>
      <c r="DQ147" s="108">
        <f>AVERAGE(Table1104611172[[#This Row],[Column4]],Table1104611172[[#This Row],[Column13]],Table1104611172[[#This Row],[Column22]],Table1104611172[[#This Row],[Column31]])</f>
        <v>2.9166666666666665</v>
      </c>
      <c r="DR14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7" s="108" t="e">
        <f>AVERAGE(Table1104611172[[#This Row],[Column6]],Table1104611172[[#This Row],[Column15]],Table1104611172[[#This Row],[Column24]],Table1104611172[[#This Row],[Column33]])</f>
        <v>#REF!</v>
      </c>
      <c r="DT147" s="112"/>
      <c r="DU14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7" s="108"/>
      <c r="DX147" s="108">
        <f>'R P -4'!CT147</f>
        <v>0</v>
      </c>
      <c r="DY147" s="107" t="e">
        <f>AVERAGE('Reflection -3'!CO147,'Reflection -2'!CN147,'R P -4'!CT147,'R P - 3'!CS147,'R P- 2'!CS147,#REF!)</f>
        <v>#REF!</v>
      </c>
      <c r="DZ147" s="107" t="e">
        <f>AVERAGE('Reflection -3'!CP147,'Reflection -2'!CO147,'R P- 2'!CT147,#REF!)</f>
        <v>#REF!</v>
      </c>
    </row>
    <row r="148" spans="1:130" ht="23.1" customHeight="1" x14ac:dyDescent="0.3">
      <c r="A148" s="5">
        <v>145</v>
      </c>
      <c r="B148" s="5" t="s">
        <v>375</v>
      </c>
      <c r="C148" s="14" t="s">
        <v>376</v>
      </c>
      <c r="D148" s="5" t="s">
        <v>541</v>
      </c>
      <c r="E148" s="5" t="s">
        <v>492</v>
      </c>
      <c r="F148" s="5" t="str">
        <f>REPT(CHAR(160),10)&amp;Table1104611172[[#This Row],[Column1]]</f>
        <v>          C</v>
      </c>
      <c r="G148" s="107"/>
      <c r="H148" s="107" t="str">
        <f>'RP 1'!Q147</f>
        <v>0</v>
      </c>
      <c r="I148" s="107" t="str">
        <f>'RP 1'!W147</f>
        <v>0</v>
      </c>
      <c r="J148" s="107" t="e">
        <f>'RP 1'!#REF!</f>
        <v>#REF!</v>
      </c>
      <c r="K148" s="107" t="e">
        <f>'RP 1'!#REF!</f>
        <v>#REF!</v>
      </c>
      <c r="L148" s="107"/>
      <c r="M148" s="107" t="str">
        <f>'RP 1'!AU147</f>
        <v>0</v>
      </c>
      <c r="N148" s="107" t="str">
        <f>'RP 1'!AZ147</f>
        <v>0</v>
      </c>
      <c r="O148" s="107" t="str">
        <f>'RP 1'!BG147</f>
        <v>0</v>
      </c>
      <c r="P148" s="109"/>
      <c r="Q148" s="107"/>
      <c r="R148" s="107" t="str">
        <f>'R P- 2'!Q147</f>
        <v>0</v>
      </c>
      <c r="S148" s="107" t="str">
        <f>'R P- 2'!W147</f>
        <v>0</v>
      </c>
      <c r="T148" s="107" t="str">
        <f>'R P- 2'!AC147</f>
        <v>0</v>
      </c>
      <c r="U148" s="107" t="str">
        <f>'R P- 2'!AI147</f>
        <v>0</v>
      </c>
      <c r="V148" s="107"/>
      <c r="W148" s="107" t="str">
        <f>'R P- 2'!AU147</f>
        <v>0</v>
      </c>
      <c r="X148" s="107" t="str">
        <f>'R P- 2'!BA147</f>
        <v>0</v>
      </c>
      <c r="Y148" s="107" t="str">
        <f>'R P- 2'!BG147</f>
        <v>0</v>
      </c>
      <c r="Z148" s="109"/>
      <c r="AA148" s="107"/>
      <c r="AB148" s="107">
        <f>'R P - 3'!Q147</f>
        <v>2</v>
      </c>
      <c r="AC148" s="107">
        <f>'R P - 3'!W147</f>
        <v>2</v>
      </c>
      <c r="AD148" s="107">
        <f>'R P - 3'!AC147</f>
        <v>1</v>
      </c>
      <c r="AE148" s="107">
        <f>'R P - 3'!AI147</f>
        <v>1.3333333333333333</v>
      </c>
      <c r="AF148" s="107"/>
      <c r="AG148" s="107">
        <f>'R P - 3'!AU147</f>
        <v>2</v>
      </c>
      <c r="AH148" s="107">
        <f>'R P - 3'!BA147</f>
        <v>2</v>
      </c>
      <c r="AI148" s="107">
        <f>'R P - 3'!BG147</f>
        <v>2</v>
      </c>
      <c r="AJ148" s="109"/>
      <c r="AK148" s="107"/>
      <c r="AL148" s="107" t="str">
        <f>'R P -4'!Q147</f>
        <v>0</v>
      </c>
      <c r="AM148" s="107" t="str">
        <f>'R P -4'!W147</f>
        <v>0</v>
      </c>
      <c r="AN148" s="107" t="str">
        <f>'R P -4'!AC147</f>
        <v>0</v>
      </c>
      <c r="AO148" s="107" t="str">
        <f>'R P -4'!AI147</f>
        <v>0</v>
      </c>
      <c r="AP148" s="107"/>
      <c r="AQ148" s="107" t="str">
        <f>'R P -4'!AU147</f>
        <v>0</v>
      </c>
      <c r="AR148" s="107" t="str">
        <f>'R P -4'!BA147</f>
        <v>0</v>
      </c>
      <c r="AS148" s="107" t="str">
        <f>'R P -4'!BG147</f>
        <v>0</v>
      </c>
      <c r="AT148" s="109"/>
      <c r="AU148" s="107"/>
      <c r="AV148" s="107" t="str">
        <f>'Reflection -1 '!R147</f>
        <v>0</v>
      </c>
      <c r="AW148" s="107"/>
      <c r="AX148" s="107"/>
      <c r="AY148" s="107"/>
      <c r="AZ148" s="107"/>
      <c r="BA148" s="107"/>
      <c r="BB148" s="107" t="str">
        <f>'Reflection -1 '!BB147</f>
        <v>0</v>
      </c>
      <c r="BC148" s="109"/>
      <c r="BD148" s="107"/>
      <c r="BE148" s="107" t="str">
        <f>'Reflection -2'!Q147</f>
        <v>0</v>
      </c>
      <c r="BF148" s="107"/>
      <c r="BG148" s="107"/>
      <c r="BH148" s="107"/>
      <c r="BI148" s="107"/>
      <c r="BJ148" s="107"/>
      <c r="BK148" s="107" t="str">
        <f>'Reflection -2'!BA147</f>
        <v>0</v>
      </c>
      <c r="BL148" s="109"/>
      <c r="BM148" s="107"/>
      <c r="BN148" s="107" t="str">
        <f>'Reflection -3'!Q147</f>
        <v>0</v>
      </c>
      <c r="BO148" s="107"/>
      <c r="BP148" s="107"/>
      <c r="BQ148" s="107"/>
      <c r="BR148" s="107"/>
      <c r="BS148" s="107"/>
      <c r="BT148" s="107" t="str">
        <f>'Reflection -3'!BA147</f>
        <v>0</v>
      </c>
      <c r="BU148" s="109"/>
      <c r="BV148" s="107"/>
      <c r="BW148" s="107" t="str">
        <f>'Reflection -3'!Q147</f>
        <v>0</v>
      </c>
      <c r="BX148" s="107"/>
      <c r="BY148" s="107"/>
      <c r="BZ148" s="107"/>
      <c r="CA148" s="107"/>
      <c r="CB148" s="107"/>
      <c r="CC148" s="107" t="str">
        <f>'Reflection -4'!BA147</f>
        <v>0</v>
      </c>
      <c r="CD148" s="109"/>
      <c r="CE148" s="107"/>
      <c r="CF148" s="107"/>
      <c r="CG148" s="107"/>
      <c r="CH148" s="107">
        <f>Table121516589[[#This Row],[Column30]]</f>
        <v>0</v>
      </c>
      <c r="CI148" s="107"/>
      <c r="CJ148" s="107"/>
      <c r="CK148" s="107">
        <f>Table121516589[[#This Row],[Column48]]</f>
        <v>0</v>
      </c>
      <c r="CL148" s="107">
        <f>Table121516589[[#This Row],[Column54]]</f>
        <v>0</v>
      </c>
      <c r="CM148" s="109"/>
      <c r="CN148" s="107"/>
      <c r="CO148" s="107"/>
      <c r="CP148" s="107"/>
      <c r="CQ148" s="107" t="e">
        <f>#REF!</f>
        <v>#REF!</v>
      </c>
      <c r="CR148" s="107"/>
      <c r="CS148" s="107"/>
      <c r="CT148" s="107" t="e">
        <f>#REF!</f>
        <v>#REF!</v>
      </c>
      <c r="CU148" s="107" t="e">
        <f>#REF!</f>
        <v>#REF!</v>
      </c>
      <c r="CV148" s="109"/>
      <c r="CW148" s="107"/>
      <c r="CX148" s="107"/>
      <c r="CY148" s="107"/>
      <c r="CZ148" s="107" t="e">
        <f>#REF!</f>
        <v>#REF!</v>
      </c>
      <c r="DA148" s="107"/>
      <c r="DB148" s="107"/>
      <c r="DC148" s="107" t="e">
        <f>#REF!</f>
        <v>#REF!</v>
      </c>
      <c r="DD148" s="107" t="e">
        <f>#REF!</f>
        <v>#REF!</v>
      </c>
      <c r="DE148" s="109"/>
      <c r="DF148" s="107"/>
      <c r="DG148" s="107"/>
      <c r="DH148" s="107"/>
      <c r="DI148" s="107">
        <f>'D W-4'!AS146</f>
        <v>0</v>
      </c>
      <c r="DJ148" s="107"/>
      <c r="DK148" s="107"/>
      <c r="DL148" s="107"/>
      <c r="DM148" s="107" t="e">
        <f>#REF!</f>
        <v>#REF!</v>
      </c>
      <c r="DN148" s="109"/>
      <c r="DO148" s="112">
        <v>0</v>
      </c>
      <c r="DP14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</v>
      </c>
      <c r="DQ148" s="107">
        <f>AVERAGE(Table1104611172[[#This Row],[Column4]],Table1104611172[[#This Row],[Column13]],Table1104611172[[#This Row],[Column22]],Table1104611172[[#This Row],[Column31]])</f>
        <v>2</v>
      </c>
      <c r="DR14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8" s="107" t="e">
        <f>AVERAGE(Table1104611172[[#This Row],[Column6]],Table1104611172[[#This Row],[Column15]],Table1104611172[[#This Row],[Column24]],Table1104611172[[#This Row],[Column33]])</f>
        <v>#REF!</v>
      </c>
      <c r="DT148" s="112"/>
      <c r="DU14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8" s="108"/>
      <c r="DX148" s="108">
        <f>'R P -4'!CT148</f>
        <v>0</v>
      </c>
      <c r="DY148" s="108" t="e">
        <f>AVERAGE('Reflection -3'!CO148,'Reflection -2'!CN148,'R P -4'!CT148,'R P - 3'!CS148,'R P- 2'!CS148,#REF!)</f>
        <v>#REF!</v>
      </c>
      <c r="DZ148" s="108" t="e">
        <f>AVERAGE('Reflection -3'!CP148,'Reflection -2'!CO148,'R P- 2'!CT148,#REF!)</f>
        <v>#REF!</v>
      </c>
    </row>
    <row r="149" spans="1:130" ht="23.1" customHeight="1" x14ac:dyDescent="0.3">
      <c r="A149" s="5">
        <v>146</v>
      </c>
      <c r="B149" s="5" t="s">
        <v>377</v>
      </c>
      <c r="C149" s="14" t="s">
        <v>378</v>
      </c>
      <c r="D149" s="5" t="s">
        <v>541</v>
      </c>
      <c r="E149" s="5" t="s">
        <v>492</v>
      </c>
      <c r="F149" s="5" t="str">
        <f>REPT(CHAR(160),10)&amp;Table1104611172[[#This Row],[Column1]]</f>
        <v>          C</v>
      </c>
      <c r="G149" s="108"/>
      <c r="H149" s="108" t="str">
        <f>'RP 1'!Q148</f>
        <v>0</v>
      </c>
      <c r="I149" s="108" t="str">
        <f>'RP 1'!W148</f>
        <v>0</v>
      </c>
      <c r="J149" s="108" t="e">
        <f>'RP 1'!#REF!</f>
        <v>#REF!</v>
      </c>
      <c r="K149" s="108" t="e">
        <f>'RP 1'!#REF!</f>
        <v>#REF!</v>
      </c>
      <c r="L149" s="108"/>
      <c r="M149" s="108" t="str">
        <f>'RP 1'!AU148</f>
        <v>0</v>
      </c>
      <c r="N149" s="108" t="str">
        <f>'RP 1'!AZ148</f>
        <v>0</v>
      </c>
      <c r="O149" s="108" t="str">
        <f>'RP 1'!BG148</f>
        <v>0</v>
      </c>
      <c r="P149" s="116"/>
      <c r="Q149" s="108"/>
      <c r="R149" s="108" t="str">
        <f>'R P- 2'!Q148</f>
        <v>0</v>
      </c>
      <c r="S149" s="108" t="str">
        <f>'R P- 2'!W148</f>
        <v>0</v>
      </c>
      <c r="T149" s="108" t="str">
        <f>'R P- 2'!AC148</f>
        <v>0</v>
      </c>
      <c r="U149" s="108" t="str">
        <f>'R P- 2'!AI148</f>
        <v>0</v>
      </c>
      <c r="V149" s="108"/>
      <c r="W149" s="108" t="str">
        <f>'R P- 2'!AU148</f>
        <v>0</v>
      </c>
      <c r="X149" s="108" t="str">
        <f>'R P- 2'!BA148</f>
        <v>0</v>
      </c>
      <c r="Y149" s="108" t="str">
        <f>'R P- 2'!BG148</f>
        <v>0</v>
      </c>
      <c r="Z149" s="116"/>
      <c r="AA149" s="108"/>
      <c r="AB149" s="108">
        <f>'R P - 3'!Q148</f>
        <v>2</v>
      </c>
      <c r="AC149" s="108">
        <f>'R P - 3'!W148</f>
        <v>2</v>
      </c>
      <c r="AD149" s="108">
        <f>'R P - 3'!AC148</f>
        <v>1</v>
      </c>
      <c r="AE149" s="108">
        <f>'R P - 3'!AI148</f>
        <v>1.3333333333333333</v>
      </c>
      <c r="AF149" s="108"/>
      <c r="AG149" s="108">
        <f>'R P - 3'!AU148</f>
        <v>2</v>
      </c>
      <c r="AH149" s="108">
        <f>'R P - 3'!BA148</f>
        <v>2</v>
      </c>
      <c r="AI149" s="108">
        <f>'R P - 3'!BG148</f>
        <v>2</v>
      </c>
      <c r="AJ149" s="116"/>
      <c r="AK149" s="108"/>
      <c r="AL149" s="108" t="str">
        <f>'R P -4'!Q148</f>
        <v>0</v>
      </c>
      <c r="AM149" s="108" t="str">
        <f>'R P -4'!W148</f>
        <v>0</v>
      </c>
      <c r="AN149" s="108" t="str">
        <f>'R P -4'!AC148</f>
        <v>0</v>
      </c>
      <c r="AO149" s="108" t="str">
        <f>'R P -4'!AI148</f>
        <v>0</v>
      </c>
      <c r="AP149" s="108"/>
      <c r="AQ149" s="108" t="str">
        <f>'R P -4'!AU148</f>
        <v>0</v>
      </c>
      <c r="AR149" s="108" t="str">
        <f>'R P -4'!BA148</f>
        <v>0</v>
      </c>
      <c r="AS149" s="108" t="str">
        <f>'R P -4'!BG148</f>
        <v>0</v>
      </c>
      <c r="AT149" s="116"/>
      <c r="AU149" s="108"/>
      <c r="AV149" s="108" t="str">
        <f>'Reflection -1 '!R148</f>
        <v>0</v>
      </c>
      <c r="AW149" s="108"/>
      <c r="AX149" s="108"/>
      <c r="AY149" s="108"/>
      <c r="AZ149" s="108"/>
      <c r="BA149" s="108"/>
      <c r="BB149" s="108" t="str">
        <f>'Reflection -1 '!BB148</f>
        <v>0</v>
      </c>
      <c r="BC149" s="116"/>
      <c r="BD149" s="108"/>
      <c r="BE149" s="108" t="str">
        <f>'Reflection -2'!Q148</f>
        <v>0</v>
      </c>
      <c r="BF149" s="108"/>
      <c r="BG149" s="108"/>
      <c r="BH149" s="108"/>
      <c r="BI149" s="108"/>
      <c r="BJ149" s="108"/>
      <c r="BK149" s="108" t="str">
        <f>'Reflection -2'!BA148</f>
        <v>0</v>
      </c>
      <c r="BL149" s="116"/>
      <c r="BM149" s="108"/>
      <c r="BN149" s="108" t="str">
        <f>'Reflection -3'!Q148</f>
        <v>0</v>
      </c>
      <c r="BO149" s="108"/>
      <c r="BP149" s="108"/>
      <c r="BQ149" s="108"/>
      <c r="BR149" s="108"/>
      <c r="BS149" s="108"/>
      <c r="BT149" s="108" t="str">
        <f>'Reflection -3'!BA148</f>
        <v>0</v>
      </c>
      <c r="BU149" s="116"/>
      <c r="BV149" s="108"/>
      <c r="BW149" s="108" t="str">
        <f>'Reflection -3'!Q148</f>
        <v>0</v>
      </c>
      <c r="BX149" s="108"/>
      <c r="BY149" s="108"/>
      <c r="BZ149" s="108"/>
      <c r="CA149" s="108"/>
      <c r="CB149" s="108"/>
      <c r="CC149" s="108" t="str">
        <f>'Reflection -4'!BA148</f>
        <v>0</v>
      </c>
      <c r="CD149" s="116"/>
      <c r="CE149" s="108"/>
      <c r="CF149" s="108"/>
      <c r="CG149" s="108"/>
      <c r="CH149" s="108">
        <f>Table121516589[[#This Row],[Column30]]</f>
        <v>0</v>
      </c>
      <c r="CI149" s="108"/>
      <c r="CJ149" s="108"/>
      <c r="CK149" s="108">
        <f>Table121516589[[#This Row],[Column48]]</f>
        <v>0</v>
      </c>
      <c r="CL149" s="108">
        <f>Table121516589[[#This Row],[Column54]]</f>
        <v>0</v>
      </c>
      <c r="CM149" s="116"/>
      <c r="CN149" s="108"/>
      <c r="CO149" s="108"/>
      <c r="CP149" s="108"/>
      <c r="CQ149" s="108" t="e">
        <f>#REF!</f>
        <v>#REF!</v>
      </c>
      <c r="CR149" s="108"/>
      <c r="CS149" s="108"/>
      <c r="CT149" s="108" t="e">
        <f>#REF!</f>
        <v>#REF!</v>
      </c>
      <c r="CU149" s="108" t="e">
        <f>#REF!</f>
        <v>#REF!</v>
      </c>
      <c r="CV149" s="116"/>
      <c r="CW149" s="108"/>
      <c r="CX149" s="108"/>
      <c r="CY149" s="108"/>
      <c r="CZ149" s="108" t="e">
        <f>#REF!</f>
        <v>#REF!</v>
      </c>
      <c r="DA149" s="108"/>
      <c r="DB149" s="108"/>
      <c r="DC149" s="108" t="e">
        <f>#REF!</f>
        <v>#REF!</v>
      </c>
      <c r="DD149" s="108" t="e">
        <f>#REF!</f>
        <v>#REF!</v>
      </c>
      <c r="DE149" s="116"/>
      <c r="DF149" s="108"/>
      <c r="DG149" s="108"/>
      <c r="DH149" s="108"/>
      <c r="DI149" s="108">
        <f>'D W-4'!AS147</f>
        <v>0</v>
      </c>
      <c r="DJ149" s="108"/>
      <c r="DK149" s="108"/>
      <c r="DL149" s="108"/>
      <c r="DM149" s="108" t="e">
        <f>#REF!</f>
        <v>#REF!</v>
      </c>
      <c r="DN149" s="116"/>
      <c r="DO149" s="112">
        <v>0</v>
      </c>
      <c r="DP14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</v>
      </c>
      <c r="DQ149" s="108">
        <f>AVERAGE(Table1104611172[[#This Row],[Column4]],Table1104611172[[#This Row],[Column13]],Table1104611172[[#This Row],[Column22]],Table1104611172[[#This Row],[Column31]])</f>
        <v>2</v>
      </c>
      <c r="DR14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49" s="108" t="e">
        <f>AVERAGE(Table1104611172[[#This Row],[Column6]],Table1104611172[[#This Row],[Column15]],Table1104611172[[#This Row],[Column24]],Table1104611172[[#This Row],[Column33]])</f>
        <v>#REF!</v>
      </c>
      <c r="DT149" s="112"/>
      <c r="DU14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4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49" s="108"/>
      <c r="DX149" s="108">
        <f>'R P -4'!CT149</f>
        <v>0</v>
      </c>
      <c r="DY149" s="107" t="e">
        <f>AVERAGE('Reflection -3'!CO149,'Reflection -2'!CN149,'R P -4'!CT149,'R P - 3'!CS149,'R P- 2'!CS149,#REF!)</f>
        <v>#REF!</v>
      </c>
      <c r="DZ149" s="107" t="e">
        <f>AVERAGE('Reflection -3'!CP149,'Reflection -2'!CO149,'R P- 2'!CT149,#REF!)</f>
        <v>#REF!</v>
      </c>
    </row>
    <row r="150" spans="1:130" ht="23.1" customHeight="1" x14ac:dyDescent="0.3">
      <c r="A150" s="5">
        <v>147</v>
      </c>
      <c r="B150" s="5" t="s">
        <v>153</v>
      </c>
      <c r="C150" s="14" t="s">
        <v>154</v>
      </c>
      <c r="D150" s="5" t="s">
        <v>449</v>
      </c>
      <c r="E150" s="5" t="s">
        <v>34</v>
      </c>
      <c r="F150" s="5" t="str">
        <f>REPT(CHAR(160),10)&amp;Table1104611172[[#This Row],[Column1]]</f>
        <v>          A</v>
      </c>
      <c r="G150" s="107"/>
      <c r="H150" s="107">
        <f>'RP 1'!Q149</f>
        <v>3</v>
      </c>
      <c r="I150" s="107">
        <f>'RP 1'!W149</f>
        <v>3</v>
      </c>
      <c r="J150" s="107" t="e">
        <f>'RP 1'!#REF!</f>
        <v>#REF!</v>
      </c>
      <c r="K150" s="107" t="e">
        <f>'RP 1'!#REF!</f>
        <v>#REF!</v>
      </c>
      <c r="L150" s="107"/>
      <c r="M150" s="107">
        <f>'RP 1'!AU149</f>
        <v>1</v>
      </c>
      <c r="N150" s="107">
        <f>'RP 1'!AZ149</f>
        <v>1</v>
      </c>
      <c r="O150" s="107">
        <f>'RP 1'!BG149</f>
        <v>0</v>
      </c>
      <c r="P150" s="109"/>
      <c r="Q150" s="107"/>
      <c r="R150" s="107">
        <f>'R P- 2'!Q149</f>
        <v>3</v>
      </c>
      <c r="S150" s="107">
        <f>'R P- 2'!W149</f>
        <v>3</v>
      </c>
      <c r="T150" s="107">
        <f>'R P- 2'!AC149</f>
        <v>3</v>
      </c>
      <c r="U150" s="107">
        <f>'R P- 2'!AI149</f>
        <v>2.5</v>
      </c>
      <c r="V150" s="107"/>
      <c r="W150" s="107">
        <f>'R P- 2'!AU149</f>
        <v>1</v>
      </c>
      <c r="X150" s="107">
        <f>'R P- 2'!BA149</f>
        <v>1</v>
      </c>
      <c r="Y150" s="107">
        <f>'R P- 2'!BG149</f>
        <v>4</v>
      </c>
      <c r="Z150" s="109"/>
      <c r="AA150" s="107"/>
      <c r="AB150" s="107">
        <f>'R P - 3'!Q149</f>
        <v>0.6</v>
      </c>
      <c r="AC150" s="107">
        <f>'R P - 3'!W149</f>
        <v>0</v>
      </c>
      <c r="AD150" s="107">
        <f>'R P - 3'!AC149</f>
        <v>0</v>
      </c>
      <c r="AE150" s="107">
        <f>'R P - 3'!AI149</f>
        <v>0</v>
      </c>
      <c r="AF150" s="107"/>
      <c r="AG150" s="107">
        <f>'R P - 3'!AU149</f>
        <v>0</v>
      </c>
      <c r="AH150" s="107">
        <f>'R P - 3'!BA149</f>
        <v>0</v>
      </c>
      <c r="AI150" s="107">
        <f>'R P - 3'!BG149</f>
        <v>0</v>
      </c>
      <c r="AJ150" s="109"/>
      <c r="AK150" s="107"/>
      <c r="AL150" s="107">
        <f>'R P -4'!Q149</f>
        <v>0</v>
      </c>
      <c r="AM150" s="107">
        <f>'R P -4'!W149</f>
        <v>0</v>
      </c>
      <c r="AN150" s="107">
        <f>'R P -4'!AC149</f>
        <v>0</v>
      </c>
      <c r="AO150" s="107">
        <f>'R P -4'!AI149</f>
        <v>0</v>
      </c>
      <c r="AP150" s="107"/>
      <c r="AQ150" s="107">
        <f>'R P -4'!AU149</f>
        <v>0</v>
      </c>
      <c r="AR150" s="107">
        <f>'R P -4'!BA149</f>
        <v>0</v>
      </c>
      <c r="AS150" s="107">
        <f>'R P -4'!BG149</f>
        <v>3.5</v>
      </c>
      <c r="AT150" s="109"/>
      <c r="AU150" s="107"/>
      <c r="AV150" s="107">
        <f>'Reflection -1 '!R149</f>
        <v>4.666666666666667</v>
      </c>
      <c r="AW150" s="107"/>
      <c r="AX150" s="107"/>
      <c r="AY150" s="107"/>
      <c r="AZ150" s="107"/>
      <c r="BA150" s="107"/>
      <c r="BB150" s="107">
        <f>'Reflection -1 '!BB149</f>
        <v>5</v>
      </c>
      <c r="BC150" s="109"/>
      <c r="BD150" s="107"/>
      <c r="BE150" s="107">
        <f>'Reflection -2'!Q149</f>
        <v>3.3333333333333335</v>
      </c>
      <c r="BF150" s="107"/>
      <c r="BG150" s="107"/>
      <c r="BH150" s="107"/>
      <c r="BI150" s="107"/>
      <c r="BJ150" s="107"/>
      <c r="BK150" s="107">
        <f>'Reflection -2'!BA149</f>
        <v>2.5</v>
      </c>
      <c r="BL150" s="109"/>
      <c r="BM150" s="107"/>
      <c r="BN150" s="107">
        <f>'Reflection -3'!Q149</f>
        <v>3.3333333333333335</v>
      </c>
      <c r="BO150" s="107"/>
      <c r="BP150" s="107"/>
      <c r="BQ150" s="107"/>
      <c r="BR150" s="107"/>
      <c r="BS150" s="107"/>
      <c r="BT150" s="107">
        <f>'Reflection -3'!BA149</f>
        <v>1.6666666666666667</v>
      </c>
      <c r="BU150" s="109"/>
      <c r="BV150" s="107"/>
      <c r="BW150" s="107">
        <f>'Reflection -3'!Q149</f>
        <v>3.3333333333333335</v>
      </c>
      <c r="BX150" s="107"/>
      <c r="BY150" s="107"/>
      <c r="BZ150" s="107"/>
      <c r="CA150" s="107"/>
      <c r="CB150" s="107"/>
      <c r="CC150" s="107">
        <f>'Reflection -4'!BA149</f>
        <v>2.5</v>
      </c>
      <c r="CD150" s="109"/>
      <c r="CE150" s="107"/>
      <c r="CF150" s="107"/>
      <c r="CG150" s="107"/>
      <c r="CH150" s="107">
        <f>Table121516589[[#This Row],[Column30]]</f>
        <v>0</v>
      </c>
      <c r="CI150" s="107"/>
      <c r="CJ150" s="107"/>
      <c r="CK150" s="107">
        <f>Table121516589[[#This Row],[Column48]]</f>
        <v>0</v>
      </c>
      <c r="CL150" s="107">
        <f>Table121516589[[#This Row],[Column54]]</f>
        <v>0</v>
      </c>
      <c r="CM150" s="109"/>
      <c r="CN150" s="107"/>
      <c r="CO150" s="107"/>
      <c r="CP150" s="107"/>
      <c r="CQ150" s="107" t="e">
        <f>#REF!</f>
        <v>#REF!</v>
      </c>
      <c r="CR150" s="107"/>
      <c r="CS150" s="107"/>
      <c r="CT150" s="107" t="e">
        <f>#REF!</f>
        <v>#REF!</v>
      </c>
      <c r="CU150" s="107" t="e">
        <f>#REF!</f>
        <v>#REF!</v>
      </c>
      <c r="CV150" s="109"/>
      <c r="CW150" s="107"/>
      <c r="CX150" s="107"/>
      <c r="CY150" s="107"/>
      <c r="CZ150" s="107" t="e">
        <f>#REF!</f>
        <v>#REF!</v>
      </c>
      <c r="DA150" s="107"/>
      <c r="DB150" s="107"/>
      <c r="DC150" s="107" t="e">
        <f>#REF!</f>
        <v>#REF!</v>
      </c>
      <c r="DD150" s="107" t="e">
        <f>#REF!</f>
        <v>#REF!</v>
      </c>
      <c r="DE150" s="109"/>
      <c r="DF150" s="107"/>
      <c r="DG150" s="107"/>
      <c r="DH150" s="107"/>
      <c r="DI150" s="107">
        <f>'D W-4'!AS148</f>
        <v>0</v>
      </c>
      <c r="DJ150" s="107"/>
      <c r="DK150" s="107"/>
      <c r="DL150" s="107"/>
      <c r="DM150" s="107" t="e">
        <f>#REF!</f>
        <v>#REF!</v>
      </c>
      <c r="DN150" s="109"/>
      <c r="DO150" s="112">
        <v>0</v>
      </c>
      <c r="DP15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2.6583333333333332</v>
      </c>
      <c r="DQ150" s="107">
        <f>AVERAGE(Table1104611172[[#This Row],[Column4]],Table1104611172[[#This Row],[Column13]],Table1104611172[[#This Row],[Column22]],Table1104611172[[#This Row],[Column31]])</f>
        <v>1.5</v>
      </c>
      <c r="DR15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0" s="107" t="e">
        <f>AVERAGE(Table1104611172[[#This Row],[Column6]],Table1104611172[[#This Row],[Column15]],Table1104611172[[#This Row],[Column24]],Table1104611172[[#This Row],[Column33]])</f>
        <v>#REF!</v>
      </c>
      <c r="DT150" s="112"/>
      <c r="DU15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0" s="108"/>
      <c r="DX150" s="108">
        <f>'R P -4'!CT150</f>
        <v>0</v>
      </c>
      <c r="DY150" s="108" t="e">
        <f>AVERAGE('Reflection -3'!CO150,'Reflection -2'!CN150,'R P -4'!CT150,'R P - 3'!CS150,'R P- 2'!CS150,#REF!)</f>
        <v>#REF!</v>
      </c>
      <c r="DZ150" s="108" t="e">
        <f>AVERAGE('Reflection -3'!CP150,'Reflection -2'!CO150,'R P- 2'!CT150,#REF!)</f>
        <v>#REF!</v>
      </c>
    </row>
    <row r="151" spans="1:130" ht="23.1" customHeight="1" x14ac:dyDescent="0.3">
      <c r="A151" s="5">
        <v>148</v>
      </c>
      <c r="B151" s="5" t="s">
        <v>379</v>
      </c>
      <c r="C151" s="14" t="s">
        <v>380</v>
      </c>
      <c r="D151" s="5" t="s">
        <v>449</v>
      </c>
      <c r="E151" s="5" t="s">
        <v>492</v>
      </c>
      <c r="F151" s="5" t="str">
        <f>REPT(CHAR(160),10)&amp;Table1104611172[[#This Row],[Column1]]</f>
        <v>          C</v>
      </c>
      <c r="G151" s="108"/>
      <c r="H151" s="108" t="str">
        <f>'RP 1'!Q150</f>
        <v>0</v>
      </c>
      <c r="I151" s="108" t="str">
        <f>'RP 1'!W150</f>
        <v>0</v>
      </c>
      <c r="J151" s="108" t="e">
        <f>'RP 1'!#REF!</f>
        <v>#REF!</v>
      </c>
      <c r="K151" s="108" t="e">
        <f>'RP 1'!#REF!</f>
        <v>#REF!</v>
      </c>
      <c r="L151" s="108"/>
      <c r="M151" s="108" t="str">
        <f>'RP 1'!AU150</f>
        <v>0</v>
      </c>
      <c r="N151" s="108" t="str">
        <f>'RP 1'!AZ150</f>
        <v>0</v>
      </c>
      <c r="O151" s="108" t="str">
        <f>'RP 1'!BG150</f>
        <v>0</v>
      </c>
      <c r="P151" s="116"/>
      <c r="Q151" s="108"/>
      <c r="R151" s="108" t="str">
        <f>'R P- 2'!Q150</f>
        <v>0</v>
      </c>
      <c r="S151" s="108" t="str">
        <f>'R P- 2'!W150</f>
        <v>0</v>
      </c>
      <c r="T151" s="108" t="str">
        <f>'R P- 2'!AC150</f>
        <v>0</v>
      </c>
      <c r="U151" s="108" t="str">
        <f>'R P- 2'!AI150</f>
        <v>0</v>
      </c>
      <c r="V151" s="108"/>
      <c r="W151" s="108" t="str">
        <f>'R P- 2'!AU150</f>
        <v>0</v>
      </c>
      <c r="X151" s="108" t="str">
        <f>'R P- 2'!BA150</f>
        <v>0</v>
      </c>
      <c r="Y151" s="108" t="str">
        <f>'R P- 2'!BG150</f>
        <v>0</v>
      </c>
      <c r="Z151" s="116"/>
      <c r="AA151" s="108"/>
      <c r="AB151" s="108" t="str">
        <f>'R P - 3'!Q150</f>
        <v>0</v>
      </c>
      <c r="AC151" s="108" t="str">
        <f>'R P - 3'!W150</f>
        <v>0</v>
      </c>
      <c r="AD151" s="108">
        <f>'R P - 3'!AC150</f>
        <v>0</v>
      </c>
      <c r="AE151" s="108" t="str">
        <f>'R P - 3'!AI150</f>
        <v>0</v>
      </c>
      <c r="AF151" s="108"/>
      <c r="AG151" s="108" t="str">
        <f>'R P - 3'!AU150</f>
        <v>0</v>
      </c>
      <c r="AH151" s="108" t="str">
        <f>'R P - 3'!BA150</f>
        <v>0</v>
      </c>
      <c r="AI151" s="108" t="str">
        <f>'R P - 3'!BG150</f>
        <v>0</v>
      </c>
      <c r="AJ151" s="116"/>
      <c r="AK151" s="108"/>
      <c r="AL151" s="108" t="str">
        <f>'R P -4'!Q150</f>
        <v>0</v>
      </c>
      <c r="AM151" s="108" t="str">
        <f>'R P -4'!W150</f>
        <v>0</v>
      </c>
      <c r="AN151" s="108" t="str">
        <f>'R P -4'!AC150</f>
        <v>0</v>
      </c>
      <c r="AO151" s="108" t="str">
        <f>'R P -4'!AI150</f>
        <v>0</v>
      </c>
      <c r="AP151" s="108"/>
      <c r="AQ151" s="108" t="str">
        <f>'R P -4'!AU150</f>
        <v>0</v>
      </c>
      <c r="AR151" s="108" t="str">
        <f>'R P -4'!BA150</f>
        <v>0</v>
      </c>
      <c r="AS151" s="108" t="str">
        <f>'R P -4'!BG150</f>
        <v>0</v>
      </c>
      <c r="AT151" s="116"/>
      <c r="AU151" s="108"/>
      <c r="AV151" s="108" t="str">
        <f>'Reflection -1 '!R150</f>
        <v>0</v>
      </c>
      <c r="AW151" s="108"/>
      <c r="AX151" s="108"/>
      <c r="AY151" s="108"/>
      <c r="AZ151" s="108"/>
      <c r="BA151" s="108"/>
      <c r="BB151" s="108" t="str">
        <f>'Reflection -1 '!BB150</f>
        <v>0</v>
      </c>
      <c r="BC151" s="116"/>
      <c r="BD151" s="108"/>
      <c r="BE151" s="108" t="str">
        <f>'Reflection -2'!Q150</f>
        <v>0</v>
      </c>
      <c r="BF151" s="108"/>
      <c r="BG151" s="108"/>
      <c r="BH151" s="108"/>
      <c r="BI151" s="108"/>
      <c r="BJ151" s="108"/>
      <c r="BK151" s="108" t="str">
        <f>'Reflection -2'!BA150</f>
        <v>0</v>
      </c>
      <c r="BL151" s="116"/>
      <c r="BM151" s="108"/>
      <c r="BN151" s="108" t="str">
        <f>'Reflection -3'!Q150</f>
        <v>0</v>
      </c>
      <c r="BO151" s="108"/>
      <c r="BP151" s="108"/>
      <c r="BQ151" s="108"/>
      <c r="BR151" s="108"/>
      <c r="BS151" s="108"/>
      <c r="BT151" s="108" t="str">
        <f>'Reflection -3'!BA150</f>
        <v>0</v>
      </c>
      <c r="BU151" s="116"/>
      <c r="BV151" s="108"/>
      <c r="BW151" s="108" t="str">
        <f>'Reflection -3'!Q150</f>
        <v>0</v>
      </c>
      <c r="BX151" s="108"/>
      <c r="BY151" s="108"/>
      <c r="BZ151" s="108"/>
      <c r="CA151" s="108"/>
      <c r="CB151" s="108"/>
      <c r="CC151" s="108" t="str">
        <f>'Reflection -4'!BA150</f>
        <v>0</v>
      </c>
      <c r="CD151" s="116"/>
      <c r="CE151" s="108"/>
      <c r="CF151" s="108"/>
      <c r="CG151" s="108"/>
      <c r="CH151" s="108">
        <f>Table121516589[[#This Row],[Column30]]</f>
        <v>0</v>
      </c>
      <c r="CI151" s="108"/>
      <c r="CJ151" s="108"/>
      <c r="CK151" s="108">
        <f>Table121516589[[#This Row],[Column48]]</f>
        <v>0</v>
      </c>
      <c r="CL151" s="108">
        <f>Table121516589[[#This Row],[Column54]]</f>
        <v>0</v>
      </c>
      <c r="CM151" s="116"/>
      <c r="CN151" s="108"/>
      <c r="CO151" s="108"/>
      <c r="CP151" s="108"/>
      <c r="CQ151" s="108" t="e">
        <f>#REF!</f>
        <v>#REF!</v>
      </c>
      <c r="CR151" s="108"/>
      <c r="CS151" s="108"/>
      <c r="CT151" s="108" t="e">
        <f>#REF!</f>
        <v>#REF!</v>
      </c>
      <c r="CU151" s="108" t="e">
        <f>#REF!</f>
        <v>#REF!</v>
      </c>
      <c r="CV151" s="116"/>
      <c r="CW151" s="108"/>
      <c r="CX151" s="108"/>
      <c r="CY151" s="108"/>
      <c r="CZ151" s="108" t="e">
        <f>#REF!</f>
        <v>#REF!</v>
      </c>
      <c r="DA151" s="108"/>
      <c r="DB151" s="108"/>
      <c r="DC151" s="108" t="e">
        <f>#REF!</f>
        <v>#REF!</v>
      </c>
      <c r="DD151" s="108" t="e">
        <f>#REF!</f>
        <v>#REF!</v>
      </c>
      <c r="DE151" s="116"/>
      <c r="DF151" s="108"/>
      <c r="DG151" s="108"/>
      <c r="DH151" s="108"/>
      <c r="DI151" s="108">
        <f>'D W-4'!AS149</f>
        <v>0</v>
      </c>
      <c r="DJ151" s="108"/>
      <c r="DK151" s="108"/>
      <c r="DL151" s="108"/>
      <c r="DM151" s="108" t="e">
        <f>#REF!</f>
        <v>#REF!</v>
      </c>
      <c r="DN151" s="116"/>
      <c r="DO151" s="112">
        <v>0</v>
      </c>
      <c r="DP151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51" s="108" t="e">
        <f>AVERAGE(Table1104611172[[#This Row],[Column4]],Table1104611172[[#This Row],[Column13]],Table1104611172[[#This Row],[Column22]],Table1104611172[[#This Row],[Column31]])</f>
        <v>#DIV/0!</v>
      </c>
      <c r="DR15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1" s="108" t="e">
        <f>AVERAGE(Table1104611172[[#This Row],[Column6]],Table1104611172[[#This Row],[Column15]],Table1104611172[[#This Row],[Column24]],Table1104611172[[#This Row],[Column33]])</f>
        <v>#REF!</v>
      </c>
      <c r="DT151" s="112"/>
      <c r="DU15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1" s="108"/>
      <c r="DX151" s="108">
        <f>'R P -4'!CT151</f>
        <v>0</v>
      </c>
      <c r="DY151" s="107" t="e">
        <f>AVERAGE('Reflection -3'!CO151,'Reflection -2'!CN151,'R P -4'!CT151,'R P - 3'!CS151,'R P- 2'!CS151,#REF!)</f>
        <v>#REF!</v>
      </c>
      <c r="DZ151" s="107" t="e">
        <f>AVERAGE('Reflection -3'!CP151,'Reflection -2'!CO151,'R P- 2'!CT151,#REF!)</f>
        <v>#REF!</v>
      </c>
    </row>
    <row r="152" spans="1:130" ht="23.1" customHeight="1" x14ac:dyDescent="0.3">
      <c r="A152" s="5">
        <v>149</v>
      </c>
      <c r="B152" s="5" t="s">
        <v>155</v>
      </c>
      <c r="C152" s="14" t="s">
        <v>381</v>
      </c>
      <c r="D152" s="5" t="s">
        <v>449</v>
      </c>
      <c r="E152" s="5" t="s">
        <v>34</v>
      </c>
      <c r="F152" s="5" t="str">
        <f>REPT(CHAR(160),10)&amp;Table1104611172[[#This Row],[Column1]]</f>
        <v>          A</v>
      </c>
      <c r="G152" s="107"/>
      <c r="H152" s="107">
        <f>'RP 1'!Q151</f>
        <v>0</v>
      </c>
      <c r="I152" s="107">
        <f>'RP 1'!W151</f>
        <v>0</v>
      </c>
      <c r="J152" s="107" t="e">
        <f>'RP 1'!#REF!</f>
        <v>#REF!</v>
      </c>
      <c r="K152" s="107" t="e">
        <f>'RP 1'!#REF!</f>
        <v>#REF!</v>
      </c>
      <c r="L152" s="107"/>
      <c r="M152" s="107">
        <f>'RP 1'!AU151</f>
        <v>0</v>
      </c>
      <c r="N152" s="107">
        <f>'RP 1'!AZ151</f>
        <v>0</v>
      </c>
      <c r="O152" s="107">
        <f>'RP 1'!BG151</f>
        <v>0</v>
      </c>
      <c r="P152" s="109"/>
      <c r="Q152" s="107"/>
      <c r="R152" s="107">
        <f>'R P- 2'!Q151</f>
        <v>1</v>
      </c>
      <c r="S152" s="107">
        <f>'R P- 2'!W151</f>
        <v>1</v>
      </c>
      <c r="T152" s="107">
        <f>'R P- 2'!AC151</f>
        <v>1</v>
      </c>
      <c r="U152" s="107">
        <f>'R P- 2'!AI151</f>
        <v>1</v>
      </c>
      <c r="V152" s="107"/>
      <c r="W152" s="107">
        <f>'R P- 2'!AU151</f>
        <v>1</v>
      </c>
      <c r="X152" s="107">
        <f>'R P- 2'!BA151</f>
        <v>1</v>
      </c>
      <c r="Y152" s="107">
        <f>'R P- 2'!BG151</f>
        <v>2</v>
      </c>
      <c r="Z152" s="109"/>
      <c r="AA152" s="107"/>
      <c r="AB152" s="107">
        <f>'R P - 3'!Q151</f>
        <v>1.6</v>
      </c>
      <c r="AC152" s="107">
        <f>'R P - 3'!W151</f>
        <v>0</v>
      </c>
      <c r="AD152" s="107">
        <f>'R P - 3'!AC151</f>
        <v>0</v>
      </c>
      <c r="AE152" s="107">
        <f>'R P - 3'!AI151</f>
        <v>0</v>
      </c>
      <c r="AF152" s="107"/>
      <c r="AG152" s="107">
        <f>'R P - 3'!AU151</f>
        <v>0</v>
      </c>
      <c r="AH152" s="107">
        <f>'R P - 3'!BA151</f>
        <v>0</v>
      </c>
      <c r="AI152" s="107">
        <f>'R P - 3'!BG151</f>
        <v>0</v>
      </c>
      <c r="AJ152" s="109"/>
      <c r="AK152" s="107"/>
      <c r="AL152" s="107">
        <f>'R P -4'!Q151</f>
        <v>1.4</v>
      </c>
      <c r="AM152" s="107">
        <f>'R P -4'!W151</f>
        <v>1.3333333333333333</v>
      </c>
      <c r="AN152" s="107">
        <f>'R P -4'!AC151</f>
        <v>1</v>
      </c>
      <c r="AO152" s="107">
        <f>'R P -4'!AI151</f>
        <v>1</v>
      </c>
      <c r="AP152" s="107"/>
      <c r="AQ152" s="107">
        <f>'R P -4'!AU151</f>
        <v>1.3333333333333333</v>
      </c>
      <c r="AR152" s="107">
        <f>'R P -4'!BA151</f>
        <v>1</v>
      </c>
      <c r="AS152" s="107">
        <f>'R P -4'!BG151</f>
        <v>1</v>
      </c>
      <c r="AT152" s="109"/>
      <c r="AU152" s="107"/>
      <c r="AV152" s="107">
        <f>'Reflection -1 '!R151</f>
        <v>0</v>
      </c>
      <c r="AW152" s="107"/>
      <c r="AX152" s="107"/>
      <c r="AY152" s="107"/>
      <c r="AZ152" s="107"/>
      <c r="BA152" s="107"/>
      <c r="BB152" s="107">
        <f>'Reflection -1 '!BB151</f>
        <v>0</v>
      </c>
      <c r="BC152" s="109"/>
      <c r="BD152" s="107"/>
      <c r="BE152" s="107">
        <f>'Reflection -2'!Q151</f>
        <v>1</v>
      </c>
      <c r="BF152" s="107"/>
      <c r="BG152" s="107"/>
      <c r="BH152" s="107"/>
      <c r="BI152" s="107"/>
      <c r="BJ152" s="107"/>
      <c r="BK152" s="107">
        <f>'Reflection -2'!BA151</f>
        <v>2.5</v>
      </c>
      <c r="BL152" s="109"/>
      <c r="BM152" s="107"/>
      <c r="BN152" s="107">
        <f>'Reflection -3'!Q151</f>
        <v>0</v>
      </c>
      <c r="BO152" s="107"/>
      <c r="BP152" s="107"/>
      <c r="BQ152" s="107"/>
      <c r="BR152" s="107"/>
      <c r="BS152" s="107"/>
      <c r="BT152" s="107">
        <f>'Reflection -3'!BA151</f>
        <v>0</v>
      </c>
      <c r="BU152" s="109"/>
      <c r="BV152" s="107"/>
      <c r="BW152" s="107">
        <f>'Reflection -3'!Q151</f>
        <v>0</v>
      </c>
      <c r="BX152" s="107"/>
      <c r="BY152" s="107"/>
      <c r="BZ152" s="107"/>
      <c r="CA152" s="107"/>
      <c r="CB152" s="107"/>
      <c r="CC152" s="107">
        <f>'Reflection -4'!BA151</f>
        <v>2.5</v>
      </c>
      <c r="CD152" s="109"/>
      <c r="CE152" s="107"/>
      <c r="CF152" s="107"/>
      <c r="CG152" s="107"/>
      <c r="CH152" s="107">
        <f>Table121516589[[#This Row],[Column30]]</f>
        <v>0</v>
      </c>
      <c r="CI152" s="107"/>
      <c r="CJ152" s="107"/>
      <c r="CK152" s="107">
        <f>Table121516589[[#This Row],[Column48]]</f>
        <v>0</v>
      </c>
      <c r="CL152" s="107">
        <f>Table121516589[[#This Row],[Column54]]</f>
        <v>0</v>
      </c>
      <c r="CM152" s="109"/>
      <c r="CN152" s="107"/>
      <c r="CO152" s="107"/>
      <c r="CP152" s="107"/>
      <c r="CQ152" s="107" t="e">
        <f>#REF!</f>
        <v>#REF!</v>
      </c>
      <c r="CR152" s="107"/>
      <c r="CS152" s="107"/>
      <c r="CT152" s="107" t="e">
        <f>#REF!</f>
        <v>#REF!</v>
      </c>
      <c r="CU152" s="107" t="e">
        <f>#REF!</f>
        <v>#REF!</v>
      </c>
      <c r="CV152" s="109"/>
      <c r="CW152" s="107"/>
      <c r="CX152" s="107"/>
      <c r="CY152" s="107"/>
      <c r="CZ152" s="107" t="e">
        <f>#REF!</f>
        <v>#REF!</v>
      </c>
      <c r="DA152" s="107"/>
      <c r="DB152" s="107"/>
      <c r="DC152" s="107" t="e">
        <f>#REF!</f>
        <v>#REF!</v>
      </c>
      <c r="DD152" s="107" t="e">
        <f>#REF!</f>
        <v>#REF!</v>
      </c>
      <c r="DE152" s="109"/>
      <c r="DF152" s="107"/>
      <c r="DG152" s="107"/>
      <c r="DH152" s="107"/>
      <c r="DI152" s="107">
        <f>'D W-4'!AS150</f>
        <v>0</v>
      </c>
      <c r="DJ152" s="107"/>
      <c r="DK152" s="107"/>
      <c r="DL152" s="107"/>
      <c r="DM152" s="107" t="e">
        <f>#REF!</f>
        <v>#REF!</v>
      </c>
      <c r="DN152" s="109"/>
      <c r="DO152" s="112">
        <v>0</v>
      </c>
      <c r="DP15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0.625</v>
      </c>
      <c r="DQ152" s="107">
        <f>AVERAGE(Table1104611172[[#This Row],[Column4]],Table1104611172[[#This Row],[Column13]],Table1104611172[[#This Row],[Column22]],Table1104611172[[#This Row],[Column31]])</f>
        <v>0.58333333333333326</v>
      </c>
      <c r="DR15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2" s="107" t="e">
        <f>AVERAGE(Table1104611172[[#This Row],[Column6]],Table1104611172[[#This Row],[Column15]],Table1104611172[[#This Row],[Column24]],Table1104611172[[#This Row],[Column33]])</f>
        <v>#REF!</v>
      </c>
      <c r="DT152" s="112"/>
      <c r="DU15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2" s="108"/>
      <c r="DX152" s="108">
        <f>'R P -4'!CT152</f>
        <v>0</v>
      </c>
      <c r="DY152" s="108" t="e">
        <f>AVERAGE('Reflection -3'!CO152,'Reflection -2'!CN152,'R P -4'!CT152,'R P - 3'!CS152,'R P- 2'!CS152,#REF!)</f>
        <v>#REF!</v>
      </c>
      <c r="DZ152" s="108" t="e">
        <f>AVERAGE('Reflection -3'!CP152,'Reflection -2'!CO152,'R P- 2'!CT152,#REF!)</f>
        <v>#REF!</v>
      </c>
    </row>
    <row r="153" spans="1:130" ht="23.1" customHeight="1" x14ac:dyDescent="0.3">
      <c r="A153" s="5">
        <v>150</v>
      </c>
      <c r="B153" s="5" t="s">
        <v>382</v>
      </c>
      <c r="C153" s="14" t="s">
        <v>383</v>
      </c>
      <c r="D153" s="5" t="s">
        <v>541</v>
      </c>
      <c r="E153" s="5" t="s">
        <v>492</v>
      </c>
      <c r="F153" s="5" t="str">
        <f>REPT(CHAR(160),10)&amp;Table1104611172[[#This Row],[Column1]]</f>
        <v>          C</v>
      </c>
      <c r="G153" s="108"/>
      <c r="H153" s="108" t="str">
        <f>'RP 1'!Q152</f>
        <v>0</v>
      </c>
      <c r="I153" s="108" t="str">
        <f>'RP 1'!W152</f>
        <v>0</v>
      </c>
      <c r="J153" s="108" t="e">
        <f>'RP 1'!#REF!</f>
        <v>#REF!</v>
      </c>
      <c r="K153" s="108" t="e">
        <f>'RP 1'!#REF!</f>
        <v>#REF!</v>
      </c>
      <c r="L153" s="108"/>
      <c r="M153" s="108" t="str">
        <f>'RP 1'!AU152</f>
        <v>0</v>
      </c>
      <c r="N153" s="108" t="str">
        <f>'RP 1'!AZ152</f>
        <v>0</v>
      </c>
      <c r="O153" s="108" t="str">
        <f>'RP 1'!BG152</f>
        <v>0</v>
      </c>
      <c r="P153" s="116"/>
      <c r="Q153" s="108"/>
      <c r="R153" s="108" t="str">
        <f>'R P- 2'!Q152</f>
        <v>0</v>
      </c>
      <c r="S153" s="108" t="str">
        <f>'R P- 2'!W152</f>
        <v>0</v>
      </c>
      <c r="T153" s="108" t="str">
        <f>'R P- 2'!AC152</f>
        <v>0</v>
      </c>
      <c r="U153" s="108" t="str">
        <f>'R P- 2'!AI152</f>
        <v>0</v>
      </c>
      <c r="V153" s="108"/>
      <c r="W153" s="108" t="str">
        <f>'R P- 2'!AU152</f>
        <v>0</v>
      </c>
      <c r="X153" s="108" t="str">
        <f>'R P- 2'!BA152</f>
        <v>0</v>
      </c>
      <c r="Y153" s="108" t="str">
        <f>'R P- 2'!BG152</f>
        <v>0</v>
      </c>
      <c r="Z153" s="116"/>
      <c r="AA153" s="108"/>
      <c r="AB153" s="108" t="str">
        <f>'R P - 3'!Q152</f>
        <v>0</v>
      </c>
      <c r="AC153" s="108" t="str">
        <f>'R P - 3'!W152</f>
        <v>0</v>
      </c>
      <c r="AD153" s="108">
        <f>'R P - 3'!AC152</f>
        <v>0</v>
      </c>
      <c r="AE153" s="108" t="str">
        <f>'R P - 3'!AI152</f>
        <v>0</v>
      </c>
      <c r="AF153" s="108"/>
      <c r="AG153" s="108" t="str">
        <f>'R P - 3'!AU152</f>
        <v>0</v>
      </c>
      <c r="AH153" s="108" t="str">
        <f>'R P - 3'!BA152</f>
        <v>0</v>
      </c>
      <c r="AI153" s="108" t="str">
        <f>'R P - 3'!BG152</f>
        <v>0</v>
      </c>
      <c r="AJ153" s="116"/>
      <c r="AK153" s="108"/>
      <c r="AL153" s="108" t="str">
        <f>'R P -4'!Q152</f>
        <v>0</v>
      </c>
      <c r="AM153" s="108" t="str">
        <f>'R P -4'!W152</f>
        <v>0</v>
      </c>
      <c r="AN153" s="108" t="str">
        <f>'R P -4'!AC152</f>
        <v>0</v>
      </c>
      <c r="AO153" s="108" t="str">
        <f>'R P -4'!AI152</f>
        <v>0</v>
      </c>
      <c r="AP153" s="108"/>
      <c r="AQ153" s="108" t="str">
        <f>'R P -4'!AU152</f>
        <v>0</v>
      </c>
      <c r="AR153" s="108" t="str">
        <f>'R P -4'!BA152</f>
        <v>0</v>
      </c>
      <c r="AS153" s="108" t="str">
        <f>'R P -4'!BG152</f>
        <v>0</v>
      </c>
      <c r="AT153" s="116"/>
      <c r="AU153" s="108"/>
      <c r="AV153" s="108" t="str">
        <f>'Reflection -1 '!R152</f>
        <v>0</v>
      </c>
      <c r="AW153" s="108"/>
      <c r="AX153" s="108"/>
      <c r="AY153" s="108"/>
      <c r="AZ153" s="108"/>
      <c r="BA153" s="108"/>
      <c r="BB153" s="108" t="str">
        <f>'Reflection -1 '!BB152</f>
        <v>0</v>
      </c>
      <c r="BC153" s="116"/>
      <c r="BD153" s="108"/>
      <c r="BE153" s="108" t="str">
        <f>'Reflection -2'!Q152</f>
        <v>0</v>
      </c>
      <c r="BF153" s="108"/>
      <c r="BG153" s="108"/>
      <c r="BH153" s="108"/>
      <c r="BI153" s="108"/>
      <c r="BJ153" s="108"/>
      <c r="BK153" s="108" t="str">
        <f>'Reflection -2'!BA152</f>
        <v>0</v>
      </c>
      <c r="BL153" s="116"/>
      <c r="BM153" s="108"/>
      <c r="BN153" s="108" t="str">
        <f>'Reflection -3'!Q152</f>
        <v>0</v>
      </c>
      <c r="BO153" s="108"/>
      <c r="BP153" s="108"/>
      <c r="BQ153" s="108"/>
      <c r="BR153" s="108"/>
      <c r="BS153" s="108"/>
      <c r="BT153" s="108" t="str">
        <f>'Reflection -3'!BA152</f>
        <v>0</v>
      </c>
      <c r="BU153" s="116"/>
      <c r="BV153" s="108"/>
      <c r="BW153" s="108" t="str">
        <f>'Reflection -3'!Q152</f>
        <v>0</v>
      </c>
      <c r="BX153" s="108"/>
      <c r="BY153" s="108"/>
      <c r="BZ153" s="108"/>
      <c r="CA153" s="108"/>
      <c r="CB153" s="108"/>
      <c r="CC153" s="108" t="str">
        <f>'Reflection -4'!BA152</f>
        <v>0</v>
      </c>
      <c r="CD153" s="116"/>
      <c r="CE153" s="108"/>
      <c r="CF153" s="108"/>
      <c r="CG153" s="108"/>
      <c r="CH153" s="108">
        <f>Table121516589[[#This Row],[Column30]]</f>
        <v>0</v>
      </c>
      <c r="CI153" s="108"/>
      <c r="CJ153" s="108"/>
      <c r="CK153" s="108">
        <f>Table121516589[[#This Row],[Column48]]</f>
        <v>0</v>
      </c>
      <c r="CL153" s="108">
        <f>Table121516589[[#This Row],[Column54]]</f>
        <v>0</v>
      </c>
      <c r="CM153" s="116"/>
      <c r="CN153" s="108"/>
      <c r="CO153" s="108"/>
      <c r="CP153" s="108"/>
      <c r="CQ153" s="108" t="e">
        <f>#REF!</f>
        <v>#REF!</v>
      </c>
      <c r="CR153" s="108"/>
      <c r="CS153" s="108"/>
      <c r="CT153" s="108" t="e">
        <f>#REF!</f>
        <v>#REF!</v>
      </c>
      <c r="CU153" s="108" t="e">
        <f>#REF!</f>
        <v>#REF!</v>
      </c>
      <c r="CV153" s="116"/>
      <c r="CW153" s="108"/>
      <c r="CX153" s="108"/>
      <c r="CY153" s="108"/>
      <c r="CZ153" s="108" t="e">
        <f>#REF!</f>
        <v>#REF!</v>
      </c>
      <c r="DA153" s="108"/>
      <c r="DB153" s="108"/>
      <c r="DC153" s="108" t="e">
        <f>#REF!</f>
        <v>#REF!</v>
      </c>
      <c r="DD153" s="108" t="e">
        <f>#REF!</f>
        <v>#REF!</v>
      </c>
      <c r="DE153" s="116"/>
      <c r="DF153" s="108"/>
      <c r="DG153" s="108"/>
      <c r="DH153" s="108"/>
      <c r="DI153" s="108">
        <f>'D W-4'!AS151</f>
        <v>0</v>
      </c>
      <c r="DJ153" s="108"/>
      <c r="DK153" s="108"/>
      <c r="DL153" s="108"/>
      <c r="DM153" s="108" t="e">
        <f>#REF!</f>
        <v>#REF!</v>
      </c>
      <c r="DN153" s="116"/>
      <c r="DO153" s="112">
        <v>0</v>
      </c>
      <c r="DP153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53" s="108" t="e">
        <f>AVERAGE(Table1104611172[[#This Row],[Column4]],Table1104611172[[#This Row],[Column13]],Table1104611172[[#This Row],[Column22]],Table1104611172[[#This Row],[Column31]])</f>
        <v>#DIV/0!</v>
      </c>
      <c r="DR15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3" s="108" t="e">
        <f>AVERAGE(Table1104611172[[#This Row],[Column6]],Table1104611172[[#This Row],[Column15]],Table1104611172[[#This Row],[Column24]],Table1104611172[[#This Row],[Column33]])</f>
        <v>#REF!</v>
      </c>
      <c r="DT153" s="112"/>
      <c r="DU15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3" s="108"/>
      <c r="DX153" s="108">
        <f>'R P -4'!CT153</f>
        <v>0</v>
      </c>
      <c r="DY153" s="107" t="e">
        <f>AVERAGE('Reflection -3'!CO153,'Reflection -2'!CN153,'R P -4'!CT153,'R P - 3'!CS153,'R P- 2'!CS153,#REF!)</f>
        <v>#REF!</v>
      </c>
      <c r="DZ153" s="107" t="e">
        <f>AVERAGE('Reflection -3'!CP153,'Reflection -2'!CO153,'R P- 2'!CT153,#REF!)</f>
        <v>#REF!</v>
      </c>
    </row>
    <row r="154" spans="1:130" ht="23.1" customHeight="1" x14ac:dyDescent="0.3">
      <c r="A154" s="5">
        <v>151</v>
      </c>
      <c r="B154" s="5" t="s">
        <v>45</v>
      </c>
      <c r="C154" s="14" t="s">
        <v>46</v>
      </c>
      <c r="D154" s="5" t="s">
        <v>449</v>
      </c>
      <c r="E154" s="5" t="s">
        <v>34</v>
      </c>
      <c r="F154" s="5" t="str">
        <f>REPT(CHAR(160),10)&amp;Table1104611172[[#This Row],[Column1]]</f>
        <v>          A</v>
      </c>
      <c r="G154" s="107"/>
      <c r="H154" s="107">
        <f>'RP 1'!Q153</f>
        <v>2</v>
      </c>
      <c r="I154" s="107">
        <f>'RP 1'!W153</f>
        <v>1</v>
      </c>
      <c r="J154" s="107" t="e">
        <f>'RP 1'!#REF!</f>
        <v>#REF!</v>
      </c>
      <c r="K154" s="107" t="e">
        <f>'RP 1'!#REF!</f>
        <v>#REF!</v>
      </c>
      <c r="L154" s="107"/>
      <c r="M154" s="107">
        <f>'RP 1'!AU153</f>
        <v>1</v>
      </c>
      <c r="N154" s="107">
        <f>'RP 1'!AZ153</f>
        <v>2</v>
      </c>
      <c r="O154" s="107">
        <f>'RP 1'!BG153</f>
        <v>0</v>
      </c>
      <c r="P154" s="109"/>
      <c r="Q154" s="107"/>
      <c r="R154" s="107">
        <f>'R P- 2'!Q153</f>
        <v>1.8</v>
      </c>
      <c r="S154" s="107">
        <f>'R P- 2'!W153</f>
        <v>1</v>
      </c>
      <c r="T154" s="107">
        <f>'R P- 2'!AC153</f>
        <v>1.5</v>
      </c>
      <c r="U154" s="107">
        <f>'R P- 2'!AI153</f>
        <v>1</v>
      </c>
      <c r="V154" s="107"/>
      <c r="W154" s="107">
        <f>'R P- 2'!AU153</f>
        <v>2</v>
      </c>
      <c r="X154" s="107">
        <f>'R P- 2'!BA153</f>
        <v>1</v>
      </c>
      <c r="Y154" s="107">
        <f>'R P- 2'!BG153</f>
        <v>2</v>
      </c>
      <c r="Z154" s="109"/>
      <c r="AA154" s="107"/>
      <c r="AB154" s="107">
        <f>'R P - 3'!Q153</f>
        <v>3</v>
      </c>
      <c r="AC154" s="107">
        <f>'R P - 3'!W153</f>
        <v>0</v>
      </c>
      <c r="AD154" s="107">
        <f>'R P - 3'!AC153</f>
        <v>0</v>
      </c>
      <c r="AE154" s="107">
        <f>'R P - 3'!AI153</f>
        <v>0</v>
      </c>
      <c r="AF154" s="107"/>
      <c r="AG154" s="107">
        <f>'R P - 3'!AU153</f>
        <v>0</v>
      </c>
      <c r="AH154" s="107">
        <f>'R P - 3'!BA153</f>
        <v>0</v>
      </c>
      <c r="AI154" s="107">
        <f>'R P - 3'!BG153</f>
        <v>0</v>
      </c>
      <c r="AJ154" s="109"/>
      <c r="AK154" s="107"/>
      <c r="AL154" s="107">
        <f>'R P -4'!Q153</f>
        <v>0</v>
      </c>
      <c r="AM154" s="107">
        <f>'R P -4'!W153</f>
        <v>0</v>
      </c>
      <c r="AN154" s="107">
        <f>'R P -4'!AC153</f>
        <v>0</v>
      </c>
      <c r="AO154" s="107">
        <f>'R P -4'!AI153</f>
        <v>0</v>
      </c>
      <c r="AP154" s="107"/>
      <c r="AQ154" s="107">
        <f>'R P -4'!AU153</f>
        <v>0</v>
      </c>
      <c r="AR154" s="107">
        <f>'R P -4'!BA153</f>
        <v>0</v>
      </c>
      <c r="AS154" s="107">
        <f>'R P -4'!BG153</f>
        <v>3</v>
      </c>
      <c r="AT154" s="109"/>
      <c r="AU154" s="107"/>
      <c r="AV154" s="107">
        <f>'Reflection -1 '!R153</f>
        <v>2.6666666666666665</v>
      </c>
      <c r="AW154" s="107"/>
      <c r="AX154" s="107"/>
      <c r="AY154" s="107"/>
      <c r="AZ154" s="107"/>
      <c r="BA154" s="107"/>
      <c r="BB154" s="107">
        <f>'Reflection -1 '!BB153</f>
        <v>3.5</v>
      </c>
      <c r="BC154" s="109"/>
      <c r="BD154" s="107"/>
      <c r="BE154" s="107">
        <f>'Reflection -2'!Q153</f>
        <v>1.6666666666666667</v>
      </c>
      <c r="BF154" s="107"/>
      <c r="BG154" s="107"/>
      <c r="BH154" s="107"/>
      <c r="BI154" s="107"/>
      <c r="BJ154" s="107"/>
      <c r="BK154" s="107">
        <f>'Reflection -2'!BA153</f>
        <v>2.5</v>
      </c>
      <c r="BL154" s="109"/>
      <c r="BM154" s="107"/>
      <c r="BN154" s="107">
        <f>'Reflection -3'!Q153</f>
        <v>0</v>
      </c>
      <c r="BO154" s="107"/>
      <c r="BP154" s="107"/>
      <c r="BQ154" s="107"/>
      <c r="BR154" s="107"/>
      <c r="BS154" s="107"/>
      <c r="BT154" s="107">
        <f>'Reflection -3'!BA153</f>
        <v>0</v>
      </c>
      <c r="BU154" s="109"/>
      <c r="BV154" s="107"/>
      <c r="BW154" s="107">
        <f>'Reflection -3'!Q153</f>
        <v>0</v>
      </c>
      <c r="BX154" s="107"/>
      <c r="BY154" s="107"/>
      <c r="BZ154" s="107"/>
      <c r="CA154" s="107"/>
      <c r="CB154" s="107"/>
      <c r="CC154" s="107">
        <f>'Reflection -4'!BA153</f>
        <v>2.5</v>
      </c>
      <c r="CD154" s="109"/>
      <c r="CE154" s="107"/>
      <c r="CF154" s="107"/>
      <c r="CG154" s="107"/>
      <c r="CH154" s="107">
        <f>Table121516589[[#This Row],[Column30]]</f>
        <v>0</v>
      </c>
      <c r="CI154" s="107"/>
      <c r="CJ154" s="107"/>
      <c r="CK154" s="107">
        <f>Table121516589[[#This Row],[Column48]]</f>
        <v>0</v>
      </c>
      <c r="CL154" s="107">
        <f>Table121516589[[#This Row],[Column54]]</f>
        <v>0</v>
      </c>
      <c r="CM154" s="109"/>
      <c r="CN154" s="107"/>
      <c r="CO154" s="107"/>
      <c r="CP154" s="107"/>
      <c r="CQ154" s="107" t="e">
        <f>#REF!</f>
        <v>#REF!</v>
      </c>
      <c r="CR154" s="107"/>
      <c r="CS154" s="107"/>
      <c r="CT154" s="107" t="e">
        <f>#REF!</f>
        <v>#REF!</v>
      </c>
      <c r="CU154" s="107" t="e">
        <f>#REF!</f>
        <v>#REF!</v>
      </c>
      <c r="CV154" s="109"/>
      <c r="CW154" s="107"/>
      <c r="CX154" s="107"/>
      <c r="CY154" s="107"/>
      <c r="CZ154" s="107" t="e">
        <f>#REF!</f>
        <v>#REF!</v>
      </c>
      <c r="DA154" s="107"/>
      <c r="DB154" s="107"/>
      <c r="DC154" s="107" t="e">
        <f>#REF!</f>
        <v>#REF!</v>
      </c>
      <c r="DD154" s="107" t="e">
        <f>#REF!</f>
        <v>#REF!</v>
      </c>
      <c r="DE154" s="109"/>
      <c r="DF154" s="107"/>
      <c r="DG154" s="107"/>
      <c r="DH154" s="107"/>
      <c r="DI154" s="107">
        <f>'D W-4'!AS152</f>
        <v>0</v>
      </c>
      <c r="DJ154" s="107"/>
      <c r="DK154" s="107"/>
      <c r="DL154" s="107"/>
      <c r="DM154" s="107" t="e">
        <f>#REF!</f>
        <v>#REF!</v>
      </c>
      <c r="DN154" s="109"/>
      <c r="DO154" s="112">
        <v>0</v>
      </c>
      <c r="DP15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1.3916666666666666</v>
      </c>
      <c r="DQ154" s="107">
        <f>AVERAGE(Table1104611172[[#This Row],[Column4]],Table1104611172[[#This Row],[Column13]],Table1104611172[[#This Row],[Column22]],Table1104611172[[#This Row],[Column31]])</f>
        <v>0.5</v>
      </c>
      <c r="DR15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4" s="107" t="e">
        <f>AVERAGE(Table1104611172[[#This Row],[Column6]],Table1104611172[[#This Row],[Column15]],Table1104611172[[#This Row],[Column24]],Table1104611172[[#This Row],[Column33]])</f>
        <v>#REF!</v>
      </c>
      <c r="DT154" s="112"/>
      <c r="DU15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4" s="108"/>
      <c r="DX154" s="108">
        <f>'R P -4'!CT154</f>
        <v>0</v>
      </c>
      <c r="DY154" s="108" t="e">
        <f>AVERAGE('Reflection -3'!CO154,'Reflection -2'!CN154,'R P -4'!CT154,'R P - 3'!CS154,'R P- 2'!CS154,#REF!)</f>
        <v>#REF!</v>
      </c>
      <c r="DZ154" s="108" t="e">
        <f>AVERAGE('Reflection -3'!CP154,'Reflection -2'!CO154,'R P- 2'!CT154,#REF!)</f>
        <v>#REF!</v>
      </c>
    </row>
    <row r="155" spans="1:130" ht="23.1" customHeight="1" x14ac:dyDescent="0.3">
      <c r="A155" s="5">
        <v>152</v>
      </c>
      <c r="B155" s="5" t="s">
        <v>82</v>
      </c>
      <c r="C155" s="14" t="s">
        <v>83</v>
      </c>
      <c r="D155" s="5" t="s">
        <v>449</v>
      </c>
      <c r="E155" s="5" t="s">
        <v>34</v>
      </c>
      <c r="F155" s="5" t="str">
        <f>REPT(CHAR(160),10)&amp;Table1104611172[[#This Row],[Column1]]</f>
        <v>          A</v>
      </c>
      <c r="G155" s="108"/>
      <c r="H155" s="108">
        <f>'RP 1'!Q154</f>
        <v>0</v>
      </c>
      <c r="I155" s="108">
        <f>'RP 1'!W154</f>
        <v>0</v>
      </c>
      <c r="J155" s="108" t="e">
        <f>'RP 1'!#REF!</f>
        <v>#REF!</v>
      </c>
      <c r="K155" s="108" t="e">
        <f>'RP 1'!#REF!</f>
        <v>#REF!</v>
      </c>
      <c r="L155" s="108"/>
      <c r="M155" s="108">
        <f>'RP 1'!AU154</f>
        <v>0</v>
      </c>
      <c r="N155" s="108">
        <f>'RP 1'!AZ154</f>
        <v>0</v>
      </c>
      <c r="O155" s="108">
        <f>'RP 1'!BG154</f>
        <v>0</v>
      </c>
      <c r="P155" s="116"/>
      <c r="Q155" s="108"/>
      <c r="R155" s="108">
        <f>'R P- 2'!Q154</f>
        <v>2</v>
      </c>
      <c r="S155" s="108">
        <f>'R P- 2'!W154</f>
        <v>1</v>
      </c>
      <c r="T155" s="108">
        <f>'R P- 2'!AC154</f>
        <v>1</v>
      </c>
      <c r="U155" s="108">
        <f>'R P- 2'!AI154</f>
        <v>1</v>
      </c>
      <c r="V155" s="108"/>
      <c r="W155" s="108">
        <f>'R P- 2'!AU154</f>
        <v>1</v>
      </c>
      <c r="X155" s="108">
        <f>'R P- 2'!BA154</f>
        <v>1</v>
      </c>
      <c r="Y155" s="108">
        <f>'R P- 2'!BG154</f>
        <v>2</v>
      </c>
      <c r="Z155" s="116"/>
      <c r="AA155" s="108"/>
      <c r="AB155" s="108">
        <f>'R P - 3'!Q154</f>
        <v>2.6</v>
      </c>
      <c r="AC155" s="108">
        <f>'R P - 3'!W154</f>
        <v>0</v>
      </c>
      <c r="AD155" s="108">
        <f>'R P - 3'!AC154</f>
        <v>0</v>
      </c>
      <c r="AE155" s="108">
        <f>'R P - 3'!AI154</f>
        <v>0</v>
      </c>
      <c r="AF155" s="108"/>
      <c r="AG155" s="108">
        <f>'R P - 3'!AU154</f>
        <v>0</v>
      </c>
      <c r="AH155" s="108">
        <f>'R P - 3'!BA154</f>
        <v>0</v>
      </c>
      <c r="AI155" s="108">
        <f>'R P - 3'!BG154</f>
        <v>0</v>
      </c>
      <c r="AJ155" s="116"/>
      <c r="AK155" s="108"/>
      <c r="AL155" s="108">
        <f>'R P -4'!Q154</f>
        <v>2.4</v>
      </c>
      <c r="AM155" s="108">
        <f>'R P -4'!W154</f>
        <v>1</v>
      </c>
      <c r="AN155" s="108">
        <f>'R P -4'!AC154</f>
        <v>1</v>
      </c>
      <c r="AO155" s="108">
        <f>'R P -4'!AI154</f>
        <v>1</v>
      </c>
      <c r="AP155" s="108"/>
      <c r="AQ155" s="108">
        <f>'R P -4'!AU154</f>
        <v>1</v>
      </c>
      <c r="AR155" s="108">
        <f>'R P -4'!BA154</f>
        <v>1</v>
      </c>
      <c r="AS155" s="108">
        <f>'R P -4'!BG154</f>
        <v>1.5</v>
      </c>
      <c r="AT155" s="116"/>
      <c r="AU155" s="108"/>
      <c r="AV155" s="108">
        <f>'Reflection -1 '!R154</f>
        <v>2.6666666666666665</v>
      </c>
      <c r="AW155" s="108"/>
      <c r="AX155" s="108"/>
      <c r="AY155" s="108"/>
      <c r="AZ155" s="108"/>
      <c r="BA155" s="108"/>
      <c r="BB155" s="108">
        <f>'Reflection -1 '!BB154</f>
        <v>3.5</v>
      </c>
      <c r="BC155" s="116"/>
      <c r="BD155" s="108"/>
      <c r="BE155" s="108">
        <f>'Reflection -2'!Q154</f>
        <v>1</v>
      </c>
      <c r="BF155" s="108"/>
      <c r="BG155" s="108"/>
      <c r="BH155" s="108"/>
      <c r="BI155" s="108"/>
      <c r="BJ155" s="108"/>
      <c r="BK155" s="108">
        <f>'Reflection -2'!BA154</f>
        <v>2.5</v>
      </c>
      <c r="BL155" s="116"/>
      <c r="BM155" s="108"/>
      <c r="BN155" s="108">
        <f>'Reflection -3'!Q154</f>
        <v>3</v>
      </c>
      <c r="BO155" s="108"/>
      <c r="BP155" s="108"/>
      <c r="BQ155" s="108"/>
      <c r="BR155" s="108"/>
      <c r="BS155" s="108"/>
      <c r="BT155" s="108">
        <f>'Reflection -3'!BA154</f>
        <v>1.6666666666666667</v>
      </c>
      <c r="BU155" s="116"/>
      <c r="BV155" s="108"/>
      <c r="BW155" s="108">
        <f>'Reflection -3'!Q154</f>
        <v>3</v>
      </c>
      <c r="BX155" s="108"/>
      <c r="BY155" s="108"/>
      <c r="BZ155" s="108"/>
      <c r="CA155" s="108"/>
      <c r="CB155" s="108"/>
      <c r="CC155" s="108">
        <f>'Reflection -4'!BA154</f>
        <v>2.5</v>
      </c>
      <c r="CD155" s="116"/>
      <c r="CE155" s="108"/>
      <c r="CF155" s="108"/>
      <c r="CG155" s="108"/>
      <c r="CH155" s="108">
        <f>Table121516589[[#This Row],[Column30]]</f>
        <v>0</v>
      </c>
      <c r="CI155" s="108"/>
      <c r="CJ155" s="108"/>
      <c r="CK155" s="108">
        <f>Table121516589[[#This Row],[Column48]]</f>
        <v>0</v>
      </c>
      <c r="CL155" s="108">
        <f>Table121516589[[#This Row],[Column54]]</f>
        <v>0</v>
      </c>
      <c r="CM155" s="116"/>
      <c r="CN155" s="108"/>
      <c r="CO155" s="108"/>
      <c r="CP155" s="108"/>
      <c r="CQ155" s="108" t="e">
        <f>#REF!</f>
        <v>#REF!</v>
      </c>
      <c r="CR155" s="108"/>
      <c r="CS155" s="108"/>
      <c r="CT155" s="108" t="e">
        <f>#REF!</f>
        <v>#REF!</v>
      </c>
      <c r="CU155" s="108" t="e">
        <f>#REF!</f>
        <v>#REF!</v>
      </c>
      <c r="CV155" s="116"/>
      <c r="CW155" s="108"/>
      <c r="CX155" s="108"/>
      <c r="CY155" s="108"/>
      <c r="CZ155" s="108" t="e">
        <f>#REF!</f>
        <v>#REF!</v>
      </c>
      <c r="DA155" s="108"/>
      <c r="DB155" s="108"/>
      <c r="DC155" s="108" t="e">
        <f>#REF!</f>
        <v>#REF!</v>
      </c>
      <c r="DD155" s="108" t="e">
        <f>#REF!</f>
        <v>#REF!</v>
      </c>
      <c r="DE155" s="116"/>
      <c r="DF155" s="108"/>
      <c r="DG155" s="108"/>
      <c r="DH155" s="108"/>
      <c r="DI155" s="108">
        <f>'D W-4'!AS153</f>
        <v>0</v>
      </c>
      <c r="DJ155" s="108"/>
      <c r="DK155" s="108"/>
      <c r="DL155" s="108"/>
      <c r="DM155" s="108" t="e">
        <f>#REF!</f>
        <v>#REF!</v>
      </c>
      <c r="DN155" s="116"/>
      <c r="DO155" s="112">
        <v>0</v>
      </c>
      <c r="DP15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2.083333333333333</v>
      </c>
      <c r="DQ155" s="108">
        <f>AVERAGE(Table1104611172[[#This Row],[Column4]],Table1104611172[[#This Row],[Column13]],Table1104611172[[#This Row],[Column22]],Table1104611172[[#This Row],[Column31]])</f>
        <v>0.5</v>
      </c>
      <c r="DR15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5" s="108" t="e">
        <f>AVERAGE(Table1104611172[[#This Row],[Column6]],Table1104611172[[#This Row],[Column15]],Table1104611172[[#This Row],[Column24]],Table1104611172[[#This Row],[Column33]])</f>
        <v>#REF!</v>
      </c>
      <c r="DT155" s="112"/>
      <c r="DU15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5" s="108"/>
      <c r="DX155" s="108">
        <f>'R P -4'!CT155</f>
        <v>0</v>
      </c>
      <c r="DY155" s="107" t="e">
        <f>AVERAGE('Reflection -3'!CO155,'Reflection -2'!CN155,'R P -4'!CT155,'R P - 3'!CS155,'R P- 2'!CS155,#REF!)</f>
        <v>#REF!</v>
      </c>
      <c r="DZ155" s="107" t="e">
        <f>AVERAGE('Reflection -3'!CP155,'Reflection -2'!CO155,'R P- 2'!CT155,#REF!)</f>
        <v>#REF!</v>
      </c>
    </row>
    <row r="156" spans="1:130" ht="23.1" customHeight="1" x14ac:dyDescent="0.3">
      <c r="A156" s="5">
        <v>153</v>
      </c>
      <c r="B156" s="5" t="s">
        <v>384</v>
      </c>
      <c r="C156" s="14" t="s">
        <v>385</v>
      </c>
      <c r="D156" s="5" t="s">
        <v>449</v>
      </c>
      <c r="E156" s="5" t="s">
        <v>492</v>
      </c>
      <c r="F156" s="5" t="str">
        <f>REPT(CHAR(160),10)&amp;Table1104611172[[#This Row],[Column1]]</f>
        <v>          C</v>
      </c>
      <c r="G156" s="107"/>
      <c r="H156" s="107" t="str">
        <f>'RP 1'!Q155</f>
        <v>0</v>
      </c>
      <c r="I156" s="107" t="str">
        <f>'RP 1'!W155</f>
        <v>0</v>
      </c>
      <c r="J156" s="107" t="e">
        <f>'RP 1'!#REF!</f>
        <v>#REF!</v>
      </c>
      <c r="K156" s="107" t="e">
        <f>'RP 1'!#REF!</f>
        <v>#REF!</v>
      </c>
      <c r="L156" s="107"/>
      <c r="M156" s="107" t="str">
        <f>'RP 1'!AU155</f>
        <v>0</v>
      </c>
      <c r="N156" s="107" t="str">
        <f>'RP 1'!AZ155</f>
        <v>0</v>
      </c>
      <c r="O156" s="107" t="str">
        <f>'RP 1'!BG155</f>
        <v>0</v>
      </c>
      <c r="P156" s="109"/>
      <c r="Q156" s="107"/>
      <c r="R156" s="107" t="str">
        <f>'R P- 2'!Q155</f>
        <v>0</v>
      </c>
      <c r="S156" s="107" t="str">
        <f>'R P- 2'!W155</f>
        <v>0</v>
      </c>
      <c r="T156" s="107" t="str">
        <f>'R P- 2'!AC155</f>
        <v>0</v>
      </c>
      <c r="U156" s="107" t="str">
        <f>'R P- 2'!AI155</f>
        <v>0</v>
      </c>
      <c r="V156" s="107"/>
      <c r="W156" s="107" t="str">
        <f>'R P- 2'!AU155</f>
        <v>0</v>
      </c>
      <c r="X156" s="107" t="str">
        <f>'R P- 2'!BA155</f>
        <v>0</v>
      </c>
      <c r="Y156" s="107" t="str">
        <f>'R P- 2'!BG155</f>
        <v>0</v>
      </c>
      <c r="Z156" s="109"/>
      <c r="AA156" s="107"/>
      <c r="AB156" s="107">
        <f>'R P - 3'!Q155</f>
        <v>2</v>
      </c>
      <c r="AC156" s="107">
        <f>'R P - 3'!W155</f>
        <v>2</v>
      </c>
      <c r="AD156" s="107">
        <f>'R P - 3'!AC155</f>
        <v>1</v>
      </c>
      <c r="AE156" s="107">
        <f>'R P - 3'!AI155</f>
        <v>1.3333333333333333</v>
      </c>
      <c r="AF156" s="107"/>
      <c r="AG156" s="107">
        <f>'R P - 3'!AU155</f>
        <v>2</v>
      </c>
      <c r="AH156" s="107">
        <f>'R P - 3'!BA155</f>
        <v>2</v>
      </c>
      <c r="AI156" s="107">
        <f>'R P - 3'!BG155</f>
        <v>2</v>
      </c>
      <c r="AJ156" s="109"/>
      <c r="AK156" s="107"/>
      <c r="AL156" s="107" t="str">
        <f>'R P -4'!Q155</f>
        <v>0</v>
      </c>
      <c r="AM156" s="107" t="str">
        <f>'R P -4'!W155</f>
        <v>0</v>
      </c>
      <c r="AN156" s="107" t="str">
        <f>'R P -4'!AC155</f>
        <v>0</v>
      </c>
      <c r="AO156" s="107" t="str">
        <f>'R P -4'!AI155</f>
        <v>0</v>
      </c>
      <c r="AP156" s="107"/>
      <c r="AQ156" s="107" t="str">
        <f>'R P -4'!AU155</f>
        <v>0</v>
      </c>
      <c r="AR156" s="107" t="str">
        <f>'R P -4'!BA155</f>
        <v>0</v>
      </c>
      <c r="AS156" s="107" t="str">
        <f>'R P -4'!BG155</f>
        <v>0</v>
      </c>
      <c r="AT156" s="109"/>
      <c r="AU156" s="107"/>
      <c r="AV156" s="107" t="str">
        <f>'Reflection -1 '!R155</f>
        <v>0</v>
      </c>
      <c r="AW156" s="107"/>
      <c r="AX156" s="107"/>
      <c r="AY156" s="107"/>
      <c r="AZ156" s="107"/>
      <c r="BA156" s="107"/>
      <c r="BB156" s="107" t="str">
        <f>'Reflection -1 '!BB155</f>
        <v>0</v>
      </c>
      <c r="BC156" s="109"/>
      <c r="BD156" s="107"/>
      <c r="BE156" s="107" t="str">
        <f>'Reflection -2'!Q155</f>
        <v>0</v>
      </c>
      <c r="BF156" s="107"/>
      <c r="BG156" s="107"/>
      <c r="BH156" s="107"/>
      <c r="BI156" s="107"/>
      <c r="BJ156" s="107"/>
      <c r="BK156" s="107" t="str">
        <f>'Reflection -2'!BA155</f>
        <v>0</v>
      </c>
      <c r="BL156" s="109"/>
      <c r="BM156" s="107"/>
      <c r="BN156" s="107" t="str">
        <f>'Reflection -3'!Q155</f>
        <v>0</v>
      </c>
      <c r="BO156" s="107"/>
      <c r="BP156" s="107"/>
      <c r="BQ156" s="107"/>
      <c r="BR156" s="107"/>
      <c r="BS156" s="107"/>
      <c r="BT156" s="107" t="str">
        <f>'Reflection -3'!BA155</f>
        <v>0</v>
      </c>
      <c r="BU156" s="109"/>
      <c r="BV156" s="107"/>
      <c r="BW156" s="107" t="str">
        <f>'Reflection -3'!Q155</f>
        <v>0</v>
      </c>
      <c r="BX156" s="107"/>
      <c r="BY156" s="107"/>
      <c r="BZ156" s="107"/>
      <c r="CA156" s="107"/>
      <c r="CB156" s="107"/>
      <c r="CC156" s="107" t="str">
        <f>'Reflection -4'!BA155</f>
        <v>0</v>
      </c>
      <c r="CD156" s="109"/>
      <c r="CE156" s="107"/>
      <c r="CF156" s="107"/>
      <c r="CG156" s="107"/>
      <c r="CH156" s="107">
        <f>Table121516589[[#This Row],[Column30]]</f>
        <v>0</v>
      </c>
      <c r="CI156" s="107"/>
      <c r="CJ156" s="107"/>
      <c r="CK156" s="107">
        <f>Table121516589[[#This Row],[Column48]]</f>
        <v>0</v>
      </c>
      <c r="CL156" s="107">
        <f>Table121516589[[#This Row],[Column54]]</f>
        <v>0</v>
      </c>
      <c r="CM156" s="109"/>
      <c r="CN156" s="107"/>
      <c r="CO156" s="107"/>
      <c r="CP156" s="107"/>
      <c r="CQ156" s="107" t="e">
        <f>#REF!</f>
        <v>#REF!</v>
      </c>
      <c r="CR156" s="107"/>
      <c r="CS156" s="107"/>
      <c r="CT156" s="107" t="e">
        <f>#REF!</f>
        <v>#REF!</v>
      </c>
      <c r="CU156" s="107" t="e">
        <f>#REF!</f>
        <v>#REF!</v>
      </c>
      <c r="CV156" s="109"/>
      <c r="CW156" s="107"/>
      <c r="CX156" s="107"/>
      <c r="CY156" s="107"/>
      <c r="CZ156" s="107" t="e">
        <f>#REF!</f>
        <v>#REF!</v>
      </c>
      <c r="DA156" s="107"/>
      <c r="DB156" s="107"/>
      <c r="DC156" s="107" t="e">
        <f>#REF!</f>
        <v>#REF!</v>
      </c>
      <c r="DD156" s="107" t="e">
        <f>#REF!</f>
        <v>#REF!</v>
      </c>
      <c r="DE156" s="109"/>
      <c r="DF156" s="107"/>
      <c r="DG156" s="107"/>
      <c r="DH156" s="107"/>
      <c r="DI156" s="107">
        <f>'D W-4'!AS154</f>
        <v>0</v>
      </c>
      <c r="DJ156" s="107"/>
      <c r="DK156" s="107"/>
      <c r="DL156" s="107"/>
      <c r="DM156" s="107" t="e">
        <f>#REF!</f>
        <v>#REF!</v>
      </c>
      <c r="DN156" s="109"/>
      <c r="DO156" s="112">
        <v>0</v>
      </c>
      <c r="DP15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</v>
      </c>
      <c r="DQ156" s="107">
        <f>AVERAGE(Table1104611172[[#This Row],[Column4]],Table1104611172[[#This Row],[Column13]],Table1104611172[[#This Row],[Column22]],Table1104611172[[#This Row],[Column31]])</f>
        <v>2</v>
      </c>
      <c r="DR15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6" s="107" t="e">
        <f>AVERAGE(Table1104611172[[#This Row],[Column6]],Table1104611172[[#This Row],[Column15]],Table1104611172[[#This Row],[Column24]],Table1104611172[[#This Row],[Column33]])</f>
        <v>#REF!</v>
      </c>
      <c r="DT156" s="112"/>
      <c r="DU15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6" s="108"/>
      <c r="DX156" s="108">
        <f>'R P -4'!CT156</f>
        <v>0</v>
      </c>
      <c r="DY156" s="108" t="e">
        <f>AVERAGE('Reflection -3'!CO156,'Reflection -2'!CN156,'R P -4'!CT156,'R P - 3'!CS156,'R P- 2'!CS156,#REF!)</f>
        <v>#REF!</v>
      </c>
      <c r="DZ156" s="108" t="e">
        <f>AVERAGE('Reflection -3'!CP156,'Reflection -2'!CO156,'R P- 2'!CT156,#REF!)</f>
        <v>#REF!</v>
      </c>
    </row>
    <row r="157" spans="1:130" ht="23.1" customHeight="1" x14ac:dyDescent="0.3">
      <c r="A157" s="5">
        <v>154</v>
      </c>
      <c r="B157" s="5" t="s">
        <v>92</v>
      </c>
      <c r="C157" s="14" t="s">
        <v>93</v>
      </c>
      <c r="D157" s="5" t="s">
        <v>541</v>
      </c>
      <c r="E157" s="5" t="s">
        <v>34</v>
      </c>
      <c r="F157" s="5" t="str">
        <f>REPT(CHAR(160),10)&amp;Table1104611172[[#This Row],[Column1]]</f>
        <v>          A</v>
      </c>
      <c r="G157" s="108"/>
      <c r="H157" s="108">
        <f>'RP 1'!Q156</f>
        <v>2.6</v>
      </c>
      <c r="I157" s="108">
        <f>'RP 1'!W156</f>
        <v>2</v>
      </c>
      <c r="J157" s="108" t="e">
        <f>'RP 1'!#REF!</f>
        <v>#REF!</v>
      </c>
      <c r="K157" s="108" t="e">
        <f>'RP 1'!#REF!</f>
        <v>#REF!</v>
      </c>
      <c r="L157" s="108"/>
      <c r="M157" s="108">
        <f>'RP 1'!AU156</f>
        <v>1</v>
      </c>
      <c r="N157" s="108">
        <f>'RP 1'!AZ156</f>
        <v>3</v>
      </c>
      <c r="O157" s="108">
        <f>'RP 1'!BG156</f>
        <v>0</v>
      </c>
      <c r="P157" s="116"/>
      <c r="Q157" s="108"/>
      <c r="R157" s="108">
        <f>'R P- 2'!Q156</f>
        <v>2.6</v>
      </c>
      <c r="S157" s="108">
        <f>'R P- 2'!W156</f>
        <v>2</v>
      </c>
      <c r="T157" s="108">
        <f>'R P- 2'!AC156</f>
        <v>2</v>
      </c>
      <c r="U157" s="108">
        <f>'R P- 2'!AI156</f>
        <v>1</v>
      </c>
      <c r="V157" s="108"/>
      <c r="W157" s="108">
        <f>'R P- 2'!AU156</f>
        <v>1</v>
      </c>
      <c r="X157" s="108">
        <f>'R P- 2'!BA156</f>
        <v>3</v>
      </c>
      <c r="Y157" s="108">
        <f>'R P- 2'!BG156</f>
        <v>4</v>
      </c>
      <c r="Z157" s="116"/>
      <c r="AA157" s="108"/>
      <c r="AB157" s="108">
        <f>'R P - 3'!Q156</f>
        <v>0.6</v>
      </c>
      <c r="AC157" s="108">
        <f>'R P - 3'!W156</f>
        <v>0</v>
      </c>
      <c r="AD157" s="108">
        <f>'R P - 3'!AC156</f>
        <v>0</v>
      </c>
      <c r="AE157" s="108">
        <f>'R P - 3'!AI156</f>
        <v>0</v>
      </c>
      <c r="AF157" s="108"/>
      <c r="AG157" s="108">
        <f>'R P - 3'!AU156</f>
        <v>0</v>
      </c>
      <c r="AH157" s="108">
        <f>'R P - 3'!BA156</f>
        <v>0</v>
      </c>
      <c r="AI157" s="108">
        <f>'R P - 3'!BG156</f>
        <v>0</v>
      </c>
      <c r="AJ157" s="116"/>
      <c r="AK157" s="108"/>
      <c r="AL157" s="108">
        <f>'R P -4'!Q156</f>
        <v>2.4</v>
      </c>
      <c r="AM157" s="108">
        <f>'R P -4'!W156</f>
        <v>2.3333333333333335</v>
      </c>
      <c r="AN157" s="108">
        <f>'R P -4'!AC156</f>
        <v>1</v>
      </c>
      <c r="AO157" s="108">
        <f>'R P -4'!AI156</f>
        <v>1</v>
      </c>
      <c r="AP157" s="108"/>
      <c r="AQ157" s="108">
        <f>'R P -4'!AU156</f>
        <v>1</v>
      </c>
      <c r="AR157" s="108">
        <f>'R P -4'!BA156</f>
        <v>2</v>
      </c>
      <c r="AS157" s="108">
        <f>'R P -4'!BG156</f>
        <v>2</v>
      </c>
      <c r="AT157" s="116"/>
      <c r="AU157" s="108"/>
      <c r="AV157" s="108">
        <f>'Reflection -1 '!R156</f>
        <v>4</v>
      </c>
      <c r="AW157" s="108"/>
      <c r="AX157" s="108"/>
      <c r="AY157" s="108"/>
      <c r="AZ157" s="108"/>
      <c r="BA157" s="108"/>
      <c r="BB157" s="108">
        <f>'Reflection -1 '!BB156</f>
        <v>4.5</v>
      </c>
      <c r="BC157" s="116"/>
      <c r="BD157" s="108"/>
      <c r="BE157" s="108">
        <f>'Reflection -2'!Q156</f>
        <v>2.6666666666666665</v>
      </c>
      <c r="BF157" s="108"/>
      <c r="BG157" s="108"/>
      <c r="BH157" s="108"/>
      <c r="BI157" s="108"/>
      <c r="BJ157" s="108"/>
      <c r="BK157" s="108">
        <f>'Reflection -2'!BA156</f>
        <v>2.5</v>
      </c>
      <c r="BL157" s="116"/>
      <c r="BM157" s="108"/>
      <c r="BN157" s="108">
        <f>'Reflection -3'!Q156</f>
        <v>1.6666666666666667</v>
      </c>
      <c r="BO157" s="108"/>
      <c r="BP157" s="108"/>
      <c r="BQ157" s="108"/>
      <c r="BR157" s="108"/>
      <c r="BS157" s="108"/>
      <c r="BT157" s="108">
        <f>'Reflection -3'!BA156</f>
        <v>1.6666666666666667</v>
      </c>
      <c r="BU157" s="116"/>
      <c r="BV157" s="108"/>
      <c r="BW157" s="108">
        <f>'Reflection -3'!Q156</f>
        <v>1.6666666666666667</v>
      </c>
      <c r="BX157" s="108"/>
      <c r="BY157" s="108"/>
      <c r="BZ157" s="108"/>
      <c r="CA157" s="108"/>
      <c r="CB157" s="108"/>
      <c r="CC157" s="108">
        <f>'Reflection -4'!BA156</f>
        <v>2.5</v>
      </c>
      <c r="CD157" s="116"/>
      <c r="CE157" s="108"/>
      <c r="CF157" s="108"/>
      <c r="CG157" s="108"/>
      <c r="CH157" s="108">
        <f>Table121516589[[#This Row],[Column30]]</f>
        <v>0</v>
      </c>
      <c r="CI157" s="108"/>
      <c r="CJ157" s="108"/>
      <c r="CK157" s="108">
        <f>Table121516589[[#This Row],[Column48]]</f>
        <v>0</v>
      </c>
      <c r="CL157" s="108">
        <f>Table121516589[[#This Row],[Column54]]</f>
        <v>0</v>
      </c>
      <c r="CM157" s="116"/>
      <c r="CN157" s="108"/>
      <c r="CO157" s="108"/>
      <c r="CP157" s="108"/>
      <c r="CQ157" s="108" t="e">
        <f>#REF!</f>
        <v>#REF!</v>
      </c>
      <c r="CR157" s="108"/>
      <c r="CS157" s="108"/>
      <c r="CT157" s="108" t="e">
        <f>#REF!</f>
        <v>#REF!</v>
      </c>
      <c r="CU157" s="108" t="e">
        <f>#REF!</f>
        <v>#REF!</v>
      </c>
      <c r="CV157" s="116"/>
      <c r="CW157" s="108"/>
      <c r="CX157" s="108"/>
      <c r="CY157" s="108"/>
      <c r="CZ157" s="108" t="e">
        <f>#REF!</f>
        <v>#REF!</v>
      </c>
      <c r="DA157" s="108"/>
      <c r="DB157" s="108"/>
      <c r="DC157" s="108" t="e">
        <f>#REF!</f>
        <v>#REF!</v>
      </c>
      <c r="DD157" s="108" t="e">
        <f>#REF!</f>
        <v>#REF!</v>
      </c>
      <c r="DE157" s="116"/>
      <c r="DF157" s="108"/>
      <c r="DG157" s="108"/>
      <c r="DH157" s="108"/>
      <c r="DI157" s="108">
        <f>'D W-4'!AS155</f>
        <v>0</v>
      </c>
      <c r="DJ157" s="108"/>
      <c r="DK157" s="108"/>
      <c r="DL157" s="108"/>
      <c r="DM157" s="108" t="e">
        <f>#REF!</f>
        <v>#REF!</v>
      </c>
      <c r="DN157" s="116"/>
      <c r="DO157" s="112">
        <v>0</v>
      </c>
      <c r="DP15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2.2749999999999999</v>
      </c>
      <c r="DQ157" s="108">
        <f>AVERAGE(Table1104611172[[#This Row],[Column4]],Table1104611172[[#This Row],[Column13]],Table1104611172[[#This Row],[Column22]],Table1104611172[[#This Row],[Column31]])</f>
        <v>1.5833333333333335</v>
      </c>
      <c r="DR15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7" s="108" t="e">
        <f>AVERAGE(Table1104611172[[#This Row],[Column6]],Table1104611172[[#This Row],[Column15]],Table1104611172[[#This Row],[Column24]],Table1104611172[[#This Row],[Column33]])</f>
        <v>#REF!</v>
      </c>
      <c r="DT157" s="112"/>
      <c r="DU15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7" s="108"/>
      <c r="DX157" s="108">
        <f>'R P -4'!CT157</f>
        <v>0</v>
      </c>
      <c r="DY157" s="107" t="e">
        <f>AVERAGE('Reflection -3'!CO157,'Reflection -2'!CN157,'R P -4'!CT157,'R P - 3'!CS157,'R P- 2'!CS157,#REF!)</f>
        <v>#REF!</v>
      </c>
      <c r="DZ157" s="107" t="e">
        <f>AVERAGE('Reflection -3'!CP157,'Reflection -2'!CO157,'R P- 2'!CT157,#REF!)</f>
        <v>#REF!</v>
      </c>
    </row>
    <row r="158" spans="1:130" ht="23.1" customHeight="1" x14ac:dyDescent="0.3">
      <c r="A158" s="5">
        <v>155</v>
      </c>
      <c r="B158" s="5" t="s">
        <v>187</v>
      </c>
      <c r="C158" s="14" t="s">
        <v>188</v>
      </c>
      <c r="D158" s="5" t="s">
        <v>541</v>
      </c>
      <c r="E158" s="5" t="s">
        <v>160</v>
      </c>
      <c r="F158" s="5" t="str">
        <f>REPT(CHAR(160),10)&amp;Table1104611172[[#This Row],[Column1]]</f>
        <v>          B</v>
      </c>
      <c r="G158" s="107"/>
      <c r="H158" s="107">
        <f>'RP 1'!Q157</f>
        <v>2.8</v>
      </c>
      <c r="I158" s="107">
        <f>'RP 1'!W157</f>
        <v>2</v>
      </c>
      <c r="J158" s="107" t="e">
        <f>'RP 1'!#REF!</f>
        <v>#REF!</v>
      </c>
      <c r="K158" s="107" t="e">
        <f>'RP 1'!#REF!</f>
        <v>#REF!</v>
      </c>
      <c r="L158" s="107"/>
      <c r="M158" s="107">
        <f>'RP 1'!AU157</f>
        <v>2</v>
      </c>
      <c r="N158" s="107">
        <f>'RP 1'!AZ157</f>
        <v>0</v>
      </c>
      <c r="O158" s="107">
        <f>'RP 1'!BG157</f>
        <v>0</v>
      </c>
      <c r="P158" s="109"/>
      <c r="Q158" s="107"/>
      <c r="R158" s="107">
        <f>'R P- 2'!Q157</f>
        <v>2.6</v>
      </c>
      <c r="S158" s="107">
        <f>'R P- 2'!W157</f>
        <v>2.6666666666666665</v>
      </c>
      <c r="T158" s="107">
        <f>'R P- 2'!AC157</f>
        <v>2.5</v>
      </c>
      <c r="U158" s="107">
        <f>'R P- 2'!AI157</f>
        <v>2.5</v>
      </c>
      <c r="V158" s="107"/>
      <c r="W158" s="107">
        <f>'R P- 2'!AU157</f>
        <v>3</v>
      </c>
      <c r="X158" s="107">
        <f>'R P- 2'!BA157</f>
        <v>2.6666666666666665</v>
      </c>
      <c r="Y158" s="107">
        <f>'R P- 2'!BG157</f>
        <v>2</v>
      </c>
      <c r="Z158" s="109"/>
      <c r="AA158" s="107"/>
      <c r="AB158" s="107" t="str">
        <f>'R P - 3'!Q157</f>
        <v>0</v>
      </c>
      <c r="AC158" s="107" t="str">
        <f>'R P - 3'!W157</f>
        <v>0</v>
      </c>
      <c r="AD158" s="107">
        <f>'R P - 3'!AC157</f>
        <v>0</v>
      </c>
      <c r="AE158" s="107" t="str">
        <f>'R P - 3'!AI157</f>
        <v>0</v>
      </c>
      <c r="AF158" s="107"/>
      <c r="AG158" s="107" t="str">
        <f>'R P - 3'!AU157</f>
        <v>0</v>
      </c>
      <c r="AH158" s="107" t="str">
        <f>'R P - 3'!BA157</f>
        <v>0</v>
      </c>
      <c r="AI158" s="107" t="str">
        <f>'R P - 3'!BG157</f>
        <v>0</v>
      </c>
      <c r="AJ158" s="109"/>
      <c r="AK158" s="107"/>
      <c r="AL158" s="107" t="str">
        <f>'R P -4'!Q157</f>
        <v>0</v>
      </c>
      <c r="AM158" s="107" t="str">
        <f>'R P -4'!W157</f>
        <v>0</v>
      </c>
      <c r="AN158" s="107" t="str">
        <f>'R P -4'!AC157</f>
        <v>0</v>
      </c>
      <c r="AO158" s="107" t="str">
        <f>'R P -4'!AI157</f>
        <v>0</v>
      </c>
      <c r="AP158" s="107"/>
      <c r="AQ158" s="107" t="str">
        <f>'R P -4'!AU157</f>
        <v>0</v>
      </c>
      <c r="AR158" s="107" t="str">
        <f>'R P -4'!BA157</f>
        <v>0</v>
      </c>
      <c r="AS158" s="107" t="str">
        <f>'R P -4'!BG157</f>
        <v>0</v>
      </c>
      <c r="AT158" s="109"/>
      <c r="AU158" s="107"/>
      <c r="AV158" s="107">
        <f>'Reflection -1 '!R157</f>
        <v>4</v>
      </c>
      <c r="AW158" s="107"/>
      <c r="AX158" s="107"/>
      <c r="AY158" s="107"/>
      <c r="AZ158" s="107"/>
      <c r="BA158" s="107"/>
      <c r="BB158" s="107">
        <f>'Reflection -1 '!BB157</f>
        <v>4.5</v>
      </c>
      <c r="BC158" s="109"/>
      <c r="BD158" s="107"/>
      <c r="BE158" s="107">
        <f>'Reflection -2'!Q157</f>
        <v>2.6666666666666665</v>
      </c>
      <c r="BF158" s="107"/>
      <c r="BG158" s="107"/>
      <c r="BH158" s="107"/>
      <c r="BI158" s="107"/>
      <c r="BJ158" s="107"/>
      <c r="BK158" s="107">
        <f>'Reflection -2'!BA157</f>
        <v>2.5</v>
      </c>
      <c r="BL158" s="109"/>
      <c r="BM158" s="107"/>
      <c r="BN158" s="107">
        <f>'Reflection -3'!Q157</f>
        <v>1.6666666666666667</v>
      </c>
      <c r="BO158" s="107"/>
      <c r="BP158" s="107"/>
      <c r="BQ158" s="107"/>
      <c r="BR158" s="107"/>
      <c r="BS158" s="107"/>
      <c r="BT158" s="107">
        <f>'Reflection -3'!BA157</f>
        <v>1.6666666666666667</v>
      </c>
      <c r="BU158" s="109"/>
      <c r="BV158" s="107"/>
      <c r="BW158" s="107">
        <f>'Reflection -3'!Q157</f>
        <v>1.6666666666666667</v>
      </c>
      <c r="BX158" s="107"/>
      <c r="BY158" s="107"/>
      <c r="BZ158" s="107"/>
      <c r="CA158" s="107"/>
      <c r="CB158" s="107"/>
      <c r="CC158" s="107">
        <f>'Reflection -4'!BA157</f>
        <v>2.5</v>
      </c>
      <c r="CD158" s="109"/>
      <c r="CE158" s="107"/>
      <c r="CF158" s="107"/>
      <c r="CG158" s="107"/>
      <c r="CH158" s="107">
        <f>Table121516589[[#This Row],[Column30]]</f>
        <v>0</v>
      </c>
      <c r="CI158" s="107"/>
      <c r="CJ158" s="107"/>
      <c r="CK158" s="107">
        <f>Table121516589[[#This Row],[Column48]]</f>
        <v>0</v>
      </c>
      <c r="CL158" s="107">
        <f>Table121516589[[#This Row],[Column54]]</f>
        <v>0</v>
      </c>
      <c r="CM158" s="109"/>
      <c r="CN158" s="107"/>
      <c r="CO158" s="107"/>
      <c r="CP158" s="107"/>
      <c r="CQ158" s="107" t="e">
        <f>#REF!</f>
        <v>#REF!</v>
      </c>
      <c r="CR158" s="107"/>
      <c r="CS158" s="107"/>
      <c r="CT158" s="107" t="e">
        <f>#REF!</f>
        <v>#REF!</v>
      </c>
      <c r="CU158" s="107" t="e">
        <f>#REF!</f>
        <v>#REF!</v>
      </c>
      <c r="CV158" s="109"/>
      <c r="CW158" s="107"/>
      <c r="CX158" s="107"/>
      <c r="CY158" s="107"/>
      <c r="CZ158" s="107" t="e">
        <f>#REF!</f>
        <v>#REF!</v>
      </c>
      <c r="DA158" s="107"/>
      <c r="DB158" s="107"/>
      <c r="DC158" s="107" t="e">
        <f>#REF!</f>
        <v>#REF!</v>
      </c>
      <c r="DD158" s="107" t="e">
        <f>#REF!</f>
        <v>#REF!</v>
      </c>
      <c r="DE158" s="109"/>
      <c r="DF158" s="107"/>
      <c r="DG158" s="107"/>
      <c r="DH158" s="107"/>
      <c r="DI158" s="107">
        <f>'D W-4'!AS156</f>
        <v>0</v>
      </c>
      <c r="DJ158" s="107"/>
      <c r="DK158" s="107"/>
      <c r="DL158" s="107"/>
      <c r="DM158" s="107" t="e">
        <f>#REF!</f>
        <v>#REF!</v>
      </c>
      <c r="DN158" s="109"/>
      <c r="DO158" s="112">
        <v>0</v>
      </c>
      <c r="DP15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2.5666666666666664</v>
      </c>
      <c r="DQ158" s="107">
        <f>AVERAGE(Table1104611172[[#This Row],[Column4]],Table1104611172[[#This Row],[Column13]],Table1104611172[[#This Row],[Column22]],Table1104611172[[#This Row],[Column31]])</f>
        <v>2.333333333333333</v>
      </c>
      <c r="DR15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8" s="107" t="e">
        <f>AVERAGE(Table1104611172[[#This Row],[Column6]],Table1104611172[[#This Row],[Column15]],Table1104611172[[#This Row],[Column24]],Table1104611172[[#This Row],[Column33]])</f>
        <v>#REF!</v>
      </c>
      <c r="DT158" s="112"/>
      <c r="DU15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8" s="108"/>
      <c r="DX158" s="108">
        <f>'R P -4'!CT158</f>
        <v>0</v>
      </c>
      <c r="DY158" s="108" t="e">
        <f>AVERAGE('Reflection -3'!CO158,'Reflection -2'!CN158,'R P -4'!CT158,'R P - 3'!CS158,'R P- 2'!CS158,#REF!)</f>
        <v>#REF!</v>
      </c>
      <c r="DZ158" s="108" t="e">
        <f>AVERAGE('Reflection -3'!CP158,'Reflection -2'!CO158,'R P- 2'!CT158,#REF!)</f>
        <v>#REF!</v>
      </c>
    </row>
    <row r="159" spans="1:130" ht="23.1" customHeight="1" x14ac:dyDescent="0.3">
      <c r="A159" s="5">
        <v>156</v>
      </c>
      <c r="B159" s="5" t="s">
        <v>173</v>
      </c>
      <c r="C159" s="14" t="s">
        <v>174</v>
      </c>
      <c r="D159" s="5" t="s">
        <v>449</v>
      </c>
      <c r="E159" s="5" t="s">
        <v>160</v>
      </c>
      <c r="F159" s="5" t="str">
        <f>REPT(CHAR(160),10)&amp;Table1104611172[[#This Row],[Column1]]</f>
        <v>          B</v>
      </c>
      <c r="G159" s="108"/>
      <c r="H159" s="108">
        <f>'RP 1'!Q158</f>
        <v>1</v>
      </c>
      <c r="I159" s="108">
        <f>'RP 1'!W158</f>
        <v>1</v>
      </c>
      <c r="J159" s="108" t="e">
        <f>'RP 1'!#REF!</f>
        <v>#REF!</v>
      </c>
      <c r="K159" s="108" t="e">
        <f>'RP 1'!#REF!</f>
        <v>#REF!</v>
      </c>
      <c r="L159" s="108"/>
      <c r="M159" s="108">
        <f>'RP 1'!AU158</f>
        <v>1</v>
      </c>
      <c r="N159" s="108">
        <f>'RP 1'!AZ158</f>
        <v>0</v>
      </c>
      <c r="O159" s="108">
        <f>'RP 1'!BG158</f>
        <v>0</v>
      </c>
      <c r="P159" s="116"/>
      <c r="Q159" s="108"/>
      <c r="R159" s="108">
        <f>'R P- 2'!Q158</f>
        <v>1</v>
      </c>
      <c r="S159" s="108">
        <f>'R P- 2'!W158</f>
        <v>1</v>
      </c>
      <c r="T159" s="108">
        <f>'R P- 2'!AC158</f>
        <v>1</v>
      </c>
      <c r="U159" s="108">
        <f>'R P- 2'!AI158</f>
        <v>1</v>
      </c>
      <c r="V159" s="108"/>
      <c r="W159" s="108">
        <f>'R P- 2'!AU158</f>
        <v>1</v>
      </c>
      <c r="X159" s="108">
        <f>'R P- 2'!BA158</f>
        <v>0.91666666666666663</v>
      </c>
      <c r="Y159" s="108">
        <f>'R P- 2'!BG158</f>
        <v>1</v>
      </c>
      <c r="Z159" s="116"/>
      <c r="AA159" s="108"/>
      <c r="AB159" s="108" t="str">
        <f>'R P - 3'!Q158</f>
        <v>0</v>
      </c>
      <c r="AC159" s="108" t="str">
        <f>'R P - 3'!W158</f>
        <v>0</v>
      </c>
      <c r="AD159" s="108">
        <f>'R P - 3'!AC158</f>
        <v>0</v>
      </c>
      <c r="AE159" s="108" t="str">
        <f>'R P - 3'!AI158</f>
        <v>0</v>
      </c>
      <c r="AF159" s="108"/>
      <c r="AG159" s="108" t="str">
        <f>'R P - 3'!AU158</f>
        <v>0</v>
      </c>
      <c r="AH159" s="108" t="str">
        <f>'R P - 3'!BA158</f>
        <v>0</v>
      </c>
      <c r="AI159" s="108" t="str">
        <f>'R P - 3'!BG158</f>
        <v>0</v>
      </c>
      <c r="AJ159" s="116"/>
      <c r="AK159" s="108"/>
      <c r="AL159" s="108" t="str">
        <f>'R P -4'!Q158</f>
        <v>0</v>
      </c>
      <c r="AM159" s="108" t="str">
        <f>'R P -4'!W158</f>
        <v>0</v>
      </c>
      <c r="AN159" s="108" t="str">
        <f>'R P -4'!AC158</f>
        <v>0</v>
      </c>
      <c r="AO159" s="108" t="str">
        <f>'R P -4'!AI158</f>
        <v>0</v>
      </c>
      <c r="AP159" s="108"/>
      <c r="AQ159" s="108" t="str">
        <f>'R P -4'!AU158</f>
        <v>0</v>
      </c>
      <c r="AR159" s="108" t="str">
        <f>'R P -4'!BA158</f>
        <v>0</v>
      </c>
      <c r="AS159" s="108" t="str">
        <f>'R P -4'!BG158</f>
        <v>0</v>
      </c>
      <c r="AT159" s="116"/>
      <c r="AU159" s="108"/>
      <c r="AV159" s="108">
        <f>'Reflection -1 '!R158</f>
        <v>3</v>
      </c>
      <c r="AW159" s="108"/>
      <c r="AX159" s="108"/>
      <c r="AY159" s="108"/>
      <c r="AZ159" s="108"/>
      <c r="BA159" s="108"/>
      <c r="BB159" s="108">
        <f>'Reflection -1 '!BB158</f>
        <v>3.5</v>
      </c>
      <c r="BC159" s="116"/>
      <c r="BD159" s="108"/>
      <c r="BE159" s="108">
        <f>'Reflection -2'!Q158</f>
        <v>4</v>
      </c>
      <c r="BF159" s="108"/>
      <c r="BG159" s="108"/>
      <c r="BH159" s="108"/>
      <c r="BI159" s="108"/>
      <c r="BJ159" s="108"/>
      <c r="BK159" s="108">
        <f>'Reflection -2'!BA158</f>
        <v>2.5</v>
      </c>
      <c r="BL159" s="116"/>
      <c r="BM159" s="108"/>
      <c r="BN159" s="108">
        <f>'Reflection -3'!Q158</f>
        <v>3.6666666666666665</v>
      </c>
      <c r="BO159" s="108"/>
      <c r="BP159" s="108"/>
      <c r="BQ159" s="108"/>
      <c r="BR159" s="108"/>
      <c r="BS159" s="108"/>
      <c r="BT159" s="108">
        <f>'Reflection -3'!BA158</f>
        <v>1.6666666666666667</v>
      </c>
      <c r="BU159" s="116"/>
      <c r="BV159" s="108"/>
      <c r="BW159" s="108">
        <f>'Reflection -3'!Q158</f>
        <v>3.6666666666666665</v>
      </c>
      <c r="BX159" s="108"/>
      <c r="BY159" s="108"/>
      <c r="BZ159" s="108"/>
      <c r="CA159" s="108"/>
      <c r="CB159" s="108"/>
      <c r="CC159" s="108">
        <f>'Reflection -4'!BA158</f>
        <v>2.5</v>
      </c>
      <c r="CD159" s="116"/>
      <c r="CE159" s="108"/>
      <c r="CF159" s="108"/>
      <c r="CG159" s="108"/>
      <c r="CH159" s="108">
        <f>Table121516589[[#This Row],[Column30]]</f>
        <v>0</v>
      </c>
      <c r="CI159" s="108"/>
      <c r="CJ159" s="108"/>
      <c r="CK159" s="108">
        <f>Table121516589[[#This Row],[Column48]]</f>
        <v>0</v>
      </c>
      <c r="CL159" s="108">
        <f>Table121516589[[#This Row],[Column54]]</f>
        <v>0</v>
      </c>
      <c r="CM159" s="116"/>
      <c r="CN159" s="108"/>
      <c r="CO159" s="108"/>
      <c r="CP159" s="108"/>
      <c r="CQ159" s="108" t="e">
        <f>#REF!</f>
        <v>#REF!</v>
      </c>
      <c r="CR159" s="108"/>
      <c r="CS159" s="108"/>
      <c r="CT159" s="108" t="e">
        <f>#REF!</f>
        <v>#REF!</v>
      </c>
      <c r="CU159" s="108" t="e">
        <f>#REF!</f>
        <v>#REF!</v>
      </c>
      <c r="CV159" s="116"/>
      <c r="CW159" s="108"/>
      <c r="CX159" s="108"/>
      <c r="CY159" s="108"/>
      <c r="CZ159" s="108" t="e">
        <f>#REF!</f>
        <v>#REF!</v>
      </c>
      <c r="DA159" s="108"/>
      <c r="DB159" s="108"/>
      <c r="DC159" s="108" t="e">
        <f>#REF!</f>
        <v>#REF!</v>
      </c>
      <c r="DD159" s="108" t="e">
        <f>#REF!</f>
        <v>#REF!</v>
      </c>
      <c r="DE159" s="116"/>
      <c r="DF159" s="108"/>
      <c r="DG159" s="108"/>
      <c r="DH159" s="108"/>
      <c r="DI159" s="108">
        <f>'D W-4'!AS157</f>
        <v>0</v>
      </c>
      <c r="DJ159" s="108"/>
      <c r="DK159" s="108"/>
      <c r="DL159" s="108"/>
      <c r="DM159" s="108" t="e">
        <f>#REF!</f>
        <v>#REF!</v>
      </c>
      <c r="DN159" s="116"/>
      <c r="DO159" s="112">
        <v>0</v>
      </c>
      <c r="DP15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2.7222222222222219</v>
      </c>
      <c r="DQ159" s="108">
        <f>AVERAGE(Table1104611172[[#This Row],[Column4]],Table1104611172[[#This Row],[Column13]],Table1104611172[[#This Row],[Column22]],Table1104611172[[#This Row],[Column31]])</f>
        <v>1</v>
      </c>
      <c r="DR15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59" s="108" t="e">
        <f>AVERAGE(Table1104611172[[#This Row],[Column6]],Table1104611172[[#This Row],[Column15]],Table1104611172[[#This Row],[Column24]],Table1104611172[[#This Row],[Column33]])</f>
        <v>#REF!</v>
      </c>
      <c r="DT159" s="112"/>
      <c r="DU15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5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59" s="108"/>
      <c r="DX159" s="108">
        <f>'R P -4'!CT159</f>
        <v>0</v>
      </c>
      <c r="DY159" s="107" t="e">
        <f>AVERAGE('Reflection -3'!CO159,'Reflection -2'!CN159,'R P -4'!CT159,'R P - 3'!CS159,'R P- 2'!CS159,#REF!)</f>
        <v>#REF!</v>
      </c>
      <c r="DZ159" s="107" t="e">
        <f>AVERAGE('Reflection -3'!CP159,'Reflection -2'!CO159,'R P- 2'!CT159,#REF!)</f>
        <v>#REF!</v>
      </c>
    </row>
    <row r="160" spans="1:130" ht="23.1" customHeight="1" x14ac:dyDescent="0.3">
      <c r="A160" s="5">
        <v>157</v>
      </c>
      <c r="B160" s="5" t="s">
        <v>204</v>
      </c>
      <c r="C160" s="14" t="s">
        <v>205</v>
      </c>
      <c r="D160" s="5" t="s">
        <v>449</v>
      </c>
      <c r="E160" s="5" t="s">
        <v>160</v>
      </c>
      <c r="F160" s="5" t="str">
        <f>REPT(CHAR(160),10)&amp;Table1104611172[[#This Row],[Column1]]</f>
        <v>          B</v>
      </c>
      <c r="G160" s="107"/>
      <c r="H160" s="107">
        <f>'RP 1'!Q159</f>
        <v>2</v>
      </c>
      <c r="I160" s="107">
        <f>'RP 1'!W159</f>
        <v>2</v>
      </c>
      <c r="J160" s="107" t="e">
        <f>'RP 1'!#REF!</f>
        <v>#REF!</v>
      </c>
      <c r="K160" s="107" t="e">
        <f>'RP 1'!#REF!</f>
        <v>#REF!</v>
      </c>
      <c r="L160" s="107"/>
      <c r="M160" s="107">
        <f>'RP 1'!AU159</f>
        <v>2</v>
      </c>
      <c r="N160" s="107">
        <f>'RP 1'!AZ159</f>
        <v>0</v>
      </c>
      <c r="O160" s="107">
        <f>'RP 1'!BG159</f>
        <v>0</v>
      </c>
      <c r="P160" s="109"/>
      <c r="Q160" s="107"/>
      <c r="R160" s="107">
        <f>'R P- 2'!Q159</f>
        <v>2</v>
      </c>
      <c r="S160" s="107">
        <f>'R P- 2'!W159</f>
        <v>2</v>
      </c>
      <c r="T160" s="107">
        <f>'R P- 2'!AC159</f>
        <v>2</v>
      </c>
      <c r="U160" s="107">
        <f>'R P- 2'!AI159</f>
        <v>2</v>
      </c>
      <c r="V160" s="107"/>
      <c r="W160" s="107">
        <f>'R P- 2'!AU159</f>
        <v>2</v>
      </c>
      <c r="X160" s="107">
        <f>'R P- 2'!BA159</f>
        <v>1.8333333333333333</v>
      </c>
      <c r="Y160" s="107">
        <f>'R P- 2'!BG159</f>
        <v>2</v>
      </c>
      <c r="Z160" s="109"/>
      <c r="AA160" s="107"/>
      <c r="AB160" s="107" t="str">
        <f>'R P - 3'!Q159</f>
        <v>0</v>
      </c>
      <c r="AC160" s="107" t="str">
        <f>'R P - 3'!W159</f>
        <v>0</v>
      </c>
      <c r="AD160" s="107">
        <f>'R P - 3'!AC159</f>
        <v>0</v>
      </c>
      <c r="AE160" s="107" t="str">
        <f>'R P - 3'!AI159</f>
        <v>0</v>
      </c>
      <c r="AF160" s="107"/>
      <c r="AG160" s="107" t="str">
        <f>'R P - 3'!AU159</f>
        <v>0</v>
      </c>
      <c r="AH160" s="107" t="str">
        <f>'R P - 3'!BA159</f>
        <v>0</v>
      </c>
      <c r="AI160" s="107" t="str">
        <f>'R P - 3'!BG159</f>
        <v>0</v>
      </c>
      <c r="AJ160" s="109"/>
      <c r="AK160" s="107"/>
      <c r="AL160" s="107" t="str">
        <f>'R P -4'!Q159</f>
        <v>0</v>
      </c>
      <c r="AM160" s="107" t="str">
        <f>'R P -4'!W159</f>
        <v>0</v>
      </c>
      <c r="AN160" s="107" t="str">
        <f>'R P -4'!AC159</f>
        <v>0</v>
      </c>
      <c r="AO160" s="107" t="str">
        <f>'R P -4'!AI159</f>
        <v>0</v>
      </c>
      <c r="AP160" s="107"/>
      <c r="AQ160" s="107" t="str">
        <f>'R P -4'!AU159</f>
        <v>0</v>
      </c>
      <c r="AR160" s="107" t="str">
        <f>'R P -4'!BA159</f>
        <v>0</v>
      </c>
      <c r="AS160" s="107" t="str">
        <f>'R P -4'!BG159</f>
        <v>0</v>
      </c>
      <c r="AT160" s="109"/>
      <c r="AU160" s="107"/>
      <c r="AV160" s="107">
        <f>'Reflection -1 '!R159</f>
        <v>2.6666666666666665</v>
      </c>
      <c r="AW160" s="107"/>
      <c r="AX160" s="107"/>
      <c r="AY160" s="107"/>
      <c r="AZ160" s="107"/>
      <c r="BA160" s="107"/>
      <c r="BB160" s="107">
        <f>'Reflection -1 '!BB159</f>
        <v>3.5</v>
      </c>
      <c r="BC160" s="109"/>
      <c r="BD160" s="107"/>
      <c r="BE160" s="107">
        <f>'Reflection -2'!Q159</f>
        <v>0</v>
      </c>
      <c r="BF160" s="107"/>
      <c r="BG160" s="107"/>
      <c r="BH160" s="107"/>
      <c r="BI160" s="107"/>
      <c r="BJ160" s="107"/>
      <c r="BK160" s="107">
        <f>'Reflection -2'!BA159</f>
        <v>0</v>
      </c>
      <c r="BL160" s="109"/>
      <c r="BM160" s="107"/>
      <c r="BN160" s="107">
        <f>'Reflection -3'!Q159</f>
        <v>0</v>
      </c>
      <c r="BO160" s="107"/>
      <c r="BP160" s="107"/>
      <c r="BQ160" s="107"/>
      <c r="BR160" s="107"/>
      <c r="BS160" s="107"/>
      <c r="BT160" s="107">
        <f>'Reflection -3'!BA159</f>
        <v>0</v>
      </c>
      <c r="BU160" s="109"/>
      <c r="BV160" s="107"/>
      <c r="BW160" s="107">
        <f>'Reflection -3'!Q159</f>
        <v>0</v>
      </c>
      <c r="BX160" s="107"/>
      <c r="BY160" s="107"/>
      <c r="BZ160" s="107"/>
      <c r="CA160" s="107"/>
      <c r="CB160" s="107"/>
      <c r="CC160" s="107">
        <f>'Reflection -4'!BA159</f>
        <v>0</v>
      </c>
      <c r="CD160" s="109"/>
      <c r="CE160" s="107"/>
      <c r="CF160" s="107"/>
      <c r="CG160" s="107"/>
      <c r="CH160" s="107">
        <f>Table121516589[[#This Row],[Column30]]</f>
        <v>0</v>
      </c>
      <c r="CI160" s="107"/>
      <c r="CJ160" s="107"/>
      <c r="CK160" s="107">
        <f>Table121516589[[#This Row],[Column48]]</f>
        <v>0</v>
      </c>
      <c r="CL160" s="107">
        <f>Table121516589[[#This Row],[Column54]]</f>
        <v>0</v>
      </c>
      <c r="CM160" s="109"/>
      <c r="CN160" s="107"/>
      <c r="CO160" s="107"/>
      <c r="CP160" s="107"/>
      <c r="CQ160" s="107" t="e">
        <f>#REF!</f>
        <v>#REF!</v>
      </c>
      <c r="CR160" s="107"/>
      <c r="CS160" s="107"/>
      <c r="CT160" s="107" t="e">
        <f>#REF!</f>
        <v>#REF!</v>
      </c>
      <c r="CU160" s="107" t="e">
        <f>#REF!</f>
        <v>#REF!</v>
      </c>
      <c r="CV160" s="109"/>
      <c r="CW160" s="107"/>
      <c r="CX160" s="107"/>
      <c r="CY160" s="107"/>
      <c r="CZ160" s="107" t="e">
        <f>#REF!</f>
        <v>#REF!</v>
      </c>
      <c r="DA160" s="107"/>
      <c r="DB160" s="107"/>
      <c r="DC160" s="107" t="e">
        <f>#REF!</f>
        <v>#REF!</v>
      </c>
      <c r="DD160" s="107" t="e">
        <f>#REF!</f>
        <v>#REF!</v>
      </c>
      <c r="DE160" s="109"/>
      <c r="DF160" s="107"/>
      <c r="DG160" s="107"/>
      <c r="DH160" s="107"/>
      <c r="DI160" s="107">
        <f>'D W-4'!AS158</f>
        <v>0</v>
      </c>
      <c r="DJ160" s="107"/>
      <c r="DK160" s="107"/>
      <c r="DL160" s="107"/>
      <c r="DM160" s="107" t="e">
        <f>#REF!</f>
        <v>#REF!</v>
      </c>
      <c r="DN160" s="109"/>
      <c r="DO160" s="112">
        <v>0</v>
      </c>
      <c r="DP16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1.1111111111111109</v>
      </c>
      <c r="DQ160" s="107">
        <f>AVERAGE(Table1104611172[[#This Row],[Column4]],Table1104611172[[#This Row],[Column13]],Table1104611172[[#This Row],[Column22]],Table1104611172[[#This Row],[Column31]])</f>
        <v>2</v>
      </c>
      <c r="DR16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0" s="107" t="e">
        <f>AVERAGE(Table1104611172[[#This Row],[Column6]],Table1104611172[[#This Row],[Column15]],Table1104611172[[#This Row],[Column24]],Table1104611172[[#This Row],[Column33]])</f>
        <v>#REF!</v>
      </c>
      <c r="DT160" s="112"/>
      <c r="DU16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0" s="108"/>
      <c r="DX160" s="108">
        <f>'R P -4'!CT160</f>
        <v>0</v>
      </c>
      <c r="DY160" s="108" t="e">
        <f>AVERAGE('Reflection -3'!CO160,'Reflection -2'!CN160,'R P -4'!CT160,'R P - 3'!CS160,'R P- 2'!CS160,#REF!)</f>
        <v>#REF!</v>
      </c>
      <c r="DZ160" s="108" t="e">
        <f>AVERAGE('Reflection -3'!CP160,'Reflection -2'!CO160,'R P- 2'!CT160,#REF!)</f>
        <v>#REF!</v>
      </c>
    </row>
    <row r="161" spans="1:130" ht="23.1" customHeight="1" x14ac:dyDescent="0.3">
      <c r="A161" s="5">
        <v>158</v>
      </c>
      <c r="B161" s="5" t="s">
        <v>386</v>
      </c>
      <c r="C161" s="14" t="s">
        <v>387</v>
      </c>
      <c r="D161" s="5" t="s">
        <v>449</v>
      </c>
      <c r="E161" s="5" t="s">
        <v>492</v>
      </c>
      <c r="F161" s="5" t="str">
        <f>REPT(CHAR(160),10)&amp;Table1104611172[[#This Row],[Column1]]</f>
        <v>          C</v>
      </c>
      <c r="G161" s="108"/>
      <c r="H161" s="108" t="str">
        <f>'RP 1'!Q160</f>
        <v>0</v>
      </c>
      <c r="I161" s="108" t="str">
        <f>'RP 1'!W160</f>
        <v>0</v>
      </c>
      <c r="J161" s="108" t="e">
        <f>'RP 1'!#REF!</f>
        <v>#REF!</v>
      </c>
      <c r="K161" s="108" t="e">
        <f>'RP 1'!#REF!</f>
        <v>#REF!</v>
      </c>
      <c r="L161" s="108"/>
      <c r="M161" s="108" t="str">
        <f>'RP 1'!AU160</f>
        <v>0</v>
      </c>
      <c r="N161" s="108" t="str">
        <f>'RP 1'!AZ160</f>
        <v>0</v>
      </c>
      <c r="O161" s="108" t="str">
        <f>'RP 1'!BG160</f>
        <v>0</v>
      </c>
      <c r="P161" s="116"/>
      <c r="Q161" s="108"/>
      <c r="R161" s="108" t="str">
        <f>'R P- 2'!Q160</f>
        <v>0</v>
      </c>
      <c r="S161" s="108" t="str">
        <f>'R P- 2'!W160</f>
        <v>0</v>
      </c>
      <c r="T161" s="108" t="str">
        <f>'R P- 2'!AC160</f>
        <v>0</v>
      </c>
      <c r="U161" s="108" t="str">
        <f>'R P- 2'!AI160</f>
        <v>0</v>
      </c>
      <c r="V161" s="108"/>
      <c r="W161" s="108" t="str">
        <f>'R P- 2'!AU160</f>
        <v>0</v>
      </c>
      <c r="X161" s="108" t="str">
        <f>'R P- 2'!BA160</f>
        <v>0</v>
      </c>
      <c r="Y161" s="108" t="str">
        <f>'R P- 2'!BG160</f>
        <v>0</v>
      </c>
      <c r="Z161" s="116"/>
      <c r="AA161" s="108"/>
      <c r="AB161" s="108" t="str">
        <f>'R P - 3'!Q160</f>
        <v>0</v>
      </c>
      <c r="AC161" s="108" t="str">
        <f>'R P - 3'!W160</f>
        <v>0</v>
      </c>
      <c r="AD161" s="108">
        <f>'R P - 3'!AC160</f>
        <v>0</v>
      </c>
      <c r="AE161" s="108" t="str">
        <f>'R P - 3'!AI160</f>
        <v>0</v>
      </c>
      <c r="AF161" s="108"/>
      <c r="AG161" s="108" t="str">
        <f>'R P - 3'!AU160</f>
        <v>0</v>
      </c>
      <c r="AH161" s="108" t="str">
        <f>'R P - 3'!BA160</f>
        <v>0</v>
      </c>
      <c r="AI161" s="108" t="str">
        <f>'R P - 3'!BG160</f>
        <v>0</v>
      </c>
      <c r="AJ161" s="116"/>
      <c r="AK161" s="108"/>
      <c r="AL161" s="108" t="str">
        <f>'R P -4'!Q160</f>
        <v>0</v>
      </c>
      <c r="AM161" s="108" t="str">
        <f>'R P -4'!W160</f>
        <v>0</v>
      </c>
      <c r="AN161" s="108" t="str">
        <f>'R P -4'!AC160</f>
        <v>0</v>
      </c>
      <c r="AO161" s="108" t="str">
        <f>'R P -4'!AI160</f>
        <v>0</v>
      </c>
      <c r="AP161" s="108"/>
      <c r="AQ161" s="108" t="str">
        <f>'R P -4'!AU160</f>
        <v>0</v>
      </c>
      <c r="AR161" s="108" t="str">
        <f>'R P -4'!BA160</f>
        <v>0</v>
      </c>
      <c r="AS161" s="108" t="str">
        <f>'R P -4'!BG160</f>
        <v>0</v>
      </c>
      <c r="AT161" s="116"/>
      <c r="AU161" s="108"/>
      <c r="AV161" s="108" t="str">
        <f>'Reflection -1 '!R160</f>
        <v>0</v>
      </c>
      <c r="AW161" s="108"/>
      <c r="AX161" s="108"/>
      <c r="AY161" s="108"/>
      <c r="AZ161" s="108"/>
      <c r="BA161" s="108"/>
      <c r="BB161" s="108" t="str">
        <f>'Reflection -1 '!BB160</f>
        <v>0</v>
      </c>
      <c r="BC161" s="116"/>
      <c r="BD161" s="108"/>
      <c r="BE161" s="108" t="str">
        <f>'Reflection -2'!Q160</f>
        <v>0</v>
      </c>
      <c r="BF161" s="108"/>
      <c r="BG161" s="108"/>
      <c r="BH161" s="108"/>
      <c r="BI161" s="108"/>
      <c r="BJ161" s="108"/>
      <c r="BK161" s="108" t="str">
        <f>'Reflection -2'!BA160</f>
        <v>0</v>
      </c>
      <c r="BL161" s="116"/>
      <c r="BM161" s="108"/>
      <c r="BN161" s="108" t="str">
        <f>'Reflection -3'!Q160</f>
        <v>0</v>
      </c>
      <c r="BO161" s="108"/>
      <c r="BP161" s="108"/>
      <c r="BQ161" s="108"/>
      <c r="BR161" s="108"/>
      <c r="BS161" s="108"/>
      <c r="BT161" s="108" t="str">
        <f>'Reflection -3'!BA160</f>
        <v>0</v>
      </c>
      <c r="BU161" s="116"/>
      <c r="BV161" s="108"/>
      <c r="BW161" s="108" t="str">
        <f>'Reflection -3'!Q160</f>
        <v>0</v>
      </c>
      <c r="BX161" s="108"/>
      <c r="BY161" s="108"/>
      <c r="BZ161" s="108"/>
      <c r="CA161" s="108"/>
      <c r="CB161" s="108"/>
      <c r="CC161" s="108" t="str">
        <f>'Reflection -4'!BA160</f>
        <v>0</v>
      </c>
      <c r="CD161" s="116"/>
      <c r="CE161" s="108"/>
      <c r="CF161" s="108"/>
      <c r="CG161" s="108"/>
      <c r="CH161" s="108">
        <f>Table121516589[[#This Row],[Column30]]</f>
        <v>0</v>
      </c>
      <c r="CI161" s="108"/>
      <c r="CJ161" s="108"/>
      <c r="CK161" s="108">
        <f>Table121516589[[#This Row],[Column48]]</f>
        <v>0</v>
      </c>
      <c r="CL161" s="108">
        <f>Table121516589[[#This Row],[Column54]]</f>
        <v>0</v>
      </c>
      <c r="CM161" s="116"/>
      <c r="CN161" s="108"/>
      <c r="CO161" s="108"/>
      <c r="CP161" s="108"/>
      <c r="CQ161" s="108" t="e">
        <f>#REF!</f>
        <v>#REF!</v>
      </c>
      <c r="CR161" s="108"/>
      <c r="CS161" s="108"/>
      <c r="CT161" s="108" t="e">
        <f>#REF!</f>
        <v>#REF!</v>
      </c>
      <c r="CU161" s="108" t="e">
        <f>#REF!</f>
        <v>#REF!</v>
      </c>
      <c r="CV161" s="116"/>
      <c r="CW161" s="108"/>
      <c r="CX161" s="108"/>
      <c r="CY161" s="108"/>
      <c r="CZ161" s="108" t="e">
        <f>#REF!</f>
        <v>#REF!</v>
      </c>
      <c r="DA161" s="108"/>
      <c r="DB161" s="108"/>
      <c r="DC161" s="108" t="e">
        <f>#REF!</f>
        <v>#REF!</v>
      </c>
      <c r="DD161" s="108" t="e">
        <f>#REF!</f>
        <v>#REF!</v>
      </c>
      <c r="DE161" s="116"/>
      <c r="DF161" s="108"/>
      <c r="DG161" s="108"/>
      <c r="DH161" s="108"/>
      <c r="DI161" s="108">
        <f>'D W-4'!AS159</f>
        <v>0</v>
      </c>
      <c r="DJ161" s="108"/>
      <c r="DK161" s="108"/>
      <c r="DL161" s="108"/>
      <c r="DM161" s="108" t="e">
        <f>#REF!</f>
        <v>#REF!</v>
      </c>
      <c r="DN161" s="116"/>
      <c r="DO161" s="112">
        <v>0</v>
      </c>
      <c r="DP161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61" s="108" t="e">
        <f>AVERAGE(Table1104611172[[#This Row],[Column4]],Table1104611172[[#This Row],[Column13]],Table1104611172[[#This Row],[Column22]],Table1104611172[[#This Row],[Column31]])</f>
        <v>#DIV/0!</v>
      </c>
      <c r="DR16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1" s="108" t="e">
        <f>AVERAGE(Table1104611172[[#This Row],[Column6]],Table1104611172[[#This Row],[Column15]],Table1104611172[[#This Row],[Column24]],Table1104611172[[#This Row],[Column33]])</f>
        <v>#REF!</v>
      </c>
      <c r="DT161" s="112"/>
      <c r="DU16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1" s="108"/>
      <c r="DX161" s="108">
        <f>'R P -4'!CT161</f>
        <v>0</v>
      </c>
      <c r="DY161" s="107" t="e">
        <f>AVERAGE('Reflection -3'!CO161,'Reflection -2'!CN161,'R P -4'!CT161,'R P - 3'!CS161,'R P- 2'!CS161,#REF!)</f>
        <v>#REF!</v>
      </c>
      <c r="DZ161" s="107" t="e">
        <f>AVERAGE('Reflection -3'!CP161,'Reflection -2'!CO161,'R P- 2'!CT161,#REF!)</f>
        <v>#REF!</v>
      </c>
    </row>
    <row r="162" spans="1:130" ht="23.1" customHeight="1" x14ac:dyDescent="0.3">
      <c r="A162" s="5">
        <v>159</v>
      </c>
      <c r="B162" s="5" t="s">
        <v>189</v>
      </c>
      <c r="C162" s="14" t="s">
        <v>190</v>
      </c>
      <c r="D162" s="5" t="s">
        <v>449</v>
      </c>
      <c r="E162" s="5" t="s">
        <v>160</v>
      </c>
      <c r="F162" s="5" t="str">
        <f>REPT(CHAR(160),10)&amp;Table1104611172[[#This Row],[Column1]]</f>
        <v>          B</v>
      </c>
      <c r="G162" s="107"/>
      <c r="H162" s="107">
        <f>'RP 1'!Q161</f>
        <v>2</v>
      </c>
      <c r="I162" s="107">
        <f>'RP 1'!W161</f>
        <v>2</v>
      </c>
      <c r="J162" s="107" t="e">
        <f>'RP 1'!#REF!</f>
        <v>#REF!</v>
      </c>
      <c r="K162" s="107" t="e">
        <f>'RP 1'!#REF!</f>
        <v>#REF!</v>
      </c>
      <c r="L162" s="107"/>
      <c r="M162" s="107">
        <f>'RP 1'!AU161</f>
        <v>2</v>
      </c>
      <c r="N162" s="107">
        <f>'RP 1'!AZ161</f>
        <v>0</v>
      </c>
      <c r="O162" s="107">
        <f>'RP 1'!BG161</f>
        <v>0</v>
      </c>
      <c r="P162" s="109"/>
      <c r="Q162" s="107"/>
      <c r="R162" s="107">
        <f>'R P- 2'!Q161</f>
        <v>2</v>
      </c>
      <c r="S162" s="107">
        <f>'R P- 2'!W161</f>
        <v>2</v>
      </c>
      <c r="T162" s="107">
        <f>'R P- 2'!AC161</f>
        <v>2</v>
      </c>
      <c r="U162" s="107">
        <f>'R P- 2'!AI161</f>
        <v>2</v>
      </c>
      <c r="V162" s="107"/>
      <c r="W162" s="107">
        <f>'R P- 2'!AU161</f>
        <v>2</v>
      </c>
      <c r="X162" s="107">
        <f>'R P- 2'!BA161</f>
        <v>1.8333333333333333</v>
      </c>
      <c r="Y162" s="107">
        <f>'R P- 2'!BG161</f>
        <v>2</v>
      </c>
      <c r="Z162" s="109"/>
      <c r="AA162" s="107"/>
      <c r="AB162" s="107" t="str">
        <f>'R P - 3'!Q161</f>
        <v>0</v>
      </c>
      <c r="AC162" s="107" t="str">
        <f>'R P - 3'!W161</f>
        <v>0</v>
      </c>
      <c r="AD162" s="107">
        <f>'R P - 3'!AC161</f>
        <v>0</v>
      </c>
      <c r="AE162" s="107" t="str">
        <f>'R P - 3'!AI161</f>
        <v>0</v>
      </c>
      <c r="AF162" s="107"/>
      <c r="AG162" s="107" t="str">
        <f>'R P - 3'!AU161</f>
        <v>0</v>
      </c>
      <c r="AH162" s="107" t="str">
        <f>'R P - 3'!BA161</f>
        <v>0</v>
      </c>
      <c r="AI162" s="107" t="str">
        <f>'R P - 3'!BG161</f>
        <v>0</v>
      </c>
      <c r="AJ162" s="109"/>
      <c r="AK162" s="107"/>
      <c r="AL162" s="107" t="str">
        <f>'R P -4'!Q161</f>
        <v>0</v>
      </c>
      <c r="AM162" s="107" t="str">
        <f>'R P -4'!W161</f>
        <v>0</v>
      </c>
      <c r="AN162" s="107" t="str">
        <f>'R P -4'!AC161</f>
        <v>0</v>
      </c>
      <c r="AO162" s="107" t="str">
        <f>'R P -4'!AI161</f>
        <v>0</v>
      </c>
      <c r="AP162" s="107"/>
      <c r="AQ162" s="107" t="str">
        <f>'R P -4'!AU161</f>
        <v>0</v>
      </c>
      <c r="AR162" s="107" t="str">
        <f>'R P -4'!BA161</f>
        <v>0</v>
      </c>
      <c r="AS162" s="107" t="str">
        <f>'R P -4'!BG161</f>
        <v>0</v>
      </c>
      <c r="AT162" s="109"/>
      <c r="AU162" s="107"/>
      <c r="AV162" s="107">
        <f>'Reflection -1 '!R161</f>
        <v>3</v>
      </c>
      <c r="AW162" s="107"/>
      <c r="AX162" s="107"/>
      <c r="AY162" s="107"/>
      <c r="AZ162" s="107"/>
      <c r="BA162" s="107"/>
      <c r="BB162" s="107">
        <f>'Reflection -1 '!BB161</f>
        <v>3.5</v>
      </c>
      <c r="BC162" s="109"/>
      <c r="BD162" s="107"/>
      <c r="BE162" s="107">
        <f>'Reflection -2'!Q161</f>
        <v>4</v>
      </c>
      <c r="BF162" s="107"/>
      <c r="BG162" s="107"/>
      <c r="BH162" s="107"/>
      <c r="BI162" s="107"/>
      <c r="BJ162" s="107"/>
      <c r="BK162" s="107">
        <f>'Reflection -2'!BA161</f>
        <v>2.5</v>
      </c>
      <c r="BL162" s="109"/>
      <c r="BM162" s="107"/>
      <c r="BN162" s="107">
        <f>'Reflection -3'!Q161</f>
        <v>1.6666666666666667</v>
      </c>
      <c r="BO162" s="107"/>
      <c r="BP162" s="107"/>
      <c r="BQ162" s="107"/>
      <c r="BR162" s="107"/>
      <c r="BS162" s="107"/>
      <c r="BT162" s="107">
        <f>'Reflection -3'!BA161</f>
        <v>1.6666666666666667</v>
      </c>
      <c r="BU162" s="109"/>
      <c r="BV162" s="107"/>
      <c r="BW162" s="107">
        <f>'Reflection -3'!Q161</f>
        <v>1.6666666666666667</v>
      </c>
      <c r="BX162" s="107"/>
      <c r="BY162" s="107"/>
      <c r="BZ162" s="107"/>
      <c r="CA162" s="107"/>
      <c r="CB162" s="107"/>
      <c r="CC162" s="107">
        <f>'Reflection -4'!BA161</f>
        <v>2.5</v>
      </c>
      <c r="CD162" s="109"/>
      <c r="CE162" s="107"/>
      <c r="CF162" s="107"/>
      <c r="CG162" s="107"/>
      <c r="CH162" s="107">
        <f>Table121516589[[#This Row],[Column30]]</f>
        <v>0</v>
      </c>
      <c r="CI162" s="107"/>
      <c r="CJ162" s="107"/>
      <c r="CK162" s="107">
        <f>Table121516589[[#This Row],[Column48]]</f>
        <v>0</v>
      </c>
      <c r="CL162" s="107">
        <f>Table121516589[[#This Row],[Column54]]</f>
        <v>0</v>
      </c>
      <c r="CM162" s="109"/>
      <c r="CN162" s="107"/>
      <c r="CO162" s="107"/>
      <c r="CP162" s="107"/>
      <c r="CQ162" s="107" t="e">
        <f>#REF!</f>
        <v>#REF!</v>
      </c>
      <c r="CR162" s="107"/>
      <c r="CS162" s="107"/>
      <c r="CT162" s="107" t="e">
        <f>#REF!</f>
        <v>#REF!</v>
      </c>
      <c r="CU162" s="107" t="e">
        <f>#REF!</f>
        <v>#REF!</v>
      </c>
      <c r="CV162" s="109"/>
      <c r="CW162" s="107"/>
      <c r="CX162" s="107"/>
      <c r="CY162" s="107"/>
      <c r="CZ162" s="107" t="e">
        <f>#REF!</f>
        <v>#REF!</v>
      </c>
      <c r="DA162" s="107"/>
      <c r="DB162" s="107"/>
      <c r="DC162" s="107" t="e">
        <f>#REF!</f>
        <v>#REF!</v>
      </c>
      <c r="DD162" s="107" t="e">
        <f>#REF!</f>
        <v>#REF!</v>
      </c>
      <c r="DE162" s="109"/>
      <c r="DF162" s="107"/>
      <c r="DG162" s="107"/>
      <c r="DH162" s="107"/>
      <c r="DI162" s="107">
        <f>'D W-4'!AS160</f>
        <v>0</v>
      </c>
      <c r="DJ162" s="107"/>
      <c r="DK162" s="107"/>
      <c r="DL162" s="107"/>
      <c r="DM162" s="107" t="e">
        <f>#REF!</f>
        <v>#REF!</v>
      </c>
      <c r="DN162" s="109"/>
      <c r="DO162" s="112">
        <v>0</v>
      </c>
      <c r="DP16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2.3888888888888888</v>
      </c>
      <c r="DQ162" s="107">
        <f>AVERAGE(Table1104611172[[#This Row],[Column4]],Table1104611172[[#This Row],[Column13]],Table1104611172[[#This Row],[Column22]],Table1104611172[[#This Row],[Column31]])</f>
        <v>2</v>
      </c>
      <c r="DR16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2" s="107" t="e">
        <f>AVERAGE(Table1104611172[[#This Row],[Column6]],Table1104611172[[#This Row],[Column15]],Table1104611172[[#This Row],[Column24]],Table1104611172[[#This Row],[Column33]])</f>
        <v>#REF!</v>
      </c>
      <c r="DT162" s="112"/>
      <c r="DU16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2" s="108"/>
      <c r="DX162" s="108">
        <f>'R P -4'!CT162</f>
        <v>0</v>
      </c>
      <c r="DY162" s="108" t="e">
        <f>AVERAGE('Reflection -3'!CO162,'Reflection -2'!CN162,'R P -4'!CT162,'R P - 3'!CS162,'R P- 2'!CS162,#REF!)</f>
        <v>#REF!</v>
      </c>
      <c r="DZ162" s="108" t="e">
        <f>AVERAGE('Reflection -3'!CP162,'Reflection -2'!CO162,'R P- 2'!CT162,#REF!)</f>
        <v>#REF!</v>
      </c>
    </row>
    <row r="163" spans="1:130" ht="23.1" customHeight="1" x14ac:dyDescent="0.3">
      <c r="A163" s="5">
        <v>160</v>
      </c>
      <c r="B163" s="5" t="s">
        <v>156</v>
      </c>
      <c r="C163" s="14" t="s">
        <v>157</v>
      </c>
      <c r="D163" s="5" t="s">
        <v>541</v>
      </c>
      <c r="E163" s="5" t="s">
        <v>34</v>
      </c>
      <c r="F163" s="5" t="str">
        <f>REPT(CHAR(160),10)&amp;Table1104611172[[#This Row],[Column1]]</f>
        <v>          A</v>
      </c>
      <c r="G163" s="108"/>
      <c r="H163" s="108">
        <f>'RP 1'!Q162</f>
        <v>1.8</v>
      </c>
      <c r="I163" s="108">
        <f>'RP 1'!W162</f>
        <v>1</v>
      </c>
      <c r="J163" s="108" t="e">
        <f>'RP 1'!#REF!</f>
        <v>#REF!</v>
      </c>
      <c r="K163" s="108" t="e">
        <f>'RP 1'!#REF!</f>
        <v>#REF!</v>
      </c>
      <c r="L163" s="108"/>
      <c r="M163" s="108">
        <f>'RP 1'!AU162</f>
        <v>1</v>
      </c>
      <c r="N163" s="108">
        <f>'RP 1'!AZ162</f>
        <v>1</v>
      </c>
      <c r="O163" s="108">
        <f>'RP 1'!BG162</f>
        <v>0</v>
      </c>
      <c r="P163" s="116"/>
      <c r="Q163" s="108"/>
      <c r="R163" s="108">
        <f>'R P- 2'!Q162</f>
        <v>1.8</v>
      </c>
      <c r="S163" s="108">
        <f>'R P- 2'!W162</f>
        <v>1</v>
      </c>
      <c r="T163" s="108">
        <f>'R P- 2'!AC162</f>
        <v>1</v>
      </c>
      <c r="U163" s="108">
        <f>'R P- 2'!AI162</f>
        <v>1</v>
      </c>
      <c r="V163" s="108"/>
      <c r="W163" s="108">
        <f>'R P- 2'!AU162</f>
        <v>1</v>
      </c>
      <c r="X163" s="108">
        <f>'R P- 2'!BA162</f>
        <v>1</v>
      </c>
      <c r="Y163" s="108">
        <f>'R P- 2'!BG162</f>
        <v>2</v>
      </c>
      <c r="Z163" s="116"/>
      <c r="AA163" s="108"/>
      <c r="AB163" s="108">
        <f>'R P - 3'!Q162</f>
        <v>2.2000000000000002</v>
      </c>
      <c r="AC163" s="108">
        <f>'R P - 3'!W162</f>
        <v>0</v>
      </c>
      <c r="AD163" s="108">
        <f>'R P - 3'!AC162</f>
        <v>0</v>
      </c>
      <c r="AE163" s="108">
        <f>'R P - 3'!AI162</f>
        <v>0</v>
      </c>
      <c r="AF163" s="108"/>
      <c r="AG163" s="108">
        <f>'R P - 3'!AU162</f>
        <v>0</v>
      </c>
      <c r="AH163" s="108">
        <f>'R P - 3'!BA162</f>
        <v>0</v>
      </c>
      <c r="AI163" s="108">
        <f>'R P - 3'!BG162</f>
        <v>0</v>
      </c>
      <c r="AJ163" s="116"/>
      <c r="AK163" s="108"/>
      <c r="AL163" s="108">
        <f>'R P -4'!Q162</f>
        <v>1</v>
      </c>
      <c r="AM163" s="108">
        <f>'R P -4'!W162</f>
        <v>1</v>
      </c>
      <c r="AN163" s="108">
        <f>'R P -4'!AC162</f>
        <v>1</v>
      </c>
      <c r="AO163" s="108">
        <f>'R P -4'!AI162</f>
        <v>1</v>
      </c>
      <c r="AP163" s="108"/>
      <c r="AQ163" s="108">
        <f>'R P -4'!AU162</f>
        <v>1</v>
      </c>
      <c r="AR163" s="108">
        <f>'R P -4'!BA162</f>
        <v>1</v>
      </c>
      <c r="AS163" s="108">
        <f>'R P -4'!BG162</f>
        <v>1</v>
      </c>
      <c r="AT163" s="116"/>
      <c r="AU163" s="108"/>
      <c r="AV163" s="108">
        <f>'Reflection -1 '!R162</f>
        <v>0</v>
      </c>
      <c r="AW163" s="108"/>
      <c r="AX163" s="108"/>
      <c r="AY163" s="108"/>
      <c r="AZ163" s="108"/>
      <c r="BA163" s="108"/>
      <c r="BB163" s="108">
        <f>'Reflection -1 '!BB162</f>
        <v>0</v>
      </c>
      <c r="BC163" s="116"/>
      <c r="BD163" s="108"/>
      <c r="BE163" s="108">
        <f>'Reflection -2'!Q162</f>
        <v>3.6666666666666665</v>
      </c>
      <c r="BF163" s="108"/>
      <c r="BG163" s="108"/>
      <c r="BH163" s="108"/>
      <c r="BI163" s="108"/>
      <c r="BJ163" s="108"/>
      <c r="BK163" s="108">
        <f>'Reflection -2'!BA162</f>
        <v>2.5</v>
      </c>
      <c r="BL163" s="116"/>
      <c r="BM163" s="108"/>
      <c r="BN163" s="108">
        <f>'Reflection -3'!Q162</f>
        <v>0</v>
      </c>
      <c r="BO163" s="108"/>
      <c r="BP163" s="108"/>
      <c r="BQ163" s="108"/>
      <c r="BR163" s="108"/>
      <c r="BS163" s="108"/>
      <c r="BT163" s="108">
        <f>'Reflection -3'!BA162</f>
        <v>0</v>
      </c>
      <c r="BU163" s="116"/>
      <c r="BV163" s="108"/>
      <c r="BW163" s="108">
        <f>'Reflection -3'!Q162</f>
        <v>0</v>
      </c>
      <c r="BX163" s="108"/>
      <c r="BY163" s="108"/>
      <c r="BZ163" s="108"/>
      <c r="CA163" s="108"/>
      <c r="CB163" s="108"/>
      <c r="CC163" s="108">
        <f>'Reflection -4'!BA162</f>
        <v>2.5</v>
      </c>
      <c r="CD163" s="116"/>
      <c r="CE163" s="108"/>
      <c r="CF163" s="108"/>
      <c r="CG163" s="108"/>
      <c r="CH163" s="108">
        <f>Table121516589[[#This Row],[Column30]]</f>
        <v>0</v>
      </c>
      <c r="CI163" s="108"/>
      <c r="CJ163" s="108"/>
      <c r="CK163" s="108">
        <f>Table121516589[[#This Row],[Column48]]</f>
        <v>0</v>
      </c>
      <c r="CL163" s="108">
        <f>Table121516589[[#This Row],[Column54]]</f>
        <v>0</v>
      </c>
      <c r="CM163" s="116"/>
      <c r="CN163" s="108"/>
      <c r="CO163" s="108"/>
      <c r="CP163" s="108"/>
      <c r="CQ163" s="108" t="e">
        <f>#REF!</f>
        <v>#REF!</v>
      </c>
      <c r="CR163" s="108"/>
      <c r="CS163" s="108"/>
      <c r="CT163" s="108" t="e">
        <f>#REF!</f>
        <v>#REF!</v>
      </c>
      <c r="CU163" s="108" t="e">
        <f>#REF!</f>
        <v>#REF!</v>
      </c>
      <c r="CV163" s="116"/>
      <c r="CW163" s="108"/>
      <c r="CX163" s="108"/>
      <c r="CY163" s="108"/>
      <c r="CZ163" s="108" t="e">
        <f>#REF!</f>
        <v>#REF!</v>
      </c>
      <c r="DA163" s="108"/>
      <c r="DB163" s="108"/>
      <c r="DC163" s="108" t="e">
        <f>#REF!</f>
        <v>#REF!</v>
      </c>
      <c r="DD163" s="108" t="e">
        <f>#REF!</f>
        <v>#REF!</v>
      </c>
      <c r="DE163" s="116"/>
      <c r="DF163" s="108"/>
      <c r="DG163" s="108"/>
      <c r="DH163" s="108"/>
      <c r="DI163" s="108">
        <f>'D W-4'!AS161</f>
        <v>0</v>
      </c>
      <c r="DJ163" s="108"/>
      <c r="DK163" s="108"/>
      <c r="DL163" s="108"/>
      <c r="DM163" s="108" t="e">
        <f>#REF!</f>
        <v>#REF!</v>
      </c>
      <c r="DN163" s="116"/>
      <c r="DO163" s="112">
        <v>0</v>
      </c>
      <c r="DP16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1.3083333333333333</v>
      </c>
      <c r="DQ163" s="108">
        <f>AVERAGE(Table1104611172[[#This Row],[Column4]],Table1104611172[[#This Row],[Column13]],Table1104611172[[#This Row],[Column22]],Table1104611172[[#This Row],[Column31]])</f>
        <v>0.75</v>
      </c>
      <c r="DR16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3" s="108" t="e">
        <f>AVERAGE(Table1104611172[[#This Row],[Column6]],Table1104611172[[#This Row],[Column15]],Table1104611172[[#This Row],[Column24]],Table1104611172[[#This Row],[Column33]])</f>
        <v>#REF!</v>
      </c>
      <c r="DT163" s="112"/>
      <c r="DU16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3" s="108"/>
      <c r="DX163" s="108">
        <f>'R P -4'!CT163</f>
        <v>0</v>
      </c>
      <c r="DY163" s="107" t="e">
        <f>AVERAGE('Reflection -3'!CO163,'Reflection -2'!CN163,'R P -4'!CT163,'R P - 3'!CS163,'R P- 2'!CS163,#REF!)</f>
        <v>#REF!</v>
      </c>
      <c r="DZ163" s="107" t="e">
        <f>AVERAGE('Reflection -3'!CP163,'Reflection -2'!CO163,'R P- 2'!CT163,#REF!)</f>
        <v>#REF!</v>
      </c>
    </row>
    <row r="164" spans="1:130" ht="23.1" customHeight="1" x14ac:dyDescent="0.3">
      <c r="A164" s="5">
        <v>161</v>
      </c>
      <c r="B164" s="5" t="s">
        <v>388</v>
      </c>
      <c r="C164" s="14" t="s">
        <v>389</v>
      </c>
      <c r="D164" s="5" t="s">
        <v>449</v>
      </c>
      <c r="E164" s="5" t="s">
        <v>492</v>
      </c>
      <c r="F164" s="5" t="str">
        <f>REPT(CHAR(160),10)&amp;Table1104611172[[#This Row],[Column1]]</f>
        <v>          C</v>
      </c>
      <c r="G164" s="107"/>
      <c r="H164" s="107" t="str">
        <f>'RP 1'!Q163</f>
        <v>0</v>
      </c>
      <c r="I164" s="107" t="str">
        <f>'RP 1'!W163</f>
        <v>0</v>
      </c>
      <c r="J164" s="107" t="e">
        <f>'RP 1'!#REF!</f>
        <v>#REF!</v>
      </c>
      <c r="K164" s="107" t="e">
        <f>'RP 1'!#REF!</f>
        <v>#REF!</v>
      </c>
      <c r="L164" s="107"/>
      <c r="M164" s="107" t="str">
        <f>'RP 1'!AU163</f>
        <v>0</v>
      </c>
      <c r="N164" s="107" t="str">
        <f>'RP 1'!AZ163</f>
        <v>0</v>
      </c>
      <c r="O164" s="107" t="str">
        <f>'RP 1'!BG163</f>
        <v>0</v>
      </c>
      <c r="P164" s="109"/>
      <c r="Q164" s="107"/>
      <c r="R164" s="107" t="str">
        <f>'R P- 2'!Q163</f>
        <v>0</v>
      </c>
      <c r="S164" s="107" t="str">
        <f>'R P- 2'!W163</f>
        <v>0</v>
      </c>
      <c r="T164" s="107" t="str">
        <f>'R P- 2'!AC163</f>
        <v>0</v>
      </c>
      <c r="U164" s="107" t="str">
        <f>'R P- 2'!AI163</f>
        <v>0</v>
      </c>
      <c r="V164" s="107"/>
      <c r="W164" s="107" t="str">
        <f>'R P- 2'!AU163</f>
        <v>0</v>
      </c>
      <c r="X164" s="107" t="str">
        <f>'R P- 2'!BA163</f>
        <v>0</v>
      </c>
      <c r="Y164" s="107" t="str">
        <f>'R P- 2'!BG163</f>
        <v>0</v>
      </c>
      <c r="Z164" s="109"/>
      <c r="AA164" s="107"/>
      <c r="AB164" s="107" t="str">
        <f>'R P - 3'!Q163</f>
        <v>0</v>
      </c>
      <c r="AC164" s="107" t="str">
        <f>'R P - 3'!W163</f>
        <v>0</v>
      </c>
      <c r="AD164" s="107">
        <f>'R P - 3'!AC163</f>
        <v>0</v>
      </c>
      <c r="AE164" s="107" t="str">
        <f>'R P - 3'!AI163</f>
        <v>0</v>
      </c>
      <c r="AF164" s="107"/>
      <c r="AG164" s="107" t="str">
        <f>'R P - 3'!AU163</f>
        <v>0</v>
      </c>
      <c r="AH164" s="107" t="str">
        <f>'R P - 3'!BA163</f>
        <v>0</v>
      </c>
      <c r="AI164" s="107" t="str">
        <f>'R P - 3'!BG163</f>
        <v>0</v>
      </c>
      <c r="AJ164" s="109"/>
      <c r="AK164" s="107"/>
      <c r="AL164" s="107" t="str">
        <f>'R P -4'!Q163</f>
        <v>0</v>
      </c>
      <c r="AM164" s="107" t="str">
        <f>'R P -4'!W163</f>
        <v>0</v>
      </c>
      <c r="AN164" s="107" t="str">
        <f>'R P -4'!AC163</f>
        <v>0</v>
      </c>
      <c r="AO164" s="107" t="str">
        <f>'R P -4'!AI163</f>
        <v>0</v>
      </c>
      <c r="AP164" s="107"/>
      <c r="AQ164" s="107" t="str">
        <f>'R P -4'!AU163</f>
        <v>0</v>
      </c>
      <c r="AR164" s="107" t="str">
        <f>'R P -4'!BA163</f>
        <v>0</v>
      </c>
      <c r="AS164" s="107" t="str">
        <f>'R P -4'!BG163</f>
        <v>0</v>
      </c>
      <c r="AT164" s="109"/>
      <c r="AU164" s="107"/>
      <c r="AV164" s="107" t="str">
        <f>'Reflection -1 '!R163</f>
        <v>0</v>
      </c>
      <c r="AW164" s="107"/>
      <c r="AX164" s="107"/>
      <c r="AY164" s="107"/>
      <c r="AZ164" s="107"/>
      <c r="BA164" s="107"/>
      <c r="BB164" s="107" t="str">
        <f>'Reflection -1 '!BB163</f>
        <v>0</v>
      </c>
      <c r="BC164" s="109"/>
      <c r="BD164" s="107"/>
      <c r="BE164" s="107" t="str">
        <f>'Reflection -2'!Q163</f>
        <v>0</v>
      </c>
      <c r="BF164" s="107"/>
      <c r="BG164" s="107"/>
      <c r="BH164" s="107"/>
      <c r="BI164" s="107"/>
      <c r="BJ164" s="107"/>
      <c r="BK164" s="107" t="str">
        <f>'Reflection -2'!BA163</f>
        <v>0</v>
      </c>
      <c r="BL164" s="109"/>
      <c r="BM164" s="107"/>
      <c r="BN164" s="107" t="str">
        <f>'Reflection -3'!Q163</f>
        <v>0</v>
      </c>
      <c r="BO164" s="107"/>
      <c r="BP164" s="107"/>
      <c r="BQ164" s="107"/>
      <c r="BR164" s="107"/>
      <c r="BS164" s="107"/>
      <c r="BT164" s="107" t="str">
        <f>'Reflection -3'!BA163</f>
        <v>0</v>
      </c>
      <c r="BU164" s="109"/>
      <c r="BV164" s="107"/>
      <c r="BW164" s="107" t="str">
        <f>'Reflection -3'!Q163</f>
        <v>0</v>
      </c>
      <c r="BX164" s="107"/>
      <c r="BY164" s="107"/>
      <c r="BZ164" s="107"/>
      <c r="CA164" s="107"/>
      <c r="CB164" s="107"/>
      <c r="CC164" s="107" t="str">
        <f>'Reflection -4'!BA163</f>
        <v>0</v>
      </c>
      <c r="CD164" s="109"/>
      <c r="CE164" s="107"/>
      <c r="CF164" s="107"/>
      <c r="CG164" s="107"/>
      <c r="CH164" s="107">
        <f>Table121516589[[#This Row],[Column30]]</f>
        <v>0</v>
      </c>
      <c r="CI164" s="107"/>
      <c r="CJ164" s="107"/>
      <c r="CK164" s="107">
        <f>Table121516589[[#This Row],[Column48]]</f>
        <v>0</v>
      </c>
      <c r="CL164" s="107">
        <f>Table121516589[[#This Row],[Column54]]</f>
        <v>0</v>
      </c>
      <c r="CM164" s="109"/>
      <c r="CN164" s="107"/>
      <c r="CO164" s="107"/>
      <c r="CP164" s="107"/>
      <c r="CQ164" s="107" t="e">
        <f>#REF!</f>
        <v>#REF!</v>
      </c>
      <c r="CR164" s="107"/>
      <c r="CS164" s="107"/>
      <c r="CT164" s="107" t="e">
        <f>#REF!</f>
        <v>#REF!</v>
      </c>
      <c r="CU164" s="107" t="e">
        <f>#REF!</f>
        <v>#REF!</v>
      </c>
      <c r="CV164" s="109"/>
      <c r="CW164" s="107"/>
      <c r="CX164" s="107"/>
      <c r="CY164" s="107"/>
      <c r="CZ164" s="107" t="e">
        <f>#REF!</f>
        <v>#REF!</v>
      </c>
      <c r="DA164" s="107"/>
      <c r="DB164" s="107"/>
      <c r="DC164" s="107" t="e">
        <f>#REF!</f>
        <v>#REF!</v>
      </c>
      <c r="DD164" s="107" t="e">
        <f>#REF!</f>
        <v>#REF!</v>
      </c>
      <c r="DE164" s="109"/>
      <c r="DF164" s="107"/>
      <c r="DG164" s="107"/>
      <c r="DH164" s="107"/>
      <c r="DI164" s="107">
        <f>'D W-4'!AS162</f>
        <v>0</v>
      </c>
      <c r="DJ164" s="107"/>
      <c r="DK164" s="107"/>
      <c r="DL164" s="107"/>
      <c r="DM164" s="107" t="e">
        <f>#REF!</f>
        <v>#REF!</v>
      </c>
      <c r="DN164" s="109"/>
      <c r="DO164" s="112">
        <v>0</v>
      </c>
      <c r="DP164" s="107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64" s="107" t="e">
        <f>AVERAGE(Table1104611172[[#This Row],[Column4]],Table1104611172[[#This Row],[Column13]],Table1104611172[[#This Row],[Column22]],Table1104611172[[#This Row],[Column31]])</f>
        <v>#DIV/0!</v>
      </c>
      <c r="DR16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4" s="107" t="e">
        <f>AVERAGE(Table1104611172[[#This Row],[Column6]],Table1104611172[[#This Row],[Column15]],Table1104611172[[#This Row],[Column24]],Table1104611172[[#This Row],[Column33]])</f>
        <v>#REF!</v>
      </c>
      <c r="DT164" s="112"/>
      <c r="DU16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4" s="108"/>
      <c r="DX164" s="108">
        <f>'R P -4'!CT164</f>
        <v>0</v>
      </c>
      <c r="DY164" s="108" t="e">
        <f>AVERAGE('Reflection -3'!CO164,'Reflection -2'!CN164,'R P -4'!CT164,'R P - 3'!CS164,'R P- 2'!CS164,#REF!)</f>
        <v>#REF!</v>
      </c>
      <c r="DZ164" s="108" t="e">
        <f>AVERAGE('Reflection -3'!CP164,'Reflection -2'!CO164,'R P- 2'!CT164,#REF!)</f>
        <v>#REF!</v>
      </c>
    </row>
    <row r="165" spans="1:130" ht="23.1" customHeight="1" x14ac:dyDescent="0.3">
      <c r="A165" s="5">
        <v>162</v>
      </c>
      <c r="B165" s="5" t="s">
        <v>390</v>
      </c>
      <c r="C165" s="14" t="s">
        <v>391</v>
      </c>
      <c r="D165" s="5" t="s">
        <v>449</v>
      </c>
      <c r="E165" s="5" t="s">
        <v>492</v>
      </c>
      <c r="F165" s="5" t="str">
        <f>REPT(CHAR(160),10)&amp;Table1104611172[[#This Row],[Column1]]</f>
        <v>          C</v>
      </c>
      <c r="G165" s="108"/>
      <c r="H165" s="108" t="str">
        <f>'RP 1'!Q164</f>
        <v>0</v>
      </c>
      <c r="I165" s="108" t="str">
        <f>'RP 1'!W164</f>
        <v>0</v>
      </c>
      <c r="J165" s="108" t="e">
        <f>'RP 1'!#REF!</f>
        <v>#REF!</v>
      </c>
      <c r="K165" s="108" t="e">
        <f>'RP 1'!#REF!</f>
        <v>#REF!</v>
      </c>
      <c r="L165" s="108"/>
      <c r="M165" s="108" t="str">
        <f>'RP 1'!AU164</f>
        <v>0</v>
      </c>
      <c r="N165" s="108" t="str">
        <f>'RP 1'!AZ164</f>
        <v>0</v>
      </c>
      <c r="O165" s="108" t="str">
        <f>'RP 1'!BG164</f>
        <v>0</v>
      </c>
      <c r="P165" s="116"/>
      <c r="Q165" s="108"/>
      <c r="R165" s="108" t="str">
        <f>'R P- 2'!Q164</f>
        <v>0</v>
      </c>
      <c r="S165" s="108" t="str">
        <f>'R P- 2'!W164</f>
        <v>0</v>
      </c>
      <c r="T165" s="108" t="str">
        <f>'R P- 2'!AC164</f>
        <v>0</v>
      </c>
      <c r="U165" s="108" t="str">
        <f>'R P- 2'!AI164</f>
        <v>0</v>
      </c>
      <c r="V165" s="108"/>
      <c r="W165" s="108" t="str">
        <f>'R P- 2'!AU164</f>
        <v>0</v>
      </c>
      <c r="X165" s="108" t="str">
        <f>'R P- 2'!BA164</f>
        <v>0</v>
      </c>
      <c r="Y165" s="108" t="str">
        <f>'R P- 2'!BG164</f>
        <v>0</v>
      </c>
      <c r="Z165" s="116"/>
      <c r="AA165" s="108"/>
      <c r="AB165" s="108">
        <f>'R P - 3'!Q164</f>
        <v>2.2000000000000002</v>
      </c>
      <c r="AC165" s="108">
        <f>'R P - 3'!W164</f>
        <v>2</v>
      </c>
      <c r="AD165" s="108">
        <f>'R P - 3'!AC164</f>
        <v>1</v>
      </c>
      <c r="AE165" s="108">
        <f>'R P - 3'!AI164</f>
        <v>1.3333333333333333</v>
      </c>
      <c r="AF165" s="108"/>
      <c r="AG165" s="108">
        <f>'R P - 3'!AU164</f>
        <v>2</v>
      </c>
      <c r="AH165" s="108">
        <f>'R P - 3'!BA164</f>
        <v>2</v>
      </c>
      <c r="AI165" s="108">
        <f>'R P - 3'!BG164</f>
        <v>2</v>
      </c>
      <c r="AJ165" s="116"/>
      <c r="AK165" s="108"/>
      <c r="AL165" s="108" t="str">
        <f>'R P -4'!Q164</f>
        <v>0</v>
      </c>
      <c r="AM165" s="108" t="str">
        <f>'R P -4'!W164</f>
        <v>0</v>
      </c>
      <c r="AN165" s="108" t="str">
        <f>'R P -4'!AC164</f>
        <v>0</v>
      </c>
      <c r="AO165" s="108" t="str">
        <f>'R P -4'!AI164</f>
        <v>0</v>
      </c>
      <c r="AP165" s="108"/>
      <c r="AQ165" s="108" t="str">
        <f>'R P -4'!AU164</f>
        <v>0</v>
      </c>
      <c r="AR165" s="108" t="str">
        <f>'R P -4'!BA164</f>
        <v>0</v>
      </c>
      <c r="AS165" s="108" t="str">
        <f>'R P -4'!BG164</f>
        <v>0</v>
      </c>
      <c r="AT165" s="116"/>
      <c r="AU165" s="108"/>
      <c r="AV165" s="108" t="str">
        <f>'Reflection -1 '!R164</f>
        <v>0</v>
      </c>
      <c r="AW165" s="108"/>
      <c r="AX165" s="108"/>
      <c r="AY165" s="108"/>
      <c r="AZ165" s="108"/>
      <c r="BA165" s="108"/>
      <c r="BB165" s="108" t="str">
        <f>'Reflection -1 '!BB164</f>
        <v>0</v>
      </c>
      <c r="BC165" s="116"/>
      <c r="BD165" s="108"/>
      <c r="BE165" s="108" t="str">
        <f>'Reflection -2'!Q164</f>
        <v>0</v>
      </c>
      <c r="BF165" s="108"/>
      <c r="BG165" s="108"/>
      <c r="BH165" s="108"/>
      <c r="BI165" s="108"/>
      <c r="BJ165" s="108"/>
      <c r="BK165" s="108" t="str">
        <f>'Reflection -2'!BA164</f>
        <v>0</v>
      </c>
      <c r="BL165" s="116"/>
      <c r="BM165" s="108"/>
      <c r="BN165" s="108" t="str">
        <f>'Reflection -3'!Q164</f>
        <v>0</v>
      </c>
      <c r="BO165" s="108"/>
      <c r="BP165" s="108"/>
      <c r="BQ165" s="108"/>
      <c r="BR165" s="108"/>
      <c r="BS165" s="108"/>
      <c r="BT165" s="108" t="str">
        <f>'Reflection -3'!BA164</f>
        <v>0</v>
      </c>
      <c r="BU165" s="116"/>
      <c r="BV165" s="108"/>
      <c r="BW165" s="108" t="str">
        <f>'Reflection -3'!Q164</f>
        <v>0</v>
      </c>
      <c r="BX165" s="108"/>
      <c r="BY165" s="108"/>
      <c r="BZ165" s="108"/>
      <c r="CA165" s="108"/>
      <c r="CB165" s="108"/>
      <c r="CC165" s="108" t="str">
        <f>'Reflection -4'!BA164</f>
        <v>0</v>
      </c>
      <c r="CD165" s="116"/>
      <c r="CE165" s="108"/>
      <c r="CF165" s="108"/>
      <c r="CG165" s="108"/>
      <c r="CH165" s="108">
        <f>Table121516589[[#This Row],[Column30]]</f>
        <v>0</v>
      </c>
      <c r="CI165" s="108"/>
      <c r="CJ165" s="108"/>
      <c r="CK165" s="108">
        <f>Table121516589[[#This Row],[Column48]]</f>
        <v>0</v>
      </c>
      <c r="CL165" s="108">
        <f>Table121516589[[#This Row],[Column54]]</f>
        <v>0</v>
      </c>
      <c r="CM165" s="116"/>
      <c r="CN165" s="108"/>
      <c r="CO165" s="108"/>
      <c r="CP165" s="108"/>
      <c r="CQ165" s="108" t="e">
        <f>#REF!</f>
        <v>#REF!</v>
      </c>
      <c r="CR165" s="108"/>
      <c r="CS165" s="108"/>
      <c r="CT165" s="108" t="e">
        <f>#REF!</f>
        <v>#REF!</v>
      </c>
      <c r="CU165" s="108" t="e">
        <f>#REF!</f>
        <v>#REF!</v>
      </c>
      <c r="CV165" s="116"/>
      <c r="CW165" s="108"/>
      <c r="CX165" s="108"/>
      <c r="CY165" s="108"/>
      <c r="CZ165" s="108" t="e">
        <f>#REF!</f>
        <v>#REF!</v>
      </c>
      <c r="DA165" s="108"/>
      <c r="DB165" s="108"/>
      <c r="DC165" s="108" t="e">
        <f>#REF!</f>
        <v>#REF!</v>
      </c>
      <c r="DD165" s="108" t="e">
        <f>#REF!</f>
        <v>#REF!</v>
      </c>
      <c r="DE165" s="116"/>
      <c r="DF165" s="108"/>
      <c r="DG165" s="108"/>
      <c r="DH165" s="108"/>
      <c r="DI165" s="108">
        <f>'D W-4'!AS163</f>
        <v>0</v>
      </c>
      <c r="DJ165" s="108"/>
      <c r="DK165" s="108"/>
      <c r="DL165" s="108"/>
      <c r="DM165" s="108" t="e">
        <f>#REF!</f>
        <v>#REF!</v>
      </c>
      <c r="DN165" s="116"/>
      <c r="DO165" s="112">
        <v>0</v>
      </c>
      <c r="DP16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2.2000000000000002</v>
      </c>
      <c r="DQ165" s="108">
        <f>AVERAGE(Table1104611172[[#This Row],[Column4]],Table1104611172[[#This Row],[Column13]],Table1104611172[[#This Row],[Column22]],Table1104611172[[#This Row],[Column31]])</f>
        <v>2</v>
      </c>
      <c r="DR16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5" s="108" t="e">
        <f>AVERAGE(Table1104611172[[#This Row],[Column6]],Table1104611172[[#This Row],[Column15]],Table1104611172[[#This Row],[Column24]],Table1104611172[[#This Row],[Column33]])</f>
        <v>#REF!</v>
      </c>
      <c r="DT165" s="112"/>
      <c r="DU16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5" s="108"/>
      <c r="DX165" s="108">
        <f>'R P -4'!CT165</f>
        <v>0</v>
      </c>
      <c r="DY165" s="107" t="e">
        <f>AVERAGE('Reflection -3'!CO165,'Reflection -2'!CN165,'R P -4'!CT165,'R P - 3'!CS165,'R P- 2'!CS165,#REF!)</f>
        <v>#REF!</v>
      </c>
      <c r="DZ165" s="107" t="e">
        <f>AVERAGE('Reflection -3'!CP165,'Reflection -2'!CO165,'R P- 2'!CT165,#REF!)</f>
        <v>#REF!</v>
      </c>
    </row>
    <row r="166" spans="1:130" ht="23.1" customHeight="1" x14ac:dyDescent="0.3">
      <c r="A166" s="5">
        <v>163</v>
      </c>
      <c r="B166" s="5" t="s">
        <v>220</v>
      </c>
      <c r="C166" s="14" t="s">
        <v>221</v>
      </c>
      <c r="D166" s="5" t="s">
        <v>449</v>
      </c>
      <c r="E166" s="5" t="s">
        <v>160</v>
      </c>
      <c r="F166" s="5" t="str">
        <f>REPT(CHAR(160),10)&amp;Table1104611172[[#This Row],[Column1]]</f>
        <v>          B</v>
      </c>
      <c r="G166" s="107"/>
      <c r="H166" s="107">
        <f>'RP 1'!Q165</f>
        <v>2</v>
      </c>
      <c r="I166" s="107">
        <f>'RP 1'!W165</f>
        <v>2</v>
      </c>
      <c r="J166" s="107" t="e">
        <f>'RP 1'!#REF!</f>
        <v>#REF!</v>
      </c>
      <c r="K166" s="107" t="e">
        <f>'RP 1'!#REF!</f>
        <v>#REF!</v>
      </c>
      <c r="L166" s="107"/>
      <c r="M166" s="107">
        <f>'RP 1'!AU165</f>
        <v>2</v>
      </c>
      <c r="N166" s="107">
        <f>'RP 1'!AZ165</f>
        <v>0</v>
      </c>
      <c r="O166" s="107">
        <f>'RP 1'!BG165</f>
        <v>0</v>
      </c>
      <c r="P166" s="109"/>
      <c r="Q166" s="107"/>
      <c r="R166" s="107">
        <f>'R P- 2'!Q165</f>
        <v>2</v>
      </c>
      <c r="S166" s="107">
        <f>'R P- 2'!W165</f>
        <v>2</v>
      </c>
      <c r="T166" s="107">
        <f>'R P- 2'!AC165</f>
        <v>2</v>
      </c>
      <c r="U166" s="107">
        <f>'R P- 2'!AI165</f>
        <v>2</v>
      </c>
      <c r="V166" s="107"/>
      <c r="W166" s="107">
        <f>'R P- 2'!AU165</f>
        <v>2</v>
      </c>
      <c r="X166" s="107">
        <f>'R P- 2'!BA165</f>
        <v>1.8333333333333333</v>
      </c>
      <c r="Y166" s="107">
        <f>'R P- 2'!BG165</f>
        <v>2</v>
      </c>
      <c r="Z166" s="109"/>
      <c r="AA166" s="107"/>
      <c r="AB166" s="107" t="str">
        <f>'R P - 3'!Q165</f>
        <v>0</v>
      </c>
      <c r="AC166" s="107" t="str">
        <f>'R P - 3'!W165</f>
        <v>0</v>
      </c>
      <c r="AD166" s="107">
        <f>'R P - 3'!AC165</f>
        <v>0</v>
      </c>
      <c r="AE166" s="107" t="str">
        <f>'R P - 3'!AI165</f>
        <v>0</v>
      </c>
      <c r="AF166" s="107"/>
      <c r="AG166" s="107" t="str">
        <f>'R P - 3'!AU165</f>
        <v>0</v>
      </c>
      <c r="AH166" s="107" t="str">
        <f>'R P - 3'!BA165</f>
        <v>0</v>
      </c>
      <c r="AI166" s="107" t="str">
        <f>'R P - 3'!BG165</f>
        <v>0</v>
      </c>
      <c r="AJ166" s="109"/>
      <c r="AK166" s="107"/>
      <c r="AL166" s="107" t="str">
        <f>'R P -4'!Q165</f>
        <v>0</v>
      </c>
      <c r="AM166" s="107" t="str">
        <f>'R P -4'!W165</f>
        <v>0</v>
      </c>
      <c r="AN166" s="107" t="str">
        <f>'R P -4'!AC165</f>
        <v>0</v>
      </c>
      <c r="AO166" s="107" t="str">
        <f>'R P -4'!AI165</f>
        <v>0</v>
      </c>
      <c r="AP166" s="107"/>
      <c r="AQ166" s="107" t="str">
        <f>'R P -4'!AU165</f>
        <v>0</v>
      </c>
      <c r="AR166" s="107" t="str">
        <f>'R P -4'!BA165</f>
        <v>0</v>
      </c>
      <c r="AS166" s="107" t="str">
        <f>'R P -4'!BG165</f>
        <v>0</v>
      </c>
      <c r="AT166" s="109"/>
      <c r="AU166" s="107"/>
      <c r="AV166" s="107">
        <f>'Reflection -1 '!R165</f>
        <v>2.6666666666666665</v>
      </c>
      <c r="AW166" s="107"/>
      <c r="AX166" s="107"/>
      <c r="AY166" s="107"/>
      <c r="AZ166" s="107"/>
      <c r="BA166" s="107"/>
      <c r="BB166" s="107">
        <f>'Reflection -1 '!BB165</f>
        <v>3.5</v>
      </c>
      <c r="BC166" s="109"/>
      <c r="BD166" s="107"/>
      <c r="BE166" s="107">
        <f>'Reflection -2'!Q165</f>
        <v>1</v>
      </c>
      <c r="BF166" s="107"/>
      <c r="BG166" s="107"/>
      <c r="BH166" s="107"/>
      <c r="BI166" s="107"/>
      <c r="BJ166" s="107"/>
      <c r="BK166" s="107">
        <f>'Reflection -2'!BA165</f>
        <v>2.5</v>
      </c>
      <c r="BL166" s="109"/>
      <c r="BM166" s="107"/>
      <c r="BN166" s="107">
        <f>'Reflection -3'!Q165</f>
        <v>3</v>
      </c>
      <c r="BO166" s="107"/>
      <c r="BP166" s="107"/>
      <c r="BQ166" s="107"/>
      <c r="BR166" s="107"/>
      <c r="BS166" s="107"/>
      <c r="BT166" s="107">
        <f>'Reflection -3'!BA165</f>
        <v>1.6666666666666667</v>
      </c>
      <c r="BU166" s="109"/>
      <c r="BV166" s="107"/>
      <c r="BW166" s="107">
        <f>'Reflection -3'!Q165</f>
        <v>3</v>
      </c>
      <c r="BX166" s="107"/>
      <c r="BY166" s="107"/>
      <c r="BZ166" s="107"/>
      <c r="CA166" s="107"/>
      <c r="CB166" s="107"/>
      <c r="CC166" s="107">
        <f>'Reflection -4'!BA165</f>
        <v>2.5</v>
      </c>
      <c r="CD166" s="109"/>
      <c r="CE166" s="107"/>
      <c r="CF166" s="107"/>
      <c r="CG166" s="107"/>
      <c r="CH166" s="107">
        <f>Table121516589[[#This Row],[Column30]]</f>
        <v>0</v>
      </c>
      <c r="CI166" s="107"/>
      <c r="CJ166" s="107"/>
      <c r="CK166" s="107">
        <f>Table121516589[[#This Row],[Column48]]</f>
        <v>0</v>
      </c>
      <c r="CL166" s="107">
        <f>Table121516589[[#This Row],[Column54]]</f>
        <v>0</v>
      </c>
      <c r="CM166" s="109"/>
      <c r="CN166" s="107"/>
      <c r="CO166" s="107"/>
      <c r="CP166" s="107"/>
      <c r="CQ166" s="107" t="e">
        <f>#REF!</f>
        <v>#REF!</v>
      </c>
      <c r="CR166" s="107"/>
      <c r="CS166" s="107"/>
      <c r="CT166" s="107" t="e">
        <f>#REF!</f>
        <v>#REF!</v>
      </c>
      <c r="CU166" s="107" t="e">
        <f>#REF!</f>
        <v>#REF!</v>
      </c>
      <c r="CV166" s="109"/>
      <c r="CW166" s="107"/>
      <c r="CX166" s="107"/>
      <c r="CY166" s="107"/>
      <c r="CZ166" s="107" t="e">
        <f>#REF!</f>
        <v>#REF!</v>
      </c>
      <c r="DA166" s="107"/>
      <c r="DB166" s="107"/>
      <c r="DC166" s="107" t="e">
        <f>#REF!</f>
        <v>#REF!</v>
      </c>
      <c r="DD166" s="107" t="e">
        <f>#REF!</f>
        <v>#REF!</v>
      </c>
      <c r="DE166" s="109"/>
      <c r="DF166" s="107"/>
      <c r="DG166" s="107"/>
      <c r="DH166" s="107"/>
      <c r="DI166" s="107">
        <f>'D W-4'!AS164</f>
        <v>0</v>
      </c>
      <c r="DJ166" s="107"/>
      <c r="DK166" s="107"/>
      <c r="DL166" s="107"/>
      <c r="DM166" s="107" t="e">
        <f>#REF!</f>
        <v>#REF!</v>
      </c>
      <c r="DN166" s="109"/>
      <c r="DO166" s="112">
        <v>0</v>
      </c>
      <c r="DP16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2.2777777777777777</v>
      </c>
      <c r="DQ166" s="107">
        <f>AVERAGE(Table1104611172[[#This Row],[Column4]],Table1104611172[[#This Row],[Column13]],Table1104611172[[#This Row],[Column22]],Table1104611172[[#This Row],[Column31]])</f>
        <v>2</v>
      </c>
      <c r="DR16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6" s="107" t="e">
        <f>AVERAGE(Table1104611172[[#This Row],[Column6]],Table1104611172[[#This Row],[Column15]],Table1104611172[[#This Row],[Column24]],Table1104611172[[#This Row],[Column33]])</f>
        <v>#REF!</v>
      </c>
      <c r="DT166" s="112"/>
      <c r="DU16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6" s="108"/>
      <c r="DX166" s="108">
        <f>'R P -4'!CT166</f>
        <v>0</v>
      </c>
      <c r="DY166" s="108" t="e">
        <f>AVERAGE('Reflection -3'!CO166,'Reflection -2'!CN166,'R P -4'!CT166,'R P - 3'!CS166,'R P- 2'!CS166,#REF!)</f>
        <v>#REF!</v>
      </c>
      <c r="DZ166" s="108" t="e">
        <f>AVERAGE('Reflection -3'!CP166,'Reflection -2'!CO166,'R P- 2'!CT166,#REF!)</f>
        <v>#REF!</v>
      </c>
    </row>
    <row r="167" spans="1:130" ht="23.1" customHeight="1" x14ac:dyDescent="0.3">
      <c r="A167" s="5">
        <v>164</v>
      </c>
      <c r="B167" s="5" t="s">
        <v>206</v>
      </c>
      <c r="C167" s="14" t="s">
        <v>207</v>
      </c>
      <c r="D167" s="5" t="s">
        <v>541</v>
      </c>
      <c r="E167" s="5" t="s">
        <v>160</v>
      </c>
      <c r="F167" s="5" t="str">
        <f>REPT(CHAR(160),10)&amp;Table1104611172[[#This Row],[Column1]]</f>
        <v>          B</v>
      </c>
      <c r="G167" s="108"/>
      <c r="H167" s="108">
        <f>'RP 1'!Q166</f>
        <v>3.4</v>
      </c>
      <c r="I167" s="108">
        <f>'RP 1'!W166</f>
        <v>3</v>
      </c>
      <c r="J167" s="108" t="e">
        <f>'RP 1'!#REF!</f>
        <v>#REF!</v>
      </c>
      <c r="K167" s="108" t="e">
        <f>'RP 1'!#REF!</f>
        <v>#REF!</v>
      </c>
      <c r="L167" s="108"/>
      <c r="M167" s="108">
        <f>'RP 1'!AU166</f>
        <v>3</v>
      </c>
      <c r="N167" s="108">
        <f>'RP 1'!AZ166</f>
        <v>0</v>
      </c>
      <c r="O167" s="108">
        <f>'RP 1'!BG166</f>
        <v>0</v>
      </c>
      <c r="P167" s="116"/>
      <c r="Q167" s="108"/>
      <c r="R167" s="108">
        <f>'R P- 2'!Q166</f>
        <v>3</v>
      </c>
      <c r="S167" s="108">
        <f>'R P- 2'!W166</f>
        <v>3.6666666666666665</v>
      </c>
      <c r="T167" s="108">
        <f>'R P- 2'!AC166</f>
        <v>3.5</v>
      </c>
      <c r="U167" s="108">
        <f>'R P- 2'!AI166</f>
        <v>3.5</v>
      </c>
      <c r="V167" s="108"/>
      <c r="W167" s="108">
        <f>'R P- 2'!AU166</f>
        <v>3</v>
      </c>
      <c r="X167" s="108">
        <f>'R P- 2'!BA166</f>
        <v>2.75</v>
      </c>
      <c r="Y167" s="108">
        <f>'R P- 2'!BG166</f>
        <v>3</v>
      </c>
      <c r="Z167" s="116"/>
      <c r="AA167" s="108"/>
      <c r="AB167" s="108">
        <f>'R P - 3'!Q166</f>
        <v>3</v>
      </c>
      <c r="AC167" s="108">
        <f>'R P - 3'!W166</f>
        <v>3</v>
      </c>
      <c r="AD167" s="108">
        <f>'R P - 3'!AC166</f>
        <v>1.5</v>
      </c>
      <c r="AE167" s="108">
        <f>'R P - 3'!AI166</f>
        <v>3.3333333333333335</v>
      </c>
      <c r="AF167" s="108"/>
      <c r="AG167" s="108">
        <f>'R P - 3'!AU166</f>
        <v>2.6666666666666665</v>
      </c>
      <c r="AH167" s="108">
        <f>'R P - 3'!BA166</f>
        <v>0</v>
      </c>
      <c r="AI167" s="108">
        <f>'R P - 3'!BG166</f>
        <v>0</v>
      </c>
      <c r="AJ167" s="116"/>
      <c r="AK167" s="108"/>
      <c r="AL167" s="108">
        <f>'R P -4'!Q166</f>
        <v>2.8</v>
      </c>
      <c r="AM167" s="108">
        <f>'R P -4'!W166</f>
        <v>3.3333333333333335</v>
      </c>
      <c r="AN167" s="108">
        <f>'R P -4'!AC166</f>
        <v>2</v>
      </c>
      <c r="AO167" s="108">
        <f>'R P -4'!AI166</f>
        <v>2</v>
      </c>
      <c r="AP167" s="108"/>
      <c r="AQ167" s="108">
        <f>'R P -4'!AU166</f>
        <v>2.3333333333333335</v>
      </c>
      <c r="AR167" s="108">
        <f>'R P -4'!BA166</f>
        <v>2</v>
      </c>
      <c r="AS167" s="108">
        <f>'R P -4'!BG166</f>
        <v>3</v>
      </c>
      <c r="AT167" s="116"/>
      <c r="AU167" s="108"/>
      <c r="AV167" s="108">
        <f>'Reflection -1 '!R166</f>
        <v>2</v>
      </c>
      <c r="AW167" s="108"/>
      <c r="AX167" s="108"/>
      <c r="AY167" s="108"/>
      <c r="AZ167" s="108"/>
      <c r="BA167" s="108"/>
      <c r="BB167" s="108">
        <f>'Reflection -1 '!BB166</f>
        <v>3.5</v>
      </c>
      <c r="BC167" s="116"/>
      <c r="BD167" s="108"/>
      <c r="BE167" s="108">
        <f>'Reflection -2'!Q166</f>
        <v>0</v>
      </c>
      <c r="BF167" s="108"/>
      <c r="BG167" s="108"/>
      <c r="BH167" s="108"/>
      <c r="BI167" s="108"/>
      <c r="BJ167" s="108"/>
      <c r="BK167" s="108">
        <f>'Reflection -2'!BA166</f>
        <v>0</v>
      </c>
      <c r="BL167" s="116"/>
      <c r="BM167" s="108"/>
      <c r="BN167" s="108">
        <f>'Reflection -3'!Q166</f>
        <v>0</v>
      </c>
      <c r="BO167" s="108"/>
      <c r="BP167" s="108"/>
      <c r="BQ167" s="108"/>
      <c r="BR167" s="108"/>
      <c r="BS167" s="108"/>
      <c r="BT167" s="108">
        <f>'Reflection -3'!BA166</f>
        <v>0</v>
      </c>
      <c r="BU167" s="116"/>
      <c r="BV167" s="108"/>
      <c r="BW167" s="108">
        <f>'Reflection -3'!Q166</f>
        <v>0</v>
      </c>
      <c r="BX167" s="108"/>
      <c r="BY167" s="108"/>
      <c r="BZ167" s="108"/>
      <c r="CA167" s="108"/>
      <c r="CB167" s="108"/>
      <c r="CC167" s="108">
        <f>'Reflection -4'!BA166</f>
        <v>0</v>
      </c>
      <c r="CD167" s="116"/>
      <c r="CE167" s="108"/>
      <c r="CF167" s="108"/>
      <c r="CG167" s="108"/>
      <c r="CH167" s="108">
        <f>Table121516589[[#This Row],[Column30]]</f>
        <v>0</v>
      </c>
      <c r="CI167" s="108"/>
      <c r="CJ167" s="108"/>
      <c r="CK167" s="108">
        <f>Table121516589[[#This Row],[Column48]]</f>
        <v>0</v>
      </c>
      <c r="CL167" s="108">
        <f>Table121516589[[#This Row],[Column54]]</f>
        <v>0</v>
      </c>
      <c r="CM167" s="116"/>
      <c r="CN167" s="108"/>
      <c r="CO167" s="108"/>
      <c r="CP167" s="108"/>
      <c r="CQ167" s="108" t="e">
        <f>#REF!</f>
        <v>#REF!</v>
      </c>
      <c r="CR167" s="108"/>
      <c r="CS167" s="108"/>
      <c r="CT167" s="108" t="e">
        <f>#REF!</f>
        <v>#REF!</v>
      </c>
      <c r="CU167" s="108" t="e">
        <f>#REF!</f>
        <v>#REF!</v>
      </c>
      <c r="CV167" s="116"/>
      <c r="CW167" s="108"/>
      <c r="CX167" s="108"/>
      <c r="CY167" s="108"/>
      <c r="CZ167" s="108" t="e">
        <f>#REF!</f>
        <v>#REF!</v>
      </c>
      <c r="DA167" s="108"/>
      <c r="DB167" s="108"/>
      <c r="DC167" s="108" t="e">
        <f>#REF!</f>
        <v>#REF!</v>
      </c>
      <c r="DD167" s="108" t="e">
        <f>#REF!</f>
        <v>#REF!</v>
      </c>
      <c r="DE167" s="116"/>
      <c r="DF167" s="108"/>
      <c r="DG167" s="108"/>
      <c r="DH167" s="108"/>
      <c r="DI167" s="108">
        <f>'D W-4'!AS165</f>
        <v>0</v>
      </c>
      <c r="DJ167" s="108"/>
      <c r="DK167" s="108"/>
      <c r="DL167" s="108"/>
      <c r="DM167" s="108" t="e">
        <f>#REF!</f>
        <v>#REF!</v>
      </c>
      <c r="DN167" s="116"/>
      <c r="DO167" s="112">
        <v>0</v>
      </c>
      <c r="DP16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1.7749999999999999</v>
      </c>
      <c r="DQ167" s="108">
        <f>AVERAGE(Table1104611172[[#This Row],[Column4]],Table1104611172[[#This Row],[Column13]],Table1104611172[[#This Row],[Column22]],Table1104611172[[#This Row],[Column31]])</f>
        <v>3.25</v>
      </c>
      <c r="DR16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7" s="108" t="e">
        <f>AVERAGE(Table1104611172[[#This Row],[Column6]],Table1104611172[[#This Row],[Column15]],Table1104611172[[#This Row],[Column24]],Table1104611172[[#This Row],[Column33]])</f>
        <v>#REF!</v>
      </c>
      <c r="DT167" s="112"/>
      <c r="DU16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7" s="108"/>
      <c r="DX167" s="108">
        <f>'R P -4'!CT167</f>
        <v>0</v>
      </c>
      <c r="DY167" s="107" t="e">
        <f>AVERAGE('Reflection -3'!CO167,'Reflection -2'!CN167,'R P -4'!CT167,'R P - 3'!CS167,'R P- 2'!CS167,#REF!)</f>
        <v>#REF!</v>
      </c>
      <c r="DZ167" s="107" t="e">
        <f>AVERAGE('Reflection -3'!CP167,'Reflection -2'!CO167,'R P- 2'!CT167,#REF!)</f>
        <v>#REF!</v>
      </c>
    </row>
    <row r="168" spans="1:130" ht="23.1" customHeight="1" x14ac:dyDescent="0.3">
      <c r="A168" s="5">
        <v>165</v>
      </c>
      <c r="B168" s="5" t="s">
        <v>47</v>
      </c>
      <c r="C168" s="14" t="s">
        <v>48</v>
      </c>
      <c r="D168" s="5" t="s">
        <v>449</v>
      </c>
      <c r="E168" s="5" t="s">
        <v>34</v>
      </c>
      <c r="F168" s="5" t="str">
        <f>REPT(CHAR(160),10)&amp;Table1104611172[[#This Row],[Column1]]</f>
        <v>          A</v>
      </c>
      <c r="G168" s="107"/>
      <c r="H168" s="107">
        <f>'RP 1'!Q167</f>
        <v>1.2</v>
      </c>
      <c r="I168" s="107">
        <f>'RP 1'!W167</f>
        <v>1</v>
      </c>
      <c r="J168" s="107" t="e">
        <f>'RP 1'!#REF!</f>
        <v>#REF!</v>
      </c>
      <c r="K168" s="107" t="e">
        <f>'RP 1'!#REF!</f>
        <v>#REF!</v>
      </c>
      <c r="L168" s="107"/>
      <c r="M168" s="107">
        <f>'RP 1'!AU167</f>
        <v>1</v>
      </c>
      <c r="N168" s="107">
        <f>'RP 1'!AZ167</f>
        <v>1</v>
      </c>
      <c r="O168" s="107">
        <f>'RP 1'!BG167</f>
        <v>0</v>
      </c>
      <c r="P168" s="109"/>
      <c r="Q168" s="107"/>
      <c r="R168" s="107">
        <f>'R P- 2'!Q167</f>
        <v>1.2</v>
      </c>
      <c r="S168" s="107">
        <f>'R P- 2'!W167</f>
        <v>1</v>
      </c>
      <c r="T168" s="107">
        <f>'R P- 2'!AC167</f>
        <v>1</v>
      </c>
      <c r="U168" s="107">
        <f>'R P- 2'!AI167</f>
        <v>1</v>
      </c>
      <c r="V168" s="107"/>
      <c r="W168" s="107">
        <f>'R P- 2'!AU167</f>
        <v>1</v>
      </c>
      <c r="X168" s="107">
        <f>'R P- 2'!BA167</f>
        <v>1</v>
      </c>
      <c r="Y168" s="107">
        <f>'R P- 2'!BG167</f>
        <v>3</v>
      </c>
      <c r="Z168" s="109"/>
      <c r="AA168" s="107"/>
      <c r="AB168" s="107">
        <f>'R P - 3'!Q167</f>
        <v>2.2000000000000002</v>
      </c>
      <c r="AC168" s="107">
        <f>'R P - 3'!W167</f>
        <v>0</v>
      </c>
      <c r="AD168" s="107">
        <f>'R P - 3'!AC167</f>
        <v>0</v>
      </c>
      <c r="AE168" s="107">
        <f>'R P - 3'!AI167</f>
        <v>0</v>
      </c>
      <c r="AF168" s="107"/>
      <c r="AG168" s="107">
        <f>'R P - 3'!AU167</f>
        <v>0</v>
      </c>
      <c r="AH168" s="107">
        <f>'R P - 3'!BA167</f>
        <v>0</v>
      </c>
      <c r="AI168" s="107">
        <f>'R P - 3'!BG167</f>
        <v>0</v>
      </c>
      <c r="AJ168" s="109"/>
      <c r="AK168" s="107"/>
      <c r="AL168" s="107">
        <f>'R P -4'!Q167</f>
        <v>1.6</v>
      </c>
      <c r="AM168" s="107">
        <f>'R P -4'!W167</f>
        <v>1.3333333333333333</v>
      </c>
      <c r="AN168" s="107">
        <f>'R P -4'!AC167</f>
        <v>1</v>
      </c>
      <c r="AO168" s="107">
        <f>'R P -4'!AI167</f>
        <v>1</v>
      </c>
      <c r="AP168" s="107"/>
      <c r="AQ168" s="107">
        <f>'R P -4'!AU167</f>
        <v>1</v>
      </c>
      <c r="AR168" s="107">
        <f>'R P -4'!BA167</f>
        <v>1</v>
      </c>
      <c r="AS168" s="107">
        <f>'R P -4'!BG167</f>
        <v>1.5</v>
      </c>
      <c r="AT168" s="109"/>
      <c r="AU168" s="107"/>
      <c r="AV168" s="107">
        <f>'Reflection -1 '!R167</f>
        <v>0</v>
      </c>
      <c r="AW168" s="107"/>
      <c r="AX168" s="107"/>
      <c r="AY168" s="107"/>
      <c r="AZ168" s="107"/>
      <c r="BA168" s="107"/>
      <c r="BB168" s="107">
        <f>'Reflection -1 '!BB167</f>
        <v>0</v>
      </c>
      <c r="BC168" s="109"/>
      <c r="BD168" s="107"/>
      <c r="BE168" s="107">
        <f>'Reflection -2'!Q167</f>
        <v>0</v>
      </c>
      <c r="BF168" s="107"/>
      <c r="BG168" s="107"/>
      <c r="BH168" s="107"/>
      <c r="BI168" s="107"/>
      <c r="BJ168" s="107"/>
      <c r="BK168" s="107">
        <f>'Reflection -2'!BA167</f>
        <v>0</v>
      </c>
      <c r="BL168" s="109"/>
      <c r="BM168" s="107"/>
      <c r="BN168" s="107">
        <f>'Reflection -3'!Q167</f>
        <v>2</v>
      </c>
      <c r="BO168" s="107"/>
      <c r="BP168" s="107"/>
      <c r="BQ168" s="107"/>
      <c r="BR168" s="107"/>
      <c r="BS168" s="107"/>
      <c r="BT168" s="107">
        <f>'Reflection -3'!BA167</f>
        <v>1.6666666666666667</v>
      </c>
      <c r="BU168" s="109"/>
      <c r="BV168" s="107"/>
      <c r="BW168" s="107">
        <f>'Reflection -3'!Q167</f>
        <v>2</v>
      </c>
      <c r="BX168" s="107"/>
      <c r="BY168" s="107"/>
      <c r="BZ168" s="107"/>
      <c r="CA168" s="107"/>
      <c r="CB168" s="107"/>
      <c r="CC168" s="107">
        <f>'Reflection -4'!BA167</f>
        <v>0</v>
      </c>
      <c r="CD168" s="109"/>
      <c r="CE168" s="107"/>
      <c r="CF168" s="107"/>
      <c r="CG168" s="107"/>
      <c r="CH168" s="107">
        <f>Table121516589[[#This Row],[Column30]]</f>
        <v>0</v>
      </c>
      <c r="CI168" s="107"/>
      <c r="CJ168" s="107"/>
      <c r="CK168" s="107">
        <f>Table121516589[[#This Row],[Column48]]</f>
        <v>0</v>
      </c>
      <c r="CL168" s="107">
        <f>Table121516589[[#This Row],[Column54]]</f>
        <v>0</v>
      </c>
      <c r="CM168" s="109"/>
      <c r="CN168" s="107"/>
      <c r="CO168" s="107"/>
      <c r="CP168" s="107"/>
      <c r="CQ168" s="107" t="e">
        <f>#REF!</f>
        <v>#REF!</v>
      </c>
      <c r="CR168" s="107"/>
      <c r="CS168" s="107"/>
      <c r="CT168" s="107" t="e">
        <f>#REF!</f>
        <v>#REF!</v>
      </c>
      <c r="CU168" s="107" t="e">
        <f>#REF!</f>
        <v>#REF!</v>
      </c>
      <c r="CV168" s="109"/>
      <c r="CW168" s="107"/>
      <c r="CX168" s="107"/>
      <c r="CY168" s="107"/>
      <c r="CZ168" s="107" t="e">
        <f>#REF!</f>
        <v>#REF!</v>
      </c>
      <c r="DA168" s="107"/>
      <c r="DB168" s="107"/>
      <c r="DC168" s="107" t="e">
        <f>#REF!</f>
        <v>#REF!</v>
      </c>
      <c r="DD168" s="107" t="e">
        <f>#REF!</f>
        <v>#REF!</v>
      </c>
      <c r="DE168" s="109"/>
      <c r="DF168" s="107"/>
      <c r="DG168" s="107"/>
      <c r="DH168" s="107"/>
      <c r="DI168" s="107">
        <f>'D W-4'!AS166</f>
        <v>0</v>
      </c>
      <c r="DJ168" s="107"/>
      <c r="DK168" s="107"/>
      <c r="DL168" s="107"/>
      <c r="DM168" s="107" t="e">
        <f>#REF!</f>
        <v>#REF!</v>
      </c>
      <c r="DN168" s="109"/>
      <c r="DO168" s="112">
        <v>0</v>
      </c>
      <c r="DP16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1.2749999999999999</v>
      </c>
      <c r="DQ168" s="107">
        <f>AVERAGE(Table1104611172[[#This Row],[Column4]],Table1104611172[[#This Row],[Column13]],Table1104611172[[#This Row],[Column22]],Table1104611172[[#This Row],[Column31]])</f>
        <v>0.83333333333333326</v>
      </c>
      <c r="DR16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8" s="107" t="e">
        <f>AVERAGE(Table1104611172[[#This Row],[Column6]],Table1104611172[[#This Row],[Column15]],Table1104611172[[#This Row],[Column24]],Table1104611172[[#This Row],[Column33]])</f>
        <v>#REF!</v>
      </c>
      <c r="DT168" s="112"/>
      <c r="DU16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8" s="108"/>
      <c r="DX168" s="108">
        <f>'R P -4'!CT168</f>
        <v>0</v>
      </c>
      <c r="DY168" s="108" t="e">
        <f>AVERAGE('Reflection -3'!CO168,'Reflection -2'!CN168,'R P -4'!CT168,'R P - 3'!CS168,'R P- 2'!CS168,#REF!)</f>
        <v>#REF!</v>
      </c>
      <c r="DZ168" s="108" t="e">
        <f>AVERAGE('Reflection -3'!CP168,'Reflection -2'!CO168,'R P- 2'!CT168,#REF!)</f>
        <v>#REF!</v>
      </c>
    </row>
    <row r="169" spans="1:130" ht="23.1" customHeight="1" x14ac:dyDescent="0.3">
      <c r="A169" s="5">
        <v>166</v>
      </c>
      <c r="B169" s="5" t="s">
        <v>158</v>
      </c>
      <c r="C169" s="14" t="s">
        <v>159</v>
      </c>
      <c r="D169" s="5" t="s">
        <v>449</v>
      </c>
      <c r="E169" s="5" t="s">
        <v>34</v>
      </c>
      <c r="F169" s="5" t="str">
        <f>REPT(CHAR(160),10)&amp;Table1104611172[[#This Row],[Column1]]</f>
        <v>          A</v>
      </c>
      <c r="G169" s="108"/>
      <c r="H169" s="108">
        <f>'RP 1'!Q168</f>
        <v>2.8</v>
      </c>
      <c r="I169" s="108">
        <f>'RP 1'!W168</f>
        <v>2</v>
      </c>
      <c r="J169" s="108" t="e">
        <f>'RP 1'!#REF!</f>
        <v>#REF!</v>
      </c>
      <c r="K169" s="108" t="e">
        <f>'RP 1'!#REF!</f>
        <v>#REF!</v>
      </c>
      <c r="L169" s="108"/>
      <c r="M169" s="108">
        <f>'RP 1'!AU168</f>
        <v>1</v>
      </c>
      <c r="N169" s="108">
        <f>'RP 1'!AZ168</f>
        <v>1</v>
      </c>
      <c r="O169" s="108">
        <f>'RP 1'!BG168</f>
        <v>0</v>
      </c>
      <c r="P169" s="116"/>
      <c r="Q169" s="108"/>
      <c r="R169" s="108">
        <f>'R P- 2'!Q168</f>
        <v>2.8</v>
      </c>
      <c r="S169" s="108">
        <f>'R P- 2'!W168</f>
        <v>2</v>
      </c>
      <c r="T169" s="108">
        <f>'R P- 2'!AC168</f>
        <v>1</v>
      </c>
      <c r="U169" s="108">
        <f>'R P- 2'!AI168</f>
        <v>1</v>
      </c>
      <c r="V169" s="108"/>
      <c r="W169" s="108">
        <f>'R P- 2'!AU168</f>
        <v>1</v>
      </c>
      <c r="X169" s="108">
        <f>'R P- 2'!BA168</f>
        <v>1</v>
      </c>
      <c r="Y169" s="108">
        <f>'R P- 2'!BG168</f>
        <v>4</v>
      </c>
      <c r="Z169" s="116"/>
      <c r="AA169" s="108"/>
      <c r="AB169" s="108">
        <f>'R P - 3'!Q168</f>
        <v>1.4</v>
      </c>
      <c r="AC169" s="108">
        <f>'R P - 3'!W168</f>
        <v>0</v>
      </c>
      <c r="AD169" s="108">
        <f>'R P - 3'!AC168</f>
        <v>0</v>
      </c>
      <c r="AE169" s="108">
        <f>'R P - 3'!AI168</f>
        <v>0</v>
      </c>
      <c r="AF169" s="108"/>
      <c r="AG169" s="108">
        <f>'R P - 3'!AU168</f>
        <v>0</v>
      </c>
      <c r="AH169" s="108">
        <f>'R P - 3'!BA168</f>
        <v>0</v>
      </c>
      <c r="AI169" s="108">
        <f>'R P - 3'!BG168</f>
        <v>0</v>
      </c>
      <c r="AJ169" s="116"/>
      <c r="AK169" s="108"/>
      <c r="AL169" s="108">
        <f>'R P -4'!Q168</f>
        <v>0</v>
      </c>
      <c r="AM169" s="108">
        <f>'R P -4'!W168</f>
        <v>0</v>
      </c>
      <c r="AN169" s="108">
        <f>'R P -4'!AC168</f>
        <v>0</v>
      </c>
      <c r="AO169" s="108">
        <f>'R P -4'!AI168</f>
        <v>0</v>
      </c>
      <c r="AP169" s="108"/>
      <c r="AQ169" s="108">
        <f>'R P -4'!AU168</f>
        <v>0</v>
      </c>
      <c r="AR169" s="108">
        <f>'R P -4'!BA168</f>
        <v>0</v>
      </c>
      <c r="AS169" s="108">
        <f>'R P -4'!BG168</f>
        <v>1.5</v>
      </c>
      <c r="AT169" s="116"/>
      <c r="AU169" s="108"/>
      <c r="AV169" s="108">
        <f>'Reflection -1 '!R168</f>
        <v>2.3333333333333335</v>
      </c>
      <c r="AW169" s="108"/>
      <c r="AX169" s="108"/>
      <c r="AY169" s="108"/>
      <c r="AZ169" s="108"/>
      <c r="BA169" s="108"/>
      <c r="BB169" s="108">
        <f>'Reflection -1 '!BB168</f>
        <v>3.5</v>
      </c>
      <c r="BC169" s="116"/>
      <c r="BD169" s="108"/>
      <c r="BE169" s="108">
        <f>'Reflection -2'!Q168</f>
        <v>1</v>
      </c>
      <c r="BF169" s="108"/>
      <c r="BG169" s="108"/>
      <c r="BH169" s="108"/>
      <c r="BI169" s="108"/>
      <c r="BJ169" s="108"/>
      <c r="BK169" s="108">
        <f>'Reflection -2'!BA168</f>
        <v>2.5</v>
      </c>
      <c r="BL169" s="116"/>
      <c r="BM169" s="108"/>
      <c r="BN169" s="108">
        <f>'Reflection -3'!Q168</f>
        <v>1.6666666666666667</v>
      </c>
      <c r="BO169" s="108"/>
      <c r="BP169" s="108"/>
      <c r="BQ169" s="108"/>
      <c r="BR169" s="108"/>
      <c r="BS169" s="108"/>
      <c r="BT169" s="108">
        <f>'Reflection -3'!BA168</f>
        <v>1.6666666666666667</v>
      </c>
      <c r="BU169" s="116"/>
      <c r="BV169" s="108"/>
      <c r="BW169" s="108">
        <f>'Reflection -3'!Q168</f>
        <v>1.6666666666666667</v>
      </c>
      <c r="BX169" s="108"/>
      <c r="BY169" s="108"/>
      <c r="BZ169" s="108"/>
      <c r="CA169" s="108"/>
      <c r="CB169" s="108"/>
      <c r="CC169" s="108">
        <f>'Reflection -4'!BA168</f>
        <v>2.5</v>
      </c>
      <c r="CD169" s="116"/>
      <c r="CE169" s="108"/>
      <c r="CF169" s="108"/>
      <c r="CG169" s="108"/>
      <c r="CH169" s="108">
        <f>Table121516589[[#This Row],[Column30]]</f>
        <v>0</v>
      </c>
      <c r="CI169" s="108"/>
      <c r="CJ169" s="108"/>
      <c r="CK169" s="108">
        <f>Table121516589[[#This Row],[Column48]]</f>
        <v>0</v>
      </c>
      <c r="CL169" s="108">
        <f>Table121516589[[#This Row],[Column54]]</f>
        <v>0</v>
      </c>
      <c r="CM169" s="116"/>
      <c r="CN169" s="108"/>
      <c r="CO169" s="108"/>
      <c r="CP169" s="108"/>
      <c r="CQ169" s="108" t="e">
        <f>#REF!</f>
        <v>#REF!</v>
      </c>
      <c r="CR169" s="108"/>
      <c r="CS169" s="108"/>
      <c r="CT169" s="108" t="e">
        <f>#REF!</f>
        <v>#REF!</v>
      </c>
      <c r="CU169" s="108" t="e">
        <f>#REF!</f>
        <v>#REF!</v>
      </c>
      <c r="CV169" s="116"/>
      <c r="CW169" s="108"/>
      <c r="CX169" s="108"/>
      <c r="CY169" s="108"/>
      <c r="CZ169" s="108" t="e">
        <f>#REF!</f>
        <v>#REF!</v>
      </c>
      <c r="DA169" s="108"/>
      <c r="DB169" s="108"/>
      <c r="DC169" s="108" t="e">
        <f>#REF!</f>
        <v>#REF!</v>
      </c>
      <c r="DD169" s="108" t="e">
        <f>#REF!</f>
        <v>#REF!</v>
      </c>
      <c r="DE169" s="116"/>
      <c r="DF169" s="108"/>
      <c r="DG169" s="108"/>
      <c r="DH169" s="108"/>
      <c r="DI169" s="108">
        <f>'D W-4'!AS167</f>
        <v>0</v>
      </c>
      <c r="DJ169" s="108"/>
      <c r="DK169" s="108"/>
      <c r="DL169" s="108"/>
      <c r="DM169" s="108" t="e">
        <f>#REF!</f>
        <v>#REF!</v>
      </c>
      <c r="DN169" s="116"/>
      <c r="DO169" s="112">
        <v>0</v>
      </c>
      <c r="DP16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1.7083333333333333</v>
      </c>
      <c r="DQ169" s="108">
        <f>AVERAGE(Table1104611172[[#This Row],[Column4]],Table1104611172[[#This Row],[Column13]],Table1104611172[[#This Row],[Column22]],Table1104611172[[#This Row],[Column31]])</f>
        <v>1</v>
      </c>
      <c r="DR16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69" s="108" t="e">
        <f>AVERAGE(Table1104611172[[#This Row],[Column6]],Table1104611172[[#This Row],[Column15]],Table1104611172[[#This Row],[Column24]],Table1104611172[[#This Row],[Column33]])</f>
        <v>#REF!</v>
      </c>
      <c r="DT169" s="112"/>
      <c r="DU16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6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69" s="108"/>
      <c r="DX169" s="108">
        <f>'R P -4'!CT169</f>
        <v>0</v>
      </c>
      <c r="DY169" s="107" t="e">
        <f>AVERAGE('Reflection -3'!CO169,'Reflection -2'!CN169,'R P -4'!CT169,'R P - 3'!CS169,'R P- 2'!CS169,#REF!)</f>
        <v>#REF!</v>
      </c>
      <c r="DZ169" s="107" t="e">
        <f>AVERAGE('Reflection -3'!CP169,'Reflection -2'!CO169,'R P- 2'!CT169,#REF!)</f>
        <v>#REF!</v>
      </c>
    </row>
    <row r="170" spans="1:130" ht="23.1" customHeight="1" x14ac:dyDescent="0.3">
      <c r="A170" s="5">
        <v>167</v>
      </c>
      <c r="B170" s="5" t="s">
        <v>191</v>
      </c>
      <c r="C170" s="14" t="s">
        <v>192</v>
      </c>
      <c r="D170" s="5" t="s">
        <v>449</v>
      </c>
      <c r="E170" s="5" t="s">
        <v>160</v>
      </c>
      <c r="F170" s="5" t="str">
        <f>REPT(CHAR(160),10)&amp;Table1104611172[[#This Row],[Column1]]</f>
        <v>          B</v>
      </c>
      <c r="G170" s="107"/>
      <c r="H170" s="107">
        <f>'RP 1'!Q169</f>
        <v>2.4</v>
      </c>
      <c r="I170" s="107">
        <f>'RP 1'!W169</f>
        <v>2</v>
      </c>
      <c r="J170" s="107" t="e">
        <f>'RP 1'!#REF!</f>
        <v>#REF!</v>
      </c>
      <c r="K170" s="107" t="e">
        <f>'RP 1'!#REF!</f>
        <v>#REF!</v>
      </c>
      <c r="L170" s="107"/>
      <c r="M170" s="107">
        <f>'RP 1'!AU169</f>
        <v>2</v>
      </c>
      <c r="N170" s="107">
        <f>'RP 1'!AZ169</f>
        <v>0</v>
      </c>
      <c r="O170" s="107">
        <f>'RP 1'!BG169</f>
        <v>0</v>
      </c>
      <c r="P170" s="109"/>
      <c r="Q170" s="107"/>
      <c r="R170" s="107">
        <f>'R P- 2'!Q169</f>
        <v>2</v>
      </c>
      <c r="S170" s="107">
        <f>'R P- 2'!W169</f>
        <v>2.6666666666666665</v>
      </c>
      <c r="T170" s="107">
        <f>'R P- 2'!AC169</f>
        <v>2.5</v>
      </c>
      <c r="U170" s="107">
        <f>'R P- 2'!AI169</f>
        <v>2.5</v>
      </c>
      <c r="V170" s="107"/>
      <c r="W170" s="107">
        <f>'R P- 2'!AU169</f>
        <v>2</v>
      </c>
      <c r="X170" s="107">
        <f>'R P- 2'!BA169</f>
        <v>1.8333333333333333</v>
      </c>
      <c r="Y170" s="107">
        <f>'R P- 2'!BG169</f>
        <v>2</v>
      </c>
      <c r="Z170" s="109"/>
      <c r="AA170" s="107"/>
      <c r="AB170" s="107" t="str">
        <f>'R P - 3'!Q169</f>
        <v>0</v>
      </c>
      <c r="AC170" s="107" t="str">
        <f>'R P - 3'!W169</f>
        <v>0</v>
      </c>
      <c r="AD170" s="107">
        <f>'R P - 3'!AC169</f>
        <v>0</v>
      </c>
      <c r="AE170" s="107" t="str">
        <f>'R P - 3'!AI169</f>
        <v>0</v>
      </c>
      <c r="AF170" s="107"/>
      <c r="AG170" s="107" t="str">
        <f>'R P - 3'!AU169</f>
        <v>0</v>
      </c>
      <c r="AH170" s="107" t="str">
        <f>'R P - 3'!BA169</f>
        <v>0</v>
      </c>
      <c r="AI170" s="107" t="str">
        <f>'R P - 3'!BG169</f>
        <v>0</v>
      </c>
      <c r="AJ170" s="109"/>
      <c r="AK170" s="107"/>
      <c r="AL170" s="107" t="str">
        <f>'R P -4'!Q169</f>
        <v>0</v>
      </c>
      <c r="AM170" s="107" t="str">
        <f>'R P -4'!W169</f>
        <v>0</v>
      </c>
      <c r="AN170" s="107" t="str">
        <f>'R P -4'!AC169</f>
        <v>0</v>
      </c>
      <c r="AO170" s="107" t="str">
        <f>'R P -4'!AI169</f>
        <v>0</v>
      </c>
      <c r="AP170" s="107"/>
      <c r="AQ170" s="107" t="str">
        <f>'R P -4'!AU169</f>
        <v>0</v>
      </c>
      <c r="AR170" s="107" t="str">
        <f>'R P -4'!BA169</f>
        <v>0</v>
      </c>
      <c r="AS170" s="107" t="str">
        <f>'R P -4'!BG169</f>
        <v>0</v>
      </c>
      <c r="AT170" s="109"/>
      <c r="AU170" s="107"/>
      <c r="AV170" s="107">
        <f>'Reflection -1 '!R169</f>
        <v>3</v>
      </c>
      <c r="AW170" s="107"/>
      <c r="AX170" s="107"/>
      <c r="AY170" s="107"/>
      <c r="AZ170" s="107"/>
      <c r="BA170" s="107"/>
      <c r="BB170" s="107">
        <f>'Reflection -1 '!BB169</f>
        <v>4</v>
      </c>
      <c r="BC170" s="109"/>
      <c r="BD170" s="107"/>
      <c r="BE170" s="107">
        <f>'Reflection -2'!Q169</f>
        <v>3</v>
      </c>
      <c r="BF170" s="107"/>
      <c r="BG170" s="107"/>
      <c r="BH170" s="107"/>
      <c r="BI170" s="107"/>
      <c r="BJ170" s="107"/>
      <c r="BK170" s="107">
        <f>'Reflection -2'!BA169</f>
        <v>2.5</v>
      </c>
      <c r="BL170" s="109"/>
      <c r="BM170" s="107"/>
      <c r="BN170" s="107">
        <f>'Reflection -3'!Q169</f>
        <v>3.6666666666666665</v>
      </c>
      <c r="BO170" s="107"/>
      <c r="BP170" s="107"/>
      <c r="BQ170" s="107"/>
      <c r="BR170" s="107"/>
      <c r="BS170" s="107"/>
      <c r="BT170" s="107">
        <f>'Reflection -3'!BA169</f>
        <v>1.6666666666666667</v>
      </c>
      <c r="BU170" s="109"/>
      <c r="BV170" s="107"/>
      <c r="BW170" s="107">
        <f>'Reflection -3'!Q169</f>
        <v>3.6666666666666665</v>
      </c>
      <c r="BX170" s="107"/>
      <c r="BY170" s="107"/>
      <c r="BZ170" s="107"/>
      <c r="CA170" s="107"/>
      <c r="CB170" s="107"/>
      <c r="CC170" s="107">
        <f>'Reflection -4'!BA169</f>
        <v>2.5</v>
      </c>
      <c r="CD170" s="109"/>
      <c r="CE170" s="107"/>
      <c r="CF170" s="107"/>
      <c r="CG170" s="107"/>
      <c r="CH170" s="107">
        <f>Table121516589[[#This Row],[Column30]]</f>
        <v>0</v>
      </c>
      <c r="CI170" s="107"/>
      <c r="CJ170" s="107"/>
      <c r="CK170" s="107">
        <f>Table121516589[[#This Row],[Column48]]</f>
        <v>0</v>
      </c>
      <c r="CL170" s="107">
        <f>Table121516589[[#This Row],[Column54]]</f>
        <v>0</v>
      </c>
      <c r="CM170" s="109"/>
      <c r="CN170" s="107"/>
      <c r="CO170" s="107"/>
      <c r="CP170" s="107"/>
      <c r="CQ170" s="107" t="e">
        <f>#REF!</f>
        <v>#REF!</v>
      </c>
      <c r="CR170" s="107"/>
      <c r="CS170" s="107"/>
      <c r="CT170" s="107" t="e">
        <f>#REF!</f>
        <v>#REF!</v>
      </c>
      <c r="CU170" s="107" t="e">
        <f>#REF!</f>
        <v>#REF!</v>
      </c>
      <c r="CV170" s="109"/>
      <c r="CW170" s="107"/>
      <c r="CX170" s="107"/>
      <c r="CY170" s="107"/>
      <c r="CZ170" s="107" t="e">
        <f>#REF!</f>
        <v>#REF!</v>
      </c>
      <c r="DA170" s="107"/>
      <c r="DB170" s="107"/>
      <c r="DC170" s="107" t="e">
        <f>#REF!</f>
        <v>#REF!</v>
      </c>
      <c r="DD170" s="107" t="e">
        <f>#REF!</f>
        <v>#REF!</v>
      </c>
      <c r="DE170" s="109"/>
      <c r="DF170" s="107"/>
      <c r="DG170" s="107"/>
      <c r="DH170" s="107"/>
      <c r="DI170" s="107">
        <f>'D W-4'!AS168</f>
        <v>0</v>
      </c>
      <c r="DJ170" s="107"/>
      <c r="DK170" s="107"/>
      <c r="DL170" s="107"/>
      <c r="DM170" s="107" t="e">
        <f>#REF!</f>
        <v>#REF!</v>
      </c>
      <c r="DN170" s="109"/>
      <c r="DO170" s="112">
        <v>0</v>
      </c>
      <c r="DP17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2.9555555555555557</v>
      </c>
      <c r="DQ170" s="107">
        <f>AVERAGE(Table1104611172[[#This Row],[Column4]],Table1104611172[[#This Row],[Column13]],Table1104611172[[#This Row],[Column22]],Table1104611172[[#This Row],[Column31]])</f>
        <v>2.333333333333333</v>
      </c>
      <c r="DR17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0" s="107" t="e">
        <f>AVERAGE(Table1104611172[[#This Row],[Column6]],Table1104611172[[#This Row],[Column15]],Table1104611172[[#This Row],[Column24]],Table1104611172[[#This Row],[Column33]])</f>
        <v>#REF!</v>
      </c>
      <c r="DT170" s="112"/>
      <c r="DU17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0" s="108"/>
      <c r="DX170" s="108">
        <f>'R P -4'!CT170</f>
        <v>0</v>
      </c>
      <c r="DY170" s="108" t="e">
        <f>AVERAGE('Reflection -3'!CO170,'Reflection -2'!CN170,'R P -4'!CT170,'R P - 3'!CS170,'R P- 2'!CS170,#REF!)</f>
        <v>#REF!</v>
      </c>
      <c r="DZ170" s="108" t="e">
        <f>AVERAGE('Reflection -3'!CP170,'Reflection -2'!CO170,'R P- 2'!CT170,#REF!)</f>
        <v>#REF!</v>
      </c>
    </row>
    <row r="171" spans="1:130" ht="23.1" customHeight="1" x14ac:dyDescent="0.3">
      <c r="A171" s="5">
        <v>168</v>
      </c>
      <c r="B171" s="5" t="s">
        <v>222</v>
      </c>
      <c r="C171" s="14" t="s">
        <v>223</v>
      </c>
      <c r="D171" s="5" t="s">
        <v>541</v>
      </c>
      <c r="E171" s="5" t="s">
        <v>160</v>
      </c>
      <c r="F171" s="5" t="str">
        <f>REPT(CHAR(160),10)&amp;Table1104611172[[#This Row],[Column1]]</f>
        <v>          B</v>
      </c>
      <c r="G171" s="108"/>
      <c r="H171" s="108">
        <f>'RP 1'!Q170</f>
        <v>3</v>
      </c>
      <c r="I171" s="108">
        <f>'RP 1'!W170</f>
        <v>3</v>
      </c>
      <c r="J171" s="108" t="e">
        <f>'RP 1'!#REF!</f>
        <v>#REF!</v>
      </c>
      <c r="K171" s="108" t="e">
        <f>'RP 1'!#REF!</f>
        <v>#REF!</v>
      </c>
      <c r="L171" s="108"/>
      <c r="M171" s="108">
        <f>'RP 1'!AU170</f>
        <v>3</v>
      </c>
      <c r="N171" s="108">
        <f>'RP 1'!AZ170</f>
        <v>0</v>
      </c>
      <c r="O171" s="108">
        <f>'RP 1'!BG170</f>
        <v>0</v>
      </c>
      <c r="P171" s="116"/>
      <c r="Q171" s="108"/>
      <c r="R171" s="108">
        <f>'R P- 2'!Q170</f>
        <v>3</v>
      </c>
      <c r="S171" s="108">
        <f>'R P- 2'!W170</f>
        <v>3</v>
      </c>
      <c r="T171" s="108">
        <f>'R P- 2'!AC170</f>
        <v>3</v>
      </c>
      <c r="U171" s="108">
        <f>'R P- 2'!AI170</f>
        <v>3</v>
      </c>
      <c r="V171" s="108"/>
      <c r="W171" s="108">
        <f>'R P- 2'!AU170</f>
        <v>3</v>
      </c>
      <c r="X171" s="108">
        <f>'R P- 2'!BA170</f>
        <v>2.75</v>
      </c>
      <c r="Y171" s="108">
        <f>'R P- 2'!BG170</f>
        <v>3</v>
      </c>
      <c r="Z171" s="116"/>
      <c r="AA171" s="108"/>
      <c r="AB171" s="108" t="str">
        <f>'R P - 3'!Q170</f>
        <v>0</v>
      </c>
      <c r="AC171" s="108" t="str">
        <f>'R P - 3'!W170</f>
        <v>0</v>
      </c>
      <c r="AD171" s="108">
        <f>'R P - 3'!AC170</f>
        <v>0</v>
      </c>
      <c r="AE171" s="108" t="str">
        <f>'R P - 3'!AI170</f>
        <v>0</v>
      </c>
      <c r="AF171" s="108"/>
      <c r="AG171" s="108" t="str">
        <f>'R P - 3'!AU170</f>
        <v>0</v>
      </c>
      <c r="AH171" s="108" t="str">
        <f>'R P - 3'!BA170</f>
        <v>0</v>
      </c>
      <c r="AI171" s="108" t="str">
        <f>'R P - 3'!BG170</f>
        <v>0</v>
      </c>
      <c r="AJ171" s="116"/>
      <c r="AK171" s="108"/>
      <c r="AL171" s="108" t="str">
        <f>'R P -4'!Q170</f>
        <v>0</v>
      </c>
      <c r="AM171" s="108" t="str">
        <f>'R P -4'!W170</f>
        <v>0</v>
      </c>
      <c r="AN171" s="108" t="str">
        <f>'R P -4'!AC170</f>
        <v>0</v>
      </c>
      <c r="AO171" s="108" t="str">
        <f>'R P -4'!AI170</f>
        <v>0</v>
      </c>
      <c r="AP171" s="108"/>
      <c r="AQ171" s="108" t="str">
        <f>'R P -4'!AU170</f>
        <v>0</v>
      </c>
      <c r="AR171" s="108" t="str">
        <f>'R P -4'!BA170</f>
        <v>0</v>
      </c>
      <c r="AS171" s="108" t="str">
        <f>'R P -4'!BG170</f>
        <v>0</v>
      </c>
      <c r="AT171" s="116"/>
      <c r="AU171" s="108"/>
      <c r="AV171" s="108">
        <f>'Reflection -1 '!R170</f>
        <v>3</v>
      </c>
      <c r="AW171" s="108"/>
      <c r="AX171" s="108"/>
      <c r="AY171" s="108"/>
      <c r="AZ171" s="108"/>
      <c r="BA171" s="108"/>
      <c r="BB171" s="108">
        <f>'Reflection -1 '!BB170</f>
        <v>4</v>
      </c>
      <c r="BC171" s="116"/>
      <c r="BD171" s="108"/>
      <c r="BE171" s="108">
        <f>'Reflection -2'!Q170</f>
        <v>3.6666666666666665</v>
      </c>
      <c r="BF171" s="108"/>
      <c r="BG171" s="108"/>
      <c r="BH171" s="108"/>
      <c r="BI171" s="108"/>
      <c r="BJ171" s="108"/>
      <c r="BK171" s="108">
        <f>'Reflection -2'!BA170</f>
        <v>2.5</v>
      </c>
      <c r="BL171" s="116"/>
      <c r="BM171" s="108"/>
      <c r="BN171" s="108">
        <f>'Reflection -3'!Q170</f>
        <v>4</v>
      </c>
      <c r="BO171" s="108"/>
      <c r="BP171" s="108"/>
      <c r="BQ171" s="108"/>
      <c r="BR171" s="108"/>
      <c r="BS171" s="108"/>
      <c r="BT171" s="108">
        <f>'Reflection -3'!BA170</f>
        <v>1.6666666666666667</v>
      </c>
      <c r="BU171" s="116"/>
      <c r="BV171" s="108"/>
      <c r="BW171" s="108">
        <f>'Reflection -3'!Q170</f>
        <v>4</v>
      </c>
      <c r="BX171" s="108"/>
      <c r="BY171" s="108"/>
      <c r="BZ171" s="108"/>
      <c r="CA171" s="108"/>
      <c r="CB171" s="108"/>
      <c r="CC171" s="108">
        <f>'Reflection -4'!BA170</f>
        <v>2.5</v>
      </c>
      <c r="CD171" s="116"/>
      <c r="CE171" s="108"/>
      <c r="CF171" s="108"/>
      <c r="CG171" s="108"/>
      <c r="CH171" s="108">
        <f>Table121516589[[#This Row],[Column30]]</f>
        <v>0</v>
      </c>
      <c r="CI171" s="108"/>
      <c r="CJ171" s="108"/>
      <c r="CK171" s="108">
        <f>Table121516589[[#This Row],[Column48]]</f>
        <v>0</v>
      </c>
      <c r="CL171" s="108">
        <f>Table121516589[[#This Row],[Column54]]</f>
        <v>0</v>
      </c>
      <c r="CM171" s="116"/>
      <c r="CN171" s="108"/>
      <c r="CO171" s="108"/>
      <c r="CP171" s="108"/>
      <c r="CQ171" s="108" t="e">
        <f>#REF!</f>
        <v>#REF!</v>
      </c>
      <c r="CR171" s="108"/>
      <c r="CS171" s="108"/>
      <c r="CT171" s="108" t="e">
        <f>#REF!</f>
        <v>#REF!</v>
      </c>
      <c r="CU171" s="108" t="e">
        <f>#REF!</f>
        <v>#REF!</v>
      </c>
      <c r="CV171" s="116"/>
      <c r="CW171" s="108"/>
      <c r="CX171" s="108"/>
      <c r="CY171" s="108"/>
      <c r="CZ171" s="108" t="e">
        <f>#REF!</f>
        <v>#REF!</v>
      </c>
      <c r="DA171" s="108"/>
      <c r="DB171" s="108"/>
      <c r="DC171" s="108" t="e">
        <f>#REF!</f>
        <v>#REF!</v>
      </c>
      <c r="DD171" s="108" t="e">
        <f>#REF!</f>
        <v>#REF!</v>
      </c>
      <c r="DE171" s="116"/>
      <c r="DF171" s="108"/>
      <c r="DG171" s="108"/>
      <c r="DH171" s="108"/>
      <c r="DI171" s="108">
        <f>'D W-4'!AS169</f>
        <v>0</v>
      </c>
      <c r="DJ171" s="108"/>
      <c r="DK171" s="108"/>
      <c r="DL171" s="108"/>
      <c r="DM171" s="108" t="e">
        <f>#REF!</f>
        <v>#REF!</v>
      </c>
      <c r="DN171" s="116"/>
      <c r="DO171" s="112">
        <v>0</v>
      </c>
      <c r="DP17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3.4444444444444442</v>
      </c>
      <c r="DQ171" s="108">
        <f>AVERAGE(Table1104611172[[#This Row],[Column4]],Table1104611172[[#This Row],[Column13]],Table1104611172[[#This Row],[Column22]],Table1104611172[[#This Row],[Column31]])</f>
        <v>3</v>
      </c>
      <c r="DR17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1" s="108" t="e">
        <f>AVERAGE(Table1104611172[[#This Row],[Column6]],Table1104611172[[#This Row],[Column15]],Table1104611172[[#This Row],[Column24]],Table1104611172[[#This Row],[Column33]])</f>
        <v>#REF!</v>
      </c>
      <c r="DT171" s="112"/>
      <c r="DU17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1" s="108"/>
      <c r="DX171" s="108">
        <f>'R P -4'!CT171</f>
        <v>0</v>
      </c>
      <c r="DY171" s="107" t="e">
        <f>AVERAGE('Reflection -3'!CO171,'Reflection -2'!CN171,'R P -4'!CT171,'R P - 3'!CS171,'R P- 2'!CS171,#REF!)</f>
        <v>#REF!</v>
      </c>
      <c r="DZ171" s="107" t="e">
        <f>AVERAGE('Reflection -3'!CP171,'Reflection -2'!CO171,'R P- 2'!CT171,#REF!)</f>
        <v>#REF!</v>
      </c>
    </row>
    <row r="172" spans="1:130" ht="23.1" customHeight="1" x14ac:dyDescent="0.3">
      <c r="A172" s="5">
        <v>169</v>
      </c>
      <c r="B172" s="5" t="s">
        <v>392</v>
      </c>
      <c r="C172" s="14" t="s">
        <v>393</v>
      </c>
      <c r="D172" s="5" t="s">
        <v>449</v>
      </c>
      <c r="E172" s="5" t="s">
        <v>492</v>
      </c>
      <c r="F172" s="5" t="str">
        <f>REPT(CHAR(160),10)&amp;Table1104611172[[#This Row],[Column1]]</f>
        <v>          C</v>
      </c>
      <c r="G172" s="107"/>
      <c r="H172" s="107">
        <f>'RP 1'!Q171</f>
        <v>2.6</v>
      </c>
      <c r="I172" s="107">
        <f>'RP 1'!W171</f>
        <v>2</v>
      </c>
      <c r="J172" s="107" t="e">
        <f>'RP 1'!#REF!</f>
        <v>#REF!</v>
      </c>
      <c r="K172" s="107" t="e">
        <f>'RP 1'!#REF!</f>
        <v>#REF!</v>
      </c>
      <c r="L172" s="107"/>
      <c r="M172" s="107">
        <f>'RP 1'!AU171</f>
        <v>3</v>
      </c>
      <c r="N172" s="107">
        <f>'RP 1'!AZ171</f>
        <v>3</v>
      </c>
      <c r="O172" s="107">
        <f>'RP 1'!BG171</f>
        <v>0</v>
      </c>
      <c r="P172" s="109"/>
      <c r="Q172" s="107"/>
      <c r="R172" s="107">
        <f>'R P- 2'!Q171</f>
        <v>2.2000000000000002</v>
      </c>
      <c r="S172" s="107">
        <f>'R P- 2'!W171</f>
        <v>2</v>
      </c>
      <c r="T172" s="107">
        <f>'R P- 2'!AC171</f>
        <v>2</v>
      </c>
      <c r="U172" s="107">
        <f>'R P- 2'!AI171</f>
        <v>2</v>
      </c>
      <c r="V172" s="107"/>
      <c r="W172" s="107">
        <f>'R P- 2'!AU171</f>
        <v>3</v>
      </c>
      <c r="X172" s="107">
        <f>'R P- 2'!BA171</f>
        <v>1.8333333333333333</v>
      </c>
      <c r="Y172" s="107">
        <f>'R P- 2'!BG171</f>
        <v>3</v>
      </c>
      <c r="Z172" s="109"/>
      <c r="AA172" s="107"/>
      <c r="AB172" s="107" t="str">
        <f>'R P - 3'!Q171</f>
        <v>0</v>
      </c>
      <c r="AC172" s="107" t="str">
        <f>'R P - 3'!W171</f>
        <v>0</v>
      </c>
      <c r="AD172" s="107">
        <f>'R P - 3'!AC171</f>
        <v>0</v>
      </c>
      <c r="AE172" s="107" t="str">
        <f>'R P - 3'!AI171</f>
        <v>0</v>
      </c>
      <c r="AF172" s="107"/>
      <c r="AG172" s="107" t="str">
        <f>'R P - 3'!AU171</f>
        <v>0</v>
      </c>
      <c r="AH172" s="107" t="str">
        <f>'R P - 3'!BA171</f>
        <v>0</v>
      </c>
      <c r="AI172" s="107" t="str">
        <f>'R P - 3'!BG171</f>
        <v>0</v>
      </c>
      <c r="AJ172" s="109"/>
      <c r="AK172" s="107"/>
      <c r="AL172" s="107" t="str">
        <f>'R P -4'!Q171</f>
        <v>0</v>
      </c>
      <c r="AM172" s="107" t="str">
        <f>'R P -4'!W171</f>
        <v>0</v>
      </c>
      <c r="AN172" s="107" t="str">
        <f>'R P -4'!AC171</f>
        <v>0</v>
      </c>
      <c r="AO172" s="107" t="str">
        <f>'R P -4'!AI171</f>
        <v>0</v>
      </c>
      <c r="AP172" s="107"/>
      <c r="AQ172" s="107" t="str">
        <f>'R P -4'!AU171</f>
        <v>0</v>
      </c>
      <c r="AR172" s="107" t="str">
        <f>'R P -4'!BA171</f>
        <v>0</v>
      </c>
      <c r="AS172" s="107" t="str">
        <f>'R P -4'!BG171</f>
        <v>0</v>
      </c>
      <c r="AT172" s="109"/>
      <c r="AU172" s="107"/>
      <c r="AV172" s="107" t="str">
        <f>'Reflection -1 '!R171</f>
        <v>0</v>
      </c>
      <c r="AW172" s="107"/>
      <c r="AX172" s="107"/>
      <c r="AY172" s="107"/>
      <c r="AZ172" s="107"/>
      <c r="BA172" s="107"/>
      <c r="BB172" s="107" t="str">
        <f>'Reflection -1 '!BB171</f>
        <v>0</v>
      </c>
      <c r="BC172" s="109"/>
      <c r="BD172" s="107"/>
      <c r="BE172" s="107" t="str">
        <f>'Reflection -2'!Q171</f>
        <v>0</v>
      </c>
      <c r="BF172" s="107"/>
      <c r="BG172" s="107"/>
      <c r="BH172" s="107"/>
      <c r="BI172" s="107"/>
      <c r="BJ172" s="107"/>
      <c r="BK172" s="107" t="str">
        <f>'Reflection -2'!BA171</f>
        <v>0</v>
      </c>
      <c r="BL172" s="109"/>
      <c r="BM172" s="107"/>
      <c r="BN172" s="107" t="str">
        <f>'Reflection -3'!Q171</f>
        <v>0</v>
      </c>
      <c r="BO172" s="107"/>
      <c r="BP172" s="107"/>
      <c r="BQ172" s="107"/>
      <c r="BR172" s="107"/>
      <c r="BS172" s="107"/>
      <c r="BT172" s="107" t="str">
        <f>'Reflection -3'!BA171</f>
        <v>0</v>
      </c>
      <c r="BU172" s="109"/>
      <c r="BV172" s="107"/>
      <c r="BW172" s="107" t="str">
        <f>'Reflection -3'!Q171</f>
        <v>0</v>
      </c>
      <c r="BX172" s="107"/>
      <c r="BY172" s="107"/>
      <c r="BZ172" s="107"/>
      <c r="CA172" s="107"/>
      <c r="CB172" s="107"/>
      <c r="CC172" s="107" t="str">
        <f>'Reflection -4'!BA171</f>
        <v>0</v>
      </c>
      <c r="CD172" s="109"/>
      <c r="CE172" s="107"/>
      <c r="CF172" s="107"/>
      <c r="CG172" s="107"/>
      <c r="CH172" s="107">
        <f>Table121516589[[#This Row],[Column30]]</f>
        <v>0</v>
      </c>
      <c r="CI172" s="107"/>
      <c r="CJ172" s="107"/>
      <c r="CK172" s="107">
        <f>Table121516589[[#This Row],[Column48]]</f>
        <v>0</v>
      </c>
      <c r="CL172" s="107">
        <f>Table121516589[[#This Row],[Column54]]</f>
        <v>0</v>
      </c>
      <c r="CM172" s="109"/>
      <c r="CN172" s="107"/>
      <c r="CO172" s="107"/>
      <c r="CP172" s="107"/>
      <c r="CQ172" s="107" t="e">
        <f>#REF!</f>
        <v>#REF!</v>
      </c>
      <c r="CR172" s="107"/>
      <c r="CS172" s="107"/>
      <c r="CT172" s="107" t="e">
        <f>#REF!</f>
        <v>#REF!</v>
      </c>
      <c r="CU172" s="107" t="e">
        <f>#REF!</f>
        <v>#REF!</v>
      </c>
      <c r="CV172" s="109"/>
      <c r="CW172" s="107"/>
      <c r="CX172" s="107"/>
      <c r="CY172" s="107"/>
      <c r="CZ172" s="107" t="e">
        <f>#REF!</f>
        <v>#REF!</v>
      </c>
      <c r="DA172" s="107"/>
      <c r="DB172" s="107"/>
      <c r="DC172" s="107" t="e">
        <f>#REF!</f>
        <v>#REF!</v>
      </c>
      <c r="DD172" s="107" t="e">
        <f>#REF!</f>
        <v>#REF!</v>
      </c>
      <c r="DE172" s="109"/>
      <c r="DF172" s="107"/>
      <c r="DG172" s="107"/>
      <c r="DH172" s="107"/>
      <c r="DI172" s="107">
        <f>'D W-4'!AS170</f>
        <v>0</v>
      </c>
      <c r="DJ172" s="107"/>
      <c r="DK172" s="107"/>
      <c r="DL172" s="107"/>
      <c r="DM172" s="107" t="e">
        <f>#REF!</f>
        <v>#REF!</v>
      </c>
      <c r="DN172" s="109"/>
      <c r="DO172" s="112">
        <v>0</v>
      </c>
      <c r="DP17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2.4000000000000004</v>
      </c>
      <c r="DQ172" s="107">
        <f>AVERAGE(Table1104611172[[#This Row],[Column4]],Table1104611172[[#This Row],[Column13]],Table1104611172[[#This Row],[Column22]],Table1104611172[[#This Row],[Column31]])</f>
        <v>2</v>
      </c>
      <c r="DR17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2" s="107" t="e">
        <f>AVERAGE(Table1104611172[[#This Row],[Column6]],Table1104611172[[#This Row],[Column15]],Table1104611172[[#This Row],[Column24]],Table1104611172[[#This Row],[Column33]])</f>
        <v>#REF!</v>
      </c>
      <c r="DT172" s="112"/>
      <c r="DU17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2" s="108"/>
      <c r="DX172" s="108">
        <f>'R P -4'!CT172</f>
        <v>0</v>
      </c>
      <c r="DY172" s="108" t="e">
        <f>AVERAGE('Reflection -3'!CO172,'Reflection -2'!CN172,'R P -4'!CT172,'R P - 3'!CS172,'R P- 2'!CS172,#REF!)</f>
        <v>#REF!</v>
      </c>
      <c r="DZ172" s="108" t="e">
        <f>AVERAGE('Reflection -3'!CP172,'Reflection -2'!CO172,'R P- 2'!CT172,#REF!)</f>
        <v>#REF!</v>
      </c>
    </row>
    <row r="173" spans="1:130" ht="23.1" customHeight="1" x14ac:dyDescent="0.3">
      <c r="A173" s="5">
        <v>170</v>
      </c>
      <c r="B173" s="5" t="s">
        <v>394</v>
      </c>
      <c r="C173" s="14" t="s">
        <v>395</v>
      </c>
      <c r="D173" s="5" t="s">
        <v>541</v>
      </c>
      <c r="E173" s="5" t="s">
        <v>492</v>
      </c>
      <c r="F173" s="5" t="str">
        <f>REPT(CHAR(160),10)&amp;Table1104611172[[#This Row],[Column1]]</f>
        <v>          C</v>
      </c>
      <c r="G173" s="108"/>
      <c r="H173" s="108">
        <f>'RP 1'!Q172</f>
        <v>2.8</v>
      </c>
      <c r="I173" s="108">
        <f>'RP 1'!W172</f>
        <v>2</v>
      </c>
      <c r="J173" s="108" t="e">
        <f>'RP 1'!#REF!</f>
        <v>#REF!</v>
      </c>
      <c r="K173" s="108" t="e">
        <f>'RP 1'!#REF!</f>
        <v>#REF!</v>
      </c>
      <c r="L173" s="108"/>
      <c r="M173" s="108">
        <f>'RP 1'!AU172</f>
        <v>3</v>
      </c>
      <c r="N173" s="108">
        <f>'RP 1'!AZ172</f>
        <v>3</v>
      </c>
      <c r="O173" s="108">
        <f>'RP 1'!BG172</f>
        <v>0</v>
      </c>
      <c r="P173" s="116"/>
      <c r="Q173" s="108"/>
      <c r="R173" s="108">
        <f>'R P- 2'!Q172</f>
        <v>2.2000000000000002</v>
      </c>
      <c r="S173" s="108">
        <f>'R P- 2'!W172</f>
        <v>2</v>
      </c>
      <c r="T173" s="108">
        <f>'R P- 2'!AC172</f>
        <v>2</v>
      </c>
      <c r="U173" s="108">
        <f>'R P- 2'!AI172</f>
        <v>2</v>
      </c>
      <c r="V173" s="108"/>
      <c r="W173" s="108">
        <f>'R P- 2'!AU172</f>
        <v>2</v>
      </c>
      <c r="X173" s="108">
        <f>'R P- 2'!BA172</f>
        <v>1.8333333333333333</v>
      </c>
      <c r="Y173" s="108">
        <f>'R P- 2'!BG172</f>
        <v>3</v>
      </c>
      <c r="Z173" s="116"/>
      <c r="AA173" s="108"/>
      <c r="AB173" s="108" t="str">
        <f>'R P - 3'!Q172</f>
        <v>0</v>
      </c>
      <c r="AC173" s="108" t="str">
        <f>'R P - 3'!W172</f>
        <v>0</v>
      </c>
      <c r="AD173" s="108">
        <f>'R P - 3'!AC172</f>
        <v>0</v>
      </c>
      <c r="AE173" s="108" t="str">
        <f>'R P - 3'!AI172</f>
        <v>0</v>
      </c>
      <c r="AF173" s="108"/>
      <c r="AG173" s="108" t="str">
        <f>'R P - 3'!AU172</f>
        <v>0</v>
      </c>
      <c r="AH173" s="108" t="str">
        <f>'R P - 3'!BA172</f>
        <v>0</v>
      </c>
      <c r="AI173" s="108" t="str">
        <f>'R P - 3'!BG172</f>
        <v>0</v>
      </c>
      <c r="AJ173" s="116"/>
      <c r="AK173" s="108"/>
      <c r="AL173" s="108" t="str">
        <f>'R P -4'!Q172</f>
        <v>0</v>
      </c>
      <c r="AM173" s="108" t="str">
        <f>'R P -4'!W172</f>
        <v>0</v>
      </c>
      <c r="AN173" s="108" t="str">
        <f>'R P -4'!AC172</f>
        <v>0</v>
      </c>
      <c r="AO173" s="108" t="str">
        <f>'R P -4'!AI172</f>
        <v>0</v>
      </c>
      <c r="AP173" s="108"/>
      <c r="AQ173" s="108" t="str">
        <f>'R P -4'!AU172</f>
        <v>0</v>
      </c>
      <c r="AR173" s="108" t="str">
        <f>'R P -4'!BA172</f>
        <v>0</v>
      </c>
      <c r="AS173" s="108" t="str">
        <f>'R P -4'!BG172</f>
        <v>0</v>
      </c>
      <c r="AT173" s="116"/>
      <c r="AU173" s="108"/>
      <c r="AV173" s="108" t="str">
        <f>'Reflection -1 '!R172</f>
        <v>0</v>
      </c>
      <c r="AW173" s="108"/>
      <c r="AX173" s="108"/>
      <c r="AY173" s="108"/>
      <c r="AZ173" s="108"/>
      <c r="BA173" s="108"/>
      <c r="BB173" s="108" t="str">
        <f>'Reflection -1 '!BB172</f>
        <v>0</v>
      </c>
      <c r="BC173" s="116"/>
      <c r="BD173" s="108"/>
      <c r="BE173" s="108" t="str">
        <f>'Reflection -2'!Q172</f>
        <v>0</v>
      </c>
      <c r="BF173" s="108"/>
      <c r="BG173" s="108"/>
      <c r="BH173" s="108"/>
      <c r="BI173" s="108"/>
      <c r="BJ173" s="108"/>
      <c r="BK173" s="108" t="str">
        <f>'Reflection -2'!BA172</f>
        <v>0</v>
      </c>
      <c r="BL173" s="116"/>
      <c r="BM173" s="108"/>
      <c r="BN173" s="108" t="str">
        <f>'Reflection -3'!Q172</f>
        <v>0</v>
      </c>
      <c r="BO173" s="108"/>
      <c r="BP173" s="108"/>
      <c r="BQ173" s="108"/>
      <c r="BR173" s="108"/>
      <c r="BS173" s="108"/>
      <c r="BT173" s="108" t="str">
        <f>'Reflection -3'!BA172</f>
        <v>0</v>
      </c>
      <c r="BU173" s="116"/>
      <c r="BV173" s="108"/>
      <c r="BW173" s="108" t="str">
        <f>'Reflection -3'!Q172</f>
        <v>0</v>
      </c>
      <c r="BX173" s="108"/>
      <c r="BY173" s="108"/>
      <c r="BZ173" s="108"/>
      <c r="CA173" s="108"/>
      <c r="CB173" s="108"/>
      <c r="CC173" s="108" t="str">
        <f>'Reflection -4'!BA172</f>
        <v>0</v>
      </c>
      <c r="CD173" s="116"/>
      <c r="CE173" s="108"/>
      <c r="CF173" s="108"/>
      <c r="CG173" s="108"/>
      <c r="CH173" s="108">
        <f>Table121516589[[#This Row],[Column30]]</f>
        <v>0</v>
      </c>
      <c r="CI173" s="108"/>
      <c r="CJ173" s="108"/>
      <c r="CK173" s="108">
        <f>Table121516589[[#This Row],[Column48]]</f>
        <v>0</v>
      </c>
      <c r="CL173" s="108">
        <f>Table121516589[[#This Row],[Column54]]</f>
        <v>0</v>
      </c>
      <c r="CM173" s="116"/>
      <c r="CN173" s="108"/>
      <c r="CO173" s="108"/>
      <c r="CP173" s="108"/>
      <c r="CQ173" s="108" t="e">
        <f>#REF!</f>
        <v>#REF!</v>
      </c>
      <c r="CR173" s="108"/>
      <c r="CS173" s="108"/>
      <c r="CT173" s="108" t="e">
        <f>#REF!</f>
        <v>#REF!</v>
      </c>
      <c r="CU173" s="108" t="e">
        <f>#REF!</f>
        <v>#REF!</v>
      </c>
      <c r="CV173" s="116"/>
      <c r="CW173" s="108"/>
      <c r="CX173" s="108"/>
      <c r="CY173" s="108"/>
      <c r="CZ173" s="108" t="e">
        <f>#REF!</f>
        <v>#REF!</v>
      </c>
      <c r="DA173" s="108"/>
      <c r="DB173" s="108"/>
      <c r="DC173" s="108" t="e">
        <f>#REF!</f>
        <v>#REF!</v>
      </c>
      <c r="DD173" s="108" t="e">
        <f>#REF!</f>
        <v>#REF!</v>
      </c>
      <c r="DE173" s="116"/>
      <c r="DF173" s="108"/>
      <c r="DG173" s="108"/>
      <c r="DH173" s="108"/>
      <c r="DI173" s="108">
        <f>'D W-4'!AS171</f>
        <v>0</v>
      </c>
      <c r="DJ173" s="108"/>
      <c r="DK173" s="108"/>
      <c r="DL173" s="108"/>
      <c r="DM173" s="108" t="e">
        <f>#REF!</f>
        <v>#REF!</v>
      </c>
      <c r="DN173" s="116"/>
      <c r="DO173" s="112">
        <v>0</v>
      </c>
      <c r="DP17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</v>
      </c>
      <c r="DQ173" s="108">
        <f>AVERAGE(Table1104611172[[#This Row],[Column4]],Table1104611172[[#This Row],[Column13]],Table1104611172[[#This Row],[Column22]],Table1104611172[[#This Row],[Column31]])</f>
        <v>2</v>
      </c>
      <c r="DR17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3" s="108" t="e">
        <f>AVERAGE(Table1104611172[[#This Row],[Column6]],Table1104611172[[#This Row],[Column15]],Table1104611172[[#This Row],[Column24]],Table1104611172[[#This Row],[Column33]])</f>
        <v>#REF!</v>
      </c>
      <c r="DT173" s="112"/>
      <c r="DU17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3" s="108"/>
      <c r="DX173" s="108">
        <f>'R P -4'!CT173</f>
        <v>0</v>
      </c>
      <c r="DY173" s="107" t="e">
        <f>AVERAGE('Reflection -3'!CO173,'Reflection -2'!CN173,'R P -4'!CT173,'R P - 3'!CS173,'R P- 2'!CS173,#REF!)</f>
        <v>#REF!</v>
      </c>
      <c r="DZ173" s="107" t="e">
        <f>AVERAGE('Reflection -3'!CP173,'Reflection -2'!CO173,'R P- 2'!CT173,#REF!)</f>
        <v>#REF!</v>
      </c>
    </row>
    <row r="174" spans="1:130" ht="23.1" customHeight="1" x14ac:dyDescent="0.3">
      <c r="A174" s="5">
        <v>171</v>
      </c>
      <c r="B174" s="5" t="s">
        <v>284</v>
      </c>
      <c r="C174" s="14" t="s">
        <v>285</v>
      </c>
      <c r="D174" s="5" t="s">
        <v>541</v>
      </c>
      <c r="E174" s="5" t="s">
        <v>160</v>
      </c>
      <c r="F174" s="5" t="str">
        <f>REPT(CHAR(160),10)&amp;Table1104611172[[#This Row],[Column1]]</f>
        <v>          B</v>
      </c>
      <c r="G174" s="107"/>
      <c r="H174" s="107">
        <f>'RP 1'!Q173</f>
        <v>2.6</v>
      </c>
      <c r="I174" s="107">
        <f>'RP 1'!W173</f>
        <v>2</v>
      </c>
      <c r="J174" s="107" t="e">
        <f>'RP 1'!#REF!</f>
        <v>#REF!</v>
      </c>
      <c r="K174" s="107" t="e">
        <f>'RP 1'!#REF!</f>
        <v>#REF!</v>
      </c>
      <c r="L174" s="107"/>
      <c r="M174" s="107">
        <f>'RP 1'!AU173</f>
        <v>2</v>
      </c>
      <c r="N174" s="107">
        <f>'RP 1'!AZ173</f>
        <v>0</v>
      </c>
      <c r="O174" s="107">
        <f>'RP 1'!BG173</f>
        <v>0</v>
      </c>
      <c r="P174" s="109"/>
      <c r="Q174" s="107"/>
      <c r="R174" s="107">
        <f>'R P- 2'!Q173</f>
        <v>2.2000000000000002</v>
      </c>
      <c r="S174" s="107">
        <f>'R P- 2'!W173</f>
        <v>2.6666666666666665</v>
      </c>
      <c r="T174" s="107">
        <f>'R P- 2'!AC173</f>
        <v>2.5</v>
      </c>
      <c r="U174" s="107">
        <f>'R P- 2'!AI173</f>
        <v>2.5</v>
      </c>
      <c r="V174" s="107"/>
      <c r="W174" s="107">
        <f>'R P- 2'!AU173</f>
        <v>2.5</v>
      </c>
      <c r="X174" s="107">
        <f>'R P- 2'!BA173</f>
        <v>2.25</v>
      </c>
      <c r="Y174" s="107">
        <f>'R P- 2'!BG173</f>
        <v>2</v>
      </c>
      <c r="Z174" s="109"/>
      <c r="AA174" s="107"/>
      <c r="AB174" s="107">
        <f>'R P - 3'!Q173</f>
        <v>2</v>
      </c>
      <c r="AC174" s="107">
        <f>'R P - 3'!W173</f>
        <v>3</v>
      </c>
      <c r="AD174" s="107">
        <f>'R P - 3'!AC173</f>
        <v>1</v>
      </c>
      <c r="AE174" s="107">
        <f>'R P - 3'!AI173</f>
        <v>3</v>
      </c>
      <c r="AF174" s="107"/>
      <c r="AG174" s="107">
        <f>'R P - 3'!AU173</f>
        <v>2.6666666666666665</v>
      </c>
      <c r="AH174" s="107">
        <f>'R P - 3'!BA173</f>
        <v>0</v>
      </c>
      <c r="AI174" s="107">
        <f>'R P - 3'!BG173</f>
        <v>0</v>
      </c>
      <c r="AJ174" s="109"/>
      <c r="AK174" s="107"/>
      <c r="AL174" s="107">
        <f>'R P -4'!Q173</f>
        <v>0</v>
      </c>
      <c r="AM174" s="107">
        <f>'R P -4'!W173</f>
        <v>0</v>
      </c>
      <c r="AN174" s="107">
        <f>'R P -4'!AC173</f>
        <v>0</v>
      </c>
      <c r="AO174" s="107">
        <f>'R P -4'!AI173</f>
        <v>0</v>
      </c>
      <c r="AP174" s="107"/>
      <c r="AQ174" s="107">
        <f>'R P -4'!AU173</f>
        <v>0</v>
      </c>
      <c r="AR174" s="107">
        <f>'R P -4'!BA173</f>
        <v>0</v>
      </c>
      <c r="AS174" s="107">
        <f>'R P -4'!BG173</f>
        <v>3.5</v>
      </c>
      <c r="AT174" s="109"/>
      <c r="AU174" s="107"/>
      <c r="AV174" s="107">
        <f>'Reflection -1 '!R173</f>
        <v>3.3333333333333335</v>
      </c>
      <c r="AW174" s="107"/>
      <c r="AX174" s="107"/>
      <c r="AY174" s="107"/>
      <c r="AZ174" s="107"/>
      <c r="BA174" s="107"/>
      <c r="BB174" s="107">
        <f>'Reflection -1 '!BB173</f>
        <v>4.5</v>
      </c>
      <c r="BC174" s="109"/>
      <c r="BD174" s="107"/>
      <c r="BE174" s="107">
        <f>'Reflection -2'!Q173</f>
        <v>4</v>
      </c>
      <c r="BF174" s="107"/>
      <c r="BG174" s="107"/>
      <c r="BH174" s="107"/>
      <c r="BI174" s="107"/>
      <c r="BJ174" s="107"/>
      <c r="BK174" s="107">
        <f>'Reflection -2'!BA173</f>
        <v>2.5</v>
      </c>
      <c r="BL174" s="109"/>
      <c r="BM174" s="107"/>
      <c r="BN174" s="107">
        <f>'Reflection -3'!Q173</f>
        <v>0</v>
      </c>
      <c r="BO174" s="107"/>
      <c r="BP174" s="107"/>
      <c r="BQ174" s="107"/>
      <c r="BR174" s="107"/>
      <c r="BS174" s="107"/>
      <c r="BT174" s="107">
        <f>'Reflection -3'!BA173</f>
        <v>0</v>
      </c>
      <c r="BU174" s="109"/>
      <c r="BV174" s="107"/>
      <c r="BW174" s="107">
        <f>'Reflection -3'!Q173</f>
        <v>0</v>
      </c>
      <c r="BX174" s="107"/>
      <c r="BY174" s="107"/>
      <c r="BZ174" s="107"/>
      <c r="CA174" s="107"/>
      <c r="CB174" s="107"/>
      <c r="CC174" s="107">
        <f>'Reflection -4'!BA173</f>
        <v>2.5</v>
      </c>
      <c r="CD174" s="109"/>
      <c r="CE174" s="107"/>
      <c r="CF174" s="107"/>
      <c r="CG174" s="107"/>
      <c r="CH174" s="107">
        <f>Table121516589[[#This Row],[Column30]]</f>
        <v>0</v>
      </c>
      <c r="CI174" s="107"/>
      <c r="CJ174" s="107"/>
      <c r="CK174" s="107">
        <f>Table121516589[[#This Row],[Column48]]</f>
        <v>0</v>
      </c>
      <c r="CL174" s="107">
        <f>Table121516589[[#This Row],[Column54]]</f>
        <v>0</v>
      </c>
      <c r="CM174" s="109"/>
      <c r="CN174" s="107"/>
      <c r="CO174" s="107"/>
      <c r="CP174" s="107"/>
      <c r="CQ174" s="107" t="e">
        <f>#REF!</f>
        <v>#REF!</v>
      </c>
      <c r="CR174" s="107"/>
      <c r="CS174" s="107"/>
      <c r="CT174" s="107" t="e">
        <f>#REF!</f>
        <v>#REF!</v>
      </c>
      <c r="CU174" s="107" t="e">
        <f>#REF!</f>
        <v>#REF!</v>
      </c>
      <c r="CV174" s="109"/>
      <c r="CW174" s="107"/>
      <c r="CX174" s="107"/>
      <c r="CY174" s="107"/>
      <c r="CZ174" s="107" t="e">
        <f>#REF!</f>
        <v>#REF!</v>
      </c>
      <c r="DA174" s="107"/>
      <c r="DB174" s="107"/>
      <c r="DC174" s="107" t="e">
        <f>#REF!</f>
        <v>#REF!</v>
      </c>
      <c r="DD174" s="107" t="e">
        <f>#REF!</f>
        <v>#REF!</v>
      </c>
      <c r="DE174" s="109"/>
      <c r="DF174" s="107"/>
      <c r="DG174" s="107"/>
      <c r="DH174" s="107"/>
      <c r="DI174" s="107">
        <f>'D W-4'!AS172</f>
        <v>0</v>
      </c>
      <c r="DJ174" s="107"/>
      <c r="DK174" s="107"/>
      <c r="DL174" s="107"/>
      <c r="DM174" s="107" t="e">
        <f>#REF!</f>
        <v>#REF!</v>
      </c>
      <c r="DN174" s="109"/>
      <c r="DO174" s="112">
        <v>0</v>
      </c>
      <c r="DP17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1.7666666666666668</v>
      </c>
      <c r="DQ174" s="107">
        <f>AVERAGE(Table1104611172[[#This Row],[Column4]],Table1104611172[[#This Row],[Column13]],Table1104611172[[#This Row],[Column22]],Table1104611172[[#This Row],[Column31]])</f>
        <v>1.9166666666666665</v>
      </c>
      <c r="DR17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4" s="107" t="e">
        <f>AVERAGE(Table1104611172[[#This Row],[Column6]],Table1104611172[[#This Row],[Column15]],Table1104611172[[#This Row],[Column24]],Table1104611172[[#This Row],[Column33]])</f>
        <v>#REF!</v>
      </c>
      <c r="DT174" s="112"/>
      <c r="DU17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4" s="108"/>
      <c r="DX174" s="108">
        <f>'R P -4'!CT174</f>
        <v>0</v>
      </c>
      <c r="DY174" s="108" t="e">
        <f>AVERAGE('Reflection -3'!CO174,'Reflection -2'!CN174,'R P -4'!CT174,'R P - 3'!CS174,'R P- 2'!CS174,#REF!)</f>
        <v>#REF!</v>
      </c>
      <c r="DZ174" s="108" t="e">
        <f>AVERAGE('Reflection -3'!CP174,'Reflection -2'!CO174,'R P- 2'!CT174,#REF!)</f>
        <v>#REF!</v>
      </c>
    </row>
    <row r="175" spans="1:130" ht="23.1" customHeight="1" x14ac:dyDescent="0.3">
      <c r="A175" s="5">
        <v>172</v>
      </c>
      <c r="B175" s="5" t="s">
        <v>396</v>
      </c>
      <c r="C175" s="14" t="s">
        <v>538</v>
      </c>
      <c r="D175" s="5" t="s">
        <v>541</v>
      </c>
      <c r="E175" s="5" t="s">
        <v>288</v>
      </c>
      <c r="F175" s="5" t="str">
        <f>REPT(CHAR(160),10)&amp;Table1104611172[[#This Row],[Column1]]</f>
        <v>          D</v>
      </c>
      <c r="G175" s="108"/>
      <c r="H175" s="108">
        <f>'RP 1'!Q174</f>
        <v>2.6</v>
      </c>
      <c r="I175" s="108">
        <f>'RP 1'!W174</f>
        <v>3</v>
      </c>
      <c r="J175" s="108" t="e">
        <f>'RP 1'!#REF!</f>
        <v>#REF!</v>
      </c>
      <c r="K175" s="108" t="e">
        <f>'RP 1'!#REF!</f>
        <v>#REF!</v>
      </c>
      <c r="L175" s="108"/>
      <c r="M175" s="108">
        <f>'RP 1'!AU174</f>
        <v>3</v>
      </c>
      <c r="N175" s="108">
        <f>'RP 1'!AZ174</f>
        <v>3</v>
      </c>
      <c r="O175" s="108">
        <f>'RP 1'!BG174</f>
        <v>0</v>
      </c>
      <c r="P175" s="116"/>
      <c r="Q175" s="108"/>
      <c r="R175" s="108">
        <f>'R P- 2'!Q174</f>
        <v>3</v>
      </c>
      <c r="S175" s="108">
        <f>'R P- 2'!W174</f>
        <v>2</v>
      </c>
      <c r="T175" s="108">
        <f>'R P- 2'!AC174</f>
        <v>2.5</v>
      </c>
      <c r="U175" s="108">
        <f>'R P- 2'!AI174</f>
        <v>2</v>
      </c>
      <c r="V175" s="108"/>
      <c r="W175" s="108">
        <f>'R P- 2'!AU174</f>
        <v>2</v>
      </c>
      <c r="X175" s="108">
        <f>'R P- 2'!BA174</f>
        <v>2.6666666666666665</v>
      </c>
      <c r="Y175" s="108">
        <f>'R P- 2'!BG174</f>
        <v>3</v>
      </c>
      <c r="Z175" s="116"/>
      <c r="AA175" s="108"/>
      <c r="AB175" s="108" t="str">
        <f>'R P - 3'!Q174</f>
        <v>0</v>
      </c>
      <c r="AC175" s="108" t="str">
        <f>'R P - 3'!W174</f>
        <v>0</v>
      </c>
      <c r="AD175" s="108">
        <f>'R P - 3'!AC174</f>
        <v>0</v>
      </c>
      <c r="AE175" s="108" t="str">
        <f>'R P - 3'!AI174</f>
        <v>0</v>
      </c>
      <c r="AF175" s="108"/>
      <c r="AG175" s="108" t="str">
        <f>'R P - 3'!AU174</f>
        <v>0</v>
      </c>
      <c r="AH175" s="108" t="str">
        <f>'R P - 3'!BA174</f>
        <v>0</v>
      </c>
      <c r="AI175" s="108" t="str">
        <f>'R P - 3'!BG174</f>
        <v>0</v>
      </c>
      <c r="AJ175" s="116"/>
      <c r="AK175" s="108"/>
      <c r="AL175" s="108" t="str">
        <f>'R P -4'!Q174</f>
        <v>0</v>
      </c>
      <c r="AM175" s="108" t="str">
        <f>'R P -4'!W174</f>
        <v>0</v>
      </c>
      <c r="AN175" s="108" t="str">
        <f>'R P -4'!AC174</f>
        <v>0</v>
      </c>
      <c r="AO175" s="108" t="str">
        <f>'R P -4'!AI174</f>
        <v>0</v>
      </c>
      <c r="AP175" s="108"/>
      <c r="AQ175" s="108" t="str">
        <f>'R P -4'!AU174</f>
        <v>0</v>
      </c>
      <c r="AR175" s="108" t="str">
        <f>'R P -4'!BA174</f>
        <v>0</v>
      </c>
      <c r="AS175" s="108" t="str">
        <f>'R P -4'!BG174</f>
        <v>0</v>
      </c>
      <c r="AT175" s="116"/>
      <c r="AU175" s="108"/>
      <c r="AV175" s="108" t="str">
        <f>'Reflection -1 '!R174</f>
        <v>0</v>
      </c>
      <c r="AW175" s="108"/>
      <c r="AX175" s="108"/>
      <c r="AY175" s="108"/>
      <c r="AZ175" s="108"/>
      <c r="BA175" s="108"/>
      <c r="BB175" s="108" t="str">
        <f>'Reflection -1 '!BB174</f>
        <v>0</v>
      </c>
      <c r="BC175" s="116"/>
      <c r="BD175" s="108"/>
      <c r="BE175" s="108" t="str">
        <f>'Reflection -2'!Q174</f>
        <v>0</v>
      </c>
      <c r="BF175" s="108"/>
      <c r="BG175" s="108"/>
      <c r="BH175" s="108"/>
      <c r="BI175" s="108"/>
      <c r="BJ175" s="108"/>
      <c r="BK175" s="108" t="str">
        <f>'Reflection -2'!BA174</f>
        <v>0</v>
      </c>
      <c r="BL175" s="116"/>
      <c r="BM175" s="108"/>
      <c r="BN175" s="108" t="str">
        <f>'Reflection -3'!Q174</f>
        <v>0</v>
      </c>
      <c r="BO175" s="108"/>
      <c r="BP175" s="108"/>
      <c r="BQ175" s="108"/>
      <c r="BR175" s="108"/>
      <c r="BS175" s="108"/>
      <c r="BT175" s="108" t="str">
        <f>'Reflection -3'!BA174</f>
        <v>0</v>
      </c>
      <c r="BU175" s="116"/>
      <c r="BV175" s="108"/>
      <c r="BW175" s="108" t="str">
        <f>'Reflection -3'!Q174</f>
        <v>0</v>
      </c>
      <c r="BX175" s="108"/>
      <c r="BY175" s="108"/>
      <c r="BZ175" s="108"/>
      <c r="CA175" s="108"/>
      <c r="CB175" s="108"/>
      <c r="CC175" s="108" t="str">
        <f>'Reflection -4'!BA174</f>
        <v>0</v>
      </c>
      <c r="CD175" s="116"/>
      <c r="CE175" s="108"/>
      <c r="CF175" s="108"/>
      <c r="CG175" s="108"/>
      <c r="CH175" s="108">
        <f>Table121516589[[#This Row],[Column30]]</f>
        <v>0</v>
      </c>
      <c r="CI175" s="108"/>
      <c r="CJ175" s="108"/>
      <c r="CK175" s="108">
        <f>Table121516589[[#This Row],[Column48]]</f>
        <v>0</v>
      </c>
      <c r="CL175" s="108">
        <f>Table121516589[[#This Row],[Column54]]</f>
        <v>0</v>
      </c>
      <c r="CM175" s="116"/>
      <c r="CN175" s="108"/>
      <c r="CO175" s="108"/>
      <c r="CP175" s="108"/>
      <c r="CQ175" s="108" t="e">
        <f>#REF!</f>
        <v>#REF!</v>
      </c>
      <c r="CR175" s="108"/>
      <c r="CS175" s="108"/>
      <c r="CT175" s="108" t="e">
        <f>#REF!</f>
        <v>#REF!</v>
      </c>
      <c r="CU175" s="108" t="e">
        <f>#REF!</f>
        <v>#REF!</v>
      </c>
      <c r="CV175" s="116"/>
      <c r="CW175" s="108"/>
      <c r="CX175" s="108"/>
      <c r="CY175" s="108"/>
      <c r="CZ175" s="108" t="e">
        <f>#REF!</f>
        <v>#REF!</v>
      </c>
      <c r="DA175" s="108"/>
      <c r="DB175" s="108"/>
      <c r="DC175" s="108" t="e">
        <f>#REF!</f>
        <v>#REF!</v>
      </c>
      <c r="DD175" s="108" t="e">
        <f>#REF!</f>
        <v>#REF!</v>
      </c>
      <c r="DE175" s="116"/>
      <c r="DF175" s="108"/>
      <c r="DG175" s="108"/>
      <c r="DH175" s="108"/>
      <c r="DI175" s="108">
        <f>'D W-4'!AS173</f>
        <v>0</v>
      </c>
      <c r="DJ175" s="108"/>
      <c r="DK175" s="108"/>
      <c r="DL175" s="108"/>
      <c r="DM175" s="108" t="e">
        <f>#REF!</f>
        <v>#REF!</v>
      </c>
      <c r="DN175" s="116"/>
      <c r="DO175" s="112">
        <v>0</v>
      </c>
      <c r="DP17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</v>
      </c>
      <c r="DQ175" s="108">
        <f>AVERAGE(Table1104611172[[#This Row],[Column4]],Table1104611172[[#This Row],[Column13]],Table1104611172[[#This Row],[Column22]],Table1104611172[[#This Row],[Column31]])</f>
        <v>2.5</v>
      </c>
      <c r="DR17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5" s="108" t="e">
        <f>AVERAGE(Table1104611172[[#This Row],[Column6]],Table1104611172[[#This Row],[Column15]],Table1104611172[[#This Row],[Column24]],Table1104611172[[#This Row],[Column33]])</f>
        <v>#REF!</v>
      </c>
      <c r="DT175" s="112"/>
      <c r="DU17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5" s="108"/>
      <c r="DX175" s="108">
        <f>'R P -4'!CT175</f>
        <v>0</v>
      </c>
      <c r="DY175" s="107" t="e">
        <f>AVERAGE('Reflection -3'!CO175,'Reflection -2'!CN175,'R P -4'!CT175,'R P - 3'!CS175,'R P- 2'!CS175,#REF!)</f>
        <v>#REF!</v>
      </c>
      <c r="DZ175" s="107" t="e">
        <f>AVERAGE('Reflection -3'!CP175,'Reflection -2'!CO175,'R P- 2'!CT175,#REF!)</f>
        <v>#REF!</v>
      </c>
    </row>
    <row r="176" spans="1:130" ht="23.1" customHeight="1" x14ac:dyDescent="0.3">
      <c r="A176" s="5">
        <v>173</v>
      </c>
      <c r="B176" s="5" t="s">
        <v>397</v>
      </c>
      <c r="C176" s="14" t="s">
        <v>398</v>
      </c>
      <c r="D176" s="5" t="s">
        <v>541</v>
      </c>
      <c r="E176" s="5" t="s">
        <v>492</v>
      </c>
      <c r="F176" s="5" t="str">
        <f>REPT(CHAR(160),10)&amp;Table1104611172[[#This Row],[Column1]]</f>
        <v>          C</v>
      </c>
      <c r="G176" s="107"/>
      <c r="H176" s="107" t="str">
        <f>'RP 1'!Q175</f>
        <v>0</v>
      </c>
      <c r="I176" s="107" t="str">
        <f>'RP 1'!W175</f>
        <v>0</v>
      </c>
      <c r="J176" s="107" t="e">
        <f>'RP 1'!#REF!</f>
        <v>#REF!</v>
      </c>
      <c r="K176" s="107" t="e">
        <f>'RP 1'!#REF!</f>
        <v>#REF!</v>
      </c>
      <c r="L176" s="107"/>
      <c r="M176" s="107" t="str">
        <f>'RP 1'!AU175</f>
        <v>0</v>
      </c>
      <c r="N176" s="107" t="str">
        <f>'RP 1'!AZ175</f>
        <v>0</v>
      </c>
      <c r="O176" s="107" t="str">
        <f>'RP 1'!BG175</f>
        <v>0</v>
      </c>
      <c r="P176" s="109"/>
      <c r="Q176" s="107"/>
      <c r="R176" s="107" t="str">
        <f>'R P- 2'!Q175</f>
        <v>0</v>
      </c>
      <c r="S176" s="107" t="str">
        <f>'R P- 2'!W175</f>
        <v>0</v>
      </c>
      <c r="T176" s="107" t="str">
        <f>'R P- 2'!AC175</f>
        <v>0</v>
      </c>
      <c r="U176" s="107" t="str">
        <f>'R P- 2'!AI175</f>
        <v>0</v>
      </c>
      <c r="V176" s="107"/>
      <c r="W176" s="107" t="str">
        <f>'R P- 2'!AU175</f>
        <v>0</v>
      </c>
      <c r="X176" s="107" t="str">
        <f>'R P- 2'!BA175</f>
        <v>0</v>
      </c>
      <c r="Y176" s="107" t="str">
        <f>'R P- 2'!BG175</f>
        <v>0</v>
      </c>
      <c r="Z176" s="109"/>
      <c r="AA176" s="107"/>
      <c r="AB176" s="107" t="str">
        <f>'R P - 3'!Q175</f>
        <v>0</v>
      </c>
      <c r="AC176" s="107" t="str">
        <f>'R P - 3'!W175</f>
        <v>0</v>
      </c>
      <c r="AD176" s="107">
        <f>'R P - 3'!AC175</f>
        <v>0</v>
      </c>
      <c r="AE176" s="107" t="str">
        <f>'R P - 3'!AI175</f>
        <v>0</v>
      </c>
      <c r="AF176" s="107"/>
      <c r="AG176" s="107" t="str">
        <f>'R P - 3'!AU175</f>
        <v>0</v>
      </c>
      <c r="AH176" s="107" t="str">
        <f>'R P - 3'!BA175</f>
        <v>0</v>
      </c>
      <c r="AI176" s="107" t="str">
        <f>'R P - 3'!BG175</f>
        <v>0</v>
      </c>
      <c r="AJ176" s="109"/>
      <c r="AK176" s="107"/>
      <c r="AL176" s="107" t="str">
        <f>'R P -4'!Q175</f>
        <v>0</v>
      </c>
      <c r="AM176" s="107" t="str">
        <f>'R P -4'!W175</f>
        <v>0</v>
      </c>
      <c r="AN176" s="107" t="str">
        <f>'R P -4'!AC175</f>
        <v>0</v>
      </c>
      <c r="AO176" s="107" t="str">
        <f>'R P -4'!AI175</f>
        <v>0</v>
      </c>
      <c r="AP176" s="107"/>
      <c r="AQ176" s="107" t="str">
        <f>'R P -4'!AU175</f>
        <v>0</v>
      </c>
      <c r="AR176" s="107" t="str">
        <f>'R P -4'!BA175</f>
        <v>0</v>
      </c>
      <c r="AS176" s="107" t="str">
        <f>'R P -4'!BG175</f>
        <v>0</v>
      </c>
      <c r="AT176" s="109"/>
      <c r="AU176" s="107"/>
      <c r="AV176" s="107" t="str">
        <f>'Reflection -1 '!R175</f>
        <v>0</v>
      </c>
      <c r="AW176" s="107"/>
      <c r="AX176" s="107"/>
      <c r="AY176" s="107"/>
      <c r="AZ176" s="107"/>
      <c r="BA176" s="107"/>
      <c r="BB176" s="107" t="str">
        <f>'Reflection -1 '!BB175</f>
        <v>0</v>
      </c>
      <c r="BC176" s="109"/>
      <c r="BD176" s="107"/>
      <c r="BE176" s="107" t="str">
        <f>'Reflection -2'!Q175</f>
        <v>0</v>
      </c>
      <c r="BF176" s="107"/>
      <c r="BG176" s="107"/>
      <c r="BH176" s="107"/>
      <c r="BI176" s="107"/>
      <c r="BJ176" s="107"/>
      <c r="BK176" s="107" t="str">
        <f>'Reflection -2'!BA175</f>
        <v>0</v>
      </c>
      <c r="BL176" s="109"/>
      <c r="BM176" s="107"/>
      <c r="BN176" s="107" t="str">
        <f>'Reflection -3'!Q175</f>
        <v>0</v>
      </c>
      <c r="BO176" s="107"/>
      <c r="BP176" s="107"/>
      <c r="BQ176" s="107"/>
      <c r="BR176" s="107"/>
      <c r="BS176" s="107"/>
      <c r="BT176" s="107" t="str">
        <f>'Reflection -3'!BA175</f>
        <v>0</v>
      </c>
      <c r="BU176" s="109"/>
      <c r="BV176" s="107"/>
      <c r="BW176" s="107" t="str">
        <f>'Reflection -3'!Q175</f>
        <v>0</v>
      </c>
      <c r="BX176" s="107"/>
      <c r="BY176" s="107"/>
      <c r="BZ176" s="107"/>
      <c r="CA176" s="107"/>
      <c r="CB176" s="107"/>
      <c r="CC176" s="107" t="str">
        <f>'Reflection -4'!BA175</f>
        <v>0</v>
      </c>
      <c r="CD176" s="109"/>
      <c r="CE176" s="107"/>
      <c r="CF176" s="107"/>
      <c r="CG176" s="107"/>
      <c r="CH176" s="107">
        <f>Table121516589[[#This Row],[Column30]]</f>
        <v>0</v>
      </c>
      <c r="CI176" s="107"/>
      <c r="CJ176" s="107"/>
      <c r="CK176" s="107">
        <f>Table121516589[[#This Row],[Column48]]</f>
        <v>0</v>
      </c>
      <c r="CL176" s="107">
        <f>Table121516589[[#This Row],[Column54]]</f>
        <v>0</v>
      </c>
      <c r="CM176" s="109"/>
      <c r="CN176" s="107"/>
      <c r="CO176" s="107"/>
      <c r="CP176" s="107"/>
      <c r="CQ176" s="107" t="e">
        <f>#REF!</f>
        <v>#REF!</v>
      </c>
      <c r="CR176" s="107"/>
      <c r="CS176" s="107"/>
      <c r="CT176" s="107" t="e">
        <f>#REF!</f>
        <v>#REF!</v>
      </c>
      <c r="CU176" s="107" t="e">
        <f>#REF!</f>
        <v>#REF!</v>
      </c>
      <c r="CV176" s="109"/>
      <c r="CW176" s="107"/>
      <c r="CX176" s="107"/>
      <c r="CY176" s="107"/>
      <c r="CZ176" s="107" t="e">
        <f>#REF!</f>
        <v>#REF!</v>
      </c>
      <c r="DA176" s="107"/>
      <c r="DB176" s="107"/>
      <c r="DC176" s="107" t="e">
        <f>#REF!</f>
        <v>#REF!</v>
      </c>
      <c r="DD176" s="107" t="e">
        <f>#REF!</f>
        <v>#REF!</v>
      </c>
      <c r="DE176" s="109"/>
      <c r="DF176" s="107"/>
      <c r="DG176" s="107"/>
      <c r="DH176" s="107"/>
      <c r="DI176" s="107">
        <f>'D W-4'!AS174</f>
        <v>0</v>
      </c>
      <c r="DJ176" s="107"/>
      <c r="DK176" s="107"/>
      <c r="DL176" s="107"/>
      <c r="DM176" s="107" t="e">
        <f>#REF!</f>
        <v>#REF!</v>
      </c>
      <c r="DN176" s="109"/>
      <c r="DO176" s="112">
        <v>0</v>
      </c>
      <c r="DP176" s="107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76" s="107" t="e">
        <f>AVERAGE(Table1104611172[[#This Row],[Column4]],Table1104611172[[#This Row],[Column13]],Table1104611172[[#This Row],[Column22]],Table1104611172[[#This Row],[Column31]])</f>
        <v>#DIV/0!</v>
      </c>
      <c r="DR17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6" s="107" t="e">
        <f>AVERAGE(Table1104611172[[#This Row],[Column6]],Table1104611172[[#This Row],[Column15]],Table1104611172[[#This Row],[Column24]],Table1104611172[[#This Row],[Column33]])</f>
        <v>#REF!</v>
      </c>
      <c r="DT176" s="112"/>
      <c r="DU17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6" s="108"/>
      <c r="DX176" s="108">
        <f>'R P -4'!CT176</f>
        <v>0</v>
      </c>
      <c r="DY176" s="108" t="e">
        <f>AVERAGE('Reflection -3'!CO176,'Reflection -2'!CN176,'R P -4'!CT176,'R P - 3'!CS176,'R P- 2'!CS176,#REF!)</f>
        <v>#REF!</v>
      </c>
      <c r="DZ176" s="108" t="e">
        <f>AVERAGE('Reflection -3'!CP176,'Reflection -2'!CO176,'R P- 2'!CT176,#REF!)</f>
        <v>#REF!</v>
      </c>
    </row>
    <row r="177" spans="1:130" ht="23.1" customHeight="1" x14ac:dyDescent="0.3">
      <c r="A177" s="5">
        <v>174</v>
      </c>
      <c r="B177" s="5" t="s">
        <v>399</v>
      </c>
      <c r="C177" s="14" t="s">
        <v>400</v>
      </c>
      <c r="D177" s="5" t="s">
        <v>541</v>
      </c>
      <c r="E177" s="5" t="s">
        <v>492</v>
      </c>
      <c r="F177" s="5" t="str">
        <f>REPT(CHAR(160),10)&amp;Table1104611172[[#This Row],[Column1]]</f>
        <v>          C</v>
      </c>
      <c r="G177" s="108"/>
      <c r="H177" s="108" t="str">
        <f>'RP 1'!Q176</f>
        <v>0</v>
      </c>
      <c r="I177" s="108" t="str">
        <f>'RP 1'!W176</f>
        <v>0</v>
      </c>
      <c r="J177" s="108" t="e">
        <f>'RP 1'!#REF!</f>
        <v>#REF!</v>
      </c>
      <c r="K177" s="108" t="e">
        <f>'RP 1'!#REF!</f>
        <v>#REF!</v>
      </c>
      <c r="L177" s="108"/>
      <c r="M177" s="108" t="str">
        <f>'RP 1'!AU176</f>
        <v>0</v>
      </c>
      <c r="N177" s="108" t="str">
        <f>'RP 1'!AZ176</f>
        <v>0</v>
      </c>
      <c r="O177" s="108" t="str">
        <f>'RP 1'!BG176</f>
        <v>0</v>
      </c>
      <c r="P177" s="116"/>
      <c r="Q177" s="108"/>
      <c r="R177" s="108" t="str">
        <f>'R P- 2'!Q176</f>
        <v>0</v>
      </c>
      <c r="S177" s="108" t="str">
        <f>'R P- 2'!W176</f>
        <v>0</v>
      </c>
      <c r="T177" s="108" t="str">
        <f>'R P- 2'!AC176</f>
        <v>0</v>
      </c>
      <c r="U177" s="108" t="str">
        <f>'R P- 2'!AI176</f>
        <v>0</v>
      </c>
      <c r="V177" s="108"/>
      <c r="W177" s="108" t="str">
        <f>'R P- 2'!AU176</f>
        <v>0</v>
      </c>
      <c r="X177" s="108" t="str">
        <f>'R P- 2'!BA176</f>
        <v>0</v>
      </c>
      <c r="Y177" s="108" t="str">
        <f>'R P- 2'!BG176</f>
        <v>0</v>
      </c>
      <c r="Z177" s="116"/>
      <c r="AA177" s="108"/>
      <c r="AB177" s="108" t="str">
        <f>'R P - 3'!Q176</f>
        <v>0</v>
      </c>
      <c r="AC177" s="108" t="str">
        <f>'R P - 3'!W176</f>
        <v>0</v>
      </c>
      <c r="AD177" s="108">
        <f>'R P - 3'!AC176</f>
        <v>0</v>
      </c>
      <c r="AE177" s="108" t="str">
        <f>'R P - 3'!AI176</f>
        <v>0</v>
      </c>
      <c r="AF177" s="108"/>
      <c r="AG177" s="108" t="str">
        <f>'R P - 3'!AU176</f>
        <v>0</v>
      </c>
      <c r="AH177" s="108" t="str">
        <f>'R P - 3'!BA176</f>
        <v>0</v>
      </c>
      <c r="AI177" s="108" t="str">
        <f>'R P - 3'!BG176</f>
        <v>0</v>
      </c>
      <c r="AJ177" s="116"/>
      <c r="AK177" s="108"/>
      <c r="AL177" s="108" t="str">
        <f>'R P -4'!Q176</f>
        <v>0</v>
      </c>
      <c r="AM177" s="108" t="str">
        <f>'R P -4'!W176</f>
        <v>0</v>
      </c>
      <c r="AN177" s="108" t="str">
        <f>'R P -4'!AC176</f>
        <v>0</v>
      </c>
      <c r="AO177" s="108" t="str">
        <f>'R P -4'!AI176</f>
        <v>0</v>
      </c>
      <c r="AP177" s="108"/>
      <c r="AQ177" s="108" t="str">
        <f>'R P -4'!AU176</f>
        <v>0</v>
      </c>
      <c r="AR177" s="108" t="str">
        <f>'R P -4'!BA176</f>
        <v>0</v>
      </c>
      <c r="AS177" s="108" t="str">
        <f>'R P -4'!BG176</f>
        <v>0</v>
      </c>
      <c r="AT177" s="116"/>
      <c r="AU177" s="108"/>
      <c r="AV177" s="108" t="str">
        <f>'Reflection -1 '!R176</f>
        <v>0</v>
      </c>
      <c r="AW177" s="108"/>
      <c r="AX177" s="108"/>
      <c r="AY177" s="108"/>
      <c r="AZ177" s="108"/>
      <c r="BA177" s="108"/>
      <c r="BB177" s="108" t="str">
        <f>'Reflection -1 '!BB176</f>
        <v>0</v>
      </c>
      <c r="BC177" s="116"/>
      <c r="BD177" s="108"/>
      <c r="BE177" s="108" t="str">
        <f>'Reflection -2'!Q176</f>
        <v>0</v>
      </c>
      <c r="BF177" s="108"/>
      <c r="BG177" s="108"/>
      <c r="BH177" s="108"/>
      <c r="BI177" s="108"/>
      <c r="BJ177" s="108"/>
      <c r="BK177" s="108" t="str">
        <f>'Reflection -2'!BA176</f>
        <v>0</v>
      </c>
      <c r="BL177" s="116"/>
      <c r="BM177" s="108"/>
      <c r="BN177" s="108" t="str">
        <f>'Reflection -3'!Q176</f>
        <v>0</v>
      </c>
      <c r="BO177" s="108"/>
      <c r="BP177" s="108"/>
      <c r="BQ177" s="108"/>
      <c r="BR177" s="108"/>
      <c r="BS177" s="108"/>
      <c r="BT177" s="108" t="str">
        <f>'Reflection -3'!BA176</f>
        <v>0</v>
      </c>
      <c r="BU177" s="116"/>
      <c r="BV177" s="108"/>
      <c r="BW177" s="108" t="str">
        <f>'Reflection -3'!Q176</f>
        <v>0</v>
      </c>
      <c r="BX177" s="108"/>
      <c r="BY177" s="108"/>
      <c r="BZ177" s="108"/>
      <c r="CA177" s="108"/>
      <c r="CB177" s="108"/>
      <c r="CC177" s="108" t="str">
        <f>'Reflection -4'!BA176</f>
        <v>0</v>
      </c>
      <c r="CD177" s="116"/>
      <c r="CE177" s="108"/>
      <c r="CF177" s="108"/>
      <c r="CG177" s="108"/>
      <c r="CH177" s="108">
        <f>Table121516589[[#This Row],[Column30]]</f>
        <v>0</v>
      </c>
      <c r="CI177" s="108"/>
      <c r="CJ177" s="108"/>
      <c r="CK177" s="108">
        <f>Table121516589[[#This Row],[Column48]]</f>
        <v>0</v>
      </c>
      <c r="CL177" s="108">
        <f>Table121516589[[#This Row],[Column54]]</f>
        <v>0</v>
      </c>
      <c r="CM177" s="116"/>
      <c r="CN177" s="108"/>
      <c r="CO177" s="108"/>
      <c r="CP177" s="108"/>
      <c r="CQ177" s="108" t="e">
        <f>#REF!</f>
        <v>#REF!</v>
      </c>
      <c r="CR177" s="108"/>
      <c r="CS177" s="108"/>
      <c r="CT177" s="108" t="e">
        <f>#REF!</f>
        <v>#REF!</v>
      </c>
      <c r="CU177" s="108" t="e">
        <f>#REF!</f>
        <v>#REF!</v>
      </c>
      <c r="CV177" s="116"/>
      <c r="CW177" s="108"/>
      <c r="CX177" s="108"/>
      <c r="CY177" s="108"/>
      <c r="CZ177" s="108" t="e">
        <f>#REF!</f>
        <v>#REF!</v>
      </c>
      <c r="DA177" s="108"/>
      <c r="DB177" s="108"/>
      <c r="DC177" s="108" t="e">
        <f>#REF!</f>
        <v>#REF!</v>
      </c>
      <c r="DD177" s="108" t="e">
        <f>#REF!</f>
        <v>#REF!</v>
      </c>
      <c r="DE177" s="116"/>
      <c r="DF177" s="108"/>
      <c r="DG177" s="108"/>
      <c r="DH177" s="108"/>
      <c r="DI177" s="108">
        <f>'D W-4'!AS175</f>
        <v>0</v>
      </c>
      <c r="DJ177" s="108"/>
      <c r="DK177" s="108"/>
      <c r="DL177" s="108"/>
      <c r="DM177" s="108" t="e">
        <f>#REF!</f>
        <v>#REF!</v>
      </c>
      <c r="DN177" s="116"/>
      <c r="DO177" s="112">
        <v>0</v>
      </c>
      <c r="DP177" s="108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77" s="108" t="e">
        <f>AVERAGE(Table1104611172[[#This Row],[Column4]],Table1104611172[[#This Row],[Column13]],Table1104611172[[#This Row],[Column22]],Table1104611172[[#This Row],[Column31]])</f>
        <v>#DIV/0!</v>
      </c>
      <c r="DR17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7" s="108" t="e">
        <f>AVERAGE(Table1104611172[[#This Row],[Column6]],Table1104611172[[#This Row],[Column15]],Table1104611172[[#This Row],[Column24]],Table1104611172[[#This Row],[Column33]])</f>
        <v>#REF!</v>
      </c>
      <c r="DT177" s="112"/>
      <c r="DU17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7" s="108"/>
      <c r="DX177" s="108">
        <f>'R P -4'!CT177</f>
        <v>0</v>
      </c>
      <c r="DY177" s="107" t="e">
        <f>AVERAGE('Reflection -3'!CO177,'Reflection -2'!CN177,'R P -4'!CT177,'R P - 3'!CS177,'R P- 2'!CS177,#REF!)</f>
        <v>#REF!</v>
      </c>
      <c r="DZ177" s="107" t="e">
        <f>AVERAGE('Reflection -3'!CP177,'Reflection -2'!CO177,'R P- 2'!CT177,#REF!)</f>
        <v>#REF!</v>
      </c>
    </row>
    <row r="178" spans="1:130" ht="23.1" customHeight="1" x14ac:dyDescent="0.3">
      <c r="A178" s="5">
        <v>175</v>
      </c>
      <c r="B178" s="5" t="s">
        <v>119</v>
      </c>
      <c r="C178" s="14" t="s">
        <v>120</v>
      </c>
      <c r="D178" s="5" t="s">
        <v>449</v>
      </c>
      <c r="E178" s="5" t="s">
        <v>34</v>
      </c>
      <c r="F178" s="5" t="str">
        <f>REPT(CHAR(160),10)&amp;Table1104611172[[#This Row],[Column1]]</f>
        <v>          A</v>
      </c>
      <c r="G178" s="107"/>
      <c r="H178" s="107">
        <f>'RP 1'!Q177</f>
        <v>1.4</v>
      </c>
      <c r="I178" s="107">
        <f>'RP 1'!W177</f>
        <v>1</v>
      </c>
      <c r="J178" s="107" t="e">
        <f>'RP 1'!#REF!</f>
        <v>#REF!</v>
      </c>
      <c r="K178" s="107" t="e">
        <f>'RP 1'!#REF!</f>
        <v>#REF!</v>
      </c>
      <c r="L178" s="107"/>
      <c r="M178" s="107">
        <f>'RP 1'!AU177</f>
        <v>1</v>
      </c>
      <c r="N178" s="107">
        <f>'RP 1'!AZ177</f>
        <v>1</v>
      </c>
      <c r="O178" s="107">
        <f>'RP 1'!BG177</f>
        <v>0</v>
      </c>
      <c r="P178" s="109"/>
      <c r="Q178" s="107"/>
      <c r="R178" s="107">
        <f>'R P- 2'!Q177</f>
        <v>1.4</v>
      </c>
      <c r="S178" s="107">
        <f>'R P- 2'!W177</f>
        <v>1</v>
      </c>
      <c r="T178" s="107">
        <f>'R P- 2'!AC177</f>
        <v>1</v>
      </c>
      <c r="U178" s="107">
        <f>'R P- 2'!AI177</f>
        <v>1</v>
      </c>
      <c r="V178" s="107"/>
      <c r="W178" s="107">
        <f>'R P- 2'!AU177</f>
        <v>1</v>
      </c>
      <c r="X178" s="107">
        <f>'R P- 2'!BA177</f>
        <v>1</v>
      </c>
      <c r="Y178" s="107">
        <f>'R P- 2'!BG177</f>
        <v>3</v>
      </c>
      <c r="Z178" s="109"/>
      <c r="AA178" s="107"/>
      <c r="AB178" s="107">
        <f>'R P - 3'!Q177</f>
        <v>0</v>
      </c>
      <c r="AC178" s="107">
        <f>'R P - 3'!W177</f>
        <v>0</v>
      </c>
      <c r="AD178" s="107">
        <f>'R P - 3'!AC177</f>
        <v>0</v>
      </c>
      <c r="AE178" s="107">
        <f>'R P - 3'!AI177</f>
        <v>0</v>
      </c>
      <c r="AF178" s="107"/>
      <c r="AG178" s="107">
        <f>'R P - 3'!AU177</f>
        <v>0</v>
      </c>
      <c r="AH178" s="107">
        <f>'R P - 3'!BA177</f>
        <v>0</v>
      </c>
      <c r="AI178" s="107">
        <f>'R P - 3'!BG177</f>
        <v>0</v>
      </c>
      <c r="AJ178" s="109"/>
      <c r="AK178" s="107"/>
      <c r="AL178" s="107">
        <f>'R P -4'!Q177</f>
        <v>1.4</v>
      </c>
      <c r="AM178" s="107">
        <f>'R P -4'!W177</f>
        <v>2.3333333333333335</v>
      </c>
      <c r="AN178" s="107">
        <f>'R P -4'!AC177</f>
        <v>1.5</v>
      </c>
      <c r="AO178" s="107">
        <f>'R P -4'!AI177</f>
        <v>1</v>
      </c>
      <c r="AP178" s="107"/>
      <c r="AQ178" s="107">
        <f>'R P -4'!AU177</f>
        <v>2.6666666666666665</v>
      </c>
      <c r="AR178" s="107">
        <f>'R P -4'!BA177</f>
        <v>1</v>
      </c>
      <c r="AS178" s="107">
        <f>'R P -4'!BG177</f>
        <v>3</v>
      </c>
      <c r="AT178" s="109"/>
      <c r="AU178" s="107"/>
      <c r="AV178" s="107">
        <f>'Reflection -1 '!R177</f>
        <v>1.6666666666666667</v>
      </c>
      <c r="AW178" s="107"/>
      <c r="AX178" s="107"/>
      <c r="AY178" s="107"/>
      <c r="AZ178" s="107"/>
      <c r="BA178" s="107"/>
      <c r="BB178" s="107">
        <f>'Reflection -1 '!BB177</f>
        <v>3</v>
      </c>
      <c r="BC178" s="109"/>
      <c r="BD178" s="107"/>
      <c r="BE178" s="107">
        <f>'Reflection -2'!Q177</f>
        <v>2.3333333333333335</v>
      </c>
      <c r="BF178" s="107"/>
      <c r="BG178" s="107"/>
      <c r="BH178" s="107"/>
      <c r="BI178" s="107"/>
      <c r="BJ178" s="107"/>
      <c r="BK178" s="107">
        <f>'Reflection -2'!BA177</f>
        <v>2.5</v>
      </c>
      <c r="BL178" s="109"/>
      <c r="BM178" s="107"/>
      <c r="BN178" s="107">
        <f>'Reflection -3'!Q177</f>
        <v>1.6666666666666667</v>
      </c>
      <c r="BO178" s="107"/>
      <c r="BP178" s="107"/>
      <c r="BQ178" s="107"/>
      <c r="BR178" s="107"/>
      <c r="BS178" s="107"/>
      <c r="BT178" s="107">
        <f>'Reflection -3'!BA177</f>
        <v>1.6666666666666667</v>
      </c>
      <c r="BU178" s="109"/>
      <c r="BV178" s="107"/>
      <c r="BW178" s="107">
        <f>'Reflection -3'!Q177</f>
        <v>1.6666666666666667</v>
      </c>
      <c r="BX178" s="107"/>
      <c r="BY178" s="107"/>
      <c r="BZ178" s="107"/>
      <c r="CA178" s="107"/>
      <c r="CB178" s="107"/>
      <c r="CC178" s="107">
        <f>'Reflection -4'!BA177</f>
        <v>2.5</v>
      </c>
      <c r="CD178" s="109"/>
      <c r="CE178" s="107"/>
      <c r="CF178" s="107"/>
      <c r="CG178" s="107"/>
      <c r="CH178" s="107">
        <f>Table121516589[[#This Row],[Column30]]</f>
        <v>0</v>
      </c>
      <c r="CI178" s="107"/>
      <c r="CJ178" s="107"/>
      <c r="CK178" s="107">
        <f>Table121516589[[#This Row],[Column48]]</f>
        <v>0</v>
      </c>
      <c r="CL178" s="107">
        <f>Table121516589[[#This Row],[Column54]]</f>
        <v>0</v>
      </c>
      <c r="CM178" s="109"/>
      <c r="CN178" s="107"/>
      <c r="CO178" s="107"/>
      <c r="CP178" s="107"/>
      <c r="CQ178" s="107" t="e">
        <f>#REF!</f>
        <v>#REF!</v>
      </c>
      <c r="CR178" s="107"/>
      <c r="CS178" s="107"/>
      <c r="CT178" s="107" t="e">
        <f>#REF!</f>
        <v>#REF!</v>
      </c>
      <c r="CU178" s="107" t="e">
        <f>#REF!</f>
        <v>#REF!</v>
      </c>
      <c r="CV178" s="109"/>
      <c r="CW178" s="107"/>
      <c r="CX178" s="107"/>
      <c r="CY178" s="107"/>
      <c r="CZ178" s="107" t="e">
        <f>#REF!</f>
        <v>#REF!</v>
      </c>
      <c r="DA178" s="107"/>
      <c r="DB178" s="107"/>
      <c r="DC178" s="107" t="e">
        <f>#REF!</f>
        <v>#REF!</v>
      </c>
      <c r="DD178" s="107" t="e">
        <f>#REF!</f>
        <v>#REF!</v>
      </c>
      <c r="DE178" s="109"/>
      <c r="DF178" s="107"/>
      <c r="DG178" s="107"/>
      <c r="DH178" s="107"/>
      <c r="DI178" s="107">
        <f>'D W-4'!AS176</f>
        <v>0</v>
      </c>
      <c r="DJ178" s="107"/>
      <c r="DK178" s="107"/>
      <c r="DL178" s="107"/>
      <c r="DM178" s="107" t="e">
        <f>#REF!</f>
        <v>#REF!</v>
      </c>
      <c r="DN178" s="109"/>
      <c r="DO178" s="112">
        <v>0</v>
      </c>
      <c r="DP17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1.4416666666666664</v>
      </c>
      <c r="DQ178" s="107">
        <f>AVERAGE(Table1104611172[[#This Row],[Column4]],Table1104611172[[#This Row],[Column13]],Table1104611172[[#This Row],[Column22]],Table1104611172[[#This Row],[Column31]])</f>
        <v>1.0833333333333335</v>
      </c>
      <c r="DR17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8" s="107" t="e">
        <f>AVERAGE(Table1104611172[[#This Row],[Column6]],Table1104611172[[#This Row],[Column15]],Table1104611172[[#This Row],[Column24]],Table1104611172[[#This Row],[Column33]])</f>
        <v>#REF!</v>
      </c>
      <c r="DT178" s="112"/>
      <c r="DU17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8" s="108"/>
      <c r="DX178" s="108">
        <f>'R P -4'!CT178</f>
        <v>0</v>
      </c>
      <c r="DY178" s="108" t="e">
        <f>AVERAGE('Reflection -3'!CO178,'Reflection -2'!CN178,'R P -4'!CT178,'R P - 3'!CS178,'R P- 2'!CS178,#REF!)</f>
        <v>#REF!</v>
      </c>
      <c r="DZ178" s="108" t="e">
        <f>AVERAGE('Reflection -3'!CP178,'Reflection -2'!CO178,'R P- 2'!CT178,#REF!)</f>
        <v>#REF!</v>
      </c>
    </row>
    <row r="179" spans="1:130" ht="23.1" customHeight="1" x14ac:dyDescent="0.3">
      <c r="A179" s="5">
        <v>176</v>
      </c>
      <c r="B179" s="5" t="s">
        <v>401</v>
      </c>
      <c r="C179" s="14" t="s">
        <v>402</v>
      </c>
      <c r="D179" s="5" t="s">
        <v>449</v>
      </c>
      <c r="E179" s="5" t="s">
        <v>492</v>
      </c>
      <c r="F179" s="5" t="str">
        <f>REPT(CHAR(160),10)&amp;Table1104611172[[#This Row],[Column1]]</f>
        <v>          C</v>
      </c>
      <c r="G179" s="108"/>
      <c r="H179" s="108" t="str">
        <f>'RP 1'!Q178</f>
        <v>0</v>
      </c>
      <c r="I179" s="108" t="str">
        <f>'RP 1'!W178</f>
        <v>0</v>
      </c>
      <c r="J179" s="108" t="e">
        <f>'RP 1'!#REF!</f>
        <v>#REF!</v>
      </c>
      <c r="K179" s="108" t="e">
        <f>'RP 1'!#REF!</f>
        <v>#REF!</v>
      </c>
      <c r="L179" s="108"/>
      <c r="M179" s="108" t="str">
        <f>'RP 1'!AU178</f>
        <v>0</v>
      </c>
      <c r="N179" s="108" t="str">
        <f>'RP 1'!AZ178</f>
        <v>0</v>
      </c>
      <c r="O179" s="108" t="str">
        <f>'RP 1'!BG178</f>
        <v>0</v>
      </c>
      <c r="P179" s="116"/>
      <c r="Q179" s="108"/>
      <c r="R179" s="108" t="str">
        <f>'R P- 2'!Q178</f>
        <v>0</v>
      </c>
      <c r="S179" s="108" t="str">
        <f>'R P- 2'!W178</f>
        <v>0</v>
      </c>
      <c r="T179" s="108" t="str">
        <f>'R P- 2'!AC178</f>
        <v>0</v>
      </c>
      <c r="U179" s="108" t="str">
        <f>'R P- 2'!AI178</f>
        <v>0</v>
      </c>
      <c r="V179" s="108"/>
      <c r="W179" s="108" t="str">
        <f>'R P- 2'!AU178</f>
        <v>0</v>
      </c>
      <c r="X179" s="108" t="str">
        <f>'R P- 2'!BA178</f>
        <v>0</v>
      </c>
      <c r="Y179" s="108" t="str">
        <f>'R P- 2'!BG178</f>
        <v>0</v>
      </c>
      <c r="Z179" s="116"/>
      <c r="AA179" s="108"/>
      <c r="AB179" s="108">
        <f>'R P - 3'!Q178</f>
        <v>0</v>
      </c>
      <c r="AC179" s="108">
        <f>'R P - 3'!W178</f>
        <v>0</v>
      </c>
      <c r="AD179" s="108">
        <f>'R P - 3'!AC178</f>
        <v>0</v>
      </c>
      <c r="AE179" s="108">
        <f>'R P - 3'!AI178</f>
        <v>0</v>
      </c>
      <c r="AF179" s="108"/>
      <c r="AG179" s="108">
        <f>'R P - 3'!AU178</f>
        <v>0</v>
      </c>
      <c r="AH179" s="108">
        <f>'R P - 3'!BA178</f>
        <v>0</v>
      </c>
      <c r="AI179" s="108">
        <f>'R P - 3'!BG178</f>
        <v>0</v>
      </c>
      <c r="AJ179" s="116"/>
      <c r="AK179" s="108"/>
      <c r="AL179" s="108" t="str">
        <f>'R P -4'!Q178</f>
        <v>0</v>
      </c>
      <c r="AM179" s="108" t="str">
        <f>'R P -4'!W178</f>
        <v>0</v>
      </c>
      <c r="AN179" s="108" t="str">
        <f>'R P -4'!AC178</f>
        <v>0</v>
      </c>
      <c r="AO179" s="108" t="str">
        <f>'R P -4'!AI178</f>
        <v>0</v>
      </c>
      <c r="AP179" s="108"/>
      <c r="AQ179" s="108" t="str">
        <f>'R P -4'!AU178</f>
        <v>0</v>
      </c>
      <c r="AR179" s="108" t="str">
        <f>'R P -4'!BA178</f>
        <v>0</v>
      </c>
      <c r="AS179" s="108" t="str">
        <f>'R P -4'!BG178</f>
        <v>0</v>
      </c>
      <c r="AT179" s="116"/>
      <c r="AU179" s="108"/>
      <c r="AV179" s="108" t="str">
        <f>'Reflection -1 '!R178</f>
        <v>0</v>
      </c>
      <c r="AW179" s="108"/>
      <c r="AX179" s="108"/>
      <c r="AY179" s="108"/>
      <c r="AZ179" s="108"/>
      <c r="BA179" s="108"/>
      <c r="BB179" s="108" t="str">
        <f>'Reflection -1 '!BB178</f>
        <v>0</v>
      </c>
      <c r="BC179" s="116"/>
      <c r="BD179" s="108"/>
      <c r="BE179" s="108" t="str">
        <f>'Reflection -2'!Q178</f>
        <v>0</v>
      </c>
      <c r="BF179" s="108"/>
      <c r="BG179" s="108"/>
      <c r="BH179" s="108"/>
      <c r="BI179" s="108"/>
      <c r="BJ179" s="108"/>
      <c r="BK179" s="108" t="str">
        <f>'Reflection -2'!BA178</f>
        <v>0</v>
      </c>
      <c r="BL179" s="116"/>
      <c r="BM179" s="108"/>
      <c r="BN179" s="108" t="str">
        <f>'Reflection -3'!Q178</f>
        <v>0</v>
      </c>
      <c r="BO179" s="108"/>
      <c r="BP179" s="108"/>
      <c r="BQ179" s="108"/>
      <c r="BR179" s="108"/>
      <c r="BS179" s="108"/>
      <c r="BT179" s="108" t="str">
        <f>'Reflection -3'!BA178</f>
        <v>0</v>
      </c>
      <c r="BU179" s="116"/>
      <c r="BV179" s="108"/>
      <c r="BW179" s="108" t="str">
        <f>'Reflection -3'!Q178</f>
        <v>0</v>
      </c>
      <c r="BX179" s="108"/>
      <c r="BY179" s="108"/>
      <c r="BZ179" s="108"/>
      <c r="CA179" s="108"/>
      <c r="CB179" s="108"/>
      <c r="CC179" s="108" t="str">
        <f>'Reflection -4'!BA178</f>
        <v>0</v>
      </c>
      <c r="CD179" s="116"/>
      <c r="CE179" s="108"/>
      <c r="CF179" s="108"/>
      <c r="CG179" s="108"/>
      <c r="CH179" s="108">
        <f>Table121516589[[#This Row],[Column30]]</f>
        <v>0</v>
      </c>
      <c r="CI179" s="108"/>
      <c r="CJ179" s="108"/>
      <c r="CK179" s="108">
        <f>Table121516589[[#This Row],[Column48]]</f>
        <v>0</v>
      </c>
      <c r="CL179" s="108">
        <f>Table121516589[[#This Row],[Column54]]</f>
        <v>0</v>
      </c>
      <c r="CM179" s="116"/>
      <c r="CN179" s="108"/>
      <c r="CO179" s="108"/>
      <c r="CP179" s="108"/>
      <c r="CQ179" s="108" t="e">
        <f>#REF!</f>
        <v>#REF!</v>
      </c>
      <c r="CR179" s="108"/>
      <c r="CS179" s="108"/>
      <c r="CT179" s="108" t="e">
        <f>#REF!</f>
        <v>#REF!</v>
      </c>
      <c r="CU179" s="108" t="e">
        <f>#REF!</f>
        <v>#REF!</v>
      </c>
      <c r="CV179" s="116"/>
      <c r="CW179" s="108"/>
      <c r="CX179" s="108"/>
      <c r="CY179" s="108"/>
      <c r="CZ179" s="108" t="e">
        <f>#REF!</f>
        <v>#REF!</v>
      </c>
      <c r="DA179" s="108"/>
      <c r="DB179" s="108"/>
      <c r="DC179" s="108" t="e">
        <f>#REF!</f>
        <v>#REF!</v>
      </c>
      <c r="DD179" s="108" t="e">
        <f>#REF!</f>
        <v>#REF!</v>
      </c>
      <c r="DE179" s="116"/>
      <c r="DF179" s="108"/>
      <c r="DG179" s="108"/>
      <c r="DH179" s="108"/>
      <c r="DI179" s="108">
        <f>'D W-4'!AS177</f>
        <v>0</v>
      </c>
      <c r="DJ179" s="108"/>
      <c r="DK179" s="108"/>
      <c r="DL179" s="108"/>
      <c r="DM179" s="108" t="e">
        <f>#REF!</f>
        <v>#REF!</v>
      </c>
      <c r="DN179" s="116"/>
      <c r="DO179" s="112">
        <v>0</v>
      </c>
      <c r="DP17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0</v>
      </c>
      <c r="DQ179" s="108">
        <f>AVERAGE(Table1104611172[[#This Row],[Column4]],Table1104611172[[#This Row],[Column13]],Table1104611172[[#This Row],[Column22]],Table1104611172[[#This Row],[Column31]])</f>
        <v>0</v>
      </c>
      <c r="DR17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79" s="108" t="e">
        <f>AVERAGE(Table1104611172[[#This Row],[Column6]],Table1104611172[[#This Row],[Column15]],Table1104611172[[#This Row],[Column24]],Table1104611172[[#This Row],[Column33]])</f>
        <v>#REF!</v>
      </c>
      <c r="DT179" s="112"/>
      <c r="DU17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7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79" s="108"/>
      <c r="DX179" s="108">
        <f>'R P -4'!CT179</f>
        <v>0</v>
      </c>
      <c r="DY179" s="107" t="e">
        <f>AVERAGE('Reflection -3'!CO179,'Reflection -2'!CN179,'R P -4'!CT179,'R P - 3'!CS179,'R P- 2'!CS179,#REF!)</f>
        <v>#REF!</v>
      </c>
      <c r="DZ179" s="107" t="e">
        <f>AVERAGE('Reflection -3'!CP179,'Reflection -2'!CO179,'R P- 2'!CT179,#REF!)</f>
        <v>#REF!</v>
      </c>
    </row>
    <row r="180" spans="1:130" ht="23.1" customHeight="1" x14ac:dyDescent="0.3">
      <c r="A180" s="5">
        <v>177</v>
      </c>
      <c r="B180" s="5" t="s">
        <v>270</v>
      </c>
      <c r="C180" s="14" t="s">
        <v>271</v>
      </c>
      <c r="D180" s="5" t="s">
        <v>449</v>
      </c>
      <c r="E180" s="5" t="s">
        <v>160</v>
      </c>
      <c r="F180" s="5" t="str">
        <f>REPT(CHAR(160),10)&amp;Table1104611172[[#This Row],[Column1]]</f>
        <v>          B</v>
      </c>
      <c r="G180" s="107"/>
      <c r="H180" s="107">
        <f>'RP 1'!Q179</f>
        <v>2</v>
      </c>
      <c r="I180" s="107">
        <f>'RP 1'!W179</f>
        <v>2</v>
      </c>
      <c r="J180" s="107" t="e">
        <f>'RP 1'!#REF!</f>
        <v>#REF!</v>
      </c>
      <c r="K180" s="107" t="e">
        <f>'RP 1'!#REF!</f>
        <v>#REF!</v>
      </c>
      <c r="L180" s="107"/>
      <c r="M180" s="107">
        <f>'RP 1'!AU179</f>
        <v>2</v>
      </c>
      <c r="N180" s="107">
        <f>'RP 1'!AZ179</f>
        <v>0</v>
      </c>
      <c r="O180" s="107">
        <f>'RP 1'!BG179</f>
        <v>0</v>
      </c>
      <c r="P180" s="109"/>
      <c r="Q180" s="107"/>
      <c r="R180" s="107">
        <f>'R P- 2'!Q179</f>
        <v>2</v>
      </c>
      <c r="S180" s="107">
        <f>'R P- 2'!W179</f>
        <v>2</v>
      </c>
      <c r="T180" s="107">
        <f>'R P- 2'!AC179</f>
        <v>2</v>
      </c>
      <c r="U180" s="107">
        <f>'R P- 2'!AI179</f>
        <v>2</v>
      </c>
      <c r="V180" s="107"/>
      <c r="W180" s="107">
        <f>'R P- 2'!AU179</f>
        <v>2</v>
      </c>
      <c r="X180" s="107">
        <f>'R P- 2'!BA179</f>
        <v>1.8333333333333333</v>
      </c>
      <c r="Y180" s="107">
        <f>'R P- 2'!BG179</f>
        <v>2</v>
      </c>
      <c r="Z180" s="109"/>
      <c r="AA180" s="107"/>
      <c r="AB180" s="107">
        <f>'R P - 3'!Q179</f>
        <v>2</v>
      </c>
      <c r="AC180" s="107">
        <f>'R P - 3'!W179</f>
        <v>3</v>
      </c>
      <c r="AD180" s="107">
        <f>'R P - 3'!AC179</f>
        <v>1</v>
      </c>
      <c r="AE180" s="107">
        <f>'R P - 3'!AI179</f>
        <v>2.3333333333333335</v>
      </c>
      <c r="AF180" s="107"/>
      <c r="AG180" s="107">
        <f>'R P - 3'!AU179</f>
        <v>3</v>
      </c>
      <c r="AH180" s="107">
        <f>'R P - 3'!BA179</f>
        <v>0</v>
      </c>
      <c r="AI180" s="107">
        <f>'R P - 3'!BG179</f>
        <v>0</v>
      </c>
      <c r="AJ180" s="109"/>
      <c r="AK180" s="107"/>
      <c r="AL180" s="107">
        <f>'R P -4'!Q179</f>
        <v>3.4</v>
      </c>
      <c r="AM180" s="107">
        <f>'R P -4'!W179</f>
        <v>2</v>
      </c>
      <c r="AN180" s="107">
        <f>'R P -4'!AC179</f>
        <v>1.5</v>
      </c>
      <c r="AO180" s="107">
        <f>'R P -4'!AI179</f>
        <v>1</v>
      </c>
      <c r="AP180" s="107"/>
      <c r="AQ180" s="107">
        <f>'R P -4'!AU179</f>
        <v>3.6666666666666665</v>
      </c>
      <c r="AR180" s="107">
        <f>'R P -4'!BA179</f>
        <v>1</v>
      </c>
      <c r="AS180" s="107">
        <f>'R P -4'!BG179</f>
        <v>3.5</v>
      </c>
      <c r="AT180" s="109"/>
      <c r="AU180" s="107"/>
      <c r="AV180" s="107">
        <f>'Reflection -1 '!R179</f>
        <v>1</v>
      </c>
      <c r="AW180" s="107"/>
      <c r="AX180" s="107"/>
      <c r="AY180" s="107"/>
      <c r="AZ180" s="107"/>
      <c r="BA180" s="107"/>
      <c r="BB180" s="107">
        <f>'Reflection -1 '!BB179</f>
        <v>1</v>
      </c>
      <c r="BC180" s="109"/>
      <c r="BD180" s="107"/>
      <c r="BE180" s="107">
        <f>'Reflection -2'!Q179</f>
        <v>2.6666666666666665</v>
      </c>
      <c r="BF180" s="107"/>
      <c r="BG180" s="107"/>
      <c r="BH180" s="107"/>
      <c r="BI180" s="107"/>
      <c r="BJ180" s="107"/>
      <c r="BK180" s="107">
        <f>'Reflection -2'!BA179</f>
        <v>2.5</v>
      </c>
      <c r="BL180" s="109"/>
      <c r="BM180" s="107"/>
      <c r="BN180" s="107">
        <f>'Reflection -3'!Q179</f>
        <v>3.6666666666666665</v>
      </c>
      <c r="BO180" s="107"/>
      <c r="BP180" s="107"/>
      <c r="BQ180" s="107"/>
      <c r="BR180" s="107"/>
      <c r="BS180" s="107"/>
      <c r="BT180" s="107">
        <f>'Reflection -3'!BA179</f>
        <v>1.6666666666666667</v>
      </c>
      <c r="BU180" s="109"/>
      <c r="BV180" s="107"/>
      <c r="BW180" s="107">
        <f>'Reflection -3'!Q179</f>
        <v>3.6666666666666665</v>
      </c>
      <c r="BX180" s="107"/>
      <c r="BY180" s="107"/>
      <c r="BZ180" s="107"/>
      <c r="CA180" s="107"/>
      <c r="CB180" s="107"/>
      <c r="CC180" s="107">
        <f>'Reflection -4'!BA179</f>
        <v>2.5</v>
      </c>
      <c r="CD180" s="109"/>
      <c r="CE180" s="107"/>
      <c r="CF180" s="107"/>
      <c r="CG180" s="107"/>
      <c r="CH180" s="107">
        <f>Table121516589[[#This Row],[Column30]]</f>
        <v>0</v>
      </c>
      <c r="CI180" s="107"/>
      <c r="CJ180" s="107"/>
      <c r="CK180" s="107">
        <f>Table121516589[[#This Row],[Column48]]</f>
        <v>0</v>
      </c>
      <c r="CL180" s="107">
        <f>Table121516589[[#This Row],[Column54]]</f>
        <v>0</v>
      </c>
      <c r="CM180" s="109"/>
      <c r="CN180" s="107"/>
      <c r="CO180" s="107"/>
      <c r="CP180" s="107"/>
      <c r="CQ180" s="107" t="e">
        <f>#REF!</f>
        <v>#REF!</v>
      </c>
      <c r="CR180" s="107"/>
      <c r="CS180" s="107"/>
      <c r="CT180" s="107" t="e">
        <f>#REF!</f>
        <v>#REF!</v>
      </c>
      <c r="CU180" s="107" t="e">
        <f>#REF!</f>
        <v>#REF!</v>
      </c>
      <c r="CV180" s="109"/>
      <c r="CW180" s="107"/>
      <c r="CX180" s="107"/>
      <c r="CY180" s="107"/>
      <c r="CZ180" s="107" t="e">
        <f>#REF!</f>
        <v>#REF!</v>
      </c>
      <c r="DA180" s="107"/>
      <c r="DB180" s="107"/>
      <c r="DC180" s="107" t="e">
        <f>#REF!</f>
        <v>#REF!</v>
      </c>
      <c r="DD180" s="107" t="e">
        <f>#REF!</f>
        <v>#REF!</v>
      </c>
      <c r="DE180" s="109"/>
      <c r="DF180" s="107"/>
      <c r="DG180" s="107"/>
      <c r="DH180" s="107"/>
      <c r="DI180" s="107">
        <f>'D W-4'!AS178</f>
        <v>0</v>
      </c>
      <c r="DJ180" s="107"/>
      <c r="DK180" s="107"/>
      <c r="DL180" s="107"/>
      <c r="DM180" s="107" t="e">
        <f>#REF!</f>
        <v>#REF!</v>
      </c>
      <c r="DN180" s="109"/>
      <c r="DO180" s="112">
        <v>0</v>
      </c>
      <c r="DP18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2.5500000000000003</v>
      </c>
      <c r="DQ180" s="107">
        <f>AVERAGE(Table1104611172[[#This Row],[Column4]],Table1104611172[[#This Row],[Column13]],Table1104611172[[#This Row],[Column22]],Table1104611172[[#This Row],[Column31]])</f>
        <v>2.25</v>
      </c>
      <c r="DR18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0" s="107" t="e">
        <f>AVERAGE(Table1104611172[[#This Row],[Column6]],Table1104611172[[#This Row],[Column15]],Table1104611172[[#This Row],[Column24]],Table1104611172[[#This Row],[Column33]])</f>
        <v>#REF!</v>
      </c>
      <c r="DT180" s="112"/>
      <c r="DU18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0" s="108"/>
      <c r="DX180" s="108">
        <f>'R P -4'!CT180</f>
        <v>0</v>
      </c>
      <c r="DY180" s="108" t="e">
        <f>AVERAGE('Reflection -3'!CO180,'Reflection -2'!CN180,'R P -4'!CT180,'R P - 3'!CS180,'R P- 2'!CS180,#REF!)</f>
        <v>#REF!</v>
      </c>
      <c r="DZ180" s="108" t="e">
        <f>AVERAGE('Reflection -3'!CP180,'Reflection -2'!CO180,'R P- 2'!CT180,#REF!)</f>
        <v>#REF!</v>
      </c>
    </row>
    <row r="181" spans="1:130" ht="23.1" customHeight="1" x14ac:dyDescent="0.3">
      <c r="A181" s="5">
        <v>178</v>
      </c>
      <c r="B181" s="5" t="s">
        <v>51</v>
      </c>
      <c r="C181" s="14" t="s">
        <v>52</v>
      </c>
      <c r="D181" s="5" t="s">
        <v>541</v>
      </c>
      <c r="E181" s="5" t="s">
        <v>34</v>
      </c>
      <c r="F181" s="5" t="str">
        <f>REPT(CHAR(160),10)&amp;Table1104611172[[#This Row],[Column1]]</f>
        <v>          A</v>
      </c>
      <c r="G181" s="108"/>
      <c r="H181" s="108">
        <f>'RP 1'!Q180</f>
        <v>3.8</v>
      </c>
      <c r="I181" s="108">
        <f>'RP 1'!W180</f>
        <v>4</v>
      </c>
      <c r="J181" s="108" t="e">
        <f>'RP 1'!#REF!</f>
        <v>#REF!</v>
      </c>
      <c r="K181" s="108" t="e">
        <f>'RP 1'!#REF!</f>
        <v>#REF!</v>
      </c>
      <c r="L181" s="108"/>
      <c r="M181" s="108">
        <f>'RP 1'!AU180</f>
        <v>1</v>
      </c>
      <c r="N181" s="108">
        <f>'RP 1'!AZ180</f>
        <v>4</v>
      </c>
      <c r="O181" s="108">
        <f>'RP 1'!BG180</f>
        <v>0</v>
      </c>
      <c r="P181" s="116"/>
      <c r="Q181" s="108"/>
      <c r="R181" s="108">
        <f>'R P- 2'!Q180</f>
        <v>3.8</v>
      </c>
      <c r="S181" s="108">
        <f>'R P- 2'!W180</f>
        <v>4</v>
      </c>
      <c r="T181" s="108">
        <f>'R P- 2'!AC180</f>
        <v>4</v>
      </c>
      <c r="U181" s="108">
        <f>'R P- 2'!AI180</f>
        <v>2.5</v>
      </c>
      <c r="V181" s="108"/>
      <c r="W181" s="108">
        <f>'R P- 2'!AU180</f>
        <v>1</v>
      </c>
      <c r="X181" s="108">
        <f>'R P- 2'!BA180</f>
        <v>2.5</v>
      </c>
      <c r="Y181" s="108">
        <f>'R P- 2'!BG180</f>
        <v>4</v>
      </c>
      <c r="Z181" s="116"/>
      <c r="AA181" s="108"/>
      <c r="AB181" s="108">
        <f>'R P - 3'!Q180</f>
        <v>3.8</v>
      </c>
      <c r="AC181" s="108">
        <f>'R P - 3'!W180</f>
        <v>0</v>
      </c>
      <c r="AD181" s="108">
        <f>'R P - 3'!AC180</f>
        <v>0</v>
      </c>
      <c r="AE181" s="108">
        <f>'R P - 3'!AI180</f>
        <v>0</v>
      </c>
      <c r="AF181" s="108"/>
      <c r="AG181" s="108">
        <f>'R P - 3'!AU180</f>
        <v>0</v>
      </c>
      <c r="AH181" s="108">
        <f>'R P - 3'!BA180</f>
        <v>0</v>
      </c>
      <c r="AI181" s="108">
        <f>'R P - 3'!BG180</f>
        <v>0</v>
      </c>
      <c r="AJ181" s="116"/>
      <c r="AK181" s="108"/>
      <c r="AL181" s="108">
        <f>'R P -4'!Q180</f>
        <v>3.4</v>
      </c>
      <c r="AM181" s="108">
        <f>'R P -4'!W180</f>
        <v>2</v>
      </c>
      <c r="AN181" s="108">
        <f>'R P -4'!AC180</f>
        <v>1.5</v>
      </c>
      <c r="AO181" s="108">
        <f>'R P -4'!AI180</f>
        <v>1</v>
      </c>
      <c r="AP181" s="108"/>
      <c r="AQ181" s="108">
        <f>'R P -4'!AU180</f>
        <v>3.6666666666666665</v>
      </c>
      <c r="AR181" s="108">
        <f>'R P -4'!BA180</f>
        <v>1</v>
      </c>
      <c r="AS181" s="108">
        <f>'R P -4'!BG180</f>
        <v>3.5</v>
      </c>
      <c r="AT181" s="116"/>
      <c r="AU181" s="108"/>
      <c r="AV181" s="108">
        <f>'Reflection -1 '!R180</f>
        <v>1</v>
      </c>
      <c r="AW181" s="108"/>
      <c r="AX181" s="108"/>
      <c r="AY181" s="108"/>
      <c r="AZ181" s="108"/>
      <c r="BA181" s="108"/>
      <c r="BB181" s="108">
        <f>'Reflection -1 '!BB180</f>
        <v>1</v>
      </c>
      <c r="BC181" s="116"/>
      <c r="BD181" s="108"/>
      <c r="BE181" s="108">
        <f>'Reflection -2'!Q180</f>
        <v>2.6666666666666665</v>
      </c>
      <c r="BF181" s="108"/>
      <c r="BG181" s="108"/>
      <c r="BH181" s="108"/>
      <c r="BI181" s="108"/>
      <c r="BJ181" s="108"/>
      <c r="BK181" s="108">
        <f>'Reflection -2'!BA180</f>
        <v>2.5</v>
      </c>
      <c r="BL181" s="116"/>
      <c r="BM181" s="108"/>
      <c r="BN181" s="108">
        <f>'Reflection -3'!Q180</f>
        <v>3.6666666666666665</v>
      </c>
      <c r="BO181" s="108"/>
      <c r="BP181" s="108"/>
      <c r="BQ181" s="108"/>
      <c r="BR181" s="108"/>
      <c r="BS181" s="108"/>
      <c r="BT181" s="108">
        <f>'Reflection -3'!BA180</f>
        <v>1.6666666666666667</v>
      </c>
      <c r="BU181" s="116"/>
      <c r="BV181" s="108"/>
      <c r="BW181" s="108">
        <f>'Reflection -3'!Q180</f>
        <v>3.6666666666666665</v>
      </c>
      <c r="BX181" s="108"/>
      <c r="BY181" s="108"/>
      <c r="BZ181" s="108"/>
      <c r="CA181" s="108"/>
      <c r="CB181" s="108"/>
      <c r="CC181" s="108">
        <f>'Reflection -4'!BA180</f>
        <v>2.5</v>
      </c>
      <c r="CD181" s="116"/>
      <c r="CE181" s="108"/>
      <c r="CF181" s="108"/>
      <c r="CG181" s="108"/>
      <c r="CH181" s="108">
        <f>Table121516589[[#This Row],[Column30]]</f>
        <v>0</v>
      </c>
      <c r="CI181" s="108"/>
      <c r="CJ181" s="108"/>
      <c r="CK181" s="108">
        <f>Table121516589[[#This Row],[Column48]]</f>
        <v>0</v>
      </c>
      <c r="CL181" s="108">
        <f>Table121516589[[#This Row],[Column54]]</f>
        <v>0</v>
      </c>
      <c r="CM181" s="116"/>
      <c r="CN181" s="108"/>
      <c r="CO181" s="108"/>
      <c r="CP181" s="108"/>
      <c r="CQ181" s="108" t="e">
        <f>#REF!</f>
        <v>#REF!</v>
      </c>
      <c r="CR181" s="108"/>
      <c r="CS181" s="108"/>
      <c r="CT181" s="108" t="e">
        <f>#REF!</f>
        <v>#REF!</v>
      </c>
      <c r="CU181" s="108" t="e">
        <f>#REF!</f>
        <v>#REF!</v>
      </c>
      <c r="CV181" s="116"/>
      <c r="CW181" s="108"/>
      <c r="CX181" s="108"/>
      <c r="CY181" s="108"/>
      <c r="CZ181" s="108" t="e">
        <f>#REF!</f>
        <v>#REF!</v>
      </c>
      <c r="DA181" s="108"/>
      <c r="DB181" s="108"/>
      <c r="DC181" s="108" t="e">
        <f>#REF!</f>
        <v>#REF!</v>
      </c>
      <c r="DD181" s="108" t="e">
        <f>#REF!</f>
        <v>#REF!</v>
      </c>
      <c r="DE181" s="116"/>
      <c r="DF181" s="108"/>
      <c r="DG181" s="108"/>
      <c r="DH181" s="108"/>
      <c r="DI181" s="108">
        <f>'D W-4'!AS179</f>
        <v>0</v>
      </c>
      <c r="DJ181" s="108"/>
      <c r="DK181" s="108"/>
      <c r="DL181" s="108"/>
      <c r="DM181" s="108" t="e">
        <f>#REF!</f>
        <v>#REF!</v>
      </c>
      <c r="DN181" s="116"/>
      <c r="DO181" s="112">
        <v>0</v>
      </c>
      <c r="DP18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3.2250000000000001</v>
      </c>
      <c r="DQ181" s="108">
        <f>AVERAGE(Table1104611172[[#This Row],[Column4]],Table1104611172[[#This Row],[Column13]],Table1104611172[[#This Row],[Column22]],Table1104611172[[#This Row],[Column31]])</f>
        <v>2.5</v>
      </c>
      <c r="DR18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1" s="108" t="e">
        <f>AVERAGE(Table1104611172[[#This Row],[Column6]],Table1104611172[[#This Row],[Column15]],Table1104611172[[#This Row],[Column24]],Table1104611172[[#This Row],[Column33]])</f>
        <v>#REF!</v>
      </c>
      <c r="DT181" s="112"/>
      <c r="DU18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1" s="108"/>
      <c r="DX181" s="108">
        <f>'R P -4'!CT181</f>
        <v>0</v>
      </c>
      <c r="DY181" s="107" t="e">
        <f>AVERAGE('Reflection -3'!CO181,'Reflection -2'!CN181,'R P -4'!CT181,'R P - 3'!CS181,'R P- 2'!CS181,#REF!)</f>
        <v>#REF!</v>
      </c>
      <c r="DZ181" s="107" t="e">
        <f>AVERAGE('Reflection -3'!CP181,'Reflection -2'!CO181,'R P- 2'!CT181,#REF!)</f>
        <v>#REF!</v>
      </c>
    </row>
    <row r="182" spans="1:130" ht="23.1" customHeight="1" x14ac:dyDescent="0.3">
      <c r="A182" s="5">
        <v>179</v>
      </c>
      <c r="B182" s="5" t="s">
        <v>238</v>
      </c>
      <c r="C182" s="14" t="s">
        <v>239</v>
      </c>
      <c r="D182" s="5" t="s">
        <v>541</v>
      </c>
      <c r="E182" s="5" t="s">
        <v>160</v>
      </c>
      <c r="F182" s="5" t="str">
        <f>REPT(CHAR(160),10)&amp;Table1104611172[[#This Row],[Column1]]</f>
        <v>          B</v>
      </c>
      <c r="G182" s="107"/>
      <c r="H182" s="107">
        <f>'RP 1'!Q181</f>
        <v>3</v>
      </c>
      <c r="I182" s="107">
        <f>'RP 1'!W181</f>
        <v>3</v>
      </c>
      <c r="J182" s="107" t="e">
        <f>'RP 1'!#REF!</f>
        <v>#REF!</v>
      </c>
      <c r="K182" s="107" t="e">
        <f>'RP 1'!#REF!</f>
        <v>#REF!</v>
      </c>
      <c r="L182" s="107"/>
      <c r="M182" s="107">
        <f>'RP 1'!AU181</f>
        <v>3</v>
      </c>
      <c r="N182" s="107">
        <f>'RP 1'!AZ181</f>
        <v>0</v>
      </c>
      <c r="O182" s="107">
        <f>'RP 1'!BG181</f>
        <v>0</v>
      </c>
      <c r="P182" s="109"/>
      <c r="Q182" s="107"/>
      <c r="R182" s="107">
        <f>'R P- 2'!Q181</f>
        <v>3</v>
      </c>
      <c r="S182" s="107">
        <f>'R P- 2'!W181</f>
        <v>3</v>
      </c>
      <c r="T182" s="107">
        <f>'R P- 2'!AC181</f>
        <v>3</v>
      </c>
      <c r="U182" s="107">
        <f>'R P- 2'!AI181</f>
        <v>3</v>
      </c>
      <c r="V182" s="107"/>
      <c r="W182" s="107">
        <f>'R P- 2'!AU181</f>
        <v>3</v>
      </c>
      <c r="X182" s="107">
        <f>'R P- 2'!BA181</f>
        <v>2.75</v>
      </c>
      <c r="Y182" s="107">
        <f>'R P- 2'!BG181</f>
        <v>3</v>
      </c>
      <c r="Z182" s="109"/>
      <c r="AA182" s="107"/>
      <c r="AB182" s="107">
        <f>'R P - 3'!Q181</f>
        <v>3</v>
      </c>
      <c r="AC182" s="107">
        <f>'R P - 3'!W181</f>
        <v>3</v>
      </c>
      <c r="AD182" s="107">
        <f>'R P - 3'!AC181</f>
        <v>1.5</v>
      </c>
      <c r="AE182" s="107">
        <f>'R P - 3'!AI181</f>
        <v>3</v>
      </c>
      <c r="AF182" s="107"/>
      <c r="AG182" s="107">
        <f>'R P - 3'!AU181</f>
        <v>2.6666666666666665</v>
      </c>
      <c r="AH182" s="107">
        <f>'R P - 3'!BA181</f>
        <v>0</v>
      </c>
      <c r="AI182" s="107">
        <f>'R P - 3'!BG181</f>
        <v>0</v>
      </c>
      <c r="AJ182" s="109"/>
      <c r="AK182" s="107"/>
      <c r="AL182" s="107">
        <f>'R P -4'!Q181</f>
        <v>1.6</v>
      </c>
      <c r="AM182" s="107">
        <f>'R P -4'!W181</f>
        <v>1.3333333333333333</v>
      </c>
      <c r="AN182" s="107">
        <f>'R P -4'!AC181</f>
        <v>1</v>
      </c>
      <c r="AO182" s="107">
        <f>'R P -4'!AI181</f>
        <v>1</v>
      </c>
      <c r="AP182" s="107"/>
      <c r="AQ182" s="107">
        <f>'R P -4'!AU181</f>
        <v>1</v>
      </c>
      <c r="AR182" s="107">
        <f>'R P -4'!BA181</f>
        <v>1</v>
      </c>
      <c r="AS182" s="107">
        <f>'R P -4'!BG181</f>
        <v>1.5</v>
      </c>
      <c r="AT182" s="109"/>
      <c r="AU182" s="107"/>
      <c r="AV182" s="107">
        <f>'Reflection -1 '!R181</f>
        <v>0</v>
      </c>
      <c r="AW182" s="107"/>
      <c r="AX182" s="107"/>
      <c r="AY182" s="107"/>
      <c r="AZ182" s="107"/>
      <c r="BA182" s="107"/>
      <c r="BB182" s="107">
        <f>'Reflection -1 '!BB181</f>
        <v>0</v>
      </c>
      <c r="BC182" s="109"/>
      <c r="BD182" s="107"/>
      <c r="BE182" s="107">
        <f>'Reflection -2'!Q181</f>
        <v>0</v>
      </c>
      <c r="BF182" s="107"/>
      <c r="BG182" s="107"/>
      <c r="BH182" s="107"/>
      <c r="BI182" s="107"/>
      <c r="BJ182" s="107"/>
      <c r="BK182" s="107">
        <f>'Reflection -2'!BA181</f>
        <v>0</v>
      </c>
      <c r="BL182" s="109"/>
      <c r="BM182" s="107"/>
      <c r="BN182" s="107">
        <f>'Reflection -3'!Q181</f>
        <v>2</v>
      </c>
      <c r="BO182" s="107"/>
      <c r="BP182" s="107"/>
      <c r="BQ182" s="107"/>
      <c r="BR182" s="107"/>
      <c r="BS182" s="107"/>
      <c r="BT182" s="107">
        <f>'Reflection -3'!BA181</f>
        <v>1.6666666666666667</v>
      </c>
      <c r="BU182" s="109"/>
      <c r="BV182" s="107"/>
      <c r="BW182" s="107">
        <f>'Reflection -3'!Q181</f>
        <v>2</v>
      </c>
      <c r="BX182" s="107"/>
      <c r="BY182" s="107"/>
      <c r="BZ182" s="107"/>
      <c r="CA182" s="107"/>
      <c r="CB182" s="107"/>
      <c r="CC182" s="107">
        <f>'Reflection -4'!BA181</f>
        <v>0</v>
      </c>
      <c r="CD182" s="109"/>
      <c r="CE182" s="107"/>
      <c r="CF182" s="107"/>
      <c r="CG182" s="107"/>
      <c r="CH182" s="107">
        <f>Table121516589[[#This Row],[Column30]]</f>
        <v>0</v>
      </c>
      <c r="CI182" s="107"/>
      <c r="CJ182" s="107"/>
      <c r="CK182" s="107">
        <f>Table121516589[[#This Row],[Column48]]</f>
        <v>0</v>
      </c>
      <c r="CL182" s="107">
        <f>Table121516589[[#This Row],[Column54]]</f>
        <v>0</v>
      </c>
      <c r="CM182" s="109"/>
      <c r="CN182" s="107"/>
      <c r="CO182" s="107"/>
      <c r="CP182" s="107"/>
      <c r="CQ182" s="107" t="e">
        <f>#REF!</f>
        <v>#REF!</v>
      </c>
      <c r="CR182" s="107"/>
      <c r="CS182" s="107"/>
      <c r="CT182" s="107" t="e">
        <f>#REF!</f>
        <v>#REF!</v>
      </c>
      <c r="CU182" s="107" t="e">
        <f>#REF!</f>
        <v>#REF!</v>
      </c>
      <c r="CV182" s="109"/>
      <c r="CW182" s="107"/>
      <c r="CX182" s="107"/>
      <c r="CY182" s="107"/>
      <c r="CZ182" s="107" t="e">
        <f>#REF!</f>
        <v>#REF!</v>
      </c>
      <c r="DA182" s="107"/>
      <c r="DB182" s="107"/>
      <c r="DC182" s="107" t="e">
        <f>#REF!</f>
        <v>#REF!</v>
      </c>
      <c r="DD182" s="107" t="e">
        <f>#REF!</f>
        <v>#REF!</v>
      </c>
      <c r="DE182" s="109"/>
      <c r="DF182" s="107"/>
      <c r="DG182" s="107"/>
      <c r="DH182" s="107"/>
      <c r="DI182" s="107">
        <f>'D W-4'!AS180</f>
        <v>0</v>
      </c>
      <c r="DJ182" s="107"/>
      <c r="DK182" s="107"/>
      <c r="DL182" s="107"/>
      <c r="DM182" s="107" t="e">
        <f>#REF!</f>
        <v>#REF!</v>
      </c>
      <c r="DN182" s="109"/>
      <c r="DO182" s="112">
        <v>0</v>
      </c>
      <c r="DP18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1.825</v>
      </c>
      <c r="DQ182" s="107">
        <f>AVERAGE(Table1104611172[[#This Row],[Column4]],Table1104611172[[#This Row],[Column13]],Table1104611172[[#This Row],[Column22]],Table1104611172[[#This Row],[Column31]])</f>
        <v>2.5833333333333335</v>
      </c>
      <c r="DR18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2" s="107" t="e">
        <f>AVERAGE(Table1104611172[[#This Row],[Column6]],Table1104611172[[#This Row],[Column15]],Table1104611172[[#This Row],[Column24]],Table1104611172[[#This Row],[Column33]])</f>
        <v>#REF!</v>
      </c>
      <c r="DT182" s="112"/>
      <c r="DU18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2" s="108"/>
      <c r="DX182" s="108">
        <f>'R P -4'!CT182</f>
        <v>0</v>
      </c>
      <c r="DY182" s="108" t="e">
        <f>AVERAGE('Reflection -3'!CO182,'Reflection -2'!CN182,'R P -4'!CT182,'R P - 3'!CS182,'R P- 2'!CS182,#REF!)</f>
        <v>#REF!</v>
      </c>
      <c r="DZ182" s="108" t="e">
        <f>AVERAGE('Reflection -3'!CP182,'Reflection -2'!CO182,'R P- 2'!CT182,#REF!)</f>
        <v>#REF!</v>
      </c>
    </row>
    <row r="183" spans="1:130" ht="23.1" customHeight="1" x14ac:dyDescent="0.3">
      <c r="A183" s="5">
        <v>180</v>
      </c>
      <c r="B183" s="5" t="s">
        <v>254</v>
      </c>
      <c r="C183" s="14" t="s">
        <v>255</v>
      </c>
      <c r="D183" s="5" t="s">
        <v>449</v>
      </c>
      <c r="E183" s="5" t="s">
        <v>160</v>
      </c>
      <c r="F183" s="5" t="str">
        <f>REPT(CHAR(160),10)&amp;Table1104611172[[#This Row],[Column1]]</f>
        <v>          B</v>
      </c>
      <c r="G183" s="108"/>
      <c r="H183" s="108">
        <f>'RP 1'!Q182</f>
        <v>3</v>
      </c>
      <c r="I183" s="108">
        <f>'RP 1'!W182</f>
        <v>3</v>
      </c>
      <c r="J183" s="108" t="e">
        <f>'RP 1'!#REF!</f>
        <v>#REF!</v>
      </c>
      <c r="K183" s="108" t="e">
        <f>'RP 1'!#REF!</f>
        <v>#REF!</v>
      </c>
      <c r="L183" s="108"/>
      <c r="M183" s="108">
        <f>'RP 1'!AU182</f>
        <v>3</v>
      </c>
      <c r="N183" s="108">
        <f>'RP 1'!AZ182</f>
        <v>0</v>
      </c>
      <c r="O183" s="108">
        <f>'RP 1'!BG182</f>
        <v>0</v>
      </c>
      <c r="P183" s="116"/>
      <c r="Q183" s="108"/>
      <c r="R183" s="108">
        <f>'R P- 2'!Q182</f>
        <v>3</v>
      </c>
      <c r="S183" s="108">
        <f>'R P- 2'!W182</f>
        <v>3</v>
      </c>
      <c r="T183" s="108">
        <f>'R P- 2'!AC182</f>
        <v>3</v>
      </c>
      <c r="U183" s="108">
        <f>'R P- 2'!AI182</f>
        <v>3</v>
      </c>
      <c r="V183" s="108"/>
      <c r="W183" s="108">
        <f>'R P- 2'!AU182</f>
        <v>3</v>
      </c>
      <c r="X183" s="108">
        <f>'R P- 2'!BA182</f>
        <v>2.75</v>
      </c>
      <c r="Y183" s="108">
        <f>'R P- 2'!BG182</f>
        <v>3</v>
      </c>
      <c r="Z183" s="116"/>
      <c r="AA183" s="108"/>
      <c r="AB183" s="108" t="str">
        <f>'R P - 3'!Q182</f>
        <v>0</v>
      </c>
      <c r="AC183" s="108" t="str">
        <f>'R P - 3'!W182</f>
        <v>0</v>
      </c>
      <c r="AD183" s="108">
        <f>'R P - 3'!AC182</f>
        <v>0</v>
      </c>
      <c r="AE183" s="108" t="str">
        <f>'R P - 3'!AI182</f>
        <v>0</v>
      </c>
      <c r="AF183" s="108"/>
      <c r="AG183" s="108" t="str">
        <f>'R P - 3'!AU182</f>
        <v>0</v>
      </c>
      <c r="AH183" s="108" t="str">
        <f>'R P - 3'!BA182</f>
        <v>0</v>
      </c>
      <c r="AI183" s="108" t="str">
        <f>'R P - 3'!BG182</f>
        <v>0</v>
      </c>
      <c r="AJ183" s="116"/>
      <c r="AK183" s="108"/>
      <c r="AL183" s="108" t="str">
        <f>'R P -4'!Q182</f>
        <v>0</v>
      </c>
      <c r="AM183" s="108" t="str">
        <f>'R P -4'!W182</f>
        <v>0</v>
      </c>
      <c r="AN183" s="108" t="str">
        <f>'R P -4'!AC182</f>
        <v>0</v>
      </c>
      <c r="AO183" s="108" t="str">
        <f>'R P -4'!AI182</f>
        <v>0</v>
      </c>
      <c r="AP183" s="108"/>
      <c r="AQ183" s="108" t="str">
        <f>'R P -4'!AU182</f>
        <v>0</v>
      </c>
      <c r="AR183" s="108" t="str">
        <f>'R P -4'!BA182</f>
        <v>0</v>
      </c>
      <c r="AS183" s="108" t="str">
        <f>'R P -4'!BG182</f>
        <v>0</v>
      </c>
      <c r="AT183" s="116"/>
      <c r="AU183" s="108"/>
      <c r="AV183" s="108">
        <f>'Reflection -1 '!R182</f>
        <v>4.666666666666667</v>
      </c>
      <c r="AW183" s="108"/>
      <c r="AX183" s="108"/>
      <c r="AY183" s="108"/>
      <c r="AZ183" s="108"/>
      <c r="BA183" s="108"/>
      <c r="BB183" s="108">
        <f>'Reflection -1 '!BB182</f>
        <v>5</v>
      </c>
      <c r="BC183" s="116"/>
      <c r="BD183" s="108"/>
      <c r="BE183" s="108">
        <f>'Reflection -2'!Q182</f>
        <v>3.3333333333333335</v>
      </c>
      <c r="BF183" s="108"/>
      <c r="BG183" s="108"/>
      <c r="BH183" s="108"/>
      <c r="BI183" s="108"/>
      <c r="BJ183" s="108"/>
      <c r="BK183" s="108">
        <f>'Reflection -2'!BA182</f>
        <v>2.5</v>
      </c>
      <c r="BL183" s="116"/>
      <c r="BM183" s="108"/>
      <c r="BN183" s="108">
        <f>'Reflection -3'!Q182</f>
        <v>3.3333333333333335</v>
      </c>
      <c r="BO183" s="108"/>
      <c r="BP183" s="108"/>
      <c r="BQ183" s="108"/>
      <c r="BR183" s="108"/>
      <c r="BS183" s="108"/>
      <c r="BT183" s="108">
        <f>'Reflection -3'!BA182</f>
        <v>1.6666666666666667</v>
      </c>
      <c r="BU183" s="116"/>
      <c r="BV183" s="108"/>
      <c r="BW183" s="108">
        <f>'Reflection -3'!Q182</f>
        <v>3.3333333333333335</v>
      </c>
      <c r="BX183" s="108"/>
      <c r="BY183" s="108"/>
      <c r="BZ183" s="108"/>
      <c r="CA183" s="108"/>
      <c r="CB183" s="108"/>
      <c r="CC183" s="108">
        <f>'Reflection -4'!BA182</f>
        <v>2.5</v>
      </c>
      <c r="CD183" s="116"/>
      <c r="CE183" s="108"/>
      <c r="CF183" s="108"/>
      <c r="CG183" s="108"/>
      <c r="CH183" s="108">
        <f>Table121516589[[#This Row],[Column30]]</f>
        <v>0</v>
      </c>
      <c r="CI183" s="108"/>
      <c r="CJ183" s="108"/>
      <c r="CK183" s="108">
        <f>Table121516589[[#This Row],[Column48]]</f>
        <v>0</v>
      </c>
      <c r="CL183" s="108">
        <f>Table121516589[[#This Row],[Column54]]</f>
        <v>0</v>
      </c>
      <c r="CM183" s="116"/>
      <c r="CN183" s="108"/>
      <c r="CO183" s="108"/>
      <c r="CP183" s="108"/>
      <c r="CQ183" s="108" t="e">
        <f>#REF!</f>
        <v>#REF!</v>
      </c>
      <c r="CR183" s="108"/>
      <c r="CS183" s="108"/>
      <c r="CT183" s="108" t="e">
        <f>#REF!</f>
        <v>#REF!</v>
      </c>
      <c r="CU183" s="108" t="e">
        <f>#REF!</f>
        <v>#REF!</v>
      </c>
      <c r="CV183" s="116"/>
      <c r="CW183" s="108"/>
      <c r="CX183" s="108"/>
      <c r="CY183" s="108"/>
      <c r="CZ183" s="108" t="e">
        <f>#REF!</f>
        <v>#REF!</v>
      </c>
      <c r="DA183" s="108"/>
      <c r="DB183" s="108"/>
      <c r="DC183" s="108" t="e">
        <f>#REF!</f>
        <v>#REF!</v>
      </c>
      <c r="DD183" s="108" t="e">
        <f>#REF!</f>
        <v>#REF!</v>
      </c>
      <c r="DE183" s="116"/>
      <c r="DF183" s="108"/>
      <c r="DG183" s="108"/>
      <c r="DH183" s="108"/>
      <c r="DI183" s="108">
        <f>'D W-4'!AS181</f>
        <v>0</v>
      </c>
      <c r="DJ183" s="108"/>
      <c r="DK183" s="108"/>
      <c r="DL183" s="108"/>
      <c r="DM183" s="108" t="e">
        <f>#REF!</f>
        <v>#REF!</v>
      </c>
      <c r="DN183" s="116"/>
      <c r="DO183" s="112">
        <v>0</v>
      </c>
      <c r="DP18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3.4444444444444446</v>
      </c>
      <c r="DQ183" s="108">
        <f>AVERAGE(Table1104611172[[#This Row],[Column4]],Table1104611172[[#This Row],[Column13]],Table1104611172[[#This Row],[Column22]],Table1104611172[[#This Row],[Column31]])</f>
        <v>3</v>
      </c>
      <c r="DR18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3" s="108" t="e">
        <f>AVERAGE(Table1104611172[[#This Row],[Column6]],Table1104611172[[#This Row],[Column15]],Table1104611172[[#This Row],[Column24]],Table1104611172[[#This Row],[Column33]])</f>
        <v>#REF!</v>
      </c>
      <c r="DT183" s="112"/>
      <c r="DU18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3" s="108"/>
      <c r="DX183" s="108">
        <f>'R P -4'!CT183</f>
        <v>0</v>
      </c>
      <c r="DY183" s="107" t="e">
        <f>AVERAGE('Reflection -3'!CO183,'Reflection -2'!CN183,'R P -4'!CT183,'R P - 3'!CS183,'R P- 2'!CS183,#REF!)</f>
        <v>#REF!</v>
      </c>
      <c r="DZ183" s="107" t="e">
        <f>AVERAGE('Reflection -3'!CP183,'Reflection -2'!CO183,'R P- 2'!CT183,#REF!)</f>
        <v>#REF!</v>
      </c>
    </row>
    <row r="184" spans="1:130" ht="23.1" customHeight="1" x14ac:dyDescent="0.3">
      <c r="A184" s="5">
        <v>181</v>
      </c>
      <c r="B184" s="5" t="s">
        <v>403</v>
      </c>
      <c r="C184" s="14" t="s">
        <v>404</v>
      </c>
      <c r="D184" s="5" t="s">
        <v>449</v>
      </c>
      <c r="E184" s="5" t="s">
        <v>492</v>
      </c>
      <c r="F184" s="5" t="str">
        <f>REPT(CHAR(160),10)&amp;Table1104611172[[#This Row],[Column1]]</f>
        <v>          C</v>
      </c>
      <c r="G184" s="107"/>
      <c r="H184" s="107">
        <f>'RP 1'!Q183</f>
        <v>2.8</v>
      </c>
      <c r="I184" s="107">
        <f>'RP 1'!W183</f>
        <v>3</v>
      </c>
      <c r="J184" s="107" t="e">
        <f>'RP 1'!#REF!</f>
        <v>#REF!</v>
      </c>
      <c r="K184" s="107" t="e">
        <f>'RP 1'!#REF!</f>
        <v>#REF!</v>
      </c>
      <c r="L184" s="107"/>
      <c r="M184" s="107">
        <f>'RP 1'!AU183</f>
        <v>3</v>
      </c>
      <c r="N184" s="107">
        <f>'RP 1'!AZ183</f>
        <v>3</v>
      </c>
      <c r="O184" s="107">
        <f>'RP 1'!BG183</f>
        <v>0</v>
      </c>
      <c r="P184" s="109"/>
      <c r="Q184" s="107"/>
      <c r="R184" s="107">
        <f>'R P- 2'!Q183</f>
        <v>2.4</v>
      </c>
      <c r="S184" s="107">
        <f>'R P- 2'!W183</f>
        <v>2</v>
      </c>
      <c r="T184" s="107">
        <f>'R P- 2'!AC183</f>
        <v>2</v>
      </c>
      <c r="U184" s="107">
        <f>'R P- 2'!AI183</f>
        <v>2</v>
      </c>
      <c r="V184" s="107"/>
      <c r="W184" s="107">
        <f>'R P- 2'!AU183</f>
        <v>2</v>
      </c>
      <c r="X184" s="107">
        <f>'R P- 2'!BA183</f>
        <v>1.8333333333333333</v>
      </c>
      <c r="Y184" s="107">
        <f>'R P- 2'!BG183</f>
        <v>2</v>
      </c>
      <c r="Z184" s="109"/>
      <c r="AA184" s="107"/>
      <c r="AB184" s="107" t="str">
        <f>'R P - 3'!Q183</f>
        <v>0</v>
      </c>
      <c r="AC184" s="107" t="str">
        <f>'R P - 3'!W183</f>
        <v>0</v>
      </c>
      <c r="AD184" s="107">
        <f>'R P - 3'!AC183</f>
        <v>0</v>
      </c>
      <c r="AE184" s="107" t="str">
        <f>'R P - 3'!AI183</f>
        <v>0</v>
      </c>
      <c r="AF184" s="107"/>
      <c r="AG184" s="107" t="str">
        <f>'R P - 3'!AU183</f>
        <v>0</v>
      </c>
      <c r="AH184" s="107" t="str">
        <f>'R P - 3'!BA183</f>
        <v>0</v>
      </c>
      <c r="AI184" s="107" t="str">
        <f>'R P - 3'!BG183</f>
        <v>0</v>
      </c>
      <c r="AJ184" s="109"/>
      <c r="AK184" s="107"/>
      <c r="AL184" s="107" t="str">
        <f>'R P -4'!Q183</f>
        <v>0</v>
      </c>
      <c r="AM184" s="107" t="str">
        <f>'R P -4'!W183</f>
        <v>0</v>
      </c>
      <c r="AN184" s="107" t="str">
        <f>'R P -4'!AC183</f>
        <v>0</v>
      </c>
      <c r="AO184" s="107" t="str">
        <f>'R P -4'!AI183</f>
        <v>0</v>
      </c>
      <c r="AP184" s="107"/>
      <c r="AQ184" s="107" t="str">
        <f>'R P -4'!AU183</f>
        <v>0</v>
      </c>
      <c r="AR184" s="107" t="str">
        <f>'R P -4'!BA183</f>
        <v>0</v>
      </c>
      <c r="AS184" s="107" t="str">
        <f>'R P -4'!BG183</f>
        <v>0</v>
      </c>
      <c r="AT184" s="109"/>
      <c r="AU184" s="107"/>
      <c r="AV184" s="107" t="str">
        <f>'Reflection -1 '!R183</f>
        <v>0</v>
      </c>
      <c r="AW184" s="107"/>
      <c r="AX184" s="107"/>
      <c r="AY184" s="107"/>
      <c r="AZ184" s="107"/>
      <c r="BA184" s="107"/>
      <c r="BB184" s="107" t="str">
        <f>'Reflection -1 '!BB183</f>
        <v>0</v>
      </c>
      <c r="BC184" s="109"/>
      <c r="BD184" s="107"/>
      <c r="BE184" s="107" t="str">
        <f>'Reflection -2'!Q183</f>
        <v>0</v>
      </c>
      <c r="BF184" s="107"/>
      <c r="BG184" s="107"/>
      <c r="BH184" s="107"/>
      <c r="BI184" s="107"/>
      <c r="BJ184" s="107"/>
      <c r="BK184" s="107" t="str">
        <f>'Reflection -2'!BA183</f>
        <v>0</v>
      </c>
      <c r="BL184" s="109"/>
      <c r="BM184" s="107"/>
      <c r="BN184" s="107" t="str">
        <f>'Reflection -3'!Q183</f>
        <v>0</v>
      </c>
      <c r="BO184" s="107"/>
      <c r="BP184" s="107"/>
      <c r="BQ184" s="107"/>
      <c r="BR184" s="107"/>
      <c r="BS184" s="107"/>
      <c r="BT184" s="107" t="str">
        <f>'Reflection -3'!BA183</f>
        <v>0</v>
      </c>
      <c r="BU184" s="109"/>
      <c r="BV184" s="107"/>
      <c r="BW184" s="107" t="str">
        <f>'Reflection -3'!Q183</f>
        <v>0</v>
      </c>
      <c r="BX184" s="107"/>
      <c r="BY184" s="107"/>
      <c r="BZ184" s="107"/>
      <c r="CA184" s="107"/>
      <c r="CB184" s="107"/>
      <c r="CC184" s="107" t="str">
        <f>'Reflection -4'!BA183</f>
        <v>0</v>
      </c>
      <c r="CD184" s="109"/>
      <c r="CE184" s="107"/>
      <c r="CF184" s="107"/>
      <c r="CG184" s="107"/>
      <c r="CH184" s="107">
        <f>Table121516589[[#This Row],[Column30]]</f>
        <v>0</v>
      </c>
      <c r="CI184" s="107"/>
      <c r="CJ184" s="107"/>
      <c r="CK184" s="107">
        <f>Table121516589[[#This Row],[Column48]]</f>
        <v>0</v>
      </c>
      <c r="CL184" s="107">
        <f>Table121516589[[#This Row],[Column54]]</f>
        <v>0</v>
      </c>
      <c r="CM184" s="109"/>
      <c r="CN184" s="107"/>
      <c r="CO184" s="107"/>
      <c r="CP184" s="107"/>
      <c r="CQ184" s="107" t="e">
        <f>#REF!</f>
        <v>#REF!</v>
      </c>
      <c r="CR184" s="107"/>
      <c r="CS184" s="107"/>
      <c r="CT184" s="107" t="e">
        <f>#REF!</f>
        <v>#REF!</v>
      </c>
      <c r="CU184" s="107" t="e">
        <f>#REF!</f>
        <v>#REF!</v>
      </c>
      <c r="CV184" s="109"/>
      <c r="CW184" s="107"/>
      <c r="CX184" s="107"/>
      <c r="CY184" s="107"/>
      <c r="CZ184" s="107" t="e">
        <f>#REF!</f>
        <v>#REF!</v>
      </c>
      <c r="DA184" s="107"/>
      <c r="DB184" s="107"/>
      <c r="DC184" s="107" t="e">
        <f>#REF!</f>
        <v>#REF!</v>
      </c>
      <c r="DD184" s="107" t="e">
        <f>#REF!</f>
        <v>#REF!</v>
      </c>
      <c r="DE184" s="109"/>
      <c r="DF184" s="107"/>
      <c r="DG184" s="107"/>
      <c r="DH184" s="107"/>
      <c r="DI184" s="107">
        <f>'D W-4'!AS182</f>
        <v>0</v>
      </c>
      <c r="DJ184" s="107"/>
      <c r="DK184" s="107"/>
      <c r="DL184" s="107"/>
      <c r="DM184" s="107" t="e">
        <f>#REF!</f>
        <v>#REF!</v>
      </c>
      <c r="DN184" s="109"/>
      <c r="DO184" s="112">
        <v>0</v>
      </c>
      <c r="DP18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2.5999999999999996</v>
      </c>
      <c r="DQ184" s="107">
        <f>AVERAGE(Table1104611172[[#This Row],[Column4]],Table1104611172[[#This Row],[Column13]],Table1104611172[[#This Row],[Column22]],Table1104611172[[#This Row],[Column31]])</f>
        <v>2.5</v>
      </c>
      <c r="DR18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4" s="107" t="e">
        <f>AVERAGE(Table1104611172[[#This Row],[Column6]],Table1104611172[[#This Row],[Column15]],Table1104611172[[#This Row],[Column24]],Table1104611172[[#This Row],[Column33]])</f>
        <v>#REF!</v>
      </c>
      <c r="DT184" s="112"/>
      <c r="DU18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4" s="108"/>
      <c r="DX184" s="108">
        <f>'R P -4'!CT184</f>
        <v>0</v>
      </c>
      <c r="DY184" s="108" t="e">
        <f>AVERAGE('Reflection -3'!CO184,'Reflection -2'!CN184,'R P -4'!CT184,'R P - 3'!CS184,'R P- 2'!CS184,#REF!)</f>
        <v>#REF!</v>
      </c>
      <c r="DZ184" s="108" t="e">
        <f>AVERAGE('Reflection -3'!CP184,'Reflection -2'!CO184,'R P- 2'!CT184,#REF!)</f>
        <v>#REF!</v>
      </c>
    </row>
    <row r="185" spans="1:130" ht="23.1" customHeight="1" x14ac:dyDescent="0.3">
      <c r="A185" s="5">
        <v>182</v>
      </c>
      <c r="B185" s="5" t="s">
        <v>43</v>
      </c>
      <c r="C185" s="14" t="s">
        <v>44</v>
      </c>
      <c r="D185" s="5" t="s">
        <v>449</v>
      </c>
      <c r="E185" s="5" t="s">
        <v>34</v>
      </c>
      <c r="F185" s="5" t="str">
        <f>REPT(CHAR(160),10)&amp;Table1104611172[[#This Row],[Column1]]</f>
        <v>          A</v>
      </c>
      <c r="G185" s="108"/>
      <c r="H185" s="108">
        <f>'RP 1'!Q184</f>
        <v>3.8</v>
      </c>
      <c r="I185" s="108">
        <f>'RP 1'!W184</f>
        <v>4</v>
      </c>
      <c r="J185" s="108" t="e">
        <f>'RP 1'!#REF!</f>
        <v>#REF!</v>
      </c>
      <c r="K185" s="108" t="e">
        <f>'RP 1'!#REF!</f>
        <v>#REF!</v>
      </c>
      <c r="L185" s="108"/>
      <c r="M185" s="108">
        <f>'RP 1'!AU184</f>
        <v>1</v>
      </c>
      <c r="N185" s="108">
        <f>'RP 1'!AZ184</f>
        <v>4</v>
      </c>
      <c r="O185" s="108">
        <f>'RP 1'!BG184</f>
        <v>0</v>
      </c>
      <c r="P185" s="116"/>
      <c r="Q185" s="108"/>
      <c r="R185" s="108">
        <f>'R P- 2'!Q184</f>
        <v>3.8</v>
      </c>
      <c r="S185" s="108">
        <f>'R P- 2'!W184</f>
        <v>4</v>
      </c>
      <c r="T185" s="108">
        <f>'R P- 2'!AC184</f>
        <v>3.5</v>
      </c>
      <c r="U185" s="108">
        <f>'R P- 2'!AI184</f>
        <v>3</v>
      </c>
      <c r="V185" s="108"/>
      <c r="W185" s="108">
        <f>'R P- 2'!AU184</f>
        <v>1</v>
      </c>
      <c r="X185" s="108">
        <f>'R P- 2'!BA184</f>
        <v>2.5</v>
      </c>
      <c r="Y185" s="108">
        <f>'R P- 2'!BG184</f>
        <v>4</v>
      </c>
      <c r="Z185" s="116"/>
      <c r="AA185" s="108"/>
      <c r="AB185" s="108">
        <f>'R P - 3'!Q184</f>
        <v>0</v>
      </c>
      <c r="AC185" s="108">
        <f>'R P - 3'!W184</f>
        <v>0</v>
      </c>
      <c r="AD185" s="108">
        <f>'R P - 3'!AC184</f>
        <v>0</v>
      </c>
      <c r="AE185" s="108">
        <f>'R P - 3'!AI184</f>
        <v>0</v>
      </c>
      <c r="AF185" s="108"/>
      <c r="AG185" s="108">
        <f>'R P - 3'!AU184</f>
        <v>0</v>
      </c>
      <c r="AH185" s="108">
        <f>'R P - 3'!BA184</f>
        <v>0</v>
      </c>
      <c r="AI185" s="108">
        <f>'R P - 3'!BG184</f>
        <v>0</v>
      </c>
      <c r="AJ185" s="116"/>
      <c r="AK185" s="108"/>
      <c r="AL185" s="108">
        <f>'R P -4'!Q184</f>
        <v>4</v>
      </c>
      <c r="AM185" s="108">
        <f>'R P -4'!W184</f>
        <v>4</v>
      </c>
      <c r="AN185" s="108">
        <f>'R P -4'!AC184</f>
        <v>2.5</v>
      </c>
      <c r="AO185" s="108">
        <f>'R P -4'!AI184</f>
        <v>2</v>
      </c>
      <c r="AP185" s="108"/>
      <c r="AQ185" s="108">
        <f>'R P -4'!AU184</f>
        <v>4</v>
      </c>
      <c r="AR185" s="108">
        <f>'R P -4'!BA184</f>
        <v>1</v>
      </c>
      <c r="AS185" s="108">
        <f>'R P -4'!BG184</f>
        <v>4.5</v>
      </c>
      <c r="AT185" s="116"/>
      <c r="AU185" s="108"/>
      <c r="AV185" s="108">
        <f>'Reflection -1 '!R184</f>
        <v>3.6666666666666665</v>
      </c>
      <c r="AW185" s="108"/>
      <c r="AX185" s="108"/>
      <c r="AY185" s="108"/>
      <c r="AZ185" s="108"/>
      <c r="BA185" s="108"/>
      <c r="BB185" s="108">
        <f>'Reflection -1 '!BB184</f>
        <v>4.5</v>
      </c>
      <c r="BC185" s="116"/>
      <c r="BD185" s="108"/>
      <c r="BE185" s="108">
        <f>'Reflection -2'!Q184</f>
        <v>4.333333333333333</v>
      </c>
      <c r="BF185" s="108"/>
      <c r="BG185" s="108"/>
      <c r="BH185" s="108"/>
      <c r="BI185" s="108"/>
      <c r="BJ185" s="108"/>
      <c r="BK185" s="108">
        <f>'Reflection -2'!BA184</f>
        <v>2.5</v>
      </c>
      <c r="BL185" s="116"/>
      <c r="BM185" s="108"/>
      <c r="BN185" s="108">
        <f>'Reflection -3'!Q184</f>
        <v>4</v>
      </c>
      <c r="BO185" s="108"/>
      <c r="BP185" s="108"/>
      <c r="BQ185" s="108"/>
      <c r="BR185" s="108"/>
      <c r="BS185" s="108"/>
      <c r="BT185" s="108">
        <f>'Reflection -3'!BA184</f>
        <v>1.6666666666666667</v>
      </c>
      <c r="BU185" s="116"/>
      <c r="BV185" s="108"/>
      <c r="BW185" s="108">
        <f>'Reflection -3'!Q184</f>
        <v>4</v>
      </c>
      <c r="BX185" s="108"/>
      <c r="BY185" s="108"/>
      <c r="BZ185" s="108"/>
      <c r="CA185" s="108"/>
      <c r="CB185" s="108"/>
      <c r="CC185" s="108">
        <f>'Reflection -4'!BA184</f>
        <v>2.5</v>
      </c>
      <c r="CD185" s="116"/>
      <c r="CE185" s="108"/>
      <c r="CF185" s="108"/>
      <c r="CG185" s="108"/>
      <c r="CH185" s="108">
        <f>Table121516589[[#This Row],[Column30]]</f>
        <v>0</v>
      </c>
      <c r="CI185" s="108"/>
      <c r="CJ185" s="108"/>
      <c r="CK185" s="108">
        <f>Table121516589[[#This Row],[Column48]]</f>
        <v>0</v>
      </c>
      <c r="CL185" s="108">
        <f>Table121516589[[#This Row],[Column54]]</f>
        <v>0</v>
      </c>
      <c r="CM185" s="116"/>
      <c r="CN185" s="108"/>
      <c r="CO185" s="108"/>
      <c r="CP185" s="108"/>
      <c r="CQ185" s="108" t="e">
        <f>#REF!</f>
        <v>#REF!</v>
      </c>
      <c r="CR185" s="108"/>
      <c r="CS185" s="108"/>
      <c r="CT185" s="108" t="e">
        <f>#REF!</f>
        <v>#REF!</v>
      </c>
      <c r="CU185" s="108" t="e">
        <f>#REF!</f>
        <v>#REF!</v>
      </c>
      <c r="CV185" s="116"/>
      <c r="CW185" s="108"/>
      <c r="CX185" s="108"/>
      <c r="CY185" s="108"/>
      <c r="CZ185" s="108" t="e">
        <f>#REF!</f>
        <v>#REF!</v>
      </c>
      <c r="DA185" s="108"/>
      <c r="DB185" s="108"/>
      <c r="DC185" s="108" t="e">
        <f>#REF!</f>
        <v>#REF!</v>
      </c>
      <c r="DD185" s="108" t="e">
        <f>#REF!</f>
        <v>#REF!</v>
      </c>
      <c r="DE185" s="116"/>
      <c r="DF185" s="108"/>
      <c r="DG185" s="108"/>
      <c r="DH185" s="108"/>
      <c r="DI185" s="108">
        <f>'D W-4'!AS183</f>
        <v>0</v>
      </c>
      <c r="DJ185" s="108"/>
      <c r="DK185" s="108"/>
      <c r="DL185" s="108"/>
      <c r="DM185" s="108" t="e">
        <f>#REF!</f>
        <v>#REF!</v>
      </c>
      <c r="DN185" s="116"/>
      <c r="DO185" s="112">
        <v>0</v>
      </c>
      <c r="DP18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3.4499999999999997</v>
      </c>
      <c r="DQ185" s="108">
        <f>AVERAGE(Table1104611172[[#This Row],[Column4]],Table1104611172[[#This Row],[Column13]],Table1104611172[[#This Row],[Column22]],Table1104611172[[#This Row],[Column31]])</f>
        <v>3</v>
      </c>
      <c r="DR18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5" s="108" t="e">
        <f>AVERAGE(Table1104611172[[#This Row],[Column6]],Table1104611172[[#This Row],[Column15]],Table1104611172[[#This Row],[Column24]],Table1104611172[[#This Row],[Column33]])</f>
        <v>#REF!</v>
      </c>
      <c r="DT185" s="112"/>
      <c r="DU18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5" s="108"/>
      <c r="DX185" s="108">
        <f>'R P -4'!CT185</f>
        <v>0</v>
      </c>
      <c r="DY185" s="107" t="e">
        <f>AVERAGE('Reflection -3'!CO185,'Reflection -2'!CN185,'R P -4'!CT185,'R P - 3'!CS185,'R P- 2'!CS185,#REF!)</f>
        <v>#REF!</v>
      </c>
      <c r="DZ185" s="107" t="e">
        <f>AVERAGE('Reflection -3'!CP185,'Reflection -2'!CO185,'R P- 2'!CT185,#REF!)</f>
        <v>#REF!</v>
      </c>
    </row>
    <row r="186" spans="1:130" ht="23.1" customHeight="1" x14ac:dyDescent="0.3">
      <c r="A186" s="5">
        <v>183</v>
      </c>
      <c r="B186" s="5" t="s">
        <v>405</v>
      </c>
      <c r="C186" s="14" t="s">
        <v>406</v>
      </c>
      <c r="D186" s="5" t="s">
        <v>449</v>
      </c>
      <c r="E186" s="5" t="s">
        <v>492</v>
      </c>
      <c r="F186" s="5" t="str">
        <f>REPT(CHAR(160),10)&amp;Table1104611172[[#This Row],[Column1]]</f>
        <v>          C</v>
      </c>
      <c r="G186" s="107"/>
      <c r="H186" s="107">
        <f>'RP 1'!Q185</f>
        <v>2.6</v>
      </c>
      <c r="I186" s="107">
        <f>'RP 1'!W185</f>
        <v>2</v>
      </c>
      <c r="J186" s="107" t="e">
        <f>'RP 1'!#REF!</f>
        <v>#REF!</v>
      </c>
      <c r="K186" s="107" t="e">
        <f>'RP 1'!#REF!</f>
        <v>#REF!</v>
      </c>
      <c r="L186" s="107"/>
      <c r="M186" s="107">
        <f>'RP 1'!AU185</f>
        <v>3</v>
      </c>
      <c r="N186" s="107">
        <f>'RP 1'!AZ185</f>
        <v>2</v>
      </c>
      <c r="O186" s="107">
        <f>'RP 1'!BG185</f>
        <v>0</v>
      </c>
      <c r="P186" s="109"/>
      <c r="Q186" s="107"/>
      <c r="R186" s="107">
        <f>'R P- 2'!Q185</f>
        <v>0</v>
      </c>
      <c r="S186" s="107">
        <f>'R P- 2'!W185</f>
        <v>0</v>
      </c>
      <c r="T186" s="107">
        <f>'R P- 2'!AC185</f>
        <v>0</v>
      </c>
      <c r="U186" s="107">
        <f>'R P- 2'!AI185</f>
        <v>0</v>
      </c>
      <c r="V186" s="107"/>
      <c r="W186" s="107">
        <f>'R P- 2'!AU185</f>
        <v>0</v>
      </c>
      <c r="X186" s="107">
        <f>'R P- 2'!BA185</f>
        <v>0</v>
      </c>
      <c r="Y186" s="107">
        <f>'R P- 2'!BG185</f>
        <v>0</v>
      </c>
      <c r="Z186" s="109"/>
      <c r="AA186" s="107"/>
      <c r="AB186" s="107" t="str">
        <f>'R P - 3'!Q185</f>
        <v>0</v>
      </c>
      <c r="AC186" s="107" t="str">
        <f>'R P - 3'!W185</f>
        <v>0</v>
      </c>
      <c r="AD186" s="107">
        <f>'R P - 3'!AC185</f>
        <v>0</v>
      </c>
      <c r="AE186" s="107" t="str">
        <f>'R P - 3'!AI185</f>
        <v>0</v>
      </c>
      <c r="AF186" s="107"/>
      <c r="AG186" s="107" t="str">
        <f>'R P - 3'!AU185</f>
        <v>0</v>
      </c>
      <c r="AH186" s="107" t="str">
        <f>'R P - 3'!BA185</f>
        <v>0</v>
      </c>
      <c r="AI186" s="107" t="str">
        <f>'R P - 3'!BG185</f>
        <v>0</v>
      </c>
      <c r="AJ186" s="109"/>
      <c r="AK186" s="107"/>
      <c r="AL186" s="107" t="str">
        <f>'R P -4'!Q185</f>
        <v>0</v>
      </c>
      <c r="AM186" s="107" t="str">
        <f>'R P -4'!W185</f>
        <v>0</v>
      </c>
      <c r="AN186" s="107" t="str">
        <f>'R P -4'!AC185</f>
        <v>0</v>
      </c>
      <c r="AO186" s="107" t="str">
        <f>'R P -4'!AI185</f>
        <v>0</v>
      </c>
      <c r="AP186" s="107"/>
      <c r="AQ186" s="107" t="str">
        <f>'R P -4'!AU185</f>
        <v>0</v>
      </c>
      <c r="AR186" s="107" t="str">
        <f>'R P -4'!BA185</f>
        <v>0</v>
      </c>
      <c r="AS186" s="107" t="str">
        <f>'R P -4'!BG185</f>
        <v>0</v>
      </c>
      <c r="AT186" s="109"/>
      <c r="AU186" s="107"/>
      <c r="AV186" s="107" t="str">
        <f>'Reflection -1 '!R185</f>
        <v>0</v>
      </c>
      <c r="AW186" s="107"/>
      <c r="AX186" s="107"/>
      <c r="AY186" s="107"/>
      <c r="AZ186" s="107"/>
      <c r="BA186" s="107"/>
      <c r="BB186" s="107" t="str">
        <f>'Reflection -1 '!BB185</f>
        <v>0</v>
      </c>
      <c r="BC186" s="109"/>
      <c r="BD186" s="107"/>
      <c r="BE186" s="107" t="str">
        <f>'Reflection -2'!Q185</f>
        <v>0</v>
      </c>
      <c r="BF186" s="107"/>
      <c r="BG186" s="107"/>
      <c r="BH186" s="107"/>
      <c r="BI186" s="107"/>
      <c r="BJ186" s="107"/>
      <c r="BK186" s="107" t="str">
        <f>'Reflection -2'!BA185</f>
        <v>0</v>
      </c>
      <c r="BL186" s="109"/>
      <c r="BM186" s="107"/>
      <c r="BN186" s="107" t="str">
        <f>'Reflection -3'!Q185</f>
        <v>0</v>
      </c>
      <c r="BO186" s="107"/>
      <c r="BP186" s="107"/>
      <c r="BQ186" s="107"/>
      <c r="BR186" s="107"/>
      <c r="BS186" s="107"/>
      <c r="BT186" s="107" t="str">
        <f>'Reflection -3'!BA185</f>
        <v>0</v>
      </c>
      <c r="BU186" s="109"/>
      <c r="BV186" s="107"/>
      <c r="BW186" s="107" t="str">
        <f>'Reflection -3'!Q185</f>
        <v>0</v>
      </c>
      <c r="BX186" s="107"/>
      <c r="BY186" s="107"/>
      <c r="BZ186" s="107"/>
      <c r="CA186" s="107"/>
      <c r="CB186" s="107"/>
      <c r="CC186" s="107" t="str">
        <f>'Reflection -4'!BA185</f>
        <v>0</v>
      </c>
      <c r="CD186" s="109"/>
      <c r="CE186" s="107"/>
      <c r="CF186" s="107"/>
      <c r="CG186" s="107"/>
      <c r="CH186" s="107">
        <f>Table121516589[[#This Row],[Column30]]</f>
        <v>0</v>
      </c>
      <c r="CI186" s="107"/>
      <c r="CJ186" s="107"/>
      <c r="CK186" s="107">
        <f>Table121516589[[#This Row],[Column48]]</f>
        <v>0</v>
      </c>
      <c r="CL186" s="107">
        <f>Table121516589[[#This Row],[Column54]]</f>
        <v>0</v>
      </c>
      <c r="CM186" s="109"/>
      <c r="CN186" s="107"/>
      <c r="CO186" s="107"/>
      <c r="CP186" s="107"/>
      <c r="CQ186" s="107" t="e">
        <f>#REF!</f>
        <v>#REF!</v>
      </c>
      <c r="CR186" s="107"/>
      <c r="CS186" s="107"/>
      <c r="CT186" s="107" t="e">
        <f>#REF!</f>
        <v>#REF!</v>
      </c>
      <c r="CU186" s="107" t="e">
        <f>#REF!</f>
        <v>#REF!</v>
      </c>
      <c r="CV186" s="109"/>
      <c r="CW186" s="107"/>
      <c r="CX186" s="107"/>
      <c r="CY186" s="107"/>
      <c r="CZ186" s="107" t="e">
        <f>#REF!</f>
        <v>#REF!</v>
      </c>
      <c r="DA186" s="107"/>
      <c r="DB186" s="107"/>
      <c r="DC186" s="107" t="e">
        <f>#REF!</f>
        <v>#REF!</v>
      </c>
      <c r="DD186" s="107" t="e">
        <f>#REF!</f>
        <v>#REF!</v>
      </c>
      <c r="DE186" s="109"/>
      <c r="DF186" s="107"/>
      <c r="DG186" s="107"/>
      <c r="DH186" s="107"/>
      <c r="DI186" s="107">
        <f>'D W-4'!AS184</f>
        <v>0</v>
      </c>
      <c r="DJ186" s="107"/>
      <c r="DK186" s="107"/>
      <c r="DL186" s="107"/>
      <c r="DM186" s="107" t="e">
        <f>#REF!</f>
        <v>#REF!</v>
      </c>
      <c r="DN186" s="109"/>
      <c r="DO186" s="112">
        <v>0</v>
      </c>
      <c r="DP18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1.3</v>
      </c>
      <c r="DQ186" s="107">
        <f>AVERAGE(Table1104611172[[#This Row],[Column4]],Table1104611172[[#This Row],[Column13]],Table1104611172[[#This Row],[Column22]],Table1104611172[[#This Row],[Column31]])</f>
        <v>1</v>
      </c>
      <c r="DR18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6" s="107" t="e">
        <f>AVERAGE(Table1104611172[[#This Row],[Column6]],Table1104611172[[#This Row],[Column15]],Table1104611172[[#This Row],[Column24]],Table1104611172[[#This Row],[Column33]])</f>
        <v>#REF!</v>
      </c>
      <c r="DT186" s="112"/>
      <c r="DU18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6" s="108"/>
      <c r="DX186" s="108">
        <f>'R P -4'!CT186</f>
        <v>0</v>
      </c>
      <c r="DY186" s="108" t="e">
        <f>AVERAGE('Reflection -3'!CO186,'Reflection -2'!CN186,'R P -4'!CT186,'R P - 3'!CS186,'R P- 2'!CS186,#REF!)</f>
        <v>#REF!</v>
      </c>
      <c r="DZ186" s="108" t="e">
        <f>AVERAGE('Reflection -3'!CP186,'Reflection -2'!CO186,'R P- 2'!CT186,#REF!)</f>
        <v>#REF!</v>
      </c>
    </row>
    <row r="187" spans="1:130" ht="23.1" customHeight="1" x14ac:dyDescent="0.3">
      <c r="A187" s="5">
        <v>184</v>
      </c>
      <c r="B187" s="5" t="s">
        <v>286</v>
      </c>
      <c r="C187" s="14" t="s">
        <v>287</v>
      </c>
      <c r="D187" s="5" t="s">
        <v>449</v>
      </c>
      <c r="E187" s="5" t="s">
        <v>160</v>
      </c>
      <c r="F187" s="5" t="str">
        <f>REPT(CHAR(160),10)&amp;Table1104611172[[#This Row],[Column1]]</f>
        <v>          B</v>
      </c>
      <c r="G187" s="108"/>
      <c r="H187" s="108">
        <f>'RP 1'!Q186</f>
        <v>3</v>
      </c>
      <c r="I187" s="108">
        <f>'RP 1'!W186</f>
        <v>3</v>
      </c>
      <c r="J187" s="108" t="e">
        <f>'RP 1'!#REF!</f>
        <v>#REF!</v>
      </c>
      <c r="K187" s="108" t="e">
        <f>'RP 1'!#REF!</f>
        <v>#REF!</v>
      </c>
      <c r="L187" s="108"/>
      <c r="M187" s="108">
        <f>'RP 1'!AU186</f>
        <v>3</v>
      </c>
      <c r="N187" s="108">
        <f>'RP 1'!AZ186</f>
        <v>0</v>
      </c>
      <c r="O187" s="108">
        <f>'RP 1'!BG186</f>
        <v>0</v>
      </c>
      <c r="P187" s="116"/>
      <c r="Q187" s="108"/>
      <c r="R187" s="108">
        <f>'R P- 2'!Q186</f>
        <v>3</v>
      </c>
      <c r="S187" s="108">
        <f>'R P- 2'!W186</f>
        <v>3</v>
      </c>
      <c r="T187" s="108">
        <f>'R P- 2'!AC186</f>
        <v>3</v>
      </c>
      <c r="U187" s="108">
        <f>'R P- 2'!AI186</f>
        <v>3</v>
      </c>
      <c r="V187" s="108"/>
      <c r="W187" s="108">
        <f>'R P- 2'!AU186</f>
        <v>3</v>
      </c>
      <c r="X187" s="108">
        <f>'R P- 2'!BA186</f>
        <v>2.75</v>
      </c>
      <c r="Y187" s="108">
        <f>'R P- 2'!BG186</f>
        <v>3</v>
      </c>
      <c r="Z187" s="116"/>
      <c r="AA187" s="108"/>
      <c r="AB187" s="108">
        <f>'R P - 3'!Q186</f>
        <v>3</v>
      </c>
      <c r="AC187" s="108">
        <f>'R P - 3'!W186</f>
        <v>2.3333333333333335</v>
      </c>
      <c r="AD187" s="108">
        <f>'R P - 3'!AC186</f>
        <v>1.5</v>
      </c>
      <c r="AE187" s="108">
        <f>'R P - 3'!AI186</f>
        <v>2.6666666666666665</v>
      </c>
      <c r="AF187" s="108"/>
      <c r="AG187" s="108">
        <f>'R P - 3'!AU186</f>
        <v>3</v>
      </c>
      <c r="AH187" s="108">
        <f>'R P - 3'!BA186</f>
        <v>0</v>
      </c>
      <c r="AI187" s="108">
        <f>'R P - 3'!BG186</f>
        <v>0</v>
      </c>
      <c r="AJ187" s="116"/>
      <c r="AK187" s="108"/>
      <c r="AL187" s="108">
        <f>'R P -4'!Q186</f>
        <v>1.4</v>
      </c>
      <c r="AM187" s="108">
        <f>'R P -4'!W186</f>
        <v>1.3333333333333333</v>
      </c>
      <c r="AN187" s="108">
        <f>'R P -4'!AC186</f>
        <v>1</v>
      </c>
      <c r="AO187" s="108">
        <f>'R P -4'!AI186</f>
        <v>1</v>
      </c>
      <c r="AP187" s="108"/>
      <c r="AQ187" s="108">
        <f>'R P -4'!AU186</f>
        <v>1.3333333333333333</v>
      </c>
      <c r="AR187" s="108">
        <f>'R P -4'!BA186</f>
        <v>1</v>
      </c>
      <c r="AS187" s="108">
        <f>'R P -4'!BG186</f>
        <v>1</v>
      </c>
      <c r="AT187" s="116"/>
      <c r="AU187" s="108"/>
      <c r="AV187" s="108">
        <f>'Reflection -1 '!R186</f>
        <v>0</v>
      </c>
      <c r="AW187" s="108"/>
      <c r="AX187" s="108"/>
      <c r="AY187" s="108"/>
      <c r="AZ187" s="108"/>
      <c r="BA187" s="108"/>
      <c r="BB187" s="108">
        <f>'Reflection -1 '!BB186</f>
        <v>0</v>
      </c>
      <c r="BC187" s="116"/>
      <c r="BD187" s="108"/>
      <c r="BE187" s="108">
        <f>'Reflection -2'!Q186</f>
        <v>1</v>
      </c>
      <c r="BF187" s="108"/>
      <c r="BG187" s="108"/>
      <c r="BH187" s="108"/>
      <c r="BI187" s="108"/>
      <c r="BJ187" s="108"/>
      <c r="BK187" s="108">
        <f>'Reflection -2'!BA186</f>
        <v>2.5</v>
      </c>
      <c r="BL187" s="116"/>
      <c r="BM187" s="108"/>
      <c r="BN187" s="108">
        <f>'Reflection -3'!Q186</f>
        <v>0</v>
      </c>
      <c r="BO187" s="108"/>
      <c r="BP187" s="108"/>
      <c r="BQ187" s="108"/>
      <c r="BR187" s="108"/>
      <c r="BS187" s="108"/>
      <c r="BT187" s="108">
        <f>'Reflection -3'!BA186</f>
        <v>0</v>
      </c>
      <c r="BU187" s="116"/>
      <c r="BV187" s="108"/>
      <c r="BW187" s="108">
        <f>'Reflection -3'!Q186</f>
        <v>0</v>
      </c>
      <c r="BX187" s="108"/>
      <c r="BY187" s="108"/>
      <c r="BZ187" s="108"/>
      <c r="CA187" s="108"/>
      <c r="CB187" s="108"/>
      <c r="CC187" s="108">
        <f>'Reflection -4'!BA186</f>
        <v>2.5</v>
      </c>
      <c r="CD187" s="116"/>
      <c r="CE187" s="108"/>
      <c r="CF187" s="108"/>
      <c r="CG187" s="108"/>
      <c r="CH187" s="108">
        <f>Table121516589[[#This Row],[Column30]]</f>
        <v>0</v>
      </c>
      <c r="CI187" s="108"/>
      <c r="CJ187" s="108"/>
      <c r="CK187" s="108">
        <f>Table121516589[[#This Row],[Column48]]</f>
        <v>0</v>
      </c>
      <c r="CL187" s="108">
        <f>Table121516589[[#This Row],[Column54]]</f>
        <v>0</v>
      </c>
      <c r="CM187" s="116"/>
      <c r="CN187" s="108"/>
      <c r="CO187" s="108"/>
      <c r="CP187" s="108"/>
      <c r="CQ187" s="108" t="e">
        <f>#REF!</f>
        <v>#REF!</v>
      </c>
      <c r="CR187" s="108"/>
      <c r="CS187" s="108"/>
      <c r="CT187" s="108" t="e">
        <f>#REF!</f>
        <v>#REF!</v>
      </c>
      <c r="CU187" s="108" t="e">
        <f>#REF!</f>
        <v>#REF!</v>
      </c>
      <c r="CV187" s="116"/>
      <c r="CW187" s="108"/>
      <c r="CX187" s="108"/>
      <c r="CY187" s="108"/>
      <c r="CZ187" s="108" t="e">
        <f>#REF!</f>
        <v>#REF!</v>
      </c>
      <c r="DA187" s="108"/>
      <c r="DB187" s="108"/>
      <c r="DC187" s="108" t="e">
        <f>#REF!</f>
        <v>#REF!</v>
      </c>
      <c r="DD187" s="108" t="e">
        <f>#REF!</f>
        <v>#REF!</v>
      </c>
      <c r="DE187" s="116"/>
      <c r="DF187" s="108"/>
      <c r="DG187" s="108"/>
      <c r="DH187" s="108"/>
      <c r="DI187" s="108">
        <f>'D W-4'!AS185</f>
        <v>0</v>
      </c>
      <c r="DJ187" s="108"/>
      <c r="DK187" s="108"/>
      <c r="DL187" s="108"/>
      <c r="DM187" s="108" t="e">
        <f>#REF!</f>
        <v>#REF!</v>
      </c>
      <c r="DN187" s="116"/>
      <c r="DO187" s="112">
        <v>0</v>
      </c>
      <c r="DP18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1.425</v>
      </c>
      <c r="DQ187" s="108">
        <f>AVERAGE(Table1104611172[[#This Row],[Column4]],Table1104611172[[#This Row],[Column13]],Table1104611172[[#This Row],[Column22]],Table1104611172[[#This Row],[Column31]])</f>
        <v>2.416666666666667</v>
      </c>
      <c r="DR18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7" s="108" t="e">
        <f>AVERAGE(Table1104611172[[#This Row],[Column6]],Table1104611172[[#This Row],[Column15]],Table1104611172[[#This Row],[Column24]],Table1104611172[[#This Row],[Column33]])</f>
        <v>#REF!</v>
      </c>
      <c r="DT187" s="112"/>
      <c r="DU18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7" s="108"/>
      <c r="DX187" s="108">
        <f>'R P -4'!CT187</f>
        <v>0</v>
      </c>
      <c r="DY187" s="107" t="e">
        <f>AVERAGE('Reflection -3'!CO187,'Reflection -2'!CN187,'R P -4'!CT187,'R P - 3'!CS187,'R P- 2'!CS187,#REF!)</f>
        <v>#REF!</v>
      </c>
      <c r="DZ187" s="107" t="e">
        <f>AVERAGE('Reflection -3'!CP187,'Reflection -2'!CO187,'R P- 2'!CT187,#REF!)</f>
        <v>#REF!</v>
      </c>
    </row>
    <row r="188" spans="1:130" ht="23.1" customHeight="1" x14ac:dyDescent="0.3">
      <c r="A188" s="5">
        <v>185</v>
      </c>
      <c r="B188" s="5" t="s">
        <v>407</v>
      </c>
      <c r="C188" s="14" t="s">
        <v>408</v>
      </c>
      <c r="D188" s="5" t="s">
        <v>449</v>
      </c>
      <c r="E188" s="5" t="s">
        <v>492</v>
      </c>
      <c r="F188" s="5" t="str">
        <f>REPT(CHAR(160),10)&amp;Table1104611172[[#This Row],[Column1]]</f>
        <v>          C</v>
      </c>
      <c r="G188" s="107"/>
      <c r="H188" s="107">
        <f>'RP 1'!Q187</f>
        <v>2.4</v>
      </c>
      <c r="I188" s="107">
        <f>'RP 1'!W187</f>
        <v>3</v>
      </c>
      <c r="J188" s="107" t="e">
        <f>'RP 1'!#REF!</f>
        <v>#REF!</v>
      </c>
      <c r="K188" s="107" t="e">
        <f>'RP 1'!#REF!</f>
        <v>#REF!</v>
      </c>
      <c r="L188" s="107"/>
      <c r="M188" s="107">
        <f>'RP 1'!AU187</f>
        <v>3</v>
      </c>
      <c r="N188" s="107">
        <f>'RP 1'!AZ187</f>
        <v>3</v>
      </c>
      <c r="O188" s="107">
        <f>'RP 1'!BG187</f>
        <v>0</v>
      </c>
      <c r="P188" s="109"/>
      <c r="Q188" s="107"/>
      <c r="R188" s="107">
        <f>'R P- 2'!Q187</f>
        <v>2.2000000000000002</v>
      </c>
      <c r="S188" s="107">
        <f>'R P- 2'!W187</f>
        <v>3</v>
      </c>
      <c r="T188" s="107">
        <f>'R P- 2'!AC187</f>
        <v>2.5</v>
      </c>
      <c r="U188" s="107">
        <f>'R P- 2'!AI187</f>
        <v>3</v>
      </c>
      <c r="V188" s="107"/>
      <c r="W188" s="107">
        <f>'R P- 2'!AU187</f>
        <v>2</v>
      </c>
      <c r="X188" s="107">
        <f>'R P- 2'!BA187</f>
        <v>3.75</v>
      </c>
      <c r="Y188" s="107">
        <f>'R P- 2'!BG187</f>
        <v>3</v>
      </c>
      <c r="Z188" s="109"/>
      <c r="AA188" s="107"/>
      <c r="AB188" s="107">
        <f>'R P - 3'!Q187</f>
        <v>2</v>
      </c>
      <c r="AC188" s="107">
        <f>'R P - 3'!W187</f>
        <v>2</v>
      </c>
      <c r="AD188" s="107">
        <f>'R P - 3'!AC187</f>
        <v>1</v>
      </c>
      <c r="AE188" s="107">
        <f>'R P - 3'!AI187</f>
        <v>1.3333333333333333</v>
      </c>
      <c r="AF188" s="107"/>
      <c r="AG188" s="107">
        <f>'R P - 3'!AU187</f>
        <v>2</v>
      </c>
      <c r="AH188" s="107">
        <f>'R P - 3'!BA187</f>
        <v>2</v>
      </c>
      <c r="AI188" s="107">
        <f>'R P - 3'!BG187</f>
        <v>2</v>
      </c>
      <c r="AJ188" s="109"/>
      <c r="AK188" s="107"/>
      <c r="AL188" s="107" t="str">
        <f>'R P -4'!Q187</f>
        <v>0</v>
      </c>
      <c r="AM188" s="107" t="str">
        <f>'R P -4'!W187</f>
        <v>0</v>
      </c>
      <c r="AN188" s="107" t="str">
        <f>'R P -4'!AC187</f>
        <v>0</v>
      </c>
      <c r="AO188" s="107" t="str">
        <f>'R P -4'!AI187</f>
        <v>0</v>
      </c>
      <c r="AP188" s="107"/>
      <c r="AQ188" s="107" t="str">
        <f>'R P -4'!AU187</f>
        <v>0</v>
      </c>
      <c r="AR188" s="107" t="str">
        <f>'R P -4'!BA187</f>
        <v>0</v>
      </c>
      <c r="AS188" s="107" t="str">
        <f>'R P -4'!BG187</f>
        <v>0</v>
      </c>
      <c r="AT188" s="109"/>
      <c r="AU188" s="107"/>
      <c r="AV188" s="107" t="str">
        <f>'Reflection -1 '!R187</f>
        <v>0</v>
      </c>
      <c r="AW188" s="107"/>
      <c r="AX188" s="107"/>
      <c r="AY188" s="107"/>
      <c r="AZ188" s="107"/>
      <c r="BA188" s="107"/>
      <c r="BB188" s="107" t="str">
        <f>'Reflection -1 '!BB187</f>
        <v>0</v>
      </c>
      <c r="BC188" s="109"/>
      <c r="BD188" s="107"/>
      <c r="BE188" s="107" t="str">
        <f>'Reflection -2'!Q187</f>
        <v>0</v>
      </c>
      <c r="BF188" s="107"/>
      <c r="BG188" s="107"/>
      <c r="BH188" s="107"/>
      <c r="BI188" s="107"/>
      <c r="BJ188" s="107"/>
      <c r="BK188" s="107" t="str">
        <f>'Reflection -2'!BA187</f>
        <v>0</v>
      </c>
      <c r="BL188" s="109"/>
      <c r="BM188" s="107"/>
      <c r="BN188" s="107" t="str">
        <f>'Reflection -3'!Q187</f>
        <v>0</v>
      </c>
      <c r="BO188" s="107"/>
      <c r="BP188" s="107"/>
      <c r="BQ188" s="107"/>
      <c r="BR188" s="107"/>
      <c r="BS188" s="107"/>
      <c r="BT188" s="107" t="str">
        <f>'Reflection -3'!BA187</f>
        <v>0</v>
      </c>
      <c r="BU188" s="109"/>
      <c r="BV188" s="107"/>
      <c r="BW188" s="107" t="str">
        <f>'Reflection -3'!Q187</f>
        <v>0</v>
      </c>
      <c r="BX188" s="107"/>
      <c r="BY188" s="107"/>
      <c r="BZ188" s="107"/>
      <c r="CA188" s="107"/>
      <c r="CB188" s="107"/>
      <c r="CC188" s="107" t="str">
        <f>'Reflection -4'!BA187</f>
        <v>0</v>
      </c>
      <c r="CD188" s="109"/>
      <c r="CE188" s="107"/>
      <c r="CF188" s="107"/>
      <c r="CG188" s="107"/>
      <c r="CH188" s="107">
        <f>Table121516589[[#This Row],[Column30]]</f>
        <v>0</v>
      </c>
      <c r="CI188" s="107"/>
      <c r="CJ188" s="107"/>
      <c r="CK188" s="107">
        <f>Table121516589[[#This Row],[Column48]]</f>
        <v>0</v>
      </c>
      <c r="CL188" s="107">
        <f>Table121516589[[#This Row],[Column54]]</f>
        <v>0</v>
      </c>
      <c r="CM188" s="109"/>
      <c r="CN188" s="107"/>
      <c r="CO188" s="107"/>
      <c r="CP188" s="107"/>
      <c r="CQ188" s="107" t="e">
        <f>#REF!</f>
        <v>#REF!</v>
      </c>
      <c r="CR188" s="107"/>
      <c r="CS188" s="107"/>
      <c r="CT188" s="107" t="e">
        <f>#REF!</f>
        <v>#REF!</v>
      </c>
      <c r="CU188" s="107" t="e">
        <f>#REF!</f>
        <v>#REF!</v>
      </c>
      <c r="CV188" s="109"/>
      <c r="CW188" s="107"/>
      <c r="CX188" s="107"/>
      <c r="CY188" s="107"/>
      <c r="CZ188" s="107" t="e">
        <f>#REF!</f>
        <v>#REF!</v>
      </c>
      <c r="DA188" s="107"/>
      <c r="DB188" s="107"/>
      <c r="DC188" s="107" t="e">
        <f>#REF!</f>
        <v>#REF!</v>
      </c>
      <c r="DD188" s="107" t="e">
        <f>#REF!</f>
        <v>#REF!</v>
      </c>
      <c r="DE188" s="109"/>
      <c r="DF188" s="107"/>
      <c r="DG188" s="107"/>
      <c r="DH188" s="107"/>
      <c r="DI188" s="107">
        <f>'D W-4'!AS186</f>
        <v>0</v>
      </c>
      <c r="DJ188" s="107"/>
      <c r="DK188" s="107"/>
      <c r="DL188" s="107"/>
      <c r="DM188" s="107" t="e">
        <f>#REF!</f>
        <v>#REF!</v>
      </c>
      <c r="DN188" s="109"/>
      <c r="DO188" s="112">
        <v>0</v>
      </c>
      <c r="DP18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2.1999999999999997</v>
      </c>
      <c r="DQ188" s="107">
        <f>AVERAGE(Table1104611172[[#This Row],[Column4]],Table1104611172[[#This Row],[Column13]],Table1104611172[[#This Row],[Column22]],Table1104611172[[#This Row],[Column31]])</f>
        <v>2.6666666666666665</v>
      </c>
      <c r="DR18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8" s="107" t="e">
        <f>AVERAGE(Table1104611172[[#This Row],[Column6]],Table1104611172[[#This Row],[Column15]],Table1104611172[[#This Row],[Column24]],Table1104611172[[#This Row],[Column33]])</f>
        <v>#REF!</v>
      </c>
      <c r="DT188" s="112"/>
      <c r="DU18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8" s="108"/>
      <c r="DX188" s="108">
        <f>'R P -4'!CT188</f>
        <v>0</v>
      </c>
      <c r="DY188" s="108" t="e">
        <f>AVERAGE('Reflection -3'!CO188,'Reflection -2'!CN188,'R P -4'!CT188,'R P - 3'!CS188,'R P- 2'!CS188,#REF!)</f>
        <v>#REF!</v>
      </c>
      <c r="DZ188" s="108" t="e">
        <f>AVERAGE('Reflection -3'!CP188,'Reflection -2'!CO188,'R P- 2'!CT188,#REF!)</f>
        <v>#REF!</v>
      </c>
    </row>
    <row r="189" spans="1:130" ht="23.1" customHeight="1" x14ac:dyDescent="0.3">
      <c r="A189" s="5">
        <v>186</v>
      </c>
      <c r="B189" s="5" t="s">
        <v>409</v>
      </c>
      <c r="C189" s="14" t="s">
        <v>410</v>
      </c>
      <c r="D189" s="5" t="s">
        <v>449</v>
      </c>
      <c r="E189" s="5" t="s">
        <v>492</v>
      </c>
      <c r="F189" s="5" t="str">
        <f>REPT(CHAR(160),10)&amp;Table1104611172[[#This Row],[Column1]]</f>
        <v>          C</v>
      </c>
      <c r="G189" s="108"/>
      <c r="H189" s="108">
        <f>'RP 1'!Q188</f>
        <v>2.2000000000000002</v>
      </c>
      <c r="I189" s="108">
        <f>'RP 1'!W188</f>
        <v>3</v>
      </c>
      <c r="J189" s="108" t="e">
        <f>'RP 1'!#REF!</f>
        <v>#REF!</v>
      </c>
      <c r="K189" s="108" t="e">
        <f>'RP 1'!#REF!</f>
        <v>#REF!</v>
      </c>
      <c r="L189" s="108"/>
      <c r="M189" s="108">
        <f>'RP 1'!AU188</f>
        <v>3</v>
      </c>
      <c r="N189" s="108">
        <f>'RP 1'!AZ188</f>
        <v>4</v>
      </c>
      <c r="O189" s="108">
        <f>'RP 1'!BG188</f>
        <v>0</v>
      </c>
      <c r="P189" s="116"/>
      <c r="Q189" s="108"/>
      <c r="R189" s="108">
        <f>'R P- 2'!Q188</f>
        <v>2.4</v>
      </c>
      <c r="S189" s="108">
        <f>'R P- 2'!W188</f>
        <v>3.6666666666666665</v>
      </c>
      <c r="T189" s="108">
        <f>'R P- 2'!AC188</f>
        <v>2.5</v>
      </c>
      <c r="U189" s="108">
        <f>'R P- 2'!AI188</f>
        <v>3.5</v>
      </c>
      <c r="V189" s="108"/>
      <c r="W189" s="108">
        <f>'R P- 2'!AU188</f>
        <v>2.5</v>
      </c>
      <c r="X189" s="108">
        <f>'R P- 2'!BA188</f>
        <v>2.8333333333333335</v>
      </c>
      <c r="Y189" s="108">
        <f>'R P- 2'!BG188</f>
        <v>2</v>
      </c>
      <c r="Z189" s="116"/>
      <c r="AA189" s="108"/>
      <c r="AB189" s="108">
        <f>'R P - 3'!Q188</f>
        <v>2</v>
      </c>
      <c r="AC189" s="108">
        <f>'R P - 3'!W188</f>
        <v>2</v>
      </c>
      <c r="AD189" s="108">
        <f>'R P - 3'!AC188</f>
        <v>1</v>
      </c>
      <c r="AE189" s="108">
        <f>'R P - 3'!AI188</f>
        <v>1.3333333333333333</v>
      </c>
      <c r="AF189" s="108"/>
      <c r="AG189" s="108">
        <f>'R P - 3'!AU188</f>
        <v>2</v>
      </c>
      <c r="AH189" s="108">
        <f>'R P - 3'!BA188</f>
        <v>2</v>
      </c>
      <c r="AI189" s="108">
        <f>'R P - 3'!BG188</f>
        <v>2</v>
      </c>
      <c r="AJ189" s="116"/>
      <c r="AK189" s="108"/>
      <c r="AL189" s="108" t="str">
        <f>'R P -4'!Q188</f>
        <v>0</v>
      </c>
      <c r="AM189" s="108" t="str">
        <f>'R P -4'!W188</f>
        <v>0</v>
      </c>
      <c r="AN189" s="108" t="str">
        <f>'R P -4'!AC188</f>
        <v>0</v>
      </c>
      <c r="AO189" s="108" t="str">
        <f>'R P -4'!AI188</f>
        <v>0</v>
      </c>
      <c r="AP189" s="108"/>
      <c r="AQ189" s="108" t="str">
        <f>'R P -4'!AU188</f>
        <v>0</v>
      </c>
      <c r="AR189" s="108" t="str">
        <f>'R P -4'!BA188</f>
        <v>0</v>
      </c>
      <c r="AS189" s="108" t="str">
        <f>'R P -4'!BG188</f>
        <v>0</v>
      </c>
      <c r="AT189" s="116"/>
      <c r="AU189" s="108"/>
      <c r="AV189" s="108" t="str">
        <f>'Reflection -1 '!R188</f>
        <v>0</v>
      </c>
      <c r="AW189" s="108"/>
      <c r="AX189" s="108"/>
      <c r="AY189" s="108"/>
      <c r="AZ189" s="108"/>
      <c r="BA189" s="108"/>
      <c r="BB189" s="108" t="str">
        <f>'Reflection -1 '!BB188</f>
        <v>0</v>
      </c>
      <c r="BC189" s="116"/>
      <c r="BD189" s="108"/>
      <c r="BE189" s="108" t="str">
        <f>'Reflection -2'!Q188</f>
        <v>0</v>
      </c>
      <c r="BF189" s="108"/>
      <c r="BG189" s="108"/>
      <c r="BH189" s="108"/>
      <c r="BI189" s="108"/>
      <c r="BJ189" s="108"/>
      <c r="BK189" s="108" t="str">
        <f>'Reflection -2'!BA188</f>
        <v>0</v>
      </c>
      <c r="BL189" s="116"/>
      <c r="BM189" s="108"/>
      <c r="BN189" s="108" t="str">
        <f>'Reflection -3'!Q188</f>
        <v>0</v>
      </c>
      <c r="BO189" s="108"/>
      <c r="BP189" s="108"/>
      <c r="BQ189" s="108"/>
      <c r="BR189" s="108"/>
      <c r="BS189" s="108"/>
      <c r="BT189" s="108" t="str">
        <f>'Reflection -3'!BA188</f>
        <v>0</v>
      </c>
      <c r="BU189" s="116"/>
      <c r="BV189" s="108"/>
      <c r="BW189" s="108" t="str">
        <f>'Reflection -3'!Q188</f>
        <v>0</v>
      </c>
      <c r="BX189" s="108"/>
      <c r="BY189" s="108"/>
      <c r="BZ189" s="108"/>
      <c r="CA189" s="108"/>
      <c r="CB189" s="108"/>
      <c r="CC189" s="108" t="str">
        <f>'Reflection -4'!BA188</f>
        <v>0</v>
      </c>
      <c r="CD189" s="116"/>
      <c r="CE189" s="108"/>
      <c r="CF189" s="108"/>
      <c r="CG189" s="108"/>
      <c r="CH189" s="108">
        <f>Table121516589[[#This Row],[Column30]]</f>
        <v>0</v>
      </c>
      <c r="CI189" s="108"/>
      <c r="CJ189" s="108"/>
      <c r="CK189" s="108">
        <f>Table121516589[[#This Row],[Column48]]</f>
        <v>0</v>
      </c>
      <c r="CL189" s="108">
        <f>Table121516589[[#This Row],[Column54]]</f>
        <v>0</v>
      </c>
      <c r="CM189" s="116"/>
      <c r="CN189" s="108"/>
      <c r="CO189" s="108"/>
      <c r="CP189" s="108"/>
      <c r="CQ189" s="108" t="e">
        <f>#REF!</f>
        <v>#REF!</v>
      </c>
      <c r="CR189" s="108"/>
      <c r="CS189" s="108"/>
      <c r="CT189" s="108" t="e">
        <f>#REF!</f>
        <v>#REF!</v>
      </c>
      <c r="CU189" s="108" t="e">
        <f>#REF!</f>
        <v>#REF!</v>
      </c>
      <c r="CV189" s="116"/>
      <c r="CW189" s="108"/>
      <c r="CX189" s="108"/>
      <c r="CY189" s="108"/>
      <c r="CZ189" s="108" t="e">
        <f>#REF!</f>
        <v>#REF!</v>
      </c>
      <c r="DA189" s="108"/>
      <c r="DB189" s="108"/>
      <c r="DC189" s="108" t="e">
        <f>#REF!</f>
        <v>#REF!</v>
      </c>
      <c r="DD189" s="108" t="e">
        <f>#REF!</f>
        <v>#REF!</v>
      </c>
      <c r="DE189" s="116"/>
      <c r="DF189" s="108"/>
      <c r="DG189" s="108"/>
      <c r="DH189" s="108"/>
      <c r="DI189" s="108">
        <f>'D W-4'!AS187</f>
        <v>0</v>
      </c>
      <c r="DJ189" s="108"/>
      <c r="DK189" s="108"/>
      <c r="DL189" s="108"/>
      <c r="DM189" s="108" t="e">
        <f>#REF!</f>
        <v>#REF!</v>
      </c>
      <c r="DN189" s="116"/>
      <c r="DO189" s="112">
        <v>0</v>
      </c>
      <c r="DP18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2.1999999999999997</v>
      </c>
      <c r="DQ189" s="108">
        <f>AVERAGE(Table1104611172[[#This Row],[Column4]],Table1104611172[[#This Row],[Column13]],Table1104611172[[#This Row],[Column22]],Table1104611172[[#This Row],[Column31]])</f>
        <v>2.8888888888888888</v>
      </c>
      <c r="DR18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89" s="108" t="e">
        <f>AVERAGE(Table1104611172[[#This Row],[Column6]],Table1104611172[[#This Row],[Column15]],Table1104611172[[#This Row],[Column24]],Table1104611172[[#This Row],[Column33]])</f>
        <v>#REF!</v>
      </c>
      <c r="DT189" s="112"/>
      <c r="DU18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8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89" s="108"/>
      <c r="DX189" s="108">
        <f>'R P -4'!CT189</f>
        <v>0</v>
      </c>
      <c r="DY189" s="107" t="e">
        <f>AVERAGE('Reflection -3'!CO189,'Reflection -2'!CN189,'R P -4'!CT189,'R P - 3'!CS189,'R P- 2'!CS189,#REF!)</f>
        <v>#REF!</v>
      </c>
      <c r="DZ189" s="107" t="e">
        <f>AVERAGE('Reflection -3'!CP189,'Reflection -2'!CO189,'R P- 2'!CT189,#REF!)</f>
        <v>#REF!</v>
      </c>
    </row>
    <row r="190" spans="1:130" ht="23.1" customHeight="1" x14ac:dyDescent="0.3">
      <c r="A190" s="5">
        <v>187</v>
      </c>
      <c r="B190" s="5" t="s">
        <v>411</v>
      </c>
      <c r="C190" s="14" t="s">
        <v>412</v>
      </c>
      <c r="D190" s="5" t="s">
        <v>541</v>
      </c>
      <c r="E190" s="5" t="s">
        <v>492</v>
      </c>
      <c r="F190" s="5" t="str">
        <f>REPT(CHAR(160),10)&amp;Table1104611172[[#This Row],[Column1]]</f>
        <v>          C</v>
      </c>
      <c r="G190" s="107"/>
      <c r="H190" s="107">
        <f>'RP 1'!Q189</f>
        <v>3.8</v>
      </c>
      <c r="I190" s="107">
        <f>'RP 1'!W189</f>
        <v>3</v>
      </c>
      <c r="J190" s="107" t="e">
        <f>'RP 1'!#REF!</f>
        <v>#REF!</v>
      </c>
      <c r="K190" s="107" t="e">
        <f>'RP 1'!#REF!</f>
        <v>#REF!</v>
      </c>
      <c r="L190" s="107"/>
      <c r="M190" s="107">
        <f>'RP 1'!AU189</f>
        <v>3</v>
      </c>
      <c r="N190" s="107">
        <f>'RP 1'!AZ189</f>
        <v>3</v>
      </c>
      <c r="O190" s="107">
        <f>'RP 1'!BG189</f>
        <v>0</v>
      </c>
      <c r="P190" s="109"/>
      <c r="Q190" s="107"/>
      <c r="R190" s="107">
        <f>'R P- 2'!Q189</f>
        <v>2.2000000000000002</v>
      </c>
      <c r="S190" s="107">
        <f>'R P- 2'!W189</f>
        <v>2</v>
      </c>
      <c r="T190" s="107">
        <f>'R P- 2'!AC189</f>
        <v>2</v>
      </c>
      <c r="U190" s="107">
        <f>'R P- 2'!AI189</f>
        <v>2</v>
      </c>
      <c r="V190" s="107"/>
      <c r="W190" s="107">
        <f>'R P- 2'!AU189</f>
        <v>2</v>
      </c>
      <c r="X190" s="107">
        <f>'R P- 2'!BA189</f>
        <v>1.8333333333333333</v>
      </c>
      <c r="Y190" s="107">
        <f>'R P- 2'!BG189</f>
        <v>2</v>
      </c>
      <c r="Z190" s="109"/>
      <c r="AA190" s="107"/>
      <c r="AB190" s="107">
        <f>'R P - 3'!Q189</f>
        <v>2</v>
      </c>
      <c r="AC190" s="107">
        <f>'R P - 3'!W189</f>
        <v>2</v>
      </c>
      <c r="AD190" s="107">
        <f>'R P - 3'!AC189</f>
        <v>1</v>
      </c>
      <c r="AE190" s="107">
        <f>'R P - 3'!AI189</f>
        <v>1.3333333333333333</v>
      </c>
      <c r="AF190" s="107"/>
      <c r="AG190" s="107">
        <f>'R P - 3'!AU189</f>
        <v>2</v>
      </c>
      <c r="AH190" s="107">
        <f>'R P - 3'!BA189</f>
        <v>2</v>
      </c>
      <c r="AI190" s="107">
        <f>'R P - 3'!BG189</f>
        <v>2</v>
      </c>
      <c r="AJ190" s="109"/>
      <c r="AK190" s="107"/>
      <c r="AL190" s="107" t="str">
        <f>'R P -4'!Q189</f>
        <v>0</v>
      </c>
      <c r="AM190" s="107" t="str">
        <f>'R P -4'!W189</f>
        <v>0</v>
      </c>
      <c r="AN190" s="107" t="str">
        <f>'R P -4'!AC189</f>
        <v>0</v>
      </c>
      <c r="AO190" s="107" t="str">
        <f>'R P -4'!AI189</f>
        <v>0</v>
      </c>
      <c r="AP190" s="107"/>
      <c r="AQ190" s="107" t="str">
        <f>'R P -4'!AU189</f>
        <v>0</v>
      </c>
      <c r="AR190" s="107" t="str">
        <f>'R P -4'!BA189</f>
        <v>0</v>
      </c>
      <c r="AS190" s="107" t="str">
        <f>'R P -4'!BG189</f>
        <v>0</v>
      </c>
      <c r="AT190" s="109"/>
      <c r="AU190" s="107"/>
      <c r="AV190" s="107" t="str">
        <f>'Reflection -1 '!R189</f>
        <v>0</v>
      </c>
      <c r="AW190" s="107"/>
      <c r="AX190" s="107"/>
      <c r="AY190" s="107"/>
      <c r="AZ190" s="107"/>
      <c r="BA190" s="107"/>
      <c r="BB190" s="107" t="str">
        <f>'Reflection -1 '!BB189</f>
        <v>0</v>
      </c>
      <c r="BC190" s="109"/>
      <c r="BD190" s="107"/>
      <c r="BE190" s="107" t="str">
        <f>'Reflection -2'!Q189</f>
        <v>0</v>
      </c>
      <c r="BF190" s="107"/>
      <c r="BG190" s="107"/>
      <c r="BH190" s="107"/>
      <c r="BI190" s="107"/>
      <c r="BJ190" s="107"/>
      <c r="BK190" s="107" t="str">
        <f>'Reflection -2'!BA189</f>
        <v>0</v>
      </c>
      <c r="BL190" s="109"/>
      <c r="BM190" s="107"/>
      <c r="BN190" s="107" t="str">
        <f>'Reflection -3'!Q189</f>
        <v>0</v>
      </c>
      <c r="BO190" s="107"/>
      <c r="BP190" s="107"/>
      <c r="BQ190" s="107"/>
      <c r="BR190" s="107"/>
      <c r="BS190" s="107"/>
      <c r="BT190" s="107" t="str">
        <f>'Reflection -3'!BA189</f>
        <v>0</v>
      </c>
      <c r="BU190" s="109"/>
      <c r="BV190" s="107"/>
      <c r="BW190" s="107" t="str">
        <f>'Reflection -3'!Q189</f>
        <v>0</v>
      </c>
      <c r="BX190" s="107"/>
      <c r="BY190" s="107"/>
      <c r="BZ190" s="107"/>
      <c r="CA190" s="107"/>
      <c r="CB190" s="107"/>
      <c r="CC190" s="107" t="str">
        <f>'Reflection -4'!BA189</f>
        <v>0</v>
      </c>
      <c r="CD190" s="109"/>
      <c r="CE190" s="107"/>
      <c r="CF190" s="107"/>
      <c r="CG190" s="107"/>
      <c r="CH190" s="107">
        <f>Table121516589[[#This Row],[Column30]]</f>
        <v>0</v>
      </c>
      <c r="CI190" s="107"/>
      <c r="CJ190" s="107"/>
      <c r="CK190" s="107">
        <f>Table121516589[[#This Row],[Column48]]</f>
        <v>0</v>
      </c>
      <c r="CL190" s="107">
        <f>Table121516589[[#This Row],[Column54]]</f>
        <v>0</v>
      </c>
      <c r="CM190" s="109"/>
      <c r="CN190" s="107"/>
      <c r="CO190" s="107"/>
      <c r="CP190" s="107"/>
      <c r="CQ190" s="107" t="e">
        <f>#REF!</f>
        <v>#REF!</v>
      </c>
      <c r="CR190" s="107"/>
      <c r="CS190" s="107"/>
      <c r="CT190" s="107" t="e">
        <f>#REF!</f>
        <v>#REF!</v>
      </c>
      <c r="CU190" s="107" t="e">
        <f>#REF!</f>
        <v>#REF!</v>
      </c>
      <c r="CV190" s="109"/>
      <c r="CW190" s="107"/>
      <c r="CX190" s="107"/>
      <c r="CY190" s="107"/>
      <c r="CZ190" s="107" t="e">
        <f>#REF!</f>
        <v>#REF!</v>
      </c>
      <c r="DA190" s="107"/>
      <c r="DB190" s="107"/>
      <c r="DC190" s="107" t="e">
        <f>#REF!</f>
        <v>#REF!</v>
      </c>
      <c r="DD190" s="107" t="e">
        <f>#REF!</f>
        <v>#REF!</v>
      </c>
      <c r="DE190" s="109"/>
      <c r="DF190" s="107"/>
      <c r="DG190" s="107"/>
      <c r="DH190" s="107"/>
      <c r="DI190" s="107">
        <f>'D W-4'!AS188</f>
        <v>0</v>
      </c>
      <c r="DJ190" s="107"/>
      <c r="DK190" s="107"/>
      <c r="DL190" s="107"/>
      <c r="DM190" s="107" t="e">
        <f>#REF!</f>
        <v>#REF!</v>
      </c>
      <c r="DN190" s="109"/>
      <c r="DO190" s="112">
        <v>0</v>
      </c>
      <c r="DP19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2.6666666666666665</v>
      </c>
      <c r="DQ190" s="107">
        <f>AVERAGE(Table1104611172[[#This Row],[Column4]],Table1104611172[[#This Row],[Column13]],Table1104611172[[#This Row],[Column22]],Table1104611172[[#This Row],[Column31]])</f>
        <v>2.3333333333333335</v>
      </c>
      <c r="DR19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0" s="107" t="e">
        <f>AVERAGE(Table1104611172[[#This Row],[Column6]],Table1104611172[[#This Row],[Column15]],Table1104611172[[#This Row],[Column24]],Table1104611172[[#This Row],[Column33]])</f>
        <v>#REF!</v>
      </c>
      <c r="DT190" s="112"/>
      <c r="DU19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0" s="108"/>
      <c r="DX190" s="108">
        <f>'R P -4'!CT190</f>
        <v>0</v>
      </c>
      <c r="DY190" s="108" t="e">
        <f>AVERAGE('Reflection -3'!CO190,'Reflection -2'!CN190,'R P -4'!CT190,'R P - 3'!CS190,'R P- 2'!CS190,#REF!)</f>
        <v>#REF!</v>
      </c>
      <c r="DZ190" s="108" t="e">
        <f>AVERAGE('Reflection -3'!CP190,'Reflection -2'!CO190,'R P- 2'!CT190,#REF!)</f>
        <v>#REF!</v>
      </c>
    </row>
    <row r="191" spans="1:130" ht="23.1" customHeight="1" x14ac:dyDescent="0.3">
      <c r="A191" s="5">
        <v>188</v>
      </c>
      <c r="B191" s="5" t="s">
        <v>147</v>
      </c>
      <c r="C191" s="14" t="s">
        <v>148</v>
      </c>
      <c r="D191" s="5" t="s">
        <v>541</v>
      </c>
      <c r="E191" s="5" t="s">
        <v>34</v>
      </c>
      <c r="F191" s="5" t="str">
        <f>REPT(CHAR(160),10)&amp;Table1104611172[[#This Row],[Column1]]</f>
        <v>          A</v>
      </c>
      <c r="G191" s="108"/>
      <c r="H191" s="108">
        <f>'RP 1'!Q190</f>
        <v>3</v>
      </c>
      <c r="I191" s="108">
        <f>'RP 1'!W190</f>
        <v>4</v>
      </c>
      <c r="J191" s="108" t="e">
        <f>'RP 1'!#REF!</f>
        <v>#REF!</v>
      </c>
      <c r="K191" s="108" t="e">
        <f>'RP 1'!#REF!</f>
        <v>#REF!</v>
      </c>
      <c r="L191" s="108"/>
      <c r="M191" s="108">
        <f>'RP 1'!AU190</f>
        <v>1</v>
      </c>
      <c r="N191" s="108">
        <f>'RP 1'!AZ190</f>
        <v>3</v>
      </c>
      <c r="O191" s="108">
        <f>'RP 1'!BG190</f>
        <v>0</v>
      </c>
      <c r="P191" s="116"/>
      <c r="Q191" s="108"/>
      <c r="R191" s="108">
        <f>'R P- 2'!Q190</f>
        <v>3</v>
      </c>
      <c r="S191" s="108">
        <f>'R P- 2'!W190</f>
        <v>4</v>
      </c>
      <c r="T191" s="108">
        <f>'R P- 2'!AC190</f>
        <v>3</v>
      </c>
      <c r="U191" s="108">
        <f>'R P- 2'!AI190</f>
        <v>4</v>
      </c>
      <c r="V191" s="108"/>
      <c r="W191" s="108">
        <f>'R P- 2'!AU190</f>
        <v>1</v>
      </c>
      <c r="X191" s="108">
        <f>'R P- 2'!BA190</f>
        <v>3.5</v>
      </c>
      <c r="Y191" s="108">
        <f>'R P- 2'!BG190</f>
        <v>4</v>
      </c>
      <c r="Z191" s="116"/>
      <c r="AA191" s="108"/>
      <c r="AB191" s="108">
        <f>'R P - 3'!Q190</f>
        <v>0.6</v>
      </c>
      <c r="AC191" s="108">
        <f>'R P - 3'!W190</f>
        <v>0</v>
      </c>
      <c r="AD191" s="108">
        <f>'R P - 3'!AC190</f>
        <v>0</v>
      </c>
      <c r="AE191" s="108">
        <f>'R P - 3'!AI190</f>
        <v>0</v>
      </c>
      <c r="AF191" s="108"/>
      <c r="AG191" s="108">
        <f>'R P - 3'!AU190</f>
        <v>0</v>
      </c>
      <c r="AH191" s="108">
        <f>'R P - 3'!BA190</f>
        <v>0</v>
      </c>
      <c r="AI191" s="108">
        <f>'R P - 3'!BG190</f>
        <v>0</v>
      </c>
      <c r="AJ191" s="116"/>
      <c r="AK191" s="108"/>
      <c r="AL191" s="108">
        <f>'R P -4'!Q190</f>
        <v>2.2000000000000002</v>
      </c>
      <c r="AM191" s="108">
        <f>'R P -4'!W190</f>
        <v>3</v>
      </c>
      <c r="AN191" s="108">
        <f>'R P -4'!AC190</f>
        <v>2.5</v>
      </c>
      <c r="AO191" s="108">
        <f>'R P -4'!AI190</f>
        <v>2</v>
      </c>
      <c r="AP191" s="108"/>
      <c r="AQ191" s="108">
        <f>'R P -4'!AU190</f>
        <v>3.6666666666666665</v>
      </c>
      <c r="AR191" s="108">
        <f>'R P -4'!BA190</f>
        <v>2</v>
      </c>
      <c r="AS191" s="108">
        <f>'R P -4'!BG190</f>
        <v>3</v>
      </c>
      <c r="AT191" s="116"/>
      <c r="AU191" s="108"/>
      <c r="AV191" s="108">
        <f>'Reflection -1 '!R190</f>
        <v>2.3333333333333335</v>
      </c>
      <c r="AW191" s="108"/>
      <c r="AX191" s="108"/>
      <c r="AY191" s="108"/>
      <c r="AZ191" s="108"/>
      <c r="BA191" s="108"/>
      <c r="BB191" s="108">
        <f>'Reflection -1 '!BB190</f>
        <v>3.5</v>
      </c>
      <c r="BC191" s="116"/>
      <c r="BD191" s="108"/>
      <c r="BE191" s="108">
        <f>'Reflection -2'!Q190</f>
        <v>3</v>
      </c>
      <c r="BF191" s="108"/>
      <c r="BG191" s="108"/>
      <c r="BH191" s="108"/>
      <c r="BI191" s="108"/>
      <c r="BJ191" s="108"/>
      <c r="BK191" s="108">
        <f>'Reflection -2'!BA190</f>
        <v>2.5</v>
      </c>
      <c r="BL191" s="116"/>
      <c r="BM191" s="108"/>
      <c r="BN191" s="108">
        <f>'Reflection -3'!Q190</f>
        <v>3</v>
      </c>
      <c r="BO191" s="108"/>
      <c r="BP191" s="108"/>
      <c r="BQ191" s="108"/>
      <c r="BR191" s="108"/>
      <c r="BS191" s="108"/>
      <c r="BT191" s="108">
        <f>'Reflection -3'!BA190</f>
        <v>1.6666666666666667</v>
      </c>
      <c r="BU191" s="116"/>
      <c r="BV191" s="108"/>
      <c r="BW191" s="108">
        <f>'Reflection -3'!Q190</f>
        <v>3</v>
      </c>
      <c r="BX191" s="108"/>
      <c r="BY191" s="108"/>
      <c r="BZ191" s="108"/>
      <c r="CA191" s="108"/>
      <c r="CB191" s="108"/>
      <c r="CC191" s="108">
        <f>'Reflection -4'!BA190</f>
        <v>2.5</v>
      </c>
      <c r="CD191" s="116"/>
      <c r="CE191" s="108"/>
      <c r="CF191" s="108"/>
      <c r="CG191" s="108"/>
      <c r="CH191" s="108">
        <f>Table121516589[[#This Row],[Column30]]</f>
        <v>0</v>
      </c>
      <c r="CI191" s="108"/>
      <c r="CJ191" s="108"/>
      <c r="CK191" s="108">
        <f>Table121516589[[#This Row],[Column48]]</f>
        <v>0</v>
      </c>
      <c r="CL191" s="108">
        <f>Table121516589[[#This Row],[Column54]]</f>
        <v>0</v>
      </c>
      <c r="CM191" s="116"/>
      <c r="CN191" s="108"/>
      <c r="CO191" s="108"/>
      <c r="CP191" s="108"/>
      <c r="CQ191" s="108" t="e">
        <f>#REF!</f>
        <v>#REF!</v>
      </c>
      <c r="CR191" s="108"/>
      <c r="CS191" s="108"/>
      <c r="CT191" s="108" t="e">
        <f>#REF!</f>
        <v>#REF!</v>
      </c>
      <c r="CU191" s="108" t="e">
        <f>#REF!</f>
        <v>#REF!</v>
      </c>
      <c r="CV191" s="116"/>
      <c r="CW191" s="108"/>
      <c r="CX191" s="108"/>
      <c r="CY191" s="108"/>
      <c r="CZ191" s="108" t="e">
        <f>#REF!</f>
        <v>#REF!</v>
      </c>
      <c r="DA191" s="108"/>
      <c r="DB191" s="108"/>
      <c r="DC191" s="108" t="e">
        <f>#REF!</f>
        <v>#REF!</v>
      </c>
      <c r="DD191" s="108" t="e">
        <f>#REF!</f>
        <v>#REF!</v>
      </c>
      <c r="DE191" s="116"/>
      <c r="DF191" s="108"/>
      <c r="DG191" s="108"/>
      <c r="DH191" s="108"/>
      <c r="DI191" s="108">
        <f>'D W-4'!AS189</f>
        <v>0</v>
      </c>
      <c r="DJ191" s="108"/>
      <c r="DK191" s="108"/>
      <c r="DL191" s="108"/>
      <c r="DM191" s="108" t="e">
        <f>#REF!</f>
        <v>#REF!</v>
      </c>
      <c r="DN191" s="116"/>
      <c r="DO191" s="112">
        <v>0</v>
      </c>
      <c r="DP19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2.5166666666666666</v>
      </c>
      <c r="DQ191" s="108">
        <f>AVERAGE(Table1104611172[[#This Row],[Column4]],Table1104611172[[#This Row],[Column13]],Table1104611172[[#This Row],[Column22]],Table1104611172[[#This Row],[Column31]])</f>
        <v>2.75</v>
      </c>
      <c r="DR19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1" s="108" t="e">
        <f>AVERAGE(Table1104611172[[#This Row],[Column6]],Table1104611172[[#This Row],[Column15]],Table1104611172[[#This Row],[Column24]],Table1104611172[[#This Row],[Column33]])</f>
        <v>#REF!</v>
      </c>
      <c r="DT191" s="112"/>
      <c r="DU19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1" s="108"/>
      <c r="DX191" s="108">
        <f>'R P -4'!CT191</f>
        <v>0</v>
      </c>
      <c r="DY191" s="107" t="e">
        <f>AVERAGE('Reflection -3'!CO191,'Reflection -2'!CN191,'R P -4'!CT191,'R P - 3'!CS191,'R P- 2'!CS191,#REF!)</f>
        <v>#REF!</v>
      </c>
      <c r="DZ191" s="107" t="e">
        <f>AVERAGE('Reflection -3'!CP191,'Reflection -2'!CO191,'R P- 2'!CT191,#REF!)</f>
        <v>#REF!</v>
      </c>
    </row>
    <row r="192" spans="1:130" ht="23.1" customHeight="1" x14ac:dyDescent="0.3">
      <c r="A192" s="5">
        <v>189</v>
      </c>
      <c r="B192" s="5" t="s">
        <v>413</v>
      </c>
      <c r="C192" s="14" t="s">
        <v>414</v>
      </c>
      <c r="D192" s="5" t="s">
        <v>449</v>
      </c>
      <c r="E192" s="5" t="s">
        <v>492</v>
      </c>
      <c r="F192" s="5" t="str">
        <f>REPT(CHAR(160),10)&amp;Table1104611172[[#This Row],[Column1]]</f>
        <v>          C</v>
      </c>
      <c r="G192" s="107"/>
      <c r="H192" s="107" t="str">
        <f>'RP 1'!Q191</f>
        <v>0</v>
      </c>
      <c r="I192" s="107" t="str">
        <f>'RP 1'!W191</f>
        <v>0</v>
      </c>
      <c r="J192" s="107" t="e">
        <f>'RP 1'!#REF!</f>
        <v>#REF!</v>
      </c>
      <c r="K192" s="107" t="e">
        <f>'RP 1'!#REF!</f>
        <v>#REF!</v>
      </c>
      <c r="L192" s="107"/>
      <c r="M192" s="107" t="str">
        <f>'RP 1'!AU191</f>
        <v>0</v>
      </c>
      <c r="N192" s="107" t="str">
        <f>'RP 1'!AZ191</f>
        <v>0</v>
      </c>
      <c r="O192" s="107" t="str">
        <f>'RP 1'!BG191</f>
        <v>0</v>
      </c>
      <c r="P192" s="109"/>
      <c r="Q192" s="107"/>
      <c r="R192" s="107" t="str">
        <f>'R P- 2'!Q191</f>
        <v>0</v>
      </c>
      <c r="S192" s="107" t="str">
        <f>'R P- 2'!W191</f>
        <v>0</v>
      </c>
      <c r="T192" s="107" t="str">
        <f>'R P- 2'!AC191</f>
        <v>0</v>
      </c>
      <c r="U192" s="107" t="str">
        <f>'R P- 2'!AI191</f>
        <v>0</v>
      </c>
      <c r="V192" s="107"/>
      <c r="W192" s="107" t="str">
        <f>'R P- 2'!AU191</f>
        <v>0</v>
      </c>
      <c r="X192" s="107" t="str">
        <f>'R P- 2'!BA191</f>
        <v>0</v>
      </c>
      <c r="Y192" s="107" t="str">
        <f>'R P- 2'!BG191</f>
        <v>0</v>
      </c>
      <c r="Z192" s="109"/>
      <c r="AA192" s="107"/>
      <c r="AB192" s="107" t="str">
        <f>'R P - 3'!Q191</f>
        <v>0</v>
      </c>
      <c r="AC192" s="107" t="str">
        <f>'R P - 3'!W191</f>
        <v>0</v>
      </c>
      <c r="AD192" s="107">
        <f>'R P - 3'!AC191</f>
        <v>0</v>
      </c>
      <c r="AE192" s="107" t="str">
        <f>'R P - 3'!AI191</f>
        <v>0</v>
      </c>
      <c r="AF192" s="107"/>
      <c r="AG192" s="107" t="str">
        <f>'R P - 3'!AU191</f>
        <v>0</v>
      </c>
      <c r="AH192" s="107" t="str">
        <f>'R P - 3'!BA191</f>
        <v>0</v>
      </c>
      <c r="AI192" s="107" t="str">
        <f>'R P - 3'!BG191</f>
        <v>0</v>
      </c>
      <c r="AJ192" s="109"/>
      <c r="AK192" s="107"/>
      <c r="AL192" s="107" t="str">
        <f>'R P -4'!Q191</f>
        <v>0</v>
      </c>
      <c r="AM192" s="107" t="str">
        <f>'R P -4'!W191</f>
        <v>0</v>
      </c>
      <c r="AN192" s="107" t="str">
        <f>'R P -4'!AC191</f>
        <v>0</v>
      </c>
      <c r="AO192" s="107" t="str">
        <f>'R P -4'!AI191</f>
        <v>0</v>
      </c>
      <c r="AP192" s="107"/>
      <c r="AQ192" s="107" t="str">
        <f>'R P -4'!AU191</f>
        <v>0</v>
      </c>
      <c r="AR192" s="107" t="str">
        <f>'R P -4'!BA191</f>
        <v>0</v>
      </c>
      <c r="AS192" s="107" t="str">
        <f>'R P -4'!BG191</f>
        <v>0</v>
      </c>
      <c r="AT192" s="109"/>
      <c r="AU192" s="107"/>
      <c r="AV192" s="107" t="str">
        <f>'Reflection -1 '!R191</f>
        <v>0</v>
      </c>
      <c r="AW192" s="107"/>
      <c r="AX192" s="107"/>
      <c r="AY192" s="107"/>
      <c r="AZ192" s="107"/>
      <c r="BA192" s="107"/>
      <c r="BB192" s="107" t="str">
        <f>'Reflection -1 '!BB191</f>
        <v>0</v>
      </c>
      <c r="BC192" s="109"/>
      <c r="BD192" s="107"/>
      <c r="BE192" s="107" t="str">
        <f>'Reflection -2'!Q191</f>
        <v>0</v>
      </c>
      <c r="BF192" s="107"/>
      <c r="BG192" s="107"/>
      <c r="BH192" s="107"/>
      <c r="BI192" s="107"/>
      <c r="BJ192" s="107"/>
      <c r="BK192" s="107" t="str">
        <f>'Reflection -2'!BA191</f>
        <v>0</v>
      </c>
      <c r="BL192" s="109"/>
      <c r="BM192" s="107"/>
      <c r="BN192" s="107" t="str">
        <f>'Reflection -3'!Q191</f>
        <v>0</v>
      </c>
      <c r="BO192" s="107"/>
      <c r="BP192" s="107"/>
      <c r="BQ192" s="107"/>
      <c r="BR192" s="107"/>
      <c r="BS192" s="107"/>
      <c r="BT192" s="107" t="str">
        <f>'Reflection -3'!BA191</f>
        <v>0</v>
      </c>
      <c r="BU192" s="109"/>
      <c r="BV192" s="107"/>
      <c r="BW192" s="107" t="str">
        <f>'Reflection -3'!Q191</f>
        <v>0</v>
      </c>
      <c r="BX192" s="107"/>
      <c r="BY192" s="107"/>
      <c r="BZ192" s="107"/>
      <c r="CA192" s="107"/>
      <c r="CB192" s="107"/>
      <c r="CC192" s="107" t="str">
        <f>'Reflection -4'!BA191</f>
        <v>0</v>
      </c>
      <c r="CD192" s="109"/>
      <c r="CE192" s="107"/>
      <c r="CF192" s="107"/>
      <c r="CG192" s="107"/>
      <c r="CH192" s="107">
        <f>Table121516589[[#This Row],[Column30]]</f>
        <v>0</v>
      </c>
      <c r="CI192" s="107"/>
      <c r="CJ192" s="107"/>
      <c r="CK192" s="107">
        <f>Table121516589[[#This Row],[Column48]]</f>
        <v>0</v>
      </c>
      <c r="CL192" s="107">
        <f>Table121516589[[#This Row],[Column54]]</f>
        <v>0</v>
      </c>
      <c r="CM192" s="109"/>
      <c r="CN192" s="107"/>
      <c r="CO192" s="107"/>
      <c r="CP192" s="107"/>
      <c r="CQ192" s="107" t="e">
        <f>#REF!</f>
        <v>#REF!</v>
      </c>
      <c r="CR192" s="107"/>
      <c r="CS192" s="107"/>
      <c r="CT192" s="107" t="e">
        <f>#REF!</f>
        <v>#REF!</v>
      </c>
      <c r="CU192" s="107" t="e">
        <f>#REF!</f>
        <v>#REF!</v>
      </c>
      <c r="CV192" s="109"/>
      <c r="CW192" s="107"/>
      <c r="CX192" s="107"/>
      <c r="CY192" s="107"/>
      <c r="CZ192" s="107" t="e">
        <f>#REF!</f>
        <v>#REF!</v>
      </c>
      <c r="DA192" s="107"/>
      <c r="DB192" s="107"/>
      <c r="DC192" s="107" t="e">
        <f>#REF!</f>
        <v>#REF!</v>
      </c>
      <c r="DD192" s="107" t="e">
        <f>#REF!</f>
        <v>#REF!</v>
      </c>
      <c r="DE192" s="109"/>
      <c r="DF192" s="107"/>
      <c r="DG192" s="107"/>
      <c r="DH192" s="107"/>
      <c r="DI192" s="107">
        <f>'D W-4'!AS190</f>
        <v>0</v>
      </c>
      <c r="DJ192" s="107"/>
      <c r="DK192" s="107"/>
      <c r="DL192" s="107"/>
      <c r="DM192" s="107" t="e">
        <f>#REF!</f>
        <v>#REF!</v>
      </c>
      <c r="DN192" s="109"/>
      <c r="DO192" s="112">
        <v>0</v>
      </c>
      <c r="DP192" s="107" t="e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#DIV/0!</v>
      </c>
      <c r="DQ192" s="107" t="e">
        <f>AVERAGE(Table1104611172[[#This Row],[Column4]],Table1104611172[[#This Row],[Column13]],Table1104611172[[#This Row],[Column22]],Table1104611172[[#This Row],[Column31]])</f>
        <v>#DIV/0!</v>
      </c>
      <c r="DR19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2" s="107" t="e">
        <f>AVERAGE(Table1104611172[[#This Row],[Column6]],Table1104611172[[#This Row],[Column15]],Table1104611172[[#This Row],[Column24]],Table1104611172[[#This Row],[Column33]])</f>
        <v>#REF!</v>
      </c>
      <c r="DT192" s="112"/>
      <c r="DU19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2" s="108"/>
      <c r="DX192" s="108">
        <f>'R P -4'!CT192</f>
        <v>0</v>
      </c>
      <c r="DY192" s="108" t="e">
        <f>AVERAGE('Reflection -3'!CO192,'Reflection -2'!CN192,'R P -4'!CT192,'R P - 3'!CS192,'R P- 2'!CS192,#REF!)</f>
        <v>#REF!</v>
      </c>
      <c r="DZ192" s="108" t="e">
        <f>AVERAGE('Reflection -3'!CP192,'Reflection -2'!CO192,'R P- 2'!CT192,#REF!)</f>
        <v>#REF!</v>
      </c>
    </row>
    <row r="193" spans="1:130" ht="23.1" customHeight="1" x14ac:dyDescent="0.3">
      <c r="A193" s="5">
        <v>190</v>
      </c>
      <c r="B193" s="5" t="s">
        <v>415</v>
      </c>
      <c r="C193" s="14" t="s">
        <v>416</v>
      </c>
      <c r="D193" s="5" t="s">
        <v>541</v>
      </c>
      <c r="E193" s="5" t="s">
        <v>288</v>
      </c>
      <c r="F193" s="5" t="str">
        <f>REPT(CHAR(160),10)&amp;Table1104611172[[#This Row],[Column1]]</f>
        <v>          D</v>
      </c>
      <c r="G193" s="108"/>
      <c r="H193" s="108">
        <f>'RP 1'!Q192</f>
        <v>3.2</v>
      </c>
      <c r="I193" s="108">
        <f>'RP 1'!W192</f>
        <v>3</v>
      </c>
      <c r="J193" s="108" t="e">
        <f>'RP 1'!#REF!</f>
        <v>#REF!</v>
      </c>
      <c r="K193" s="108" t="e">
        <f>'RP 1'!#REF!</f>
        <v>#REF!</v>
      </c>
      <c r="L193" s="108"/>
      <c r="M193" s="108">
        <f>'RP 1'!AU192</f>
        <v>3</v>
      </c>
      <c r="N193" s="108">
        <f>'RP 1'!AZ192</f>
        <v>4</v>
      </c>
      <c r="O193" s="108">
        <f>'RP 1'!BG192</f>
        <v>0</v>
      </c>
      <c r="P193" s="116"/>
      <c r="Q193" s="108"/>
      <c r="R193" s="108">
        <f>'R P- 2'!Q192</f>
        <v>2.8</v>
      </c>
      <c r="S193" s="108">
        <f>'R P- 2'!W192</f>
        <v>3</v>
      </c>
      <c r="T193" s="108">
        <f>'R P- 2'!AC192</f>
        <v>2.5</v>
      </c>
      <c r="U193" s="108">
        <f>'R P- 2'!AI192</f>
        <v>2</v>
      </c>
      <c r="V193" s="108"/>
      <c r="W193" s="108">
        <f>'R P- 2'!AU192</f>
        <v>2</v>
      </c>
      <c r="X193" s="108">
        <f>'R P- 2'!BA192</f>
        <v>2.6666666666666665</v>
      </c>
      <c r="Y193" s="108">
        <f>'R P- 2'!BG192</f>
        <v>2</v>
      </c>
      <c r="Z193" s="116"/>
      <c r="AA193" s="108"/>
      <c r="AB193" s="108">
        <f>'R P - 3'!Q192</f>
        <v>2.6</v>
      </c>
      <c r="AC193" s="108">
        <f>'R P - 3'!W192</f>
        <v>2</v>
      </c>
      <c r="AD193" s="108">
        <f>'R P - 3'!AC192</f>
        <v>1</v>
      </c>
      <c r="AE193" s="108">
        <f>'R P - 3'!AI192</f>
        <v>1.3333333333333333</v>
      </c>
      <c r="AF193" s="108"/>
      <c r="AG193" s="108">
        <f>'R P - 3'!AU192</f>
        <v>2</v>
      </c>
      <c r="AH193" s="108">
        <f>'R P - 3'!BA192</f>
        <v>2</v>
      </c>
      <c r="AI193" s="108">
        <f>'R P - 3'!BG192</f>
        <v>2</v>
      </c>
      <c r="AJ193" s="116"/>
      <c r="AK193" s="108"/>
      <c r="AL193" s="108">
        <f>'R P -4'!Q192</f>
        <v>3.2</v>
      </c>
      <c r="AM193" s="108">
        <f>'R P -4'!W192</f>
        <v>2.3333333333333335</v>
      </c>
      <c r="AN193" s="108">
        <f>'R P -4'!AC192</f>
        <v>2.5</v>
      </c>
      <c r="AO193" s="108">
        <f>'R P -4'!AI192</f>
        <v>1</v>
      </c>
      <c r="AP193" s="108"/>
      <c r="AQ193" s="108">
        <f>'R P -4'!AU192</f>
        <v>3</v>
      </c>
      <c r="AR193" s="108">
        <f>'R P -4'!BA192</f>
        <v>2.6666666666666665</v>
      </c>
      <c r="AS193" s="108">
        <f>'R P -4'!BG192</f>
        <v>1.5</v>
      </c>
      <c r="AT193" s="116"/>
      <c r="AU193" s="108"/>
      <c r="AV193" s="108" t="str">
        <f>'Reflection -1 '!R192</f>
        <v>0</v>
      </c>
      <c r="AW193" s="108"/>
      <c r="AX193" s="108"/>
      <c r="AY193" s="108"/>
      <c r="AZ193" s="108"/>
      <c r="BA193" s="108"/>
      <c r="BB193" s="108" t="str">
        <f>'Reflection -1 '!BB192</f>
        <v>0</v>
      </c>
      <c r="BC193" s="116"/>
      <c r="BD193" s="108"/>
      <c r="BE193" s="108">
        <f>'Reflection -2'!Q192</f>
        <v>2.6666666666666665</v>
      </c>
      <c r="BF193" s="108"/>
      <c r="BG193" s="108"/>
      <c r="BH193" s="108"/>
      <c r="BI193" s="108"/>
      <c r="BJ193" s="108"/>
      <c r="BK193" s="108">
        <f>'Reflection -2'!BA192</f>
        <v>3</v>
      </c>
      <c r="BL193" s="116"/>
      <c r="BM193" s="108"/>
      <c r="BN193" s="108">
        <f>'Reflection -3'!Q192</f>
        <v>3.3333333333333335</v>
      </c>
      <c r="BO193" s="108"/>
      <c r="BP193" s="108"/>
      <c r="BQ193" s="108"/>
      <c r="BR193" s="108"/>
      <c r="BS193" s="108"/>
      <c r="BT193" s="108">
        <f>'Reflection -3'!BA192</f>
        <v>2</v>
      </c>
      <c r="BU193" s="116"/>
      <c r="BV193" s="108"/>
      <c r="BW193" s="108">
        <f>'Reflection -3'!Q192</f>
        <v>3.3333333333333335</v>
      </c>
      <c r="BX193" s="108"/>
      <c r="BY193" s="108"/>
      <c r="BZ193" s="108"/>
      <c r="CA193" s="108"/>
      <c r="CB193" s="108"/>
      <c r="CC193" s="108">
        <f>'Reflection -4'!BA192</f>
        <v>3</v>
      </c>
      <c r="CD193" s="116"/>
      <c r="CE193" s="108"/>
      <c r="CF193" s="108"/>
      <c r="CG193" s="108"/>
      <c r="CH193" s="108">
        <f>Table121516589[[#This Row],[Column30]]</f>
        <v>0</v>
      </c>
      <c r="CI193" s="108"/>
      <c r="CJ193" s="108"/>
      <c r="CK193" s="108">
        <f>Table121516589[[#This Row],[Column48]]</f>
        <v>0</v>
      </c>
      <c r="CL193" s="108">
        <f>Table121516589[[#This Row],[Column54]]</f>
        <v>0</v>
      </c>
      <c r="CM193" s="116"/>
      <c r="CN193" s="108"/>
      <c r="CO193" s="108"/>
      <c r="CP193" s="108"/>
      <c r="CQ193" s="108" t="e">
        <f>#REF!</f>
        <v>#REF!</v>
      </c>
      <c r="CR193" s="108"/>
      <c r="CS193" s="108"/>
      <c r="CT193" s="108" t="e">
        <f>#REF!</f>
        <v>#REF!</v>
      </c>
      <c r="CU193" s="108" t="e">
        <f>#REF!</f>
        <v>#REF!</v>
      </c>
      <c r="CV193" s="116"/>
      <c r="CW193" s="108"/>
      <c r="CX193" s="108"/>
      <c r="CY193" s="108"/>
      <c r="CZ193" s="108" t="e">
        <f>#REF!</f>
        <v>#REF!</v>
      </c>
      <c r="DA193" s="108"/>
      <c r="DB193" s="108"/>
      <c r="DC193" s="108" t="e">
        <f>#REF!</f>
        <v>#REF!</v>
      </c>
      <c r="DD193" s="108" t="e">
        <f>#REF!</f>
        <v>#REF!</v>
      </c>
      <c r="DE193" s="116"/>
      <c r="DF193" s="108"/>
      <c r="DG193" s="108"/>
      <c r="DH193" s="108"/>
      <c r="DI193" s="108">
        <f>'D W-4'!AS191</f>
        <v>0</v>
      </c>
      <c r="DJ193" s="108"/>
      <c r="DK193" s="108"/>
      <c r="DL193" s="108"/>
      <c r="DM193" s="108" t="e">
        <f>#REF!</f>
        <v>#REF!</v>
      </c>
      <c r="DN193" s="116"/>
      <c r="DO193" s="112">
        <v>0</v>
      </c>
      <c r="DP19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3.019047619047619</v>
      </c>
      <c r="DQ193" s="108">
        <f>AVERAGE(Table1104611172[[#This Row],[Column4]],Table1104611172[[#This Row],[Column13]],Table1104611172[[#This Row],[Column22]],Table1104611172[[#This Row],[Column31]])</f>
        <v>2.5833333333333335</v>
      </c>
      <c r="DR19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3" s="108" t="e">
        <f>AVERAGE(Table1104611172[[#This Row],[Column6]],Table1104611172[[#This Row],[Column15]],Table1104611172[[#This Row],[Column24]],Table1104611172[[#This Row],[Column33]])</f>
        <v>#REF!</v>
      </c>
      <c r="DT193" s="112"/>
      <c r="DU19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3" s="108"/>
      <c r="DX193" s="108">
        <f>'R P -4'!CT193</f>
        <v>0</v>
      </c>
      <c r="DY193" s="107" t="e">
        <f>AVERAGE('Reflection -3'!CO193,'Reflection -2'!CN193,'R P -4'!CT193,'R P - 3'!CS193,'R P- 2'!CS193,#REF!)</f>
        <v>#REF!</v>
      </c>
      <c r="DZ193" s="107" t="e">
        <f>AVERAGE('Reflection -3'!CP193,'Reflection -2'!CO193,'R P- 2'!CT193,#REF!)</f>
        <v>#REF!</v>
      </c>
    </row>
    <row r="194" spans="1:130" ht="23.1" customHeight="1" x14ac:dyDescent="0.3">
      <c r="A194" s="5">
        <v>191</v>
      </c>
      <c r="B194" s="5" t="s">
        <v>417</v>
      </c>
      <c r="C194" s="14" t="s">
        <v>418</v>
      </c>
      <c r="D194" s="5" t="s">
        <v>449</v>
      </c>
      <c r="E194" s="5" t="s">
        <v>492</v>
      </c>
      <c r="F194" s="5" t="str">
        <f>REPT(CHAR(160),10)&amp;Table1104611172[[#This Row],[Column1]]</f>
        <v>          C</v>
      </c>
      <c r="G194" s="107"/>
      <c r="H194" s="107">
        <f>'RP 1'!Q193</f>
        <v>3</v>
      </c>
      <c r="I194" s="107">
        <f>'RP 1'!W193</f>
        <v>2</v>
      </c>
      <c r="J194" s="107" t="e">
        <f>'RP 1'!#REF!</f>
        <v>#REF!</v>
      </c>
      <c r="K194" s="107" t="e">
        <f>'RP 1'!#REF!</f>
        <v>#REF!</v>
      </c>
      <c r="L194" s="107"/>
      <c r="M194" s="107">
        <f>'RP 1'!AU193</f>
        <v>3</v>
      </c>
      <c r="N194" s="107">
        <f>'RP 1'!AZ193</f>
        <v>3</v>
      </c>
      <c r="O194" s="107">
        <f>'RP 1'!BG193</f>
        <v>0</v>
      </c>
      <c r="P194" s="109"/>
      <c r="Q194" s="107"/>
      <c r="R194" s="107">
        <f>'R P- 2'!Q193</f>
        <v>3.6</v>
      </c>
      <c r="S194" s="107">
        <f>'R P- 2'!W193</f>
        <v>2</v>
      </c>
      <c r="T194" s="107">
        <f>'R P- 2'!AC193</f>
        <v>2.5</v>
      </c>
      <c r="U194" s="107">
        <f>'R P- 2'!AI193</f>
        <v>2</v>
      </c>
      <c r="V194" s="107"/>
      <c r="W194" s="107">
        <f>'R P- 2'!AU193</f>
        <v>3</v>
      </c>
      <c r="X194" s="107">
        <f>'R P- 2'!BA193</f>
        <v>1.8333333333333333</v>
      </c>
      <c r="Y194" s="107">
        <f>'R P- 2'!BG193</f>
        <v>5</v>
      </c>
      <c r="Z194" s="109"/>
      <c r="AA194" s="107"/>
      <c r="AB194" s="107">
        <f>'R P - 3'!Q193</f>
        <v>2</v>
      </c>
      <c r="AC194" s="107">
        <f>'R P - 3'!W193</f>
        <v>2</v>
      </c>
      <c r="AD194" s="107">
        <f>'R P - 3'!AC193</f>
        <v>1</v>
      </c>
      <c r="AE194" s="107">
        <f>'R P - 3'!AI193</f>
        <v>1.3333333333333333</v>
      </c>
      <c r="AF194" s="107"/>
      <c r="AG194" s="107">
        <f>'R P - 3'!AU193</f>
        <v>2</v>
      </c>
      <c r="AH194" s="107">
        <f>'R P - 3'!BA193</f>
        <v>2</v>
      </c>
      <c r="AI194" s="107">
        <f>'R P - 3'!BG193</f>
        <v>2</v>
      </c>
      <c r="AJ194" s="109"/>
      <c r="AK194" s="107"/>
      <c r="AL194" s="107" t="str">
        <f>'R P -4'!Q193</f>
        <v>0</v>
      </c>
      <c r="AM194" s="107" t="str">
        <f>'R P -4'!W193</f>
        <v>0</v>
      </c>
      <c r="AN194" s="107" t="str">
        <f>'R P -4'!AC193</f>
        <v>0</v>
      </c>
      <c r="AO194" s="107" t="str">
        <f>'R P -4'!AI193</f>
        <v>0</v>
      </c>
      <c r="AP194" s="107"/>
      <c r="AQ194" s="107" t="str">
        <f>'R P -4'!AU193</f>
        <v>0</v>
      </c>
      <c r="AR194" s="107" t="str">
        <f>'R P -4'!BA193</f>
        <v>0</v>
      </c>
      <c r="AS194" s="107" t="str">
        <f>'R P -4'!BG193</f>
        <v>0</v>
      </c>
      <c r="AT194" s="109"/>
      <c r="AU194" s="107"/>
      <c r="AV194" s="107" t="str">
        <f>'Reflection -1 '!R193</f>
        <v>0</v>
      </c>
      <c r="AW194" s="107"/>
      <c r="AX194" s="107"/>
      <c r="AY194" s="107"/>
      <c r="AZ194" s="107"/>
      <c r="BA194" s="107"/>
      <c r="BB194" s="107" t="str">
        <f>'Reflection -1 '!BB193</f>
        <v>0</v>
      </c>
      <c r="BC194" s="109"/>
      <c r="BD194" s="107"/>
      <c r="BE194" s="107" t="str">
        <f>'Reflection -2'!Q193</f>
        <v>0</v>
      </c>
      <c r="BF194" s="107"/>
      <c r="BG194" s="107"/>
      <c r="BH194" s="107"/>
      <c r="BI194" s="107"/>
      <c r="BJ194" s="107"/>
      <c r="BK194" s="107" t="str">
        <f>'Reflection -2'!BA193</f>
        <v>0</v>
      </c>
      <c r="BL194" s="109"/>
      <c r="BM194" s="107"/>
      <c r="BN194" s="107" t="str">
        <f>'Reflection -3'!Q193</f>
        <v>0</v>
      </c>
      <c r="BO194" s="107"/>
      <c r="BP194" s="107"/>
      <c r="BQ194" s="107"/>
      <c r="BR194" s="107"/>
      <c r="BS194" s="107"/>
      <c r="BT194" s="107" t="str">
        <f>'Reflection -3'!BA193</f>
        <v>0</v>
      </c>
      <c r="BU194" s="109"/>
      <c r="BV194" s="107"/>
      <c r="BW194" s="107" t="str">
        <f>'Reflection -3'!Q193</f>
        <v>0</v>
      </c>
      <c r="BX194" s="107"/>
      <c r="BY194" s="107"/>
      <c r="BZ194" s="107"/>
      <c r="CA194" s="107"/>
      <c r="CB194" s="107"/>
      <c r="CC194" s="107" t="str">
        <f>'Reflection -4'!BA193</f>
        <v>0</v>
      </c>
      <c r="CD194" s="109"/>
      <c r="CE194" s="107"/>
      <c r="CF194" s="107"/>
      <c r="CG194" s="107"/>
      <c r="CH194" s="107">
        <f>Table121516589[[#This Row],[Column30]]</f>
        <v>0</v>
      </c>
      <c r="CI194" s="107"/>
      <c r="CJ194" s="107"/>
      <c r="CK194" s="107">
        <f>Table121516589[[#This Row],[Column48]]</f>
        <v>0</v>
      </c>
      <c r="CL194" s="107">
        <f>Table121516589[[#This Row],[Column54]]</f>
        <v>0</v>
      </c>
      <c r="CM194" s="109"/>
      <c r="CN194" s="107"/>
      <c r="CO194" s="107"/>
      <c r="CP194" s="107"/>
      <c r="CQ194" s="107" t="e">
        <f>#REF!</f>
        <v>#REF!</v>
      </c>
      <c r="CR194" s="107"/>
      <c r="CS194" s="107"/>
      <c r="CT194" s="107" t="e">
        <f>#REF!</f>
        <v>#REF!</v>
      </c>
      <c r="CU194" s="107" t="e">
        <f>#REF!</f>
        <v>#REF!</v>
      </c>
      <c r="CV194" s="109"/>
      <c r="CW194" s="107"/>
      <c r="CX194" s="107"/>
      <c r="CY194" s="107"/>
      <c r="CZ194" s="107" t="e">
        <f>#REF!</f>
        <v>#REF!</v>
      </c>
      <c r="DA194" s="107"/>
      <c r="DB194" s="107"/>
      <c r="DC194" s="107" t="e">
        <f>#REF!</f>
        <v>#REF!</v>
      </c>
      <c r="DD194" s="107" t="e">
        <f>#REF!</f>
        <v>#REF!</v>
      </c>
      <c r="DE194" s="109"/>
      <c r="DF194" s="107"/>
      <c r="DG194" s="107"/>
      <c r="DH194" s="107"/>
      <c r="DI194" s="107">
        <f>'D W-4'!AS192</f>
        <v>0</v>
      </c>
      <c r="DJ194" s="107"/>
      <c r="DK194" s="107"/>
      <c r="DL194" s="107"/>
      <c r="DM194" s="107" t="e">
        <f>#REF!</f>
        <v>#REF!</v>
      </c>
      <c r="DN194" s="109"/>
      <c r="DO194" s="112">
        <v>0</v>
      </c>
      <c r="DP19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2.8666666666666667</v>
      </c>
      <c r="DQ194" s="107">
        <f>AVERAGE(Table1104611172[[#This Row],[Column4]],Table1104611172[[#This Row],[Column13]],Table1104611172[[#This Row],[Column22]],Table1104611172[[#This Row],[Column31]])</f>
        <v>2</v>
      </c>
      <c r="DR19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4" s="107" t="e">
        <f>AVERAGE(Table1104611172[[#This Row],[Column6]],Table1104611172[[#This Row],[Column15]],Table1104611172[[#This Row],[Column24]],Table1104611172[[#This Row],[Column33]])</f>
        <v>#REF!</v>
      </c>
      <c r="DT194" s="112"/>
      <c r="DU19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4" s="108"/>
      <c r="DX194" s="108">
        <f>'R P -4'!CT194</f>
        <v>0</v>
      </c>
      <c r="DY194" s="108" t="e">
        <f>AVERAGE('Reflection -3'!CO194,'Reflection -2'!CN194,'R P -4'!CT194,'R P - 3'!CS194,'R P- 2'!CS194,#REF!)</f>
        <v>#REF!</v>
      </c>
      <c r="DZ194" s="108" t="e">
        <f>AVERAGE('Reflection -3'!CP194,'Reflection -2'!CO194,'R P- 2'!CT194,#REF!)</f>
        <v>#REF!</v>
      </c>
    </row>
    <row r="195" spans="1:130" ht="23.1" customHeight="1" x14ac:dyDescent="0.3">
      <c r="A195" s="5">
        <v>192</v>
      </c>
      <c r="B195" s="5" t="s">
        <v>419</v>
      </c>
      <c r="C195" s="14" t="s">
        <v>420</v>
      </c>
      <c r="D195" s="5" t="s">
        <v>449</v>
      </c>
      <c r="E195" s="5" t="s">
        <v>492</v>
      </c>
      <c r="F195" s="5" t="str">
        <f>REPT(CHAR(160),10)&amp;Table1104611172[[#This Row],[Column1]]</f>
        <v>          C</v>
      </c>
      <c r="G195" s="108"/>
      <c r="H195" s="108">
        <f>'RP 1'!Q194</f>
        <v>2.8</v>
      </c>
      <c r="I195" s="108">
        <f>'RP 1'!W194</f>
        <v>3</v>
      </c>
      <c r="J195" s="108" t="e">
        <f>'RP 1'!#REF!</f>
        <v>#REF!</v>
      </c>
      <c r="K195" s="108" t="e">
        <f>'RP 1'!#REF!</f>
        <v>#REF!</v>
      </c>
      <c r="L195" s="108"/>
      <c r="M195" s="108">
        <f>'RP 1'!AU194</f>
        <v>3</v>
      </c>
      <c r="N195" s="108">
        <f>'RP 1'!AZ194</f>
        <v>3</v>
      </c>
      <c r="O195" s="108">
        <f>'RP 1'!BG194</f>
        <v>0</v>
      </c>
      <c r="P195" s="116"/>
      <c r="Q195" s="108"/>
      <c r="R195" s="108">
        <f>'R P- 2'!Q194</f>
        <v>3</v>
      </c>
      <c r="S195" s="108">
        <f>'R P- 2'!W194</f>
        <v>3</v>
      </c>
      <c r="T195" s="108">
        <f>'R P- 2'!AC194</f>
        <v>2</v>
      </c>
      <c r="U195" s="108">
        <f>'R P- 2'!AI194</f>
        <v>3.5</v>
      </c>
      <c r="V195" s="108"/>
      <c r="W195" s="108">
        <f>'R P- 2'!AU194</f>
        <v>3</v>
      </c>
      <c r="X195" s="108">
        <f>'R P- 2'!BA194</f>
        <v>3.0833333333333335</v>
      </c>
      <c r="Y195" s="108">
        <f>'R P- 2'!BG194</f>
        <v>4</v>
      </c>
      <c r="Z195" s="116"/>
      <c r="AA195" s="108"/>
      <c r="AB195" s="108" t="str">
        <f>'R P - 3'!Q194</f>
        <v>0</v>
      </c>
      <c r="AC195" s="108" t="str">
        <f>'R P - 3'!W194</f>
        <v>0</v>
      </c>
      <c r="AD195" s="108">
        <f>'R P - 3'!AC194</f>
        <v>0</v>
      </c>
      <c r="AE195" s="108" t="str">
        <f>'R P - 3'!AI194</f>
        <v>0</v>
      </c>
      <c r="AF195" s="108"/>
      <c r="AG195" s="108" t="str">
        <f>'R P - 3'!AU194</f>
        <v>0</v>
      </c>
      <c r="AH195" s="108" t="str">
        <f>'R P - 3'!BA194</f>
        <v>0</v>
      </c>
      <c r="AI195" s="108" t="str">
        <f>'R P - 3'!BG194</f>
        <v>0</v>
      </c>
      <c r="AJ195" s="116"/>
      <c r="AK195" s="108"/>
      <c r="AL195" s="108" t="str">
        <f>'R P -4'!Q194</f>
        <v>0</v>
      </c>
      <c r="AM195" s="108" t="str">
        <f>'R P -4'!W194</f>
        <v>0</v>
      </c>
      <c r="AN195" s="108" t="str">
        <f>'R P -4'!AC194</f>
        <v>0</v>
      </c>
      <c r="AO195" s="108" t="str">
        <f>'R P -4'!AI194</f>
        <v>0</v>
      </c>
      <c r="AP195" s="108"/>
      <c r="AQ195" s="108" t="str">
        <f>'R P -4'!AU194</f>
        <v>0</v>
      </c>
      <c r="AR195" s="108" t="str">
        <f>'R P -4'!BA194</f>
        <v>0</v>
      </c>
      <c r="AS195" s="108" t="str">
        <f>'R P -4'!BG194</f>
        <v>0</v>
      </c>
      <c r="AT195" s="116"/>
      <c r="AU195" s="108"/>
      <c r="AV195" s="108" t="str">
        <f>'Reflection -1 '!R194</f>
        <v>0</v>
      </c>
      <c r="AW195" s="108"/>
      <c r="AX195" s="108"/>
      <c r="AY195" s="108"/>
      <c r="AZ195" s="108"/>
      <c r="BA195" s="108"/>
      <c r="BB195" s="108" t="str">
        <f>'Reflection -1 '!BB194</f>
        <v>0</v>
      </c>
      <c r="BC195" s="116"/>
      <c r="BD195" s="108"/>
      <c r="BE195" s="108" t="str">
        <f>'Reflection -2'!Q194</f>
        <v>0</v>
      </c>
      <c r="BF195" s="108"/>
      <c r="BG195" s="108"/>
      <c r="BH195" s="108"/>
      <c r="BI195" s="108"/>
      <c r="BJ195" s="108"/>
      <c r="BK195" s="108" t="str">
        <f>'Reflection -2'!BA194</f>
        <v>0</v>
      </c>
      <c r="BL195" s="116"/>
      <c r="BM195" s="108"/>
      <c r="BN195" s="108" t="str">
        <f>'Reflection -3'!Q194</f>
        <v>0</v>
      </c>
      <c r="BO195" s="108"/>
      <c r="BP195" s="108"/>
      <c r="BQ195" s="108"/>
      <c r="BR195" s="108"/>
      <c r="BS195" s="108"/>
      <c r="BT195" s="108" t="str">
        <f>'Reflection -3'!BA194</f>
        <v>0</v>
      </c>
      <c r="BU195" s="116"/>
      <c r="BV195" s="108"/>
      <c r="BW195" s="108" t="str">
        <f>'Reflection -3'!Q194</f>
        <v>0</v>
      </c>
      <c r="BX195" s="108"/>
      <c r="BY195" s="108"/>
      <c r="BZ195" s="108"/>
      <c r="CA195" s="108"/>
      <c r="CB195" s="108"/>
      <c r="CC195" s="108" t="str">
        <f>'Reflection -4'!BA194</f>
        <v>0</v>
      </c>
      <c r="CD195" s="116"/>
      <c r="CE195" s="108"/>
      <c r="CF195" s="108"/>
      <c r="CG195" s="108"/>
      <c r="CH195" s="108">
        <f>Table121516589[[#This Row],[Column30]]</f>
        <v>0</v>
      </c>
      <c r="CI195" s="108"/>
      <c r="CJ195" s="108"/>
      <c r="CK195" s="108">
        <f>Table121516589[[#This Row],[Column48]]</f>
        <v>0</v>
      </c>
      <c r="CL195" s="108">
        <f>Table121516589[[#This Row],[Column54]]</f>
        <v>0</v>
      </c>
      <c r="CM195" s="116"/>
      <c r="CN195" s="108"/>
      <c r="CO195" s="108"/>
      <c r="CP195" s="108"/>
      <c r="CQ195" s="108" t="e">
        <f>#REF!</f>
        <v>#REF!</v>
      </c>
      <c r="CR195" s="108"/>
      <c r="CS195" s="108"/>
      <c r="CT195" s="108" t="e">
        <f>#REF!</f>
        <v>#REF!</v>
      </c>
      <c r="CU195" s="108" t="e">
        <f>#REF!</f>
        <v>#REF!</v>
      </c>
      <c r="CV195" s="116"/>
      <c r="CW195" s="108"/>
      <c r="CX195" s="108"/>
      <c r="CY195" s="108"/>
      <c r="CZ195" s="108" t="e">
        <f>#REF!</f>
        <v>#REF!</v>
      </c>
      <c r="DA195" s="108"/>
      <c r="DB195" s="108"/>
      <c r="DC195" s="108" t="e">
        <f>#REF!</f>
        <v>#REF!</v>
      </c>
      <c r="DD195" s="108" t="e">
        <f>#REF!</f>
        <v>#REF!</v>
      </c>
      <c r="DE195" s="116"/>
      <c r="DF195" s="108"/>
      <c r="DG195" s="108"/>
      <c r="DH195" s="108"/>
      <c r="DI195" s="108">
        <f>'D W-4'!AS193</f>
        <v>0</v>
      </c>
      <c r="DJ195" s="108"/>
      <c r="DK195" s="108"/>
      <c r="DL195" s="108"/>
      <c r="DM195" s="108" t="e">
        <f>#REF!</f>
        <v>#REF!</v>
      </c>
      <c r="DN195" s="116"/>
      <c r="DO195" s="112">
        <v>0</v>
      </c>
      <c r="DP19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</v>
      </c>
      <c r="DQ195" s="108">
        <f>AVERAGE(Table1104611172[[#This Row],[Column4]],Table1104611172[[#This Row],[Column13]],Table1104611172[[#This Row],[Column22]],Table1104611172[[#This Row],[Column31]])</f>
        <v>3</v>
      </c>
      <c r="DR19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5" s="108" t="e">
        <f>AVERAGE(Table1104611172[[#This Row],[Column6]],Table1104611172[[#This Row],[Column15]],Table1104611172[[#This Row],[Column24]],Table1104611172[[#This Row],[Column33]])</f>
        <v>#REF!</v>
      </c>
      <c r="DT195" s="112"/>
      <c r="DU19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5" s="108"/>
      <c r="DX195" s="108">
        <f>'R P -4'!CT195</f>
        <v>0</v>
      </c>
      <c r="DY195" s="107" t="e">
        <f>AVERAGE('Reflection -3'!CO195,'Reflection -2'!CN195,'R P -4'!CT195,'R P - 3'!CS195,'R P- 2'!CS195,#REF!)</f>
        <v>#REF!</v>
      </c>
      <c r="DZ195" s="107" t="e">
        <f>AVERAGE('Reflection -3'!CP195,'Reflection -2'!CO195,'R P- 2'!CT195,#REF!)</f>
        <v>#REF!</v>
      </c>
    </row>
    <row r="196" spans="1:130" ht="23.1" customHeight="1" x14ac:dyDescent="0.3">
      <c r="A196" s="5">
        <v>193</v>
      </c>
      <c r="B196" s="5" t="s">
        <v>421</v>
      </c>
      <c r="C196" s="14" t="s">
        <v>422</v>
      </c>
      <c r="D196" s="5" t="s">
        <v>449</v>
      </c>
      <c r="E196" s="5" t="s">
        <v>492</v>
      </c>
      <c r="F196" s="5" t="str">
        <f>REPT(CHAR(160),10)&amp;Table1104611172[[#This Row],[Column1]]</f>
        <v>          C</v>
      </c>
      <c r="G196" s="107"/>
      <c r="H196" s="107">
        <f>'RP 1'!Q195</f>
        <v>3</v>
      </c>
      <c r="I196" s="107">
        <f>'RP 1'!W195</f>
        <v>3</v>
      </c>
      <c r="J196" s="107" t="e">
        <f>'RP 1'!#REF!</f>
        <v>#REF!</v>
      </c>
      <c r="K196" s="107" t="e">
        <f>'RP 1'!#REF!</f>
        <v>#REF!</v>
      </c>
      <c r="L196" s="107"/>
      <c r="M196" s="107">
        <f>'RP 1'!AU195</f>
        <v>3</v>
      </c>
      <c r="N196" s="107">
        <f>'RP 1'!AZ195</f>
        <v>3</v>
      </c>
      <c r="O196" s="107">
        <f>'RP 1'!BG195</f>
        <v>0</v>
      </c>
      <c r="P196" s="109"/>
      <c r="Q196" s="107"/>
      <c r="R196" s="107">
        <f>'R P- 2'!Q195</f>
        <v>3</v>
      </c>
      <c r="S196" s="107">
        <f>'R P- 2'!W195</f>
        <v>3</v>
      </c>
      <c r="T196" s="107">
        <f>'R P- 2'!AC195</f>
        <v>2</v>
      </c>
      <c r="U196" s="107">
        <f>'R P- 2'!AI195</f>
        <v>2.5</v>
      </c>
      <c r="V196" s="107"/>
      <c r="W196" s="107">
        <f>'R P- 2'!AU195</f>
        <v>2</v>
      </c>
      <c r="X196" s="107">
        <f>'R P- 2'!BA195</f>
        <v>3.3333333333333335</v>
      </c>
      <c r="Y196" s="107">
        <f>'R P- 2'!BG195</f>
        <v>2</v>
      </c>
      <c r="Z196" s="109"/>
      <c r="AA196" s="107"/>
      <c r="AB196" s="107">
        <f>'R P - 3'!Q195</f>
        <v>2</v>
      </c>
      <c r="AC196" s="107">
        <f>'R P - 3'!W195</f>
        <v>2</v>
      </c>
      <c r="AD196" s="107">
        <f>'R P - 3'!AC195</f>
        <v>1</v>
      </c>
      <c r="AE196" s="107">
        <f>'R P - 3'!AI195</f>
        <v>1.3333333333333333</v>
      </c>
      <c r="AF196" s="107"/>
      <c r="AG196" s="107">
        <f>'R P - 3'!AU195</f>
        <v>2</v>
      </c>
      <c r="AH196" s="107">
        <f>'R P - 3'!BA195</f>
        <v>2</v>
      </c>
      <c r="AI196" s="107">
        <f>'R P - 3'!BG195</f>
        <v>2</v>
      </c>
      <c r="AJ196" s="109"/>
      <c r="AK196" s="107"/>
      <c r="AL196" s="107" t="str">
        <f>'R P -4'!Q195</f>
        <v>0</v>
      </c>
      <c r="AM196" s="107" t="str">
        <f>'R P -4'!W195</f>
        <v>0</v>
      </c>
      <c r="AN196" s="107" t="str">
        <f>'R P -4'!AC195</f>
        <v>0</v>
      </c>
      <c r="AO196" s="107" t="str">
        <f>'R P -4'!AI195</f>
        <v>0</v>
      </c>
      <c r="AP196" s="107"/>
      <c r="AQ196" s="107" t="str">
        <f>'R P -4'!AU195</f>
        <v>0</v>
      </c>
      <c r="AR196" s="107" t="str">
        <f>'R P -4'!BA195</f>
        <v>0</v>
      </c>
      <c r="AS196" s="107" t="str">
        <f>'R P -4'!BG195</f>
        <v>0</v>
      </c>
      <c r="AT196" s="109"/>
      <c r="AU196" s="107"/>
      <c r="AV196" s="107" t="str">
        <f>'Reflection -1 '!R195</f>
        <v>0</v>
      </c>
      <c r="AW196" s="107"/>
      <c r="AX196" s="107"/>
      <c r="AY196" s="107"/>
      <c r="AZ196" s="107"/>
      <c r="BA196" s="107"/>
      <c r="BB196" s="107" t="str">
        <f>'Reflection -1 '!BB195</f>
        <v>0</v>
      </c>
      <c r="BC196" s="109"/>
      <c r="BD196" s="107"/>
      <c r="BE196" s="107" t="str">
        <f>'Reflection -2'!Q195</f>
        <v>0</v>
      </c>
      <c r="BF196" s="107"/>
      <c r="BG196" s="107"/>
      <c r="BH196" s="107"/>
      <c r="BI196" s="107"/>
      <c r="BJ196" s="107"/>
      <c r="BK196" s="107" t="str">
        <f>'Reflection -2'!BA195</f>
        <v>0</v>
      </c>
      <c r="BL196" s="109"/>
      <c r="BM196" s="107"/>
      <c r="BN196" s="107" t="str">
        <f>'Reflection -3'!Q195</f>
        <v>0</v>
      </c>
      <c r="BO196" s="107"/>
      <c r="BP196" s="107"/>
      <c r="BQ196" s="107"/>
      <c r="BR196" s="107"/>
      <c r="BS196" s="107"/>
      <c r="BT196" s="107" t="str">
        <f>'Reflection -3'!BA195</f>
        <v>0</v>
      </c>
      <c r="BU196" s="109"/>
      <c r="BV196" s="107"/>
      <c r="BW196" s="107" t="str">
        <f>'Reflection -3'!Q195</f>
        <v>0</v>
      </c>
      <c r="BX196" s="107"/>
      <c r="BY196" s="107"/>
      <c r="BZ196" s="107"/>
      <c r="CA196" s="107"/>
      <c r="CB196" s="107"/>
      <c r="CC196" s="107" t="str">
        <f>'Reflection -4'!BA195</f>
        <v>0</v>
      </c>
      <c r="CD196" s="109"/>
      <c r="CE196" s="107"/>
      <c r="CF196" s="107"/>
      <c r="CG196" s="107"/>
      <c r="CH196" s="107">
        <f>Table121516589[[#This Row],[Column30]]</f>
        <v>0</v>
      </c>
      <c r="CI196" s="107"/>
      <c r="CJ196" s="107"/>
      <c r="CK196" s="107">
        <f>Table121516589[[#This Row],[Column48]]</f>
        <v>0</v>
      </c>
      <c r="CL196" s="107">
        <f>Table121516589[[#This Row],[Column54]]</f>
        <v>0</v>
      </c>
      <c r="CM196" s="109"/>
      <c r="CN196" s="107"/>
      <c r="CO196" s="107"/>
      <c r="CP196" s="107"/>
      <c r="CQ196" s="107" t="e">
        <f>#REF!</f>
        <v>#REF!</v>
      </c>
      <c r="CR196" s="107"/>
      <c r="CS196" s="107"/>
      <c r="CT196" s="107" t="e">
        <f>#REF!</f>
        <v>#REF!</v>
      </c>
      <c r="CU196" s="107" t="e">
        <f>#REF!</f>
        <v>#REF!</v>
      </c>
      <c r="CV196" s="109"/>
      <c r="CW196" s="107"/>
      <c r="CX196" s="107"/>
      <c r="CY196" s="107"/>
      <c r="CZ196" s="107" t="e">
        <f>#REF!</f>
        <v>#REF!</v>
      </c>
      <c r="DA196" s="107"/>
      <c r="DB196" s="107"/>
      <c r="DC196" s="107" t="e">
        <f>#REF!</f>
        <v>#REF!</v>
      </c>
      <c r="DD196" s="107" t="e">
        <f>#REF!</f>
        <v>#REF!</v>
      </c>
      <c r="DE196" s="109"/>
      <c r="DF196" s="107"/>
      <c r="DG196" s="107"/>
      <c r="DH196" s="107"/>
      <c r="DI196" s="107">
        <f>'D W-4'!AS194</f>
        <v>0</v>
      </c>
      <c r="DJ196" s="107"/>
      <c r="DK196" s="107"/>
      <c r="DL196" s="107"/>
      <c r="DM196" s="107" t="e">
        <f>#REF!</f>
        <v>#REF!</v>
      </c>
      <c r="DN196" s="109"/>
      <c r="DO196" s="112">
        <v>0</v>
      </c>
      <c r="DP19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2.6666666666666665</v>
      </c>
      <c r="DQ196" s="107">
        <f>AVERAGE(Table1104611172[[#This Row],[Column4]],Table1104611172[[#This Row],[Column13]],Table1104611172[[#This Row],[Column22]],Table1104611172[[#This Row],[Column31]])</f>
        <v>2.6666666666666665</v>
      </c>
      <c r="DR19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6" s="107" t="e">
        <f>AVERAGE(Table1104611172[[#This Row],[Column6]],Table1104611172[[#This Row],[Column15]],Table1104611172[[#This Row],[Column24]],Table1104611172[[#This Row],[Column33]])</f>
        <v>#REF!</v>
      </c>
      <c r="DT196" s="112"/>
      <c r="DU19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6" s="108"/>
      <c r="DX196" s="108">
        <f>'R P -4'!CT196</f>
        <v>0</v>
      </c>
      <c r="DY196" s="108" t="e">
        <f>AVERAGE('Reflection -3'!CO196,'Reflection -2'!CN196,'R P -4'!CT196,'R P - 3'!CS196,'R P- 2'!CS196,#REF!)</f>
        <v>#REF!</v>
      </c>
      <c r="DZ196" s="108" t="e">
        <f>AVERAGE('Reflection -3'!CP196,'Reflection -2'!CO196,'R P- 2'!CT196,#REF!)</f>
        <v>#REF!</v>
      </c>
    </row>
    <row r="197" spans="1:130" ht="23.1" customHeight="1" x14ac:dyDescent="0.3">
      <c r="A197" s="5">
        <v>194</v>
      </c>
      <c r="B197" s="5" t="s">
        <v>423</v>
      </c>
      <c r="C197" s="14" t="s">
        <v>424</v>
      </c>
      <c r="D197" s="5" t="s">
        <v>449</v>
      </c>
      <c r="E197" s="5" t="s">
        <v>492</v>
      </c>
      <c r="F197" s="5" t="str">
        <f>REPT(CHAR(160),10)&amp;Table1104611172[[#This Row],[Column1]]</f>
        <v>          C</v>
      </c>
      <c r="G197" s="108"/>
      <c r="H197" s="108">
        <f>'RP 1'!Q196</f>
        <v>2.2000000000000002</v>
      </c>
      <c r="I197" s="108">
        <f>'RP 1'!W196</f>
        <v>3</v>
      </c>
      <c r="J197" s="108" t="e">
        <f>'RP 1'!#REF!</f>
        <v>#REF!</v>
      </c>
      <c r="K197" s="108" t="e">
        <f>'RP 1'!#REF!</f>
        <v>#REF!</v>
      </c>
      <c r="L197" s="108"/>
      <c r="M197" s="108">
        <f>'RP 1'!AU196</f>
        <v>3</v>
      </c>
      <c r="N197" s="108">
        <f>'RP 1'!AZ196</f>
        <v>3</v>
      </c>
      <c r="O197" s="108">
        <f>'RP 1'!BG196</f>
        <v>0</v>
      </c>
      <c r="P197" s="116"/>
      <c r="Q197" s="108"/>
      <c r="R197" s="108">
        <f>'R P- 2'!Q196</f>
        <v>2.8</v>
      </c>
      <c r="S197" s="108">
        <f>'R P- 2'!W196</f>
        <v>3</v>
      </c>
      <c r="T197" s="108">
        <f>'R P- 2'!AC196</f>
        <v>2</v>
      </c>
      <c r="U197" s="108">
        <f>'R P- 2'!AI196</f>
        <v>3</v>
      </c>
      <c r="V197" s="108"/>
      <c r="W197" s="108">
        <f>'R P- 2'!AU196</f>
        <v>2.5</v>
      </c>
      <c r="X197" s="108">
        <f>'R P- 2'!BA196</f>
        <v>1.8333333333333333</v>
      </c>
      <c r="Y197" s="108">
        <f>'R P- 2'!BG196</f>
        <v>4</v>
      </c>
      <c r="Z197" s="116"/>
      <c r="AA197" s="108"/>
      <c r="AB197" s="108" t="str">
        <f>'R P - 3'!Q196</f>
        <v>0</v>
      </c>
      <c r="AC197" s="108" t="str">
        <f>'R P - 3'!W196</f>
        <v>0</v>
      </c>
      <c r="AD197" s="108">
        <f>'R P - 3'!AC196</f>
        <v>0</v>
      </c>
      <c r="AE197" s="108" t="str">
        <f>'R P - 3'!AI196</f>
        <v>0</v>
      </c>
      <c r="AF197" s="108"/>
      <c r="AG197" s="108" t="str">
        <f>'R P - 3'!AU196</f>
        <v>0</v>
      </c>
      <c r="AH197" s="108" t="str">
        <f>'R P - 3'!BA196</f>
        <v>0</v>
      </c>
      <c r="AI197" s="108" t="str">
        <f>'R P - 3'!BG196</f>
        <v>0</v>
      </c>
      <c r="AJ197" s="116"/>
      <c r="AK197" s="108"/>
      <c r="AL197" s="108" t="str">
        <f>'R P -4'!Q196</f>
        <v>0</v>
      </c>
      <c r="AM197" s="108" t="str">
        <f>'R P -4'!W196</f>
        <v>0</v>
      </c>
      <c r="AN197" s="108" t="str">
        <f>'R P -4'!AC196</f>
        <v>0</v>
      </c>
      <c r="AO197" s="108" t="str">
        <f>'R P -4'!AI196</f>
        <v>0</v>
      </c>
      <c r="AP197" s="108"/>
      <c r="AQ197" s="108" t="str">
        <f>'R P -4'!AU196</f>
        <v>0</v>
      </c>
      <c r="AR197" s="108" t="str">
        <f>'R P -4'!BA196</f>
        <v>0</v>
      </c>
      <c r="AS197" s="108" t="str">
        <f>'R P -4'!BG196</f>
        <v>0</v>
      </c>
      <c r="AT197" s="116"/>
      <c r="AU197" s="108"/>
      <c r="AV197" s="108" t="str">
        <f>'Reflection -1 '!R196</f>
        <v>0</v>
      </c>
      <c r="AW197" s="108"/>
      <c r="AX197" s="108"/>
      <c r="AY197" s="108"/>
      <c r="AZ197" s="108"/>
      <c r="BA197" s="108"/>
      <c r="BB197" s="108" t="str">
        <f>'Reflection -1 '!BB196</f>
        <v>0</v>
      </c>
      <c r="BC197" s="116"/>
      <c r="BD197" s="108"/>
      <c r="BE197" s="108" t="str">
        <f>'Reflection -2'!Q196</f>
        <v>0</v>
      </c>
      <c r="BF197" s="108"/>
      <c r="BG197" s="108"/>
      <c r="BH197" s="108"/>
      <c r="BI197" s="108"/>
      <c r="BJ197" s="108"/>
      <c r="BK197" s="108" t="str">
        <f>'Reflection -2'!BA196</f>
        <v>0</v>
      </c>
      <c r="BL197" s="116"/>
      <c r="BM197" s="108"/>
      <c r="BN197" s="108" t="str">
        <f>'Reflection -3'!Q196</f>
        <v>0</v>
      </c>
      <c r="BO197" s="108"/>
      <c r="BP197" s="108"/>
      <c r="BQ197" s="108"/>
      <c r="BR197" s="108"/>
      <c r="BS197" s="108"/>
      <c r="BT197" s="108" t="str">
        <f>'Reflection -3'!BA196</f>
        <v>0</v>
      </c>
      <c r="BU197" s="116"/>
      <c r="BV197" s="108"/>
      <c r="BW197" s="108" t="str">
        <f>'Reflection -3'!Q196</f>
        <v>0</v>
      </c>
      <c r="BX197" s="108"/>
      <c r="BY197" s="108"/>
      <c r="BZ197" s="108"/>
      <c r="CA197" s="108"/>
      <c r="CB197" s="108"/>
      <c r="CC197" s="108" t="str">
        <f>'Reflection -4'!BA196</f>
        <v>0</v>
      </c>
      <c r="CD197" s="116"/>
      <c r="CE197" s="108"/>
      <c r="CF197" s="108"/>
      <c r="CG197" s="108"/>
      <c r="CH197" s="108">
        <f>Table121516589[[#This Row],[Column30]]</f>
        <v>0</v>
      </c>
      <c r="CI197" s="108"/>
      <c r="CJ197" s="108"/>
      <c r="CK197" s="108">
        <f>Table121516589[[#This Row],[Column48]]</f>
        <v>0</v>
      </c>
      <c r="CL197" s="108">
        <f>Table121516589[[#This Row],[Column54]]</f>
        <v>0</v>
      </c>
      <c r="CM197" s="116"/>
      <c r="CN197" s="108"/>
      <c r="CO197" s="108"/>
      <c r="CP197" s="108"/>
      <c r="CQ197" s="108" t="e">
        <f>#REF!</f>
        <v>#REF!</v>
      </c>
      <c r="CR197" s="108"/>
      <c r="CS197" s="108"/>
      <c r="CT197" s="108" t="e">
        <f>#REF!</f>
        <v>#REF!</v>
      </c>
      <c r="CU197" s="108" t="e">
        <f>#REF!</f>
        <v>#REF!</v>
      </c>
      <c r="CV197" s="116"/>
      <c r="CW197" s="108"/>
      <c r="CX197" s="108"/>
      <c r="CY197" s="108"/>
      <c r="CZ197" s="108" t="e">
        <f>#REF!</f>
        <v>#REF!</v>
      </c>
      <c r="DA197" s="108"/>
      <c r="DB197" s="108"/>
      <c r="DC197" s="108" t="e">
        <f>#REF!</f>
        <v>#REF!</v>
      </c>
      <c r="DD197" s="108" t="e">
        <f>#REF!</f>
        <v>#REF!</v>
      </c>
      <c r="DE197" s="116"/>
      <c r="DF197" s="108"/>
      <c r="DG197" s="108"/>
      <c r="DH197" s="108"/>
      <c r="DI197" s="108">
        <f>'D W-4'!AS195</f>
        <v>0</v>
      </c>
      <c r="DJ197" s="108"/>
      <c r="DK197" s="108"/>
      <c r="DL197" s="108"/>
      <c r="DM197" s="108" t="e">
        <f>#REF!</f>
        <v>#REF!</v>
      </c>
      <c r="DN197" s="116"/>
      <c r="DO197" s="112">
        <v>0</v>
      </c>
      <c r="DP19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</v>
      </c>
      <c r="DQ197" s="108">
        <f>AVERAGE(Table1104611172[[#This Row],[Column4]],Table1104611172[[#This Row],[Column13]],Table1104611172[[#This Row],[Column22]],Table1104611172[[#This Row],[Column31]])</f>
        <v>3</v>
      </c>
      <c r="DR19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7" s="108" t="e">
        <f>AVERAGE(Table1104611172[[#This Row],[Column6]],Table1104611172[[#This Row],[Column15]],Table1104611172[[#This Row],[Column24]],Table1104611172[[#This Row],[Column33]])</f>
        <v>#REF!</v>
      </c>
      <c r="DT197" s="112"/>
      <c r="DU19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7" s="108"/>
      <c r="DX197" s="108">
        <f>'R P -4'!CT197</f>
        <v>0</v>
      </c>
      <c r="DY197" s="107" t="e">
        <f>AVERAGE('Reflection -3'!CO197,'Reflection -2'!CN197,'R P -4'!CT197,'R P - 3'!CS197,'R P- 2'!CS197,#REF!)</f>
        <v>#REF!</v>
      </c>
      <c r="DZ197" s="107" t="e">
        <f>AVERAGE('Reflection -3'!CP197,'Reflection -2'!CO197,'R P- 2'!CT197,#REF!)</f>
        <v>#REF!</v>
      </c>
    </row>
    <row r="198" spans="1:130" ht="23.1" customHeight="1" x14ac:dyDescent="0.3">
      <c r="A198" s="5">
        <v>195</v>
      </c>
      <c r="B198" s="5" t="s">
        <v>425</v>
      </c>
      <c r="C198" s="14" t="s">
        <v>426</v>
      </c>
      <c r="D198" s="5" t="s">
        <v>449</v>
      </c>
      <c r="E198" s="5" t="s">
        <v>288</v>
      </c>
      <c r="F198" s="5" t="str">
        <f>REPT(CHAR(160),10)&amp;Table1104611172[[#This Row],[Column1]]</f>
        <v>          D</v>
      </c>
      <c r="G198" s="107"/>
      <c r="H198" s="107">
        <f>'RP 1'!Q197</f>
        <v>2.8</v>
      </c>
      <c r="I198" s="107">
        <f>'RP 1'!W197</f>
        <v>3</v>
      </c>
      <c r="J198" s="107" t="e">
        <f>'RP 1'!#REF!</f>
        <v>#REF!</v>
      </c>
      <c r="K198" s="107" t="e">
        <f>'RP 1'!#REF!</f>
        <v>#REF!</v>
      </c>
      <c r="L198" s="107"/>
      <c r="M198" s="107">
        <f>'RP 1'!AU197</f>
        <v>3</v>
      </c>
      <c r="N198" s="107">
        <f>'RP 1'!AZ197</f>
        <v>3</v>
      </c>
      <c r="O198" s="107">
        <f>'RP 1'!BG197</f>
        <v>0</v>
      </c>
      <c r="P198" s="109"/>
      <c r="Q198" s="107"/>
      <c r="R198" s="107">
        <f>'R P- 2'!Q197</f>
        <v>2.8</v>
      </c>
      <c r="S198" s="107">
        <f>'R P- 2'!W197</f>
        <v>2.6666666666666665</v>
      </c>
      <c r="T198" s="107">
        <f>'R P- 2'!AC197</f>
        <v>2</v>
      </c>
      <c r="U198" s="107">
        <f>'R P- 2'!AI197</f>
        <v>3</v>
      </c>
      <c r="V198" s="107"/>
      <c r="W198" s="107">
        <f>'R P- 2'!AU197</f>
        <v>2</v>
      </c>
      <c r="X198" s="107">
        <f>'R P- 2'!BA197</f>
        <v>3.3333333333333335</v>
      </c>
      <c r="Y198" s="107">
        <f>'R P- 2'!BG197</f>
        <v>4</v>
      </c>
      <c r="Z198" s="109"/>
      <c r="AA198" s="107"/>
      <c r="AB198" s="107">
        <f>'R P - 3'!Q197</f>
        <v>2.2000000000000002</v>
      </c>
      <c r="AC198" s="107">
        <f>'R P - 3'!W197</f>
        <v>2</v>
      </c>
      <c r="AD198" s="107">
        <f>'R P - 3'!AC197</f>
        <v>1</v>
      </c>
      <c r="AE198" s="107">
        <f>'R P - 3'!AI197</f>
        <v>1.3333333333333333</v>
      </c>
      <c r="AF198" s="107"/>
      <c r="AG198" s="107">
        <f>'R P - 3'!AU197</f>
        <v>2</v>
      </c>
      <c r="AH198" s="107">
        <f>'R P - 3'!BA197</f>
        <v>2</v>
      </c>
      <c r="AI198" s="107">
        <f>'R P - 3'!BG197</f>
        <v>2</v>
      </c>
      <c r="AJ198" s="109"/>
      <c r="AK198" s="107"/>
      <c r="AL198" s="107">
        <f>'R P -4'!Q197</f>
        <v>3.6</v>
      </c>
      <c r="AM198" s="107">
        <f>'R P -4'!W197</f>
        <v>3</v>
      </c>
      <c r="AN198" s="107">
        <f>'R P -4'!AC197</f>
        <v>1.5</v>
      </c>
      <c r="AO198" s="107">
        <f>'R P -4'!AI197</f>
        <v>1</v>
      </c>
      <c r="AP198" s="107"/>
      <c r="AQ198" s="107">
        <f>'R P -4'!AU197</f>
        <v>2.3333333333333335</v>
      </c>
      <c r="AR198" s="107">
        <f>'R P -4'!BA197</f>
        <v>1</v>
      </c>
      <c r="AS198" s="107">
        <f>'R P -4'!BG197</f>
        <v>2.5</v>
      </c>
      <c r="AT198" s="109"/>
      <c r="AU198" s="107"/>
      <c r="AV198" s="107" t="str">
        <f>'Reflection -1 '!R197</f>
        <v>0</v>
      </c>
      <c r="AW198" s="107"/>
      <c r="AX198" s="107"/>
      <c r="AY198" s="107"/>
      <c r="AZ198" s="107"/>
      <c r="BA198" s="107"/>
      <c r="BB198" s="107" t="str">
        <f>'Reflection -1 '!BB197</f>
        <v>0</v>
      </c>
      <c r="BC198" s="109"/>
      <c r="BD198" s="107"/>
      <c r="BE198" s="107">
        <f>'Reflection -2'!Q197</f>
        <v>2</v>
      </c>
      <c r="BF198" s="107"/>
      <c r="BG198" s="107"/>
      <c r="BH198" s="107"/>
      <c r="BI198" s="107"/>
      <c r="BJ198" s="107"/>
      <c r="BK198" s="107">
        <f>'Reflection -2'!BA197</f>
        <v>2</v>
      </c>
      <c r="BL198" s="109"/>
      <c r="BM198" s="107"/>
      <c r="BN198" s="107">
        <f>'Reflection -3'!Q197</f>
        <v>2.3333333333333335</v>
      </c>
      <c r="BO198" s="107"/>
      <c r="BP198" s="107"/>
      <c r="BQ198" s="107"/>
      <c r="BR198" s="107"/>
      <c r="BS198" s="107"/>
      <c r="BT198" s="107">
        <f>'Reflection -3'!BA197</f>
        <v>2</v>
      </c>
      <c r="BU198" s="109"/>
      <c r="BV198" s="107"/>
      <c r="BW198" s="107">
        <f>'Reflection -3'!Q197</f>
        <v>2.3333333333333335</v>
      </c>
      <c r="BX198" s="107"/>
      <c r="BY198" s="107"/>
      <c r="BZ198" s="107"/>
      <c r="CA198" s="107"/>
      <c r="CB198" s="107"/>
      <c r="CC198" s="107">
        <f>'Reflection -4'!BA197</f>
        <v>2</v>
      </c>
      <c r="CD198" s="109"/>
      <c r="CE198" s="107"/>
      <c r="CF198" s="107"/>
      <c r="CG198" s="107"/>
      <c r="CH198" s="107">
        <f>Table121516589[[#This Row],[Column30]]</f>
        <v>0</v>
      </c>
      <c r="CI198" s="107"/>
      <c r="CJ198" s="107"/>
      <c r="CK198" s="107">
        <f>Table121516589[[#This Row],[Column48]]</f>
        <v>0</v>
      </c>
      <c r="CL198" s="107">
        <f>Table121516589[[#This Row],[Column54]]</f>
        <v>0</v>
      </c>
      <c r="CM198" s="109"/>
      <c r="CN198" s="107"/>
      <c r="CO198" s="107"/>
      <c r="CP198" s="107"/>
      <c r="CQ198" s="107" t="e">
        <f>#REF!</f>
        <v>#REF!</v>
      </c>
      <c r="CR198" s="107"/>
      <c r="CS198" s="107"/>
      <c r="CT198" s="107" t="e">
        <f>#REF!</f>
        <v>#REF!</v>
      </c>
      <c r="CU198" s="107" t="e">
        <f>#REF!</f>
        <v>#REF!</v>
      </c>
      <c r="CV198" s="109"/>
      <c r="CW198" s="107"/>
      <c r="CX198" s="107"/>
      <c r="CY198" s="107"/>
      <c r="CZ198" s="107" t="e">
        <f>#REF!</f>
        <v>#REF!</v>
      </c>
      <c r="DA198" s="107"/>
      <c r="DB198" s="107"/>
      <c r="DC198" s="107" t="e">
        <f>#REF!</f>
        <v>#REF!</v>
      </c>
      <c r="DD198" s="107" t="e">
        <f>#REF!</f>
        <v>#REF!</v>
      </c>
      <c r="DE198" s="109"/>
      <c r="DF198" s="107"/>
      <c r="DG198" s="107"/>
      <c r="DH198" s="107"/>
      <c r="DI198" s="107">
        <f>'D W-4'!AS196</f>
        <v>0</v>
      </c>
      <c r="DJ198" s="107"/>
      <c r="DK198" s="107"/>
      <c r="DL198" s="107"/>
      <c r="DM198" s="107" t="e">
        <f>#REF!</f>
        <v>#REF!</v>
      </c>
      <c r="DN198" s="109"/>
      <c r="DO198" s="112">
        <v>0</v>
      </c>
      <c r="DP19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2.5809523809523811</v>
      </c>
      <c r="DQ198" s="107">
        <f>AVERAGE(Table1104611172[[#This Row],[Column4]],Table1104611172[[#This Row],[Column13]],Table1104611172[[#This Row],[Column22]],Table1104611172[[#This Row],[Column31]])</f>
        <v>2.6666666666666665</v>
      </c>
      <c r="DR19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8" s="107" t="e">
        <f>AVERAGE(Table1104611172[[#This Row],[Column6]],Table1104611172[[#This Row],[Column15]],Table1104611172[[#This Row],[Column24]],Table1104611172[[#This Row],[Column33]])</f>
        <v>#REF!</v>
      </c>
      <c r="DT198" s="112"/>
      <c r="DU19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8" s="108"/>
      <c r="DX198" s="108">
        <f>'R P -4'!CT198</f>
        <v>0</v>
      </c>
      <c r="DY198" s="108" t="e">
        <f>AVERAGE('Reflection -3'!CO198,'Reflection -2'!CN198,'R P -4'!CT198,'R P - 3'!CS198,'R P- 2'!CS198,#REF!)</f>
        <v>#REF!</v>
      </c>
      <c r="DZ198" s="108" t="e">
        <f>AVERAGE('Reflection -3'!CP198,'Reflection -2'!CO198,'R P- 2'!CT198,#REF!)</f>
        <v>#REF!</v>
      </c>
    </row>
    <row r="199" spans="1:130" ht="23.1" customHeight="1" x14ac:dyDescent="0.3">
      <c r="A199" s="5">
        <v>196</v>
      </c>
      <c r="B199" s="5" t="s">
        <v>427</v>
      </c>
      <c r="C199" s="14" t="s">
        <v>428</v>
      </c>
      <c r="D199" s="5" t="s">
        <v>449</v>
      </c>
      <c r="E199" s="5" t="s">
        <v>492</v>
      </c>
      <c r="F199" s="5" t="str">
        <f>REPT(CHAR(160),10)&amp;Table1104611172[[#This Row],[Column1]]</f>
        <v>          C</v>
      </c>
      <c r="G199" s="108"/>
      <c r="H199" s="108">
        <f>'RP 1'!Q198</f>
        <v>2.6</v>
      </c>
      <c r="I199" s="108">
        <f>'RP 1'!W198</f>
        <v>2</v>
      </c>
      <c r="J199" s="108" t="e">
        <f>'RP 1'!#REF!</f>
        <v>#REF!</v>
      </c>
      <c r="K199" s="108" t="e">
        <f>'RP 1'!#REF!</f>
        <v>#REF!</v>
      </c>
      <c r="L199" s="108"/>
      <c r="M199" s="108">
        <f>'RP 1'!AU198</f>
        <v>3</v>
      </c>
      <c r="N199" s="108">
        <f>'RP 1'!AZ198</f>
        <v>3</v>
      </c>
      <c r="O199" s="108">
        <f>'RP 1'!BG198</f>
        <v>0</v>
      </c>
      <c r="P199" s="116"/>
      <c r="Q199" s="108"/>
      <c r="R199" s="108">
        <f>'R P- 2'!Q198</f>
        <v>2.2000000000000002</v>
      </c>
      <c r="S199" s="108">
        <f>'R P- 2'!W198</f>
        <v>2</v>
      </c>
      <c r="T199" s="108">
        <f>'R P- 2'!AC198</f>
        <v>2</v>
      </c>
      <c r="U199" s="108">
        <f>'R P- 2'!AI198</f>
        <v>2</v>
      </c>
      <c r="V199" s="108"/>
      <c r="W199" s="108">
        <f>'R P- 2'!AU198</f>
        <v>2</v>
      </c>
      <c r="X199" s="108">
        <f>'R P- 2'!BA198</f>
        <v>1.8333333333333333</v>
      </c>
      <c r="Y199" s="108">
        <f>'R P- 2'!BG198</f>
        <v>2</v>
      </c>
      <c r="Z199" s="116"/>
      <c r="AA199" s="108"/>
      <c r="AB199" s="108" t="str">
        <f>'R P - 3'!Q198</f>
        <v>0</v>
      </c>
      <c r="AC199" s="108" t="str">
        <f>'R P - 3'!W198</f>
        <v>0</v>
      </c>
      <c r="AD199" s="108">
        <f>'R P - 3'!AC198</f>
        <v>0</v>
      </c>
      <c r="AE199" s="108" t="str">
        <f>'R P - 3'!AI198</f>
        <v>0</v>
      </c>
      <c r="AF199" s="108"/>
      <c r="AG199" s="108" t="str">
        <f>'R P - 3'!AU198</f>
        <v>0</v>
      </c>
      <c r="AH199" s="108" t="str">
        <f>'R P - 3'!BA198</f>
        <v>0</v>
      </c>
      <c r="AI199" s="108" t="str">
        <f>'R P - 3'!BG198</f>
        <v>0</v>
      </c>
      <c r="AJ199" s="116"/>
      <c r="AK199" s="108"/>
      <c r="AL199" s="108" t="str">
        <f>'R P -4'!Q198</f>
        <v>0</v>
      </c>
      <c r="AM199" s="108" t="str">
        <f>'R P -4'!W198</f>
        <v>0</v>
      </c>
      <c r="AN199" s="108" t="str">
        <f>'R P -4'!AC198</f>
        <v>0</v>
      </c>
      <c r="AO199" s="108" t="str">
        <f>'R P -4'!AI198</f>
        <v>0</v>
      </c>
      <c r="AP199" s="108"/>
      <c r="AQ199" s="108" t="str">
        <f>'R P -4'!AU198</f>
        <v>0</v>
      </c>
      <c r="AR199" s="108" t="str">
        <f>'R P -4'!BA198</f>
        <v>0</v>
      </c>
      <c r="AS199" s="108" t="str">
        <f>'R P -4'!BG198</f>
        <v>0</v>
      </c>
      <c r="AT199" s="116"/>
      <c r="AU199" s="108"/>
      <c r="AV199" s="108" t="str">
        <f>'Reflection -1 '!R198</f>
        <v>0</v>
      </c>
      <c r="AW199" s="108"/>
      <c r="AX199" s="108"/>
      <c r="AY199" s="108"/>
      <c r="AZ199" s="108"/>
      <c r="BA199" s="108"/>
      <c r="BB199" s="108" t="str">
        <f>'Reflection -1 '!BB198</f>
        <v>0</v>
      </c>
      <c r="BC199" s="116"/>
      <c r="BD199" s="108"/>
      <c r="BE199" s="108" t="str">
        <f>'Reflection -2'!Q198</f>
        <v>0</v>
      </c>
      <c r="BF199" s="108"/>
      <c r="BG199" s="108"/>
      <c r="BH199" s="108"/>
      <c r="BI199" s="108"/>
      <c r="BJ199" s="108"/>
      <c r="BK199" s="108" t="str">
        <f>'Reflection -2'!BA198</f>
        <v>0</v>
      </c>
      <c r="BL199" s="116"/>
      <c r="BM199" s="108"/>
      <c r="BN199" s="108" t="str">
        <f>'Reflection -3'!Q198</f>
        <v>0</v>
      </c>
      <c r="BO199" s="108"/>
      <c r="BP199" s="108"/>
      <c r="BQ199" s="108"/>
      <c r="BR199" s="108"/>
      <c r="BS199" s="108"/>
      <c r="BT199" s="108" t="str">
        <f>'Reflection -3'!BA198</f>
        <v>0</v>
      </c>
      <c r="BU199" s="116"/>
      <c r="BV199" s="108"/>
      <c r="BW199" s="108" t="str">
        <f>'Reflection -3'!Q198</f>
        <v>0</v>
      </c>
      <c r="BX199" s="108"/>
      <c r="BY199" s="108"/>
      <c r="BZ199" s="108"/>
      <c r="CA199" s="108"/>
      <c r="CB199" s="108"/>
      <c r="CC199" s="108" t="str">
        <f>'Reflection -4'!BA198</f>
        <v>0</v>
      </c>
      <c r="CD199" s="116"/>
      <c r="CE199" s="108"/>
      <c r="CF199" s="108"/>
      <c r="CG199" s="108"/>
      <c r="CH199" s="108">
        <f>Table121516589[[#This Row],[Column30]]</f>
        <v>0</v>
      </c>
      <c r="CI199" s="108"/>
      <c r="CJ199" s="108"/>
      <c r="CK199" s="108">
        <f>Table121516589[[#This Row],[Column48]]</f>
        <v>0</v>
      </c>
      <c r="CL199" s="108">
        <f>Table121516589[[#This Row],[Column54]]</f>
        <v>0</v>
      </c>
      <c r="CM199" s="116"/>
      <c r="CN199" s="108"/>
      <c r="CO199" s="108"/>
      <c r="CP199" s="108"/>
      <c r="CQ199" s="108" t="e">
        <f>#REF!</f>
        <v>#REF!</v>
      </c>
      <c r="CR199" s="108"/>
      <c r="CS199" s="108"/>
      <c r="CT199" s="108" t="e">
        <f>#REF!</f>
        <v>#REF!</v>
      </c>
      <c r="CU199" s="108" t="e">
        <f>#REF!</f>
        <v>#REF!</v>
      </c>
      <c r="CV199" s="116"/>
      <c r="CW199" s="108"/>
      <c r="CX199" s="108"/>
      <c r="CY199" s="108"/>
      <c r="CZ199" s="108" t="e">
        <f>#REF!</f>
        <v>#REF!</v>
      </c>
      <c r="DA199" s="108"/>
      <c r="DB199" s="108"/>
      <c r="DC199" s="108" t="e">
        <f>#REF!</f>
        <v>#REF!</v>
      </c>
      <c r="DD199" s="108" t="e">
        <f>#REF!</f>
        <v>#REF!</v>
      </c>
      <c r="DE199" s="116"/>
      <c r="DF199" s="108"/>
      <c r="DG199" s="108"/>
      <c r="DH199" s="108"/>
      <c r="DI199" s="108">
        <f>'D W-4'!AS197</f>
        <v>0</v>
      </c>
      <c r="DJ199" s="108"/>
      <c r="DK199" s="108"/>
      <c r="DL199" s="108"/>
      <c r="DM199" s="108" t="e">
        <f>#REF!</f>
        <v>#REF!</v>
      </c>
      <c r="DN199" s="116"/>
      <c r="DO199" s="112">
        <v>0</v>
      </c>
      <c r="DP19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2.4000000000000004</v>
      </c>
      <c r="DQ199" s="108">
        <f>AVERAGE(Table1104611172[[#This Row],[Column4]],Table1104611172[[#This Row],[Column13]],Table1104611172[[#This Row],[Column22]],Table1104611172[[#This Row],[Column31]])</f>
        <v>2</v>
      </c>
      <c r="DR19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199" s="108" t="e">
        <f>AVERAGE(Table1104611172[[#This Row],[Column6]],Table1104611172[[#This Row],[Column15]],Table1104611172[[#This Row],[Column24]],Table1104611172[[#This Row],[Column33]])</f>
        <v>#REF!</v>
      </c>
      <c r="DT199" s="112"/>
      <c r="DU19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19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199" s="108"/>
      <c r="DX199" s="108">
        <f>'R P -4'!CT199</f>
        <v>0</v>
      </c>
      <c r="DY199" s="107" t="e">
        <f>AVERAGE('Reflection -3'!CO199,'Reflection -2'!CN199,'R P -4'!CT199,'R P - 3'!CS199,'R P- 2'!CS199,#REF!)</f>
        <v>#REF!</v>
      </c>
      <c r="DZ199" s="107" t="e">
        <f>AVERAGE('Reflection -3'!CP199,'Reflection -2'!CO199,'R P- 2'!CT199,#REF!)</f>
        <v>#REF!</v>
      </c>
    </row>
    <row r="200" spans="1:130" ht="23.1" customHeight="1" x14ac:dyDescent="0.3">
      <c r="A200" s="5">
        <v>197</v>
      </c>
      <c r="B200" s="5" t="s">
        <v>429</v>
      </c>
      <c r="C200" s="14" t="s">
        <v>430</v>
      </c>
      <c r="D200" s="5" t="s">
        <v>541</v>
      </c>
      <c r="E200" s="5" t="s">
        <v>492</v>
      </c>
      <c r="F200" s="5" t="str">
        <f>REPT(CHAR(160),10)&amp;Table1104611172[[#This Row],[Column1]]</f>
        <v>          C</v>
      </c>
      <c r="G200" s="107"/>
      <c r="H200" s="107">
        <f>'RP 1'!Q199</f>
        <v>2.8</v>
      </c>
      <c r="I200" s="107">
        <f>'RP 1'!W199</f>
        <v>3</v>
      </c>
      <c r="J200" s="107" t="e">
        <f>'RP 1'!#REF!</f>
        <v>#REF!</v>
      </c>
      <c r="K200" s="107" t="e">
        <f>'RP 1'!#REF!</f>
        <v>#REF!</v>
      </c>
      <c r="L200" s="107"/>
      <c r="M200" s="107">
        <f>'RP 1'!AU199</f>
        <v>3</v>
      </c>
      <c r="N200" s="107">
        <f>'RP 1'!AZ199</f>
        <v>3</v>
      </c>
      <c r="O200" s="107">
        <f>'RP 1'!BG199</f>
        <v>0</v>
      </c>
      <c r="P200" s="109"/>
      <c r="Q200" s="107"/>
      <c r="R200" s="107">
        <f>'R P- 2'!Q199</f>
        <v>2.4</v>
      </c>
      <c r="S200" s="107">
        <f>'R P- 2'!W199</f>
        <v>2</v>
      </c>
      <c r="T200" s="107">
        <f>'R P- 2'!AC199</f>
        <v>2</v>
      </c>
      <c r="U200" s="107">
        <f>'R P- 2'!AI199</f>
        <v>2</v>
      </c>
      <c r="V200" s="107"/>
      <c r="W200" s="107">
        <f>'R P- 2'!AU199</f>
        <v>2</v>
      </c>
      <c r="X200" s="107">
        <f>'R P- 2'!BA199</f>
        <v>3.0833333333333335</v>
      </c>
      <c r="Y200" s="107">
        <f>'R P- 2'!BG199</f>
        <v>4</v>
      </c>
      <c r="Z200" s="109"/>
      <c r="AA200" s="107"/>
      <c r="AB200" s="107" t="str">
        <f>'R P - 3'!Q199</f>
        <v>0</v>
      </c>
      <c r="AC200" s="107" t="str">
        <f>'R P - 3'!W199</f>
        <v>0</v>
      </c>
      <c r="AD200" s="107">
        <f>'R P - 3'!AC199</f>
        <v>0</v>
      </c>
      <c r="AE200" s="107" t="str">
        <f>'R P - 3'!AI199</f>
        <v>0</v>
      </c>
      <c r="AF200" s="107"/>
      <c r="AG200" s="107" t="str">
        <f>'R P - 3'!AU199</f>
        <v>0</v>
      </c>
      <c r="AH200" s="107" t="str">
        <f>'R P - 3'!BA199</f>
        <v>0</v>
      </c>
      <c r="AI200" s="107" t="str">
        <f>'R P - 3'!BG199</f>
        <v>0</v>
      </c>
      <c r="AJ200" s="109"/>
      <c r="AK200" s="107"/>
      <c r="AL200" s="107" t="str">
        <f>'R P -4'!Q199</f>
        <v>0</v>
      </c>
      <c r="AM200" s="107" t="str">
        <f>'R P -4'!W199</f>
        <v>0</v>
      </c>
      <c r="AN200" s="107" t="str">
        <f>'R P -4'!AC199</f>
        <v>0</v>
      </c>
      <c r="AO200" s="107" t="str">
        <f>'R P -4'!AI199</f>
        <v>0</v>
      </c>
      <c r="AP200" s="107"/>
      <c r="AQ200" s="107" t="str">
        <f>'R P -4'!AU199</f>
        <v>0</v>
      </c>
      <c r="AR200" s="107" t="str">
        <f>'R P -4'!BA199</f>
        <v>0</v>
      </c>
      <c r="AS200" s="107" t="str">
        <f>'R P -4'!BG199</f>
        <v>0</v>
      </c>
      <c r="AT200" s="109"/>
      <c r="AU200" s="107"/>
      <c r="AV200" s="107" t="str">
        <f>'Reflection -1 '!R199</f>
        <v>0</v>
      </c>
      <c r="AW200" s="107"/>
      <c r="AX200" s="107"/>
      <c r="AY200" s="107"/>
      <c r="AZ200" s="107"/>
      <c r="BA200" s="107"/>
      <c r="BB200" s="107" t="str">
        <f>'Reflection -1 '!BB199</f>
        <v>0</v>
      </c>
      <c r="BC200" s="109"/>
      <c r="BD200" s="107"/>
      <c r="BE200" s="107">
        <f>'Reflection -2'!Q199</f>
        <v>2</v>
      </c>
      <c r="BF200" s="107"/>
      <c r="BG200" s="107"/>
      <c r="BH200" s="107"/>
      <c r="BI200" s="107"/>
      <c r="BJ200" s="107"/>
      <c r="BK200" s="107">
        <f>'Reflection -2'!BA199</f>
        <v>3</v>
      </c>
      <c r="BL200" s="109"/>
      <c r="BM200" s="107"/>
      <c r="BN200" s="107">
        <f>'Reflection -3'!Q199</f>
        <v>3.3333333333333335</v>
      </c>
      <c r="BO200" s="107"/>
      <c r="BP200" s="107"/>
      <c r="BQ200" s="107"/>
      <c r="BR200" s="107"/>
      <c r="BS200" s="107"/>
      <c r="BT200" s="107">
        <f>'Reflection -3'!BA199</f>
        <v>2</v>
      </c>
      <c r="BU200" s="109"/>
      <c r="BV200" s="107"/>
      <c r="BW200" s="107">
        <f>'Reflection -3'!Q199</f>
        <v>3.3333333333333335</v>
      </c>
      <c r="BX200" s="107"/>
      <c r="BY200" s="107"/>
      <c r="BZ200" s="107"/>
      <c r="CA200" s="107"/>
      <c r="CB200" s="107"/>
      <c r="CC200" s="107">
        <f>'Reflection -4'!BA199</f>
        <v>3</v>
      </c>
      <c r="CD200" s="109"/>
      <c r="CE200" s="107"/>
      <c r="CF200" s="107"/>
      <c r="CG200" s="107"/>
      <c r="CH200" s="107">
        <f>Table121516589[[#This Row],[Column30]]</f>
        <v>0</v>
      </c>
      <c r="CI200" s="107"/>
      <c r="CJ200" s="107"/>
      <c r="CK200" s="107">
        <f>Table121516589[[#This Row],[Column48]]</f>
        <v>0</v>
      </c>
      <c r="CL200" s="107">
        <f>Table121516589[[#This Row],[Column54]]</f>
        <v>0</v>
      </c>
      <c r="CM200" s="109"/>
      <c r="CN200" s="107"/>
      <c r="CO200" s="107"/>
      <c r="CP200" s="107"/>
      <c r="CQ200" s="107" t="e">
        <f>#REF!</f>
        <v>#REF!</v>
      </c>
      <c r="CR200" s="107"/>
      <c r="CS200" s="107"/>
      <c r="CT200" s="107" t="e">
        <f>#REF!</f>
        <v>#REF!</v>
      </c>
      <c r="CU200" s="107" t="e">
        <f>#REF!</f>
        <v>#REF!</v>
      </c>
      <c r="CV200" s="109"/>
      <c r="CW200" s="107"/>
      <c r="CX200" s="107"/>
      <c r="CY200" s="107"/>
      <c r="CZ200" s="107" t="e">
        <f>#REF!</f>
        <v>#REF!</v>
      </c>
      <c r="DA200" s="107"/>
      <c r="DB200" s="107"/>
      <c r="DC200" s="107" t="e">
        <f>#REF!</f>
        <v>#REF!</v>
      </c>
      <c r="DD200" s="107" t="e">
        <f>#REF!</f>
        <v>#REF!</v>
      </c>
      <c r="DE200" s="109"/>
      <c r="DF200" s="107"/>
      <c r="DG200" s="107"/>
      <c r="DH200" s="107"/>
      <c r="DI200" s="107">
        <f>'D W-4'!AS198</f>
        <v>0</v>
      </c>
      <c r="DJ200" s="107"/>
      <c r="DK200" s="107"/>
      <c r="DL200" s="107"/>
      <c r="DM200" s="107" t="e">
        <f>#REF!</f>
        <v>#REF!</v>
      </c>
      <c r="DN200" s="109"/>
      <c r="DO200" s="112">
        <v>0</v>
      </c>
      <c r="DP20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2.7733333333333334</v>
      </c>
      <c r="DQ200" s="107">
        <f>AVERAGE(Table1104611172[[#This Row],[Column4]],Table1104611172[[#This Row],[Column13]],Table1104611172[[#This Row],[Column22]],Table1104611172[[#This Row],[Column31]])</f>
        <v>2.5</v>
      </c>
      <c r="DR20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0" s="107" t="e">
        <f>AVERAGE(Table1104611172[[#This Row],[Column6]],Table1104611172[[#This Row],[Column15]],Table1104611172[[#This Row],[Column24]],Table1104611172[[#This Row],[Column33]])</f>
        <v>#REF!</v>
      </c>
      <c r="DT200" s="112"/>
      <c r="DU20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0" s="108"/>
      <c r="DX200" s="108">
        <f>'R P -4'!CT200</f>
        <v>0</v>
      </c>
      <c r="DY200" s="108" t="e">
        <f>AVERAGE('Reflection -3'!CO200,'Reflection -2'!CN200,'R P -4'!CT200,'R P - 3'!CS200,'R P- 2'!CS200,#REF!)</f>
        <v>#REF!</v>
      </c>
      <c r="DZ200" s="108" t="e">
        <f>AVERAGE('Reflection -3'!CP200,'Reflection -2'!CO200,'R P- 2'!CT200,#REF!)</f>
        <v>#REF!</v>
      </c>
    </row>
    <row r="201" spans="1:130" ht="23.1" customHeight="1" x14ac:dyDescent="0.3">
      <c r="A201" s="5">
        <v>198</v>
      </c>
      <c r="B201" s="5" t="s">
        <v>175</v>
      </c>
      <c r="C201" s="14" t="s">
        <v>176</v>
      </c>
      <c r="D201" s="5" t="s">
        <v>541</v>
      </c>
      <c r="E201" s="5" t="s">
        <v>160</v>
      </c>
      <c r="F201" s="5" t="str">
        <f>REPT(CHAR(160),10)&amp;Table1104611172[[#This Row],[Column1]]</f>
        <v>          B</v>
      </c>
      <c r="G201" s="108"/>
      <c r="H201" s="108">
        <f>'RP 1'!Q200</f>
        <v>3</v>
      </c>
      <c r="I201" s="108">
        <f>'RP 1'!W200</f>
        <v>3</v>
      </c>
      <c r="J201" s="108" t="e">
        <f>'RP 1'!#REF!</f>
        <v>#REF!</v>
      </c>
      <c r="K201" s="108" t="e">
        <f>'RP 1'!#REF!</f>
        <v>#REF!</v>
      </c>
      <c r="L201" s="108"/>
      <c r="M201" s="108">
        <f>'RP 1'!AU200</f>
        <v>3</v>
      </c>
      <c r="N201" s="108">
        <f>'RP 1'!AZ200</f>
        <v>0</v>
      </c>
      <c r="O201" s="108">
        <f>'RP 1'!BG200</f>
        <v>0</v>
      </c>
      <c r="P201" s="116"/>
      <c r="Q201" s="108"/>
      <c r="R201" s="108">
        <f>'R P- 2'!Q200</f>
        <v>3</v>
      </c>
      <c r="S201" s="108">
        <f>'R P- 2'!W200</f>
        <v>3</v>
      </c>
      <c r="T201" s="108">
        <f>'R P- 2'!AC200</f>
        <v>3</v>
      </c>
      <c r="U201" s="108">
        <f>'R P- 2'!AI200</f>
        <v>3</v>
      </c>
      <c r="V201" s="108"/>
      <c r="W201" s="108">
        <f>'R P- 2'!AU200</f>
        <v>0</v>
      </c>
      <c r="X201" s="108">
        <f>'R P- 2'!BA200</f>
        <v>0</v>
      </c>
      <c r="Y201" s="108">
        <f>'R P- 2'!BG200</f>
        <v>3</v>
      </c>
      <c r="Z201" s="116"/>
      <c r="AA201" s="108"/>
      <c r="AB201" s="108">
        <f>'R P - 3'!Q200</f>
        <v>2</v>
      </c>
      <c r="AC201" s="108">
        <f>'R P - 3'!W200</f>
        <v>3</v>
      </c>
      <c r="AD201" s="108">
        <f>'R P - 3'!AC200</f>
        <v>1.5</v>
      </c>
      <c r="AE201" s="108">
        <f>'R P - 3'!AI200</f>
        <v>2.3333333333333335</v>
      </c>
      <c r="AF201" s="108"/>
      <c r="AG201" s="108">
        <f>'R P - 3'!AU200</f>
        <v>3</v>
      </c>
      <c r="AH201" s="108">
        <f>'R P - 3'!BA200</f>
        <v>0</v>
      </c>
      <c r="AI201" s="108">
        <f>'R P - 3'!BG200</f>
        <v>0</v>
      </c>
      <c r="AJ201" s="116"/>
      <c r="AK201" s="108"/>
      <c r="AL201" s="108">
        <f>'R P -4'!Q200</f>
        <v>3</v>
      </c>
      <c r="AM201" s="108">
        <f>'R P -4'!W200</f>
        <v>2</v>
      </c>
      <c r="AN201" s="108">
        <f>'R P -4'!AC200</f>
        <v>2</v>
      </c>
      <c r="AO201" s="108">
        <f>'R P -4'!AI200</f>
        <v>1</v>
      </c>
      <c r="AP201" s="108"/>
      <c r="AQ201" s="108">
        <f>'R P -4'!AU200</f>
        <v>1</v>
      </c>
      <c r="AR201" s="108">
        <f>'R P -4'!BA200</f>
        <v>1</v>
      </c>
      <c r="AS201" s="108">
        <f>'R P -4'!BG200</f>
        <v>2.5</v>
      </c>
      <c r="AT201" s="116"/>
      <c r="AU201" s="108"/>
      <c r="AV201" s="108">
        <f>'Reflection -1 '!R200</f>
        <v>2.6666666666666665</v>
      </c>
      <c r="AW201" s="108"/>
      <c r="AX201" s="108"/>
      <c r="AY201" s="108"/>
      <c r="AZ201" s="108"/>
      <c r="BA201" s="108"/>
      <c r="BB201" s="108">
        <f>'Reflection -1 '!BB200</f>
        <v>3.5</v>
      </c>
      <c r="BC201" s="116"/>
      <c r="BD201" s="108"/>
      <c r="BE201" s="108">
        <f>'Reflection -2'!Q200</f>
        <v>1.6666666666666667</v>
      </c>
      <c r="BF201" s="108"/>
      <c r="BG201" s="108"/>
      <c r="BH201" s="108"/>
      <c r="BI201" s="108"/>
      <c r="BJ201" s="108"/>
      <c r="BK201" s="108">
        <f>'Reflection -2'!BA200</f>
        <v>2.5</v>
      </c>
      <c r="BL201" s="116"/>
      <c r="BM201" s="108"/>
      <c r="BN201" s="108">
        <f>'Reflection -3'!Q200</f>
        <v>0</v>
      </c>
      <c r="BO201" s="108"/>
      <c r="BP201" s="108"/>
      <c r="BQ201" s="108"/>
      <c r="BR201" s="108"/>
      <c r="BS201" s="108"/>
      <c r="BT201" s="108">
        <f>'Reflection -3'!BA200</f>
        <v>0</v>
      </c>
      <c r="BU201" s="116"/>
      <c r="BV201" s="108"/>
      <c r="BW201" s="108">
        <f>'Reflection -3'!Q200</f>
        <v>0</v>
      </c>
      <c r="BX201" s="108"/>
      <c r="BY201" s="108"/>
      <c r="BZ201" s="108"/>
      <c r="CA201" s="108"/>
      <c r="CB201" s="108"/>
      <c r="CC201" s="108">
        <f>'Reflection -4'!BA200</f>
        <v>2.5</v>
      </c>
      <c r="CD201" s="116"/>
      <c r="CE201" s="108"/>
      <c r="CF201" s="108"/>
      <c r="CG201" s="108"/>
      <c r="CH201" s="108">
        <f>Table121516589[[#This Row],[Column30]]</f>
        <v>0</v>
      </c>
      <c r="CI201" s="108"/>
      <c r="CJ201" s="108"/>
      <c r="CK201" s="108">
        <f>Table121516589[[#This Row],[Column48]]</f>
        <v>0</v>
      </c>
      <c r="CL201" s="108">
        <f>Table121516589[[#This Row],[Column54]]</f>
        <v>0</v>
      </c>
      <c r="CM201" s="116"/>
      <c r="CN201" s="108"/>
      <c r="CO201" s="108"/>
      <c r="CP201" s="108"/>
      <c r="CQ201" s="108" t="e">
        <f>#REF!</f>
        <v>#REF!</v>
      </c>
      <c r="CR201" s="108"/>
      <c r="CS201" s="108"/>
      <c r="CT201" s="108" t="e">
        <f>#REF!</f>
        <v>#REF!</v>
      </c>
      <c r="CU201" s="108" t="e">
        <f>#REF!</f>
        <v>#REF!</v>
      </c>
      <c r="CV201" s="116"/>
      <c r="CW201" s="108"/>
      <c r="CX201" s="108"/>
      <c r="CY201" s="108"/>
      <c r="CZ201" s="108" t="e">
        <f>#REF!</f>
        <v>#REF!</v>
      </c>
      <c r="DA201" s="108"/>
      <c r="DB201" s="108"/>
      <c r="DC201" s="108" t="e">
        <f>#REF!</f>
        <v>#REF!</v>
      </c>
      <c r="DD201" s="108" t="e">
        <f>#REF!</f>
        <v>#REF!</v>
      </c>
      <c r="DE201" s="116"/>
      <c r="DF201" s="108"/>
      <c r="DG201" s="108"/>
      <c r="DH201" s="108"/>
      <c r="DI201" s="108">
        <f>'D W-4'!AS199</f>
        <v>0</v>
      </c>
      <c r="DJ201" s="108"/>
      <c r="DK201" s="108"/>
      <c r="DL201" s="108"/>
      <c r="DM201" s="108" t="e">
        <f>#REF!</f>
        <v>#REF!</v>
      </c>
      <c r="DN201" s="116"/>
      <c r="DO201" s="112">
        <v>0</v>
      </c>
      <c r="DP20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1.9166666666666665</v>
      </c>
      <c r="DQ201" s="108">
        <f>AVERAGE(Table1104611172[[#This Row],[Column4]],Table1104611172[[#This Row],[Column13]],Table1104611172[[#This Row],[Column22]],Table1104611172[[#This Row],[Column31]])</f>
        <v>2.75</v>
      </c>
      <c r="DR20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1" s="108" t="e">
        <f>AVERAGE(Table1104611172[[#This Row],[Column6]],Table1104611172[[#This Row],[Column15]],Table1104611172[[#This Row],[Column24]],Table1104611172[[#This Row],[Column33]])</f>
        <v>#REF!</v>
      </c>
      <c r="DT201" s="112"/>
      <c r="DU20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1" s="108"/>
      <c r="DX201" s="108">
        <f>'R P -4'!CT201</f>
        <v>0</v>
      </c>
      <c r="DY201" s="107" t="e">
        <f>AVERAGE('Reflection -3'!CO201,'Reflection -2'!CN201,'R P -4'!CT201,'R P - 3'!CS201,'R P- 2'!CS201,#REF!)</f>
        <v>#REF!</v>
      </c>
      <c r="DZ201" s="107" t="e">
        <f>AVERAGE('Reflection -3'!CP201,'Reflection -2'!CO201,'R P- 2'!CT201,#REF!)</f>
        <v>#REF!</v>
      </c>
    </row>
    <row r="202" spans="1:130" ht="23.1" customHeight="1" x14ac:dyDescent="0.3">
      <c r="A202" s="5">
        <v>199</v>
      </c>
      <c r="B202" s="5" t="s">
        <v>431</v>
      </c>
      <c r="C202" s="14" t="s">
        <v>432</v>
      </c>
      <c r="D202" s="5" t="s">
        <v>541</v>
      </c>
      <c r="E202" s="5" t="s">
        <v>288</v>
      </c>
      <c r="F202" s="5" t="str">
        <f>REPT(CHAR(160),10)&amp;Table1104611172[[#This Row],[Column1]]</f>
        <v>          D</v>
      </c>
      <c r="G202" s="107"/>
      <c r="H202" s="107">
        <f>'RP 1'!Q201</f>
        <v>2.6</v>
      </c>
      <c r="I202" s="107">
        <f>'RP 1'!W201</f>
        <v>4</v>
      </c>
      <c r="J202" s="107" t="e">
        <f>'RP 1'!#REF!</f>
        <v>#REF!</v>
      </c>
      <c r="K202" s="107" t="e">
        <f>'RP 1'!#REF!</f>
        <v>#REF!</v>
      </c>
      <c r="L202" s="107"/>
      <c r="M202" s="107">
        <f>'RP 1'!AU201</f>
        <v>3</v>
      </c>
      <c r="N202" s="107">
        <f>'RP 1'!AZ201</f>
        <v>4</v>
      </c>
      <c r="O202" s="107">
        <f>'RP 1'!BG201</f>
        <v>0</v>
      </c>
      <c r="P202" s="113"/>
      <c r="Q202" s="107"/>
      <c r="R202" s="107">
        <f>'R P- 2'!Q201</f>
        <v>2.2000000000000002</v>
      </c>
      <c r="S202" s="107">
        <f>'R P- 2'!W201</f>
        <v>2</v>
      </c>
      <c r="T202" s="107">
        <f>'R P- 2'!AC201</f>
        <v>2</v>
      </c>
      <c r="U202" s="107">
        <f>'R P- 2'!AI201</f>
        <v>2</v>
      </c>
      <c r="V202" s="107"/>
      <c r="W202" s="107">
        <f>'R P- 2'!AU201</f>
        <v>2</v>
      </c>
      <c r="X202" s="107">
        <f>'R P- 2'!BA201</f>
        <v>1.8333333333333333</v>
      </c>
      <c r="Y202" s="107">
        <f>'R P- 2'!BG201</f>
        <v>2</v>
      </c>
      <c r="Z202" s="113"/>
      <c r="AA202" s="107"/>
      <c r="AB202" s="107">
        <f>'R P - 3'!Q201</f>
        <v>2.2000000000000002</v>
      </c>
      <c r="AC202" s="107">
        <f>'R P - 3'!W201</f>
        <v>2</v>
      </c>
      <c r="AD202" s="107">
        <f>'R P - 3'!AC201</f>
        <v>1</v>
      </c>
      <c r="AE202" s="107">
        <f>'R P - 3'!AI201</f>
        <v>1.3333333333333333</v>
      </c>
      <c r="AF202" s="107"/>
      <c r="AG202" s="112">
        <f>'R P - 3'!AU201</f>
        <v>2</v>
      </c>
      <c r="AH202" s="112">
        <f>'R P - 3'!BA201</f>
        <v>2</v>
      </c>
      <c r="AI202" s="107">
        <f>'R P - 3'!BG201</f>
        <v>2</v>
      </c>
      <c r="AJ202" s="113"/>
      <c r="AK202" s="107"/>
      <c r="AL202" s="107">
        <f>'R P -4'!Q201</f>
        <v>2</v>
      </c>
      <c r="AM202" s="107">
        <f>'R P -4'!W201</f>
        <v>3</v>
      </c>
      <c r="AN202" s="107">
        <f>'R P -4'!AC201</f>
        <v>2.5</v>
      </c>
      <c r="AO202" s="107">
        <f>'R P -4'!AI201</f>
        <v>3</v>
      </c>
      <c r="AP202" s="107"/>
      <c r="AQ202" s="107">
        <f>'R P -4'!AU201</f>
        <v>4</v>
      </c>
      <c r="AR202" s="107">
        <f>'R P -4'!BA201</f>
        <v>3.3333333333333335</v>
      </c>
      <c r="AS202" s="107">
        <f>'R P -4'!BG201</f>
        <v>2.5</v>
      </c>
      <c r="AT202" s="113"/>
      <c r="AU202" s="107"/>
      <c r="AV202" s="107" t="str">
        <f>'Reflection -1 '!R201</f>
        <v>0</v>
      </c>
      <c r="AW202" s="107"/>
      <c r="AX202" s="107"/>
      <c r="AY202" s="107"/>
      <c r="AZ202" s="107"/>
      <c r="BA202" s="112"/>
      <c r="BB202" s="112" t="str">
        <f>'Reflection -1 '!BB201</f>
        <v>0</v>
      </c>
      <c r="BC202" s="113"/>
      <c r="BD202" s="107"/>
      <c r="BE202" s="107">
        <f>'Reflection -2'!Q201</f>
        <v>3.6666666666666665</v>
      </c>
      <c r="BF202" s="107"/>
      <c r="BG202" s="107"/>
      <c r="BH202" s="107"/>
      <c r="BI202" s="107"/>
      <c r="BJ202" s="107"/>
      <c r="BK202" s="107">
        <f>'Reflection -2'!BA201</f>
        <v>3</v>
      </c>
      <c r="BL202" s="113"/>
      <c r="BM202" s="107"/>
      <c r="BN202" s="107">
        <f>'Reflection -3'!Q201</f>
        <v>3</v>
      </c>
      <c r="BO202" s="107"/>
      <c r="BP202" s="107"/>
      <c r="BQ202" s="107"/>
      <c r="BR202" s="107"/>
      <c r="BS202" s="107"/>
      <c r="BT202" s="107">
        <f>'Reflection -3'!BA201</f>
        <v>2</v>
      </c>
      <c r="BU202" s="113"/>
      <c r="BV202" s="107"/>
      <c r="BW202" s="107">
        <f>'Reflection -3'!Q201</f>
        <v>3</v>
      </c>
      <c r="BX202" s="107"/>
      <c r="BY202" s="107"/>
      <c r="BZ202" s="107"/>
      <c r="CA202" s="107"/>
      <c r="CB202" s="107"/>
      <c r="CC202" s="107">
        <f>'Reflection -4'!BA201</f>
        <v>3</v>
      </c>
      <c r="CD202" s="113"/>
      <c r="CE202" s="107"/>
      <c r="CF202" s="107"/>
      <c r="CG202" s="107"/>
      <c r="CH202" s="107">
        <f>Table121516589[[#This Row],[Column30]]</f>
        <v>0</v>
      </c>
      <c r="CI202" s="107"/>
      <c r="CJ202" s="107"/>
      <c r="CK202" s="107">
        <f>Table121516589[[#This Row],[Column48]]</f>
        <v>0</v>
      </c>
      <c r="CL202" s="107">
        <f>Table121516589[[#This Row],[Column54]]</f>
        <v>0</v>
      </c>
      <c r="CM202" s="113"/>
      <c r="CN202" s="107"/>
      <c r="CO202" s="107"/>
      <c r="CP202" s="107"/>
      <c r="CQ202" s="107" t="e">
        <f>#REF!</f>
        <v>#REF!</v>
      </c>
      <c r="CR202" s="107"/>
      <c r="CS202" s="107"/>
      <c r="CT202" s="107" t="e">
        <f>#REF!</f>
        <v>#REF!</v>
      </c>
      <c r="CU202" s="107" t="e">
        <f>#REF!</f>
        <v>#REF!</v>
      </c>
      <c r="CV202" s="109"/>
      <c r="CW202" s="107"/>
      <c r="CX202" s="107"/>
      <c r="CY202" s="107"/>
      <c r="CZ202" s="107" t="e">
        <f>#REF!</f>
        <v>#REF!</v>
      </c>
      <c r="DA202" s="107"/>
      <c r="DB202" s="107"/>
      <c r="DC202" s="107" t="e">
        <f>#REF!</f>
        <v>#REF!</v>
      </c>
      <c r="DD202" s="107" t="e">
        <f>#REF!</f>
        <v>#REF!</v>
      </c>
      <c r="DE202" s="109"/>
      <c r="DF202" s="107"/>
      <c r="DG202" s="107"/>
      <c r="DH202" s="107"/>
      <c r="DI202" s="107">
        <f>'D W-4'!AS200</f>
        <v>0</v>
      </c>
      <c r="DJ202" s="107"/>
      <c r="DK202" s="107"/>
      <c r="DL202" s="107"/>
      <c r="DM202" s="107" t="e">
        <f>#REF!</f>
        <v>#REF!</v>
      </c>
      <c r="DN202" s="109"/>
      <c r="DO202" s="112">
        <v>0</v>
      </c>
      <c r="DP20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2.6666666666666665</v>
      </c>
      <c r="DQ202" s="107">
        <f>AVERAGE(Table1104611172[[#This Row],[Column4]],Table1104611172[[#This Row],[Column13]],Table1104611172[[#This Row],[Column22]],Table1104611172[[#This Row],[Column31]])</f>
        <v>2.75</v>
      </c>
      <c r="DR20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2" s="107" t="e">
        <f>AVERAGE(Table1104611172[[#This Row],[Column6]],Table1104611172[[#This Row],[Column15]],Table1104611172[[#This Row],[Column24]],Table1104611172[[#This Row],[Column33]])</f>
        <v>#REF!</v>
      </c>
      <c r="DT202" s="112"/>
      <c r="DU20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2" s="108"/>
      <c r="DX202" s="108">
        <f>'R P -4'!CT202</f>
        <v>0</v>
      </c>
      <c r="DY202" s="108" t="e">
        <f>AVERAGE('Reflection -3'!CO202,'Reflection -2'!CN202,'R P -4'!CT202,'R P - 3'!CS202,'R P- 2'!CS202,#REF!)</f>
        <v>#REF!</v>
      </c>
      <c r="DZ202" s="108" t="e">
        <f>AVERAGE('Reflection -3'!CP202,'Reflection -2'!CO202,'R P- 2'!CT202,#REF!)</f>
        <v>#REF!</v>
      </c>
    </row>
    <row r="203" spans="1:130" ht="23.1" customHeight="1" x14ac:dyDescent="0.3">
      <c r="A203" s="5">
        <v>200</v>
      </c>
      <c r="B203" s="5" t="s">
        <v>433</v>
      </c>
      <c r="C203" s="14" t="s">
        <v>434</v>
      </c>
      <c r="D203" s="5" t="s">
        <v>449</v>
      </c>
      <c r="E203" s="5" t="s">
        <v>492</v>
      </c>
      <c r="F203" s="5" t="str">
        <f>REPT(CHAR(160),10)&amp;Table1104611172[[#This Row],[Column1]]</f>
        <v>          C</v>
      </c>
      <c r="G203" s="108"/>
      <c r="H203" s="108">
        <f>'RP 1'!Q202</f>
        <v>2.6</v>
      </c>
      <c r="I203" s="108">
        <f>'RP 1'!W202</f>
        <v>3</v>
      </c>
      <c r="J203" s="108" t="e">
        <f>'RP 1'!#REF!</f>
        <v>#REF!</v>
      </c>
      <c r="K203" s="108" t="e">
        <f>'RP 1'!#REF!</f>
        <v>#REF!</v>
      </c>
      <c r="L203" s="108"/>
      <c r="M203" s="108">
        <f>'RP 1'!AU202</f>
        <v>3</v>
      </c>
      <c r="N203" s="108">
        <f>'RP 1'!AZ202</f>
        <v>3</v>
      </c>
      <c r="O203" s="108">
        <f>'RP 1'!BG202</f>
        <v>0</v>
      </c>
      <c r="P203" s="111"/>
      <c r="Q203" s="108"/>
      <c r="R203" s="108">
        <f>'R P- 2'!Q202</f>
        <v>2.8</v>
      </c>
      <c r="S203" s="108">
        <f>'R P- 2'!W202</f>
        <v>2</v>
      </c>
      <c r="T203" s="108">
        <f>'R P- 2'!AC202</f>
        <v>2</v>
      </c>
      <c r="U203" s="108">
        <f>'R P- 2'!AI202</f>
        <v>2</v>
      </c>
      <c r="V203" s="108"/>
      <c r="W203" s="108">
        <f>'R P- 2'!AU202</f>
        <v>2</v>
      </c>
      <c r="X203" s="108">
        <f>'R P- 2'!BA202</f>
        <v>1.8333333333333333</v>
      </c>
      <c r="Y203" s="108">
        <f>'R P- 2'!BG202</f>
        <v>4</v>
      </c>
      <c r="Z203" s="111"/>
      <c r="AA203" s="108"/>
      <c r="AB203" s="108">
        <f>'R P - 3'!Q202</f>
        <v>2</v>
      </c>
      <c r="AC203" s="108">
        <f>'R P - 3'!W202</f>
        <v>2</v>
      </c>
      <c r="AD203" s="108">
        <f>'R P - 3'!AC202</f>
        <v>1</v>
      </c>
      <c r="AE203" s="108">
        <f>'R P - 3'!AI202</f>
        <v>1.3333333333333333</v>
      </c>
      <c r="AF203" s="108"/>
      <c r="AG203" s="110">
        <f>'R P - 3'!AU202</f>
        <v>2</v>
      </c>
      <c r="AH203" s="110">
        <f>'R P - 3'!BA202</f>
        <v>2</v>
      </c>
      <c r="AI203" s="108">
        <f>'R P - 3'!BG202</f>
        <v>2</v>
      </c>
      <c r="AJ203" s="111"/>
      <c r="AK203" s="108"/>
      <c r="AL203" s="108" t="str">
        <f>'R P -4'!Q202</f>
        <v>0</v>
      </c>
      <c r="AM203" s="108" t="str">
        <f>'R P -4'!W202</f>
        <v>0</v>
      </c>
      <c r="AN203" s="108" t="str">
        <f>'R P -4'!AC202</f>
        <v>0</v>
      </c>
      <c r="AO203" s="108" t="str">
        <f>'R P -4'!AI202</f>
        <v>0</v>
      </c>
      <c r="AP203" s="108"/>
      <c r="AQ203" s="108" t="str">
        <f>'R P -4'!AU202</f>
        <v>0</v>
      </c>
      <c r="AR203" s="108" t="str">
        <f>'R P -4'!BA202</f>
        <v>0</v>
      </c>
      <c r="AS203" s="108" t="str">
        <f>'R P -4'!BG202</f>
        <v>0</v>
      </c>
      <c r="AT203" s="111"/>
      <c r="AU203" s="108"/>
      <c r="AV203" s="108" t="str">
        <f>'Reflection -1 '!R202</f>
        <v>0</v>
      </c>
      <c r="AW203" s="108"/>
      <c r="AX203" s="108"/>
      <c r="AY203" s="108"/>
      <c r="AZ203" s="108"/>
      <c r="BA203" s="110"/>
      <c r="BB203" s="110" t="str">
        <f>'Reflection -1 '!BB202</f>
        <v>0</v>
      </c>
      <c r="BC203" s="111"/>
      <c r="BD203" s="108"/>
      <c r="BE203" s="108">
        <f>'Reflection -2'!Q202</f>
        <v>3</v>
      </c>
      <c r="BF203" s="108"/>
      <c r="BG203" s="108"/>
      <c r="BH203" s="108"/>
      <c r="BI203" s="108"/>
      <c r="BJ203" s="108"/>
      <c r="BK203" s="108">
        <f>'Reflection -2'!BA202</f>
        <v>3</v>
      </c>
      <c r="BL203" s="111"/>
      <c r="BM203" s="108"/>
      <c r="BN203" s="108">
        <f>'Reflection -3'!Q202</f>
        <v>3.6666666666666665</v>
      </c>
      <c r="BO203" s="108"/>
      <c r="BP203" s="108"/>
      <c r="BQ203" s="108"/>
      <c r="BR203" s="108"/>
      <c r="BS203" s="108"/>
      <c r="BT203" s="108">
        <f>'Reflection -3'!BA202</f>
        <v>2</v>
      </c>
      <c r="BU203" s="111"/>
      <c r="BV203" s="108"/>
      <c r="BW203" s="108">
        <f>'Reflection -3'!Q202</f>
        <v>3.6666666666666665</v>
      </c>
      <c r="BX203" s="108"/>
      <c r="BY203" s="108"/>
      <c r="BZ203" s="108"/>
      <c r="CA203" s="108"/>
      <c r="CB203" s="108"/>
      <c r="CC203" s="108">
        <f>'Reflection -4'!BA202</f>
        <v>3</v>
      </c>
      <c r="CD203" s="111"/>
      <c r="CE203" s="108"/>
      <c r="CF203" s="108"/>
      <c r="CG203" s="108"/>
      <c r="CH203" s="108">
        <f>Table121516589[[#This Row],[Column30]]</f>
        <v>0</v>
      </c>
      <c r="CI203" s="108"/>
      <c r="CJ203" s="108"/>
      <c r="CK203" s="108">
        <f>Table121516589[[#This Row],[Column48]]</f>
        <v>0</v>
      </c>
      <c r="CL203" s="108">
        <f>Table121516589[[#This Row],[Column54]]</f>
        <v>0</v>
      </c>
      <c r="CM203" s="111"/>
      <c r="CN203" s="108"/>
      <c r="CO203" s="108"/>
      <c r="CP203" s="108"/>
      <c r="CQ203" s="108" t="e">
        <f>#REF!</f>
        <v>#REF!</v>
      </c>
      <c r="CR203" s="108"/>
      <c r="CS203" s="108"/>
      <c r="CT203" s="108" t="e">
        <f>#REF!</f>
        <v>#REF!</v>
      </c>
      <c r="CU203" s="108" t="e">
        <f>#REF!</f>
        <v>#REF!</v>
      </c>
      <c r="CV203" s="116"/>
      <c r="CW203" s="108"/>
      <c r="CX203" s="108"/>
      <c r="CY203" s="108"/>
      <c r="CZ203" s="108" t="e">
        <f>#REF!</f>
        <v>#REF!</v>
      </c>
      <c r="DA203" s="108"/>
      <c r="DB203" s="108"/>
      <c r="DC203" s="108" t="e">
        <f>#REF!</f>
        <v>#REF!</v>
      </c>
      <c r="DD203" s="108" t="e">
        <f>#REF!</f>
        <v>#REF!</v>
      </c>
      <c r="DE203" s="116"/>
      <c r="DF203" s="108"/>
      <c r="DG203" s="108"/>
      <c r="DH203" s="108"/>
      <c r="DI203" s="108">
        <f>'D W-4'!AS201</f>
        <v>0</v>
      </c>
      <c r="DJ203" s="108"/>
      <c r="DK203" s="108"/>
      <c r="DL203" s="108"/>
      <c r="DM203" s="108" t="e">
        <f>#REF!</f>
        <v>#REF!</v>
      </c>
      <c r="DN203" s="116"/>
      <c r="DO203" s="112">
        <v>0</v>
      </c>
      <c r="DP20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2.9555555555555557</v>
      </c>
      <c r="DQ203" s="108">
        <f>AVERAGE(Table1104611172[[#This Row],[Column4]],Table1104611172[[#This Row],[Column13]],Table1104611172[[#This Row],[Column22]],Table1104611172[[#This Row],[Column31]])</f>
        <v>2.3333333333333335</v>
      </c>
      <c r="DR20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3" s="108" t="e">
        <f>AVERAGE(Table1104611172[[#This Row],[Column6]],Table1104611172[[#This Row],[Column15]],Table1104611172[[#This Row],[Column24]],Table1104611172[[#This Row],[Column33]])</f>
        <v>#REF!</v>
      </c>
      <c r="DT203" s="112"/>
      <c r="DU20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3" s="108"/>
      <c r="DX203" s="108">
        <f>'R P -4'!CT203</f>
        <v>0</v>
      </c>
      <c r="DY203" s="107" t="e">
        <f>AVERAGE('Reflection -3'!CO203,'Reflection -2'!CN203,'R P -4'!CT203,'R P - 3'!CS203,'R P- 2'!CS203,#REF!)</f>
        <v>#REF!</v>
      </c>
      <c r="DZ203" s="107" t="e">
        <f>AVERAGE('Reflection -3'!CP203,'Reflection -2'!CO203,'R P- 2'!CT203,#REF!)</f>
        <v>#REF!</v>
      </c>
    </row>
    <row r="204" spans="1:130" ht="23.1" customHeight="1" x14ac:dyDescent="0.3">
      <c r="A204" s="5">
        <v>201</v>
      </c>
      <c r="B204" s="5" t="s">
        <v>435</v>
      </c>
      <c r="C204" s="14" t="s">
        <v>436</v>
      </c>
      <c r="D204" s="5" t="s">
        <v>449</v>
      </c>
      <c r="E204" s="5" t="s">
        <v>492</v>
      </c>
      <c r="F204" s="5" t="str">
        <f>REPT(CHAR(160),10)&amp;Table1104611172[[#This Row],[Column1]]</f>
        <v>          C</v>
      </c>
      <c r="G204" s="107"/>
      <c r="H204" s="107">
        <f>'RP 1'!Q203</f>
        <v>2.6</v>
      </c>
      <c r="I204" s="107">
        <f>'RP 1'!W203</f>
        <v>2</v>
      </c>
      <c r="J204" s="107" t="e">
        <f>'RP 1'!#REF!</f>
        <v>#REF!</v>
      </c>
      <c r="K204" s="107" t="e">
        <f>'RP 1'!#REF!</f>
        <v>#REF!</v>
      </c>
      <c r="L204" s="107"/>
      <c r="M204" s="107">
        <f>'RP 1'!AU203</f>
        <v>3</v>
      </c>
      <c r="N204" s="107">
        <f>'RP 1'!AZ203</f>
        <v>2</v>
      </c>
      <c r="O204" s="107">
        <f>'RP 1'!BG203</f>
        <v>0</v>
      </c>
      <c r="P204" s="113"/>
      <c r="Q204" s="107"/>
      <c r="R204" s="107">
        <f>'R P- 2'!Q203</f>
        <v>3</v>
      </c>
      <c r="S204" s="107">
        <f>'R P- 2'!W203</f>
        <v>2</v>
      </c>
      <c r="T204" s="107">
        <f>'R P- 2'!AC203</f>
        <v>2</v>
      </c>
      <c r="U204" s="107">
        <f>'R P- 2'!AI203</f>
        <v>2</v>
      </c>
      <c r="V204" s="107"/>
      <c r="W204" s="107">
        <f>'R P- 2'!AU203</f>
        <v>2</v>
      </c>
      <c r="X204" s="107">
        <f>'R P- 2'!BA203</f>
        <v>1.8333333333333333</v>
      </c>
      <c r="Y204" s="107">
        <f>'R P- 2'!BG203</f>
        <v>4</v>
      </c>
      <c r="Z204" s="113"/>
      <c r="AA204" s="107"/>
      <c r="AB204" s="107" t="str">
        <f>'R P - 3'!Q203</f>
        <v>0</v>
      </c>
      <c r="AC204" s="107" t="str">
        <f>'R P - 3'!W203</f>
        <v>0</v>
      </c>
      <c r="AD204" s="107">
        <f>'R P - 3'!AC203</f>
        <v>0</v>
      </c>
      <c r="AE204" s="107" t="str">
        <f>'R P - 3'!AI203</f>
        <v>0</v>
      </c>
      <c r="AF204" s="107"/>
      <c r="AG204" s="112" t="str">
        <f>'R P - 3'!AU203</f>
        <v>0</v>
      </c>
      <c r="AH204" s="112" t="str">
        <f>'R P - 3'!BA203</f>
        <v>0</v>
      </c>
      <c r="AI204" s="107" t="str">
        <f>'R P - 3'!BG203</f>
        <v>0</v>
      </c>
      <c r="AJ204" s="113"/>
      <c r="AK204" s="107"/>
      <c r="AL204" s="107" t="str">
        <f>'R P -4'!Q203</f>
        <v>0</v>
      </c>
      <c r="AM204" s="107" t="str">
        <f>'R P -4'!W203</f>
        <v>0</v>
      </c>
      <c r="AN204" s="107" t="str">
        <f>'R P -4'!AC203</f>
        <v>0</v>
      </c>
      <c r="AO204" s="107" t="str">
        <f>'R P -4'!AI203</f>
        <v>0</v>
      </c>
      <c r="AP204" s="107"/>
      <c r="AQ204" s="107" t="str">
        <f>'R P -4'!AU203</f>
        <v>0</v>
      </c>
      <c r="AR204" s="107" t="str">
        <f>'R P -4'!BA203</f>
        <v>0</v>
      </c>
      <c r="AS204" s="107" t="str">
        <f>'R P -4'!BG203</f>
        <v>0</v>
      </c>
      <c r="AT204" s="113"/>
      <c r="AU204" s="107"/>
      <c r="AV204" s="107" t="str">
        <f>'Reflection -1 '!R203</f>
        <v>0</v>
      </c>
      <c r="AW204" s="107"/>
      <c r="AX204" s="107"/>
      <c r="AY204" s="107"/>
      <c r="AZ204" s="107"/>
      <c r="BA204" s="112"/>
      <c r="BB204" s="112" t="str">
        <f>'Reflection -1 '!BB203</f>
        <v>0</v>
      </c>
      <c r="BC204" s="113"/>
      <c r="BD204" s="107"/>
      <c r="BE204" s="107">
        <f>'Reflection -2'!Q203</f>
        <v>3.6666666666666665</v>
      </c>
      <c r="BF204" s="107"/>
      <c r="BG204" s="107"/>
      <c r="BH204" s="107"/>
      <c r="BI204" s="107"/>
      <c r="BJ204" s="107"/>
      <c r="BK204" s="107">
        <f>'Reflection -2'!BA203</f>
        <v>3</v>
      </c>
      <c r="BL204" s="113"/>
      <c r="BM204" s="107"/>
      <c r="BN204" s="107">
        <f>'Reflection -3'!Q203</f>
        <v>2</v>
      </c>
      <c r="BO204" s="107"/>
      <c r="BP204" s="107"/>
      <c r="BQ204" s="107"/>
      <c r="BR204" s="107"/>
      <c r="BS204" s="107"/>
      <c r="BT204" s="107">
        <f>'Reflection -3'!BA203</f>
        <v>2</v>
      </c>
      <c r="BU204" s="113"/>
      <c r="BV204" s="107"/>
      <c r="BW204" s="107">
        <f>'Reflection -3'!Q203</f>
        <v>2</v>
      </c>
      <c r="BX204" s="107"/>
      <c r="BY204" s="107"/>
      <c r="BZ204" s="107"/>
      <c r="CA204" s="107"/>
      <c r="CB204" s="107"/>
      <c r="CC204" s="107">
        <f>'Reflection -4'!BA203</f>
        <v>3</v>
      </c>
      <c r="CD204" s="113"/>
      <c r="CE204" s="107"/>
      <c r="CF204" s="107"/>
      <c r="CG204" s="107"/>
      <c r="CH204" s="107">
        <f>Table121516589[[#This Row],[Column30]]</f>
        <v>0</v>
      </c>
      <c r="CI204" s="107"/>
      <c r="CJ204" s="107"/>
      <c r="CK204" s="107">
        <f>Table121516589[[#This Row],[Column48]]</f>
        <v>0</v>
      </c>
      <c r="CL204" s="107">
        <f>Table121516589[[#This Row],[Column54]]</f>
        <v>0</v>
      </c>
      <c r="CM204" s="113"/>
      <c r="CN204" s="107"/>
      <c r="CO204" s="107"/>
      <c r="CP204" s="107"/>
      <c r="CQ204" s="107" t="e">
        <f>#REF!</f>
        <v>#REF!</v>
      </c>
      <c r="CR204" s="107"/>
      <c r="CS204" s="107"/>
      <c r="CT204" s="107" t="e">
        <f>#REF!</f>
        <v>#REF!</v>
      </c>
      <c r="CU204" s="107" t="e">
        <f>#REF!</f>
        <v>#REF!</v>
      </c>
      <c r="CV204" s="109"/>
      <c r="CW204" s="107"/>
      <c r="CX204" s="107"/>
      <c r="CY204" s="107"/>
      <c r="CZ204" s="107" t="e">
        <f>#REF!</f>
        <v>#REF!</v>
      </c>
      <c r="DA204" s="107"/>
      <c r="DB204" s="107"/>
      <c r="DC204" s="107" t="e">
        <f>#REF!</f>
        <v>#REF!</v>
      </c>
      <c r="DD204" s="107" t="e">
        <f>#REF!</f>
        <v>#REF!</v>
      </c>
      <c r="DE204" s="109"/>
      <c r="DF204" s="107"/>
      <c r="DG204" s="107"/>
      <c r="DH204" s="107"/>
      <c r="DI204" s="107">
        <f>'D W-4'!AS202</f>
        <v>0</v>
      </c>
      <c r="DJ204" s="107"/>
      <c r="DK204" s="107"/>
      <c r="DL204" s="107"/>
      <c r="DM204" s="107" t="e">
        <f>#REF!</f>
        <v>#REF!</v>
      </c>
      <c r="DN204" s="109"/>
      <c r="DO204" s="112">
        <v>0</v>
      </c>
      <c r="DP20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2.6533333333333333</v>
      </c>
      <c r="DQ204" s="107">
        <f>AVERAGE(Table1104611172[[#This Row],[Column4]],Table1104611172[[#This Row],[Column13]],Table1104611172[[#This Row],[Column22]],Table1104611172[[#This Row],[Column31]])</f>
        <v>2</v>
      </c>
      <c r="DR20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4" s="107" t="e">
        <f>AVERAGE(Table1104611172[[#This Row],[Column6]],Table1104611172[[#This Row],[Column15]],Table1104611172[[#This Row],[Column24]],Table1104611172[[#This Row],[Column33]])</f>
        <v>#REF!</v>
      </c>
      <c r="DT204" s="112"/>
      <c r="DU20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4" s="108"/>
      <c r="DX204" s="108">
        <f>'R P -4'!CT204</f>
        <v>0</v>
      </c>
      <c r="DY204" s="108" t="e">
        <f>AVERAGE('Reflection -3'!CO204,'Reflection -2'!CN204,'R P -4'!CT204,'R P - 3'!CS204,'R P- 2'!CS204,#REF!)</f>
        <v>#REF!</v>
      </c>
      <c r="DZ204" s="108" t="e">
        <f>AVERAGE('Reflection -3'!CP204,'Reflection -2'!CO204,'R P- 2'!CT204,#REF!)</f>
        <v>#REF!</v>
      </c>
    </row>
    <row r="205" spans="1:130" ht="23.1" customHeight="1" x14ac:dyDescent="0.3">
      <c r="A205" s="5">
        <v>202</v>
      </c>
      <c r="B205" s="5" t="s">
        <v>437</v>
      </c>
      <c r="C205" s="14" t="s">
        <v>438</v>
      </c>
      <c r="D205" s="5" t="s">
        <v>449</v>
      </c>
      <c r="E205" s="5" t="s">
        <v>288</v>
      </c>
      <c r="F205" s="5" t="str">
        <f>REPT(CHAR(160),10)&amp;Table1104611172[[#This Row],[Column1]]</f>
        <v>          D</v>
      </c>
      <c r="G205" s="108"/>
      <c r="H205" s="108">
        <f>'RP 1'!Q204</f>
        <v>2.4</v>
      </c>
      <c r="I205" s="108">
        <f>'RP 1'!W204</f>
        <v>2</v>
      </c>
      <c r="J205" s="108" t="e">
        <f>'RP 1'!#REF!</f>
        <v>#REF!</v>
      </c>
      <c r="K205" s="108" t="e">
        <f>'RP 1'!#REF!</f>
        <v>#REF!</v>
      </c>
      <c r="L205" s="108"/>
      <c r="M205" s="108">
        <f>'RP 1'!AU204</f>
        <v>3</v>
      </c>
      <c r="N205" s="108">
        <f>'RP 1'!AZ204</f>
        <v>2</v>
      </c>
      <c r="O205" s="108">
        <f>'RP 1'!BG204</f>
        <v>0</v>
      </c>
      <c r="P205" s="115"/>
      <c r="Q205" s="108"/>
      <c r="R205" s="108">
        <f>'R P- 2'!Q204</f>
        <v>2.4</v>
      </c>
      <c r="S205" s="108">
        <f>'R P- 2'!W204</f>
        <v>2</v>
      </c>
      <c r="T205" s="108">
        <f>'R P- 2'!AC204</f>
        <v>2</v>
      </c>
      <c r="U205" s="108">
        <f>'R P- 2'!AI204</f>
        <v>2</v>
      </c>
      <c r="V205" s="108"/>
      <c r="W205" s="108">
        <f>'R P- 2'!AU204</f>
        <v>2</v>
      </c>
      <c r="X205" s="108">
        <f>'R P- 2'!BA204</f>
        <v>1.8333333333333333</v>
      </c>
      <c r="Y205" s="108">
        <f>'R P- 2'!BG204</f>
        <v>4</v>
      </c>
      <c r="Z205" s="115"/>
      <c r="AA205" s="108"/>
      <c r="AB205" s="108" t="str">
        <f>'R P - 3'!Q204</f>
        <v>0</v>
      </c>
      <c r="AC205" s="108" t="str">
        <f>'R P - 3'!W204</f>
        <v>0</v>
      </c>
      <c r="AD205" s="108">
        <f>'R P - 3'!AC204</f>
        <v>0</v>
      </c>
      <c r="AE205" s="108" t="str">
        <f>'R P - 3'!AI204</f>
        <v>0</v>
      </c>
      <c r="AF205" s="108"/>
      <c r="AG205" s="114" t="str">
        <f>'R P - 3'!AU204</f>
        <v>0</v>
      </c>
      <c r="AH205" s="114" t="str">
        <f>'R P - 3'!BA204</f>
        <v>0</v>
      </c>
      <c r="AI205" s="108" t="str">
        <f>'R P - 3'!BG204</f>
        <v>0</v>
      </c>
      <c r="AJ205" s="115"/>
      <c r="AK205" s="108"/>
      <c r="AL205" s="108" t="str">
        <f>'R P -4'!Q204</f>
        <v>0</v>
      </c>
      <c r="AM205" s="108" t="str">
        <f>'R P -4'!W204</f>
        <v>0</v>
      </c>
      <c r="AN205" s="108" t="str">
        <f>'R P -4'!AC204</f>
        <v>0</v>
      </c>
      <c r="AO205" s="108" t="str">
        <f>'R P -4'!AI204</f>
        <v>0</v>
      </c>
      <c r="AP205" s="108"/>
      <c r="AQ205" s="108" t="str">
        <f>'R P -4'!AU204</f>
        <v>0</v>
      </c>
      <c r="AR205" s="108" t="str">
        <f>'R P -4'!BA204</f>
        <v>0</v>
      </c>
      <c r="AS205" s="108" t="str">
        <f>'R P -4'!BG204</f>
        <v>0</v>
      </c>
      <c r="AT205" s="115"/>
      <c r="AU205" s="108"/>
      <c r="AV205" s="108" t="str">
        <f>'Reflection -1 '!R204</f>
        <v>0</v>
      </c>
      <c r="AW205" s="108"/>
      <c r="AX205" s="108"/>
      <c r="AY205" s="108"/>
      <c r="AZ205" s="108"/>
      <c r="BA205" s="114"/>
      <c r="BB205" s="114" t="str">
        <f>'Reflection -1 '!BB204</f>
        <v>0</v>
      </c>
      <c r="BC205" s="115"/>
      <c r="BD205" s="108"/>
      <c r="BE205" s="108" t="str">
        <f>'Reflection -2'!Q204</f>
        <v>0</v>
      </c>
      <c r="BF205" s="108"/>
      <c r="BG205" s="108"/>
      <c r="BH205" s="108"/>
      <c r="BI205" s="108"/>
      <c r="BJ205" s="108"/>
      <c r="BK205" s="108" t="str">
        <f>'Reflection -2'!BA204</f>
        <v>0</v>
      </c>
      <c r="BL205" s="115"/>
      <c r="BM205" s="108"/>
      <c r="BN205" s="108" t="str">
        <f>'Reflection -3'!Q204</f>
        <v>0</v>
      </c>
      <c r="BO205" s="108"/>
      <c r="BP205" s="108"/>
      <c r="BQ205" s="108"/>
      <c r="BR205" s="108"/>
      <c r="BS205" s="108"/>
      <c r="BT205" s="108" t="str">
        <f>'Reflection -3'!BA204</f>
        <v>0</v>
      </c>
      <c r="BU205" s="115"/>
      <c r="BV205" s="108"/>
      <c r="BW205" s="108" t="str">
        <f>'Reflection -3'!Q204</f>
        <v>0</v>
      </c>
      <c r="BX205" s="108"/>
      <c r="BY205" s="108"/>
      <c r="BZ205" s="108"/>
      <c r="CA205" s="108"/>
      <c r="CB205" s="108"/>
      <c r="CC205" s="108" t="str">
        <f>'Reflection -4'!BA204</f>
        <v>0</v>
      </c>
      <c r="CD205" s="115"/>
      <c r="CE205" s="108"/>
      <c r="CF205" s="108"/>
      <c r="CG205" s="108"/>
      <c r="CH205" s="108">
        <f>Table121516589[[#This Row],[Column30]]</f>
        <v>0</v>
      </c>
      <c r="CI205" s="108"/>
      <c r="CJ205" s="108"/>
      <c r="CK205" s="108">
        <f>Table121516589[[#This Row],[Column48]]</f>
        <v>0</v>
      </c>
      <c r="CL205" s="108">
        <f>Table121516589[[#This Row],[Column54]]</f>
        <v>0</v>
      </c>
      <c r="CM205" s="115"/>
      <c r="CN205" s="108"/>
      <c r="CO205" s="108"/>
      <c r="CP205" s="108"/>
      <c r="CQ205" s="108" t="e">
        <f>#REF!</f>
        <v>#REF!</v>
      </c>
      <c r="CR205" s="108"/>
      <c r="CS205" s="108"/>
      <c r="CT205" s="108" t="e">
        <f>#REF!</f>
        <v>#REF!</v>
      </c>
      <c r="CU205" s="108" t="e">
        <f>#REF!</f>
        <v>#REF!</v>
      </c>
      <c r="CV205" s="120"/>
      <c r="CW205" s="108"/>
      <c r="CX205" s="108"/>
      <c r="CY205" s="108"/>
      <c r="CZ205" s="108" t="e">
        <f>#REF!</f>
        <v>#REF!</v>
      </c>
      <c r="DA205" s="108"/>
      <c r="DB205" s="108"/>
      <c r="DC205" s="108" t="e">
        <f>#REF!</f>
        <v>#REF!</v>
      </c>
      <c r="DD205" s="108" t="e">
        <f>#REF!</f>
        <v>#REF!</v>
      </c>
      <c r="DE205" s="120"/>
      <c r="DF205" s="108"/>
      <c r="DG205" s="108"/>
      <c r="DH205" s="108"/>
      <c r="DI205" s="108">
        <f>'D W-4'!AS203</f>
        <v>0</v>
      </c>
      <c r="DJ205" s="108"/>
      <c r="DK205" s="108"/>
      <c r="DL205" s="108"/>
      <c r="DM205" s="108" t="e">
        <f>#REF!</f>
        <v>#REF!</v>
      </c>
      <c r="DN205" s="120"/>
      <c r="DO205" s="112">
        <v>0</v>
      </c>
      <c r="DP20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</v>
      </c>
      <c r="DQ205" s="108">
        <f>AVERAGE(Table1104611172[[#This Row],[Column4]],Table1104611172[[#This Row],[Column13]],Table1104611172[[#This Row],[Column22]],Table1104611172[[#This Row],[Column31]])</f>
        <v>2</v>
      </c>
      <c r="DR20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5" s="108" t="e">
        <f>AVERAGE(Table1104611172[[#This Row],[Column6]],Table1104611172[[#This Row],[Column15]],Table1104611172[[#This Row],[Column24]],Table1104611172[[#This Row],[Column33]])</f>
        <v>#REF!</v>
      </c>
      <c r="DT205" s="112"/>
      <c r="DU205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5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5" s="108"/>
      <c r="DX205" s="108">
        <f>'R P -4'!CT205</f>
        <v>0</v>
      </c>
      <c r="DY205" s="107" t="e">
        <f>AVERAGE('Reflection -3'!CO205,'Reflection -2'!CN205,'R P -4'!CT205,'R P - 3'!CS205,'R P- 2'!CS205,#REF!)</f>
        <v>#REF!</v>
      </c>
      <c r="DZ205" s="107" t="e">
        <f>AVERAGE('Reflection -3'!CP205,'Reflection -2'!CO205,'R P- 2'!CT205,#REF!)</f>
        <v>#REF!</v>
      </c>
    </row>
    <row r="206" spans="1:130" ht="23.1" customHeight="1" x14ac:dyDescent="0.3">
      <c r="A206" s="5">
        <v>203</v>
      </c>
      <c r="B206" s="5" t="s">
        <v>439</v>
      </c>
      <c r="C206" s="14" t="s">
        <v>440</v>
      </c>
      <c r="D206" s="5" t="s">
        <v>449</v>
      </c>
      <c r="E206" s="5" t="s">
        <v>288</v>
      </c>
      <c r="F206" s="5" t="str">
        <f>REPT(CHAR(160),10)&amp;Table1104611172[[#This Row],[Column1]]</f>
        <v>          D</v>
      </c>
      <c r="G206" s="107"/>
      <c r="H206" s="107">
        <f>'RP 1'!Q205</f>
        <v>2.2000000000000002</v>
      </c>
      <c r="I206" s="107">
        <f>'RP 1'!W205</f>
        <v>3</v>
      </c>
      <c r="J206" s="107" t="e">
        <f>'RP 1'!#REF!</f>
        <v>#REF!</v>
      </c>
      <c r="K206" s="107" t="e">
        <f>'RP 1'!#REF!</f>
        <v>#REF!</v>
      </c>
      <c r="L206" s="107"/>
      <c r="M206" s="107">
        <f>'RP 1'!AU205</f>
        <v>3</v>
      </c>
      <c r="N206" s="107">
        <f>'RP 1'!AZ205</f>
        <v>3</v>
      </c>
      <c r="O206" s="107">
        <f>'RP 1'!BG205</f>
        <v>0</v>
      </c>
      <c r="P206" s="113"/>
      <c r="Q206" s="107"/>
      <c r="R206" s="107">
        <f>'R P- 2'!Q205</f>
        <v>3.2</v>
      </c>
      <c r="S206" s="107">
        <f>'R P- 2'!W205</f>
        <v>3</v>
      </c>
      <c r="T206" s="107">
        <f>'R P- 2'!AC205</f>
        <v>3</v>
      </c>
      <c r="U206" s="107">
        <f>'R P- 2'!AI205</f>
        <v>2.5</v>
      </c>
      <c r="V206" s="107"/>
      <c r="W206" s="107">
        <f>'R P- 2'!AU205</f>
        <v>2</v>
      </c>
      <c r="X206" s="107">
        <f>'R P- 2'!BA205</f>
        <v>2.9166666666666665</v>
      </c>
      <c r="Y206" s="107">
        <f>'R P- 2'!BG205</f>
        <v>4</v>
      </c>
      <c r="Z206" s="113"/>
      <c r="AA206" s="107"/>
      <c r="AB206" s="107">
        <f>'R P - 3'!Q205</f>
        <v>2.2000000000000002</v>
      </c>
      <c r="AC206" s="107">
        <f>'R P - 3'!W205</f>
        <v>2</v>
      </c>
      <c r="AD206" s="107">
        <f>'R P - 3'!AC205</f>
        <v>1</v>
      </c>
      <c r="AE206" s="107">
        <f>'R P - 3'!AI205</f>
        <v>1.3333333333333333</v>
      </c>
      <c r="AF206" s="107"/>
      <c r="AG206" s="112">
        <f>'R P - 3'!AU205</f>
        <v>2</v>
      </c>
      <c r="AH206" s="112">
        <f>'R P - 3'!BA205</f>
        <v>2</v>
      </c>
      <c r="AI206" s="107">
        <f>'R P - 3'!BG205</f>
        <v>2</v>
      </c>
      <c r="AJ206" s="113"/>
      <c r="AK206" s="107"/>
      <c r="AL206" s="107">
        <f>'R P -4'!Q205</f>
        <v>3.8</v>
      </c>
      <c r="AM206" s="107">
        <f>'R P -4'!W205</f>
        <v>3</v>
      </c>
      <c r="AN206" s="107">
        <f>'R P -4'!AC205</f>
        <v>3</v>
      </c>
      <c r="AO206" s="107">
        <f>'R P -4'!AI205</f>
        <v>5</v>
      </c>
      <c r="AP206" s="107"/>
      <c r="AQ206" s="107">
        <f>'R P -4'!AU205</f>
        <v>3.6666666666666665</v>
      </c>
      <c r="AR206" s="107">
        <f>'R P -4'!BA205</f>
        <v>5</v>
      </c>
      <c r="AS206" s="107">
        <f>'R P -4'!BG205</f>
        <v>3.5</v>
      </c>
      <c r="AT206" s="113"/>
      <c r="AU206" s="107"/>
      <c r="AV206" s="107" t="str">
        <f>'Reflection -1 '!R205</f>
        <v>0</v>
      </c>
      <c r="AW206" s="107"/>
      <c r="AX206" s="107"/>
      <c r="AY206" s="107"/>
      <c r="AZ206" s="107"/>
      <c r="BA206" s="112"/>
      <c r="BB206" s="112" t="str">
        <f>'Reflection -1 '!BB205</f>
        <v>0</v>
      </c>
      <c r="BC206" s="113"/>
      <c r="BD206" s="107"/>
      <c r="BE206" s="107">
        <f>'Reflection -2'!Q205</f>
        <v>2</v>
      </c>
      <c r="BF206" s="107"/>
      <c r="BG206" s="107"/>
      <c r="BH206" s="107"/>
      <c r="BI206" s="107"/>
      <c r="BJ206" s="107"/>
      <c r="BK206" s="107">
        <f>'Reflection -2'!BA205</f>
        <v>2</v>
      </c>
      <c r="BL206" s="113"/>
      <c r="BM206" s="107"/>
      <c r="BN206" s="107">
        <f>'Reflection -3'!Q205</f>
        <v>2</v>
      </c>
      <c r="BO206" s="107"/>
      <c r="BP206" s="107"/>
      <c r="BQ206" s="107"/>
      <c r="BR206" s="107"/>
      <c r="BS206" s="107"/>
      <c r="BT206" s="107">
        <f>'Reflection -3'!BA205</f>
        <v>1.3333333333333333</v>
      </c>
      <c r="BU206" s="113"/>
      <c r="BV206" s="107"/>
      <c r="BW206" s="107">
        <f>'Reflection -3'!Q205</f>
        <v>2</v>
      </c>
      <c r="BX206" s="107"/>
      <c r="BY206" s="107"/>
      <c r="BZ206" s="107"/>
      <c r="CA206" s="107"/>
      <c r="CB206" s="107"/>
      <c r="CC206" s="107">
        <f>'Reflection -4'!BA205</f>
        <v>2</v>
      </c>
      <c r="CD206" s="113"/>
      <c r="CE206" s="107"/>
      <c r="CF206" s="107"/>
      <c r="CG206" s="107"/>
      <c r="CH206" s="107">
        <f>Table121516589[[#This Row],[Column30]]</f>
        <v>0</v>
      </c>
      <c r="CI206" s="107"/>
      <c r="CJ206" s="107"/>
      <c r="CK206" s="107">
        <f>Table121516589[[#This Row],[Column48]]</f>
        <v>0</v>
      </c>
      <c r="CL206" s="107">
        <f>Table121516589[[#This Row],[Column54]]</f>
        <v>0</v>
      </c>
      <c r="CM206" s="113"/>
      <c r="CN206" s="107"/>
      <c r="CO206" s="107"/>
      <c r="CP206" s="107"/>
      <c r="CQ206" s="107" t="e">
        <f>#REF!</f>
        <v>#REF!</v>
      </c>
      <c r="CR206" s="107"/>
      <c r="CS206" s="107"/>
      <c r="CT206" s="107" t="e">
        <f>#REF!</f>
        <v>#REF!</v>
      </c>
      <c r="CU206" s="107" t="e">
        <f>#REF!</f>
        <v>#REF!</v>
      </c>
      <c r="CV206" s="109"/>
      <c r="CW206" s="107"/>
      <c r="CX206" s="107"/>
      <c r="CY206" s="107"/>
      <c r="CZ206" s="107" t="e">
        <f>#REF!</f>
        <v>#REF!</v>
      </c>
      <c r="DA206" s="107"/>
      <c r="DB206" s="107"/>
      <c r="DC206" s="107" t="e">
        <f>#REF!</f>
        <v>#REF!</v>
      </c>
      <c r="DD206" s="107" t="e">
        <f>#REF!</f>
        <v>#REF!</v>
      </c>
      <c r="DE206" s="109"/>
      <c r="DF206" s="107"/>
      <c r="DG206" s="107"/>
      <c r="DH206" s="107"/>
      <c r="DI206" s="107">
        <f>'D W-4'!AS204</f>
        <v>0</v>
      </c>
      <c r="DJ206" s="107"/>
      <c r="DK206" s="107"/>
      <c r="DL206" s="107"/>
      <c r="DM206" s="107" t="e">
        <f>#REF!</f>
        <v>#REF!</v>
      </c>
      <c r="DN206" s="109"/>
      <c r="DO206" s="112">
        <v>0</v>
      </c>
      <c r="DP20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2.4857142857142853</v>
      </c>
      <c r="DQ206" s="107">
        <f>AVERAGE(Table1104611172[[#This Row],[Column4]],Table1104611172[[#This Row],[Column13]],Table1104611172[[#This Row],[Column22]],Table1104611172[[#This Row],[Column31]])</f>
        <v>2.75</v>
      </c>
      <c r="DR20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6" s="107" t="e">
        <f>AVERAGE(Table1104611172[[#This Row],[Column6]],Table1104611172[[#This Row],[Column15]],Table1104611172[[#This Row],[Column24]],Table1104611172[[#This Row],[Column33]])</f>
        <v>#REF!</v>
      </c>
      <c r="DT206" s="112"/>
      <c r="DU20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6" s="108"/>
      <c r="DX206" s="108">
        <f>'R P -4'!CT206</f>
        <v>0</v>
      </c>
      <c r="DY206" s="108" t="e">
        <f>AVERAGE('Reflection -3'!CO206,'Reflection -2'!CN206,'R P -4'!CT206,'R P - 3'!CS206,'R P- 2'!CS206,#REF!)</f>
        <v>#REF!</v>
      </c>
      <c r="DZ206" s="108" t="e">
        <f>AVERAGE('Reflection -3'!CP206,'Reflection -2'!CO206,'R P- 2'!CT206,#REF!)</f>
        <v>#REF!</v>
      </c>
    </row>
    <row r="207" spans="1:130" ht="23.1" customHeight="1" x14ac:dyDescent="0.3">
      <c r="A207" s="5">
        <v>204</v>
      </c>
      <c r="B207" s="5" t="s">
        <v>441</v>
      </c>
      <c r="C207" s="14" t="s">
        <v>442</v>
      </c>
      <c r="D207" s="5" t="s">
        <v>449</v>
      </c>
      <c r="E207" s="5" t="s">
        <v>288</v>
      </c>
      <c r="F207" s="5" t="str">
        <f>REPT(CHAR(160),10)&amp;Table1104611172[[#This Row],[Column1]]</f>
        <v>          D</v>
      </c>
      <c r="G207" s="108"/>
      <c r="H207" s="108">
        <f>'RP 1'!Q206</f>
        <v>3.8</v>
      </c>
      <c r="I207" s="108">
        <f>'RP 1'!W206</f>
        <v>3</v>
      </c>
      <c r="J207" s="108" t="e">
        <f>'RP 1'!#REF!</f>
        <v>#REF!</v>
      </c>
      <c r="K207" s="108" t="e">
        <f>'RP 1'!#REF!</f>
        <v>#REF!</v>
      </c>
      <c r="L207" s="108"/>
      <c r="M207" s="108">
        <f>'RP 1'!AU206</f>
        <v>3</v>
      </c>
      <c r="N207" s="108">
        <f>'RP 1'!AZ206</f>
        <v>4</v>
      </c>
      <c r="O207" s="108">
        <f>'RP 1'!BG206</f>
        <v>0</v>
      </c>
      <c r="P207" s="111"/>
      <c r="Q207" s="108"/>
      <c r="R207" s="108">
        <f>'R P- 2'!Q206</f>
        <v>2.2000000000000002</v>
      </c>
      <c r="S207" s="108">
        <f>'R P- 2'!W206</f>
        <v>2</v>
      </c>
      <c r="T207" s="108">
        <f>'R P- 2'!AC206</f>
        <v>2</v>
      </c>
      <c r="U207" s="108">
        <f>'R P- 2'!AI206</f>
        <v>2</v>
      </c>
      <c r="V207" s="108"/>
      <c r="W207" s="108">
        <f>'R P- 2'!AU206</f>
        <v>2</v>
      </c>
      <c r="X207" s="108">
        <f>'R P- 2'!BA206</f>
        <v>1.8333333333333333</v>
      </c>
      <c r="Y207" s="108">
        <f>'R P- 2'!BG206</f>
        <v>3</v>
      </c>
      <c r="Z207" s="111"/>
      <c r="AA207" s="108"/>
      <c r="AB207" s="108">
        <f>'R P - 3'!Q206</f>
        <v>2</v>
      </c>
      <c r="AC207" s="108">
        <f>'R P - 3'!W206</f>
        <v>2</v>
      </c>
      <c r="AD207" s="108">
        <f>'R P - 3'!AC206</f>
        <v>1</v>
      </c>
      <c r="AE207" s="108">
        <f>'R P - 3'!AI206</f>
        <v>1.3333333333333333</v>
      </c>
      <c r="AF207" s="108"/>
      <c r="AG207" s="110">
        <f>'R P - 3'!AU206</f>
        <v>2</v>
      </c>
      <c r="AH207" s="110">
        <f>'R P - 3'!BA206</f>
        <v>2</v>
      </c>
      <c r="AI207" s="108">
        <f>'R P - 3'!BG206</f>
        <v>2</v>
      </c>
      <c r="AJ207" s="111"/>
      <c r="AK207" s="108"/>
      <c r="AL207" s="108">
        <f>'R P -4'!Q206</f>
        <v>3.4</v>
      </c>
      <c r="AM207" s="108">
        <f>'R P -4'!W206</f>
        <v>4.333333333333333</v>
      </c>
      <c r="AN207" s="108">
        <f>'R P -4'!AC206</f>
        <v>4</v>
      </c>
      <c r="AO207" s="108">
        <f>'R P -4'!AI206</f>
        <v>5</v>
      </c>
      <c r="AP207" s="108"/>
      <c r="AQ207" s="108">
        <f>'R P -4'!AU206</f>
        <v>5</v>
      </c>
      <c r="AR207" s="108">
        <f>'R P -4'!BA206</f>
        <v>5</v>
      </c>
      <c r="AS207" s="108">
        <f>'R P -4'!BG206</f>
        <v>3</v>
      </c>
      <c r="AT207" s="111"/>
      <c r="AU207" s="108"/>
      <c r="AV207" s="108" t="str">
        <f>'Reflection -1 '!R206</f>
        <v>0</v>
      </c>
      <c r="AW207" s="108"/>
      <c r="AX207" s="108"/>
      <c r="AY207" s="108"/>
      <c r="AZ207" s="108"/>
      <c r="BA207" s="110"/>
      <c r="BB207" s="110" t="str">
        <f>'Reflection -1 '!BB206</f>
        <v>0</v>
      </c>
      <c r="BC207" s="111"/>
      <c r="BD207" s="108"/>
      <c r="BE207" s="108">
        <f>'Reflection -2'!Q206</f>
        <v>3.3333333333333335</v>
      </c>
      <c r="BF207" s="108"/>
      <c r="BG207" s="108"/>
      <c r="BH207" s="108"/>
      <c r="BI207" s="108"/>
      <c r="BJ207" s="108"/>
      <c r="BK207" s="108">
        <f>'Reflection -2'!BA206</f>
        <v>3</v>
      </c>
      <c r="BL207" s="111"/>
      <c r="BM207" s="108"/>
      <c r="BN207" s="108">
        <f>'Reflection -3'!Q206</f>
        <v>2.6666666666666665</v>
      </c>
      <c r="BO207" s="108"/>
      <c r="BP207" s="108"/>
      <c r="BQ207" s="108"/>
      <c r="BR207" s="108"/>
      <c r="BS207" s="108"/>
      <c r="BT207" s="108">
        <f>'Reflection -3'!BA206</f>
        <v>2</v>
      </c>
      <c r="BU207" s="111"/>
      <c r="BV207" s="108"/>
      <c r="BW207" s="108">
        <f>'Reflection -3'!Q206</f>
        <v>2.6666666666666665</v>
      </c>
      <c r="BX207" s="108"/>
      <c r="BY207" s="108"/>
      <c r="BZ207" s="108"/>
      <c r="CA207" s="108"/>
      <c r="CB207" s="108"/>
      <c r="CC207" s="108">
        <f>'Reflection -4'!BA206</f>
        <v>3</v>
      </c>
      <c r="CD207" s="111"/>
      <c r="CE207" s="108"/>
      <c r="CF207" s="108"/>
      <c r="CG207" s="108"/>
      <c r="CH207" s="108">
        <f>Table121516589[[#This Row],[Column30]]</f>
        <v>0</v>
      </c>
      <c r="CI207" s="108"/>
      <c r="CJ207" s="108"/>
      <c r="CK207" s="108">
        <f>Table121516589[[#This Row],[Column48]]</f>
        <v>0</v>
      </c>
      <c r="CL207" s="108">
        <f>Table121516589[[#This Row],[Column54]]</f>
        <v>0</v>
      </c>
      <c r="CM207" s="111"/>
      <c r="CN207" s="108"/>
      <c r="CO207" s="108"/>
      <c r="CP207" s="108"/>
      <c r="CQ207" s="108" t="e">
        <f>#REF!</f>
        <v>#REF!</v>
      </c>
      <c r="CR207" s="108"/>
      <c r="CS207" s="108"/>
      <c r="CT207" s="108" t="e">
        <f>#REF!</f>
        <v>#REF!</v>
      </c>
      <c r="CU207" s="108" t="e">
        <f>#REF!</f>
        <v>#REF!</v>
      </c>
      <c r="CV207" s="116"/>
      <c r="CW207" s="108"/>
      <c r="CX207" s="108"/>
      <c r="CY207" s="108"/>
      <c r="CZ207" s="108" t="e">
        <f>#REF!</f>
        <v>#REF!</v>
      </c>
      <c r="DA207" s="108"/>
      <c r="DB207" s="108"/>
      <c r="DC207" s="108" t="e">
        <f>#REF!</f>
        <v>#REF!</v>
      </c>
      <c r="DD207" s="108" t="e">
        <f>#REF!</f>
        <v>#REF!</v>
      </c>
      <c r="DE207" s="116"/>
      <c r="DF207" s="108"/>
      <c r="DG207" s="108"/>
      <c r="DH207" s="108"/>
      <c r="DI207" s="108">
        <f>'D W-4'!AS205</f>
        <v>0</v>
      </c>
      <c r="DJ207" s="108"/>
      <c r="DK207" s="108"/>
      <c r="DL207" s="108"/>
      <c r="DM207" s="108" t="e">
        <f>#REF!</f>
        <v>#REF!</v>
      </c>
      <c r="DN207" s="116"/>
      <c r="DO207" s="112">
        <v>0</v>
      </c>
      <c r="DP20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2.8666666666666671</v>
      </c>
      <c r="DQ207" s="108">
        <f>AVERAGE(Table1104611172[[#This Row],[Column4]],Table1104611172[[#This Row],[Column13]],Table1104611172[[#This Row],[Column22]],Table1104611172[[#This Row],[Column31]])</f>
        <v>2.833333333333333</v>
      </c>
      <c r="DR20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7" s="108" t="e">
        <f>AVERAGE(Table1104611172[[#This Row],[Column6]],Table1104611172[[#This Row],[Column15]],Table1104611172[[#This Row],[Column24]],Table1104611172[[#This Row],[Column33]])</f>
        <v>#REF!</v>
      </c>
      <c r="DT207" s="112"/>
      <c r="DU20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7" s="108"/>
      <c r="DX207" s="108">
        <f>'R P -4'!CT207</f>
        <v>0</v>
      </c>
      <c r="DY207" s="107" t="e">
        <f>AVERAGE('Reflection -3'!CO207,'Reflection -2'!CN207,'R P -4'!CT207,'R P - 3'!CS207,'R P- 2'!CS207,#REF!)</f>
        <v>#REF!</v>
      </c>
      <c r="DZ207" s="107" t="e">
        <f>AVERAGE('Reflection -3'!CP207,'Reflection -2'!CO207,'R P- 2'!CT207,#REF!)</f>
        <v>#REF!</v>
      </c>
    </row>
    <row r="208" spans="1:130" ht="23.1" customHeight="1" x14ac:dyDescent="0.3">
      <c r="A208" s="5">
        <v>205</v>
      </c>
      <c r="B208" s="5" t="s">
        <v>443</v>
      </c>
      <c r="C208" s="14" t="s">
        <v>444</v>
      </c>
      <c r="D208" s="5" t="s">
        <v>449</v>
      </c>
      <c r="E208" s="5" t="s">
        <v>288</v>
      </c>
      <c r="F208" s="5" t="str">
        <f>REPT(CHAR(160),10)&amp;Table1104611172[[#This Row],[Column1]]</f>
        <v>          D</v>
      </c>
      <c r="G208" s="107"/>
      <c r="H208" s="107">
        <f>'RP 1'!Q207</f>
        <v>3</v>
      </c>
      <c r="I208" s="107">
        <f>'RP 1'!W207</f>
        <v>2</v>
      </c>
      <c r="J208" s="107" t="e">
        <f>'RP 1'!#REF!</f>
        <v>#REF!</v>
      </c>
      <c r="K208" s="107" t="e">
        <f>'RP 1'!#REF!</f>
        <v>#REF!</v>
      </c>
      <c r="L208" s="107"/>
      <c r="M208" s="107">
        <f>'RP 1'!AU207</f>
        <v>3</v>
      </c>
      <c r="N208" s="107">
        <f>'RP 1'!AZ207</f>
        <v>4</v>
      </c>
      <c r="O208" s="107">
        <f>'RP 1'!BG207</f>
        <v>0</v>
      </c>
      <c r="P208" s="113"/>
      <c r="Q208" s="107"/>
      <c r="R208" s="107">
        <f>'R P- 2'!Q207</f>
        <v>2.8</v>
      </c>
      <c r="S208" s="107">
        <f>'R P- 2'!W207</f>
        <v>2</v>
      </c>
      <c r="T208" s="107">
        <f>'R P- 2'!AC207</f>
        <v>2</v>
      </c>
      <c r="U208" s="107">
        <f>'R P- 2'!AI207</f>
        <v>2</v>
      </c>
      <c r="V208" s="107"/>
      <c r="W208" s="107">
        <f>'R P- 2'!AU207</f>
        <v>2</v>
      </c>
      <c r="X208" s="107">
        <f>'R P- 2'!BA207</f>
        <v>1.8333333333333333</v>
      </c>
      <c r="Y208" s="107">
        <f>'R P- 2'!BG207</f>
        <v>2</v>
      </c>
      <c r="Z208" s="113"/>
      <c r="AA208" s="107"/>
      <c r="AB208" s="107" t="str">
        <f>'R P - 3'!Q207</f>
        <v>0</v>
      </c>
      <c r="AC208" s="107" t="str">
        <f>'R P - 3'!W207</f>
        <v>0</v>
      </c>
      <c r="AD208" s="107">
        <f>'R P - 3'!AC207</f>
        <v>0</v>
      </c>
      <c r="AE208" s="107" t="str">
        <f>'R P - 3'!AI207</f>
        <v>0</v>
      </c>
      <c r="AF208" s="107"/>
      <c r="AG208" s="112" t="str">
        <f>'R P - 3'!AU207</f>
        <v>0</v>
      </c>
      <c r="AH208" s="112" t="str">
        <f>'R P - 3'!BA207</f>
        <v>0</v>
      </c>
      <c r="AI208" s="107" t="str">
        <f>'R P - 3'!BG207</f>
        <v>0</v>
      </c>
      <c r="AJ208" s="113"/>
      <c r="AK208" s="107"/>
      <c r="AL208" s="107" t="str">
        <f>'R P -4'!Q207</f>
        <v>0</v>
      </c>
      <c r="AM208" s="107" t="str">
        <f>'R P -4'!W207</f>
        <v>0</v>
      </c>
      <c r="AN208" s="107" t="str">
        <f>'R P -4'!AC207</f>
        <v>0</v>
      </c>
      <c r="AO208" s="107" t="str">
        <f>'R P -4'!AI207</f>
        <v>0</v>
      </c>
      <c r="AP208" s="107"/>
      <c r="AQ208" s="107" t="str">
        <f>'R P -4'!AU207</f>
        <v>0</v>
      </c>
      <c r="AR208" s="107" t="str">
        <f>'R P -4'!BA207</f>
        <v>0</v>
      </c>
      <c r="AS208" s="107" t="str">
        <f>'R P -4'!BG207</f>
        <v>0</v>
      </c>
      <c r="AT208" s="113"/>
      <c r="AU208" s="107"/>
      <c r="AV208" s="107" t="str">
        <f>'Reflection -1 '!R207</f>
        <v>0</v>
      </c>
      <c r="AW208" s="107"/>
      <c r="AX208" s="107"/>
      <c r="AY208" s="107"/>
      <c r="AZ208" s="107"/>
      <c r="BA208" s="112"/>
      <c r="BB208" s="112" t="str">
        <f>'Reflection -1 '!BB207</f>
        <v>0</v>
      </c>
      <c r="BC208" s="113"/>
      <c r="BD208" s="107"/>
      <c r="BE208" s="107">
        <f>'Reflection -2'!Q207</f>
        <v>2.6666666666666665</v>
      </c>
      <c r="BF208" s="107"/>
      <c r="BG208" s="107"/>
      <c r="BH208" s="107"/>
      <c r="BI208" s="107"/>
      <c r="BJ208" s="107"/>
      <c r="BK208" s="107">
        <f>'Reflection -2'!BA207</f>
        <v>3</v>
      </c>
      <c r="BL208" s="113"/>
      <c r="BM208" s="107"/>
      <c r="BN208" s="107">
        <f>'Reflection -3'!Q207</f>
        <v>2</v>
      </c>
      <c r="BO208" s="107"/>
      <c r="BP208" s="107"/>
      <c r="BQ208" s="107"/>
      <c r="BR208" s="107"/>
      <c r="BS208" s="107"/>
      <c r="BT208" s="107">
        <f>'Reflection -3'!BA207</f>
        <v>1.3333333333333333</v>
      </c>
      <c r="BU208" s="113"/>
      <c r="BV208" s="107"/>
      <c r="BW208" s="107">
        <f>'Reflection -3'!Q207</f>
        <v>2</v>
      </c>
      <c r="BX208" s="107"/>
      <c r="BY208" s="107"/>
      <c r="BZ208" s="107"/>
      <c r="CA208" s="107"/>
      <c r="CB208" s="107"/>
      <c r="CC208" s="107">
        <f>'Reflection -4'!BA207</f>
        <v>3</v>
      </c>
      <c r="CD208" s="113"/>
      <c r="CE208" s="107"/>
      <c r="CF208" s="107"/>
      <c r="CG208" s="107"/>
      <c r="CH208" s="107">
        <f>Table121516589[[#This Row],[Column30]]</f>
        <v>0</v>
      </c>
      <c r="CI208" s="107"/>
      <c r="CJ208" s="107"/>
      <c r="CK208" s="107">
        <f>Table121516589[[#This Row],[Column48]]</f>
        <v>0</v>
      </c>
      <c r="CL208" s="107">
        <f>Table121516589[[#This Row],[Column54]]</f>
        <v>0</v>
      </c>
      <c r="CM208" s="113"/>
      <c r="CN208" s="107"/>
      <c r="CO208" s="107"/>
      <c r="CP208" s="107"/>
      <c r="CQ208" s="107" t="e">
        <f>#REF!</f>
        <v>#REF!</v>
      </c>
      <c r="CR208" s="107"/>
      <c r="CS208" s="107"/>
      <c r="CT208" s="107" t="e">
        <f>#REF!</f>
        <v>#REF!</v>
      </c>
      <c r="CU208" s="107" t="e">
        <f>#REF!</f>
        <v>#REF!</v>
      </c>
      <c r="CV208" s="109"/>
      <c r="CW208" s="107"/>
      <c r="CX208" s="107"/>
      <c r="CY208" s="107"/>
      <c r="CZ208" s="107" t="e">
        <f>#REF!</f>
        <v>#REF!</v>
      </c>
      <c r="DA208" s="107"/>
      <c r="DB208" s="107"/>
      <c r="DC208" s="107" t="e">
        <f>#REF!</f>
        <v>#REF!</v>
      </c>
      <c r="DD208" s="107" t="e">
        <f>#REF!</f>
        <v>#REF!</v>
      </c>
      <c r="DE208" s="109"/>
      <c r="DF208" s="107"/>
      <c r="DG208" s="107"/>
      <c r="DH208" s="107"/>
      <c r="DI208" s="107">
        <f>'D W-4'!AS206</f>
        <v>0</v>
      </c>
      <c r="DJ208" s="107"/>
      <c r="DK208" s="107"/>
      <c r="DL208" s="107"/>
      <c r="DM208" s="107" t="e">
        <f>#REF!</f>
        <v>#REF!</v>
      </c>
      <c r="DN208" s="109"/>
      <c r="DO208" s="112">
        <v>0</v>
      </c>
      <c r="DP20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2.4933333333333332</v>
      </c>
      <c r="DQ208" s="107">
        <f>AVERAGE(Table1104611172[[#This Row],[Column4]],Table1104611172[[#This Row],[Column13]],Table1104611172[[#This Row],[Column22]],Table1104611172[[#This Row],[Column31]])</f>
        <v>2</v>
      </c>
      <c r="DR20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8" s="107" t="e">
        <f>AVERAGE(Table1104611172[[#This Row],[Column6]],Table1104611172[[#This Row],[Column15]],Table1104611172[[#This Row],[Column24]],Table1104611172[[#This Row],[Column33]])</f>
        <v>#REF!</v>
      </c>
      <c r="DT208" s="112"/>
      <c r="DU20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8" s="108"/>
      <c r="DX208" s="108">
        <f>'R P -4'!CT208</f>
        <v>0</v>
      </c>
      <c r="DY208" s="108" t="e">
        <f>AVERAGE('Reflection -3'!CO208,'Reflection -2'!CN208,'R P -4'!CT208,'R P - 3'!CS208,'R P- 2'!CS208,#REF!)</f>
        <v>#REF!</v>
      </c>
      <c r="DZ208" s="108" t="e">
        <f>AVERAGE('Reflection -3'!CP208,'Reflection -2'!CO208,'R P- 2'!CT208,#REF!)</f>
        <v>#REF!</v>
      </c>
    </row>
    <row r="209" spans="1:130" ht="23.1" customHeight="1" x14ac:dyDescent="0.3">
      <c r="A209" s="5">
        <v>206</v>
      </c>
      <c r="B209" s="5" t="s">
        <v>445</v>
      </c>
      <c r="C209" s="14" t="s">
        <v>446</v>
      </c>
      <c r="D209" s="5" t="s">
        <v>449</v>
      </c>
      <c r="E209" s="5" t="s">
        <v>288</v>
      </c>
      <c r="F209" s="5" t="str">
        <f>REPT(CHAR(160),10)&amp;Table1104611172[[#This Row],[Column1]]</f>
        <v>          D</v>
      </c>
      <c r="G209" s="108"/>
      <c r="H209" s="108">
        <f>'RP 1'!Q208</f>
        <v>2.8</v>
      </c>
      <c r="I209" s="108">
        <f>'RP 1'!W208</f>
        <v>3</v>
      </c>
      <c r="J209" s="108" t="e">
        <f>'RP 1'!#REF!</f>
        <v>#REF!</v>
      </c>
      <c r="K209" s="108" t="e">
        <f>'RP 1'!#REF!</f>
        <v>#REF!</v>
      </c>
      <c r="L209" s="108"/>
      <c r="M209" s="108">
        <f>'RP 1'!AU208</f>
        <v>3</v>
      </c>
      <c r="N209" s="108">
        <f>'RP 1'!AZ208</f>
        <v>3</v>
      </c>
      <c r="O209" s="108">
        <f>'RP 1'!BG208</f>
        <v>0</v>
      </c>
      <c r="P209" s="111"/>
      <c r="Q209" s="108"/>
      <c r="R209" s="108">
        <f>'R P- 2'!Q208</f>
        <v>2.6</v>
      </c>
      <c r="S209" s="108">
        <f>'R P- 2'!W208</f>
        <v>2</v>
      </c>
      <c r="T209" s="108">
        <f>'R P- 2'!AC208</f>
        <v>2</v>
      </c>
      <c r="U209" s="108">
        <f>'R P- 2'!AI208</f>
        <v>2</v>
      </c>
      <c r="V209" s="108"/>
      <c r="W209" s="108">
        <f>'R P- 2'!AU208</f>
        <v>2</v>
      </c>
      <c r="X209" s="108">
        <f>'R P- 2'!BA208</f>
        <v>1.8333333333333333</v>
      </c>
      <c r="Y209" s="108">
        <f>'R P- 2'!BG208</f>
        <v>4</v>
      </c>
      <c r="Z209" s="111"/>
      <c r="AA209" s="108"/>
      <c r="AB209" s="108">
        <f>'R P - 3'!Q208</f>
        <v>3</v>
      </c>
      <c r="AC209" s="108">
        <f>'R P - 3'!W208</f>
        <v>2</v>
      </c>
      <c r="AD209" s="108">
        <f>'R P - 3'!AC208</f>
        <v>1</v>
      </c>
      <c r="AE209" s="108">
        <f>'R P - 3'!AI208</f>
        <v>1.3333333333333333</v>
      </c>
      <c r="AF209" s="108"/>
      <c r="AG209" s="110">
        <f>'R P - 3'!AU208</f>
        <v>2</v>
      </c>
      <c r="AH209" s="110">
        <f>'R P - 3'!BA208</f>
        <v>2</v>
      </c>
      <c r="AI209" s="108">
        <f>'R P - 3'!BG208</f>
        <v>2</v>
      </c>
      <c r="AJ209" s="111"/>
      <c r="AK209" s="108"/>
      <c r="AL209" s="108">
        <f>'R P -4'!Q208</f>
        <v>2.4</v>
      </c>
      <c r="AM209" s="108">
        <f>'R P -4'!W208</f>
        <v>3</v>
      </c>
      <c r="AN209" s="108">
        <f>'R P -4'!AC208</f>
        <v>2</v>
      </c>
      <c r="AO209" s="108">
        <f>'R P -4'!AI208</f>
        <v>5</v>
      </c>
      <c r="AP209" s="108"/>
      <c r="AQ209" s="108">
        <f>'R P -4'!AU208</f>
        <v>1.6666666666666667</v>
      </c>
      <c r="AR209" s="108">
        <f>'R P -4'!BA208</f>
        <v>5</v>
      </c>
      <c r="AS209" s="108">
        <f>'R P -4'!BG208</f>
        <v>2.5</v>
      </c>
      <c r="AT209" s="111"/>
      <c r="AU209" s="108"/>
      <c r="AV209" s="108" t="str">
        <f>'Reflection -1 '!R208</f>
        <v>0</v>
      </c>
      <c r="AW209" s="108"/>
      <c r="AX209" s="108"/>
      <c r="AY209" s="108"/>
      <c r="AZ209" s="108"/>
      <c r="BA209" s="110"/>
      <c r="BB209" s="110" t="str">
        <f>'Reflection -1 '!BB208</f>
        <v>0</v>
      </c>
      <c r="BC209" s="111"/>
      <c r="BD209" s="108"/>
      <c r="BE209" s="108">
        <f>'Reflection -2'!Q208</f>
        <v>3</v>
      </c>
      <c r="BF209" s="108"/>
      <c r="BG209" s="108"/>
      <c r="BH209" s="108"/>
      <c r="BI209" s="108"/>
      <c r="BJ209" s="108"/>
      <c r="BK209" s="108">
        <f>'Reflection -2'!BA208</f>
        <v>3</v>
      </c>
      <c r="BL209" s="111"/>
      <c r="BM209" s="108"/>
      <c r="BN209" s="108">
        <f>'Reflection -3'!Q208</f>
        <v>3</v>
      </c>
      <c r="BO209" s="108"/>
      <c r="BP209" s="108"/>
      <c r="BQ209" s="108"/>
      <c r="BR209" s="108"/>
      <c r="BS209" s="108"/>
      <c r="BT209" s="108">
        <f>'Reflection -3'!BA208</f>
        <v>2</v>
      </c>
      <c r="BU209" s="111"/>
      <c r="BV209" s="108"/>
      <c r="BW209" s="108">
        <f>'Reflection -3'!Q208</f>
        <v>3</v>
      </c>
      <c r="BX209" s="108"/>
      <c r="BY209" s="108"/>
      <c r="BZ209" s="108"/>
      <c r="CA209" s="108"/>
      <c r="CB209" s="108"/>
      <c r="CC209" s="108">
        <f>'Reflection -4'!BA208</f>
        <v>3</v>
      </c>
      <c r="CD209" s="111"/>
      <c r="CE209" s="108"/>
      <c r="CF209" s="108"/>
      <c r="CG209" s="108"/>
      <c r="CH209" s="108">
        <f>Table121516589[[#This Row],[Column30]]</f>
        <v>0</v>
      </c>
      <c r="CI209" s="108"/>
      <c r="CJ209" s="108"/>
      <c r="CK209" s="108">
        <f>Table121516589[[#This Row],[Column48]]</f>
        <v>0</v>
      </c>
      <c r="CL209" s="108">
        <f>Table121516589[[#This Row],[Column54]]</f>
        <v>0</v>
      </c>
      <c r="CM209" s="111"/>
      <c r="CN209" s="108"/>
      <c r="CO209" s="108"/>
      <c r="CP209" s="108"/>
      <c r="CQ209" s="108" t="e">
        <f>#REF!</f>
        <v>#REF!</v>
      </c>
      <c r="CR209" s="108"/>
      <c r="CS209" s="108"/>
      <c r="CT209" s="108" t="e">
        <f>#REF!</f>
        <v>#REF!</v>
      </c>
      <c r="CU209" s="108" t="e">
        <f>#REF!</f>
        <v>#REF!</v>
      </c>
      <c r="CV209" s="116"/>
      <c r="CW209" s="108"/>
      <c r="CX209" s="108"/>
      <c r="CY209" s="108"/>
      <c r="CZ209" s="108" t="e">
        <f>#REF!</f>
        <v>#REF!</v>
      </c>
      <c r="DA209" s="108"/>
      <c r="DB209" s="108"/>
      <c r="DC209" s="108" t="e">
        <f>#REF!</f>
        <v>#REF!</v>
      </c>
      <c r="DD209" s="108" t="e">
        <f>#REF!</f>
        <v>#REF!</v>
      </c>
      <c r="DE209" s="116"/>
      <c r="DF209" s="108"/>
      <c r="DG209" s="108"/>
      <c r="DH209" s="108"/>
      <c r="DI209" s="108">
        <f>'D W-4'!AS207</f>
        <v>0</v>
      </c>
      <c r="DJ209" s="108"/>
      <c r="DK209" s="108"/>
      <c r="DL209" s="108"/>
      <c r="DM209" s="108" t="e">
        <f>#REF!</f>
        <v>#REF!</v>
      </c>
      <c r="DN209" s="116"/>
      <c r="DO209" s="112">
        <v>0</v>
      </c>
      <c r="DP20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2.8285714285714287</v>
      </c>
      <c r="DQ209" s="108">
        <f>AVERAGE(Table1104611172[[#This Row],[Column4]],Table1104611172[[#This Row],[Column13]],Table1104611172[[#This Row],[Column22]],Table1104611172[[#This Row],[Column31]])</f>
        <v>2.5</v>
      </c>
      <c r="DR20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09" s="108" t="e">
        <f>AVERAGE(Table1104611172[[#This Row],[Column6]],Table1104611172[[#This Row],[Column15]],Table1104611172[[#This Row],[Column24]],Table1104611172[[#This Row],[Column33]])</f>
        <v>#REF!</v>
      </c>
      <c r="DT209" s="112"/>
      <c r="DU209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09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09" s="108"/>
      <c r="DX209" s="108">
        <f>'R P -4'!CT209</f>
        <v>0</v>
      </c>
      <c r="DY209" s="107" t="e">
        <f>AVERAGE('Reflection -3'!CO209,'Reflection -2'!CN209,'R P -4'!CT209,'R P - 3'!CS209,'R P- 2'!CS209,#REF!)</f>
        <v>#REF!</v>
      </c>
      <c r="DZ209" s="107" t="e">
        <f>AVERAGE('Reflection -3'!CP209,'Reflection -2'!CO209,'R P- 2'!CT209,#REF!)</f>
        <v>#REF!</v>
      </c>
    </row>
    <row r="210" spans="1:130" ht="23.1" customHeight="1" x14ac:dyDescent="0.3">
      <c r="A210" s="5">
        <v>207</v>
      </c>
      <c r="B210" s="5" t="s">
        <v>447</v>
      </c>
      <c r="C210" s="14" t="s">
        <v>448</v>
      </c>
      <c r="D210" s="5" t="s">
        <v>449</v>
      </c>
      <c r="E210" s="5" t="s">
        <v>288</v>
      </c>
      <c r="F210" s="5" t="str">
        <f>REPT(CHAR(160),10)&amp;Table1104611172[[#This Row],[Column1]]</f>
        <v>          D</v>
      </c>
      <c r="G210" s="107"/>
      <c r="H210" s="107">
        <f>'RP 1'!Q209</f>
        <v>2.8</v>
      </c>
      <c r="I210" s="107">
        <f>'RP 1'!W209</f>
        <v>3</v>
      </c>
      <c r="J210" s="107" t="e">
        <f>'RP 1'!#REF!</f>
        <v>#REF!</v>
      </c>
      <c r="K210" s="107" t="e">
        <f>'RP 1'!#REF!</f>
        <v>#REF!</v>
      </c>
      <c r="L210" s="107"/>
      <c r="M210" s="107">
        <f>'RP 1'!AU209</f>
        <v>3</v>
      </c>
      <c r="N210" s="107">
        <f>'RP 1'!AZ209</f>
        <v>4</v>
      </c>
      <c r="O210" s="107">
        <f>'RP 1'!BG209</f>
        <v>0</v>
      </c>
      <c r="P210" s="113"/>
      <c r="Q210" s="107"/>
      <c r="R210" s="107">
        <f>'R P- 2'!Q209</f>
        <v>3.8</v>
      </c>
      <c r="S210" s="107">
        <f>'R P- 2'!W209</f>
        <v>4</v>
      </c>
      <c r="T210" s="107">
        <f>'R P- 2'!AC209</f>
        <v>4</v>
      </c>
      <c r="U210" s="107">
        <f>'R P- 2'!AI209</f>
        <v>3</v>
      </c>
      <c r="V210" s="107"/>
      <c r="W210" s="107">
        <f>'R P- 2'!AU209</f>
        <v>2</v>
      </c>
      <c r="X210" s="107">
        <f>'R P- 2'!BA209</f>
        <v>2.6666666666666665</v>
      </c>
      <c r="Y210" s="107">
        <f>'R P- 2'!BG209</f>
        <v>4</v>
      </c>
      <c r="Z210" s="113"/>
      <c r="AA210" s="107"/>
      <c r="AB210" s="107">
        <f>'R P - 3'!Q209</f>
        <v>3</v>
      </c>
      <c r="AC210" s="107">
        <f>'R P - 3'!W209</f>
        <v>2</v>
      </c>
      <c r="AD210" s="107">
        <f>'R P - 3'!AC209</f>
        <v>1</v>
      </c>
      <c r="AE210" s="107">
        <f>'R P - 3'!AI209</f>
        <v>1.3333333333333333</v>
      </c>
      <c r="AF210" s="107"/>
      <c r="AG210" s="112">
        <f>'R P - 3'!AU209</f>
        <v>2</v>
      </c>
      <c r="AH210" s="112">
        <f>'R P - 3'!BA209</f>
        <v>2</v>
      </c>
      <c r="AI210" s="107">
        <f>'R P - 3'!BG209</f>
        <v>2</v>
      </c>
      <c r="AJ210" s="113"/>
      <c r="AK210" s="107"/>
      <c r="AL210" s="107">
        <f>'R P -4'!Q209</f>
        <v>2.4</v>
      </c>
      <c r="AM210" s="107">
        <f>'R P -4'!W209</f>
        <v>3</v>
      </c>
      <c r="AN210" s="107">
        <f>'R P -4'!AC209</f>
        <v>2</v>
      </c>
      <c r="AO210" s="107">
        <f>'R P -4'!AI209</f>
        <v>2</v>
      </c>
      <c r="AP210" s="107"/>
      <c r="AQ210" s="107">
        <f>'R P -4'!AU209</f>
        <v>3</v>
      </c>
      <c r="AR210" s="107">
        <f>'R P -4'!BA209</f>
        <v>1</v>
      </c>
      <c r="AS210" s="107">
        <f>'R P -4'!BG209</f>
        <v>3.5</v>
      </c>
      <c r="AT210" s="113"/>
      <c r="AU210" s="107"/>
      <c r="AV210" s="107" t="str">
        <f>'Reflection -1 '!R209</f>
        <v>0</v>
      </c>
      <c r="AW210" s="107"/>
      <c r="AX210" s="107"/>
      <c r="AY210" s="107"/>
      <c r="AZ210" s="107"/>
      <c r="BA210" s="112"/>
      <c r="BB210" s="112" t="str">
        <f>'Reflection -1 '!BB209</f>
        <v>0</v>
      </c>
      <c r="BC210" s="113"/>
      <c r="BD210" s="107"/>
      <c r="BE210" s="107" t="str">
        <f>'Reflection -2'!Q209</f>
        <v>0</v>
      </c>
      <c r="BF210" s="107"/>
      <c r="BG210" s="107"/>
      <c r="BH210" s="107"/>
      <c r="BI210" s="107"/>
      <c r="BJ210" s="107"/>
      <c r="BK210" s="107" t="str">
        <f>'Reflection -2'!BA209</f>
        <v>0</v>
      </c>
      <c r="BL210" s="113"/>
      <c r="BM210" s="107"/>
      <c r="BN210" s="107" t="str">
        <f>'Reflection -3'!Q209</f>
        <v>0</v>
      </c>
      <c r="BO210" s="107"/>
      <c r="BP210" s="107"/>
      <c r="BQ210" s="107"/>
      <c r="BR210" s="107"/>
      <c r="BS210" s="107"/>
      <c r="BT210" s="107" t="str">
        <f>'Reflection -3'!BA209</f>
        <v>0</v>
      </c>
      <c r="BU210" s="113"/>
      <c r="BV210" s="107"/>
      <c r="BW210" s="107" t="str">
        <f>'Reflection -3'!Q209</f>
        <v>0</v>
      </c>
      <c r="BX210" s="107"/>
      <c r="BY210" s="107"/>
      <c r="BZ210" s="107"/>
      <c r="CA210" s="107"/>
      <c r="CB210" s="107"/>
      <c r="CC210" s="107" t="str">
        <f>'Reflection -4'!BA209</f>
        <v>0</v>
      </c>
      <c r="CD210" s="113"/>
      <c r="CE210" s="107"/>
      <c r="CF210" s="107"/>
      <c r="CG210" s="107"/>
      <c r="CH210" s="107">
        <f>Table121516589[[#This Row],[Column30]]</f>
        <v>0</v>
      </c>
      <c r="CI210" s="107"/>
      <c r="CJ210" s="107"/>
      <c r="CK210" s="107">
        <f>Table121516589[[#This Row],[Column48]]</f>
        <v>0</v>
      </c>
      <c r="CL210" s="107">
        <f>Table121516589[[#This Row],[Column54]]</f>
        <v>0</v>
      </c>
      <c r="CM210" s="113"/>
      <c r="CN210" s="107"/>
      <c r="CO210" s="107"/>
      <c r="CP210" s="107"/>
      <c r="CQ210" s="107" t="e">
        <f>#REF!</f>
        <v>#REF!</v>
      </c>
      <c r="CR210" s="107"/>
      <c r="CS210" s="107"/>
      <c r="CT210" s="107" t="e">
        <f>#REF!</f>
        <v>#REF!</v>
      </c>
      <c r="CU210" s="107" t="e">
        <f>#REF!</f>
        <v>#REF!</v>
      </c>
      <c r="CV210" s="109"/>
      <c r="CW210" s="107"/>
      <c r="CX210" s="107"/>
      <c r="CY210" s="107"/>
      <c r="CZ210" s="107" t="e">
        <f>#REF!</f>
        <v>#REF!</v>
      </c>
      <c r="DA210" s="107"/>
      <c r="DB210" s="107"/>
      <c r="DC210" s="107" t="e">
        <f>#REF!</f>
        <v>#REF!</v>
      </c>
      <c r="DD210" s="107" t="e">
        <f>#REF!</f>
        <v>#REF!</v>
      </c>
      <c r="DE210" s="109"/>
      <c r="DF210" s="107"/>
      <c r="DG210" s="107"/>
      <c r="DH210" s="107"/>
      <c r="DI210" s="107">
        <f>'D W-4'!AS208</f>
        <v>0</v>
      </c>
      <c r="DJ210" s="107"/>
      <c r="DK210" s="107"/>
      <c r="DL210" s="107"/>
      <c r="DM210" s="107" t="e">
        <f>#REF!</f>
        <v>#REF!</v>
      </c>
      <c r="DN210" s="109"/>
      <c r="DO210" s="112">
        <v>0</v>
      </c>
      <c r="DP21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</v>
      </c>
      <c r="DQ210" s="107">
        <f>AVERAGE(Table1104611172[[#This Row],[Column4]],Table1104611172[[#This Row],[Column13]],Table1104611172[[#This Row],[Column22]],Table1104611172[[#This Row],[Column31]])</f>
        <v>3</v>
      </c>
      <c r="DR21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0" s="107" t="e">
        <f>AVERAGE(Table1104611172[[#This Row],[Column6]],Table1104611172[[#This Row],[Column15]],Table1104611172[[#This Row],[Column24]],Table1104611172[[#This Row],[Column33]])</f>
        <v>#REF!</v>
      </c>
      <c r="DT210" s="112"/>
      <c r="DU21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0" s="108"/>
      <c r="DX210" s="108">
        <f>'R P -4'!CT210</f>
        <v>0</v>
      </c>
      <c r="DY210" s="108" t="e">
        <f>AVERAGE('Reflection -3'!CO210,'Reflection -2'!CN210,'R P -4'!CT210,'R P - 3'!CS210,'R P- 2'!CS210,#REF!)</f>
        <v>#REF!</v>
      </c>
      <c r="DZ210" s="108" t="e">
        <f>AVERAGE('Reflection -3'!CP210,'Reflection -2'!CO210,'R P- 2'!CT210,#REF!)</f>
        <v>#REF!</v>
      </c>
    </row>
    <row r="211" spans="1:130" ht="23.1" customHeight="1" x14ac:dyDescent="0.3">
      <c r="A211" s="5">
        <v>208</v>
      </c>
      <c r="B211" s="5" t="s">
        <v>73</v>
      </c>
      <c r="C211" s="14" t="s">
        <v>493</v>
      </c>
      <c r="D211" s="5" t="s">
        <v>449</v>
      </c>
      <c r="E211" s="5" t="s">
        <v>288</v>
      </c>
      <c r="F211" s="5" t="str">
        <f>REPT(CHAR(160),10)&amp;Table1104611172[[#This Row],[Column1]]</f>
        <v>          D</v>
      </c>
      <c r="G211" s="108"/>
      <c r="H211" s="108">
        <f>'RP 1'!Q210</f>
        <v>2.8</v>
      </c>
      <c r="I211" s="108">
        <f>'RP 1'!W210</f>
        <v>3</v>
      </c>
      <c r="J211" s="108" t="e">
        <f>'RP 1'!#REF!</f>
        <v>#REF!</v>
      </c>
      <c r="K211" s="108" t="e">
        <f>'RP 1'!#REF!</f>
        <v>#REF!</v>
      </c>
      <c r="L211" s="108"/>
      <c r="M211" s="108">
        <f>'RP 1'!AU210</f>
        <v>1</v>
      </c>
      <c r="N211" s="108">
        <f>'RP 1'!AZ210</f>
        <v>1</v>
      </c>
      <c r="O211" s="108">
        <f>'RP 1'!BG210</f>
        <v>0</v>
      </c>
      <c r="P211" s="111"/>
      <c r="Q211" s="108"/>
      <c r="R211" s="108">
        <f>'R P- 2'!Q210</f>
        <v>2.8</v>
      </c>
      <c r="S211" s="108">
        <f>'R P- 2'!W210</f>
        <v>3</v>
      </c>
      <c r="T211" s="108">
        <f>'R P- 2'!AC210</f>
        <v>2.5</v>
      </c>
      <c r="U211" s="108">
        <f>'R P- 2'!AI210</f>
        <v>1</v>
      </c>
      <c r="V211" s="108"/>
      <c r="W211" s="108">
        <f>'R P- 2'!AU210</f>
        <v>1</v>
      </c>
      <c r="X211" s="108">
        <f>'R P- 2'!BA210</f>
        <v>1</v>
      </c>
      <c r="Y211" s="108">
        <f>'R P- 2'!BG210</f>
        <v>3</v>
      </c>
      <c r="Z211" s="111"/>
      <c r="AA211" s="108"/>
      <c r="AB211" s="108">
        <f>'R P - 3'!Q210</f>
        <v>0.6</v>
      </c>
      <c r="AC211" s="108">
        <f>'R P - 3'!W210</f>
        <v>0</v>
      </c>
      <c r="AD211" s="108">
        <f>'R P - 3'!AC210</f>
        <v>0</v>
      </c>
      <c r="AE211" s="108">
        <f>'R P - 3'!AI210</f>
        <v>0</v>
      </c>
      <c r="AF211" s="108"/>
      <c r="AG211" s="110">
        <f>'R P - 3'!AU210</f>
        <v>0</v>
      </c>
      <c r="AH211" s="110">
        <f>'R P - 3'!BA210</f>
        <v>0</v>
      </c>
      <c r="AI211" s="108">
        <f>'R P - 3'!BG210</f>
        <v>0</v>
      </c>
      <c r="AJ211" s="111"/>
      <c r="AK211" s="108"/>
      <c r="AL211" s="108">
        <f>'R P -4'!Q210</f>
        <v>0</v>
      </c>
      <c r="AM211" s="108">
        <f>'R P -4'!W210</f>
        <v>0</v>
      </c>
      <c r="AN211" s="108">
        <f>'R P -4'!AC210</f>
        <v>0</v>
      </c>
      <c r="AO211" s="108">
        <f>'R P -4'!AI210</f>
        <v>0</v>
      </c>
      <c r="AP211" s="108"/>
      <c r="AQ211" s="108">
        <f>'R P -4'!AU210</f>
        <v>0</v>
      </c>
      <c r="AR211" s="108">
        <f>'R P -4'!BA210</f>
        <v>0</v>
      </c>
      <c r="AS211" s="108">
        <f>'R P -4'!BG210</f>
        <v>2.5</v>
      </c>
      <c r="AT211" s="111"/>
      <c r="AU211" s="108"/>
      <c r="AV211" s="108">
        <f>'Reflection -1 '!R210</f>
        <v>2.6666666666666665</v>
      </c>
      <c r="AW211" s="108"/>
      <c r="AX211" s="108"/>
      <c r="AY211" s="108"/>
      <c r="AZ211" s="108"/>
      <c r="BA211" s="110"/>
      <c r="BB211" s="110">
        <f>'Reflection -1 '!BB210</f>
        <v>4</v>
      </c>
      <c r="BC211" s="111"/>
      <c r="BD211" s="108"/>
      <c r="BE211" s="108">
        <f>'Reflection -2'!Q210</f>
        <v>3.6666666666666665</v>
      </c>
      <c r="BF211" s="108"/>
      <c r="BG211" s="108"/>
      <c r="BH211" s="108"/>
      <c r="BI211" s="108"/>
      <c r="BJ211" s="108"/>
      <c r="BK211" s="108">
        <f>'Reflection -2'!BA210</f>
        <v>2.5</v>
      </c>
      <c r="BL211" s="111"/>
      <c r="BM211" s="108"/>
      <c r="BN211" s="108">
        <f>'Reflection -3'!Q210</f>
        <v>4</v>
      </c>
      <c r="BO211" s="108"/>
      <c r="BP211" s="108"/>
      <c r="BQ211" s="108"/>
      <c r="BR211" s="108"/>
      <c r="BS211" s="108"/>
      <c r="BT211" s="108">
        <f>'Reflection -3'!BA210</f>
        <v>1.6666666666666667</v>
      </c>
      <c r="BU211" s="111"/>
      <c r="BV211" s="108"/>
      <c r="BW211" s="108">
        <f>'Reflection -3'!Q210</f>
        <v>4</v>
      </c>
      <c r="BX211" s="108"/>
      <c r="BY211" s="108"/>
      <c r="BZ211" s="108"/>
      <c r="CA211" s="108"/>
      <c r="CB211" s="108"/>
      <c r="CC211" s="108">
        <f>'Reflection -4'!BA210</f>
        <v>2.5</v>
      </c>
      <c r="CD211" s="111"/>
      <c r="CE211" s="108"/>
      <c r="CF211" s="108"/>
      <c r="CG211" s="108"/>
      <c r="CH211" s="108">
        <f>Table121516589[[#This Row],[Column30]]</f>
        <v>0</v>
      </c>
      <c r="CI211" s="108"/>
      <c r="CJ211" s="108"/>
      <c r="CK211" s="108">
        <f>Table121516589[[#This Row],[Column48]]</f>
        <v>0</v>
      </c>
      <c r="CL211" s="108">
        <f>Table121516589[[#This Row],[Column54]]</f>
        <v>0</v>
      </c>
      <c r="CM211" s="111"/>
      <c r="CN211" s="108"/>
      <c r="CO211" s="108"/>
      <c r="CP211" s="108"/>
      <c r="CQ211" s="108" t="e">
        <f>#REF!</f>
        <v>#REF!</v>
      </c>
      <c r="CR211" s="108"/>
      <c r="CS211" s="108"/>
      <c r="CT211" s="108" t="e">
        <f>#REF!</f>
        <v>#REF!</v>
      </c>
      <c r="CU211" s="108" t="e">
        <f>#REF!</f>
        <v>#REF!</v>
      </c>
      <c r="CV211" s="116"/>
      <c r="CW211" s="108"/>
      <c r="CX211" s="108"/>
      <c r="CY211" s="108"/>
      <c r="CZ211" s="108" t="e">
        <f>#REF!</f>
        <v>#REF!</v>
      </c>
      <c r="DA211" s="108"/>
      <c r="DB211" s="108"/>
      <c r="DC211" s="108" t="e">
        <f>#REF!</f>
        <v>#REF!</v>
      </c>
      <c r="DD211" s="108" t="e">
        <f>#REF!</f>
        <v>#REF!</v>
      </c>
      <c r="DE211" s="116"/>
      <c r="DF211" s="108"/>
      <c r="DG211" s="108"/>
      <c r="DH211" s="108"/>
      <c r="DI211" s="108">
        <f>'D W-4'!AS209</f>
        <v>0</v>
      </c>
      <c r="DJ211" s="108"/>
      <c r="DK211" s="108"/>
      <c r="DL211" s="108"/>
      <c r="DM211" s="108" t="e">
        <f>#REF!</f>
        <v>#REF!</v>
      </c>
      <c r="DN211" s="116"/>
      <c r="DO211" s="112">
        <v>0</v>
      </c>
      <c r="DP21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2.5666666666666664</v>
      </c>
      <c r="DQ211" s="108">
        <f>AVERAGE(Table1104611172[[#This Row],[Column4]],Table1104611172[[#This Row],[Column13]],Table1104611172[[#This Row],[Column22]],Table1104611172[[#This Row],[Column31]])</f>
        <v>1.5</v>
      </c>
      <c r="DR21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1" s="108" t="e">
        <f>AVERAGE(Table1104611172[[#This Row],[Column6]],Table1104611172[[#This Row],[Column15]],Table1104611172[[#This Row],[Column24]],Table1104611172[[#This Row],[Column33]])</f>
        <v>#REF!</v>
      </c>
      <c r="DT211" s="112"/>
      <c r="DU21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1" s="108"/>
      <c r="DX211" s="108">
        <f>'R P -4'!CT211</f>
        <v>0</v>
      </c>
      <c r="DY211" s="107" t="e">
        <f>AVERAGE('Reflection -3'!CO211,'Reflection -2'!CN211,'R P -4'!CT211,'R P - 3'!CS211,'R P- 2'!CS211,#REF!)</f>
        <v>#REF!</v>
      </c>
      <c r="DZ211" s="107" t="e">
        <f>AVERAGE('Reflection -3'!CP211,'Reflection -2'!CO211,'R P- 2'!CT211,#REF!)</f>
        <v>#REF!</v>
      </c>
    </row>
    <row r="212" spans="1:130" ht="23.1" customHeight="1" x14ac:dyDescent="0.3">
      <c r="A212" s="5">
        <v>209</v>
      </c>
      <c r="B212" s="5" t="s">
        <v>450</v>
      </c>
      <c r="C212" s="14" t="s">
        <v>451</v>
      </c>
      <c r="D212" s="5" t="s">
        <v>449</v>
      </c>
      <c r="E212" s="5" t="s">
        <v>288</v>
      </c>
      <c r="F212" s="5" t="str">
        <f>REPT(CHAR(160),10)&amp;Table1104611172[[#This Row],[Column1]]</f>
        <v>          D</v>
      </c>
      <c r="G212" s="107"/>
      <c r="H212" s="107">
        <f>'RP 1'!Q211</f>
        <v>1.8</v>
      </c>
      <c r="I212" s="107">
        <f>'RP 1'!W211</f>
        <v>4</v>
      </c>
      <c r="J212" s="107" t="e">
        <f>'RP 1'!#REF!</f>
        <v>#REF!</v>
      </c>
      <c r="K212" s="107" t="e">
        <f>'RP 1'!#REF!</f>
        <v>#REF!</v>
      </c>
      <c r="L212" s="107"/>
      <c r="M212" s="107">
        <f>'RP 1'!AU211</f>
        <v>3</v>
      </c>
      <c r="N212" s="107">
        <f>'RP 1'!AZ211</f>
        <v>4</v>
      </c>
      <c r="O212" s="107">
        <f>'RP 1'!BG211</f>
        <v>0</v>
      </c>
      <c r="P212" s="113"/>
      <c r="Q212" s="107"/>
      <c r="R212" s="107">
        <f>'R P- 2'!Q211</f>
        <v>3.8</v>
      </c>
      <c r="S212" s="107">
        <f>'R P- 2'!W211</f>
        <v>4</v>
      </c>
      <c r="T212" s="107">
        <f>'R P- 2'!AC211</f>
        <v>3.5</v>
      </c>
      <c r="U212" s="107">
        <f>'R P- 2'!AI211</f>
        <v>3</v>
      </c>
      <c r="V212" s="107"/>
      <c r="W212" s="107">
        <f>'R P- 2'!AU211</f>
        <v>2</v>
      </c>
      <c r="X212" s="107">
        <f>'R P- 2'!BA211</f>
        <v>2.6666666666666665</v>
      </c>
      <c r="Y212" s="107">
        <f>'R P- 2'!BG211</f>
        <v>4</v>
      </c>
      <c r="Z212" s="113"/>
      <c r="AA212" s="107"/>
      <c r="AB212" s="107">
        <f>'R P - 3'!Q211</f>
        <v>2</v>
      </c>
      <c r="AC212" s="107">
        <f>'R P - 3'!W211</f>
        <v>2</v>
      </c>
      <c r="AD212" s="107">
        <f>'R P - 3'!AC211</f>
        <v>1</v>
      </c>
      <c r="AE212" s="107">
        <f>'R P - 3'!AI211</f>
        <v>1.3333333333333333</v>
      </c>
      <c r="AF212" s="107"/>
      <c r="AG212" s="112">
        <f>'R P - 3'!AU211</f>
        <v>2</v>
      </c>
      <c r="AH212" s="112">
        <f>'R P - 3'!BA211</f>
        <v>2</v>
      </c>
      <c r="AI212" s="107">
        <f>'R P - 3'!BG211</f>
        <v>2</v>
      </c>
      <c r="AJ212" s="113"/>
      <c r="AK212" s="107"/>
      <c r="AL212" s="107" t="str">
        <f>'R P -4'!Q211</f>
        <v>0</v>
      </c>
      <c r="AM212" s="107" t="str">
        <f>'R P -4'!W211</f>
        <v>0</v>
      </c>
      <c r="AN212" s="107" t="str">
        <f>'R P -4'!AC211</f>
        <v>0</v>
      </c>
      <c r="AO212" s="107" t="str">
        <f>'R P -4'!AI211</f>
        <v>0</v>
      </c>
      <c r="AP212" s="107"/>
      <c r="AQ212" s="107" t="str">
        <f>'R P -4'!AU211</f>
        <v>0</v>
      </c>
      <c r="AR212" s="107" t="str">
        <f>'R P -4'!BA211</f>
        <v>0</v>
      </c>
      <c r="AS212" s="107" t="str">
        <f>'R P -4'!BG211</f>
        <v>0</v>
      </c>
      <c r="AT212" s="113"/>
      <c r="AU212" s="107"/>
      <c r="AV212" s="107" t="str">
        <f>'Reflection -1 '!R211</f>
        <v>0</v>
      </c>
      <c r="AW212" s="107"/>
      <c r="AX212" s="107"/>
      <c r="AY212" s="107"/>
      <c r="AZ212" s="107"/>
      <c r="BA212" s="112"/>
      <c r="BB212" s="112" t="str">
        <f>'Reflection -1 '!BB211</f>
        <v>0</v>
      </c>
      <c r="BC212" s="113"/>
      <c r="BD212" s="107"/>
      <c r="BE212" s="107" t="str">
        <f>'Reflection -2'!Q211</f>
        <v>0</v>
      </c>
      <c r="BF212" s="107"/>
      <c r="BG212" s="107"/>
      <c r="BH212" s="107"/>
      <c r="BI212" s="107"/>
      <c r="BJ212" s="107"/>
      <c r="BK212" s="107" t="str">
        <f>'Reflection -2'!BA211</f>
        <v>0</v>
      </c>
      <c r="BL212" s="113"/>
      <c r="BM212" s="107"/>
      <c r="BN212" s="107" t="str">
        <f>'Reflection -3'!Q211</f>
        <v>0</v>
      </c>
      <c r="BO212" s="107"/>
      <c r="BP212" s="107"/>
      <c r="BQ212" s="107"/>
      <c r="BR212" s="107"/>
      <c r="BS212" s="107"/>
      <c r="BT212" s="107" t="str">
        <f>'Reflection -3'!BA211</f>
        <v>0</v>
      </c>
      <c r="BU212" s="113"/>
      <c r="BV212" s="107"/>
      <c r="BW212" s="107" t="str">
        <f>'Reflection -3'!Q211</f>
        <v>0</v>
      </c>
      <c r="BX212" s="107"/>
      <c r="BY212" s="107"/>
      <c r="BZ212" s="107"/>
      <c r="CA212" s="107"/>
      <c r="CB212" s="107"/>
      <c r="CC212" s="107" t="str">
        <f>'Reflection -4'!BA211</f>
        <v>0</v>
      </c>
      <c r="CD212" s="113"/>
      <c r="CE212" s="107"/>
      <c r="CF212" s="107"/>
      <c r="CG212" s="107"/>
      <c r="CH212" s="107">
        <f>Table121516589[[#This Row],[Column30]]</f>
        <v>0</v>
      </c>
      <c r="CI212" s="107"/>
      <c r="CJ212" s="107"/>
      <c r="CK212" s="107">
        <f>Table121516589[[#This Row],[Column48]]</f>
        <v>0</v>
      </c>
      <c r="CL212" s="107">
        <f>Table121516589[[#This Row],[Column54]]</f>
        <v>0</v>
      </c>
      <c r="CM212" s="113"/>
      <c r="CN212" s="107"/>
      <c r="CO212" s="107"/>
      <c r="CP212" s="107"/>
      <c r="CQ212" s="107" t="e">
        <f>#REF!</f>
        <v>#REF!</v>
      </c>
      <c r="CR212" s="107"/>
      <c r="CS212" s="107"/>
      <c r="CT212" s="107" t="e">
        <f>#REF!</f>
        <v>#REF!</v>
      </c>
      <c r="CU212" s="107" t="e">
        <f>#REF!</f>
        <v>#REF!</v>
      </c>
      <c r="CV212" s="109"/>
      <c r="CW212" s="107"/>
      <c r="CX212" s="107"/>
      <c r="CY212" s="107"/>
      <c r="CZ212" s="107" t="e">
        <f>#REF!</f>
        <v>#REF!</v>
      </c>
      <c r="DA212" s="107"/>
      <c r="DB212" s="107"/>
      <c r="DC212" s="107" t="e">
        <f>#REF!</f>
        <v>#REF!</v>
      </c>
      <c r="DD212" s="107" t="e">
        <f>#REF!</f>
        <v>#REF!</v>
      </c>
      <c r="DE212" s="109"/>
      <c r="DF212" s="107"/>
      <c r="DG212" s="107"/>
      <c r="DH212" s="107"/>
      <c r="DI212" s="107">
        <f>'D W-4'!AS210</f>
        <v>0</v>
      </c>
      <c r="DJ212" s="107"/>
      <c r="DK212" s="107"/>
      <c r="DL212" s="107"/>
      <c r="DM212" s="107" t="e">
        <f>#REF!</f>
        <v>#REF!</v>
      </c>
      <c r="DN212" s="109"/>
      <c r="DO212" s="112">
        <v>0</v>
      </c>
      <c r="DP21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2.5333333333333332</v>
      </c>
      <c r="DQ212" s="107">
        <f>AVERAGE(Table1104611172[[#This Row],[Column4]],Table1104611172[[#This Row],[Column13]],Table1104611172[[#This Row],[Column22]],Table1104611172[[#This Row],[Column31]])</f>
        <v>3.3333333333333335</v>
      </c>
      <c r="DR21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2" s="107" t="e">
        <f>AVERAGE(Table1104611172[[#This Row],[Column6]],Table1104611172[[#This Row],[Column15]],Table1104611172[[#This Row],[Column24]],Table1104611172[[#This Row],[Column33]])</f>
        <v>#REF!</v>
      </c>
      <c r="DT212" s="112"/>
      <c r="DU21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2" s="108"/>
      <c r="DX212" s="108">
        <f>'R P -4'!CT212</f>
        <v>0</v>
      </c>
      <c r="DY212" s="108" t="e">
        <f>AVERAGE('Reflection -3'!CO212,'Reflection -2'!CN212,'R P -4'!CT212,'R P - 3'!CS212,'R P- 2'!CS212,#REF!)</f>
        <v>#REF!</v>
      </c>
      <c r="DZ212" s="108" t="e">
        <f>AVERAGE('Reflection -3'!CP212,'Reflection -2'!CO212,'R P- 2'!CT212,#REF!)</f>
        <v>#REF!</v>
      </c>
    </row>
    <row r="213" spans="1:130" ht="23.1" customHeight="1" x14ac:dyDescent="0.3">
      <c r="A213" s="5">
        <v>210</v>
      </c>
      <c r="B213" s="5" t="s">
        <v>452</v>
      </c>
      <c r="C213" s="14" t="s">
        <v>453</v>
      </c>
      <c r="D213" s="5" t="s">
        <v>449</v>
      </c>
      <c r="E213" s="5" t="s">
        <v>288</v>
      </c>
      <c r="F213" s="5" t="str">
        <f>REPT(CHAR(160),10)&amp;Table1104611172[[#This Row],[Column1]]</f>
        <v>          D</v>
      </c>
      <c r="G213" s="108"/>
      <c r="H213" s="108">
        <f>'RP 1'!Q212</f>
        <v>3</v>
      </c>
      <c r="I213" s="108">
        <f>'RP 1'!W212</f>
        <v>2</v>
      </c>
      <c r="J213" s="108" t="e">
        <f>'RP 1'!#REF!</f>
        <v>#REF!</v>
      </c>
      <c r="K213" s="108" t="e">
        <f>'RP 1'!#REF!</f>
        <v>#REF!</v>
      </c>
      <c r="L213" s="108"/>
      <c r="M213" s="108">
        <f>'RP 1'!AU212</f>
        <v>3</v>
      </c>
      <c r="N213" s="108">
        <f>'RP 1'!AZ212</f>
        <v>2</v>
      </c>
      <c r="O213" s="108">
        <f>'RP 1'!BG212</f>
        <v>0</v>
      </c>
      <c r="P213" s="111"/>
      <c r="Q213" s="108"/>
      <c r="R213" s="108">
        <f>'R P- 2'!Q212</f>
        <v>2.4</v>
      </c>
      <c r="S213" s="108">
        <f>'R P- 2'!W212</f>
        <v>2</v>
      </c>
      <c r="T213" s="108">
        <f>'R P- 2'!AC212</f>
        <v>2</v>
      </c>
      <c r="U213" s="108">
        <f>'R P- 2'!AI212</f>
        <v>2</v>
      </c>
      <c r="V213" s="108"/>
      <c r="W213" s="108">
        <f>'R P- 2'!AU212</f>
        <v>2</v>
      </c>
      <c r="X213" s="108">
        <f>'R P- 2'!BA212</f>
        <v>1.8333333333333333</v>
      </c>
      <c r="Y213" s="108">
        <f>'R P- 2'!BG212</f>
        <v>3</v>
      </c>
      <c r="Z213" s="111"/>
      <c r="AA213" s="108"/>
      <c r="AB213" s="108" t="str">
        <f>'R P - 3'!Q212</f>
        <v>0</v>
      </c>
      <c r="AC213" s="108" t="str">
        <f>'R P - 3'!W212</f>
        <v>0</v>
      </c>
      <c r="AD213" s="108">
        <f>'R P - 3'!AC212</f>
        <v>0</v>
      </c>
      <c r="AE213" s="108" t="str">
        <f>'R P - 3'!AI212</f>
        <v>0</v>
      </c>
      <c r="AF213" s="108"/>
      <c r="AG213" s="110" t="str">
        <f>'R P - 3'!AU212</f>
        <v>0</v>
      </c>
      <c r="AH213" s="110" t="str">
        <f>'R P - 3'!BA212</f>
        <v>0</v>
      </c>
      <c r="AI213" s="108" t="str">
        <f>'R P - 3'!BG212</f>
        <v>0</v>
      </c>
      <c r="AJ213" s="111"/>
      <c r="AK213" s="108"/>
      <c r="AL213" s="108" t="str">
        <f>'R P -4'!Q212</f>
        <v>0</v>
      </c>
      <c r="AM213" s="108" t="str">
        <f>'R P -4'!W212</f>
        <v>0</v>
      </c>
      <c r="AN213" s="108" t="str">
        <f>'R P -4'!AC212</f>
        <v>0</v>
      </c>
      <c r="AO213" s="108" t="str">
        <f>'R P -4'!AI212</f>
        <v>0</v>
      </c>
      <c r="AP213" s="108"/>
      <c r="AQ213" s="108" t="str">
        <f>'R P -4'!AU212</f>
        <v>0</v>
      </c>
      <c r="AR213" s="108" t="str">
        <f>'R P -4'!BA212</f>
        <v>0</v>
      </c>
      <c r="AS213" s="108" t="str">
        <f>'R P -4'!BG212</f>
        <v>0</v>
      </c>
      <c r="AT213" s="111"/>
      <c r="AU213" s="108"/>
      <c r="AV213" s="108" t="str">
        <f>'Reflection -1 '!R212</f>
        <v>0</v>
      </c>
      <c r="AW213" s="108"/>
      <c r="AX213" s="108"/>
      <c r="AY213" s="108"/>
      <c r="AZ213" s="108"/>
      <c r="BA213" s="110"/>
      <c r="BB213" s="110" t="str">
        <f>'Reflection -1 '!BB212</f>
        <v>0</v>
      </c>
      <c r="BC213" s="111"/>
      <c r="BD213" s="108"/>
      <c r="BE213" s="108" t="str">
        <f>'Reflection -2'!Q212</f>
        <v>0</v>
      </c>
      <c r="BF213" s="108"/>
      <c r="BG213" s="108"/>
      <c r="BH213" s="108"/>
      <c r="BI213" s="108"/>
      <c r="BJ213" s="108"/>
      <c r="BK213" s="108" t="str">
        <f>'Reflection -2'!BA212</f>
        <v>0</v>
      </c>
      <c r="BL213" s="111"/>
      <c r="BM213" s="108"/>
      <c r="BN213" s="108" t="str">
        <f>'Reflection -3'!Q212</f>
        <v>0</v>
      </c>
      <c r="BO213" s="108"/>
      <c r="BP213" s="108"/>
      <c r="BQ213" s="108"/>
      <c r="BR213" s="108"/>
      <c r="BS213" s="108"/>
      <c r="BT213" s="108" t="str">
        <f>'Reflection -3'!BA212</f>
        <v>0</v>
      </c>
      <c r="BU213" s="111"/>
      <c r="BV213" s="108"/>
      <c r="BW213" s="108" t="str">
        <f>'Reflection -3'!Q212</f>
        <v>0</v>
      </c>
      <c r="BX213" s="108"/>
      <c r="BY213" s="108"/>
      <c r="BZ213" s="108"/>
      <c r="CA213" s="108"/>
      <c r="CB213" s="108"/>
      <c r="CC213" s="108" t="str">
        <f>'Reflection -4'!BA212</f>
        <v>0</v>
      </c>
      <c r="CD213" s="111"/>
      <c r="CE213" s="108"/>
      <c r="CF213" s="108"/>
      <c r="CG213" s="108"/>
      <c r="CH213" s="108">
        <f>Table121516589[[#This Row],[Column30]]</f>
        <v>0</v>
      </c>
      <c r="CI213" s="108"/>
      <c r="CJ213" s="108"/>
      <c r="CK213" s="108">
        <f>Table121516589[[#This Row],[Column48]]</f>
        <v>0</v>
      </c>
      <c r="CL213" s="108">
        <f>Table121516589[[#This Row],[Column54]]</f>
        <v>0</v>
      </c>
      <c r="CM213" s="111"/>
      <c r="CN213" s="108"/>
      <c r="CO213" s="108"/>
      <c r="CP213" s="108"/>
      <c r="CQ213" s="108" t="e">
        <f>#REF!</f>
        <v>#REF!</v>
      </c>
      <c r="CR213" s="108"/>
      <c r="CS213" s="108"/>
      <c r="CT213" s="108" t="e">
        <f>#REF!</f>
        <v>#REF!</v>
      </c>
      <c r="CU213" s="108" t="e">
        <f>#REF!</f>
        <v>#REF!</v>
      </c>
      <c r="CV213" s="116"/>
      <c r="CW213" s="108"/>
      <c r="CX213" s="108"/>
      <c r="CY213" s="108"/>
      <c r="CZ213" s="108" t="e">
        <f>#REF!</f>
        <v>#REF!</v>
      </c>
      <c r="DA213" s="108"/>
      <c r="DB213" s="108"/>
      <c r="DC213" s="108" t="e">
        <f>#REF!</f>
        <v>#REF!</v>
      </c>
      <c r="DD213" s="108" t="e">
        <f>#REF!</f>
        <v>#REF!</v>
      </c>
      <c r="DE213" s="116"/>
      <c r="DF213" s="108"/>
      <c r="DG213" s="108"/>
      <c r="DH213" s="108"/>
      <c r="DI213" s="108">
        <f>'D W-4'!AS211</f>
        <v>0</v>
      </c>
      <c r="DJ213" s="108"/>
      <c r="DK213" s="108"/>
      <c r="DL213" s="108"/>
      <c r="DM213" s="108" t="e">
        <f>#REF!</f>
        <v>#REF!</v>
      </c>
      <c r="DN213" s="116"/>
      <c r="DO213" s="112">
        <v>0</v>
      </c>
      <c r="DP21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</v>
      </c>
      <c r="DQ213" s="108">
        <f>AVERAGE(Table1104611172[[#This Row],[Column4]],Table1104611172[[#This Row],[Column13]],Table1104611172[[#This Row],[Column22]],Table1104611172[[#This Row],[Column31]])</f>
        <v>2</v>
      </c>
      <c r="DR21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3" s="108" t="e">
        <f>AVERAGE(Table1104611172[[#This Row],[Column6]],Table1104611172[[#This Row],[Column15]],Table1104611172[[#This Row],[Column24]],Table1104611172[[#This Row],[Column33]])</f>
        <v>#REF!</v>
      </c>
      <c r="DT213" s="112"/>
      <c r="DU21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3" s="108"/>
      <c r="DX213" s="108">
        <f>'R P -4'!CT213</f>
        <v>0</v>
      </c>
      <c r="DY213" s="107" t="e">
        <f>AVERAGE('Reflection -3'!CO213,'Reflection -2'!CN213,'R P -4'!CT213,'R P - 3'!CS213,'R P- 2'!CS213,#REF!)</f>
        <v>#REF!</v>
      </c>
      <c r="DZ213" s="107" t="e">
        <f>AVERAGE('Reflection -3'!CP213,'Reflection -2'!CO213,'R P- 2'!CT213,#REF!)</f>
        <v>#REF!</v>
      </c>
    </row>
    <row r="214" spans="1:130" ht="23.1" customHeight="1" x14ac:dyDescent="0.3">
      <c r="A214" s="5">
        <v>211</v>
      </c>
      <c r="B214" s="5" t="s">
        <v>454</v>
      </c>
      <c r="C214" s="14" t="s">
        <v>455</v>
      </c>
      <c r="D214" s="5" t="s">
        <v>541</v>
      </c>
      <c r="E214" s="5" t="s">
        <v>288</v>
      </c>
      <c r="F214" s="5" t="str">
        <f>REPT(CHAR(160),10)&amp;Table1104611172[[#This Row],[Column1]]</f>
        <v>          D</v>
      </c>
      <c r="G214" s="107"/>
      <c r="H214" s="107">
        <f>'RP 1'!Q213</f>
        <v>2.2000000000000002</v>
      </c>
      <c r="I214" s="107">
        <f>'RP 1'!W213</f>
        <v>3</v>
      </c>
      <c r="J214" s="107" t="e">
        <f>'RP 1'!#REF!</f>
        <v>#REF!</v>
      </c>
      <c r="K214" s="107" t="e">
        <f>'RP 1'!#REF!</f>
        <v>#REF!</v>
      </c>
      <c r="L214" s="107"/>
      <c r="M214" s="107">
        <f>'RP 1'!AU213</f>
        <v>3</v>
      </c>
      <c r="N214" s="107">
        <f>'RP 1'!AZ213</f>
        <v>3</v>
      </c>
      <c r="O214" s="107">
        <f>'RP 1'!BG213</f>
        <v>0</v>
      </c>
      <c r="P214" s="113"/>
      <c r="Q214" s="107"/>
      <c r="R214" s="107">
        <f>'R P- 2'!Q213</f>
        <v>2</v>
      </c>
      <c r="S214" s="107">
        <f>'R P- 2'!W213</f>
        <v>2</v>
      </c>
      <c r="T214" s="107">
        <f>'R P- 2'!AC213</f>
        <v>2</v>
      </c>
      <c r="U214" s="107">
        <f>'R P- 2'!AI213</f>
        <v>2</v>
      </c>
      <c r="V214" s="107"/>
      <c r="W214" s="107">
        <f>'R P- 2'!AU213</f>
        <v>2</v>
      </c>
      <c r="X214" s="107">
        <f>'R P- 2'!BA213</f>
        <v>1.8333333333333333</v>
      </c>
      <c r="Y214" s="107">
        <f>'R P- 2'!BG213</f>
        <v>2</v>
      </c>
      <c r="Z214" s="113"/>
      <c r="AA214" s="107"/>
      <c r="AB214" s="107" t="str">
        <f>'R P - 3'!Q213</f>
        <v>0</v>
      </c>
      <c r="AC214" s="107" t="str">
        <f>'R P - 3'!W213</f>
        <v>0</v>
      </c>
      <c r="AD214" s="107">
        <f>'R P - 3'!AC213</f>
        <v>0</v>
      </c>
      <c r="AE214" s="107" t="str">
        <f>'R P - 3'!AI213</f>
        <v>0</v>
      </c>
      <c r="AF214" s="107"/>
      <c r="AG214" s="112" t="str">
        <f>'R P - 3'!AU213</f>
        <v>0</v>
      </c>
      <c r="AH214" s="112" t="str">
        <f>'R P - 3'!BA213</f>
        <v>0</v>
      </c>
      <c r="AI214" s="107" t="str">
        <f>'R P - 3'!BG213</f>
        <v>0</v>
      </c>
      <c r="AJ214" s="113"/>
      <c r="AK214" s="107"/>
      <c r="AL214" s="107" t="str">
        <f>'R P -4'!Q213</f>
        <v>0</v>
      </c>
      <c r="AM214" s="107" t="str">
        <f>'R P -4'!W213</f>
        <v>0</v>
      </c>
      <c r="AN214" s="107" t="str">
        <f>'R P -4'!AC213</f>
        <v>0</v>
      </c>
      <c r="AO214" s="107" t="str">
        <f>'R P -4'!AI213</f>
        <v>0</v>
      </c>
      <c r="AP214" s="107"/>
      <c r="AQ214" s="107" t="str">
        <f>'R P -4'!AU213</f>
        <v>0</v>
      </c>
      <c r="AR214" s="107" t="str">
        <f>'R P -4'!BA213</f>
        <v>0</v>
      </c>
      <c r="AS214" s="107" t="str">
        <f>'R P -4'!BG213</f>
        <v>0</v>
      </c>
      <c r="AT214" s="113"/>
      <c r="AU214" s="107"/>
      <c r="AV214" s="107" t="str">
        <f>'Reflection -1 '!R213</f>
        <v>0</v>
      </c>
      <c r="AW214" s="107"/>
      <c r="AX214" s="107"/>
      <c r="AY214" s="107"/>
      <c r="AZ214" s="107"/>
      <c r="BA214" s="112"/>
      <c r="BB214" s="112" t="str">
        <f>'Reflection -1 '!BB213</f>
        <v>0</v>
      </c>
      <c r="BC214" s="113"/>
      <c r="BD214" s="107"/>
      <c r="BE214" s="107" t="str">
        <f>'Reflection -2'!Q213</f>
        <v>0</v>
      </c>
      <c r="BF214" s="107"/>
      <c r="BG214" s="107"/>
      <c r="BH214" s="107"/>
      <c r="BI214" s="107"/>
      <c r="BJ214" s="107"/>
      <c r="BK214" s="107" t="str">
        <f>'Reflection -2'!BA213</f>
        <v>0</v>
      </c>
      <c r="BL214" s="113"/>
      <c r="BM214" s="107"/>
      <c r="BN214" s="107" t="str">
        <f>'Reflection -3'!Q213</f>
        <v>0</v>
      </c>
      <c r="BO214" s="107"/>
      <c r="BP214" s="107"/>
      <c r="BQ214" s="107"/>
      <c r="BR214" s="107"/>
      <c r="BS214" s="107"/>
      <c r="BT214" s="107" t="str">
        <f>'Reflection -3'!BA213</f>
        <v>0</v>
      </c>
      <c r="BU214" s="113"/>
      <c r="BV214" s="107"/>
      <c r="BW214" s="107" t="str">
        <f>'Reflection -3'!Q213</f>
        <v>0</v>
      </c>
      <c r="BX214" s="107"/>
      <c r="BY214" s="107"/>
      <c r="BZ214" s="107"/>
      <c r="CA214" s="107"/>
      <c r="CB214" s="107"/>
      <c r="CC214" s="107" t="str">
        <f>'Reflection -4'!BA213</f>
        <v>0</v>
      </c>
      <c r="CD214" s="113"/>
      <c r="CE214" s="107"/>
      <c r="CF214" s="107"/>
      <c r="CG214" s="107"/>
      <c r="CH214" s="107">
        <f>Table121516589[[#This Row],[Column30]]</f>
        <v>0</v>
      </c>
      <c r="CI214" s="107"/>
      <c r="CJ214" s="107"/>
      <c r="CK214" s="107">
        <f>Table121516589[[#This Row],[Column48]]</f>
        <v>0</v>
      </c>
      <c r="CL214" s="107">
        <f>Table121516589[[#This Row],[Column54]]</f>
        <v>0</v>
      </c>
      <c r="CM214" s="113"/>
      <c r="CN214" s="107"/>
      <c r="CO214" s="107"/>
      <c r="CP214" s="107"/>
      <c r="CQ214" s="107" t="e">
        <f>#REF!</f>
        <v>#REF!</v>
      </c>
      <c r="CR214" s="107"/>
      <c r="CS214" s="107"/>
      <c r="CT214" s="107" t="e">
        <f>#REF!</f>
        <v>#REF!</v>
      </c>
      <c r="CU214" s="107" t="e">
        <f>#REF!</f>
        <v>#REF!</v>
      </c>
      <c r="CV214" s="109"/>
      <c r="CW214" s="107"/>
      <c r="CX214" s="107"/>
      <c r="CY214" s="107"/>
      <c r="CZ214" s="107" t="e">
        <f>#REF!</f>
        <v>#REF!</v>
      </c>
      <c r="DA214" s="107"/>
      <c r="DB214" s="107"/>
      <c r="DC214" s="107" t="e">
        <f>#REF!</f>
        <v>#REF!</v>
      </c>
      <c r="DD214" s="107" t="e">
        <f>#REF!</f>
        <v>#REF!</v>
      </c>
      <c r="DE214" s="109"/>
      <c r="DF214" s="107"/>
      <c r="DG214" s="107"/>
      <c r="DH214" s="107"/>
      <c r="DI214" s="107">
        <f>'D W-4'!AS212</f>
        <v>0</v>
      </c>
      <c r="DJ214" s="107"/>
      <c r="DK214" s="107"/>
      <c r="DL214" s="107"/>
      <c r="DM214" s="107" t="e">
        <f>#REF!</f>
        <v>#REF!</v>
      </c>
      <c r="DN214" s="109"/>
      <c r="DO214" s="112">
        <v>0</v>
      </c>
      <c r="DP21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2.1</v>
      </c>
      <c r="DQ214" s="107">
        <f>AVERAGE(Table1104611172[[#This Row],[Column4]],Table1104611172[[#This Row],[Column13]],Table1104611172[[#This Row],[Column22]],Table1104611172[[#This Row],[Column31]])</f>
        <v>2.5</v>
      </c>
      <c r="DR21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4" s="107" t="e">
        <f>AVERAGE(Table1104611172[[#This Row],[Column6]],Table1104611172[[#This Row],[Column15]],Table1104611172[[#This Row],[Column24]],Table1104611172[[#This Row],[Column33]])</f>
        <v>#REF!</v>
      </c>
      <c r="DT214" s="112"/>
      <c r="DU21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4" s="108"/>
      <c r="DX214" s="108">
        <f>'R P -4'!CT214</f>
        <v>0</v>
      </c>
      <c r="DY214" s="108" t="e">
        <f>AVERAGE('Reflection -3'!CO214,'Reflection -2'!CN214,'R P -4'!CT214,'R P - 3'!CS214,'R P- 2'!CS214,#REF!)</f>
        <v>#REF!</v>
      </c>
      <c r="DZ214" s="108" t="e">
        <f>AVERAGE('Reflection -3'!CP214,'Reflection -2'!CO214,'R P- 2'!CT214,#REF!)</f>
        <v>#REF!</v>
      </c>
    </row>
    <row r="215" spans="1:130" ht="23.1" customHeight="1" x14ac:dyDescent="0.3">
      <c r="A215" s="5">
        <v>212</v>
      </c>
      <c r="B215" s="5" t="s">
        <v>456</v>
      </c>
      <c r="C215" s="14" t="s">
        <v>457</v>
      </c>
      <c r="D215" s="5" t="s">
        <v>541</v>
      </c>
      <c r="E215" s="5" t="s">
        <v>288</v>
      </c>
      <c r="F215" s="5" t="str">
        <f>REPT(CHAR(160),10)&amp;Table1104611172[[#This Row],[Column1]]</f>
        <v>          D</v>
      </c>
      <c r="G215" s="108"/>
      <c r="H215" s="108">
        <f>'RP 1'!Q214</f>
        <v>2.6</v>
      </c>
      <c r="I215" s="108">
        <f>'RP 1'!W214</f>
        <v>2</v>
      </c>
      <c r="J215" s="108" t="e">
        <f>'RP 1'!#REF!</f>
        <v>#REF!</v>
      </c>
      <c r="K215" s="108" t="e">
        <f>'RP 1'!#REF!</f>
        <v>#REF!</v>
      </c>
      <c r="L215" s="108"/>
      <c r="M215" s="108">
        <f>'RP 1'!AU214</f>
        <v>3</v>
      </c>
      <c r="N215" s="108">
        <f>'RP 1'!AZ214</f>
        <v>3</v>
      </c>
      <c r="O215" s="108">
        <f>'RP 1'!BG214</f>
        <v>0</v>
      </c>
      <c r="P215" s="115"/>
      <c r="Q215" s="108"/>
      <c r="R215" s="108">
        <f>'R P- 2'!Q214</f>
        <v>2.2000000000000002</v>
      </c>
      <c r="S215" s="108">
        <f>'R P- 2'!W214</f>
        <v>3</v>
      </c>
      <c r="T215" s="108">
        <f>'R P- 2'!AC214</f>
        <v>3</v>
      </c>
      <c r="U215" s="108">
        <f>'R P- 2'!AI214</f>
        <v>4</v>
      </c>
      <c r="V215" s="108"/>
      <c r="W215" s="108">
        <f>'R P- 2'!AU214</f>
        <v>2</v>
      </c>
      <c r="X215" s="108">
        <f>'R P- 2'!BA214</f>
        <v>3.3333333333333335</v>
      </c>
      <c r="Y215" s="108">
        <f>'R P- 2'!BG214</f>
        <v>4</v>
      </c>
      <c r="Z215" s="115"/>
      <c r="AA215" s="108"/>
      <c r="AB215" s="108">
        <f>'R P - 3'!Q214</f>
        <v>1.4</v>
      </c>
      <c r="AC215" s="108">
        <f>'R P - 3'!W214</f>
        <v>2</v>
      </c>
      <c r="AD215" s="108">
        <f>'R P - 3'!AC214</f>
        <v>1</v>
      </c>
      <c r="AE215" s="108">
        <f>'R P - 3'!AI214</f>
        <v>1.3333333333333333</v>
      </c>
      <c r="AF215" s="108"/>
      <c r="AG215" s="114">
        <f>'R P - 3'!AU214</f>
        <v>2</v>
      </c>
      <c r="AH215" s="114">
        <f>'R P - 3'!BA214</f>
        <v>2</v>
      </c>
      <c r="AI215" s="108">
        <f>'R P - 3'!BG214</f>
        <v>2</v>
      </c>
      <c r="AJ215" s="115"/>
      <c r="AK215" s="108"/>
      <c r="AL215" s="108">
        <f>'R P -4'!Q214</f>
        <v>2</v>
      </c>
      <c r="AM215" s="108">
        <f>'R P -4'!W214</f>
        <v>2</v>
      </c>
      <c r="AN215" s="108">
        <f>'R P -4'!AC214</f>
        <v>2</v>
      </c>
      <c r="AO215" s="108">
        <f>'R P -4'!AI214</f>
        <v>2</v>
      </c>
      <c r="AP215" s="108"/>
      <c r="AQ215" s="108">
        <f>'R P -4'!AU214</f>
        <v>2</v>
      </c>
      <c r="AR215" s="108">
        <f>'R P -4'!BA214</f>
        <v>2</v>
      </c>
      <c r="AS215" s="108">
        <f>'R P -4'!BG214</f>
        <v>1.5</v>
      </c>
      <c r="AT215" s="115"/>
      <c r="AU215" s="108"/>
      <c r="AV215" s="108" t="str">
        <f>'Reflection -1 '!R214</f>
        <v>0</v>
      </c>
      <c r="AW215" s="108"/>
      <c r="AX215" s="108"/>
      <c r="AY215" s="108"/>
      <c r="AZ215" s="108"/>
      <c r="BA215" s="114"/>
      <c r="BB215" s="114" t="str">
        <f>'Reflection -1 '!BB214</f>
        <v>0</v>
      </c>
      <c r="BC215" s="115"/>
      <c r="BD215" s="108"/>
      <c r="BE215" s="108" t="str">
        <f>'Reflection -2'!Q214</f>
        <v>0</v>
      </c>
      <c r="BF215" s="108"/>
      <c r="BG215" s="108"/>
      <c r="BH215" s="108"/>
      <c r="BI215" s="108"/>
      <c r="BJ215" s="108"/>
      <c r="BK215" s="108" t="str">
        <f>'Reflection -2'!BA214</f>
        <v>0</v>
      </c>
      <c r="BL215" s="115"/>
      <c r="BM215" s="108"/>
      <c r="BN215" s="108" t="str">
        <f>'Reflection -3'!Q214</f>
        <v>0</v>
      </c>
      <c r="BO215" s="108"/>
      <c r="BP215" s="108"/>
      <c r="BQ215" s="108"/>
      <c r="BR215" s="108"/>
      <c r="BS215" s="108"/>
      <c r="BT215" s="108" t="str">
        <f>'Reflection -3'!BA214</f>
        <v>0</v>
      </c>
      <c r="BU215" s="115"/>
      <c r="BV215" s="108"/>
      <c r="BW215" s="108" t="str">
        <f>'Reflection -3'!Q214</f>
        <v>0</v>
      </c>
      <c r="BX215" s="108"/>
      <c r="BY215" s="108"/>
      <c r="BZ215" s="108"/>
      <c r="CA215" s="108"/>
      <c r="CB215" s="108"/>
      <c r="CC215" s="108" t="str">
        <f>'Reflection -4'!BA214</f>
        <v>0</v>
      </c>
      <c r="CD215" s="115"/>
      <c r="CE215" s="108"/>
      <c r="CF215" s="108"/>
      <c r="CG215" s="108"/>
      <c r="CH215" s="108">
        <f>Table121516589[[#This Row],[Column30]]</f>
        <v>0</v>
      </c>
      <c r="CI215" s="108"/>
      <c r="CJ215" s="108"/>
      <c r="CK215" s="108">
        <f>Table121516589[[#This Row],[Column48]]</f>
        <v>0</v>
      </c>
      <c r="CL215" s="108">
        <f>Table121516589[[#This Row],[Column54]]</f>
        <v>0</v>
      </c>
      <c r="CM215" s="115"/>
      <c r="CN215" s="108"/>
      <c r="CO215" s="108"/>
      <c r="CP215" s="108"/>
      <c r="CQ215" s="108" t="e">
        <f>#REF!</f>
        <v>#REF!</v>
      </c>
      <c r="CR215" s="108"/>
      <c r="CS215" s="108"/>
      <c r="CT215" s="108" t="e">
        <f>#REF!</f>
        <v>#REF!</v>
      </c>
      <c r="CU215" s="108" t="e">
        <f>#REF!</f>
        <v>#REF!</v>
      </c>
      <c r="CV215" s="120"/>
      <c r="CW215" s="108"/>
      <c r="CX215" s="108"/>
      <c r="CY215" s="108"/>
      <c r="CZ215" s="108" t="e">
        <f>#REF!</f>
        <v>#REF!</v>
      </c>
      <c r="DA215" s="108"/>
      <c r="DB215" s="108"/>
      <c r="DC215" s="108" t="e">
        <f>#REF!</f>
        <v>#REF!</v>
      </c>
      <c r="DD215" s="108" t="e">
        <f>#REF!</f>
        <v>#REF!</v>
      </c>
      <c r="DE215" s="120"/>
      <c r="DF215" s="108"/>
      <c r="DG215" s="108"/>
      <c r="DH215" s="108"/>
      <c r="DI215" s="108">
        <f>'D W-4'!AS213</f>
        <v>0</v>
      </c>
      <c r="DJ215" s="108"/>
      <c r="DK215" s="108"/>
      <c r="DL215" s="108"/>
      <c r="DM215" s="108" t="e">
        <f>#REF!</f>
        <v>#REF!</v>
      </c>
      <c r="DN215" s="120"/>
      <c r="DO215" s="112">
        <v>0</v>
      </c>
      <c r="DP21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2.0500000000000003</v>
      </c>
      <c r="DQ215" s="108">
        <f>AVERAGE(Table1104611172[[#This Row],[Column4]],Table1104611172[[#This Row],[Column13]],Table1104611172[[#This Row],[Column22]],Table1104611172[[#This Row],[Column31]])</f>
        <v>2.25</v>
      </c>
      <c r="DR21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5" s="108" t="e">
        <f>AVERAGE(Table1104611172[[#This Row],[Column6]],Table1104611172[[#This Row],[Column15]],Table1104611172[[#This Row],[Column24]],Table1104611172[[#This Row],[Column33]])</f>
        <v>#REF!</v>
      </c>
      <c r="DT215" s="112"/>
      <c r="DU215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5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5" s="108"/>
      <c r="DX215" s="108">
        <f>'R P -4'!CT215</f>
        <v>0</v>
      </c>
      <c r="DY215" s="107" t="e">
        <f>AVERAGE('Reflection -3'!CO215,'Reflection -2'!CN215,'R P -4'!CT215,'R P - 3'!CS215,'R P- 2'!CS215,#REF!)</f>
        <v>#REF!</v>
      </c>
      <c r="DZ215" s="107" t="e">
        <f>AVERAGE('Reflection -3'!CP215,'Reflection -2'!CO215,'R P- 2'!CT215,#REF!)</f>
        <v>#REF!</v>
      </c>
    </row>
    <row r="216" spans="1:130" ht="23.1" customHeight="1" x14ac:dyDescent="0.3">
      <c r="A216" s="5">
        <v>213</v>
      </c>
      <c r="B216" s="5" t="s">
        <v>458</v>
      </c>
      <c r="C216" s="14" t="s">
        <v>459</v>
      </c>
      <c r="D216" s="5" t="s">
        <v>541</v>
      </c>
      <c r="E216" s="5" t="s">
        <v>288</v>
      </c>
      <c r="F216" s="5" t="str">
        <f>REPT(CHAR(160),10)&amp;Table1104611172[[#This Row],[Column1]]</f>
        <v>          D</v>
      </c>
      <c r="G216" s="107"/>
      <c r="H216" s="107">
        <f>'RP 1'!Q215</f>
        <v>2.8</v>
      </c>
      <c r="I216" s="107">
        <f>'RP 1'!W215</f>
        <v>2</v>
      </c>
      <c r="J216" s="107" t="e">
        <f>'RP 1'!#REF!</f>
        <v>#REF!</v>
      </c>
      <c r="K216" s="107" t="e">
        <f>'RP 1'!#REF!</f>
        <v>#REF!</v>
      </c>
      <c r="L216" s="107"/>
      <c r="M216" s="107">
        <f>'RP 1'!AU215</f>
        <v>3</v>
      </c>
      <c r="N216" s="107">
        <f>'RP 1'!AZ215</f>
        <v>3</v>
      </c>
      <c r="O216" s="107">
        <f>'RP 1'!BG215</f>
        <v>0</v>
      </c>
      <c r="P216" s="113"/>
      <c r="Q216" s="107"/>
      <c r="R216" s="107">
        <f>'R P- 2'!Q215</f>
        <v>3</v>
      </c>
      <c r="S216" s="107">
        <f>'R P- 2'!W215</f>
        <v>4</v>
      </c>
      <c r="T216" s="107">
        <f>'R P- 2'!AC215</f>
        <v>3</v>
      </c>
      <c r="U216" s="107">
        <f>'R P- 2'!AI215</f>
        <v>4</v>
      </c>
      <c r="V216" s="107"/>
      <c r="W216" s="107">
        <f>'R P- 2'!AU215</f>
        <v>2</v>
      </c>
      <c r="X216" s="107">
        <f>'R P- 2'!BA215</f>
        <v>3.3333333333333335</v>
      </c>
      <c r="Y216" s="107">
        <f>'R P- 2'!BG215</f>
        <v>4</v>
      </c>
      <c r="Z216" s="113"/>
      <c r="AA216" s="107"/>
      <c r="AB216" s="107" t="str">
        <f>'R P - 3'!Q215</f>
        <v>0</v>
      </c>
      <c r="AC216" s="107" t="str">
        <f>'R P - 3'!W215</f>
        <v>0</v>
      </c>
      <c r="AD216" s="107">
        <f>'R P - 3'!AC215</f>
        <v>0</v>
      </c>
      <c r="AE216" s="107" t="str">
        <f>'R P - 3'!AI215</f>
        <v>0</v>
      </c>
      <c r="AF216" s="107"/>
      <c r="AG216" s="112" t="str">
        <f>'R P - 3'!AU215</f>
        <v>0</v>
      </c>
      <c r="AH216" s="112" t="str">
        <f>'R P - 3'!BA215</f>
        <v>0</v>
      </c>
      <c r="AI216" s="107" t="str">
        <f>'R P - 3'!BG215</f>
        <v>0</v>
      </c>
      <c r="AJ216" s="113"/>
      <c r="AK216" s="107"/>
      <c r="AL216" s="107" t="str">
        <f>'R P -4'!Q215</f>
        <v>0</v>
      </c>
      <c r="AM216" s="107" t="str">
        <f>'R P -4'!W215</f>
        <v>0</v>
      </c>
      <c r="AN216" s="107" t="str">
        <f>'R P -4'!AC215</f>
        <v>0</v>
      </c>
      <c r="AO216" s="107" t="str">
        <f>'R P -4'!AI215</f>
        <v>0</v>
      </c>
      <c r="AP216" s="107"/>
      <c r="AQ216" s="107" t="str">
        <f>'R P -4'!AU215</f>
        <v>0</v>
      </c>
      <c r="AR216" s="107" t="str">
        <f>'R P -4'!BA215</f>
        <v>0</v>
      </c>
      <c r="AS216" s="107" t="str">
        <f>'R P -4'!BG215</f>
        <v>0</v>
      </c>
      <c r="AT216" s="113"/>
      <c r="AU216" s="107"/>
      <c r="AV216" s="107" t="str">
        <f>'Reflection -1 '!R215</f>
        <v>0</v>
      </c>
      <c r="AW216" s="107"/>
      <c r="AX216" s="107"/>
      <c r="AY216" s="107"/>
      <c r="AZ216" s="107"/>
      <c r="BA216" s="112"/>
      <c r="BB216" s="112" t="str">
        <f>'Reflection -1 '!BB215</f>
        <v>0</v>
      </c>
      <c r="BC216" s="113"/>
      <c r="BD216" s="107"/>
      <c r="BE216" s="107" t="str">
        <f>'Reflection -2'!Q215</f>
        <v>0</v>
      </c>
      <c r="BF216" s="107"/>
      <c r="BG216" s="107"/>
      <c r="BH216" s="107"/>
      <c r="BI216" s="107"/>
      <c r="BJ216" s="107"/>
      <c r="BK216" s="107" t="str">
        <f>'Reflection -2'!BA215</f>
        <v>0</v>
      </c>
      <c r="BL216" s="113"/>
      <c r="BM216" s="107"/>
      <c r="BN216" s="107" t="str">
        <f>'Reflection -3'!Q215</f>
        <v>0</v>
      </c>
      <c r="BO216" s="107"/>
      <c r="BP216" s="107"/>
      <c r="BQ216" s="107"/>
      <c r="BR216" s="107"/>
      <c r="BS216" s="107"/>
      <c r="BT216" s="107" t="str">
        <f>'Reflection -3'!BA215</f>
        <v>0</v>
      </c>
      <c r="BU216" s="113"/>
      <c r="BV216" s="107"/>
      <c r="BW216" s="107" t="str">
        <f>'Reflection -3'!Q215</f>
        <v>0</v>
      </c>
      <c r="BX216" s="107"/>
      <c r="BY216" s="107"/>
      <c r="BZ216" s="107"/>
      <c r="CA216" s="107"/>
      <c r="CB216" s="107"/>
      <c r="CC216" s="107" t="str">
        <f>'Reflection -4'!BA215</f>
        <v>0</v>
      </c>
      <c r="CD216" s="113"/>
      <c r="CE216" s="107"/>
      <c r="CF216" s="107"/>
      <c r="CG216" s="107"/>
      <c r="CH216" s="107">
        <f>Table121516589[[#This Row],[Column30]]</f>
        <v>0</v>
      </c>
      <c r="CI216" s="107"/>
      <c r="CJ216" s="107"/>
      <c r="CK216" s="107">
        <f>Table121516589[[#This Row],[Column48]]</f>
        <v>0</v>
      </c>
      <c r="CL216" s="107">
        <f>Table121516589[[#This Row],[Column54]]</f>
        <v>0</v>
      </c>
      <c r="CM216" s="113"/>
      <c r="CN216" s="107"/>
      <c r="CO216" s="107"/>
      <c r="CP216" s="107"/>
      <c r="CQ216" s="107" t="e">
        <f>#REF!</f>
        <v>#REF!</v>
      </c>
      <c r="CR216" s="107"/>
      <c r="CS216" s="107"/>
      <c r="CT216" s="107" t="e">
        <f>#REF!</f>
        <v>#REF!</v>
      </c>
      <c r="CU216" s="107" t="e">
        <f>#REF!</f>
        <v>#REF!</v>
      </c>
      <c r="CV216" s="109"/>
      <c r="CW216" s="107"/>
      <c r="CX216" s="107"/>
      <c r="CY216" s="107"/>
      <c r="CZ216" s="107" t="e">
        <f>#REF!</f>
        <v>#REF!</v>
      </c>
      <c r="DA216" s="107"/>
      <c r="DB216" s="107"/>
      <c r="DC216" s="107" t="e">
        <f>#REF!</f>
        <v>#REF!</v>
      </c>
      <c r="DD216" s="107" t="e">
        <f>#REF!</f>
        <v>#REF!</v>
      </c>
      <c r="DE216" s="109"/>
      <c r="DF216" s="107"/>
      <c r="DG216" s="107"/>
      <c r="DH216" s="107"/>
      <c r="DI216" s="107">
        <f>'D W-4'!AS214</f>
        <v>0</v>
      </c>
      <c r="DJ216" s="107"/>
      <c r="DK216" s="107"/>
      <c r="DL216" s="107"/>
      <c r="DM216" s="107" t="e">
        <f>#REF!</f>
        <v>#REF!</v>
      </c>
      <c r="DN216" s="109"/>
      <c r="DO216" s="112">
        <v>0</v>
      </c>
      <c r="DP21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</v>
      </c>
      <c r="DQ216" s="107">
        <f>AVERAGE(Table1104611172[[#This Row],[Column4]],Table1104611172[[#This Row],[Column13]],Table1104611172[[#This Row],[Column22]],Table1104611172[[#This Row],[Column31]])</f>
        <v>3</v>
      </c>
      <c r="DR21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6" s="107" t="e">
        <f>AVERAGE(Table1104611172[[#This Row],[Column6]],Table1104611172[[#This Row],[Column15]],Table1104611172[[#This Row],[Column24]],Table1104611172[[#This Row],[Column33]])</f>
        <v>#REF!</v>
      </c>
      <c r="DT216" s="112"/>
      <c r="DU21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6" s="108"/>
      <c r="DX216" s="108">
        <f>'R P -4'!CT216</f>
        <v>0</v>
      </c>
      <c r="DY216" s="108" t="e">
        <f>AVERAGE('Reflection -3'!CO216,'Reflection -2'!CN216,'R P -4'!CT216,'R P - 3'!CS216,'R P- 2'!CS216,#REF!)</f>
        <v>#REF!</v>
      </c>
      <c r="DZ216" s="108" t="e">
        <f>AVERAGE('Reflection -3'!CP216,'Reflection -2'!CO216,'R P- 2'!CT216,#REF!)</f>
        <v>#REF!</v>
      </c>
    </row>
    <row r="217" spans="1:130" ht="23.1" customHeight="1" x14ac:dyDescent="0.3">
      <c r="A217" s="5">
        <v>214</v>
      </c>
      <c r="B217" s="5" t="s">
        <v>460</v>
      </c>
      <c r="C217" s="14" t="s">
        <v>461</v>
      </c>
      <c r="D217" s="5" t="s">
        <v>449</v>
      </c>
      <c r="E217" s="5" t="s">
        <v>288</v>
      </c>
      <c r="F217" s="5" t="str">
        <f>REPT(CHAR(160),10)&amp;Table1104611172[[#This Row],[Column1]]</f>
        <v>          D</v>
      </c>
      <c r="G217" s="108"/>
      <c r="H217" s="108">
        <f>'RP 1'!Q216</f>
        <v>2.6</v>
      </c>
      <c r="I217" s="108">
        <f>'RP 1'!W216</f>
        <v>3</v>
      </c>
      <c r="J217" s="108" t="e">
        <f>'RP 1'!#REF!</f>
        <v>#REF!</v>
      </c>
      <c r="K217" s="108" t="e">
        <f>'RP 1'!#REF!</f>
        <v>#REF!</v>
      </c>
      <c r="L217" s="108"/>
      <c r="M217" s="108">
        <f>'RP 1'!AU216</f>
        <v>3</v>
      </c>
      <c r="N217" s="108">
        <f>'RP 1'!AZ216</f>
        <v>3</v>
      </c>
      <c r="O217" s="108">
        <f>'RP 1'!BG216</f>
        <v>0</v>
      </c>
      <c r="P217" s="111"/>
      <c r="Q217" s="108"/>
      <c r="R217" s="108">
        <f>'R P- 2'!Q216</f>
        <v>2.6</v>
      </c>
      <c r="S217" s="108">
        <f>'R P- 2'!W216</f>
        <v>2</v>
      </c>
      <c r="T217" s="108">
        <f>'R P- 2'!AC216</f>
        <v>2</v>
      </c>
      <c r="U217" s="108">
        <f>'R P- 2'!AI216</f>
        <v>2</v>
      </c>
      <c r="V217" s="108"/>
      <c r="W217" s="108">
        <f>'R P- 2'!AU216</f>
        <v>2</v>
      </c>
      <c r="X217" s="108">
        <f>'R P- 2'!BA216</f>
        <v>2.6666666666666665</v>
      </c>
      <c r="Y217" s="108">
        <f>'R P- 2'!BG216</f>
        <v>4</v>
      </c>
      <c r="Z217" s="111"/>
      <c r="AA217" s="108"/>
      <c r="AB217" s="108" t="str">
        <f>'R P - 3'!Q216</f>
        <v>0</v>
      </c>
      <c r="AC217" s="108" t="str">
        <f>'R P - 3'!W216</f>
        <v>0</v>
      </c>
      <c r="AD217" s="108">
        <f>'R P - 3'!AC216</f>
        <v>0</v>
      </c>
      <c r="AE217" s="108" t="str">
        <f>'R P - 3'!AI216</f>
        <v>0</v>
      </c>
      <c r="AF217" s="108"/>
      <c r="AG217" s="110" t="str">
        <f>'R P - 3'!AU216</f>
        <v>0</v>
      </c>
      <c r="AH217" s="110" t="str">
        <f>'R P - 3'!BA216</f>
        <v>0</v>
      </c>
      <c r="AI217" s="108" t="str">
        <f>'R P - 3'!BG216</f>
        <v>0</v>
      </c>
      <c r="AJ217" s="111"/>
      <c r="AK217" s="108"/>
      <c r="AL217" s="108" t="str">
        <f>'R P -4'!Q216</f>
        <v>0</v>
      </c>
      <c r="AM217" s="108" t="str">
        <f>'R P -4'!W216</f>
        <v>0</v>
      </c>
      <c r="AN217" s="108" t="str">
        <f>'R P -4'!AC216</f>
        <v>0</v>
      </c>
      <c r="AO217" s="108" t="str">
        <f>'R P -4'!AI216</f>
        <v>0</v>
      </c>
      <c r="AP217" s="108"/>
      <c r="AQ217" s="108" t="str">
        <f>'R P -4'!AU216</f>
        <v>0</v>
      </c>
      <c r="AR217" s="108" t="str">
        <f>'R P -4'!BA216</f>
        <v>0</v>
      </c>
      <c r="AS217" s="108" t="str">
        <f>'R P -4'!BG216</f>
        <v>0</v>
      </c>
      <c r="AT217" s="111"/>
      <c r="AU217" s="108"/>
      <c r="AV217" s="108" t="str">
        <f>'Reflection -1 '!R216</f>
        <v>0</v>
      </c>
      <c r="AW217" s="108"/>
      <c r="AX217" s="108"/>
      <c r="AY217" s="108"/>
      <c r="AZ217" s="108"/>
      <c r="BA217" s="110"/>
      <c r="BB217" s="110" t="str">
        <f>'Reflection -1 '!BB216</f>
        <v>0</v>
      </c>
      <c r="BC217" s="111"/>
      <c r="BD217" s="108"/>
      <c r="BE217" s="108" t="str">
        <f>'Reflection -2'!Q216</f>
        <v>0</v>
      </c>
      <c r="BF217" s="108"/>
      <c r="BG217" s="108"/>
      <c r="BH217" s="108"/>
      <c r="BI217" s="108"/>
      <c r="BJ217" s="108"/>
      <c r="BK217" s="108" t="str">
        <f>'Reflection -2'!BA216</f>
        <v>0</v>
      </c>
      <c r="BL217" s="111"/>
      <c r="BM217" s="108"/>
      <c r="BN217" s="108" t="str">
        <f>'Reflection -3'!Q216</f>
        <v>0</v>
      </c>
      <c r="BO217" s="108"/>
      <c r="BP217" s="108"/>
      <c r="BQ217" s="108"/>
      <c r="BR217" s="108"/>
      <c r="BS217" s="108"/>
      <c r="BT217" s="108" t="str">
        <f>'Reflection -3'!BA216</f>
        <v>0</v>
      </c>
      <c r="BU217" s="111"/>
      <c r="BV217" s="108"/>
      <c r="BW217" s="108" t="str">
        <f>'Reflection -3'!Q216</f>
        <v>0</v>
      </c>
      <c r="BX217" s="108"/>
      <c r="BY217" s="108"/>
      <c r="BZ217" s="108"/>
      <c r="CA217" s="108"/>
      <c r="CB217" s="108"/>
      <c r="CC217" s="108" t="str">
        <f>'Reflection -4'!BA216</f>
        <v>0</v>
      </c>
      <c r="CD217" s="111"/>
      <c r="CE217" s="108"/>
      <c r="CF217" s="108"/>
      <c r="CG217" s="108"/>
      <c r="CH217" s="108">
        <f>Table121516589[[#This Row],[Column30]]</f>
        <v>0</v>
      </c>
      <c r="CI217" s="108"/>
      <c r="CJ217" s="108"/>
      <c r="CK217" s="108">
        <f>Table121516589[[#This Row],[Column48]]</f>
        <v>0</v>
      </c>
      <c r="CL217" s="108">
        <f>Table121516589[[#This Row],[Column54]]</f>
        <v>0</v>
      </c>
      <c r="CM217" s="111"/>
      <c r="CN217" s="108"/>
      <c r="CO217" s="108"/>
      <c r="CP217" s="108"/>
      <c r="CQ217" s="108" t="e">
        <f>#REF!</f>
        <v>#REF!</v>
      </c>
      <c r="CR217" s="108"/>
      <c r="CS217" s="108"/>
      <c r="CT217" s="108" t="e">
        <f>#REF!</f>
        <v>#REF!</v>
      </c>
      <c r="CU217" s="108" t="e">
        <f>#REF!</f>
        <v>#REF!</v>
      </c>
      <c r="CV217" s="116"/>
      <c r="CW217" s="108"/>
      <c r="CX217" s="108"/>
      <c r="CY217" s="108"/>
      <c r="CZ217" s="108" t="e">
        <f>#REF!</f>
        <v>#REF!</v>
      </c>
      <c r="DA217" s="108"/>
      <c r="DB217" s="108"/>
      <c r="DC217" s="108" t="e">
        <f>#REF!</f>
        <v>#REF!</v>
      </c>
      <c r="DD217" s="108" t="e">
        <f>#REF!</f>
        <v>#REF!</v>
      </c>
      <c r="DE217" s="116"/>
      <c r="DF217" s="108"/>
      <c r="DG217" s="108"/>
      <c r="DH217" s="108"/>
      <c r="DI217" s="108">
        <f>'D W-4'!AS215</f>
        <v>0</v>
      </c>
      <c r="DJ217" s="108"/>
      <c r="DK217" s="108"/>
      <c r="DL217" s="108"/>
      <c r="DM217" s="108" t="e">
        <f>#REF!</f>
        <v>#REF!</v>
      </c>
      <c r="DN217" s="116"/>
      <c r="DO217" s="112">
        <v>0</v>
      </c>
      <c r="DP21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2.6</v>
      </c>
      <c r="DQ217" s="108">
        <f>AVERAGE(Table1104611172[[#This Row],[Column4]],Table1104611172[[#This Row],[Column13]],Table1104611172[[#This Row],[Column22]],Table1104611172[[#This Row],[Column31]])</f>
        <v>2.5</v>
      </c>
      <c r="DR21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7" s="108" t="e">
        <f>AVERAGE(Table1104611172[[#This Row],[Column6]],Table1104611172[[#This Row],[Column15]],Table1104611172[[#This Row],[Column24]],Table1104611172[[#This Row],[Column33]])</f>
        <v>#REF!</v>
      </c>
      <c r="DT217" s="112"/>
      <c r="DU21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7" s="108"/>
      <c r="DX217" s="108">
        <f>'R P -4'!CT217</f>
        <v>0</v>
      </c>
      <c r="DY217" s="107" t="e">
        <f>AVERAGE('Reflection -3'!CO217,'Reflection -2'!CN217,'R P -4'!CT217,'R P - 3'!CS217,'R P- 2'!CS217,#REF!)</f>
        <v>#REF!</v>
      </c>
      <c r="DZ217" s="107" t="e">
        <f>AVERAGE('Reflection -3'!CP217,'Reflection -2'!CO217,'R P- 2'!CT217,#REF!)</f>
        <v>#REF!</v>
      </c>
    </row>
    <row r="218" spans="1:130" ht="23.1" customHeight="1" x14ac:dyDescent="0.3">
      <c r="A218" s="5">
        <v>215</v>
      </c>
      <c r="B218" s="5" t="s">
        <v>462</v>
      </c>
      <c r="C218" s="14" t="s">
        <v>463</v>
      </c>
      <c r="D218" s="5" t="s">
        <v>449</v>
      </c>
      <c r="E218" s="5" t="s">
        <v>288</v>
      </c>
      <c r="F218" s="5" t="str">
        <f>REPT(CHAR(160),10)&amp;Table1104611172[[#This Row],[Column1]]</f>
        <v>          D</v>
      </c>
      <c r="G218" s="107"/>
      <c r="H218" s="107">
        <f>'RP 1'!Q217</f>
        <v>2.6</v>
      </c>
      <c r="I218" s="107">
        <f>'RP 1'!W217</f>
        <v>3</v>
      </c>
      <c r="J218" s="107" t="e">
        <f>'RP 1'!#REF!</f>
        <v>#REF!</v>
      </c>
      <c r="K218" s="107" t="e">
        <f>'RP 1'!#REF!</f>
        <v>#REF!</v>
      </c>
      <c r="L218" s="107"/>
      <c r="M218" s="107">
        <f>'RP 1'!AU217</f>
        <v>3</v>
      </c>
      <c r="N218" s="107">
        <f>'RP 1'!AZ217</f>
        <v>3</v>
      </c>
      <c r="O218" s="107">
        <f>'RP 1'!BG217</f>
        <v>0</v>
      </c>
      <c r="P218" s="113"/>
      <c r="Q218" s="107"/>
      <c r="R218" s="107">
        <f>'R P- 2'!Q217</f>
        <v>2.4</v>
      </c>
      <c r="S218" s="107">
        <f>'R P- 2'!W217</f>
        <v>2</v>
      </c>
      <c r="T218" s="107">
        <f>'R P- 2'!AC217</f>
        <v>2</v>
      </c>
      <c r="U218" s="107">
        <f>'R P- 2'!AI217</f>
        <v>2</v>
      </c>
      <c r="V218" s="107"/>
      <c r="W218" s="107">
        <f>'R P- 2'!AU217</f>
        <v>2</v>
      </c>
      <c r="X218" s="107">
        <f>'R P- 2'!BA217</f>
        <v>1.8333333333333333</v>
      </c>
      <c r="Y218" s="107">
        <f>'R P- 2'!BG217</f>
        <v>2</v>
      </c>
      <c r="Z218" s="113"/>
      <c r="AA218" s="107"/>
      <c r="AB218" s="107">
        <f>'R P - 3'!Q217</f>
        <v>2.2000000000000002</v>
      </c>
      <c r="AC218" s="107">
        <f>'R P - 3'!W217</f>
        <v>2</v>
      </c>
      <c r="AD218" s="107">
        <f>'R P - 3'!AC217</f>
        <v>1</v>
      </c>
      <c r="AE218" s="107">
        <f>'R P - 3'!AI217</f>
        <v>1.3333333333333333</v>
      </c>
      <c r="AF218" s="107"/>
      <c r="AG218" s="112">
        <f>'R P - 3'!AU217</f>
        <v>2</v>
      </c>
      <c r="AH218" s="112">
        <f>'R P - 3'!BA217</f>
        <v>2</v>
      </c>
      <c r="AI218" s="107">
        <f>'R P - 3'!BG217</f>
        <v>2</v>
      </c>
      <c r="AJ218" s="113"/>
      <c r="AK218" s="107"/>
      <c r="AL218" s="107">
        <f>'R P -4'!Q217</f>
        <v>2.2000000000000002</v>
      </c>
      <c r="AM218" s="107">
        <f>'R P -4'!W217</f>
        <v>3.3333333333333335</v>
      </c>
      <c r="AN218" s="107">
        <f>'R P -4'!AC217</f>
        <v>2</v>
      </c>
      <c r="AO218" s="107">
        <f>'R P -4'!AI217</f>
        <v>1</v>
      </c>
      <c r="AP218" s="107"/>
      <c r="AQ218" s="107">
        <f>'R P -4'!AU217</f>
        <v>3.6666666666666665</v>
      </c>
      <c r="AR218" s="107">
        <f>'R P -4'!BA217</f>
        <v>1</v>
      </c>
      <c r="AS218" s="107">
        <f>'R P -4'!BG217</f>
        <v>1.5</v>
      </c>
      <c r="AT218" s="113"/>
      <c r="AU218" s="107"/>
      <c r="AV218" s="107" t="str">
        <f>'Reflection -1 '!R217</f>
        <v>0</v>
      </c>
      <c r="AW218" s="107"/>
      <c r="AX218" s="107"/>
      <c r="AY218" s="107"/>
      <c r="AZ218" s="107"/>
      <c r="BA218" s="112"/>
      <c r="BB218" s="112" t="str">
        <f>'Reflection -1 '!BB217</f>
        <v>0</v>
      </c>
      <c r="BC218" s="113"/>
      <c r="BD218" s="107"/>
      <c r="BE218" s="107" t="str">
        <f>'Reflection -2'!Q217</f>
        <v>0</v>
      </c>
      <c r="BF218" s="107"/>
      <c r="BG218" s="107"/>
      <c r="BH218" s="107"/>
      <c r="BI218" s="107"/>
      <c r="BJ218" s="107"/>
      <c r="BK218" s="107" t="str">
        <f>'Reflection -2'!BA217</f>
        <v>0</v>
      </c>
      <c r="BL218" s="113"/>
      <c r="BM218" s="107"/>
      <c r="BN218" s="107" t="str">
        <f>'Reflection -3'!Q217</f>
        <v>0</v>
      </c>
      <c r="BO218" s="107"/>
      <c r="BP218" s="107"/>
      <c r="BQ218" s="107"/>
      <c r="BR218" s="107"/>
      <c r="BS218" s="107"/>
      <c r="BT218" s="107" t="str">
        <f>'Reflection -3'!BA217</f>
        <v>0</v>
      </c>
      <c r="BU218" s="113"/>
      <c r="BV218" s="107"/>
      <c r="BW218" s="107" t="str">
        <f>'Reflection -3'!Q217</f>
        <v>0</v>
      </c>
      <c r="BX218" s="107"/>
      <c r="BY218" s="107"/>
      <c r="BZ218" s="107"/>
      <c r="CA218" s="107"/>
      <c r="CB218" s="107"/>
      <c r="CC218" s="107" t="str">
        <f>'Reflection -4'!BA217</f>
        <v>0</v>
      </c>
      <c r="CD218" s="113"/>
      <c r="CE218" s="107"/>
      <c r="CF218" s="107"/>
      <c r="CG218" s="107"/>
      <c r="CH218" s="107">
        <f>Table121516589[[#This Row],[Column30]]</f>
        <v>0</v>
      </c>
      <c r="CI218" s="107"/>
      <c r="CJ218" s="107"/>
      <c r="CK218" s="107">
        <f>Table121516589[[#This Row],[Column48]]</f>
        <v>0</v>
      </c>
      <c r="CL218" s="107">
        <f>Table121516589[[#This Row],[Column54]]</f>
        <v>0</v>
      </c>
      <c r="CM218" s="113"/>
      <c r="CN218" s="107"/>
      <c r="CO218" s="107"/>
      <c r="CP218" s="107"/>
      <c r="CQ218" s="107" t="e">
        <f>#REF!</f>
        <v>#REF!</v>
      </c>
      <c r="CR218" s="107"/>
      <c r="CS218" s="107"/>
      <c r="CT218" s="107" t="e">
        <f>#REF!</f>
        <v>#REF!</v>
      </c>
      <c r="CU218" s="107" t="e">
        <f>#REF!</f>
        <v>#REF!</v>
      </c>
      <c r="CV218" s="109"/>
      <c r="CW218" s="107"/>
      <c r="CX218" s="107"/>
      <c r="CY218" s="107"/>
      <c r="CZ218" s="107" t="e">
        <f>#REF!</f>
        <v>#REF!</v>
      </c>
      <c r="DA218" s="107"/>
      <c r="DB218" s="107"/>
      <c r="DC218" s="107" t="e">
        <f>#REF!</f>
        <v>#REF!</v>
      </c>
      <c r="DD218" s="107" t="e">
        <f>#REF!</f>
        <v>#REF!</v>
      </c>
      <c r="DE218" s="109"/>
      <c r="DF218" s="107"/>
      <c r="DG218" s="107"/>
      <c r="DH218" s="107"/>
      <c r="DI218" s="107">
        <f>'D W-4'!AS216</f>
        <v>0</v>
      </c>
      <c r="DJ218" s="107"/>
      <c r="DK218" s="107"/>
      <c r="DL218" s="107"/>
      <c r="DM218" s="107" t="e">
        <f>#REF!</f>
        <v>#REF!</v>
      </c>
      <c r="DN218" s="109"/>
      <c r="DO218" s="112">
        <v>0</v>
      </c>
      <c r="DP21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2.35</v>
      </c>
      <c r="DQ218" s="107">
        <f>AVERAGE(Table1104611172[[#This Row],[Column4]],Table1104611172[[#This Row],[Column13]],Table1104611172[[#This Row],[Column22]],Table1104611172[[#This Row],[Column31]])</f>
        <v>2.5833333333333335</v>
      </c>
      <c r="DR21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8" s="107" t="e">
        <f>AVERAGE(Table1104611172[[#This Row],[Column6]],Table1104611172[[#This Row],[Column15]],Table1104611172[[#This Row],[Column24]],Table1104611172[[#This Row],[Column33]])</f>
        <v>#REF!</v>
      </c>
      <c r="DT218" s="112"/>
      <c r="DU21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8" s="108"/>
      <c r="DX218" s="108">
        <f>'R P -4'!CT218</f>
        <v>0</v>
      </c>
      <c r="DY218" s="108" t="e">
        <f>AVERAGE('Reflection -3'!CO218,'Reflection -2'!CN218,'R P -4'!CT218,'R P - 3'!CS218,'R P- 2'!CS218,#REF!)</f>
        <v>#REF!</v>
      </c>
      <c r="DZ218" s="108" t="e">
        <f>AVERAGE('Reflection -3'!CP218,'Reflection -2'!CO218,'R P- 2'!CT218,#REF!)</f>
        <v>#REF!</v>
      </c>
    </row>
    <row r="219" spans="1:130" ht="23.1" customHeight="1" x14ac:dyDescent="0.3">
      <c r="A219" s="5">
        <v>216</v>
      </c>
      <c r="B219" s="5" t="s">
        <v>464</v>
      </c>
      <c r="C219" s="14" t="s">
        <v>465</v>
      </c>
      <c r="D219" s="5" t="s">
        <v>449</v>
      </c>
      <c r="E219" s="5" t="s">
        <v>288</v>
      </c>
      <c r="F219" s="5" t="str">
        <f>REPT(CHAR(160),10)&amp;Table1104611172[[#This Row],[Column1]]</f>
        <v>          D</v>
      </c>
      <c r="G219" s="108"/>
      <c r="H219" s="108">
        <f>'RP 1'!Q218</f>
        <v>3</v>
      </c>
      <c r="I219" s="108">
        <f>'RP 1'!W218</f>
        <v>2</v>
      </c>
      <c r="J219" s="108" t="e">
        <f>'RP 1'!#REF!</f>
        <v>#REF!</v>
      </c>
      <c r="K219" s="108" t="e">
        <f>'RP 1'!#REF!</f>
        <v>#REF!</v>
      </c>
      <c r="L219" s="108"/>
      <c r="M219" s="108">
        <f>'RP 1'!AU218</f>
        <v>3</v>
      </c>
      <c r="N219" s="108">
        <f>'RP 1'!AZ218</f>
        <v>3</v>
      </c>
      <c r="O219" s="108">
        <f>'RP 1'!BG218</f>
        <v>0</v>
      </c>
      <c r="P219" s="115"/>
      <c r="Q219" s="108"/>
      <c r="R219" s="108">
        <f>'R P- 2'!Q218</f>
        <v>2</v>
      </c>
      <c r="S219" s="108">
        <f>'R P- 2'!W218</f>
        <v>2</v>
      </c>
      <c r="T219" s="108">
        <f>'R P- 2'!AC218</f>
        <v>2</v>
      </c>
      <c r="U219" s="108">
        <f>'R P- 2'!AI218</f>
        <v>2</v>
      </c>
      <c r="V219" s="108"/>
      <c r="W219" s="108">
        <f>'R P- 2'!AU218</f>
        <v>2</v>
      </c>
      <c r="X219" s="108">
        <f>'R P- 2'!BA218</f>
        <v>1.8333333333333333</v>
      </c>
      <c r="Y219" s="108">
        <f>'R P- 2'!BG218</f>
        <v>2</v>
      </c>
      <c r="Z219" s="115"/>
      <c r="AA219" s="108"/>
      <c r="AB219" s="108" t="str">
        <f>'R P - 3'!Q218</f>
        <v>0</v>
      </c>
      <c r="AC219" s="108" t="str">
        <f>'R P - 3'!W218</f>
        <v>0</v>
      </c>
      <c r="AD219" s="108">
        <f>'R P - 3'!AC218</f>
        <v>0</v>
      </c>
      <c r="AE219" s="108" t="str">
        <f>'R P - 3'!AI218</f>
        <v>0</v>
      </c>
      <c r="AF219" s="108"/>
      <c r="AG219" s="114" t="str">
        <f>'R P - 3'!AU218</f>
        <v>0</v>
      </c>
      <c r="AH219" s="114" t="str">
        <f>'R P - 3'!BA218</f>
        <v>0</v>
      </c>
      <c r="AI219" s="108" t="str">
        <f>'R P - 3'!BG218</f>
        <v>0</v>
      </c>
      <c r="AJ219" s="115"/>
      <c r="AK219" s="108"/>
      <c r="AL219" s="108" t="str">
        <f>'R P -4'!Q218</f>
        <v>0</v>
      </c>
      <c r="AM219" s="108" t="str">
        <f>'R P -4'!W218</f>
        <v>0</v>
      </c>
      <c r="AN219" s="108" t="str">
        <f>'R P -4'!AC218</f>
        <v>0</v>
      </c>
      <c r="AO219" s="108" t="str">
        <f>'R P -4'!AI218</f>
        <v>0</v>
      </c>
      <c r="AP219" s="108"/>
      <c r="AQ219" s="108" t="str">
        <f>'R P -4'!AU218</f>
        <v>0</v>
      </c>
      <c r="AR219" s="108" t="str">
        <f>'R P -4'!BA218</f>
        <v>0</v>
      </c>
      <c r="AS219" s="108" t="str">
        <f>'R P -4'!BG218</f>
        <v>0</v>
      </c>
      <c r="AT219" s="115"/>
      <c r="AU219" s="108"/>
      <c r="AV219" s="108" t="str">
        <f>'Reflection -1 '!R218</f>
        <v>0</v>
      </c>
      <c r="AW219" s="108"/>
      <c r="AX219" s="108"/>
      <c r="AY219" s="108"/>
      <c r="AZ219" s="108"/>
      <c r="BA219" s="114"/>
      <c r="BB219" s="114" t="str">
        <f>'Reflection -1 '!BB218</f>
        <v>0</v>
      </c>
      <c r="BC219" s="115"/>
      <c r="BD219" s="108"/>
      <c r="BE219" s="108">
        <f>'Reflection -2'!Q218</f>
        <v>2.3333333333333335</v>
      </c>
      <c r="BF219" s="108"/>
      <c r="BG219" s="108"/>
      <c r="BH219" s="108"/>
      <c r="BI219" s="108"/>
      <c r="BJ219" s="108"/>
      <c r="BK219" s="108">
        <f>'Reflection -2'!BA218</f>
        <v>3</v>
      </c>
      <c r="BL219" s="115"/>
      <c r="BM219" s="108"/>
      <c r="BN219" s="108">
        <f>'Reflection -3'!Q218</f>
        <v>2</v>
      </c>
      <c r="BO219" s="108"/>
      <c r="BP219" s="108"/>
      <c r="BQ219" s="108"/>
      <c r="BR219" s="108"/>
      <c r="BS219" s="108"/>
      <c r="BT219" s="108">
        <f>'Reflection -3'!BA218</f>
        <v>1.3333333333333333</v>
      </c>
      <c r="BU219" s="115"/>
      <c r="BV219" s="108"/>
      <c r="BW219" s="108">
        <f>'Reflection -3'!Q218</f>
        <v>2</v>
      </c>
      <c r="BX219" s="108"/>
      <c r="BY219" s="108"/>
      <c r="BZ219" s="108"/>
      <c r="CA219" s="108"/>
      <c r="CB219" s="108"/>
      <c r="CC219" s="108">
        <f>'Reflection -4'!BA218</f>
        <v>3</v>
      </c>
      <c r="CD219" s="115"/>
      <c r="CE219" s="108"/>
      <c r="CF219" s="108"/>
      <c r="CG219" s="108"/>
      <c r="CH219" s="108">
        <f>Table121516589[[#This Row],[Column30]]</f>
        <v>0</v>
      </c>
      <c r="CI219" s="108"/>
      <c r="CJ219" s="108"/>
      <c r="CK219" s="108">
        <f>Table121516589[[#This Row],[Column48]]</f>
        <v>0</v>
      </c>
      <c r="CL219" s="108">
        <f>Table121516589[[#This Row],[Column54]]</f>
        <v>0</v>
      </c>
      <c r="CM219" s="115"/>
      <c r="CN219" s="108"/>
      <c r="CO219" s="108"/>
      <c r="CP219" s="108"/>
      <c r="CQ219" s="108" t="e">
        <f>#REF!</f>
        <v>#REF!</v>
      </c>
      <c r="CR219" s="108"/>
      <c r="CS219" s="108"/>
      <c r="CT219" s="108" t="e">
        <f>#REF!</f>
        <v>#REF!</v>
      </c>
      <c r="CU219" s="108" t="e">
        <f>#REF!</f>
        <v>#REF!</v>
      </c>
      <c r="CV219" s="120"/>
      <c r="CW219" s="108"/>
      <c r="CX219" s="108"/>
      <c r="CY219" s="108"/>
      <c r="CZ219" s="108" t="e">
        <f>#REF!</f>
        <v>#REF!</v>
      </c>
      <c r="DA219" s="108"/>
      <c r="DB219" s="108"/>
      <c r="DC219" s="108" t="e">
        <f>#REF!</f>
        <v>#REF!</v>
      </c>
      <c r="DD219" s="108" t="e">
        <f>#REF!</f>
        <v>#REF!</v>
      </c>
      <c r="DE219" s="120"/>
      <c r="DF219" s="108"/>
      <c r="DG219" s="108"/>
      <c r="DH219" s="108"/>
      <c r="DI219" s="108">
        <f>'D W-4'!AS217</f>
        <v>0</v>
      </c>
      <c r="DJ219" s="108"/>
      <c r="DK219" s="108"/>
      <c r="DL219" s="108"/>
      <c r="DM219" s="108" t="e">
        <f>#REF!</f>
        <v>#REF!</v>
      </c>
      <c r="DN219" s="120"/>
      <c r="DO219" s="112">
        <v>0</v>
      </c>
      <c r="DP21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2.2666666666666666</v>
      </c>
      <c r="DQ219" s="108">
        <f>AVERAGE(Table1104611172[[#This Row],[Column4]],Table1104611172[[#This Row],[Column13]],Table1104611172[[#This Row],[Column22]],Table1104611172[[#This Row],[Column31]])</f>
        <v>2</v>
      </c>
      <c r="DR21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19" s="108" t="e">
        <f>AVERAGE(Table1104611172[[#This Row],[Column6]],Table1104611172[[#This Row],[Column15]],Table1104611172[[#This Row],[Column24]],Table1104611172[[#This Row],[Column33]])</f>
        <v>#REF!</v>
      </c>
      <c r="DT219" s="112"/>
      <c r="DU219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19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19" s="108"/>
      <c r="DX219" s="108">
        <f>'R P -4'!CT219</f>
        <v>0</v>
      </c>
      <c r="DY219" s="107" t="e">
        <f>AVERAGE('Reflection -3'!CO219,'Reflection -2'!CN219,'R P -4'!CT219,'R P - 3'!CS219,'R P- 2'!CS219,#REF!)</f>
        <v>#REF!</v>
      </c>
      <c r="DZ219" s="107" t="e">
        <f>AVERAGE('Reflection -3'!CP219,'Reflection -2'!CO219,'R P- 2'!CT219,#REF!)</f>
        <v>#REF!</v>
      </c>
    </row>
    <row r="220" spans="1:130" ht="23.1" customHeight="1" x14ac:dyDescent="0.3">
      <c r="A220" s="5">
        <v>217</v>
      </c>
      <c r="B220" s="5" t="s">
        <v>466</v>
      </c>
      <c r="C220" s="14" t="s">
        <v>467</v>
      </c>
      <c r="D220" s="5" t="s">
        <v>541</v>
      </c>
      <c r="E220" s="5" t="s">
        <v>288</v>
      </c>
      <c r="F220" s="5" t="str">
        <f>REPT(CHAR(160),10)&amp;Table1104611172[[#This Row],[Column1]]</f>
        <v>          D</v>
      </c>
      <c r="G220" s="107"/>
      <c r="H220" s="107">
        <f>'RP 1'!Q219</f>
        <v>2.8</v>
      </c>
      <c r="I220" s="107">
        <f>'RP 1'!W219</f>
        <v>3</v>
      </c>
      <c r="J220" s="107" t="e">
        <f>'RP 1'!#REF!</f>
        <v>#REF!</v>
      </c>
      <c r="K220" s="107" t="e">
        <f>'RP 1'!#REF!</f>
        <v>#REF!</v>
      </c>
      <c r="L220" s="107"/>
      <c r="M220" s="107">
        <f>'RP 1'!AU219</f>
        <v>3</v>
      </c>
      <c r="N220" s="107">
        <f>'RP 1'!AZ219</f>
        <v>3</v>
      </c>
      <c r="O220" s="107">
        <f>'RP 1'!BG219</f>
        <v>0</v>
      </c>
      <c r="P220" s="113"/>
      <c r="Q220" s="107"/>
      <c r="R220" s="107">
        <f>'R P- 2'!Q219</f>
        <v>2.2000000000000002</v>
      </c>
      <c r="S220" s="107">
        <f>'R P- 2'!W219</f>
        <v>2</v>
      </c>
      <c r="T220" s="107">
        <f>'R P- 2'!AC219</f>
        <v>2</v>
      </c>
      <c r="U220" s="107">
        <f>'R P- 2'!AI219</f>
        <v>2</v>
      </c>
      <c r="V220" s="107"/>
      <c r="W220" s="107">
        <f>'R P- 2'!AU219</f>
        <v>2</v>
      </c>
      <c r="X220" s="107">
        <f>'R P- 2'!BA219</f>
        <v>1.8333333333333333</v>
      </c>
      <c r="Y220" s="107">
        <f>'R P- 2'!BG219</f>
        <v>2</v>
      </c>
      <c r="Z220" s="113"/>
      <c r="AA220" s="107"/>
      <c r="AB220" s="107">
        <f>'R P - 3'!Q219</f>
        <v>2.2000000000000002</v>
      </c>
      <c r="AC220" s="107">
        <f>'R P - 3'!W219</f>
        <v>2</v>
      </c>
      <c r="AD220" s="107">
        <f>'R P - 3'!AC219</f>
        <v>1</v>
      </c>
      <c r="AE220" s="107">
        <f>'R P - 3'!AI219</f>
        <v>1.3333333333333333</v>
      </c>
      <c r="AF220" s="107"/>
      <c r="AG220" s="112">
        <f>'R P - 3'!AU219</f>
        <v>2</v>
      </c>
      <c r="AH220" s="112">
        <f>'R P - 3'!BA219</f>
        <v>2</v>
      </c>
      <c r="AI220" s="107">
        <f>'R P - 3'!BG219</f>
        <v>2</v>
      </c>
      <c r="AJ220" s="113"/>
      <c r="AK220" s="107"/>
      <c r="AL220" s="107">
        <f>'R P -4'!Q219</f>
        <v>2</v>
      </c>
      <c r="AM220" s="107">
        <f>'R P -4'!W219</f>
        <v>2</v>
      </c>
      <c r="AN220" s="107">
        <f>'R P -4'!AC219</f>
        <v>2</v>
      </c>
      <c r="AO220" s="107">
        <f>'R P -4'!AI219</f>
        <v>2</v>
      </c>
      <c r="AP220" s="107"/>
      <c r="AQ220" s="107">
        <f>'R P -4'!AU219</f>
        <v>2</v>
      </c>
      <c r="AR220" s="107">
        <f>'R P -4'!BA219</f>
        <v>2</v>
      </c>
      <c r="AS220" s="107">
        <f>'R P -4'!BG219</f>
        <v>1.5</v>
      </c>
      <c r="AT220" s="113"/>
      <c r="AU220" s="107"/>
      <c r="AV220" s="107" t="str">
        <f>'Reflection -1 '!R219</f>
        <v>0</v>
      </c>
      <c r="AW220" s="107"/>
      <c r="AX220" s="107"/>
      <c r="AY220" s="107"/>
      <c r="AZ220" s="107"/>
      <c r="BA220" s="112"/>
      <c r="BB220" s="112" t="str">
        <f>'Reflection -1 '!BB219</f>
        <v>0</v>
      </c>
      <c r="BC220" s="113"/>
      <c r="BD220" s="107"/>
      <c r="BE220" s="107">
        <f>'Reflection -2'!Q219</f>
        <v>2</v>
      </c>
      <c r="BF220" s="107"/>
      <c r="BG220" s="107"/>
      <c r="BH220" s="107"/>
      <c r="BI220" s="107"/>
      <c r="BJ220" s="107"/>
      <c r="BK220" s="107">
        <f>'Reflection -2'!BA219</f>
        <v>2</v>
      </c>
      <c r="BL220" s="113"/>
      <c r="BM220" s="107"/>
      <c r="BN220" s="107">
        <f>'Reflection -3'!Q219</f>
        <v>2.6666666666666665</v>
      </c>
      <c r="BO220" s="107"/>
      <c r="BP220" s="107"/>
      <c r="BQ220" s="107"/>
      <c r="BR220" s="107"/>
      <c r="BS220" s="107"/>
      <c r="BT220" s="107">
        <f>'Reflection -3'!BA219</f>
        <v>2</v>
      </c>
      <c r="BU220" s="113"/>
      <c r="BV220" s="107"/>
      <c r="BW220" s="107">
        <f>'Reflection -3'!Q219</f>
        <v>2.6666666666666665</v>
      </c>
      <c r="BX220" s="107"/>
      <c r="BY220" s="107"/>
      <c r="BZ220" s="107"/>
      <c r="CA220" s="107"/>
      <c r="CB220" s="107"/>
      <c r="CC220" s="107">
        <f>'Reflection -4'!BA219</f>
        <v>2</v>
      </c>
      <c r="CD220" s="113"/>
      <c r="CE220" s="107"/>
      <c r="CF220" s="107"/>
      <c r="CG220" s="107"/>
      <c r="CH220" s="107">
        <f>Table121516589[[#This Row],[Column30]]</f>
        <v>0</v>
      </c>
      <c r="CI220" s="107"/>
      <c r="CJ220" s="107"/>
      <c r="CK220" s="107">
        <f>Table121516589[[#This Row],[Column48]]</f>
        <v>0</v>
      </c>
      <c r="CL220" s="107">
        <f>Table121516589[[#This Row],[Column54]]</f>
        <v>0</v>
      </c>
      <c r="CM220" s="113"/>
      <c r="CN220" s="107"/>
      <c r="CO220" s="107"/>
      <c r="CP220" s="107"/>
      <c r="CQ220" s="107" t="e">
        <f>#REF!</f>
        <v>#REF!</v>
      </c>
      <c r="CR220" s="107"/>
      <c r="CS220" s="107"/>
      <c r="CT220" s="107" t="e">
        <f>#REF!</f>
        <v>#REF!</v>
      </c>
      <c r="CU220" s="107" t="e">
        <f>#REF!</f>
        <v>#REF!</v>
      </c>
      <c r="CV220" s="109"/>
      <c r="CW220" s="107"/>
      <c r="CX220" s="107"/>
      <c r="CY220" s="107"/>
      <c r="CZ220" s="107" t="e">
        <f>#REF!</f>
        <v>#REF!</v>
      </c>
      <c r="DA220" s="107"/>
      <c r="DB220" s="107"/>
      <c r="DC220" s="107" t="e">
        <f>#REF!</f>
        <v>#REF!</v>
      </c>
      <c r="DD220" s="107" t="e">
        <f>#REF!</f>
        <v>#REF!</v>
      </c>
      <c r="DE220" s="109"/>
      <c r="DF220" s="107"/>
      <c r="DG220" s="107"/>
      <c r="DH220" s="107"/>
      <c r="DI220" s="107">
        <f>'D W-4'!AS218</f>
        <v>0</v>
      </c>
      <c r="DJ220" s="107"/>
      <c r="DK220" s="107"/>
      <c r="DL220" s="107"/>
      <c r="DM220" s="107" t="e">
        <f>#REF!</f>
        <v>#REF!</v>
      </c>
      <c r="DN220" s="109"/>
      <c r="DO220" s="112">
        <v>0</v>
      </c>
      <c r="DP22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2.3619047619047615</v>
      </c>
      <c r="DQ220" s="107">
        <f>AVERAGE(Table1104611172[[#This Row],[Column4]],Table1104611172[[#This Row],[Column13]],Table1104611172[[#This Row],[Column22]],Table1104611172[[#This Row],[Column31]])</f>
        <v>2.25</v>
      </c>
      <c r="DR22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0" s="107" t="e">
        <f>AVERAGE(Table1104611172[[#This Row],[Column6]],Table1104611172[[#This Row],[Column15]],Table1104611172[[#This Row],[Column24]],Table1104611172[[#This Row],[Column33]])</f>
        <v>#REF!</v>
      </c>
      <c r="DT220" s="112"/>
      <c r="DU22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0" s="108"/>
      <c r="DX220" s="108">
        <f>'R P -4'!CT220</f>
        <v>0</v>
      </c>
      <c r="DY220" s="108" t="e">
        <f>AVERAGE('Reflection -3'!CO220,'Reflection -2'!CN220,'R P -4'!CT220,'R P - 3'!CS220,'R P- 2'!CS220,#REF!)</f>
        <v>#REF!</v>
      </c>
      <c r="DZ220" s="108" t="e">
        <f>AVERAGE('Reflection -3'!CP220,'Reflection -2'!CO220,'R P- 2'!CT220,#REF!)</f>
        <v>#REF!</v>
      </c>
    </row>
    <row r="221" spans="1:130" ht="23.1" customHeight="1" x14ac:dyDescent="0.3">
      <c r="A221" s="5">
        <v>218</v>
      </c>
      <c r="B221" s="5" t="s">
        <v>468</v>
      </c>
      <c r="C221" s="14" t="s">
        <v>469</v>
      </c>
      <c r="D221" s="5" t="s">
        <v>449</v>
      </c>
      <c r="E221" s="5" t="s">
        <v>288</v>
      </c>
      <c r="F221" s="5" t="str">
        <f>REPT(CHAR(160),10)&amp;Table1104611172[[#This Row],[Column1]]</f>
        <v>          D</v>
      </c>
      <c r="G221" s="108"/>
      <c r="H221" s="108">
        <f>'RP 1'!Q220</f>
        <v>2.4</v>
      </c>
      <c r="I221" s="108">
        <f>'RP 1'!W220</f>
        <v>3</v>
      </c>
      <c r="J221" s="108" t="e">
        <f>'RP 1'!#REF!</f>
        <v>#REF!</v>
      </c>
      <c r="K221" s="108" t="e">
        <f>'RP 1'!#REF!</f>
        <v>#REF!</v>
      </c>
      <c r="L221" s="108"/>
      <c r="M221" s="108">
        <f>'RP 1'!AU220</f>
        <v>3</v>
      </c>
      <c r="N221" s="108">
        <f>'RP 1'!AZ220</f>
        <v>3</v>
      </c>
      <c r="O221" s="108">
        <f>'RP 1'!BG220</f>
        <v>0</v>
      </c>
      <c r="P221" s="111"/>
      <c r="Q221" s="108"/>
      <c r="R221" s="108">
        <f>'R P- 2'!Q220</f>
        <v>2.8</v>
      </c>
      <c r="S221" s="108">
        <f>'R P- 2'!W220</f>
        <v>2</v>
      </c>
      <c r="T221" s="108">
        <f>'R P- 2'!AC220</f>
        <v>2</v>
      </c>
      <c r="U221" s="108">
        <f>'R P- 2'!AI220</f>
        <v>2</v>
      </c>
      <c r="V221" s="108"/>
      <c r="W221" s="108">
        <f>'R P- 2'!AU220</f>
        <v>2</v>
      </c>
      <c r="X221" s="108">
        <f>'R P- 2'!BA220</f>
        <v>2.6666666666666665</v>
      </c>
      <c r="Y221" s="108">
        <f>'R P- 2'!BG220</f>
        <v>4</v>
      </c>
      <c r="Z221" s="111"/>
      <c r="AA221" s="108"/>
      <c r="AB221" s="108">
        <f>'R P - 3'!Q220</f>
        <v>2.2000000000000002</v>
      </c>
      <c r="AC221" s="108">
        <f>'R P - 3'!W220</f>
        <v>2</v>
      </c>
      <c r="AD221" s="108">
        <f>'R P - 3'!AC220</f>
        <v>1</v>
      </c>
      <c r="AE221" s="108">
        <f>'R P - 3'!AI220</f>
        <v>1.3333333333333333</v>
      </c>
      <c r="AF221" s="108"/>
      <c r="AG221" s="110">
        <f>'R P - 3'!AU220</f>
        <v>2</v>
      </c>
      <c r="AH221" s="110">
        <f>'R P - 3'!BA220</f>
        <v>2</v>
      </c>
      <c r="AI221" s="108">
        <f>'R P - 3'!BG220</f>
        <v>2</v>
      </c>
      <c r="AJ221" s="111"/>
      <c r="AK221" s="108"/>
      <c r="AL221" s="108">
        <f>'R P -4'!Q220</f>
        <v>4</v>
      </c>
      <c r="AM221" s="108">
        <f>'R P -4'!W220</f>
        <v>4</v>
      </c>
      <c r="AN221" s="108">
        <f>'R P -4'!AC220</f>
        <v>3</v>
      </c>
      <c r="AO221" s="108">
        <f>'R P -4'!AI220</f>
        <v>3</v>
      </c>
      <c r="AP221" s="108"/>
      <c r="AQ221" s="108">
        <f>'R P -4'!AU220</f>
        <v>4</v>
      </c>
      <c r="AR221" s="108">
        <f>'R P -4'!BA220</f>
        <v>2</v>
      </c>
      <c r="AS221" s="108">
        <f>'R P -4'!BG220</f>
        <v>4.5</v>
      </c>
      <c r="AT221" s="111"/>
      <c r="AU221" s="108"/>
      <c r="AV221" s="108" t="str">
        <f>'Reflection -1 '!R220</f>
        <v>0</v>
      </c>
      <c r="AW221" s="108"/>
      <c r="AX221" s="108"/>
      <c r="AY221" s="108"/>
      <c r="AZ221" s="108"/>
      <c r="BA221" s="110"/>
      <c r="BB221" s="110" t="str">
        <f>'Reflection -1 '!BB220</f>
        <v>0</v>
      </c>
      <c r="BC221" s="111"/>
      <c r="BD221" s="108"/>
      <c r="BE221" s="108">
        <f>'Reflection -2'!Q220</f>
        <v>4</v>
      </c>
      <c r="BF221" s="108"/>
      <c r="BG221" s="108"/>
      <c r="BH221" s="108"/>
      <c r="BI221" s="108"/>
      <c r="BJ221" s="108"/>
      <c r="BK221" s="108">
        <f>'Reflection -2'!BA220</f>
        <v>3</v>
      </c>
      <c r="BL221" s="111"/>
      <c r="BM221" s="108"/>
      <c r="BN221" s="108">
        <f>'Reflection -3'!Q220</f>
        <v>4</v>
      </c>
      <c r="BO221" s="108"/>
      <c r="BP221" s="108"/>
      <c r="BQ221" s="108"/>
      <c r="BR221" s="108"/>
      <c r="BS221" s="108"/>
      <c r="BT221" s="108">
        <f>'Reflection -3'!BA220</f>
        <v>2</v>
      </c>
      <c r="BU221" s="111"/>
      <c r="BV221" s="108"/>
      <c r="BW221" s="108">
        <f>'Reflection -3'!Q220</f>
        <v>4</v>
      </c>
      <c r="BX221" s="108"/>
      <c r="BY221" s="108"/>
      <c r="BZ221" s="108"/>
      <c r="CA221" s="108"/>
      <c r="CB221" s="108"/>
      <c r="CC221" s="108">
        <f>'Reflection -4'!BA220</f>
        <v>3</v>
      </c>
      <c r="CD221" s="111"/>
      <c r="CE221" s="108"/>
      <c r="CF221" s="108"/>
      <c r="CG221" s="108"/>
      <c r="CH221" s="108">
        <f>Table121516589[[#This Row],[Column30]]</f>
        <v>0</v>
      </c>
      <c r="CI221" s="108"/>
      <c r="CJ221" s="108"/>
      <c r="CK221" s="108">
        <f>Table121516589[[#This Row],[Column48]]</f>
        <v>0</v>
      </c>
      <c r="CL221" s="108">
        <f>Table121516589[[#This Row],[Column54]]</f>
        <v>0</v>
      </c>
      <c r="CM221" s="111"/>
      <c r="CN221" s="108"/>
      <c r="CO221" s="108"/>
      <c r="CP221" s="108"/>
      <c r="CQ221" s="108" t="e">
        <f>#REF!</f>
        <v>#REF!</v>
      </c>
      <c r="CR221" s="108"/>
      <c r="CS221" s="108"/>
      <c r="CT221" s="108" t="e">
        <f>#REF!</f>
        <v>#REF!</v>
      </c>
      <c r="CU221" s="108" t="e">
        <f>#REF!</f>
        <v>#REF!</v>
      </c>
      <c r="CV221" s="116"/>
      <c r="CW221" s="108"/>
      <c r="CX221" s="108"/>
      <c r="CY221" s="108"/>
      <c r="CZ221" s="108" t="e">
        <f>#REF!</f>
        <v>#REF!</v>
      </c>
      <c r="DA221" s="108"/>
      <c r="DB221" s="108"/>
      <c r="DC221" s="108" t="e">
        <f>#REF!</f>
        <v>#REF!</v>
      </c>
      <c r="DD221" s="108" t="e">
        <f>#REF!</f>
        <v>#REF!</v>
      </c>
      <c r="DE221" s="116"/>
      <c r="DF221" s="108"/>
      <c r="DG221" s="108"/>
      <c r="DH221" s="108"/>
      <c r="DI221" s="108">
        <f>'D W-4'!AS219</f>
        <v>0</v>
      </c>
      <c r="DJ221" s="108"/>
      <c r="DK221" s="108"/>
      <c r="DL221" s="108"/>
      <c r="DM221" s="108" t="e">
        <f>#REF!</f>
        <v>#REF!</v>
      </c>
      <c r="DN221" s="116"/>
      <c r="DO221" s="112">
        <v>0</v>
      </c>
      <c r="DP221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3.3428571428571425</v>
      </c>
      <c r="DQ221" s="108">
        <f>AVERAGE(Table1104611172[[#This Row],[Column4]],Table1104611172[[#This Row],[Column13]],Table1104611172[[#This Row],[Column22]],Table1104611172[[#This Row],[Column31]])</f>
        <v>2.75</v>
      </c>
      <c r="DR22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1" s="108" t="e">
        <f>AVERAGE(Table1104611172[[#This Row],[Column6]],Table1104611172[[#This Row],[Column15]],Table1104611172[[#This Row],[Column24]],Table1104611172[[#This Row],[Column33]])</f>
        <v>#REF!</v>
      </c>
      <c r="DT221" s="112"/>
      <c r="DU221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1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1" s="108"/>
      <c r="DX221" s="108">
        <f>'R P -4'!CT221</f>
        <v>0</v>
      </c>
      <c r="DY221" s="107" t="e">
        <f>AVERAGE('Reflection -3'!CO221,'Reflection -2'!CN221,'R P -4'!CT221,'R P - 3'!CS221,'R P- 2'!CS221,#REF!)</f>
        <v>#REF!</v>
      </c>
      <c r="DZ221" s="107" t="e">
        <f>AVERAGE('Reflection -3'!CP221,'Reflection -2'!CO221,'R P- 2'!CT221,#REF!)</f>
        <v>#REF!</v>
      </c>
    </row>
    <row r="222" spans="1:130" ht="23.1" customHeight="1" x14ac:dyDescent="0.3">
      <c r="A222" s="5">
        <v>219</v>
      </c>
      <c r="B222" s="5" t="s">
        <v>470</v>
      </c>
      <c r="C222" s="14" t="s">
        <v>471</v>
      </c>
      <c r="D222" s="5" t="s">
        <v>449</v>
      </c>
      <c r="E222" s="5" t="s">
        <v>288</v>
      </c>
      <c r="F222" s="5" t="str">
        <f>REPT(CHAR(160),10)&amp;Table1104611172[[#This Row],[Column1]]</f>
        <v>          D</v>
      </c>
      <c r="G222" s="107"/>
      <c r="H222" s="107">
        <f>'RP 1'!Q221</f>
        <v>3</v>
      </c>
      <c r="I222" s="107">
        <f>'RP 1'!W221</f>
        <v>2</v>
      </c>
      <c r="J222" s="107" t="e">
        <f>'RP 1'!#REF!</f>
        <v>#REF!</v>
      </c>
      <c r="K222" s="107" t="e">
        <f>'RP 1'!#REF!</f>
        <v>#REF!</v>
      </c>
      <c r="L222" s="107"/>
      <c r="M222" s="107">
        <f>'RP 1'!AU221</f>
        <v>3</v>
      </c>
      <c r="N222" s="107">
        <f>'RP 1'!AZ221</f>
        <v>2</v>
      </c>
      <c r="O222" s="107">
        <f>'RP 1'!BG221</f>
        <v>0</v>
      </c>
      <c r="P222" s="113"/>
      <c r="Q222" s="107"/>
      <c r="R222" s="107">
        <f>'R P- 2'!Q221</f>
        <v>2.2000000000000002</v>
      </c>
      <c r="S222" s="107">
        <f>'R P- 2'!W221</f>
        <v>2</v>
      </c>
      <c r="T222" s="107">
        <f>'R P- 2'!AC221</f>
        <v>2</v>
      </c>
      <c r="U222" s="107">
        <f>'R P- 2'!AI221</f>
        <v>2</v>
      </c>
      <c r="V222" s="107"/>
      <c r="W222" s="107">
        <f>'R P- 2'!AU221</f>
        <v>2</v>
      </c>
      <c r="X222" s="107">
        <f>'R P- 2'!BA221</f>
        <v>1.8333333333333333</v>
      </c>
      <c r="Y222" s="107">
        <f>'R P- 2'!BG221</f>
        <v>4</v>
      </c>
      <c r="Z222" s="113"/>
      <c r="AA222" s="107"/>
      <c r="AB222" s="107" t="str">
        <f>'R P - 3'!Q221</f>
        <v>0</v>
      </c>
      <c r="AC222" s="107" t="str">
        <f>'R P - 3'!W221</f>
        <v>0</v>
      </c>
      <c r="AD222" s="107">
        <f>'R P - 3'!AC221</f>
        <v>0</v>
      </c>
      <c r="AE222" s="107" t="str">
        <f>'R P - 3'!AI221</f>
        <v>0</v>
      </c>
      <c r="AF222" s="107"/>
      <c r="AG222" s="112" t="str">
        <f>'R P - 3'!AU221</f>
        <v>0</v>
      </c>
      <c r="AH222" s="112" t="str">
        <f>'R P - 3'!BA221</f>
        <v>0</v>
      </c>
      <c r="AI222" s="107" t="str">
        <f>'R P - 3'!BG221</f>
        <v>0</v>
      </c>
      <c r="AJ222" s="113"/>
      <c r="AK222" s="107"/>
      <c r="AL222" s="107" t="str">
        <f>'R P -4'!Q221</f>
        <v>0</v>
      </c>
      <c r="AM222" s="107" t="str">
        <f>'R P -4'!W221</f>
        <v>0</v>
      </c>
      <c r="AN222" s="107" t="str">
        <f>'R P -4'!AC221</f>
        <v>0</v>
      </c>
      <c r="AO222" s="107" t="str">
        <f>'R P -4'!AI221</f>
        <v>0</v>
      </c>
      <c r="AP222" s="107"/>
      <c r="AQ222" s="107" t="str">
        <f>'R P -4'!AU221</f>
        <v>0</v>
      </c>
      <c r="AR222" s="107" t="str">
        <f>'R P -4'!BA221</f>
        <v>0</v>
      </c>
      <c r="AS222" s="107" t="str">
        <f>'R P -4'!BG221</f>
        <v>0</v>
      </c>
      <c r="AT222" s="113"/>
      <c r="AU222" s="107"/>
      <c r="AV222" s="107" t="str">
        <f>'Reflection -1 '!R221</f>
        <v>0</v>
      </c>
      <c r="AW222" s="107"/>
      <c r="AX222" s="107"/>
      <c r="AY222" s="107"/>
      <c r="AZ222" s="107"/>
      <c r="BA222" s="112"/>
      <c r="BB222" s="112" t="str">
        <f>'Reflection -1 '!BB221</f>
        <v>0</v>
      </c>
      <c r="BC222" s="113"/>
      <c r="BD222" s="107"/>
      <c r="BE222" s="107">
        <f>'Reflection -2'!Q221</f>
        <v>2.6666666666666665</v>
      </c>
      <c r="BF222" s="107"/>
      <c r="BG222" s="107"/>
      <c r="BH222" s="107"/>
      <c r="BI222" s="107"/>
      <c r="BJ222" s="107"/>
      <c r="BK222" s="107">
        <f>'Reflection -2'!BA221</f>
        <v>3</v>
      </c>
      <c r="BL222" s="113"/>
      <c r="BM222" s="107"/>
      <c r="BN222" s="107">
        <f>'Reflection -3'!Q221</f>
        <v>1.6666666666666667</v>
      </c>
      <c r="BO222" s="107"/>
      <c r="BP222" s="107"/>
      <c r="BQ222" s="107"/>
      <c r="BR222" s="107"/>
      <c r="BS222" s="107"/>
      <c r="BT222" s="107">
        <f>'Reflection -3'!BA221</f>
        <v>2</v>
      </c>
      <c r="BU222" s="113"/>
      <c r="BV222" s="107"/>
      <c r="BW222" s="107">
        <f>'Reflection -3'!Q221</f>
        <v>1.6666666666666667</v>
      </c>
      <c r="BX222" s="107"/>
      <c r="BY222" s="107"/>
      <c r="BZ222" s="107"/>
      <c r="CA222" s="107"/>
      <c r="CB222" s="107"/>
      <c r="CC222" s="107">
        <f>'Reflection -4'!BA221</f>
        <v>3</v>
      </c>
      <c r="CD222" s="113"/>
      <c r="CE222" s="107"/>
      <c r="CF222" s="107"/>
      <c r="CG222" s="107"/>
      <c r="CH222" s="107">
        <f>Table121516589[[#This Row],[Column30]]</f>
        <v>0</v>
      </c>
      <c r="CI222" s="107"/>
      <c r="CJ222" s="107"/>
      <c r="CK222" s="107">
        <f>Table121516589[[#This Row],[Column48]]</f>
        <v>0</v>
      </c>
      <c r="CL222" s="107">
        <f>Table121516589[[#This Row],[Column54]]</f>
        <v>0</v>
      </c>
      <c r="CM222" s="113"/>
      <c r="CN222" s="107"/>
      <c r="CO222" s="107"/>
      <c r="CP222" s="107"/>
      <c r="CQ222" s="107" t="e">
        <f>#REF!</f>
        <v>#REF!</v>
      </c>
      <c r="CR222" s="107"/>
      <c r="CS222" s="107"/>
      <c r="CT222" s="107" t="e">
        <f>#REF!</f>
        <v>#REF!</v>
      </c>
      <c r="CU222" s="107" t="e">
        <f>#REF!</f>
        <v>#REF!</v>
      </c>
      <c r="CV222" s="109"/>
      <c r="CW222" s="107"/>
      <c r="CX222" s="107"/>
      <c r="CY222" s="107"/>
      <c r="CZ222" s="107" t="e">
        <f>#REF!</f>
        <v>#REF!</v>
      </c>
      <c r="DA222" s="107"/>
      <c r="DB222" s="107"/>
      <c r="DC222" s="107" t="e">
        <f>#REF!</f>
        <v>#REF!</v>
      </c>
      <c r="DD222" s="107" t="e">
        <f>#REF!</f>
        <v>#REF!</v>
      </c>
      <c r="DE222" s="109"/>
      <c r="DF222" s="107"/>
      <c r="DG222" s="107"/>
      <c r="DH222" s="107"/>
      <c r="DI222" s="107">
        <f>'D W-4'!AS220</f>
        <v>0</v>
      </c>
      <c r="DJ222" s="107"/>
      <c r="DK222" s="107"/>
      <c r="DL222" s="107"/>
      <c r="DM222" s="107" t="e">
        <f>#REF!</f>
        <v>#REF!</v>
      </c>
      <c r="DN222" s="109"/>
      <c r="DO222" s="112">
        <v>0</v>
      </c>
      <c r="DP222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2.2399999999999998</v>
      </c>
      <c r="DQ222" s="107">
        <f>AVERAGE(Table1104611172[[#This Row],[Column4]],Table1104611172[[#This Row],[Column13]],Table1104611172[[#This Row],[Column22]],Table1104611172[[#This Row],[Column31]])</f>
        <v>2</v>
      </c>
      <c r="DR222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2" s="107" t="e">
        <f>AVERAGE(Table1104611172[[#This Row],[Column6]],Table1104611172[[#This Row],[Column15]],Table1104611172[[#This Row],[Column24]],Table1104611172[[#This Row],[Column33]])</f>
        <v>#REF!</v>
      </c>
      <c r="DT222" s="112"/>
      <c r="DU222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2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2" s="108"/>
      <c r="DX222" s="108">
        <f>'R P -4'!CT222</f>
        <v>0</v>
      </c>
      <c r="DY222" s="108" t="e">
        <f>AVERAGE('Reflection -3'!CO222,'Reflection -2'!CN222,'R P -4'!CT222,'R P - 3'!CS222,'R P- 2'!CS222,#REF!)</f>
        <v>#REF!</v>
      </c>
      <c r="DZ222" s="108" t="e">
        <f>AVERAGE('Reflection -3'!CP222,'Reflection -2'!CO222,'R P- 2'!CT222,#REF!)</f>
        <v>#REF!</v>
      </c>
    </row>
    <row r="223" spans="1:130" ht="23.1" customHeight="1" x14ac:dyDescent="0.3">
      <c r="A223" s="5">
        <v>220</v>
      </c>
      <c r="B223" s="5" t="s">
        <v>472</v>
      </c>
      <c r="C223" s="14" t="s">
        <v>473</v>
      </c>
      <c r="D223" s="5" t="s">
        <v>541</v>
      </c>
      <c r="E223" s="5" t="s">
        <v>288</v>
      </c>
      <c r="F223" s="5" t="str">
        <f>REPT(CHAR(160),10)&amp;Table1104611172[[#This Row],[Column1]]</f>
        <v>          D</v>
      </c>
      <c r="G223" s="108"/>
      <c r="H223" s="108">
        <f>'RP 1'!Q222</f>
        <v>3</v>
      </c>
      <c r="I223" s="108">
        <f>'RP 1'!W222</f>
        <v>3</v>
      </c>
      <c r="J223" s="108" t="e">
        <f>'RP 1'!#REF!</f>
        <v>#REF!</v>
      </c>
      <c r="K223" s="108" t="e">
        <f>'RP 1'!#REF!</f>
        <v>#REF!</v>
      </c>
      <c r="L223" s="108"/>
      <c r="M223" s="108">
        <f>'RP 1'!AU222</f>
        <v>3</v>
      </c>
      <c r="N223" s="108">
        <f>'RP 1'!AZ222</f>
        <v>3</v>
      </c>
      <c r="O223" s="108">
        <f>'RP 1'!BG222</f>
        <v>0</v>
      </c>
      <c r="P223" s="111"/>
      <c r="Q223" s="108"/>
      <c r="R223" s="108">
        <f>'R P- 2'!Q222</f>
        <v>2.2000000000000002</v>
      </c>
      <c r="S223" s="108">
        <f>'R P- 2'!W222</f>
        <v>2</v>
      </c>
      <c r="T223" s="108">
        <f>'R P- 2'!AC222</f>
        <v>2</v>
      </c>
      <c r="U223" s="108">
        <f>'R P- 2'!AI222</f>
        <v>2</v>
      </c>
      <c r="V223" s="108"/>
      <c r="W223" s="108">
        <f>'R P- 2'!AU222</f>
        <v>2</v>
      </c>
      <c r="X223" s="108">
        <f>'R P- 2'!BA222</f>
        <v>1.8333333333333333</v>
      </c>
      <c r="Y223" s="108">
        <f>'R P- 2'!BG222</f>
        <v>2</v>
      </c>
      <c r="Z223" s="111"/>
      <c r="AA223" s="108"/>
      <c r="AB223" s="108" t="str">
        <f>'R P - 3'!Q222</f>
        <v>0</v>
      </c>
      <c r="AC223" s="108" t="str">
        <f>'R P - 3'!W222</f>
        <v>0</v>
      </c>
      <c r="AD223" s="108">
        <f>'R P - 3'!AC222</f>
        <v>0</v>
      </c>
      <c r="AE223" s="108" t="str">
        <f>'R P - 3'!AI222</f>
        <v>0</v>
      </c>
      <c r="AF223" s="108"/>
      <c r="AG223" s="110" t="str">
        <f>'R P - 3'!AU222</f>
        <v>0</v>
      </c>
      <c r="AH223" s="110" t="str">
        <f>'R P - 3'!BA222</f>
        <v>0</v>
      </c>
      <c r="AI223" s="108" t="str">
        <f>'R P - 3'!BG222</f>
        <v>0</v>
      </c>
      <c r="AJ223" s="111"/>
      <c r="AK223" s="108"/>
      <c r="AL223" s="108" t="str">
        <f>'R P -4'!Q222</f>
        <v>0</v>
      </c>
      <c r="AM223" s="108" t="str">
        <f>'R P -4'!W222</f>
        <v>0</v>
      </c>
      <c r="AN223" s="108" t="str">
        <f>'R P -4'!AC222</f>
        <v>0</v>
      </c>
      <c r="AO223" s="108" t="str">
        <f>'R P -4'!AI222</f>
        <v>0</v>
      </c>
      <c r="AP223" s="108"/>
      <c r="AQ223" s="108" t="str">
        <f>'R P -4'!AU222</f>
        <v>0</v>
      </c>
      <c r="AR223" s="108" t="str">
        <f>'R P -4'!BA222</f>
        <v>0</v>
      </c>
      <c r="AS223" s="108" t="str">
        <f>'R P -4'!BG222</f>
        <v>0</v>
      </c>
      <c r="AT223" s="111"/>
      <c r="AU223" s="108"/>
      <c r="AV223" s="108" t="str">
        <f>'Reflection -1 '!R222</f>
        <v>0</v>
      </c>
      <c r="AW223" s="108"/>
      <c r="AX223" s="108"/>
      <c r="AY223" s="108"/>
      <c r="AZ223" s="108"/>
      <c r="BA223" s="110"/>
      <c r="BB223" s="110" t="str">
        <f>'Reflection -1 '!BB222</f>
        <v>0</v>
      </c>
      <c r="BC223" s="111"/>
      <c r="BD223" s="108"/>
      <c r="BE223" s="108">
        <f>'Reflection -2'!Q222</f>
        <v>1</v>
      </c>
      <c r="BF223" s="108"/>
      <c r="BG223" s="108"/>
      <c r="BH223" s="108"/>
      <c r="BI223" s="108"/>
      <c r="BJ223" s="108"/>
      <c r="BK223" s="108">
        <f>'Reflection -2'!BA222</f>
        <v>3</v>
      </c>
      <c r="BL223" s="111"/>
      <c r="BM223" s="108"/>
      <c r="BN223" s="108">
        <f>'Reflection -3'!Q222</f>
        <v>4</v>
      </c>
      <c r="BO223" s="108"/>
      <c r="BP223" s="108"/>
      <c r="BQ223" s="108"/>
      <c r="BR223" s="108"/>
      <c r="BS223" s="108"/>
      <c r="BT223" s="108">
        <f>'Reflection -3'!BA222</f>
        <v>2</v>
      </c>
      <c r="BU223" s="111"/>
      <c r="BV223" s="108"/>
      <c r="BW223" s="108">
        <f>'Reflection -3'!Q222</f>
        <v>4</v>
      </c>
      <c r="BX223" s="108"/>
      <c r="BY223" s="108"/>
      <c r="BZ223" s="108"/>
      <c r="CA223" s="108"/>
      <c r="CB223" s="108"/>
      <c r="CC223" s="108">
        <f>'Reflection -4'!BA222</f>
        <v>3</v>
      </c>
      <c r="CD223" s="111"/>
      <c r="CE223" s="108"/>
      <c r="CF223" s="108"/>
      <c r="CG223" s="108"/>
      <c r="CH223" s="108">
        <f>Table121516589[[#This Row],[Column30]]</f>
        <v>0</v>
      </c>
      <c r="CI223" s="108"/>
      <c r="CJ223" s="108"/>
      <c r="CK223" s="108">
        <f>Table121516589[[#This Row],[Column48]]</f>
        <v>0</v>
      </c>
      <c r="CL223" s="108">
        <f>Table121516589[[#This Row],[Column54]]</f>
        <v>0</v>
      </c>
      <c r="CM223" s="111"/>
      <c r="CN223" s="108"/>
      <c r="CO223" s="108"/>
      <c r="CP223" s="108"/>
      <c r="CQ223" s="108" t="e">
        <f>#REF!</f>
        <v>#REF!</v>
      </c>
      <c r="CR223" s="108"/>
      <c r="CS223" s="108"/>
      <c r="CT223" s="108" t="e">
        <f>#REF!</f>
        <v>#REF!</v>
      </c>
      <c r="CU223" s="108" t="e">
        <f>#REF!</f>
        <v>#REF!</v>
      </c>
      <c r="CV223" s="116"/>
      <c r="CW223" s="108"/>
      <c r="CX223" s="108"/>
      <c r="CY223" s="108"/>
      <c r="CZ223" s="108" t="e">
        <f>#REF!</f>
        <v>#REF!</v>
      </c>
      <c r="DA223" s="108"/>
      <c r="DB223" s="108"/>
      <c r="DC223" s="108" t="e">
        <f>#REF!</f>
        <v>#REF!</v>
      </c>
      <c r="DD223" s="108" t="e">
        <f>#REF!</f>
        <v>#REF!</v>
      </c>
      <c r="DE223" s="116"/>
      <c r="DF223" s="108"/>
      <c r="DG223" s="108"/>
      <c r="DH223" s="108"/>
      <c r="DI223" s="108">
        <f>'D W-4'!AS221</f>
        <v>0</v>
      </c>
      <c r="DJ223" s="108"/>
      <c r="DK223" s="108"/>
      <c r="DL223" s="108"/>
      <c r="DM223" s="108" t="e">
        <f>#REF!</f>
        <v>#REF!</v>
      </c>
      <c r="DN223" s="116"/>
      <c r="DO223" s="112">
        <v>0</v>
      </c>
      <c r="DP223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2.84</v>
      </c>
      <c r="DQ223" s="108">
        <f>AVERAGE(Table1104611172[[#This Row],[Column4]],Table1104611172[[#This Row],[Column13]],Table1104611172[[#This Row],[Column22]],Table1104611172[[#This Row],[Column31]])</f>
        <v>2.5</v>
      </c>
      <c r="DR223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3" s="108" t="e">
        <f>AVERAGE(Table1104611172[[#This Row],[Column6]],Table1104611172[[#This Row],[Column15]],Table1104611172[[#This Row],[Column24]],Table1104611172[[#This Row],[Column33]])</f>
        <v>#REF!</v>
      </c>
      <c r="DT223" s="112"/>
      <c r="DU223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3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3" s="108"/>
      <c r="DX223" s="108">
        <f>'R P -4'!CT223</f>
        <v>0</v>
      </c>
      <c r="DY223" s="107" t="e">
        <f>AVERAGE('Reflection -3'!CO223,'Reflection -2'!CN223,'R P -4'!CT223,'R P - 3'!CS223,'R P- 2'!CS223,#REF!)</f>
        <v>#REF!</v>
      </c>
      <c r="DZ223" s="107" t="e">
        <f>AVERAGE('Reflection -3'!CP223,'Reflection -2'!CO223,'R P- 2'!CT223,#REF!)</f>
        <v>#REF!</v>
      </c>
    </row>
    <row r="224" spans="1:130" ht="23.1" customHeight="1" x14ac:dyDescent="0.3">
      <c r="A224" s="5">
        <v>221</v>
      </c>
      <c r="B224" s="5" t="s">
        <v>474</v>
      </c>
      <c r="C224" s="14" t="s">
        <v>475</v>
      </c>
      <c r="D224" s="5" t="s">
        <v>449</v>
      </c>
      <c r="E224" s="5" t="s">
        <v>288</v>
      </c>
      <c r="F224" s="5" t="str">
        <f>REPT(CHAR(160),10)&amp;Table1104611172[[#This Row],[Column1]]</f>
        <v>          D</v>
      </c>
      <c r="G224" s="107"/>
      <c r="H224" s="107">
        <f>'RP 1'!Q223</f>
        <v>2.4</v>
      </c>
      <c r="I224" s="107">
        <f>'RP 1'!W223</f>
        <v>3</v>
      </c>
      <c r="J224" s="107" t="e">
        <f>'RP 1'!#REF!</f>
        <v>#REF!</v>
      </c>
      <c r="K224" s="107" t="e">
        <f>'RP 1'!#REF!</f>
        <v>#REF!</v>
      </c>
      <c r="L224" s="107"/>
      <c r="M224" s="107">
        <f>'RP 1'!AU223</f>
        <v>3</v>
      </c>
      <c r="N224" s="107">
        <f>'RP 1'!AZ223</f>
        <v>4</v>
      </c>
      <c r="O224" s="107">
        <f>'RP 1'!BG223</f>
        <v>0</v>
      </c>
      <c r="P224" s="113"/>
      <c r="Q224" s="107"/>
      <c r="R224" s="107">
        <f>'R P- 2'!Q223</f>
        <v>2.8</v>
      </c>
      <c r="S224" s="107">
        <f>'R P- 2'!W223</f>
        <v>2</v>
      </c>
      <c r="T224" s="107">
        <f>'R P- 2'!AC223</f>
        <v>2</v>
      </c>
      <c r="U224" s="107">
        <f>'R P- 2'!AI223</f>
        <v>2</v>
      </c>
      <c r="V224" s="107"/>
      <c r="W224" s="107">
        <f>'R P- 2'!AU223</f>
        <v>2</v>
      </c>
      <c r="X224" s="107">
        <f>'R P- 2'!BA223</f>
        <v>1.8333333333333333</v>
      </c>
      <c r="Y224" s="107">
        <f>'R P- 2'!BG223</f>
        <v>4</v>
      </c>
      <c r="Z224" s="113"/>
      <c r="AA224" s="107"/>
      <c r="AB224" s="107">
        <f>'R P - 3'!Q223</f>
        <v>2.2000000000000002</v>
      </c>
      <c r="AC224" s="107">
        <f>'R P - 3'!W223</f>
        <v>2</v>
      </c>
      <c r="AD224" s="107">
        <f>'R P - 3'!AC223</f>
        <v>1</v>
      </c>
      <c r="AE224" s="107">
        <f>'R P - 3'!AI223</f>
        <v>1.3333333333333333</v>
      </c>
      <c r="AF224" s="107"/>
      <c r="AG224" s="112">
        <f>'R P - 3'!AU223</f>
        <v>2</v>
      </c>
      <c r="AH224" s="112">
        <f>'R P - 3'!BA223</f>
        <v>2</v>
      </c>
      <c r="AI224" s="107">
        <f>'R P - 3'!BG223</f>
        <v>2</v>
      </c>
      <c r="AJ224" s="113"/>
      <c r="AK224" s="107"/>
      <c r="AL224" s="107">
        <f>'R P -4'!Q223</f>
        <v>4</v>
      </c>
      <c r="AM224" s="107">
        <f>'R P -4'!W223</f>
        <v>4</v>
      </c>
      <c r="AN224" s="107">
        <f>'R P -4'!AC223</f>
        <v>2.5</v>
      </c>
      <c r="AO224" s="107">
        <f>'R P -4'!AI223</f>
        <v>2</v>
      </c>
      <c r="AP224" s="107"/>
      <c r="AQ224" s="107">
        <f>'R P -4'!AU223</f>
        <v>4</v>
      </c>
      <c r="AR224" s="107">
        <f>'R P -4'!BA223</f>
        <v>1</v>
      </c>
      <c r="AS224" s="107">
        <f>'R P -4'!BG223</f>
        <v>4.5</v>
      </c>
      <c r="AT224" s="113"/>
      <c r="AU224" s="107"/>
      <c r="AV224" s="107" t="str">
        <f>'Reflection -1 '!R223</f>
        <v>0</v>
      </c>
      <c r="AW224" s="107"/>
      <c r="AX224" s="107"/>
      <c r="AY224" s="107"/>
      <c r="AZ224" s="107"/>
      <c r="BA224" s="112"/>
      <c r="BB224" s="112" t="str">
        <f>'Reflection -1 '!BB223</f>
        <v>0</v>
      </c>
      <c r="BC224" s="113"/>
      <c r="BD224" s="107"/>
      <c r="BE224" s="107" t="str">
        <f>'Reflection -2'!Q223</f>
        <v>0</v>
      </c>
      <c r="BF224" s="107"/>
      <c r="BG224" s="107"/>
      <c r="BH224" s="107"/>
      <c r="BI224" s="107"/>
      <c r="BJ224" s="107"/>
      <c r="BK224" s="107" t="str">
        <f>'Reflection -2'!BA223</f>
        <v>0</v>
      </c>
      <c r="BL224" s="113"/>
      <c r="BM224" s="107"/>
      <c r="BN224" s="107" t="str">
        <f>'Reflection -3'!Q223</f>
        <v>0</v>
      </c>
      <c r="BO224" s="107"/>
      <c r="BP224" s="107"/>
      <c r="BQ224" s="107"/>
      <c r="BR224" s="107"/>
      <c r="BS224" s="107"/>
      <c r="BT224" s="107" t="str">
        <f>'Reflection -3'!BA223</f>
        <v>0</v>
      </c>
      <c r="BU224" s="113"/>
      <c r="BV224" s="107"/>
      <c r="BW224" s="107" t="str">
        <f>'Reflection -3'!Q223</f>
        <v>0</v>
      </c>
      <c r="BX224" s="107"/>
      <c r="BY224" s="107"/>
      <c r="BZ224" s="107"/>
      <c r="CA224" s="107"/>
      <c r="CB224" s="107"/>
      <c r="CC224" s="107" t="str">
        <f>'Reflection -4'!BA223</f>
        <v>0</v>
      </c>
      <c r="CD224" s="113"/>
      <c r="CE224" s="107"/>
      <c r="CF224" s="107"/>
      <c r="CG224" s="107"/>
      <c r="CH224" s="107">
        <f>Table121516589[[#This Row],[Column30]]</f>
        <v>0</v>
      </c>
      <c r="CI224" s="107"/>
      <c r="CJ224" s="107"/>
      <c r="CK224" s="107">
        <f>Table121516589[[#This Row],[Column48]]</f>
        <v>0</v>
      </c>
      <c r="CL224" s="107">
        <f>Table121516589[[#This Row],[Column54]]</f>
        <v>0</v>
      </c>
      <c r="CM224" s="113"/>
      <c r="CN224" s="107"/>
      <c r="CO224" s="107"/>
      <c r="CP224" s="107"/>
      <c r="CQ224" s="107" t="e">
        <f>#REF!</f>
        <v>#REF!</v>
      </c>
      <c r="CR224" s="107"/>
      <c r="CS224" s="107"/>
      <c r="CT224" s="107" t="e">
        <f>#REF!</f>
        <v>#REF!</v>
      </c>
      <c r="CU224" s="107" t="e">
        <f>#REF!</f>
        <v>#REF!</v>
      </c>
      <c r="CV224" s="109"/>
      <c r="CW224" s="107"/>
      <c r="CX224" s="107"/>
      <c r="CY224" s="107"/>
      <c r="CZ224" s="107" t="e">
        <f>#REF!</f>
        <v>#REF!</v>
      </c>
      <c r="DA224" s="107"/>
      <c r="DB224" s="107"/>
      <c r="DC224" s="107" t="e">
        <f>#REF!</f>
        <v>#REF!</v>
      </c>
      <c r="DD224" s="107" t="e">
        <f>#REF!</f>
        <v>#REF!</v>
      </c>
      <c r="DE224" s="109"/>
      <c r="DF224" s="107"/>
      <c r="DG224" s="107"/>
      <c r="DH224" s="107"/>
      <c r="DI224" s="107">
        <f>'D W-4'!AS222</f>
        <v>0</v>
      </c>
      <c r="DJ224" s="107"/>
      <c r="DK224" s="107"/>
      <c r="DL224" s="107"/>
      <c r="DM224" s="107" t="e">
        <f>#REF!</f>
        <v>#REF!</v>
      </c>
      <c r="DN224" s="109"/>
      <c r="DO224" s="112">
        <v>0</v>
      </c>
      <c r="DP224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2.8499999999999996</v>
      </c>
      <c r="DQ224" s="107">
        <f>AVERAGE(Table1104611172[[#This Row],[Column4]],Table1104611172[[#This Row],[Column13]],Table1104611172[[#This Row],[Column22]],Table1104611172[[#This Row],[Column31]])</f>
        <v>2.75</v>
      </c>
      <c r="DR224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4" s="107" t="e">
        <f>AVERAGE(Table1104611172[[#This Row],[Column6]],Table1104611172[[#This Row],[Column15]],Table1104611172[[#This Row],[Column24]],Table1104611172[[#This Row],[Column33]])</f>
        <v>#REF!</v>
      </c>
      <c r="DT224" s="112"/>
      <c r="DU224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4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4" s="108"/>
      <c r="DX224" s="108">
        <f>'R P -4'!CT224</f>
        <v>0</v>
      </c>
      <c r="DY224" s="108" t="e">
        <f>AVERAGE('Reflection -3'!CO224,'Reflection -2'!CN224,'R P -4'!CT224,'R P - 3'!CS224,'R P- 2'!CS224,#REF!)</f>
        <v>#REF!</v>
      </c>
      <c r="DZ224" s="108" t="e">
        <f>AVERAGE('Reflection -3'!CP224,'Reflection -2'!CO224,'R P- 2'!CT224,#REF!)</f>
        <v>#REF!</v>
      </c>
    </row>
    <row r="225" spans="1:130" ht="23.1" customHeight="1" x14ac:dyDescent="0.3">
      <c r="A225" s="5">
        <v>222</v>
      </c>
      <c r="B225" s="5" t="s">
        <v>476</v>
      </c>
      <c r="C225" s="14" t="s">
        <v>477</v>
      </c>
      <c r="D225" s="5" t="s">
        <v>449</v>
      </c>
      <c r="E225" s="5" t="s">
        <v>288</v>
      </c>
      <c r="F225" s="5" t="str">
        <f>REPT(CHAR(160),10)&amp;Table1104611172[[#This Row],[Column1]]</f>
        <v>          D</v>
      </c>
      <c r="G225" s="108"/>
      <c r="H225" s="108">
        <f>'RP 1'!Q224</f>
        <v>3</v>
      </c>
      <c r="I225" s="108">
        <f>'RP 1'!W224</f>
        <v>3</v>
      </c>
      <c r="J225" s="108" t="e">
        <f>'RP 1'!#REF!</f>
        <v>#REF!</v>
      </c>
      <c r="K225" s="108" t="e">
        <f>'RP 1'!#REF!</f>
        <v>#REF!</v>
      </c>
      <c r="L225" s="108"/>
      <c r="M225" s="108">
        <f>'RP 1'!AU224</f>
        <v>3</v>
      </c>
      <c r="N225" s="108">
        <f>'RP 1'!AZ224</f>
        <v>3</v>
      </c>
      <c r="O225" s="108">
        <f>'RP 1'!BG224</f>
        <v>0</v>
      </c>
      <c r="P225" s="111"/>
      <c r="Q225" s="108"/>
      <c r="R225" s="108" t="str">
        <f>'R P- 2'!Q224</f>
        <v>0</v>
      </c>
      <c r="S225" s="108" t="str">
        <f>'R P- 2'!W224</f>
        <v>0</v>
      </c>
      <c r="T225" s="108" t="str">
        <f>'R P- 2'!AC224</f>
        <v>0</v>
      </c>
      <c r="U225" s="108" t="str">
        <f>'R P- 2'!AI224</f>
        <v>0</v>
      </c>
      <c r="V225" s="108"/>
      <c r="W225" s="108" t="str">
        <f>'R P- 2'!AU224</f>
        <v>0</v>
      </c>
      <c r="X225" s="108" t="str">
        <f>'R P- 2'!BA224</f>
        <v>0</v>
      </c>
      <c r="Y225" s="108" t="str">
        <f>'R P- 2'!BG224</f>
        <v>0</v>
      </c>
      <c r="Z225" s="111"/>
      <c r="AA225" s="108"/>
      <c r="AB225" s="108" t="str">
        <f>'R P - 3'!Q224</f>
        <v>0</v>
      </c>
      <c r="AC225" s="108" t="str">
        <f>'R P - 3'!W224</f>
        <v>0</v>
      </c>
      <c r="AD225" s="108">
        <f>'R P - 3'!AC224</f>
        <v>0</v>
      </c>
      <c r="AE225" s="108" t="str">
        <f>'R P - 3'!AI224</f>
        <v>0</v>
      </c>
      <c r="AF225" s="108"/>
      <c r="AG225" s="110" t="str">
        <f>'R P - 3'!AU224</f>
        <v>0</v>
      </c>
      <c r="AH225" s="110" t="str">
        <f>'R P - 3'!BA224</f>
        <v>0</v>
      </c>
      <c r="AI225" s="108" t="str">
        <f>'R P - 3'!BG224</f>
        <v>0</v>
      </c>
      <c r="AJ225" s="111"/>
      <c r="AK225" s="108"/>
      <c r="AL225" s="108" t="str">
        <f>'R P -4'!Q224</f>
        <v>0</v>
      </c>
      <c r="AM225" s="108" t="str">
        <f>'R P -4'!W224</f>
        <v>0</v>
      </c>
      <c r="AN225" s="108" t="str">
        <f>'R P -4'!AC224</f>
        <v>0</v>
      </c>
      <c r="AO225" s="108" t="str">
        <f>'R P -4'!AI224</f>
        <v>0</v>
      </c>
      <c r="AP225" s="108"/>
      <c r="AQ225" s="108" t="str">
        <f>'R P -4'!AU224</f>
        <v>0</v>
      </c>
      <c r="AR225" s="108" t="str">
        <f>'R P -4'!BA224</f>
        <v>0</v>
      </c>
      <c r="AS225" s="108" t="str">
        <f>'R P -4'!BG224</f>
        <v>0</v>
      </c>
      <c r="AT225" s="111"/>
      <c r="AU225" s="108"/>
      <c r="AV225" s="108" t="str">
        <f>'Reflection -1 '!R224</f>
        <v>0</v>
      </c>
      <c r="AW225" s="108"/>
      <c r="AX225" s="108"/>
      <c r="AY225" s="108"/>
      <c r="AZ225" s="108"/>
      <c r="BA225" s="110"/>
      <c r="BB225" s="110" t="str">
        <f>'Reflection -1 '!BB224</f>
        <v>0</v>
      </c>
      <c r="BC225" s="111"/>
      <c r="BD225" s="108"/>
      <c r="BE225" s="108">
        <f>'Reflection -2'!Q224</f>
        <v>3.3333333333333335</v>
      </c>
      <c r="BF225" s="108"/>
      <c r="BG225" s="108"/>
      <c r="BH225" s="108"/>
      <c r="BI225" s="108"/>
      <c r="BJ225" s="108"/>
      <c r="BK225" s="108">
        <f>'Reflection -2'!BA224</f>
        <v>3</v>
      </c>
      <c r="BL225" s="111"/>
      <c r="BM225" s="108"/>
      <c r="BN225" s="108">
        <f>'Reflection -3'!Q224</f>
        <v>3.3333333333333335</v>
      </c>
      <c r="BO225" s="108"/>
      <c r="BP225" s="108"/>
      <c r="BQ225" s="108"/>
      <c r="BR225" s="108"/>
      <c r="BS225" s="108"/>
      <c r="BT225" s="108">
        <f>'Reflection -3'!BA224</f>
        <v>2</v>
      </c>
      <c r="BU225" s="111"/>
      <c r="BV225" s="108"/>
      <c r="BW225" s="108">
        <f>'Reflection -3'!Q224</f>
        <v>3.3333333333333335</v>
      </c>
      <c r="BX225" s="108"/>
      <c r="BY225" s="108"/>
      <c r="BZ225" s="108"/>
      <c r="CA225" s="108"/>
      <c r="CB225" s="108"/>
      <c r="CC225" s="108">
        <f>'Reflection -4'!BA224</f>
        <v>3</v>
      </c>
      <c r="CD225" s="111"/>
      <c r="CE225" s="108"/>
      <c r="CF225" s="108"/>
      <c r="CG225" s="108"/>
      <c r="CH225" s="108">
        <f>Table121516589[[#This Row],[Column30]]</f>
        <v>0</v>
      </c>
      <c r="CI225" s="108"/>
      <c r="CJ225" s="108"/>
      <c r="CK225" s="108">
        <f>Table121516589[[#This Row],[Column48]]</f>
        <v>0</v>
      </c>
      <c r="CL225" s="108">
        <f>Table121516589[[#This Row],[Column54]]</f>
        <v>0</v>
      </c>
      <c r="CM225" s="111"/>
      <c r="CN225" s="108"/>
      <c r="CO225" s="108"/>
      <c r="CP225" s="108"/>
      <c r="CQ225" s="108" t="e">
        <f>#REF!</f>
        <v>#REF!</v>
      </c>
      <c r="CR225" s="108"/>
      <c r="CS225" s="108"/>
      <c r="CT225" s="108" t="e">
        <f>#REF!</f>
        <v>#REF!</v>
      </c>
      <c r="CU225" s="108" t="e">
        <f>#REF!</f>
        <v>#REF!</v>
      </c>
      <c r="CV225" s="116"/>
      <c r="CW225" s="108"/>
      <c r="CX225" s="108"/>
      <c r="CY225" s="108"/>
      <c r="CZ225" s="108" t="e">
        <f>#REF!</f>
        <v>#REF!</v>
      </c>
      <c r="DA225" s="108"/>
      <c r="DB225" s="108"/>
      <c r="DC225" s="108" t="e">
        <f>#REF!</f>
        <v>#REF!</v>
      </c>
      <c r="DD225" s="108" t="e">
        <f>#REF!</f>
        <v>#REF!</v>
      </c>
      <c r="DE225" s="116"/>
      <c r="DF225" s="108"/>
      <c r="DG225" s="108"/>
      <c r="DH225" s="108"/>
      <c r="DI225" s="108">
        <f>'D W-4'!AS223</f>
        <v>0</v>
      </c>
      <c r="DJ225" s="108"/>
      <c r="DK225" s="108"/>
      <c r="DL225" s="108"/>
      <c r="DM225" s="108" t="e">
        <f>#REF!</f>
        <v>#REF!</v>
      </c>
      <c r="DN225" s="116"/>
      <c r="DO225" s="112">
        <v>0</v>
      </c>
      <c r="DP225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3.2500000000000004</v>
      </c>
      <c r="DQ225" s="108">
        <f>AVERAGE(Table1104611172[[#This Row],[Column4]],Table1104611172[[#This Row],[Column13]],Table1104611172[[#This Row],[Column22]],Table1104611172[[#This Row],[Column31]])</f>
        <v>3</v>
      </c>
      <c r="DR225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5" s="108" t="e">
        <f>AVERAGE(Table1104611172[[#This Row],[Column6]],Table1104611172[[#This Row],[Column15]],Table1104611172[[#This Row],[Column24]],Table1104611172[[#This Row],[Column33]])</f>
        <v>#REF!</v>
      </c>
      <c r="DT225" s="112"/>
      <c r="DU225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5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5" s="108"/>
      <c r="DX225" s="108">
        <f>'R P -4'!CT225</f>
        <v>0</v>
      </c>
      <c r="DY225" s="107" t="e">
        <f>AVERAGE('Reflection -3'!CO225,'Reflection -2'!CN225,'R P -4'!CT225,'R P - 3'!CS225,'R P- 2'!CS225,#REF!)</f>
        <v>#REF!</v>
      </c>
      <c r="DZ225" s="107" t="e">
        <f>AVERAGE('Reflection -3'!CP225,'Reflection -2'!CO225,'R P- 2'!CT225,#REF!)</f>
        <v>#REF!</v>
      </c>
    </row>
    <row r="226" spans="1:130" ht="23.1" customHeight="1" x14ac:dyDescent="0.3">
      <c r="A226" s="5">
        <v>223</v>
      </c>
      <c r="B226" s="5" t="s">
        <v>478</v>
      </c>
      <c r="C226" s="14" t="s">
        <v>479</v>
      </c>
      <c r="D226" s="5" t="s">
        <v>449</v>
      </c>
      <c r="E226" s="5" t="s">
        <v>288</v>
      </c>
      <c r="F226" s="5" t="str">
        <f>REPT(CHAR(160),10)&amp;Table1104611172[[#This Row],[Column1]]</f>
        <v>          D</v>
      </c>
      <c r="G226" s="107"/>
      <c r="H226" s="107">
        <f>'RP 1'!Q225</f>
        <v>2.8</v>
      </c>
      <c r="I226" s="107">
        <f>'RP 1'!W225</f>
        <v>3</v>
      </c>
      <c r="J226" s="107" t="e">
        <f>'RP 1'!#REF!</f>
        <v>#REF!</v>
      </c>
      <c r="K226" s="107" t="e">
        <f>'RP 1'!#REF!</f>
        <v>#REF!</v>
      </c>
      <c r="L226" s="107"/>
      <c r="M226" s="107">
        <f>'RP 1'!AU225</f>
        <v>3</v>
      </c>
      <c r="N226" s="107">
        <f>'RP 1'!AZ225</f>
        <v>3</v>
      </c>
      <c r="O226" s="107">
        <f>'RP 1'!BG225</f>
        <v>0</v>
      </c>
      <c r="P226" s="113"/>
      <c r="Q226" s="107"/>
      <c r="R226" s="107" t="str">
        <f>'R P- 2'!Q225</f>
        <v>0</v>
      </c>
      <c r="S226" s="107" t="str">
        <f>'R P- 2'!W225</f>
        <v>0</v>
      </c>
      <c r="T226" s="107" t="str">
        <f>'R P- 2'!AC225</f>
        <v>0</v>
      </c>
      <c r="U226" s="107" t="str">
        <f>'R P- 2'!AI225</f>
        <v>0</v>
      </c>
      <c r="V226" s="107"/>
      <c r="W226" s="107" t="str">
        <f>'R P- 2'!AU225</f>
        <v>0</v>
      </c>
      <c r="X226" s="107" t="str">
        <f>'R P- 2'!BA225</f>
        <v>0</v>
      </c>
      <c r="Y226" s="107" t="str">
        <f>'R P- 2'!BG225</f>
        <v>0</v>
      </c>
      <c r="Z226" s="113"/>
      <c r="AA226" s="107"/>
      <c r="AB226" s="107">
        <f>'R P - 3'!Q225</f>
        <v>2.4</v>
      </c>
      <c r="AC226" s="107">
        <f>'R P - 3'!W225</f>
        <v>2</v>
      </c>
      <c r="AD226" s="107">
        <f>'R P - 3'!AC225</f>
        <v>1</v>
      </c>
      <c r="AE226" s="107">
        <f>'R P - 3'!AI225</f>
        <v>1.3333333333333333</v>
      </c>
      <c r="AF226" s="107"/>
      <c r="AG226" s="112">
        <f>'R P - 3'!AU225</f>
        <v>2</v>
      </c>
      <c r="AH226" s="112">
        <f>'R P - 3'!BA225</f>
        <v>2</v>
      </c>
      <c r="AI226" s="107">
        <f>'R P - 3'!BG225</f>
        <v>2</v>
      </c>
      <c r="AJ226" s="113"/>
      <c r="AK226" s="107"/>
      <c r="AL226" s="107">
        <f>'R P -4'!Q225</f>
        <v>3.2</v>
      </c>
      <c r="AM226" s="107">
        <f>'R P -4'!W225</f>
        <v>4</v>
      </c>
      <c r="AN226" s="107">
        <f>'R P -4'!AC225</f>
        <v>3.5</v>
      </c>
      <c r="AO226" s="107">
        <f>'R P -4'!AI225</f>
        <v>5</v>
      </c>
      <c r="AP226" s="107"/>
      <c r="AQ226" s="107">
        <f>'R P -4'!AU225</f>
        <v>4</v>
      </c>
      <c r="AR226" s="107">
        <f>'R P -4'!BA225</f>
        <v>5</v>
      </c>
      <c r="AS226" s="107">
        <f>'R P -4'!BG225</f>
        <v>4.5</v>
      </c>
      <c r="AT226" s="113"/>
      <c r="AU226" s="107"/>
      <c r="AV226" s="107" t="str">
        <f>'Reflection -1 '!R225</f>
        <v>0</v>
      </c>
      <c r="AW226" s="107"/>
      <c r="AX226" s="107"/>
      <c r="AY226" s="107"/>
      <c r="AZ226" s="107"/>
      <c r="BA226" s="112"/>
      <c r="BB226" s="112" t="str">
        <f>'Reflection -1 '!BB225</f>
        <v>0</v>
      </c>
      <c r="BC226" s="113"/>
      <c r="BD226" s="107"/>
      <c r="BE226" s="107">
        <f>'Reflection -2'!Q225</f>
        <v>4</v>
      </c>
      <c r="BF226" s="107"/>
      <c r="BG226" s="107"/>
      <c r="BH226" s="107"/>
      <c r="BI226" s="107"/>
      <c r="BJ226" s="107"/>
      <c r="BK226" s="107">
        <f>'Reflection -2'!BA225</f>
        <v>3</v>
      </c>
      <c r="BL226" s="113"/>
      <c r="BM226" s="107"/>
      <c r="BN226" s="107">
        <f>'Reflection -3'!Q225</f>
        <v>2</v>
      </c>
      <c r="BO226" s="107"/>
      <c r="BP226" s="107"/>
      <c r="BQ226" s="107"/>
      <c r="BR226" s="107"/>
      <c r="BS226" s="107"/>
      <c r="BT226" s="107">
        <f>'Reflection -3'!BA225</f>
        <v>1.3333333333333333</v>
      </c>
      <c r="BU226" s="113"/>
      <c r="BV226" s="107"/>
      <c r="BW226" s="107">
        <f>'Reflection -3'!Q225</f>
        <v>2</v>
      </c>
      <c r="BX226" s="107"/>
      <c r="BY226" s="107"/>
      <c r="BZ226" s="107"/>
      <c r="CA226" s="107"/>
      <c r="CB226" s="107"/>
      <c r="CC226" s="107">
        <f>'Reflection -4'!BA225</f>
        <v>3</v>
      </c>
      <c r="CD226" s="113"/>
      <c r="CE226" s="107"/>
      <c r="CF226" s="107"/>
      <c r="CG226" s="107"/>
      <c r="CH226" s="107">
        <f>Table121516589[[#This Row],[Column30]]</f>
        <v>0</v>
      </c>
      <c r="CI226" s="107"/>
      <c r="CJ226" s="107"/>
      <c r="CK226" s="107">
        <f>Table121516589[[#This Row],[Column48]]</f>
        <v>0</v>
      </c>
      <c r="CL226" s="107">
        <f>Table121516589[[#This Row],[Column54]]</f>
        <v>0</v>
      </c>
      <c r="CM226" s="113"/>
      <c r="CN226" s="107"/>
      <c r="CO226" s="107"/>
      <c r="CP226" s="107"/>
      <c r="CQ226" s="107" t="e">
        <f>#REF!</f>
        <v>#REF!</v>
      </c>
      <c r="CR226" s="107"/>
      <c r="CS226" s="107"/>
      <c r="CT226" s="107" t="e">
        <f>#REF!</f>
        <v>#REF!</v>
      </c>
      <c r="CU226" s="107" t="e">
        <f>#REF!</f>
        <v>#REF!</v>
      </c>
      <c r="CV226" s="109"/>
      <c r="CW226" s="107"/>
      <c r="CX226" s="107"/>
      <c r="CY226" s="107"/>
      <c r="CZ226" s="107" t="e">
        <f>#REF!</f>
        <v>#REF!</v>
      </c>
      <c r="DA226" s="107"/>
      <c r="DB226" s="107"/>
      <c r="DC226" s="107" t="e">
        <f>#REF!</f>
        <v>#REF!</v>
      </c>
      <c r="DD226" s="107" t="e">
        <f>#REF!</f>
        <v>#REF!</v>
      </c>
      <c r="DE226" s="109"/>
      <c r="DF226" s="107"/>
      <c r="DG226" s="107"/>
      <c r="DH226" s="107"/>
      <c r="DI226" s="107">
        <f>'D W-4'!AS224</f>
        <v>0</v>
      </c>
      <c r="DJ226" s="107"/>
      <c r="DK226" s="107"/>
      <c r="DL226" s="107"/>
      <c r="DM226" s="107" t="e">
        <f>#REF!</f>
        <v>#REF!</v>
      </c>
      <c r="DN226" s="109"/>
      <c r="DO226" s="112">
        <v>0</v>
      </c>
      <c r="DP226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2.7333333333333329</v>
      </c>
      <c r="DQ226" s="107">
        <f>AVERAGE(Table1104611172[[#This Row],[Column4]],Table1104611172[[#This Row],[Column13]],Table1104611172[[#This Row],[Column22]],Table1104611172[[#This Row],[Column31]])</f>
        <v>3</v>
      </c>
      <c r="DR226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6" s="107" t="e">
        <f>AVERAGE(Table1104611172[[#This Row],[Column6]],Table1104611172[[#This Row],[Column15]],Table1104611172[[#This Row],[Column24]],Table1104611172[[#This Row],[Column33]])</f>
        <v>#REF!</v>
      </c>
      <c r="DT226" s="112"/>
      <c r="DU226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6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6" s="108"/>
      <c r="DX226" s="108">
        <f>'R P -4'!CT226</f>
        <v>0</v>
      </c>
      <c r="DY226" s="108" t="e">
        <f>AVERAGE('Reflection -3'!CO226,'Reflection -2'!CN226,'R P -4'!CT226,'R P - 3'!CS226,'R P- 2'!CS226,#REF!)</f>
        <v>#REF!</v>
      </c>
      <c r="DZ226" s="108" t="e">
        <f>AVERAGE('Reflection -3'!CP226,'Reflection -2'!CO226,'R P- 2'!CT226,#REF!)</f>
        <v>#REF!</v>
      </c>
    </row>
    <row r="227" spans="1:130" ht="23.1" customHeight="1" x14ac:dyDescent="0.3">
      <c r="A227" s="5">
        <v>224</v>
      </c>
      <c r="B227" s="5" t="s">
        <v>480</v>
      </c>
      <c r="C227" s="14" t="s">
        <v>481</v>
      </c>
      <c r="D227" s="5" t="s">
        <v>449</v>
      </c>
      <c r="E227" s="5" t="s">
        <v>288</v>
      </c>
      <c r="F227" s="5" t="str">
        <f>REPT(CHAR(160),10)&amp;Table1104611172[[#This Row],[Column1]]</f>
        <v>          D</v>
      </c>
      <c r="G227" s="108"/>
      <c r="H227" s="108">
        <f>'RP 1'!Q226</f>
        <v>3</v>
      </c>
      <c r="I227" s="108">
        <f>'RP 1'!W226</f>
        <v>3</v>
      </c>
      <c r="J227" s="108" t="e">
        <f>'RP 1'!#REF!</f>
        <v>#REF!</v>
      </c>
      <c r="K227" s="108" t="e">
        <f>'RP 1'!#REF!</f>
        <v>#REF!</v>
      </c>
      <c r="L227" s="108"/>
      <c r="M227" s="108">
        <f>'RP 1'!AU226</f>
        <v>3</v>
      </c>
      <c r="N227" s="108">
        <f>'RP 1'!AZ226</f>
        <v>3</v>
      </c>
      <c r="O227" s="108">
        <f>'RP 1'!BG226</f>
        <v>0</v>
      </c>
      <c r="P227" s="111"/>
      <c r="Q227" s="108"/>
      <c r="R227" s="108" t="str">
        <f>'R P- 2'!Q226</f>
        <v>0</v>
      </c>
      <c r="S227" s="108" t="str">
        <f>'R P- 2'!W226</f>
        <v>0</v>
      </c>
      <c r="T227" s="108" t="str">
        <f>'R P- 2'!AC226</f>
        <v>0</v>
      </c>
      <c r="U227" s="108" t="str">
        <f>'R P- 2'!AI226</f>
        <v>0</v>
      </c>
      <c r="V227" s="108"/>
      <c r="W227" s="108" t="str">
        <f>'R P- 2'!AU226</f>
        <v>0</v>
      </c>
      <c r="X227" s="108" t="str">
        <f>'R P- 2'!BA226</f>
        <v>0</v>
      </c>
      <c r="Y227" s="108" t="str">
        <f>'R P- 2'!BG226</f>
        <v>0</v>
      </c>
      <c r="Z227" s="111"/>
      <c r="AA227" s="108"/>
      <c r="AB227" s="108" t="str">
        <f>'R P - 3'!Q226</f>
        <v>0</v>
      </c>
      <c r="AC227" s="108" t="str">
        <f>'R P - 3'!W226</f>
        <v>0</v>
      </c>
      <c r="AD227" s="108">
        <f>'R P - 3'!AC226</f>
        <v>0</v>
      </c>
      <c r="AE227" s="108" t="str">
        <f>'R P - 3'!AI226</f>
        <v>0</v>
      </c>
      <c r="AF227" s="108"/>
      <c r="AG227" s="110" t="str">
        <f>'R P - 3'!AU226</f>
        <v>0</v>
      </c>
      <c r="AH227" s="110" t="str">
        <f>'R P - 3'!BA226</f>
        <v>0</v>
      </c>
      <c r="AI227" s="108" t="str">
        <f>'R P - 3'!BG226</f>
        <v>0</v>
      </c>
      <c r="AJ227" s="111"/>
      <c r="AK227" s="108"/>
      <c r="AL227" s="108" t="str">
        <f>'R P -4'!Q226</f>
        <v>0</v>
      </c>
      <c r="AM227" s="108" t="str">
        <f>'R P -4'!W226</f>
        <v>0</v>
      </c>
      <c r="AN227" s="108" t="str">
        <f>'R P -4'!AC226</f>
        <v>0</v>
      </c>
      <c r="AO227" s="108" t="str">
        <f>'R P -4'!AI226</f>
        <v>0</v>
      </c>
      <c r="AP227" s="108"/>
      <c r="AQ227" s="108" t="str">
        <f>'R P -4'!AU226</f>
        <v>0</v>
      </c>
      <c r="AR227" s="108" t="str">
        <f>'R P -4'!BA226</f>
        <v>0</v>
      </c>
      <c r="AS227" s="108" t="str">
        <f>'R P -4'!BG226</f>
        <v>0</v>
      </c>
      <c r="AT227" s="111"/>
      <c r="AU227" s="108"/>
      <c r="AV227" s="108" t="str">
        <f>'Reflection -1 '!R226</f>
        <v>0</v>
      </c>
      <c r="AW227" s="108"/>
      <c r="AX227" s="108"/>
      <c r="AY227" s="108"/>
      <c r="AZ227" s="108"/>
      <c r="BA227" s="110"/>
      <c r="BB227" s="110" t="str">
        <f>'Reflection -1 '!BB226</f>
        <v>0</v>
      </c>
      <c r="BC227" s="111"/>
      <c r="BD227" s="108"/>
      <c r="BE227" s="108">
        <f>'Reflection -2'!Q226</f>
        <v>2.6666666666666665</v>
      </c>
      <c r="BF227" s="108"/>
      <c r="BG227" s="108"/>
      <c r="BH227" s="108"/>
      <c r="BI227" s="108"/>
      <c r="BJ227" s="108"/>
      <c r="BK227" s="108">
        <f>'Reflection -2'!BA226</f>
        <v>3</v>
      </c>
      <c r="BL227" s="111"/>
      <c r="BM227" s="108"/>
      <c r="BN227" s="108">
        <f>'Reflection -3'!Q226</f>
        <v>2.6666666666666665</v>
      </c>
      <c r="BO227" s="108"/>
      <c r="BP227" s="108"/>
      <c r="BQ227" s="108"/>
      <c r="BR227" s="108"/>
      <c r="BS227" s="108"/>
      <c r="BT227" s="108">
        <f>'Reflection -3'!BA226</f>
        <v>2</v>
      </c>
      <c r="BU227" s="111"/>
      <c r="BV227" s="108"/>
      <c r="BW227" s="108">
        <f>'Reflection -3'!Q226</f>
        <v>2.6666666666666665</v>
      </c>
      <c r="BX227" s="108"/>
      <c r="BY227" s="108"/>
      <c r="BZ227" s="108"/>
      <c r="CA227" s="108"/>
      <c r="CB227" s="108"/>
      <c r="CC227" s="108">
        <f>'Reflection -4'!BA226</f>
        <v>3</v>
      </c>
      <c r="CD227" s="111"/>
      <c r="CE227" s="108"/>
      <c r="CF227" s="108"/>
      <c r="CG227" s="108"/>
      <c r="CH227" s="108">
        <f>Table121516589[[#This Row],[Column30]]</f>
        <v>0</v>
      </c>
      <c r="CI227" s="108"/>
      <c r="CJ227" s="108"/>
      <c r="CK227" s="108">
        <f>Table121516589[[#This Row],[Column48]]</f>
        <v>0</v>
      </c>
      <c r="CL227" s="108">
        <f>Table121516589[[#This Row],[Column54]]</f>
        <v>0</v>
      </c>
      <c r="CM227" s="111"/>
      <c r="CN227" s="108"/>
      <c r="CO227" s="108"/>
      <c r="CP227" s="108"/>
      <c r="CQ227" s="108" t="e">
        <f>#REF!</f>
        <v>#REF!</v>
      </c>
      <c r="CR227" s="108"/>
      <c r="CS227" s="108"/>
      <c r="CT227" s="108" t="e">
        <f>#REF!</f>
        <v>#REF!</v>
      </c>
      <c r="CU227" s="108" t="e">
        <f>#REF!</f>
        <v>#REF!</v>
      </c>
      <c r="CV227" s="116"/>
      <c r="CW227" s="108"/>
      <c r="CX227" s="108"/>
      <c r="CY227" s="108"/>
      <c r="CZ227" s="108" t="e">
        <f>#REF!</f>
        <v>#REF!</v>
      </c>
      <c r="DA227" s="108"/>
      <c r="DB227" s="108"/>
      <c r="DC227" s="108" t="e">
        <f>#REF!</f>
        <v>#REF!</v>
      </c>
      <c r="DD227" s="108" t="e">
        <f>#REF!</f>
        <v>#REF!</v>
      </c>
      <c r="DE227" s="116"/>
      <c r="DF227" s="108"/>
      <c r="DG227" s="108"/>
      <c r="DH227" s="108"/>
      <c r="DI227" s="108">
        <f>'D W-4'!AS225</f>
        <v>0</v>
      </c>
      <c r="DJ227" s="108"/>
      <c r="DK227" s="108"/>
      <c r="DL227" s="108"/>
      <c r="DM227" s="108" t="e">
        <f>#REF!</f>
        <v>#REF!</v>
      </c>
      <c r="DN227" s="116"/>
      <c r="DO227" s="112">
        <v>0</v>
      </c>
      <c r="DP227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2.7499999999999996</v>
      </c>
      <c r="DQ227" s="108">
        <f>AVERAGE(Table1104611172[[#This Row],[Column4]],Table1104611172[[#This Row],[Column13]],Table1104611172[[#This Row],[Column22]],Table1104611172[[#This Row],[Column31]])</f>
        <v>3</v>
      </c>
      <c r="DR227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7" s="108" t="e">
        <f>AVERAGE(Table1104611172[[#This Row],[Column6]],Table1104611172[[#This Row],[Column15]],Table1104611172[[#This Row],[Column24]],Table1104611172[[#This Row],[Column33]])</f>
        <v>#REF!</v>
      </c>
      <c r="DT227" s="112"/>
      <c r="DU227" s="108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7" s="108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7" s="108"/>
      <c r="DX227" s="108">
        <f>'R P -4'!CT227</f>
        <v>0</v>
      </c>
      <c r="DY227" s="107" t="e">
        <f>AVERAGE('Reflection -3'!CO227,'Reflection -2'!CN227,'R P -4'!CT227,'R P - 3'!CS227,'R P- 2'!CS227,#REF!)</f>
        <v>#REF!</v>
      </c>
      <c r="DZ227" s="107" t="e">
        <f>AVERAGE('Reflection -3'!CP227,'Reflection -2'!CO227,'R P- 2'!CT227,#REF!)</f>
        <v>#REF!</v>
      </c>
    </row>
    <row r="228" spans="1:130" ht="23.1" customHeight="1" x14ac:dyDescent="0.3">
      <c r="A228" s="5">
        <v>225</v>
      </c>
      <c r="B228" s="5" t="s">
        <v>482</v>
      </c>
      <c r="C228" s="14" t="s">
        <v>539</v>
      </c>
      <c r="D228" s="5" t="s">
        <v>449</v>
      </c>
      <c r="E228" s="5" t="s">
        <v>288</v>
      </c>
      <c r="F228" s="5" t="str">
        <f>REPT(CHAR(160),10)&amp;Table1104611172[[#This Row],[Column1]]</f>
        <v>          D</v>
      </c>
      <c r="G228" s="107"/>
      <c r="H228" s="107">
        <f>'RP 1'!Q227</f>
        <v>3.4</v>
      </c>
      <c r="I228" s="107">
        <f>'RP 1'!W227</f>
        <v>3</v>
      </c>
      <c r="J228" s="107" t="e">
        <f>'RP 1'!#REF!</f>
        <v>#REF!</v>
      </c>
      <c r="K228" s="107" t="e">
        <f>'RP 1'!#REF!</f>
        <v>#REF!</v>
      </c>
      <c r="L228" s="107"/>
      <c r="M228" s="107">
        <f>'RP 1'!AU227</f>
        <v>3</v>
      </c>
      <c r="N228" s="107">
        <f>'RP 1'!AZ227</f>
        <v>3</v>
      </c>
      <c r="O228" s="107">
        <f>'RP 1'!BG227</f>
        <v>0</v>
      </c>
      <c r="P228" s="113"/>
      <c r="Q228" s="107"/>
      <c r="R228" s="107" t="str">
        <f>'R P- 2'!Q227</f>
        <v>0</v>
      </c>
      <c r="S228" s="107" t="str">
        <f>'R P- 2'!W227</f>
        <v>0</v>
      </c>
      <c r="T228" s="107" t="str">
        <f>'R P- 2'!AC227</f>
        <v>0</v>
      </c>
      <c r="U228" s="107" t="str">
        <f>'R P- 2'!AI227</f>
        <v>0</v>
      </c>
      <c r="V228" s="107"/>
      <c r="W228" s="107" t="str">
        <f>'R P- 2'!AU227</f>
        <v>0</v>
      </c>
      <c r="X228" s="107" t="str">
        <f>'R P- 2'!BA227</f>
        <v>0</v>
      </c>
      <c r="Y228" s="107" t="str">
        <f>'R P- 2'!BG227</f>
        <v>0</v>
      </c>
      <c r="Z228" s="113"/>
      <c r="AA228" s="107"/>
      <c r="AB228" s="107" t="str">
        <f>'R P - 3'!Q227</f>
        <v>0</v>
      </c>
      <c r="AC228" s="107" t="str">
        <f>'R P - 3'!W227</f>
        <v>0</v>
      </c>
      <c r="AD228" s="107">
        <f>'R P - 3'!AC227</f>
        <v>0</v>
      </c>
      <c r="AE228" s="107" t="str">
        <f>'R P - 3'!AI227</f>
        <v>0</v>
      </c>
      <c r="AF228" s="107"/>
      <c r="AG228" s="112" t="str">
        <f>'R P - 3'!AU227</f>
        <v>0</v>
      </c>
      <c r="AH228" s="112" t="str">
        <f>'R P - 3'!BA227</f>
        <v>0</v>
      </c>
      <c r="AI228" s="107" t="str">
        <f>'R P - 3'!BG227</f>
        <v>0</v>
      </c>
      <c r="AJ228" s="113"/>
      <c r="AK228" s="107"/>
      <c r="AL228" s="107" t="str">
        <f>'R P -4'!Q227</f>
        <v>0</v>
      </c>
      <c r="AM228" s="107" t="str">
        <f>'R P -4'!W227</f>
        <v>0</v>
      </c>
      <c r="AN228" s="107" t="str">
        <f>'R P -4'!AC227</f>
        <v>0</v>
      </c>
      <c r="AO228" s="107" t="str">
        <f>'R P -4'!AI227</f>
        <v>0</v>
      </c>
      <c r="AP228" s="107"/>
      <c r="AQ228" s="107" t="str">
        <f>'R P -4'!AU227</f>
        <v>0</v>
      </c>
      <c r="AR228" s="107" t="str">
        <f>'R P -4'!BA227</f>
        <v>0</v>
      </c>
      <c r="AS228" s="107" t="str">
        <f>'R P -4'!BG227</f>
        <v>0</v>
      </c>
      <c r="AT228" s="113"/>
      <c r="AU228" s="107"/>
      <c r="AV228" s="107" t="str">
        <f>'Reflection -1 '!R227</f>
        <v>0</v>
      </c>
      <c r="AW228" s="107"/>
      <c r="AX228" s="107"/>
      <c r="AY228" s="107"/>
      <c r="AZ228" s="107"/>
      <c r="BA228" s="112"/>
      <c r="BB228" s="112" t="str">
        <f>'Reflection -1 '!BB227</f>
        <v>0</v>
      </c>
      <c r="BC228" s="113"/>
      <c r="BD228" s="107"/>
      <c r="BE228" s="107">
        <f>'Reflection -2'!Q227</f>
        <v>2.6666666666666665</v>
      </c>
      <c r="BF228" s="107"/>
      <c r="BG228" s="107"/>
      <c r="BH228" s="107"/>
      <c r="BI228" s="107"/>
      <c r="BJ228" s="107"/>
      <c r="BK228" s="107">
        <f>'Reflection -2'!BA227</f>
        <v>3</v>
      </c>
      <c r="BL228" s="113"/>
      <c r="BM228" s="107"/>
      <c r="BN228" s="107">
        <f>'Reflection -3'!Q227</f>
        <v>2</v>
      </c>
      <c r="BO228" s="107"/>
      <c r="BP228" s="107"/>
      <c r="BQ228" s="107"/>
      <c r="BR228" s="107"/>
      <c r="BS228" s="107"/>
      <c r="BT228" s="107">
        <f>'Reflection -3'!BA227</f>
        <v>1.3333333333333333</v>
      </c>
      <c r="BU228" s="113"/>
      <c r="BV228" s="107"/>
      <c r="BW228" s="107">
        <f>'Reflection -3'!Q227</f>
        <v>2</v>
      </c>
      <c r="BX228" s="107"/>
      <c r="BY228" s="107"/>
      <c r="BZ228" s="107"/>
      <c r="CA228" s="107"/>
      <c r="CB228" s="107"/>
      <c r="CC228" s="107">
        <f>'Reflection -4'!BA227</f>
        <v>3</v>
      </c>
      <c r="CD228" s="113"/>
      <c r="CE228" s="107"/>
      <c r="CF228" s="107"/>
      <c r="CG228" s="107"/>
      <c r="CH228" s="107">
        <f>Table121516589[[#This Row],[Column30]]</f>
        <v>0</v>
      </c>
      <c r="CI228" s="107"/>
      <c r="CJ228" s="107"/>
      <c r="CK228" s="107">
        <f>Table121516589[[#This Row],[Column48]]</f>
        <v>0</v>
      </c>
      <c r="CL228" s="107">
        <f>Table121516589[[#This Row],[Column54]]</f>
        <v>0</v>
      </c>
      <c r="CM228" s="113"/>
      <c r="CN228" s="107"/>
      <c r="CO228" s="107"/>
      <c r="CP228" s="107"/>
      <c r="CQ228" s="107" t="e">
        <f>#REF!</f>
        <v>#REF!</v>
      </c>
      <c r="CR228" s="107"/>
      <c r="CS228" s="107"/>
      <c r="CT228" s="107" t="e">
        <f>#REF!</f>
        <v>#REF!</v>
      </c>
      <c r="CU228" s="107" t="e">
        <f>#REF!</f>
        <v>#REF!</v>
      </c>
      <c r="CV228" s="109"/>
      <c r="CW228" s="107"/>
      <c r="CX228" s="107"/>
      <c r="CY228" s="107"/>
      <c r="CZ228" s="107" t="e">
        <f>#REF!</f>
        <v>#REF!</v>
      </c>
      <c r="DA228" s="107"/>
      <c r="DB228" s="107"/>
      <c r="DC228" s="107" t="e">
        <f>#REF!</f>
        <v>#REF!</v>
      </c>
      <c r="DD228" s="107" t="e">
        <f>#REF!</f>
        <v>#REF!</v>
      </c>
      <c r="DE228" s="109"/>
      <c r="DF228" s="107"/>
      <c r="DG228" s="107"/>
      <c r="DH228" s="107"/>
      <c r="DI228" s="107">
        <f>'D W-4'!AS226</f>
        <v>0</v>
      </c>
      <c r="DJ228" s="107"/>
      <c r="DK228" s="107"/>
      <c r="DL228" s="107"/>
      <c r="DM228" s="107" t="e">
        <f>#REF!</f>
        <v>#REF!</v>
      </c>
      <c r="DN228" s="109"/>
      <c r="DO228" s="112">
        <v>0</v>
      </c>
      <c r="DP228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2.5166666666666666</v>
      </c>
      <c r="DQ228" s="107">
        <f>AVERAGE(Table1104611172[[#This Row],[Column4]],Table1104611172[[#This Row],[Column13]],Table1104611172[[#This Row],[Column22]],Table1104611172[[#This Row],[Column31]])</f>
        <v>3</v>
      </c>
      <c r="DR228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8" s="107" t="e">
        <f>AVERAGE(Table1104611172[[#This Row],[Column6]],Table1104611172[[#This Row],[Column15]],Table1104611172[[#This Row],[Column24]],Table1104611172[[#This Row],[Column33]])</f>
        <v>#REF!</v>
      </c>
      <c r="DT228" s="112"/>
      <c r="DU228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8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8" s="108"/>
      <c r="DX228" s="108">
        <f>'R P -4'!CT228</f>
        <v>0</v>
      </c>
      <c r="DY228" s="108" t="e">
        <f>AVERAGE('Reflection -3'!CO228,'Reflection -2'!CN228,'R P -4'!CT228,'R P - 3'!CS228,'R P- 2'!CS228,#REF!)</f>
        <v>#REF!</v>
      </c>
      <c r="DZ228" s="108" t="e">
        <f>AVERAGE('Reflection -3'!CP228,'Reflection -2'!CO228,'R P- 2'!CT228,#REF!)</f>
        <v>#REF!</v>
      </c>
    </row>
    <row r="229" spans="1:130" ht="23.1" customHeight="1" x14ac:dyDescent="0.3">
      <c r="A229" s="5">
        <v>226</v>
      </c>
      <c r="B229" s="5" t="s">
        <v>483</v>
      </c>
      <c r="C229" s="14" t="s">
        <v>484</v>
      </c>
      <c r="D229" s="5" t="s">
        <v>449</v>
      </c>
      <c r="E229" s="5" t="s">
        <v>288</v>
      </c>
      <c r="F229" s="5" t="str">
        <f>REPT(CHAR(160),10)&amp;Table1104611172[[#This Row],[Column1]]</f>
        <v>          D</v>
      </c>
      <c r="G229" s="108"/>
      <c r="H229" s="108">
        <f>'RP 1'!Q228</f>
        <v>2.8</v>
      </c>
      <c r="I229" s="108">
        <f>'RP 1'!W228</f>
        <v>3</v>
      </c>
      <c r="J229" s="108" t="e">
        <f>'RP 1'!#REF!</f>
        <v>#REF!</v>
      </c>
      <c r="K229" s="108" t="e">
        <f>'RP 1'!#REF!</f>
        <v>#REF!</v>
      </c>
      <c r="L229" s="108"/>
      <c r="M229" s="108">
        <f>'RP 1'!AU228</f>
        <v>3</v>
      </c>
      <c r="N229" s="108">
        <f>'RP 1'!AZ228</f>
        <v>3</v>
      </c>
      <c r="O229" s="108">
        <f>'RP 1'!BG228</f>
        <v>0</v>
      </c>
      <c r="P229" s="115"/>
      <c r="Q229" s="108"/>
      <c r="R229" s="108" t="str">
        <f>'R P- 2'!Q228</f>
        <v>0</v>
      </c>
      <c r="S229" s="108" t="str">
        <f>'R P- 2'!W228</f>
        <v>0</v>
      </c>
      <c r="T229" s="108" t="str">
        <f>'R P- 2'!AC228</f>
        <v>0</v>
      </c>
      <c r="U229" s="108" t="str">
        <f>'R P- 2'!AI228</f>
        <v>0</v>
      </c>
      <c r="V229" s="108"/>
      <c r="W229" s="108" t="str">
        <f>'R P- 2'!AU228</f>
        <v>0</v>
      </c>
      <c r="X229" s="108" t="str">
        <f>'R P- 2'!BA228</f>
        <v>0</v>
      </c>
      <c r="Y229" s="108" t="str">
        <f>'R P- 2'!BG228</f>
        <v>0</v>
      </c>
      <c r="Z229" s="115"/>
      <c r="AA229" s="108"/>
      <c r="AB229" s="108" t="str">
        <f>'R P - 3'!Q228</f>
        <v>0</v>
      </c>
      <c r="AC229" s="108" t="str">
        <f>'R P - 3'!W228</f>
        <v>0</v>
      </c>
      <c r="AD229" s="108">
        <f>'R P - 3'!AC228</f>
        <v>0</v>
      </c>
      <c r="AE229" s="108" t="str">
        <f>'R P - 3'!AI228</f>
        <v>0</v>
      </c>
      <c r="AF229" s="108"/>
      <c r="AG229" s="114" t="str">
        <f>'R P - 3'!AU228</f>
        <v>0</v>
      </c>
      <c r="AH229" s="114" t="str">
        <f>'R P - 3'!BA228</f>
        <v>0</v>
      </c>
      <c r="AI229" s="108" t="str">
        <f>'R P - 3'!BG228</f>
        <v>0</v>
      </c>
      <c r="AJ229" s="115"/>
      <c r="AK229" s="108"/>
      <c r="AL229" s="108" t="str">
        <f>'R P -4'!Q228</f>
        <v>0</v>
      </c>
      <c r="AM229" s="108" t="str">
        <f>'R P -4'!W228</f>
        <v>0</v>
      </c>
      <c r="AN229" s="108" t="str">
        <f>'R P -4'!AC228</f>
        <v>0</v>
      </c>
      <c r="AO229" s="108" t="str">
        <f>'R P -4'!AI228</f>
        <v>0</v>
      </c>
      <c r="AP229" s="108"/>
      <c r="AQ229" s="108" t="str">
        <f>'R P -4'!AU228</f>
        <v>0</v>
      </c>
      <c r="AR229" s="108" t="str">
        <f>'R P -4'!BA228</f>
        <v>0</v>
      </c>
      <c r="AS229" s="108" t="str">
        <f>'R P -4'!BG228</f>
        <v>0</v>
      </c>
      <c r="AT229" s="115"/>
      <c r="AU229" s="108"/>
      <c r="AV229" s="108" t="str">
        <f>'Reflection -1 '!R228</f>
        <v>0</v>
      </c>
      <c r="AW229" s="108"/>
      <c r="AX229" s="108"/>
      <c r="AY229" s="108"/>
      <c r="AZ229" s="108"/>
      <c r="BA229" s="114"/>
      <c r="BB229" s="114" t="str">
        <f>'Reflection -1 '!BB228</f>
        <v>0</v>
      </c>
      <c r="BC229" s="115"/>
      <c r="BD229" s="108"/>
      <c r="BE229" s="108">
        <f>'Reflection -2'!Q228</f>
        <v>3</v>
      </c>
      <c r="BF229" s="108"/>
      <c r="BG229" s="108"/>
      <c r="BH229" s="108"/>
      <c r="BI229" s="108"/>
      <c r="BJ229" s="108"/>
      <c r="BK229" s="108">
        <f>'Reflection -2'!BA228</f>
        <v>3</v>
      </c>
      <c r="BL229" s="115"/>
      <c r="BM229" s="108"/>
      <c r="BN229" s="108">
        <f>'Reflection -3'!Q228</f>
        <v>3</v>
      </c>
      <c r="BO229" s="108"/>
      <c r="BP229" s="108"/>
      <c r="BQ229" s="108"/>
      <c r="BR229" s="108"/>
      <c r="BS229" s="108"/>
      <c r="BT229" s="108">
        <f>'Reflection -3'!BA228</f>
        <v>2</v>
      </c>
      <c r="BU229" s="115"/>
      <c r="BV229" s="108"/>
      <c r="BW229" s="108">
        <f>'Reflection -3'!Q228</f>
        <v>3</v>
      </c>
      <c r="BX229" s="108"/>
      <c r="BY229" s="108"/>
      <c r="BZ229" s="108"/>
      <c r="CA229" s="108"/>
      <c r="CB229" s="108"/>
      <c r="CC229" s="108">
        <f>'Reflection -4'!BA228</f>
        <v>3</v>
      </c>
      <c r="CD229" s="115"/>
      <c r="CE229" s="108"/>
      <c r="CF229" s="108"/>
      <c r="CG229" s="108"/>
      <c r="CH229" s="108">
        <f>Table121516589[[#This Row],[Column30]]</f>
        <v>0</v>
      </c>
      <c r="CI229" s="108"/>
      <c r="CJ229" s="108"/>
      <c r="CK229" s="108">
        <f>Table121516589[[#This Row],[Column48]]</f>
        <v>0</v>
      </c>
      <c r="CL229" s="108">
        <f>Table121516589[[#This Row],[Column54]]</f>
        <v>0</v>
      </c>
      <c r="CM229" s="115"/>
      <c r="CN229" s="108"/>
      <c r="CO229" s="108"/>
      <c r="CP229" s="108"/>
      <c r="CQ229" s="108" t="e">
        <f>#REF!</f>
        <v>#REF!</v>
      </c>
      <c r="CR229" s="108"/>
      <c r="CS229" s="108"/>
      <c r="CT229" s="108" t="e">
        <f>#REF!</f>
        <v>#REF!</v>
      </c>
      <c r="CU229" s="108" t="e">
        <f>#REF!</f>
        <v>#REF!</v>
      </c>
      <c r="CV229" s="120"/>
      <c r="CW229" s="108"/>
      <c r="CX229" s="108"/>
      <c r="CY229" s="108"/>
      <c r="CZ229" s="108" t="e">
        <f>#REF!</f>
        <v>#REF!</v>
      </c>
      <c r="DA229" s="108"/>
      <c r="DB229" s="108"/>
      <c r="DC229" s="108" t="e">
        <f>#REF!</f>
        <v>#REF!</v>
      </c>
      <c r="DD229" s="108" t="e">
        <f>#REF!</f>
        <v>#REF!</v>
      </c>
      <c r="DE229" s="120"/>
      <c r="DF229" s="108"/>
      <c r="DG229" s="108"/>
      <c r="DH229" s="108"/>
      <c r="DI229" s="108">
        <f>'D W-4'!AS227</f>
        <v>0</v>
      </c>
      <c r="DJ229" s="108"/>
      <c r="DK229" s="108"/>
      <c r="DL229" s="108"/>
      <c r="DM229" s="108" t="e">
        <f>#REF!</f>
        <v>#REF!</v>
      </c>
      <c r="DN229" s="120"/>
      <c r="DO229" s="112">
        <v>0</v>
      </c>
      <c r="DP229" s="108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2.95</v>
      </c>
      <c r="DQ229" s="108">
        <f>AVERAGE(Table1104611172[[#This Row],[Column4]],Table1104611172[[#This Row],[Column13]],Table1104611172[[#This Row],[Column22]],Table1104611172[[#This Row],[Column31]])</f>
        <v>3</v>
      </c>
      <c r="DR229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29" s="108" t="e">
        <f>AVERAGE(Table1104611172[[#This Row],[Column6]],Table1104611172[[#This Row],[Column15]],Table1104611172[[#This Row],[Column24]],Table1104611172[[#This Row],[Column33]])</f>
        <v>#REF!</v>
      </c>
      <c r="DT229" s="112"/>
      <c r="DU229" s="121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29" s="121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29" s="108"/>
      <c r="DX229" s="108">
        <f>'R P -4'!CT229</f>
        <v>0</v>
      </c>
      <c r="DY229" s="107" t="e">
        <f>AVERAGE('Reflection -3'!CO229,'Reflection -2'!CN229,'R P -4'!CT229,'R P - 3'!CS229,'R P- 2'!CS229,#REF!)</f>
        <v>#REF!</v>
      </c>
      <c r="DZ229" s="107" t="e">
        <f>AVERAGE('Reflection -3'!CP229,'Reflection -2'!CO229,'R P- 2'!CT229,#REF!)</f>
        <v>#REF!</v>
      </c>
    </row>
    <row r="230" spans="1:130" ht="23.1" customHeight="1" x14ac:dyDescent="0.3">
      <c r="A230" s="5">
        <v>227</v>
      </c>
      <c r="B230" s="5" t="s">
        <v>485</v>
      </c>
      <c r="C230" s="14" t="s">
        <v>486</v>
      </c>
      <c r="D230" s="5" t="s">
        <v>449</v>
      </c>
      <c r="E230" s="5" t="s">
        <v>288</v>
      </c>
      <c r="F230" s="5" t="str">
        <f>REPT(CHAR(160),10)&amp;Table1104611172[[#This Row],[Column1]]</f>
        <v>          D</v>
      </c>
      <c r="G230" s="107"/>
      <c r="H230" s="107">
        <f>'RP 1'!Q229</f>
        <v>3</v>
      </c>
      <c r="I230" s="107">
        <f>'RP 1'!W229</f>
        <v>3</v>
      </c>
      <c r="J230" s="107" t="e">
        <f>'RP 1'!#REF!</f>
        <v>#REF!</v>
      </c>
      <c r="K230" s="107" t="e">
        <f>'RP 1'!#REF!</f>
        <v>#REF!</v>
      </c>
      <c r="L230" s="107"/>
      <c r="M230" s="107">
        <f>'RP 1'!AU229</f>
        <v>3</v>
      </c>
      <c r="N230" s="107">
        <f>'RP 1'!AZ229</f>
        <v>3</v>
      </c>
      <c r="O230" s="107">
        <f>'RP 1'!BG229</f>
        <v>0</v>
      </c>
      <c r="P230" s="109"/>
      <c r="Q230" s="107"/>
      <c r="R230" s="107">
        <f>'R P- 2'!Q229</f>
        <v>2.2000000000000002</v>
      </c>
      <c r="S230" s="107">
        <f>'R P- 2'!W229</f>
        <v>3.6666666666666665</v>
      </c>
      <c r="T230" s="107">
        <f>'R P- 2'!AC229</f>
        <v>2.5</v>
      </c>
      <c r="U230" s="107">
        <f>'R P- 2'!AI229</f>
        <v>3</v>
      </c>
      <c r="V230" s="107"/>
      <c r="W230" s="107">
        <f>'R P- 2'!AU229</f>
        <v>4</v>
      </c>
      <c r="X230" s="107">
        <f>'R P- 2'!BA229</f>
        <v>2.6666666666666665</v>
      </c>
      <c r="Y230" s="107">
        <f>'R P- 2'!BG229</f>
        <v>3</v>
      </c>
      <c r="Z230" s="109"/>
      <c r="AA230" s="107"/>
      <c r="AB230" s="107">
        <f>'R P - 3'!Q229</f>
        <v>2.8</v>
      </c>
      <c r="AC230" s="107">
        <f>'R P - 3'!W229</f>
        <v>2</v>
      </c>
      <c r="AD230" s="107">
        <f>'R P - 3'!AC229</f>
        <v>1</v>
      </c>
      <c r="AE230" s="107">
        <f>'R P - 3'!AI229</f>
        <v>1.3333333333333333</v>
      </c>
      <c r="AF230" s="107"/>
      <c r="AG230" s="107">
        <f>'R P - 3'!AU229</f>
        <v>2</v>
      </c>
      <c r="AH230" s="107">
        <f>'R P - 3'!BA229</f>
        <v>2</v>
      </c>
      <c r="AI230" s="107">
        <f>'R P - 3'!BG229</f>
        <v>2</v>
      </c>
      <c r="AJ230" s="109"/>
      <c r="AK230" s="107"/>
      <c r="AL230" s="107">
        <f>'R P -4'!Q229</f>
        <v>2.4</v>
      </c>
      <c r="AM230" s="107">
        <f>'R P -4'!W229</f>
        <v>2</v>
      </c>
      <c r="AN230" s="107">
        <f>'R P -4'!AC229</f>
        <v>2</v>
      </c>
      <c r="AO230" s="107">
        <f>'R P -4'!AI229</f>
        <v>4</v>
      </c>
      <c r="AP230" s="107"/>
      <c r="AQ230" s="107">
        <f>'R P -4'!AU229</f>
        <v>2.3333333333333335</v>
      </c>
      <c r="AR230" s="107">
        <f>'R P -4'!BA229</f>
        <v>3</v>
      </c>
      <c r="AS230" s="107">
        <f>'R P -4'!BG229</f>
        <v>2</v>
      </c>
      <c r="AT230" s="109"/>
      <c r="AU230" s="107"/>
      <c r="AV230" s="107" t="str">
        <f>'Reflection -1 '!R229</f>
        <v>0</v>
      </c>
      <c r="AW230" s="107"/>
      <c r="AX230" s="107"/>
      <c r="AY230" s="107"/>
      <c r="AZ230" s="107"/>
      <c r="BA230" s="107"/>
      <c r="BB230" s="107" t="str">
        <f>'Reflection -1 '!BB229</f>
        <v>0</v>
      </c>
      <c r="BC230" s="109"/>
      <c r="BD230" s="107"/>
      <c r="BE230" s="107">
        <f>'Reflection -2'!Q229</f>
        <v>4</v>
      </c>
      <c r="BF230" s="107"/>
      <c r="BG230" s="107"/>
      <c r="BH230" s="107"/>
      <c r="BI230" s="107"/>
      <c r="BJ230" s="107"/>
      <c r="BK230" s="107">
        <f>'Reflection -2'!BA229</f>
        <v>3</v>
      </c>
      <c r="BL230" s="109"/>
      <c r="BM230" s="107"/>
      <c r="BN230" s="107">
        <f>'Reflection -3'!Q229</f>
        <v>4</v>
      </c>
      <c r="BO230" s="107"/>
      <c r="BP230" s="107"/>
      <c r="BQ230" s="107"/>
      <c r="BR230" s="107"/>
      <c r="BS230" s="107"/>
      <c r="BT230" s="107">
        <f>'Reflection -3'!BA229</f>
        <v>2</v>
      </c>
      <c r="BU230" s="109"/>
      <c r="BV230" s="107"/>
      <c r="BW230" s="107">
        <f>'Reflection -3'!Q229</f>
        <v>4</v>
      </c>
      <c r="BX230" s="107"/>
      <c r="BY230" s="107"/>
      <c r="BZ230" s="107"/>
      <c r="CA230" s="107"/>
      <c r="CB230" s="107"/>
      <c r="CC230" s="107">
        <f>'Reflection -4'!BA229</f>
        <v>3</v>
      </c>
      <c r="CD230" s="109"/>
      <c r="CE230" s="107"/>
      <c r="CF230" s="107"/>
      <c r="CG230" s="107"/>
      <c r="CH230" s="107">
        <f>Table121516589[[#This Row],[Column30]]</f>
        <v>0</v>
      </c>
      <c r="CI230" s="107"/>
      <c r="CJ230" s="107"/>
      <c r="CK230" s="107">
        <f>Table121516589[[#This Row],[Column48]]</f>
        <v>0</v>
      </c>
      <c r="CL230" s="107">
        <f>Table121516589[[#This Row],[Column54]]</f>
        <v>0</v>
      </c>
      <c r="CM230" s="109"/>
      <c r="CN230" s="107"/>
      <c r="CO230" s="107"/>
      <c r="CP230" s="107"/>
      <c r="CQ230" s="107" t="e">
        <f>#REF!</f>
        <v>#REF!</v>
      </c>
      <c r="CR230" s="107"/>
      <c r="CS230" s="107"/>
      <c r="CT230" s="107" t="e">
        <f>#REF!</f>
        <v>#REF!</v>
      </c>
      <c r="CU230" s="107" t="e">
        <f>#REF!</f>
        <v>#REF!</v>
      </c>
      <c r="CV230" s="109"/>
      <c r="CW230" s="107"/>
      <c r="CX230" s="107"/>
      <c r="CY230" s="107"/>
      <c r="CZ230" s="107" t="e">
        <f>#REF!</f>
        <v>#REF!</v>
      </c>
      <c r="DA230" s="107"/>
      <c r="DB230" s="107"/>
      <c r="DC230" s="107" t="e">
        <f>#REF!</f>
        <v>#REF!</v>
      </c>
      <c r="DD230" s="107" t="e">
        <f>#REF!</f>
        <v>#REF!</v>
      </c>
      <c r="DE230" s="109"/>
      <c r="DF230" s="107"/>
      <c r="DG230" s="107"/>
      <c r="DH230" s="107"/>
      <c r="DI230" s="107">
        <f>'D W-4'!AS228</f>
        <v>0</v>
      </c>
      <c r="DJ230" s="107"/>
      <c r="DK230" s="107"/>
      <c r="DL230" s="107"/>
      <c r="DM230" s="107" t="e">
        <f>#REF!</f>
        <v>#REF!</v>
      </c>
      <c r="DN230" s="109"/>
      <c r="DO230" s="112">
        <v>0</v>
      </c>
      <c r="DP230" s="107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3.1999999999999997</v>
      </c>
      <c r="DQ230" s="107">
        <f>AVERAGE(Table1104611172[[#This Row],[Column4]],Table1104611172[[#This Row],[Column13]],Table1104611172[[#This Row],[Column22]],Table1104611172[[#This Row],[Column31]])</f>
        <v>2.6666666666666665</v>
      </c>
      <c r="DR230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30" s="107" t="e">
        <f>AVERAGE(Table1104611172[[#This Row],[Column6]],Table1104611172[[#This Row],[Column15]],Table1104611172[[#This Row],[Column24]],Table1104611172[[#This Row],[Column33]])</f>
        <v>#REF!</v>
      </c>
      <c r="DT230" s="112"/>
      <c r="DU230" s="107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30" s="107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30" s="108"/>
      <c r="DX230" s="108">
        <f>'R P -4'!CT230</f>
        <v>0</v>
      </c>
      <c r="DY230" s="108" t="e">
        <f>AVERAGE('Reflection -3'!CO230,'Reflection -2'!CN230,'R P -4'!CT230,'R P - 3'!CS230,'R P- 2'!CS230,#REF!)</f>
        <v>#REF!</v>
      </c>
      <c r="DZ230" s="108" t="e">
        <f>AVERAGE('Reflection -3'!CP230,'Reflection -2'!CO230,'R P- 2'!CT230,#REF!)</f>
        <v>#REF!</v>
      </c>
    </row>
    <row r="231" spans="1:130" ht="23.1" customHeight="1" x14ac:dyDescent="0.3">
      <c r="A231" s="5">
        <v>228</v>
      </c>
      <c r="B231" s="5" t="s">
        <v>540</v>
      </c>
      <c r="C231" s="14" t="s">
        <v>487</v>
      </c>
      <c r="D231" s="5" t="s">
        <v>544</v>
      </c>
      <c r="E231" s="5" t="s">
        <v>288</v>
      </c>
      <c r="F231" s="5" t="str">
        <f>REPT(CHAR(160),10)&amp;Table1104611172[[#This Row],[Column1]]</f>
        <v>          D</v>
      </c>
      <c r="G231" s="108"/>
      <c r="H231" s="108">
        <f>'RP 1'!Q230</f>
        <v>2.8</v>
      </c>
      <c r="I231" s="108">
        <f>'RP 1'!W230</f>
        <v>2</v>
      </c>
      <c r="J231" s="108" t="e">
        <f>'RP 1'!#REF!</f>
        <v>#REF!</v>
      </c>
      <c r="K231" s="108" t="e">
        <f>'RP 1'!#REF!</f>
        <v>#REF!</v>
      </c>
      <c r="L231" s="108"/>
      <c r="M231" s="108">
        <f>'RP 1'!AU230</f>
        <v>3</v>
      </c>
      <c r="N231" s="108">
        <f>'RP 1'!AZ230</f>
        <v>3</v>
      </c>
      <c r="O231" s="108">
        <f>'RP 1'!BG230</f>
        <v>0</v>
      </c>
      <c r="P231" s="116"/>
      <c r="Q231" s="108"/>
      <c r="R231" s="108" t="str">
        <f>'R P- 2'!Q230</f>
        <v>0</v>
      </c>
      <c r="S231" s="108" t="str">
        <f>'R P- 2'!W230</f>
        <v>0</v>
      </c>
      <c r="T231" s="108" t="str">
        <f>'R P- 2'!AC230</f>
        <v>0</v>
      </c>
      <c r="U231" s="108" t="str">
        <f>'R P- 2'!AI230</f>
        <v>0</v>
      </c>
      <c r="V231" s="108"/>
      <c r="W231" s="108" t="str">
        <f>'R P- 2'!AU230</f>
        <v>0</v>
      </c>
      <c r="X231" s="108" t="str">
        <f>'R P- 2'!BA230</f>
        <v>0</v>
      </c>
      <c r="Y231" s="108" t="str">
        <f>'R P- 2'!BG230</f>
        <v>0</v>
      </c>
      <c r="Z231" s="116"/>
      <c r="AA231" s="108"/>
      <c r="AB231" s="108" t="str">
        <f>'R P - 3'!Q230</f>
        <v>0</v>
      </c>
      <c r="AC231" s="108" t="str">
        <f>'R P - 3'!W230</f>
        <v>0</v>
      </c>
      <c r="AD231" s="108">
        <f>'R P - 3'!AC230</f>
        <v>0</v>
      </c>
      <c r="AE231" s="108" t="str">
        <f>'R P - 3'!AI230</f>
        <v>0</v>
      </c>
      <c r="AF231" s="108"/>
      <c r="AG231" s="108" t="str">
        <f>'R P - 3'!AU230</f>
        <v>0</v>
      </c>
      <c r="AH231" s="108" t="str">
        <f>'R P - 3'!BA230</f>
        <v>0</v>
      </c>
      <c r="AI231" s="108" t="str">
        <f>'R P - 3'!BG230</f>
        <v>0</v>
      </c>
      <c r="AJ231" s="116"/>
      <c r="AK231" s="108"/>
      <c r="AL231" s="108" t="str">
        <f>'R P -4'!Q230</f>
        <v>0</v>
      </c>
      <c r="AM231" s="108" t="str">
        <f>'R P -4'!W230</f>
        <v>0</v>
      </c>
      <c r="AN231" s="108" t="str">
        <f>'R P -4'!AC230</f>
        <v>0</v>
      </c>
      <c r="AO231" s="108" t="str">
        <f>'R P -4'!AI230</f>
        <v>0</v>
      </c>
      <c r="AP231" s="108"/>
      <c r="AQ231" s="108" t="str">
        <f>'R P -4'!AU230</f>
        <v>0</v>
      </c>
      <c r="AR231" s="108" t="str">
        <f>'R P -4'!BA230</f>
        <v>0</v>
      </c>
      <c r="AS231" s="108" t="str">
        <f>'R P -4'!BG230</f>
        <v>0</v>
      </c>
      <c r="AT231" s="116"/>
      <c r="AU231" s="108"/>
      <c r="AV231" s="108" t="str">
        <f>'Reflection -1 '!R230</f>
        <v>0</v>
      </c>
      <c r="AW231" s="108"/>
      <c r="AX231" s="108"/>
      <c r="AY231" s="108"/>
      <c r="AZ231" s="108"/>
      <c r="BA231" s="108"/>
      <c r="BB231" s="108" t="str">
        <f>'Reflection -1 '!BB230</f>
        <v>0</v>
      </c>
      <c r="BC231" s="116"/>
      <c r="BD231" s="108"/>
      <c r="BE231" s="108">
        <f>'Reflection -2'!Q230</f>
        <v>2.3333333333333335</v>
      </c>
      <c r="BF231" s="108"/>
      <c r="BG231" s="108"/>
      <c r="BH231" s="108"/>
      <c r="BI231" s="108"/>
      <c r="BJ231" s="108"/>
      <c r="BK231" s="108">
        <f>'Reflection -2'!BA230</f>
        <v>3</v>
      </c>
      <c r="BL231" s="116"/>
      <c r="BM231" s="108"/>
      <c r="BN231" s="108">
        <f>'Reflection -3'!Q230</f>
        <v>3</v>
      </c>
      <c r="BO231" s="108"/>
      <c r="BP231" s="108"/>
      <c r="BQ231" s="108"/>
      <c r="BR231" s="108"/>
      <c r="BS231" s="108"/>
      <c r="BT231" s="108">
        <f>'Reflection -3'!BA230</f>
        <v>2</v>
      </c>
      <c r="BU231" s="116"/>
      <c r="BV231" s="108"/>
      <c r="BW231" s="108">
        <f>'Reflection -3'!Q230</f>
        <v>3</v>
      </c>
      <c r="BX231" s="108"/>
      <c r="BY231" s="108"/>
      <c r="BZ231" s="108"/>
      <c r="CA231" s="108"/>
      <c r="CB231" s="108"/>
      <c r="CC231" s="108">
        <f>'Reflection -4'!BA230</f>
        <v>3</v>
      </c>
      <c r="CD231" s="116"/>
      <c r="CE231" s="108"/>
      <c r="CF231" s="108"/>
      <c r="CG231" s="108"/>
      <c r="CH231" s="108" t="e">
        <f>Table121516589[[#This Row],[Column30]]</f>
        <v>#VALUE!</v>
      </c>
      <c r="CI231" s="108"/>
      <c r="CJ231" s="108"/>
      <c r="CK231" s="108" t="e">
        <f>Table121516589[[#This Row],[Column48]]</f>
        <v>#VALUE!</v>
      </c>
      <c r="CL231" s="108" t="e">
        <f>Table121516589[[#This Row],[Column54]]</f>
        <v>#VALUE!</v>
      </c>
      <c r="CM231" s="116"/>
      <c r="CN231" s="108"/>
      <c r="CO231" s="108"/>
      <c r="CP231" s="108"/>
      <c r="CQ231" s="119" t="e">
        <f>#REF!</f>
        <v>#REF!</v>
      </c>
      <c r="CR231" s="119"/>
      <c r="CS231" s="119"/>
      <c r="CT231" s="119" t="e">
        <f>#REF!</f>
        <v>#REF!</v>
      </c>
      <c r="CU231" s="119" t="e">
        <f>#REF!</f>
        <v>#REF!</v>
      </c>
      <c r="CV231" s="122"/>
      <c r="CW231" s="119"/>
      <c r="CX231" s="119"/>
      <c r="CY231" s="119"/>
      <c r="CZ231" s="119" t="e">
        <f>#REF!</f>
        <v>#REF!</v>
      </c>
      <c r="DA231" s="119"/>
      <c r="DB231" s="119"/>
      <c r="DC231" s="119" t="e">
        <f>#REF!</f>
        <v>#REF!</v>
      </c>
      <c r="DD231" s="119" t="e">
        <f>#REF!</f>
        <v>#REF!</v>
      </c>
      <c r="DE231" s="122"/>
      <c r="DF231" s="119"/>
      <c r="DG231" s="119"/>
      <c r="DH231" s="119"/>
      <c r="DI231" s="119">
        <f>'D W-4'!AS229</f>
        <v>0</v>
      </c>
      <c r="DJ231" s="119"/>
      <c r="DK231" s="119"/>
      <c r="DL231" s="119"/>
      <c r="DM231" s="119" t="e">
        <f>#REF!</f>
        <v>#REF!</v>
      </c>
      <c r="DN231" s="122"/>
      <c r="DO231" s="112">
        <v>0</v>
      </c>
      <c r="DP231" s="119">
        <f>AVERAGE(Table1104611172[[#This Row],[Column3]],Table1104611172[[#This Row],[Column12]],Table1104611172[[#This Row],[Column21]],Table1104611172[[#This Row],[Column30]],Table1104611172[[#This Row],[Column39]],Table1104611172[[#This Row],[Column48]],Table1104611172[[#This Row],[Column57]],Table1104611172[[#This Row],[Column66]])</f>
        <v>2.7833333333333332</v>
      </c>
      <c r="DQ231" s="119">
        <f>AVERAGE(Table1104611172[[#This Row],[Column4]],Table1104611172[[#This Row],[Column13]],Table1104611172[[#This Row],[Column22]],Table1104611172[[#This Row],[Column31]])</f>
        <v>2</v>
      </c>
      <c r="DR231" s="112" t="e">
        <f>AVERAGE(Table1104611172[[#This Row],[Column104]],Table1104611172[[#This Row],[Column95]],Table1104611172[[#This Row],[Column73]],Table1104611172[[#This Row],[Column77]],Table1104611172[[#This Row],[Column32]],Table1104611172[[#This Row],[Column23]],Table1104611172[[#This Row],[Column14]],Table1104611172[[#This Row],[Column5]])</f>
        <v>#REF!</v>
      </c>
      <c r="DS231" s="119" t="e">
        <f>AVERAGE(Table1104611172[[#This Row],[Column6]],Table1104611172[[#This Row],[Column15]],Table1104611172[[#This Row],[Column24]],Table1104611172[[#This Row],[Column33]])</f>
        <v>#REF!</v>
      </c>
      <c r="DT231" s="112"/>
      <c r="DU231" s="119" t="e">
        <f>AVERAGE(Table1104611172[[#This Row],[Column98]],Table1104611172[[#This Row],[Column89]],Table1104611172[[#This Row],[Column80]],Table1104611172[[#This Row],[Column35]],Table1104611172[[#This Row],[Column26]],Table1104611172[[#This Row],[Column17]],Table1104611172[[#This Row],[Column8]])</f>
        <v>#REF!</v>
      </c>
      <c r="DV231" s="119" t="e">
        <f>AVERAGE(Table1104611172[[#This Row],[Column108]],Table1104611172[[#This Row],[Column105]],Table1104611172[[#This Row],[Column90]],Table1104611172[[#This Row],[Column81]],Table1104611172[[#This Row],[Column72]],Table1104611172[[#This Row],[Column63]],Table1104611172[[#This Row],[Column54]],Table1104611172[[#This Row],[Column45]],Table1104611172[[#This Row],[Column36]],Table1104611172[[#This Row],[Column27]],Table1104611172[[#This Row],[Column18]],Table1104611172[[#This Row],[Column9]])</f>
        <v>#REF!</v>
      </c>
      <c r="DW231" s="119"/>
      <c r="DX231" s="119">
        <f>'R P -4'!CT231</f>
        <v>0</v>
      </c>
      <c r="DY231" s="123" t="e">
        <f>AVERAGE('Reflection -3'!CO231,'Reflection -2'!CN231,'R P -4'!CT231,'R P - 3'!CS231,'R P- 2'!CS231,#REF!)</f>
        <v>#REF!</v>
      </c>
      <c r="DZ231" s="123" t="e">
        <f>AVERAGE('Reflection -3'!CP231,'Reflection -2'!CO231,'R P- 2'!CT231,#REF!)</f>
        <v>#REF!</v>
      </c>
    </row>
  </sheetData>
  <mergeCells count="22">
    <mergeCell ref="CW2:DC2"/>
    <mergeCell ref="DF2:DL2"/>
    <mergeCell ref="DO2:DU2"/>
    <mergeCell ref="DX2:DZ2"/>
    <mergeCell ref="AU2:BA2"/>
    <mergeCell ref="BD2:BJ2"/>
    <mergeCell ref="BM2:BS2"/>
    <mergeCell ref="BV2:CB2"/>
    <mergeCell ref="CE2:CK2"/>
    <mergeCell ref="CN2:CT2"/>
    <mergeCell ref="AK2:AQ2"/>
    <mergeCell ref="A1:B1"/>
    <mergeCell ref="C1:D1"/>
    <mergeCell ref="A2:A3"/>
    <mergeCell ref="B2:B3"/>
    <mergeCell ref="C2:C3"/>
    <mergeCell ref="D2:D3"/>
    <mergeCell ref="E2:E3"/>
    <mergeCell ref="F2:F3"/>
    <mergeCell ref="G2:M2"/>
    <mergeCell ref="Q2:W2"/>
    <mergeCell ref="AA2:AG2"/>
  </mergeCells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0924B-6B29-421A-8B39-6153C7859C84}">
  <dimension ref="A2:BM232"/>
  <sheetViews>
    <sheetView tabSelected="1" workbookViewId="0">
      <selection activeCell="D11" sqref="D11"/>
    </sheetView>
  </sheetViews>
  <sheetFormatPr defaultRowHeight="14.4" x14ac:dyDescent="0.3"/>
  <cols>
    <col min="1" max="1" width="11.88671875" customWidth="1"/>
    <col min="2" max="2" width="15.6640625" customWidth="1"/>
    <col min="3" max="3" width="17.5546875" customWidth="1"/>
  </cols>
  <sheetData>
    <row r="2" spans="1:65" x14ac:dyDescent="0.3">
      <c r="A2" s="148" t="s">
        <v>23</v>
      </c>
      <c r="B2" s="148"/>
      <c r="C2" s="149" t="s">
        <v>616</v>
      </c>
      <c r="D2" s="149"/>
      <c r="E2" s="53" t="s">
        <v>551</v>
      </c>
      <c r="F2" s="53" t="s">
        <v>17</v>
      </c>
      <c r="G2" s="53"/>
      <c r="H2" s="53"/>
      <c r="I2" s="53"/>
      <c r="J2" s="53"/>
      <c r="K2" s="53"/>
      <c r="L2" s="53" t="s">
        <v>18</v>
      </c>
      <c r="M2" s="53" t="s">
        <v>558</v>
      </c>
      <c r="N2" s="53" t="s">
        <v>20</v>
      </c>
      <c r="O2" s="53" t="s">
        <v>552</v>
      </c>
      <c r="P2" s="53" t="s">
        <v>618</v>
      </c>
      <c r="Q2" s="53" t="s">
        <v>619</v>
      </c>
      <c r="R2" s="53" t="s">
        <v>607</v>
      </c>
      <c r="S2" s="53" t="s">
        <v>608</v>
      </c>
      <c r="T2" s="53" t="s">
        <v>16</v>
      </c>
      <c r="U2" s="53" t="s">
        <v>620</v>
      </c>
      <c r="V2" s="53" t="s">
        <v>621</v>
      </c>
      <c r="W2" s="53" t="s">
        <v>21</v>
      </c>
      <c r="X2" s="53" t="s">
        <v>622</v>
      </c>
      <c r="Y2" s="53" t="s">
        <v>559</v>
      </c>
      <c r="Z2" s="53" t="s">
        <v>14</v>
      </c>
      <c r="AA2" s="53" t="s">
        <v>15</v>
      </c>
      <c r="AB2" s="53" t="s">
        <v>623</v>
      </c>
      <c r="AC2" s="53" t="s">
        <v>624</v>
      </c>
    </row>
    <row r="3" spans="1:65" ht="15.6" x14ac:dyDescent="0.3">
      <c r="A3" s="151" t="s">
        <v>0</v>
      </c>
      <c r="B3" s="151" t="s">
        <v>25</v>
      </c>
      <c r="C3" s="153" t="s">
        <v>26</v>
      </c>
      <c r="D3" s="168" t="s">
        <v>492</v>
      </c>
      <c r="E3" s="168" t="s">
        <v>609</v>
      </c>
      <c r="F3" s="168" t="s">
        <v>610</v>
      </c>
      <c r="G3" s="168" t="s">
        <v>611</v>
      </c>
      <c r="H3" s="168" t="s">
        <v>612</v>
      </c>
      <c r="I3" s="168" t="s">
        <v>613</v>
      </c>
      <c r="J3" s="168" t="s">
        <v>288</v>
      </c>
      <c r="K3" s="168" t="s">
        <v>160</v>
      </c>
      <c r="L3" s="145" t="s">
        <v>494</v>
      </c>
      <c r="M3" s="145"/>
      <c r="N3" s="145"/>
      <c r="O3" s="145"/>
      <c r="P3" s="145"/>
      <c r="Q3" s="146" t="s">
        <v>27</v>
      </c>
      <c r="R3" s="145" t="s">
        <v>495</v>
      </c>
      <c r="S3" s="145"/>
      <c r="T3" s="145"/>
      <c r="U3" s="145"/>
      <c r="V3" s="145"/>
      <c r="W3" s="143" t="s">
        <v>27</v>
      </c>
      <c r="X3" s="145" t="s">
        <v>496</v>
      </c>
      <c r="Y3" s="145"/>
      <c r="Z3" s="145"/>
      <c r="AA3" s="145"/>
      <c r="AB3" s="145"/>
      <c r="AC3" s="143" t="s">
        <v>27</v>
      </c>
      <c r="AD3" s="145" t="s">
        <v>497</v>
      </c>
      <c r="AE3" s="145"/>
      <c r="AF3" s="145"/>
      <c r="AG3" s="145"/>
      <c r="AH3" s="145"/>
      <c r="AI3" s="143" t="s">
        <v>27</v>
      </c>
      <c r="AJ3" s="145" t="s">
        <v>498</v>
      </c>
      <c r="AK3" s="145"/>
      <c r="AL3" s="145"/>
      <c r="AM3" s="145"/>
      <c r="AN3" s="145"/>
      <c r="AO3" s="143" t="s">
        <v>27</v>
      </c>
      <c r="AP3" s="145" t="s">
        <v>499</v>
      </c>
      <c r="AQ3" s="145"/>
      <c r="AR3" s="145"/>
      <c r="AS3" s="145"/>
      <c r="AT3" s="145"/>
      <c r="AU3" s="143" t="s">
        <v>27</v>
      </c>
      <c r="AV3" s="145" t="s">
        <v>500</v>
      </c>
      <c r="AW3" s="145"/>
      <c r="AX3" s="145"/>
      <c r="AY3" s="145"/>
      <c r="AZ3" s="145"/>
      <c r="BA3" s="143" t="s">
        <v>27</v>
      </c>
      <c r="BB3" s="145" t="s">
        <v>28</v>
      </c>
      <c r="BC3" s="145"/>
      <c r="BD3" s="145"/>
      <c r="BE3" s="145"/>
      <c r="BF3" s="145"/>
      <c r="BG3" s="143" t="s">
        <v>27</v>
      </c>
      <c r="BH3" s="145" t="s">
        <v>630</v>
      </c>
      <c r="BI3" s="145"/>
      <c r="BJ3" s="145"/>
      <c r="BK3" s="145"/>
      <c r="BL3" s="145"/>
      <c r="BM3" s="143" t="s">
        <v>27</v>
      </c>
    </row>
    <row r="4" spans="1:65" x14ac:dyDescent="0.3">
      <c r="A4" s="152"/>
      <c r="B4" s="152"/>
      <c r="C4" s="154"/>
      <c r="D4" s="169"/>
      <c r="E4" s="169"/>
      <c r="F4" s="169"/>
      <c r="G4" s="169"/>
      <c r="H4" s="169"/>
      <c r="I4" s="169"/>
      <c r="J4" s="169"/>
      <c r="K4" s="170"/>
      <c r="L4" s="93" t="s">
        <v>501</v>
      </c>
      <c r="M4" s="93" t="s">
        <v>502</v>
      </c>
      <c r="N4" s="93" t="s">
        <v>503</v>
      </c>
      <c r="O4" s="93" t="s">
        <v>504</v>
      </c>
      <c r="P4" s="93" t="s">
        <v>505</v>
      </c>
      <c r="Q4" s="147"/>
      <c r="R4" s="93" t="s">
        <v>506</v>
      </c>
      <c r="S4" s="93" t="s">
        <v>507</v>
      </c>
      <c r="T4" s="93" t="s">
        <v>508</v>
      </c>
      <c r="U4" s="93" t="s">
        <v>509</v>
      </c>
      <c r="V4" s="93" t="s">
        <v>510</v>
      </c>
      <c r="W4" s="144"/>
      <c r="X4" s="93" t="s">
        <v>511</v>
      </c>
      <c r="Y4" s="93" t="s">
        <v>512</v>
      </c>
      <c r="Z4" s="93" t="s">
        <v>513</v>
      </c>
      <c r="AA4" s="93" t="s">
        <v>514</v>
      </c>
      <c r="AB4" s="93" t="s">
        <v>515</v>
      </c>
      <c r="AC4" s="144"/>
      <c r="AD4" s="93" t="s">
        <v>516</v>
      </c>
      <c r="AE4" s="93" t="s">
        <v>517</v>
      </c>
      <c r="AF4" s="93" t="s">
        <v>518</v>
      </c>
      <c r="AG4" s="93" t="s">
        <v>519</v>
      </c>
      <c r="AH4" s="93" t="s">
        <v>520</v>
      </c>
      <c r="AI4" s="144"/>
      <c r="AJ4" s="93" t="s">
        <v>521</v>
      </c>
      <c r="AK4" s="93" t="s">
        <v>522</v>
      </c>
      <c r="AL4" s="93" t="s">
        <v>523</v>
      </c>
      <c r="AM4" s="93" t="s">
        <v>524</v>
      </c>
      <c r="AN4" s="93" t="s">
        <v>525</v>
      </c>
      <c r="AO4" s="144"/>
      <c r="AP4" s="93" t="s">
        <v>526</v>
      </c>
      <c r="AQ4" s="93" t="s">
        <v>527</v>
      </c>
      <c r="AR4" s="93" t="s">
        <v>528</v>
      </c>
      <c r="AS4" s="93" t="s">
        <v>529</v>
      </c>
      <c r="AT4" s="93" t="s">
        <v>530</v>
      </c>
      <c r="AU4" s="144"/>
      <c r="AV4" s="93" t="s">
        <v>531</v>
      </c>
      <c r="AW4" s="93" t="s">
        <v>532</v>
      </c>
      <c r="AX4" s="93" t="s">
        <v>533</v>
      </c>
      <c r="AY4" s="93" t="s">
        <v>534</v>
      </c>
      <c r="AZ4" s="93" t="s">
        <v>535</v>
      </c>
      <c r="BA4" s="144"/>
      <c r="BB4" s="93" t="s">
        <v>29</v>
      </c>
      <c r="BC4" s="93" t="s">
        <v>30</v>
      </c>
      <c r="BD4" s="93" t="s">
        <v>31</v>
      </c>
      <c r="BE4" s="93" t="s">
        <v>32</v>
      </c>
      <c r="BF4" s="93" t="s">
        <v>33</v>
      </c>
      <c r="BG4" s="144"/>
      <c r="BH4" s="93" t="s">
        <v>623</v>
      </c>
      <c r="BI4" s="93" t="s">
        <v>631</v>
      </c>
      <c r="BJ4" s="93" t="s">
        <v>632</v>
      </c>
      <c r="BK4" s="93" t="s">
        <v>633</v>
      </c>
      <c r="BL4" s="93" t="s">
        <v>634</v>
      </c>
      <c r="BM4" s="144"/>
    </row>
    <row r="5" spans="1:65" ht="15.6" x14ac:dyDescent="0.3">
      <c r="A5" s="3"/>
      <c r="B5" s="171" t="s">
        <v>131</v>
      </c>
      <c r="C5" s="172" t="s">
        <v>132</v>
      </c>
      <c r="D5" s="173">
        <v>3</v>
      </c>
      <c r="E5" s="174">
        <v>4</v>
      </c>
      <c r="F5" s="175">
        <v>3</v>
      </c>
      <c r="G5" s="175">
        <v>3</v>
      </c>
      <c r="H5" s="175">
        <v>4</v>
      </c>
      <c r="I5" s="175">
        <v>4</v>
      </c>
      <c r="J5" s="175">
        <v>4</v>
      </c>
      <c r="K5" s="176">
        <v>4</v>
      </c>
      <c r="L5" s="177"/>
      <c r="M5" s="58"/>
      <c r="N5" s="58"/>
      <c r="O5" s="58"/>
      <c r="P5" s="59"/>
      <c r="Q5" s="118"/>
      <c r="R5" s="178"/>
      <c r="S5" s="179">
        <v>3</v>
      </c>
      <c r="T5" s="179">
        <v>3</v>
      </c>
      <c r="U5" s="180"/>
      <c r="V5" s="179">
        <v>3</v>
      </c>
      <c r="W5" s="118">
        <f>IFERROR(AVERAGE(S5,T5,V5),"0")</f>
        <v>3</v>
      </c>
      <c r="X5" s="179">
        <v>4</v>
      </c>
      <c r="Y5" s="181"/>
      <c r="Z5" s="59"/>
      <c r="AA5" s="181"/>
      <c r="AB5" s="59"/>
      <c r="AC5" s="118">
        <f>X5</f>
        <v>4</v>
      </c>
      <c r="AD5" s="179">
        <v>3</v>
      </c>
      <c r="AE5" s="182"/>
      <c r="AF5" s="59"/>
      <c r="AG5" s="59"/>
      <c r="AH5" s="59"/>
      <c r="AI5" s="118">
        <f>AD5</f>
        <v>3</v>
      </c>
      <c r="AJ5" s="179">
        <v>3</v>
      </c>
      <c r="AK5" s="102"/>
      <c r="AL5" s="181"/>
      <c r="AM5" s="59"/>
      <c r="AN5" s="59"/>
      <c r="AO5" s="118">
        <f>AJ5</f>
        <v>3</v>
      </c>
      <c r="AP5" s="58"/>
      <c r="AQ5" s="179">
        <v>4</v>
      </c>
      <c r="AR5" s="59"/>
      <c r="AS5" s="58"/>
      <c r="AT5" s="59"/>
      <c r="AU5" s="118">
        <f>AQ5</f>
        <v>4</v>
      </c>
      <c r="AV5" s="179">
        <v>4</v>
      </c>
      <c r="AW5" s="182"/>
      <c r="AX5" s="182"/>
      <c r="AY5" s="59"/>
      <c r="AZ5" s="59"/>
      <c r="BA5" s="118">
        <f>AV5</f>
        <v>4</v>
      </c>
      <c r="BB5" s="59"/>
      <c r="BC5" s="59"/>
      <c r="BD5" s="182"/>
      <c r="BE5" s="179">
        <v>4</v>
      </c>
      <c r="BF5" s="181"/>
      <c r="BG5" s="118">
        <f>BE5</f>
        <v>4</v>
      </c>
      <c r="BH5" s="102"/>
      <c r="BI5" s="102"/>
      <c r="BJ5" s="59"/>
      <c r="BK5" s="179">
        <v>4</v>
      </c>
      <c r="BL5" s="76"/>
      <c r="BM5" s="118">
        <f>BK5</f>
        <v>4</v>
      </c>
    </row>
    <row r="6" spans="1:65" ht="15.6" x14ac:dyDescent="0.3">
      <c r="A6" s="3"/>
      <c r="B6" s="171" t="s">
        <v>43</v>
      </c>
      <c r="C6" s="171" t="s">
        <v>44</v>
      </c>
      <c r="D6" s="173">
        <v>4</v>
      </c>
      <c r="E6" s="174">
        <v>4</v>
      </c>
      <c r="F6" s="175">
        <v>3</v>
      </c>
      <c r="G6" s="175">
        <v>3</v>
      </c>
      <c r="H6" s="175">
        <v>3</v>
      </c>
      <c r="I6" s="175">
        <v>4</v>
      </c>
      <c r="J6" s="175">
        <v>4</v>
      </c>
      <c r="K6" s="176">
        <v>4</v>
      </c>
      <c r="L6" s="177"/>
      <c r="M6" s="58"/>
      <c r="N6" s="58"/>
      <c r="O6" s="58"/>
      <c r="P6" s="59"/>
      <c r="Q6" s="118"/>
      <c r="R6" s="178"/>
      <c r="S6" s="179">
        <v>4</v>
      </c>
      <c r="T6" s="183">
        <v>4</v>
      </c>
      <c r="U6" s="180"/>
      <c r="V6" s="183">
        <v>4</v>
      </c>
      <c r="W6" s="118">
        <f t="shared" ref="W6:W69" si="0">IFERROR(AVERAGE(S6,T6,V6),"0")</f>
        <v>4</v>
      </c>
      <c r="X6" s="183">
        <v>4</v>
      </c>
      <c r="Y6" s="181"/>
      <c r="Z6" s="102"/>
      <c r="AA6" s="181"/>
      <c r="AB6" s="59"/>
      <c r="AC6" s="118">
        <f t="shared" ref="AC6:AC69" si="1">X6</f>
        <v>4</v>
      </c>
      <c r="AD6" s="183">
        <v>3</v>
      </c>
      <c r="AE6" s="182"/>
      <c r="AF6" s="102"/>
      <c r="AG6" s="102"/>
      <c r="AH6" s="59"/>
      <c r="AI6" s="118">
        <f t="shared" ref="AI6:AI69" si="2">AD6</f>
        <v>3</v>
      </c>
      <c r="AJ6" s="183">
        <v>3</v>
      </c>
      <c r="AK6" s="102"/>
      <c r="AL6" s="181"/>
      <c r="AM6" s="102"/>
      <c r="AN6" s="59"/>
      <c r="AO6" s="118">
        <f t="shared" ref="AO6:AO69" si="3">AJ6</f>
        <v>3</v>
      </c>
      <c r="AP6" s="58"/>
      <c r="AQ6" s="183">
        <v>3</v>
      </c>
      <c r="AR6" s="102"/>
      <c r="AS6" s="58"/>
      <c r="AT6" s="59"/>
      <c r="AU6" s="118">
        <f t="shared" ref="AU6:AU69" si="4">AQ6</f>
        <v>3</v>
      </c>
      <c r="AV6" s="183">
        <v>4</v>
      </c>
      <c r="AW6" s="182"/>
      <c r="AX6" s="182"/>
      <c r="AY6" s="102"/>
      <c r="AZ6" s="59"/>
      <c r="BA6" s="118">
        <f t="shared" ref="BA6:BA69" si="5">AV6</f>
        <v>4</v>
      </c>
      <c r="BB6" s="102"/>
      <c r="BC6" s="102"/>
      <c r="BD6" s="182"/>
      <c r="BE6" s="183">
        <v>4</v>
      </c>
      <c r="BF6" s="181"/>
      <c r="BG6" s="118">
        <f t="shared" ref="BG6:BG69" si="6">BE6</f>
        <v>4</v>
      </c>
      <c r="BH6" s="102"/>
      <c r="BI6" s="102"/>
      <c r="BJ6" s="102"/>
      <c r="BK6" s="183">
        <v>4</v>
      </c>
      <c r="BL6" s="76"/>
      <c r="BM6" s="118">
        <f t="shared" ref="BM6:BM69" si="7">BK6</f>
        <v>4</v>
      </c>
    </row>
    <row r="7" spans="1:65" ht="15.6" x14ac:dyDescent="0.3">
      <c r="A7" s="3"/>
      <c r="B7" s="171" t="s">
        <v>102</v>
      </c>
      <c r="C7" s="171" t="s">
        <v>103</v>
      </c>
      <c r="D7" s="184">
        <v>3.3333333333333335</v>
      </c>
      <c r="E7" s="174">
        <v>4</v>
      </c>
      <c r="F7" s="185">
        <v>3</v>
      </c>
      <c r="G7" s="185">
        <v>3</v>
      </c>
      <c r="H7" s="185">
        <v>4</v>
      </c>
      <c r="I7" s="185">
        <v>4</v>
      </c>
      <c r="J7" s="185">
        <v>4</v>
      </c>
      <c r="K7" s="186">
        <v>4</v>
      </c>
      <c r="L7" s="187"/>
      <c r="M7" s="54"/>
      <c r="N7" s="54"/>
      <c r="O7" s="54"/>
      <c r="P7" s="65"/>
      <c r="Q7" s="118"/>
      <c r="R7" s="178"/>
      <c r="S7" s="179">
        <v>3</v>
      </c>
      <c r="T7" s="183">
        <v>4</v>
      </c>
      <c r="U7" s="180"/>
      <c r="V7" s="183">
        <v>3</v>
      </c>
      <c r="W7" s="118">
        <f t="shared" si="0"/>
        <v>3.3333333333333335</v>
      </c>
      <c r="X7" s="183">
        <v>4</v>
      </c>
      <c r="Y7" s="181"/>
      <c r="Z7" s="101"/>
      <c r="AA7" s="181"/>
      <c r="AB7" s="65"/>
      <c r="AC7" s="118">
        <f t="shared" si="1"/>
        <v>4</v>
      </c>
      <c r="AD7" s="183">
        <v>3</v>
      </c>
      <c r="AE7" s="182"/>
      <c r="AF7" s="101"/>
      <c r="AG7" s="101"/>
      <c r="AH7" s="65"/>
      <c r="AI7" s="118">
        <f t="shared" si="2"/>
        <v>3</v>
      </c>
      <c r="AJ7" s="183">
        <v>3</v>
      </c>
      <c r="AK7" s="102"/>
      <c r="AL7" s="181"/>
      <c r="AM7" s="101"/>
      <c r="AN7" s="65"/>
      <c r="AO7" s="118">
        <f t="shared" si="3"/>
        <v>3</v>
      </c>
      <c r="AP7" s="54"/>
      <c r="AQ7" s="183">
        <v>4</v>
      </c>
      <c r="AR7" s="101"/>
      <c r="AS7" s="54"/>
      <c r="AT7" s="65"/>
      <c r="AU7" s="118">
        <f t="shared" si="4"/>
        <v>4</v>
      </c>
      <c r="AV7" s="183">
        <v>4</v>
      </c>
      <c r="AW7" s="182"/>
      <c r="AX7" s="182"/>
      <c r="AY7" s="101"/>
      <c r="AZ7" s="65"/>
      <c r="BA7" s="118">
        <f t="shared" si="5"/>
        <v>4</v>
      </c>
      <c r="BB7" s="101"/>
      <c r="BC7" s="101"/>
      <c r="BD7" s="182"/>
      <c r="BE7" s="183">
        <v>4</v>
      </c>
      <c r="BF7" s="181"/>
      <c r="BG7" s="118">
        <f t="shared" si="6"/>
        <v>4</v>
      </c>
      <c r="BH7" s="102"/>
      <c r="BI7" s="102"/>
      <c r="BJ7" s="101"/>
      <c r="BK7" s="183">
        <v>4</v>
      </c>
      <c r="BL7" s="81"/>
      <c r="BM7" s="118">
        <f t="shared" si="7"/>
        <v>4</v>
      </c>
    </row>
    <row r="8" spans="1:65" ht="15.6" x14ac:dyDescent="0.3">
      <c r="A8" s="3"/>
      <c r="B8" s="171" t="s">
        <v>88</v>
      </c>
      <c r="C8" s="171" t="s">
        <v>89</v>
      </c>
      <c r="D8" s="173">
        <v>2.6666666666666665</v>
      </c>
      <c r="E8" s="174">
        <v>3</v>
      </c>
      <c r="F8" s="175">
        <v>3</v>
      </c>
      <c r="G8" s="175">
        <v>2</v>
      </c>
      <c r="H8" s="175">
        <v>3</v>
      </c>
      <c r="I8" s="175">
        <v>4</v>
      </c>
      <c r="J8" s="175">
        <v>4</v>
      </c>
      <c r="K8" s="176">
        <v>4</v>
      </c>
      <c r="L8" s="177"/>
      <c r="M8" s="58"/>
      <c r="N8" s="58"/>
      <c r="O8" s="58"/>
      <c r="P8" s="59"/>
      <c r="Q8" s="118"/>
      <c r="R8" s="178"/>
      <c r="S8" s="179">
        <v>3</v>
      </c>
      <c r="T8" s="183">
        <v>3</v>
      </c>
      <c r="U8" s="180"/>
      <c r="V8" s="183">
        <v>2</v>
      </c>
      <c r="W8" s="118">
        <f t="shared" si="0"/>
        <v>2.6666666666666665</v>
      </c>
      <c r="X8" s="183">
        <v>3</v>
      </c>
      <c r="Y8" s="181"/>
      <c r="Z8" s="102"/>
      <c r="AA8" s="181"/>
      <c r="AB8" s="59"/>
      <c r="AC8" s="118">
        <f t="shared" si="1"/>
        <v>3</v>
      </c>
      <c r="AD8" s="183">
        <v>3</v>
      </c>
      <c r="AE8" s="182"/>
      <c r="AF8" s="102"/>
      <c r="AG8" s="102"/>
      <c r="AH8" s="59"/>
      <c r="AI8" s="118">
        <f t="shared" si="2"/>
        <v>3</v>
      </c>
      <c r="AJ8" s="183">
        <v>2</v>
      </c>
      <c r="AK8" s="102"/>
      <c r="AL8" s="181"/>
      <c r="AM8" s="102"/>
      <c r="AN8" s="59"/>
      <c r="AO8" s="118">
        <f t="shared" si="3"/>
        <v>2</v>
      </c>
      <c r="AP8" s="58"/>
      <c r="AQ8" s="183">
        <v>3</v>
      </c>
      <c r="AR8" s="102"/>
      <c r="AS8" s="58"/>
      <c r="AT8" s="59"/>
      <c r="AU8" s="118">
        <f t="shared" si="4"/>
        <v>3</v>
      </c>
      <c r="AV8" s="183">
        <v>4</v>
      </c>
      <c r="AW8" s="182"/>
      <c r="AX8" s="182"/>
      <c r="AY8" s="102"/>
      <c r="AZ8" s="59"/>
      <c r="BA8" s="118">
        <f t="shared" si="5"/>
        <v>4</v>
      </c>
      <c r="BB8" s="102"/>
      <c r="BC8" s="102"/>
      <c r="BD8" s="182"/>
      <c r="BE8" s="183">
        <v>4</v>
      </c>
      <c r="BF8" s="181"/>
      <c r="BG8" s="118">
        <f t="shared" si="6"/>
        <v>4</v>
      </c>
      <c r="BH8" s="102"/>
      <c r="BI8" s="102"/>
      <c r="BJ8" s="102"/>
      <c r="BK8" s="183">
        <v>4</v>
      </c>
      <c r="BL8" s="76"/>
      <c r="BM8" s="118">
        <f t="shared" si="7"/>
        <v>4</v>
      </c>
    </row>
    <row r="9" spans="1:65" ht="15.6" x14ac:dyDescent="0.3">
      <c r="A9" s="3"/>
      <c r="B9" s="171" t="s">
        <v>119</v>
      </c>
      <c r="C9" s="171" t="s">
        <v>650</v>
      </c>
      <c r="D9" s="184">
        <v>2</v>
      </c>
      <c r="E9" s="174">
        <v>4</v>
      </c>
      <c r="F9" s="185">
        <v>4</v>
      </c>
      <c r="G9" s="185">
        <v>3</v>
      </c>
      <c r="H9" s="185">
        <v>4</v>
      </c>
      <c r="I9" s="185">
        <v>4</v>
      </c>
      <c r="J9" s="185">
        <v>3</v>
      </c>
      <c r="K9" s="186">
        <v>3</v>
      </c>
      <c r="L9" s="187"/>
      <c r="M9" s="54"/>
      <c r="N9" s="54"/>
      <c r="O9" s="54"/>
      <c r="P9" s="65"/>
      <c r="Q9" s="118"/>
      <c r="R9" s="178"/>
      <c r="S9" s="179">
        <v>2</v>
      </c>
      <c r="T9" s="183">
        <v>2</v>
      </c>
      <c r="U9" s="180"/>
      <c r="V9" s="183">
        <v>2</v>
      </c>
      <c r="W9" s="118">
        <f t="shared" si="0"/>
        <v>2</v>
      </c>
      <c r="X9" s="183">
        <v>4</v>
      </c>
      <c r="Y9" s="181"/>
      <c r="Z9" s="101"/>
      <c r="AA9" s="181"/>
      <c r="AB9" s="65"/>
      <c r="AC9" s="118">
        <f t="shared" si="1"/>
        <v>4</v>
      </c>
      <c r="AD9" s="183">
        <v>4</v>
      </c>
      <c r="AE9" s="182"/>
      <c r="AF9" s="101"/>
      <c r="AG9" s="101"/>
      <c r="AH9" s="65"/>
      <c r="AI9" s="118">
        <f t="shared" si="2"/>
        <v>4</v>
      </c>
      <c r="AJ9" s="183">
        <v>3</v>
      </c>
      <c r="AK9" s="102"/>
      <c r="AL9" s="181"/>
      <c r="AM9" s="101"/>
      <c r="AN9" s="65"/>
      <c r="AO9" s="118">
        <f t="shared" si="3"/>
        <v>3</v>
      </c>
      <c r="AP9" s="54"/>
      <c r="AQ9" s="183">
        <v>4</v>
      </c>
      <c r="AR9" s="101"/>
      <c r="AS9" s="54"/>
      <c r="AT9" s="65"/>
      <c r="AU9" s="118">
        <f t="shared" si="4"/>
        <v>4</v>
      </c>
      <c r="AV9" s="183">
        <v>4</v>
      </c>
      <c r="AW9" s="182"/>
      <c r="AX9" s="182"/>
      <c r="AY9" s="101"/>
      <c r="AZ9" s="65"/>
      <c r="BA9" s="118">
        <f t="shared" si="5"/>
        <v>4</v>
      </c>
      <c r="BB9" s="101"/>
      <c r="BC9" s="101"/>
      <c r="BD9" s="182"/>
      <c r="BE9" s="183">
        <v>3</v>
      </c>
      <c r="BF9" s="181"/>
      <c r="BG9" s="118">
        <f t="shared" si="6"/>
        <v>3</v>
      </c>
      <c r="BH9" s="102"/>
      <c r="BI9" s="102"/>
      <c r="BJ9" s="101"/>
      <c r="BK9" s="183">
        <v>3</v>
      </c>
      <c r="BL9" s="81"/>
      <c r="BM9" s="118">
        <f t="shared" si="7"/>
        <v>3</v>
      </c>
    </row>
    <row r="10" spans="1:65" ht="15.6" x14ac:dyDescent="0.3">
      <c r="A10" s="3"/>
      <c r="B10" s="171" t="s">
        <v>145</v>
      </c>
      <c r="C10" s="171" t="s">
        <v>146</v>
      </c>
      <c r="D10" s="173">
        <v>2.3333333333333335</v>
      </c>
      <c r="E10" s="174">
        <v>4</v>
      </c>
      <c r="F10" s="175">
        <v>3</v>
      </c>
      <c r="G10" s="175">
        <v>3</v>
      </c>
      <c r="H10" s="175">
        <v>3</v>
      </c>
      <c r="I10" s="175">
        <v>4</v>
      </c>
      <c r="J10" s="175">
        <v>3</v>
      </c>
      <c r="K10" s="176">
        <v>4</v>
      </c>
      <c r="L10" s="177"/>
      <c r="M10" s="58"/>
      <c r="N10" s="58"/>
      <c r="O10" s="58"/>
      <c r="P10" s="59"/>
      <c r="Q10" s="118"/>
      <c r="R10" s="188"/>
      <c r="S10" s="179">
        <v>2</v>
      </c>
      <c r="T10" s="183">
        <v>3</v>
      </c>
      <c r="U10" s="182"/>
      <c r="V10" s="183">
        <v>2</v>
      </c>
      <c r="W10" s="118">
        <f t="shared" si="0"/>
        <v>2.3333333333333335</v>
      </c>
      <c r="X10" s="183">
        <v>4</v>
      </c>
      <c r="Y10" s="181"/>
      <c r="Z10" s="102"/>
      <c r="AA10" s="181"/>
      <c r="AB10" s="59"/>
      <c r="AC10" s="118">
        <f t="shared" si="1"/>
        <v>4</v>
      </c>
      <c r="AD10" s="183">
        <v>3</v>
      </c>
      <c r="AE10" s="182"/>
      <c r="AF10" s="102"/>
      <c r="AG10" s="102"/>
      <c r="AH10" s="59"/>
      <c r="AI10" s="118">
        <f t="shared" si="2"/>
        <v>3</v>
      </c>
      <c r="AJ10" s="183">
        <v>3</v>
      </c>
      <c r="AK10" s="102"/>
      <c r="AL10" s="181"/>
      <c r="AM10" s="102"/>
      <c r="AN10" s="59"/>
      <c r="AO10" s="118">
        <f t="shared" si="3"/>
        <v>3</v>
      </c>
      <c r="AP10" s="58"/>
      <c r="AQ10" s="183">
        <v>3</v>
      </c>
      <c r="AR10" s="102"/>
      <c r="AS10" s="58"/>
      <c r="AT10" s="59"/>
      <c r="AU10" s="118">
        <f t="shared" si="4"/>
        <v>3</v>
      </c>
      <c r="AV10" s="183">
        <v>4</v>
      </c>
      <c r="AW10" s="182"/>
      <c r="AX10" s="182"/>
      <c r="AY10" s="102"/>
      <c r="AZ10" s="59"/>
      <c r="BA10" s="118">
        <f t="shared" si="5"/>
        <v>4</v>
      </c>
      <c r="BB10" s="102"/>
      <c r="BC10" s="102"/>
      <c r="BD10" s="182"/>
      <c r="BE10" s="183">
        <v>3</v>
      </c>
      <c r="BF10" s="181"/>
      <c r="BG10" s="118">
        <f t="shared" si="6"/>
        <v>3</v>
      </c>
      <c r="BH10" s="102"/>
      <c r="BI10" s="102"/>
      <c r="BJ10" s="102"/>
      <c r="BK10" s="183">
        <v>4</v>
      </c>
      <c r="BL10" s="76"/>
      <c r="BM10" s="118">
        <f t="shared" si="7"/>
        <v>4</v>
      </c>
    </row>
    <row r="11" spans="1:65" ht="15.6" x14ac:dyDescent="0.3">
      <c r="A11" s="3"/>
      <c r="B11" s="171" t="s">
        <v>41</v>
      </c>
      <c r="C11" s="171" t="s">
        <v>651</v>
      </c>
      <c r="D11" s="184">
        <v>2.6666666666666665</v>
      </c>
      <c r="E11" s="174">
        <v>4</v>
      </c>
      <c r="F11" s="185">
        <v>3</v>
      </c>
      <c r="G11" s="185">
        <v>3</v>
      </c>
      <c r="H11" s="185">
        <v>3</v>
      </c>
      <c r="I11" s="185">
        <v>3</v>
      </c>
      <c r="J11" s="185">
        <v>3</v>
      </c>
      <c r="K11" s="186">
        <v>3</v>
      </c>
      <c r="L11" s="187"/>
      <c r="M11" s="54"/>
      <c r="N11" s="54"/>
      <c r="O11" s="54"/>
      <c r="P11" s="65"/>
      <c r="Q11" s="118"/>
      <c r="R11" s="188"/>
      <c r="S11" s="179">
        <v>3</v>
      </c>
      <c r="T11" s="183">
        <v>3</v>
      </c>
      <c r="U11" s="182"/>
      <c r="V11" s="183">
        <v>2</v>
      </c>
      <c r="W11" s="118">
        <f t="shared" si="0"/>
        <v>2.6666666666666665</v>
      </c>
      <c r="X11" s="183">
        <v>4</v>
      </c>
      <c r="Y11" s="181"/>
      <c r="Z11" s="101"/>
      <c r="AA11" s="181"/>
      <c r="AB11" s="65"/>
      <c r="AC11" s="118">
        <f t="shared" si="1"/>
        <v>4</v>
      </c>
      <c r="AD11" s="183">
        <v>3</v>
      </c>
      <c r="AE11" s="182"/>
      <c r="AF11" s="101"/>
      <c r="AG11" s="101"/>
      <c r="AH11" s="65"/>
      <c r="AI11" s="118">
        <f t="shared" si="2"/>
        <v>3</v>
      </c>
      <c r="AJ11" s="183">
        <v>3</v>
      </c>
      <c r="AK11" s="102"/>
      <c r="AL11" s="181"/>
      <c r="AM11" s="101"/>
      <c r="AN11" s="65"/>
      <c r="AO11" s="118">
        <f t="shared" si="3"/>
        <v>3</v>
      </c>
      <c r="AP11" s="54"/>
      <c r="AQ11" s="183">
        <v>3</v>
      </c>
      <c r="AR11" s="101"/>
      <c r="AS11" s="54"/>
      <c r="AT11" s="65"/>
      <c r="AU11" s="118">
        <f t="shared" si="4"/>
        <v>3</v>
      </c>
      <c r="AV11" s="183">
        <v>3</v>
      </c>
      <c r="AW11" s="182"/>
      <c r="AX11" s="182"/>
      <c r="AY11" s="101"/>
      <c r="AZ11" s="65"/>
      <c r="BA11" s="118">
        <f t="shared" si="5"/>
        <v>3</v>
      </c>
      <c r="BB11" s="101"/>
      <c r="BC11" s="101"/>
      <c r="BD11" s="182"/>
      <c r="BE11" s="183">
        <v>3</v>
      </c>
      <c r="BF11" s="181"/>
      <c r="BG11" s="118">
        <f t="shared" si="6"/>
        <v>3</v>
      </c>
      <c r="BH11" s="102"/>
      <c r="BI11" s="102"/>
      <c r="BJ11" s="101"/>
      <c r="BK11" s="183">
        <v>3</v>
      </c>
      <c r="BL11" s="81"/>
      <c r="BM11" s="118">
        <f t="shared" si="7"/>
        <v>3</v>
      </c>
    </row>
    <row r="12" spans="1:65" ht="15.6" x14ac:dyDescent="0.3">
      <c r="A12" s="3"/>
      <c r="B12" s="171" t="s">
        <v>135</v>
      </c>
      <c r="C12" s="171" t="s">
        <v>652</v>
      </c>
      <c r="D12" s="173">
        <v>4</v>
      </c>
      <c r="E12" s="174">
        <v>5</v>
      </c>
      <c r="F12" s="175">
        <v>4</v>
      </c>
      <c r="G12" s="175">
        <v>5</v>
      </c>
      <c r="H12" s="175">
        <v>5</v>
      </c>
      <c r="I12" s="175">
        <v>4</v>
      </c>
      <c r="J12" s="175">
        <v>4</v>
      </c>
      <c r="K12" s="176">
        <v>4</v>
      </c>
      <c r="L12" s="177"/>
      <c r="M12" s="58"/>
      <c r="N12" s="58"/>
      <c r="O12" s="58"/>
      <c r="P12" s="59"/>
      <c r="Q12" s="118"/>
      <c r="R12" s="188"/>
      <c r="S12" s="179">
        <v>4</v>
      </c>
      <c r="T12" s="183">
        <v>4</v>
      </c>
      <c r="U12" s="182"/>
      <c r="V12" s="183">
        <v>4</v>
      </c>
      <c r="W12" s="118">
        <f t="shared" si="0"/>
        <v>4</v>
      </c>
      <c r="X12" s="183">
        <v>5</v>
      </c>
      <c r="Y12" s="181"/>
      <c r="Z12" s="102"/>
      <c r="AA12" s="181"/>
      <c r="AB12" s="59"/>
      <c r="AC12" s="118">
        <f t="shared" si="1"/>
        <v>5</v>
      </c>
      <c r="AD12" s="183">
        <v>4</v>
      </c>
      <c r="AE12" s="182"/>
      <c r="AF12" s="102"/>
      <c r="AG12" s="102"/>
      <c r="AH12" s="59"/>
      <c r="AI12" s="118">
        <f t="shared" si="2"/>
        <v>4</v>
      </c>
      <c r="AJ12" s="183">
        <v>5</v>
      </c>
      <c r="AK12" s="102"/>
      <c r="AL12" s="181"/>
      <c r="AM12" s="102"/>
      <c r="AN12" s="59"/>
      <c r="AO12" s="118">
        <f t="shared" si="3"/>
        <v>5</v>
      </c>
      <c r="AP12" s="58"/>
      <c r="AQ12" s="183">
        <v>5</v>
      </c>
      <c r="AR12" s="102"/>
      <c r="AS12" s="58"/>
      <c r="AT12" s="59"/>
      <c r="AU12" s="118">
        <f t="shared" si="4"/>
        <v>5</v>
      </c>
      <c r="AV12" s="183">
        <v>4</v>
      </c>
      <c r="AW12" s="182"/>
      <c r="AX12" s="182"/>
      <c r="AY12" s="102"/>
      <c r="AZ12" s="59"/>
      <c r="BA12" s="118">
        <f t="shared" si="5"/>
        <v>4</v>
      </c>
      <c r="BB12" s="102"/>
      <c r="BC12" s="102"/>
      <c r="BD12" s="182"/>
      <c r="BE12" s="183">
        <v>4</v>
      </c>
      <c r="BF12" s="181"/>
      <c r="BG12" s="118">
        <f t="shared" si="6"/>
        <v>4</v>
      </c>
      <c r="BH12" s="102"/>
      <c r="BI12" s="102"/>
      <c r="BJ12" s="102"/>
      <c r="BK12" s="183">
        <v>4</v>
      </c>
      <c r="BL12" s="76"/>
      <c r="BM12" s="118">
        <f t="shared" si="7"/>
        <v>4</v>
      </c>
    </row>
    <row r="13" spans="1:65" ht="15.6" x14ac:dyDescent="0.3">
      <c r="A13" s="3"/>
      <c r="B13" s="172" t="s">
        <v>74</v>
      </c>
      <c r="C13" s="171" t="s">
        <v>75</v>
      </c>
      <c r="D13" s="184">
        <v>2.6666666666666665</v>
      </c>
      <c r="E13" s="174">
        <v>3</v>
      </c>
      <c r="F13" s="185">
        <v>3</v>
      </c>
      <c r="G13" s="185">
        <v>2</v>
      </c>
      <c r="H13" s="185">
        <v>3</v>
      </c>
      <c r="I13" s="185">
        <v>3</v>
      </c>
      <c r="J13" s="185">
        <v>3</v>
      </c>
      <c r="K13" s="186">
        <v>3</v>
      </c>
      <c r="L13" s="187"/>
      <c r="M13" s="54"/>
      <c r="N13" s="54"/>
      <c r="O13" s="54"/>
      <c r="P13" s="65"/>
      <c r="Q13" s="118"/>
      <c r="R13" s="188"/>
      <c r="S13" s="179">
        <v>3</v>
      </c>
      <c r="T13" s="183">
        <v>3</v>
      </c>
      <c r="U13" s="182"/>
      <c r="V13" s="183">
        <v>2</v>
      </c>
      <c r="W13" s="118">
        <f t="shared" si="0"/>
        <v>2.6666666666666665</v>
      </c>
      <c r="X13" s="183">
        <v>3</v>
      </c>
      <c r="Y13" s="181"/>
      <c r="Z13" s="101"/>
      <c r="AA13" s="181"/>
      <c r="AB13" s="65"/>
      <c r="AC13" s="118">
        <f t="shared" si="1"/>
        <v>3</v>
      </c>
      <c r="AD13" s="183">
        <v>3</v>
      </c>
      <c r="AE13" s="182"/>
      <c r="AF13" s="101"/>
      <c r="AG13" s="101"/>
      <c r="AH13" s="65"/>
      <c r="AI13" s="118">
        <f t="shared" si="2"/>
        <v>3</v>
      </c>
      <c r="AJ13" s="183">
        <v>2</v>
      </c>
      <c r="AK13" s="102"/>
      <c r="AL13" s="181"/>
      <c r="AM13" s="101"/>
      <c r="AN13" s="65"/>
      <c r="AO13" s="118">
        <f t="shared" si="3"/>
        <v>2</v>
      </c>
      <c r="AP13" s="54"/>
      <c r="AQ13" s="183">
        <v>3</v>
      </c>
      <c r="AR13" s="101"/>
      <c r="AS13" s="54"/>
      <c r="AT13" s="65"/>
      <c r="AU13" s="118">
        <f t="shared" si="4"/>
        <v>3</v>
      </c>
      <c r="AV13" s="183">
        <v>3</v>
      </c>
      <c r="AW13" s="182"/>
      <c r="AX13" s="182"/>
      <c r="AY13" s="101"/>
      <c r="AZ13" s="65"/>
      <c r="BA13" s="118">
        <f t="shared" si="5"/>
        <v>3</v>
      </c>
      <c r="BB13" s="101"/>
      <c r="BC13" s="101"/>
      <c r="BD13" s="182"/>
      <c r="BE13" s="183">
        <v>3</v>
      </c>
      <c r="BF13" s="181"/>
      <c r="BG13" s="118">
        <f t="shared" si="6"/>
        <v>3</v>
      </c>
      <c r="BH13" s="102"/>
      <c r="BI13" s="102"/>
      <c r="BJ13" s="101"/>
      <c r="BK13" s="183">
        <v>3</v>
      </c>
      <c r="BL13" s="81"/>
      <c r="BM13" s="118">
        <f t="shared" si="7"/>
        <v>3</v>
      </c>
    </row>
    <row r="14" spans="1:65" ht="28.8" x14ac:dyDescent="0.3">
      <c r="A14" s="3"/>
      <c r="B14" s="172" t="s">
        <v>147</v>
      </c>
      <c r="C14" s="189" t="s">
        <v>653</v>
      </c>
      <c r="D14" s="173">
        <v>2.6666666666666665</v>
      </c>
      <c r="E14" s="174">
        <v>3</v>
      </c>
      <c r="F14" s="175">
        <v>2</v>
      </c>
      <c r="G14" s="175">
        <v>3</v>
      </c>
      <c r="H14" s="175">
        <v>2</v>
      </c>
      <c r="I14" s="175">
        <v>3</v>
      </c>
      <c r="J14" s="175">
        <v>3</v>
      </c>
      <c r="K14" s="176">
        <v>3</v>
      </c>
      <c r="L14" s="177"/>
      <c r="M14" s="58"/>
      <c r="N14" s="58"/>
      <c r="O14" s="58"/>
      <c r="P14" s="59"/>
      <c r="Q14" s="118"/>
      <c r="R14" s="188"/>
      <c r="S14" s="179">
        <v>3</v>
      </c>
      <c r="T14" s="183">
        <v>3</v>
      </c>
      <c r="U14" s="182"/>
      <c r="V14" s="183">
        <v>2</v>
      </c>
      <c r="W14" s="118">
        <f t="shared" si="0"/>
        <v>2.6666666666666665</v>
      </c>
      <c r="X14" s="183">
        <v>3</v>
      </c>
      <c r="Y14" s="181"/>
      <c r="Z14" s="102"/>
      <c r="AA14" s="181"/>
      <c r="AB14" s="59"/>
      <c r="AC14" s="118">
        <f t="shared" si="1"/>
        <v>3</v>
      </c>
      <c r="AD14" s="183">
        <v>2</v>
      </c>
      <c r="AE14" s="182"/>
      <c r="AF14" s="102"/>
      <c r="AG14" s="102"/>
      <c r="AH14" s="59"/>
      <c r="AI14" s="118">
        <f t="shared" si="2"/>
        <v>2</v>
      </c>
      <c r="AJ14" s="183">
        <v>3</v>
      </c>
      <c r="AK14" s="102"/>
      <c r="AL14" s="181"/>
      <c r="AM14" s="102"/>
      <c r="AN14" s="59"/>
      <c r="AO14" s="118">
        <f t="shared" si="3"/>
        <v>3</v>
      </c>
      <c r="AP14" s="58"/>
      <c r="AQ14" s="183">
        <v>2</v>
      </c>
      <c r="AR14" s="102"/>
      <c r="AS14" s="58"/>
      <c r="AT14" s="59"/>
      <c r="AU14" s="118">
        <f t="shared" si="4"/>
        <v>2</v>
      </c>
      <c r="AV14" s="183">
        <v>3</v>
      </c>
      <c r="AW14" s="182"/>
      <c r="AX14" s="182"/>
      <c r="AY14" s="102"/>
      <c r="AZ14" s="59"/>
      <c r="BA14" s="118">
        <f t="shared" si="5"/>
        <v>3</v>
      </c>
      <c r="BB14" s="102"/>
      <c r="BC14" s="102"/>
      <c r="BD14" s="182"/>
      <c r="BE14" s="183">
        <v>3</v>
      </c>
      <c r="BF14" s="181"/>
      <c r="BG14" s="118">
        <f t="shared" si="6"/>
        <v>3</v>
      </c>
      <c r="BH14" s="102"/>
      <c r="BI14" s="102"/>
      <c r="BJ14" s="102"/>
      <c r="BK14" s="183">
        <v>3</v>
      </c>
      <c r="BL14" s="76"/>
      <c r="BM14" s="118">
        <f t="shared" si="7"/>
        <v>3</v>
      </c>
    </row>
    <row r="15" spans="1:65" ht="15.6" x14ac:dyDescent="0.3">
      <c r="A15" s="3"/>
      <c r="B15" s="172" t="s">
        <v>98</v>
      </c>
      <c r="C15" s="189" t="s">
        <v>99</v>
      </c>
      <c r="D15" s="184">
        <v>2.6666666666666665</v>
      </c>
      <c r="E15" s="174">
        <v>2</v>
      </c>
      <c r="F15" s="185">
        <v>2</v>
      </c>
      <c r="G15" s="185">
        <v>2</v>
      </c>
      <c r="H15" s="185">
        <v>2</v>
      </c>
      <c r="I15" s="185">
        <v>2</v>
      </c>
      <c r="J15" s="185">
        <v>3</v>
      </c>
      <c r="K15" s="186">
        <v>3</v>
      </c>
      <c r="L15" s="187"/>
      <c r="M15" s="54"/>
      <c r="N15" s="54"/>
      <c r="O15" s="54"/>
      <c r="P15" s="65"/>
      <c r="Q15" s="118"/>
      <c r="R15" s="190"/>
      <c r="S15" s="179">
        <v>3</v>
      </c>
      <c r="T15" s="183">
        <v>3</v>
      </c>
      <c r="U15" s="181"/>
      <c r="V15" s="183">
        <v>2</v>
      </c>
      <c r="W15" s="118">
        <f t="shared" si="0"/>
        <v>2.6666666666666665</v>
      </c>
      <c r="X15" s="183">
        <v>2</v>
      </c>
      <c r="Y15" s="181"/>
      <c r="Z15" s="101"/>
      <c r="AA15" s="181"/>
      <c r="AB15" s="65"/>
      <c r="AC15" s="118">
        <f t="shared" si="1"/>
        <v>2</v>
      </c>
      <c r="AD15" s="183">
        <v>2</v>
      </c>
      <c r="AE15" s="181"/>
      <c r="AF15" s="101"/>
      <c r="AG15" s="101"/>
      <c r="AH15" s="65"/>
      <c r="AI15" s="118">
        <f t="shared" si="2"/>
        <v>2</v>
      </c>
      <c r="AJ15" s="183">
        <v>2</v>
      </c>
      <c r="AK15" s="102"/>
      <c r="AL15" s="181"/>
      <c r="AM15" s="101"/>
      <c r="AN15" s="65"/>
      <c r="AO15" s="118">
        <f t="shared" si="3"/>
        <v>2</v>
      </c>
      <c r="AP15" s="54"/>
      <c r="AQ15" s="183">
        <v>2</v>
      </c>
      <c r="AR15" s="101"/>
      <c r="AS15" s="54"/>
      <c r="AT15" s="65"/>
      <c r="AU15" s="118">
        <f t="shared" si="4"/>
        <v>2</v>
      </c>
      <c r="AV15" s="183">
        <v>2</v>
      </c>
      <c r="AW15" s="181"/>
      <c r="AX15" s="181"/>
      <c r="AY15" s="101"/>
      <c r="AZ15" s="65"/>
      <c r="BA15" s="118">
        <f t="shared" si="5"/>
        <v>2</v>
      </c>
      <c r="BB15" s="101"/>
      <c r="BC15" s="101"/>
      <c r="BD15" s="181"/>
      <c r="BE15" s="183">
        <v>3</v>
      </c>
      <c r="BF15" s="181"/>
      <c r="BG15" s="118">
        <f t="shared" si="6"/>
        <v>3</v>
      </c>
      <c r="BH15" s="102"/>
      <c r="BI15" s="102"/>
      <c r="BJ15" s="101"/>
      <c r="BK15" s="183">
        <v>3</v>
      </c>
      <c r="BL15" s="81"/>
      <c r="BM15" s="118">
        <f t="shared" si="7"/>
        <v>3</v>
      </c>
    </row>
    <row r="16" spans="1:65" ht="15.6" x14ac:dyDescent="0.3">
      <c r="A16" s="3"/>
      <c r="B16" s="172" t="s">
        <v>296</v>
      </c>
      <c r="C16" s="189" t="s">
        <v>108</v>
      </c>
      <c r="D16" s="173">
        <v>4</v>
      </c>
      <c r="E16" s="174">
        <v>4</v>
      </c>
      <c r="F16" s="175">
        <v>4</v>
      </c>
      <c r="G16" s="175">
        <v>4</v>
      </c>
      <c r="H16" s="175">
        <v>4</v>
      </c>
      <c r="I16" s="175">
        <v>4</v>
      </c>
      <c r="J16" s="175">
        <v>3</v>
      </c>
      <c r="K16" s="176">
        <v>3</v>
      </c>
      <c r="L16" s="177"/>
      <c r="M16" s="58"/>
      <c r="N16" s="58"/>
      <c r="O16" s="58"/>
      <c r="P16" s="59"/>
      <c r="Q16" s="118"/>
      <c r="R16" s="190"/>
      <c r="S16" s="179">
        <v>4</v>
      </c>
      <c r="T16" s="183">
        <v>4</v>
      </c>
      <c r="U16" s="181"/>
      <c r="V16" s="183">
        <v>4</v>
      </c>
      <c r="W16" s="118">
        <f t="shared" si="0"/>
        <v>4</v>
      </c>
      <c r="X16" s="183">
        <v>4</v>
      </c>
      <c r="Y16" s="181"/>
      <c r="Z16" s="102"/>
      <c r="AA16" s="181"/>
      <c r="AB16" s="59"/>
      <c r="AC16" s="118">
        <f t="shared" si="1"/>
        <v>4</v>
      </c>
      <c r="AD16" s="183">
        <v>4</v>
      </c>
      <c r="AE16" s="181"/>
      <c r="AF16" s="102"/>
      <c r="AG16" s="102"/>
      <c r="AH16" s="59"/>
      <c r="AI16" s="118">
        <f t="shared" si="2"/>
        <v>4</v>
      </c>
      <c r="AJ16" s="183">
        <v>4</v>
      </c>
      <c r="AK16" s="102"/>
      <c r="AL16" s="181"/>
      <c r="AM16" s="102"/>
      <c r="AN16" s="59"/>
      <c r="AO16" s="118">
        <f t="shared" si="3"/>
        <v>4</v>
      </c>
      <c r="AP16" s="58"/>
      <c r="AQ16" s="183">
        <v>4</v>
      </c>
      <c r="AR16" s="102"/>
      <c r="AS16" s="58"/>
      <c r="AT16" s="59"/>
      <c r="AU16" s="118">
        <f t="shared" si="4"/>
        <v>4</v>
      </c>
      <c r="AV16" s="183">
        <v>4</v>
      </c>
      <c r="AW16" s="181"/>
      <c r="AX16" s="181"/>
      <c r="AY16" s="102"/>
      <c r="AZ16" s="59"/>
      <c r="BA16" s="118">
        <f t="shared" si="5"/>
        <v>4</v>
      </c>
      <c r="BB16" s="102"/>
      <c r="BC16" s="102"/>
      <c r="BD16" s="181"/>
      <c r="BE16" s="183">
        <v>3</v>
      </c>
      <c r="BF16" s="181"/>
      <c r="BG16" s="118">
        <f t="shared" si="6"/>
        <v>3</v>
      </c>
      <c r="BH16" s="102"/>
      <c r="BI16" s="102"/>
      <c r="BJ16" s="102"/>
      <c r="BK16" s="183">
        <v>3</v>
      </c>
      <c r="BL16" s="76"/>
      <c r="BM16" s="118">
        <f t="shared" si="7"/>
        <v>3</v>
      </c>
    </row>
    <row r="17" spans="1:65" ht="15.6" x14ac:dyDescent="0.3">
      <c r="A17" s="3"/>
      <c r="B17" s="172" t="s">
        <v>65</v>
      </c>
      <c r="C17" s="171" t="s">
        <v>66</v>
      </c>
      <c r="D17" s="184">
        <v>3</v>
      </c>
      <c r="E17" s="174">
        <v>4</v>
      </c>
      <c r="F17" s="185">
        <v>4</v>
      </c>
      <c r="G17" s="185">
        <v>4</v>
      </c>
      <c r="H17" s="185">
        <v>4</v>
      </c>
      <c r="I17" s="185">
        <v>4</v>
      </c>
      <c r="J17" s="185">
        <v>4</v>
      </c>
      <c r="K17" s="186">
        <v>4</v>
      </c>
      <c r="L17" s="187"/>
      <c r="M17" s="54"/>
      <c r="N17" s="54"/>
      <c r="O17" s="54"/>
      <c r="P17" s="65"/>
      <c r="Q17" s="118"/>
      <c r="R17" s="190"/>
      <c r="S17" s="179">
        <v>3</v>
      </c>
      <c r="T17" s="183">
        <v>3</v>
      </c>
      <c r="U17" s="181"/>
      <c r="V17" s="183">
        <v>3</v>
      </c>
      <c r="W17" s="118">
        <f t="shared" si="0"/>
        <v>3</v>
      </c>
      <c r="X17" s="183">
        <v>4</v>
      </c>
      <c r="Y17" s="181"/>
      <c r="Z17" s="101"/>
      <c r="AA17" s="181"/>
      <c r="AB17" s="65"/>
      <c r="AC17" s="118">
        <f t="shared" si="1"/>
        <v>4</v>
      </c>
      <c r="AD17" s="183">
        <v>4</v>
      </c>
      <c r="AE17" s="181"/>
      <c r="AF17" s="101"/>
      <c r="AG17" s="101"/>
      <c r="AH17" s="65"/>
      <c r="AI17" s="118">
        <f t="shared" si="2"/>
        <v>4</v>
      </c>
      <c r="AJ17" s="183">
        <v>4</v>
      </c>
      <c r="AK17" s="102"/>
      <c r="AL17" s="181"/>
      <c r="AM17" s="101"/>
      <c r="AN17" s="65"/>
      <c r="AO17" s="118">
        <f t="shared" si="3"/>
        <v>4</v>
      </c>
      <c r="AP17" s="54"/>
      <c r="AQ17" s="183">
        <v>4</v>
      </c>
      <c r="AR17" s="101"/>
      <c r="AS17" s="54"/>
      <c r="AT17" s="65"/>
      <c r="AU17" s="118">
        <f t="shared" si="4"/>
        <v>4</v>
      </c>
      <c r="AV17" s="183">
        <v>4</v>
      </c>
      <c r="AW17" s="181"/>
      <c r="AX17" s="181"/>
      <c r="AY17" s="101"/>
      <c r="AZ17" s="65"/>
      <c r="BA17" s="118">
        <f t="shared" si="5"/>
        <v>4</v>
      </c>
      <c r="BB17" s="101"/>
      <c r="BC17" s="101"/>
      <c r="BD17" s="181"/>
      <c r="BE17" s="183">
        <v>4</v>
      </c>
      <c r="BF17" s="181"/>
      <c r="BG17" s="118">
        <f t="shared" si="6"/>
        <v>4</v>
      </c>
      <c r="BH17" s="102"/>
      <c r="BI17" s="102"/>
      <c r="BJ17" s="101"/>
      <c r="BK17" s="183">
        <v>4</v>
      </c>
      <c r="BL17" s="81"/>
      <c r="BM17" s="118">
        <f t="shared" si="7"/>
        <v>4</v>
      </c>
    </row>
    <row r="18" spans="1:65" ht="15.6" x14ac:dyDescent="0.3">
      <c r="A18" s="3"/>
      <c r="B18" s="3" t="s">
        <v>153</v>
      </c>
      <c r="C18" s="171" t="s">
        <v>654</v>
      </c>
      <c r="D18" s="173">
        <v>3</v>
      </c>
      <c r="E18" s="174">
        <v>3</v>
      </c>
      <c r="F18" s="175">
        <v>4</v>
      </c>
      <c r="G18" s="175">
        <v>3</v>
      </c>
      <c r="H18" s="175">
        <v>3</v>
      </c>
      <c r="I18" s="175">
        <v>4</v>
      </c>
      <c r="J18" s="175">
        <v>3</v>
      </c>
      <c r="K18" s="176">
        <v>3</v>
      </c>
      <c r="L18" s="177"/>
      <c r="M18" s="58"/>
      <c r="N18" s="58"/>
      <c r="O18" s="58"/>
      <c r="P18" s="59"/>
      <c r="Q18" s="118"/>
      <c r="R18" s="190"/>
      <c r="S18" s="179">
        <v>3</v>
      </c>
      <c r="T18" s="183">
        <v>3</v>
      </c>
      <c r="U18" s="181"/>
      <c r="V18" s="183">
        <v>3</v>
      </c>
      <c r="W18" s="118">
        <f t="shared" si="0"/>
        <v>3</v>
      </c>
      <c r="X18" s="183">
        <v>3</v>
      </c>
      <c r="Y18" s="181"/>
      <c r="Z18" s="102"/>
      <c r="AA18" s="181"/>
      <c r="AB18" s="59"/>
      <c r="AC18" s="118">
        <f t="shared" si="1"/>
        <v>3</v>
      </c>
      <c r="AD18" s="183">
        <v>4</v>
      </c>
      <c r="AE18" s="181"/>
      <c r="AF18" s="102"/>
      <c r="AG18" s="102"/>
      <c r="AH18" s="59"/>
      <c r="AI18" s="118">
        <f t="shared" si="2"/>
        <v>4</v>
      </c>
      <c r="AJ18" s="183">
        <v>3</v>
      </c>
      <c r="AK18" s="102"/>
      <c r="AL18" s="181"/>
      <c r="AM18" s="102"/>
      <c r="AN18" s="59"/>
      <c r="AO18" s="118">
        <f t="shared" si="3"/>
        <v>3</v>
      </c>
      <c r="AP18" s="58"/>
      <c r="AQ18" s="183">
        <v>3</v>
      </c>
      <c r="AR18" s="102"/>
      <c r="AS18" s="58"/>
      <c r="AT18" s="59"/>
      <c r="AU18" s="118">
        <f t="shared" si="4"/>
        <v>3</v>
      </c>
      <c r="AV18" s="183">
        <v>4</v>
      </c>
      <c r="AW18" s="181"/>
      <c r="AX18" s="181"/>
      <c r="AY18" s="102"/>
      <c r="AZ18" s="59"/>
      <c r="BA18" s="118">
        <f t="shared" si="5"/>
        <v>4</v>
      </c>
      <c r="BB18" s="102"/>
      <c r="BC18" s="102"/>
      <c r="BD18" s="181"/>
      <c r="BE18" s="183">
        <v>3</v>
      </c>
      <c r="BF18" s="181"/>
      <c r="BG18" s="118">
        <f t="shared" si="6"/>
        <v>3</v>
      </c>
      <c r="BH18" s="102"/>
      <c r="BI18" s="102"/>
      <c r="BJ18" s="102"/>
      <c r="BK18" s="183">
        <v>3</v>
      </c>
      <c r="BL18" s="76"/>
      <c r="BM18" s="118">
        <f t="shared" si="7"/>
        <v>3</v>
      </c>
    </row>
    <row r="19" spans="1:65" ht="15.6" x14ac:dyDescent="0.3">
      <c r="A19" s="3"/>
      <c r="B19" s="172" t="s">
        <v>86</v>
      </c>
      <c r="C19" s="171" t="s">
        <v>87</v>
      </c>
      <c r="D19" s="184">
        <v>3.3333333333333335</v>
      </c>
      <c r="E19" s="174">
        <v>3</v>
      </c>
      <c r="F19" s="185">
        <v>3</v>
      </c>
      <c r="G19" s="185">
        <v>3</v>
      </c>
      <c r="H19" s="185">
        <v>3</v>
      </c>
      <c r="I19" s="185">
        <v>4</v>
      </c>
      <c r="J19" s="185">
        <v>4</v>
      </c>
      <c r="K19" s="186">
        <v>4</v>
      </c>
      <c r="L19" s="187"/>
      <c r="M19" s="54"/>
      <c r="N19" s="54"/>
      <c r="O19" s="54"/>
      <c r="P19" s="65"/>
      <c r="Q19" s="118"/>
      <c r="R19" s="190"/>
      <c r="S19" s="179">
        <v>3</v>
      </c>
      <c r="T19" s="183">
        <v>3</v>
      </c>
      <c r="U19" s="181"/>
      <c r="V19" s="183">
        <v>4</v>
      </c>
      <c r="W19" s="118">
        <f t="shared" si="0"/>
        <v>3.3333333333333335</v>
      </c>
      <c r="X19" s="183">
        <v>3</v>
      </c>
      <c r="Y19" s="181"/>
      <c r="Z19" s="101"/>
      <c r="AA19" s="181"/>
      <c r="AB19" s="65"/>
      <c r="AC19" s="118">
        <f t="shared" si="1"/>
        <v>3</v>
      </c>
      <c r="AD19" s="183">
        <v>3</v>
      </c>
      <c r="AE19" s="181"/>
      <c r="AF19" s="101"/>
      <c r="AG19" s="101"/>
      <c r="AH19" s="65"/>
      <c r="AI19" s="118">
        <f t="shared" si="2"/>
        <v>3</v>
      </c>
      <c r="AJ19" s="183">
        <v>3</v>
      </c>
      <c r="AK19" s="102"/>
      <c r="AL19" s="181"/>
      <c r="AM19" s="101"/>
      <c r="AN19" s="65"/>
      <c r="AO19" s="118">
        <f t="shared" si="3"/>
        <v>3</v>
      </c>
      <c r="AP19" s="54"/>
      <c r="AQ19" s="183">
        <v>3</v>
      </c>
      <c r="AR19" s="101"/>
      <c r="AS19" s="54"/>
      <c r="AT19" s="65"/>
      <c r="AU19" s="118">
        <f t="shared" si="4"/>
        <v>3</v>
      </c>
      <c r="AV19" s="183">
        <v>4</v>
      </c>
      <c r="AW19" s="181"/>
      <c r="AX19" s="181"/>
      <c r="AY19" s="101"/>
      <c r="AZ19" s="65"/>
      <c r="BA19" s="118">
        <f t="shared" si="5"/>
        <v>4</v>
      </c>
      <c r="BB19" s="101"/>
      <c r="BC19" s="101"/>
      <c r="BD19" s="181"/>
      <c r="BE19" s="183">
        <v>4</v>
      </c>
      <c r="BF19" s="181"/>
      <c r="BG19" s="118">
        <f t="shared" si="6"/>
        <v>4</v>
      </c>
      <c r="BH19" s="102"/>
      <c r="BI19" s="102"/>
      <c r="BJ19" s="101"/>
      <c r="BK19" s="183">
        <v>4</v>
      </c>
      <c r="BL19" s="81"/>
      <c r="BM19" s="118">
        <f t="shared" si="7"/>
        <v>4</v>
      </c>
    </row>
    <row r="20" spans="1:65" ht="15.6" x14ac:dyDescent="0.3">
      <c r="A20" s="3"/>
      <c r="B20" s="172" t="s">
        <v>92</v>
      </c>
      <c r="C20" s="171" t="s">
        <v>93</v>
      </c>
      <c r="D20" s="173">
        <v>4</v>
      </c>
      <c r="E20" s="174">
        <v>4</v>
      </c>
      <c r="F20" s="175">
        <v>4</v>
      </c>
      <c r="G20" s="175">
        <v>3</v>
      </c>
      <c r="H20" s="175">
        <v>4</v>
      </c>
      <c r="I20" s="175">
        <v>5</v>
      </c>
      <c r="J20" s="175">
        <v>4</v>
      </c>
      <c r="K20" s="176">
        <v>4</v>
      </c>
      <c r="L20" s="177"/>
      <c r="M20" s="58"/>
      <c r="N20" s="58"/>
      <c r="O20" s="58"/>
      <c r="P20" s="59"/>
      <c r="Q20" s="118"/>
      <c r="R20" s="190"/>
      <c r="S20" s="179">
        <v>4</v>
      </c>
      <c r="T20" s="183">
        <v>4</v>
      </c>
      <c r="U20" s="181"/>
      <c r="V20" s="183">
        <v>4</v>
      </c>
      <c r="W20" s="118">
        <f t="shared" si="0"/>
        <v>4</v>
      </c>
      <c r="X20" s="183">
        <v>4</v>
      </c>
      <c r="Y20" s="181"/>
      <c r="Z20" s="102"/>
      <c r="AA20" s="181"/>
      <c r="AB20" s="59"/>
      <c r="AC20" s="118">
        <f t="shared" si="1"/>
        <v>4</v>
      </c>
      <c r="AD20" s="183">
        <v>4</v>
      </c>
      <c r="AE20" s="181"/>
      <c r="AF20" s="102"/>
      <c r="AG20" s="102"/>
      <c r="AH20" s="59"/>
      <c r="AI20" s="118">
        <f t="shared" si="2"/>
        <v>4</v>
      </c>
      <c r="AJ20" s="183">
        <v>3</v>
      </c>
      <c r="AK20" s="102"/>
      <c r="AL20" s="181"/>
      <c r="AM20" s="102"/>
      <c r="AN20" s="59"/>
      <c r="AO20" s="118">
        <f t="shared" si="3"/>
        <v>3</v>
      </c>
      <c r="AP20" s="58"/>
      <c r="AQ20" s="183">
        <v>4</v>
      </c>
      <c r="AR20" s="102"/>
      <c r="AS20" s="58"/>
      <c r="AT20" s="59"/>
      <c r="AU20" s="118">
        <f t="shared" si="4"/>
        <v>4</v>
      </c>
      <c r="AV20" s="183">
        <v>5</v>
      </c>
      <c r="AW20" s="181"/>
      <c r="AX20" s="181"/>
      <c r="AY20" s="102"/>
      <c r="AZ20" s="59"/>
      <c r="BA20" s="118">
        <f t="shared" si="5"/>
        <v>5</v>
      </c>
      <c r="BB20" s="102"/>
      <c r="BC20" s="102"/>
      <c r="BD20" s="181"/>
      <c r="BE20" s="183">
        <v>4</v>
      </c>
      <c r="BF20" s="181"/>
      <c r="BG20" s="118">
        <f t="shared" si="6"/>
        <v>4</v>
      </c>
      <c r="BH20" s="102"/>
      <c r="BI20" s="102"/>
      <c r="BJ20" s="102"/>
      <c r="BK20" s="183">
        <v>4</v>
      </c>
      <c r="BL20" s="76"/>
      <c r="BM20" s="118">
        <f t="shared" si="7"/>
        <v>4</v>
      </c>
    </row>
    <row r="21" spans="1:65" ht="15.6" x14ac:dyDescent="0.3">
      <c r="A21" s="3"/>
      <c r="B21" s="172" t="s">
        <v>94</v>
      </c>
      <c r="C21" s="171" t="s">
        <v>95</v>
      </c>
      <c r="D21" s="184">
        <v>5</v>
      </c>
      <c r="E21" s="174">
        <v>5</v>
      </c>
      <c r="F21" s="185">
        <v>5</v>
      </c>
      <c r="G21" s="185">
        <v>5</v>
      </c>
      <c r="H21" s="185">
        <v>5</v>
      </c>
      <c r="I21" s="185">
        <v>5</v>
      </c>
      <c r="J21" s="185">
        <v>5</v>
      </c>
      <c r="K21" s="186">
        <v>5</v>
      </c>
      <c r="L21" s="187"/>
      <c r="M21" s="54"/>
      <c r="N21" s="54"/>
      <c r="O21" s="54"/>
      <c r="P21" s="65"/>
      <c r="Q21" s="118"/>
      <c r="R21" s="191"/>
      <c r="S21" s="179">
        <v>5</v>
      </c>
      <c r="T21" s="183">
        <v>5</v>
      </c>
      <c r="U21" s="181"/>
      <c r="V21" s="183">
        <v>5</v>
      </c>
      <c r="W21" s="118">
        <f t="shared" si="0"/>
        <v>5</v>
      </c>
      <c r="X21" s="183">
        <v>5</v>
      </c>
      <c r="Y21" s="181"/>
      <c r="Z21" s="101"/>
      <c r="AA21" s="181"/>
      <c r="AB21" s="65"/>
      <c r="AC21" s="118">
        <f t="shared" si="1"/>
        <v>5</v>
      </c>
      <c r="AD21" s="183">
        <v>5</v>
      </c>
      <c r="AE21" s="181"/>
      <c r="AF21" s="101"/>
      <c r="AG21" s="101"/>
      <c r="AH21" s="65"/>
      <c r="AI21" s="118">
        <f t="shared" si="2"/>
        <v>5</v>
      </c>
      <c r="AJ21" s="183">
        <v>5</v>
      </c>
      <c r="AK21" s="102"/>
      <c r="AL21" s="181"/>
      <c r="AM21" s="101"/>
      <c r="AN21" s="65"/>
      <c r="AO21" s="118">
        <f t="shared" si="3"/>
        <v>5</v>
      </c>
      <c r="AP21" s="54"/>
      <c r="AQ21" s="183">
        <v>5</v>
      </c>
      <c r="AR21" s="101"/>
      <c r="AS21" s="54"/>
      <c r="AT21" s="65"/>
      <c r="AU21" s="118">
        <f t="shared" si="4"/>
        <v>5</v>
      </c>
      <c r="AV21" s="183">
        <v>5</v>
      </c>
      <c r="AW21" s="181"/>
      <c r="AX21" s="181"/>
      <c r="AY21" s="101"/>
      <c r="AZ21" s="65"/>
      <c r="BA21" s="118">
        <f t="shared" si="5"/>
        <v>5</v>
      </c>
      <c r="BB21" s="101"/>
      <c r="BC21" s="101"/>
      <c r="BD21" s="181"/>
      <c r="BE21" s="183">
        <v>5</v>
      </c>
      <c r="BF21" s="181"/>
      <c r="BG21" s="118">
        <f t="shared" si="6"/>
        <v>5</v>
      </c>
      <c r="BH21" s="102"/>
      <c r="BI21" s="102"/>
      <c r="BJ21" s="101"/>
      <c r="BK21" s="183">
        <v>5</v>
      </c>
      <c r="BL21" s="81"/>
      <c r="BM21" s="118">
        <f t="shared" si="7"/>
        <v>5</v>
      </c>
    </row>
    <row r="22" spans="1:65" ht="15.6" x14ac:dyDescent="0.3">
      <c r="A22" s="3"/>
      <c r="B22" s="172" t="s">
        <v>106</v>
      </c>
      <c r="C22" s="171" t="s">
        <v>107</v>
      </c>
      <c r="D22" s="173">
        <v>5</v>
      </c>
      <c r="E22" s="174">
        <v>5</v>
      </c>
      <c r="F22" s="175">
        <v>5</v>
      </c>
      <c r="G22" s="175">
        <v>5</v>
      </c>
      <c r="H22" s="175">
        <v>5</v>
      </c>
      <c r="I22" s="175">
        <v>5</v>
      </c>
      <c r="J22" s="175">
        <v>5</v>
      </c>
      <c r="K22" s="176">
        <v>5</v>
      </c>
      <c r="L22" s="177"/>
      <c r="M22" s="58"/>
      <c r="N22" s="58"/>
      <c r="O22" s="58"/>
      <c r="P22" s="59"/>
      <c r="Q22" s="118"/>
      <c r="R22" s="190"/>
      <c r="S22" s="179">
        <v>5</v>
      </c>
      <c r="T22" s="183">
        <v>5</v>
      </c>
      <c r="U22" s="181"/>
      <c r="V22" s="183">
        <v>5</v>
      </c>
      <c r="W22" s="118">
        <f t="shared" si="0"/>
        <v>5</v>
      </c>
      <c r="X22" s="183">
        <v>5</v>
      </c>
      <c r="Y22" s="181"/>
      <c r="Z22" s="102"/>
      <c r="AA22" s="181"/>
      <c r="AB22" s="59"/>
      <c r="AC22" s="118">
        <f t="shared" si="1"/>
        <v>5</v>
      </c>
      <c r="AD22" s="183">
        <v>5</v>
      </c>
      <c r="AE22" s="181"/>
      <c r="AF22" s="102"/>
      <c r="AG22" s="102"/>
      <c r="AH22" s="59"/>
      <c r="AI22" s="118">
        <f t="shared" si="2"/>
        <v>5</v>
      </c>
      <c r="AJ22" s="183">
        <v>5</v>
      </c>
      <c r="AK22" s="102"/>
      <c r="AL22" s="181"/>
      <c r="AM22" s="102"/>
      <c r="AN22" s="59"/>
      <c r="AO22" s="118">
        <f t="shared" si="3"/>
        <v>5</v>
      </c>
      <c r="AP22" s="58"/>
      <c r="AQ22" s="183">
        <v>5</v>
      </c>
      <c r="AR22" s="102"/>
      <c r="AS22" s="58"/>
      <c r="AT22" s="59"/>
      <c r="AU22" s="118">
        <f t="shared" si="4"/>
        <v>5</v>
      </c>
      <c r="AV22" s="183">
        <v>5</v>
      </c>
      <c r="AW22" s="181"/>
      <c r="AX22" s="181"/>
      <c r="AY22" s="102"/>
      <c r="AZ22" s="59"/>
      <c r="BA22" s="118">
        <f t="shared" si="5"/>
        <v>5</v>
      </c>
      <c r="BB22" s="102"/>
      <c r="BC22" s="102"/>
      <c r="BD22" s="181"/>
      <c r="BE22" s="183">
        <v>5</v>
      </c>
      <c r="BF22" s="181"/>
      <c r="BG22" s="118">
        <f t="shared" si="6"/>
        <v>5</v>
      </c>
      <c r="BH22" s="102"/>
      <c r="BI22" s="102"/>
      <c r="BJ22" s="102"/>
      <c r="BK22" s="183">
        <v>5</v>
      </c>
      <c r="BL22" s="76"/>
      <c r="BM22" s="118">
        <f t="shared" si="7"/>
        <v>5</v>
      </c>
    </row>
    <row r="23" spans="1:65" ht="15.6" x14ac:dyDescent="0.3">
      <c r="A23" s="3"/>
      <c r="B23" s="172" t="s">
        <v>127</v>
      </c>
      <c r="C23" s="189" t="s">
        <v>128</v>
      </c>
      <c r="D23" s="184">
        <v>3</v>
      </c>
      <c r="E23" s="174">
        <v>2</v>
      </c>
      <c r="F23" s="185">
        <v>2</v>
      </c>
      <c r="G23" s="185">
        <v>2</v>
      </c>
      <c r="H23" s="185">
        <v>3</v>
      </c>
      <c r="I23" s="185">
        <v>3</v>
      </c>
      <c r="J23" s="185">
        <v>5</v>
      </c>
      <c r="K23" s="186">
        <v>5</v>
      </c>
      <c r="L23" s="187"/>
      <c r="M23" s="54"/>
      <c r="N23" s="54"/>
      <c r="O23" s="54"/>
      <c r="P23" s="65"/>
      <c r="Q23" s="118"/>
      <c r="R23" s="190"/>
      <c r="S23" s="179">
        <v>3</v>
      </c>
      <c r="T23" s="183">
        <v>3</v>
      </c>
      <c r="U23" s="181"/>
      <c r="V23" s="183">
        <v>3</v>
      </c>
      <c r="W23" s="118">
        <f t="shared" si="0"/>
        <v>3</v>
      </c>
      <c r="X23" s="183">
        <v>2</v>
      </c>
      <c r="Y23" s="181"/>
      <c r="Z23" s="101"/>
      <c r="AA23" s="181"/>
      <c r="AB23" s="65"/>
      <c r="AC23" s="118">
        <f t="shared" si="1"/>
        <v>2</v>
      </c>
      <c r="AD23" s="183">
        <v>2</v>
      </c>
      <c r="AE23" s="181"/>
      <c r="AF23" s="101"/>
      <c r="AG23" s="101"/>
      <c r="AH23" s="65"/>
      <c r="AI23" s="118">
        <f t="shared" si="2"/>
        <v>2</v>
      </c>
      <c r="AJ23" s="183">
        <v>2</v>
      </c>
      <c r="AK23" s="102"/>
      <c r="AL23" s="181"/>
      <c r="AM23" s="101"/>
      <c r="AN23" s="65"/>
      <c r="AO23" s="118">
        <f t="shared" si="3"/>
        <v>2</v>
      </c>
      <c r="AP23" s="54"/>
      <c r="AQ23" s="183">
        <v>3</v>
      </c>
      <c r="AR23" s="101"/>
      <c r="AS23" s="54"/>
      <c r="AT23" s="65"/>
      <c r="AU23" s="118">
        <f t="shared" si="4"/>
        <v>3</v>
      </c>
      <c r="AV23" s="183">
        <v>3</v>
      </c>
      <c r="AW23" s="181"/>
      <c r="AX23" s="181"/>
      <c r="AY23" s="101"/>
      <c r="AZ23" s="65"/>
      <c r="BA23" s="118">
        <f t="shared" si="5"/>
        <v>3</v>
      </c>
      <c r="BB23" s="101"/>
      <c r="BC23" s="101"/>
      <c r="BD23" s="181"/>
      <c r="BE23" s="183">
        <v>5</v>
      </c>
      <c r="BF23" s="181"/>
      <c r="BG23" s="118">
        <f t="shared" si="6"/>
        <v>5</v>
      </c>
      <c r="BH23" s="102"/>
      <c r="BI23" s="102"/>
      <c r="BJ23" s="101"/>
      <c r="BK23" s="183">
        <v>5</v>
      </c>
      <c r="BL23" s="81"/>
      <c r="BM23" s="118">
        <f t="shared" si="7"/>
        <v>5</v>
      </c>
    </row>
    <row r="24" spans="1:65" ht="15.6" x14ac:dyDescent="0.3">
      <c r="A24" s="3"/>
      <c r="B24" s="172" t="s">
        <v>117</v>
      </c>
      <c r="C24" s="189" t="s">
        <v>655</v>
      </c>
      <c r="D24" s="173">
        <v>3</v>
      </c>
      <c r="E24" s="174">
        <v>3</v>
      </c>
      <c r="F24" s="175">
        <v>2</v>
      </c>
      <c r="G24" s="175">
        <v>3</v>
      </c>
      <c r="H24" s="175">
        <v>3</v>
      </c>
      <c r="I24" s="175">
        <v>3</v>
      </c>
      <c r="J24" s="175">
        <v>4</v>
      </c>
      <c r="K24" s="176">
        <v>4</v>
      </c>
      <c r="L24" s="177"/>
      <c r="M24" s="58"/>
      <c r="N24" s="58"/>
      <c r="O24" s="58"/>
      <c r="P24" s="59"/>
      <c r="Q24" s="118"/>
      <c r="R24" s="190"/>
      <c r="S24" s="179">
        <v>3</v>
      </c>
      <c r="T24" s="183">
        <v>3</v>
      </c>
      <c r="U24" s="181"/>
      <c r="V24" s="183">
        <v>3</v>
      </c>
      <c r="W24" s="118">
        <f t="shared" si="0"/>
        <v>3</v>
      </c>
      <c r="X24" s="183">
        <v>3</v>
      </c>
      <c r="Y24" s="181"/>
      <c r="Z24" s="102"/>
      <c r="AA24" s="181"/>
      <c r="AB24" s="59"/>
      <c r="AC24" s="118">
        <f t="shared" si="1"/>
        <v>3</v>
      </c>
      <c r="AD24" s="183">
        <v>2</v>
      </c>
      <c r="AE24" s="181"/>
      <c r="AF24" s="102"/>
      <c r="AG24" s="102"/>
      <c r="AH24" s="59"/>
      <c r="AI24" s="118">
        <f t="shared" si="2"/>
        <v>2</v>
      </c>
      <c r="AJ24" s="183">
        <v>3</v>
      </c>
      <c r="AK24" s="102"/>
      <c r="AL24" s="181"/>
      <c r="AM24" s="102"/>
      <c r="AN24" s="59"/>
      <c r="AO24" s="118">
        <f t="shared" si="3"/>
        <v>3</v>
      </c>
      <c r="AP24" s="58"/>
      <c r="AQ24" s="183">
        <v>3</v>
      </c>
      <c r="AR24" s="102"/>
      <c r="AS24" s="58"/>
      <c r="AT24" s="59"/>
      <c r="AU24" s="118">
        <f t="shared" si="4"/>
        <v>3</v>
      </c>
      <c r="AV24" s="183">
        <v>3</v>
      </c>
      <c r="AW24" s="181"/>
      <c r="AX24" s="181"/>
      <c r="AY24" s="102"/>
      <c r="AZ24" s="59"/>
      <c r="BA24" s="118">
        <f t="shared" si="5"/>
        <v>3</v>
      </c>
      <c r="BB24" s="102"/>
      <c r="BC24" s="102"/>
      <c r="BD24" s="181"/>
      <c r="BE24" s="183">
        <v>4</v>
      </c>
      <c r="BF24" s="181"/>
      <c r="BG24" s="118">
        <f t="shared" si="6"/>
        <v>4</v>
      </c>
      <c r="BH24" s="102"/>
      <c r="BI24" s="102"/>
      <c r="BJ24" s="102"/>
      <c r="BK24" s="183">
        <v>4</v>
      </c>
      <c r="BL24" s="76"/>
      <c r="BM24" s="118">
        <f t="shared" si="7"/>
        <v>4</v>
      </c>
    </row>
    <row r="25" spans="1:65" ht="28.8" x14ac:dyDescent="0.3">
      <c r="A25" s="3"/>
      <c r="B25" s="172" t="s">
        <v>139</v>
      </c>
      <c r="C25" s="171" t="s">
        <v>656</v>
      </c>
      <c r="D25" s="184">
        <v>4.333333333333333</v>
      </c>
      <c r="E25" s="174">
        <v>4</v>
      </c>
      <c r="F25" s="185">
        <v>3</v>
      </c>
      <c r="G25" s="185">
        <v>3</v>
      </c>
      <c r="H25" s="185">
        <v>3</v>
      </c>
      <c r="I25" s="185">
        <v>4</v>
      </c>
      <c r="J25" s="185">
        <v>5</v>
      </c>
      <c r="K25" s="186">
        <v>5</v>
      </c>
      <c r="L25" s="187"/>
      <c r="M25" s="54"/>
      <c r="N25" s="54"/>
      <c r="O25" s="54"/>
      <c r="P25" s="65"/>
      <c r="Q25" s="118"/>
      <c r="R25" s="190"/>
      <c r="S25" s="179">
        <v>5</v>
      </c>
      <c r="T25" s="183">
        <v>4</v>
      </c>
      <c r="U25" s="181"/>
      <c r="V25" s="183">
        <v>4</v>
      </c>
      <c r="W25" s="118">
        <f t="shared" si="0"/>
        <v>4.333333333333333</v>
      </c>
      <c r="X25" s="183">
        <v>4</v>
      </c>
      <c r="Y25" s="181"/>
      <c r="Z25" s="101"/>
      <c r="AA25" s="181"/>
      <c r="AB25" s="65"/>
      <c r="AC25" s="118">
        <f t="shared" si="1"/>
        <v>4</v>
      </c>
      <c r="AD25" s="183">
        <v>3</v>
      </c>
      <c r="AE25" s="181"/>
      <c r="AF25" s="101"/>
      <c r="AG25" s="101"/>
      <c r="AH25" s="65"/>
      <c r="AI25" s="118">
        <f t="shared" si="2"/>
        <v>3</v>
      </c>
      <c r="AJ25" s="183">
        <v>3</v>
      </c>
      <c r="AK25" s="102"/>
      <c r="AL25" s="181"/>
      <c r="AM25" s="101"/>
      <c r="AN25" s="65"/>
      <c r="AO25" s="118">
        <f t="shared" si="3"/>
        <v>3</v>
      </c>
      <c r="AP25" s="54"/>
      <c r="AQ25" s="183">
        <v>3</v>
      </c>
      <c r="AR25" s="101"/>
      <c r="AS25" s="54"/>
      <c r="AT25" s="65"/>
      <c r="AU25" s="118">
        <f t="shared" si="4"/>
        <v>3</v>
      </c>
      <c r="AV25" s="183">
        <v>4</v>
      </c>
      <c r="AW25" s="181"/>
      <c r="AX25" s="181"/>
      <c r="AY25" s="101"/>
      <c r="AZ25" s="65"/>
      <c r="BA25" s="118">
        <f t="shared" si="5"/>
        <v>4</v>
      </c>
      <c r="BB25" s="101"/>
      <c r="BC25" s="101"/>
      <c r="BD25" s="181"/>
      <c r="BE25" s="183">
        <v>5</v>
      </c>
      <c r="BF25" s="181"/>
      <c r="BG25" s="118">
        <f t="shared" si="6"/>
        <v>5</v>
      </c>
      <c r="BH25" s="102"/>
      <c r="BI25" s="102"/>
      <c r="BJ25" s="101"/>
      <c r="BK25" s="183">
        <v>5</v>
      </c>
      <c r="BL25" s="81"/>
      <c r="BM25" s="118">
        <f t="shared" si="7"/>
        <v>5</v>
      </c>
    </row>
    <row r="26" spans="1:65" ht="15.6" x14ac:dyDescent="0.3">
      <c r="A26" s="3"/>
      <c r="B26" s="172" t="s">
        <v>125</v>
      </c>
      <c r="C26" s="189" t="s">
        <v>126</v>
      </c>
      <c r="D26" s="173">
        <v>5</v>
      </c>
      <c r="E26" s="174">
        <v>5</v>
      </c>
      <c r="F26" s="175">
        <v>5</v>
      </c>
      <c r="G26" s="175">
        <v>5</v>
      </c>
      <c r="H26" s="175">
        <v>5</v>
      </c>
      <c r="I26" s="175">
        <v>4</v>
      </c>
      <c r="J26" s="175">
        <v>5</v>
      </c>
      <c r="K26" s="176">
        <v>5</v>
      </c>
      <c r="L26" s="177"/>
      <c r="M26" s="58"/>
      <c r="N26" s="58"/>
      <c r="O26" s="58"/>
      <c r="P26" s="59"/>
      <c r="Q26" s="118"/>
      <c r="R26" s="190"/>
      <c r="S26" s="179">
        <v>5</v>
      </c>
      <c r="T26" s="183">
        <v>5</v>
      </c>
      <c r="U26" s="181"/>
      <c r="V26" s="183">
        <v>5</v>
      </c>
      <c r="W26" s="118">
        <f t="shared" si="0"/>
        <v>5</v>
      </c>
      <c r="X26" s="183">
        <v>5</v>
      </c>
      <c r="Y26" s="181"/>
      <c r="Z26" s="102"/>
      <c r="AA26" s="181"/>
      <c r="AB26" s="59"/>
      <c r="AC26" s="118">
        <f t="shared" si="1"/>
        <v>5</v>
      </c>
      <c r="AD26" s="183">
        <v>5</v>
      </c>
      <c r="AE26" s="181"/>
      <c r="AF26" s="102"/>
      <c r="AG26" s="102"/>
      <c r="AH26" s="59"/>
      <c r="AI26" s="118">
        <f t="shared" si="2"/>
        <v>5</v>
      </c>
      <c r="AJ26" s="183">
        <v>5</v>
      </c>
      <c r="AK26" s="102"/>
      <c r="AL26" s="181"/>
      <c r="AM26" s="102"/>
      <c r="AN26" s="59"/>
      <c r="AO26" s="118">
        <f t="shared" si="3"/>
        <v>5</v>
      </c>
      <c r="AP26" s="58"/>
      <c r="AQ26" s="183">
        <v>5</v>
      </c>
      <c r="AR26" s="102"/>
      <c r="AS26" s="58"/>
      <c r="AT26" s="59"/>
      <c r="AU26" s="118">
        <f t="shared" si="4"/>
        <v>5</v>
      </c>
      <c r="AV26" s="183">
        <v>4</v>
      </c>
      <c r="AW26" s="181"/>
      <c r="AX26" s="181"/>
      <c r="AY26" s="102"/>
      <c r="AZ26" s="59"/>
      <c r="BA26" s="118">
        <f t="shared" si="5"/>
        <v>4</v>
      </c>
      <c r="BB26" s="102"/>
      <c r="BC26" s="102"/>
      <c r="BD26" s="181"/>
      <c r="BE26" s="183">
        <v>5</v>
      </c>
      <c r="BF26" s="181"/>
      <c r="BG26" s="118">
        <f t="shared" si="6"/>
        <v>5</v>
      </c>
      <c r="BH26" s="102"/>
      <c r="BI26" s="102"/>
      <c r="BJ26" s="102"/>
      <c r="BK26" s="183">
        <v>5</v>
      </c>
      <c r="BL26" s="76"/>
      <c r="BM26" s="118">
        <f t="shared" si="7"/>
        <v>5</v>
      </c>
    </row>
    <row r="27" spans="1:65" ht="15.6" x14ac:dyDescent="0.3">
      <c r="A27" s="3"/>
      <c r="B27" s="172" t="s">
        <v>141</v>
      </c>
      <c r="C27" s="171" t="s">
        <v>142</v>
      </c>
      <c r="D27" s="184">
        <v>5</v>
      </c>
      <c r="E27" s="174">
        <v>5</v>
      </c>
      <c r="F27" s="185">
        <v>4</v>
      </c>
      <c r="G27" s="185">
        <v>4</v>
      </c>
      <c r="H27" s="185">
        <v>5</v>
      </c>
      <c r="I27" s="185">
        <v>5</v>
      </c>
      <c r="J27" s="185">
        <v>5</v>
      </c>
      <c r="K27" s="186">
        <v>5</v>
      </c>
      <c r="L27" s="187"/>
      <c r="M27" s="54"/>
      <c r="N27" s="54"/>
      <c r="O27" s="54"/>
      <c r="P27" s="65"/>
      <c r="Q27" s="118"/>
      <c r="R27" s="190"/>
      <c r="S27" s="179">
        <v>5</v>
      </c>
      <c r="T27" s="183">
        <v>5</v>
      </c>
      <c r="U27" s="181"/>
      <c r="V27" s="183">
        <v>5</v>
      </c>
      <c r="W27" s="118">
        <f t="shared" si="0"/>
        <v>5</v>
      </c>
      <c r="X27" s="183">
        <v>5</v>
      </c>
      <c r="Y27" s="181"/>
      <c r="Z27" s="101"/>
      <c r="AA27" s="181"/>
      <c r="AB27" s="65"/>
      <c r="AC27" s="118">
        <f t="shared" si="1"/>
        <v>5</v>
      </c>
      <c r="AD27" s="183">
        <v>4</v>
      </c>
      <c r="AE27" s="181"/>
      <c r="AF27" s="101"/>
      <c r="AG27" s="101"/>
      <c r="AH27" s="65"/>
      <c r="AI27" s="118">
        <f t="shared" si="2"/>
        <v>4</v>
      </c>
      <c r="AJ27" s="183">
        <v>4</v>
      </c>
      <c r="AK27" s="102"/>
      <c r="AL27" s="181"/>
      <c r="AM27" s="101"/>
      <c r="AN27" s="65"/>
      <c r="AO27" s="118">
        <f t="shared" si="3"/>
        <v>4</v>
      </c>
      <c r="AP27" s="54"/>
      <c r="AQ27" s="183">
        <v>5</v>
      </c>
      <c r="AR27" s="101"/>
      <c r="AS27" s="54"/>
      <c r="AT27" s="65"/>
      <c r="AU27" s="118">
        <f t="shared" si="4"/>
        <v>5</v>
      </c>
      <c r="AV27" s="183">
        <v>5</v>
      </c>
      <c r="AW27" s="181"/>
      <c r="AX27" s="181"/>
      <c r="AY27" s="101"/>
      <c r="AZ27" s="65"/>
      <c r="BA27" s="118">
        <f t="shared" si="5"/>
        <v>5</v>
      </c>
      <c r="BB27" s="101"/>
      <c r="BC27" s="101"/>
      <c r="BD27" s="181"/>
      <c r="BE27" s="183">
        <v>5</v>
      </c>
      <c r="BF27" s="181"/>
      <c r="BG27" s="118">
        <f t="shared" si="6"/>
        <v>5</v>
      </c>
      <c r="BH27" s="102"/>
      <c r="BI27" s="102"/>
      <c r="BJ27" s="101"/>
      <c r="BK27" s="183">
        <v>5</v>
      </c>
      <c r="BL27" s="81"/>
      <c r="BM27" s="118">
        <f t="shared" si="7"/>
        <v>5</v>
      </c>
    </row>
    <row r="28" spans="1:65" ht="15.6" x14ac:dyDescent="0.3">
      <c r="A28" s="3"/>
      <c r="B28" s="172" t="s">
        <v>129</v>
      </c>
      <c r="C28" s="171" t="s">
        <v>130</v>
      </c>
      <c r="D28" s="173">
        <v>5</v>
      </c>
      <c r="E28" s="174">
        <v>3</v>
      </c>
      <c r="F28" s="175">
        <v>3</v>
      </c>
      <c r="G28" s="175">
        <v>3</v>
      </c>
      <c r="H28" s="175">
        <v>3</v>
      </c>
      <c r="I28" s="175">
        <v>4</v>
      </c>
      <c r="J28" s="175">
        <v>5</v>
      </c>
      <c r="K28" s="176">
        <v>5</v>
      </c>
      <c r="L28" s="177"/>
      <c r="M28" s="58"/>
      <c r="N28" s="58"/>
      <c r="O28" s="58"/>
      <c r="P28" s="59"/>
      <c r="Q28" s="118"/>
      <c r="R28" s="190"/>
      <c r="S28" s="179">
        <v>5</v>
      </c>
      <c r="T28" s="183">
        <v>5</v>
      </c>
      <c r="U28" s="181"/>
      <c r="V28" s="183">
        <v>5</v>
      </c>
      <c r="W28" s="118">
        <f t="shared" si="0"/>
        <v>5</v>
      </c>
      <c r="X28" s="183">
        <v>3</v>
      </c>
      <c r="Y28" s="181"/>
      <c r="Z28" s="102"/>
      <c r="AA28" s="181"/>
      <c r="AB28" s="59"/>
      <c r="AC28" s="118">
        <f t="shared" si="1"/>
        <v>3</v>
      </c>
      <c r="AD28" s="183">
        <v>3</v>
      </c>
      <c r="AE28" s="181"/>
      <c r="AF28" s="102"/>
      <c r="AG28" s="102"/>
      <c r="AH28" s="59"/>
      <c r="AI28" s="118">
        <f t="shared" si="2"/>
        <v>3</v>
      </c>
      <c r="AJ28" s="183">
        <v>3</v>
      </c>
      <c r="AK28" s="102"/>
      <c r="AL28" s="181"/>
      <c r="AM28" s="102"/>
      <c r="AN28" s="59"/>
      <c r="AO28" s="118">
        <f t="shared" si="3"/>
        <v>3</v>
      </c>
      <c r="AP28" s="58"/>
      <c r="AQ28" s="183">
        <v>3</v>
      </c>
      <c r="AR28" s="102"/>
      <c r="AS28" s="58"/>
      <c r="AT28" s="59"/>
      <c r="AU28" s="118">
        <f t="shared" si="4"/>
        <v>3</v>
      </c>
      <c r="AV28" s="183">
        <v>4</v>
      </c>
      <c r="AW28" s="181"/>
      <c r="AX28" s="181"/>
      <c r="AY28" s="102"/>
      <c r="AZ28" s="59"/>
      <c r="BA28" s="118">
        <f t="shared" si="5"/>
        <v>4</v>
      </c>
      <c r="BB28" s="102"/>
      <c r="BC28" s="102"/>
      <c r="BD28" s="181"/>
      <c r="BE28" s="183">
        <v>5</v>
      </c>
      <c r="BF28" s="181"/>
      <c r="BG28" s="118">
        <f t="shared" si="6"/>
        <v>5</v>
      </c>
      <c r="BH28" s="102"/>
      <c r="BI28" s="102"/>
      <c r="BJ28" s="102"/>
      <c r="BK28" s="183">
        <v>5</v>
      </c>
      <c r="BL28" s="76"/>
      <c r="BM28" s="118">
        <f t="shared" si="7"/>
        <v>5</v>
      </c>
    </row>
    <row r="29" spans="1:65" ht="15.6" x14ac:dyDescent="0.3">
      <c r="A29" s="3"/>
      <c r="B29" s="189" t="s">
        <v>35</v>
      </c>
      <c r="C29" s="189" t="s">
        <v>36</v>
      </c>
      <c r="D29" s="184">
        <v>5</v>
      </c>
      <c r="E29" s="174">
        <v>5</v>
      </c>
      <c r="F29" s="185">
        <v>5</v>
      </c>
      <c r="G29" s="185">
        <v>4</v>
      </c>
      <c r="H29" s="185">
        <v>4</v>
      </c>
      <c r="I29" s="185">
        <v>5</v>
      </c>
      <c r="J29" s="185">
        <v>5</v>
      </c>
      <c r="K29" s="186">
        <v>5</v>
      </c>
      <c r="L29" s="187"/>
      <c r="M29" s="54"/>
      <c r="N29" s="54"/>
      <c r="O29" s="54"/>
      <c r="P29" s="65"/>
      <c r="Q29" s="118"/>
      <c r="R29" s="190"/>
      <c r="S29" s="179">
        <v>5</v>
      </c>
      <c r="T29" s="183">
        <v>5</v>
      </c>
      <c r="U29" s="181"/>
      <c r="V29" s="183">
        <v>5</v>
      </c>
      <c r="W29" s="118">
        <f t="shared" si="0"/>
        <v>5</v>
      </c>
      <c r="X29" s="183">
        <v>5</v>
      </c>
      <c r="Y29" s="181"/>
      <c r="Z29" s="101"/>
      <c r="AA29" s="181"/>
      <c r="AB29" s="65"/>
      <c r="AC29" s="118">
        <f t="shared" si="1"/>
        <v>5</v>
      </c>
      <c r="AD29" s="183">
        <v>5</v>
      </c>
      <c r="AE29" s="181"/>
      <c r="AF29" s="101"/>
      <c r="AG29" s="101"/>
      <c r="AH29" s="65"/>
      <c r="AI29" s="118">
        <f t="shared" si="2"/>
        <v>5</v>
      </c>
      <c r="AJ29" s="183">
        <v>4</v>
      </c>
      <c r="AK29" s="102"/>
      <c r="AL29" s="181"/>
      <c r="AM29" s="101"/>
      <c r="AN29" s="65"/>
      <c r="AO29" s="118">
        <f t="shared" si="3"/>
        <v>4</v>
      </c>
      <c r="AP29" s="54"/>
      <c r="AQ29" s="183">
        <v>4</v>
      </c>
      <c r="AR29" s="101"/>
      <c r="AS29" s="54"/>
      <c r="AT29" s="65"/>
      <c r="AU29" s="118">
        <f t="shared" si="4"/>
        <v>4</v>
      </c>
      <c r="AV29" s="183">
        <v>5</v>
      </c>
      <c r="AW29" s="181"/>
      <c r="AX29" s="181"/>
      <c r="AY29" s="101"/>
      <c r="AZ29" s="65"/>
      <c r="BA29" s="118">
        <f t="shared" si="5"/>
        <v>5</v>
      </c>
      <c r="BB29" s="101"/>
      <c r="BC29" s="101"/>
      <c r="BD29" s="181"/>
      <c r="BE29" s="183">
        <v>5</v>
      </c>
      <c r="BF29" s="181"/>
      <c r="BG29" s="118">
        <f t="shared" si="6"/>
        <v>5</v>
      </c>
      <c r="BH29" s="102"/>
      <c r="BI29" s="102"/>
      <c r="BJ29" s="101"/>
      <c r="BK29" s="183">
        <v>5</v>
      </c>
      <c r="BL29" s="81"/>
      <c r="BM29" s="118">
        <f t="shared" si="7"/>
        <v>5</v>
      </c>
    </row>
    <row r="30" spans="1:65" ht="15.6" x14ac:dyDescent="0.3">
      <c r="A30" s="3"/>
      <c r="B30" s="189" t="s">
        <v>45</v>
      </c>
      <c r="C30" s="189" t="s">
        <v>46</v>
      </c>
      <c r="D30" s="173">
        <v>5</v>
      </c>
      <c r="E30" s="174">
        <v>5</v>
      </c>
      <c r="F30" s="175">
        <v>4</v>
      </c>
      <c r="G30" s="175">
        <v>5</v>
      </c>
      <c r="H30" s="175">
        <v>5</v>
      </c>
      <c r="I30" s="175">
        <v>3</v>
      </c>
      <c r="J30" s="175">
        <v>5</v>
      </c>
      <c r="K30" s="176">
        <v>5</v>
      </c>
      <c r="L30" s="177"/>
      <c r="M30" s="58"/>
      <c r="N30" s="58"/>
      <c r="O30" s="58"/>
      <c r="P30" s="59"/>
      <c r="Q30" s="118"/>
      <c r="R30" s="190"/>
      <c r="S30" s="179">
        <v>5</v>
      </c>
      <c r="T30" s="183">
        <v>5</v>
      </c>
      <c r="U30" s="181"/>
      <c r="V30" s="183">
        <v>5</v>
      </c>
      <c r="W30" s="118">
        <f t="shared" si="0"/>
        <v>5</v>
      </c>
      <c r="X30" s="183">
        <v>5</v>
      </c>
      <c r="Y30" s="181"/>
      <c r="Z30" s="102"/>
      <c r="AA30" s="181"/>
      <c r="AB30" s="59"/>
      <c r="AC30" s="118">
        <f t="shared" si="1"/>
        <v>5</v>
      </c>
      <c r="AD30" s="183">
        <v>4</v>
      </c>
      <c r="AE30" s="181"/>
      <c r="AF30" s="102"/>
      <c r="AG30" s="102"/>
      <c r="AH30" s="59"/>
      <c r="AI30" s="118">
        <f t="shared" si="2"/>
        <v>4</v>
      </c>
      <c r="AJ30" s="183">
        <v>5</v>
      </c>
      <c r="AK30" s="102"/>
      <c r="AL30" s="181"/>
      <c r="AM30" s="102"/>
      <c r="AN30" s="59"/>
      <c r="AO30" s="118">
        <f t="shared" si="3"/>
        <v>5</v>
      </c>
      <c r="AP30" s="58"/>
      <c r="AQ30" s="183">
        <v>5</v>
      </c>
      <c r="AR30" s="102"/>
      <c r="AS30" s="58"/>
      <c r="AT30" s="59"/>
      <c r="AU30" s="118">
        <f t="shared" si="4"/>
        <v>5</v>
      </c>
      <c r="AV30" s="183">
        <v>3</v>
      </c>
      <c r="AW30" s="181"/>
      <c r="AX30" s="181"/>
      <c r="AY30" s="102"/>
      <c r="AZ30" s="59"/>
      <c r="BA30" s="118">
        <f t="shared" si="5"/>
        <v>3</v>
      </c>
      <c r="BB30" s="102"/>
      <c r="BC30" s="102"/>
      <c r="BD30" s="181"/>
      <c r="BE30" s="183">
        <v>5</v>
      </c>
      <c r="BF30" s="181"/>
      <c r="BG30" s="118">
        <f t="shared" si="6"/>
        <v>5</v>
      </c>
      <c r="BH30" s="102"/>
      <c r="BI30" s="102"/>
      <c r="BJ30" s="102"/>
      <c r="BK30" s="183">
        <v>5</v>
      </c>
      <c r="BL30" s="76"/>
      <c r="BM30" s="118">
        <f t="shared" si="7"/>
        <v>5</v>
      </c>
    </row>
    <row r="31" spans="1:65" ht="15.6" x14ac:dyDescent="0.3">
      <c r="A31" s="3"/>
      <c r="B31" s="189" t="s">
        <v>80</v>
      </c>
      <c r="C31" s="189" t="s">
        <v>81</v>
      </c>
      <c r="D31" s="184">
        <v>5</v>
      </c>
      <c r="E31" s="174">
        <v>5</v>
      </c>
      <c r="F31" s="185">
        <v>5</v>
      </c>
      <c r="G31" s="185">
        <v>5</v>
      </c>
      <c r="H31" s="185">
        <v>5</v>
      </c>
      <c r="I31" s="185">
        <v>5</v>
      </c>
      <c r="J31" s="185">
        <v>5</v>
      </c>
      <c r="K31" s="186">
        <v>5</v>
      </c>
      <c r="L31" s="187"/>
      <c r="M31" s="54"/>
      <c r="N31" s="54"/>
      <c r="O31" s="54"/>
      <c r="P31" s="65"/>
      <c r="Q31" s="118"/>
      <c r="R31" s="190"/>
      <c r="S31" s="179">
        <v>5</v>
      </c>
      <c r="T31" s="183">
        <v>5</v>
      </c>
      <c r="U31" s="181"/>
      <c r="V31" s="183">
        <v>5</v>
      </c>
      <c r="W31" s="118">
        <f t="shared" si="0"/>
        <v>5</v>
      </c>
      <c r="X31" s="183">
        <v>5</v>
      </c>
      <c r="Y31" s="181"/>
      <c r="Z31" s="101"/>
      <c r="AA31" s="181"/>
      <c r="AB31" s="65"/>
      <c r="AC31" s="118">
        <f t="shared" si="1"/>
        <v>5</v>
      </c>
      <c r="AD31" s="183">
        <v>5</v>
      </c>
      <c r="AE31" s="181"/>
      <c r="AF31" s="101"/>
      <c r="AG31" s="101"/>
      <c r="AH31" s="65"/>
      <c r="AI31" s="118">
        <f t="shared" si="2"/>
        <v>5</v>
      </c>
      <c r="AJ31" s="183">
        <v>5</v>
      </c>
      <c r="AK31" s="102"/>
      <c r="AL31" s="181"/>
      <c r="AM31" s="101"/>
      <c r="AN31" s="65"/>
      <c r="AO31" s="118">
        <f t="shared" si="3"/>
        <v>5</v>
      </c>
      <c r="AP31" s="54"/>
      <c r="AQ31" s="183">
        <v>5</v>
      </c>
      <c r="AR31" s="101"/>
      <c r="AS31" s="54"/>
      <c r="AT31" s="65"/>
      <c r="AU31" s="118">
        <f t="shared" si="4"/>
        <v>5</v>
      </c>
      <c r="AV31" s="183">
        <v>5</v>
      </c>
      <c r="AW31" s="181"/>
      <c r="AX31" s="181"/>
      <c r="AY31" s="101"/>
      <c r="AZ31" s="65"/>
      <c r="BA31" s="118">
        <f t="shared" si="5"/>
        <v>5</v>
      </c>
      <c r="BB31" s="101"/>
      <c r="BC31" s="101"/>
      <c r="BD31" s="181"/>
      <c r="BE31" s="183">
        <v>5</v>
      </c>
      <c r="BF31" s="181"/>
      <c r="BG31" s="118">
        <f t="shared" si="6"/>
        <v>5</v>
      </c>
      <c r="BH31" s="102"/>
      <c r="BI31" s="102"/>
      <c r="BJ31" s="101"/>
      <c r="BK31" s="183">
        <v>5</v>
      </c>
      <c r="BL31" s="81"/>
      <c r="BM31" s="118">
        <f t="shared" si="7"/>
        <v>5</v>
      </c>
    </row>
    <row r="32" spans="1:65" ht="15.6" x14ac:dyDescent="0.3">
      <c r="A32" s="3"/>
      <c r="B32" s="189" t="s">
        <v>137</v>
      </c>
      <c r="C32" s="189" t="s">
        <v>138</v>
      </c>
      <c r="D32" s="173">
        <v>5</v>
      </c>
      <c r="E32" s="174">
        <v>5</v>
      </c>
      <c r="F32" s="175">
        <v>5</v>
      </c>
      <c r="G32" s="175">
        <v>5</v>
      </c>
      <c r="H32" s="175">
        <v>5</v>
      </c>
      <c r="I32" s="175">
        <v>5</v>
      </c>
      <c r="J32" s="175">
        <v>5</v>
      </c>
      <c r="K32" s="176">
        <v>5</v>
      </c>
      <c r="L32" s="177"/>
      <c r="M32" s="58"/>
      <c r="N32" s="58"/>
      <c r="O32" s="58"/>
      <c r="P32" s="59"/>
      <c r="Q32" s="118"/>
      <c r="R32" s="190"/>
      <c r="S32" s="179">
        <v>5</v>
      </c>
      <c r="T32" s="183">
        <v>5</v>
      </c>
      <c r="U32" s="181"/>
      <c r="V32" s="183">
        <v>5</v>
      </c>
      <c r="W32" s="118">
        <f t="shared" si="0"/>
        <v>5</v>
      </c>
      <c r="X32" s="183">
        <v>5</v>
      </c>
      <c r="Y32" s="181"/>
      <c r="Z32" s="102"/>
      <c r="AA32" s="181"/>
      <c r="AB32" s="59"/>
      <c r="AC32" s="118">
        <f t="shared" si="1"/>
        <v>5</v>
      </c>
      <c r="AD32" s="183">
        <v>5</v>
      </c>
      <c r="AE32" s="181"/>
      <c r="AF32" s="102"/>
      <c r="AG32" s="102"/>
      <c r="AH32" s="59"/>
      <c r="AI32" s="118">
        <f t="shared" si="2"/>
        <v>5</v>
      </c>
      <c r="AJ32" s="183">
        <v>5</v>
      </c>
      <c r="AK32" s="102"/>
      <c r="AL32" s="181"/>
      <c r="AM32" s="102"/>
      <c r="AN32" s="59"/>
      <c r="AO32" s="118">
        <f t="shared" si="3"/>
        <v>5</v>
      </c>
      <c r="AP32" s="58"/>
      <c r="AQ32" s="183">
        <v>5</v>
      </c>
      <c r="AR32" s="102"/>
      <c r="AS32" s="58"/>
      <c r="AT32" s="59"/>
      <c r="AU32" s="118">
        <f t="shared" si="4"/>
        <v>5</v>
      </c>
      <c r="AV32" s="183">
        <v>5</v>
      </c>
      <c r="AW32" s="181"/>
      <c r="AX32" s="181"/>
      <c r="AY32" s="102"/>
      <c r="AZ32" s="59"/>
      <c r="BA32" s="118">
        <f t="shared" si="5"/>
        <v>5</v>
      </c>
      <c r="BB32" s="102"/>
      <c r="BC32" s="102"/>
      <c r="BD32" s="181"/>
      <c r="BE32" s="183">
        <v>5</v>
      </c>
      <c r="BF32" s="181"/>
      <c r="BG32" s="118">
        <f t="shared" si="6"/>
        <v>5</v>
      </c>
      <c r="BH32" s="102"/>
      <c r="BI32" s="102"/>
      <c r="BJ32" s="102"/>
      <c r="BK32" s="183">
        <v>5</v>
      </c>
      <c r="BL32" s="76"/>
      <c r="BM32" s="118">
        <f t="shared" si="7"/>
        <v>5</v>
      </c>
    </row>
    <row r="33" spans="1:65" ht="15.6" x14ac:dyDescent="0.3">
      <c r="A33" s="3"/>
      <c r="B33" s="189" t="s">
        <v>100</v>
      </c>
      <c r="C33" s="189" t="s">
        <v>101</v>
      </c>
      <c r="D33" s="184">
        <v>5</v>
      </c>
      <c r="E33" s="174">
        <v>5</v>
      </c>
      <c r="F33" s="185">
        <v>4</v>
      </c>
      <c r="G33" s="185">
        <v>4</v>
      </c>
      <c r="H33" s="185">
        <v>4</v>
      </c>
      <c r="I33" s="185">
        <v>5</v>
      </c>
      <c r="J33" s="185">
        <v>5</v>
      </c>
      <c r="K33" s="186">
        <v>5</v>
      </c>
      <c r="L33" s="187"/>
      <c r="M33" s="54"/>
      <c r="N33" s="54"/>
      <c r="O33" s="54"/>
      <c r="P33" s="65"/>
      <c r="Q33" s="118"/>
      <c r="R33" s="190"/>
      <c r="S33" s="179">
        <v>5</v>
      </c>
      <c r="T33" s="183">
        <v>5</v>
      </c>
      <c r="U33" s="181"/>
      <c r="V33" s="183">
        <v>5</v>
      </c>
      <c r="W33" s="118">
        <f t="shared" si="0"/>
        <v>5</v>
      </c>
      <c r="X33" s="183">
        <v>5</v>
      </c>
      <c r="Y33" s="181"/>
      <c r="Z33" s="101"/>
      <c r="AA33" s="181"/>
      <c r="AB33" s="65"/>
      <c r="AC33" s="118">
        <f t="shared" si="1"/>
        <v>5</v>
      </c>
      <c r="AD33" s="183">
        <v>4</v>
      </c>
      <c r="AE33" s="181"/>
      <c r="AF33" s="101"/>
      <c r="AG33" s="101"/>
      <c r="AH33" s="65"/>
      <c r="AI33" s="118">
        <f t="shared" si="2"/>
        <v>4</v>
      </c>
      <c r="AJ33" s="183">
        <v>4</v>
      </c>
      <c r="AK33" s="102"/>
      <c r="AL33" s="181"/>
      <c r="AM33" s="101"/>
      <c r="AN33" s="65"/>
      <c r="AO33" s="118">
        <f t="shared" si="3"/>
        <v>4</v>
      </c>
      <c r="AP33" s="54"/>
      <c r="AQ33" s="183">
        <v>4</v>
      </c>
      <c r="AR33" s="101"/>
      <c r="AS33" s="54"/>
      <c r="AT33" s="65"/>
      <c r="AU33" s="118">
        <f t="shared" si="4"/>
        <v>4</v>
      </c>
      <c r="AV33" s="183">
        <v>5</v>
      </c>
      <c r="AW33" s="181"/>
      <c r="AX33" s="181"/>
      <c r="AY33" s="101"/>
      <c r="AZ33" s="65"/>
      <c r="BA33" s="118">
        <f t="shared" si="5"/>
        <v>5</v>
      </c>
      <c r="BB33" s="101"/>
      <c r="BC33" s="101"/>
      <c r="BD33" s="181"/>
      <c r="BE33" s="183">
        <v>5</v>
      </c>
      <c r="BF33" s="181"/>
      <c r="BG33" s="118">
        <f t="shared" si="6"/>
        <v>5</v>
      </c>
      <c r="BH33" s="102"/>
      <c r="BI33" s="102"/>
      <c r="BJ33" s="101"/>
      <c r="BK33" s="183">
        <v>5</v>
      </c>
      <c r="BL33" s="81"/>
      <c r="BM33" s="118">
        <f t="shared" si="7"/>
        <v>5</v>
      </c>
    </row>
    <row r="34" spans="1:65" ht="15.6" x14ac:dyDescent="0.3">
      <c r="A34" s="3"/>
      <c r="B34" s="189" t="s">
        <v>149</v>
      </c>
      <c r="C34" s="189" t="s">
        <v>150</v>
      </c>
      <c r="D34" s="173">
        <v>5</v>
      </c>
      <c r="E34" s="174">
        <v>4</v>
      </c>
      <c r="F34" s="175">
        <v>3</v>
      </c>
      <c r="G34" s="175">
        <v>3</v>
      </c>
      <c r="H34" s="175">
        <v>3</v>
      </c>
      <c r="I34" s="175">
        <v>3</v>
      </c>
      <c r="J34" s="175">
        <v>5</v>
      </c>
      <c r="K34" s="176">
        <v>5</v>
      </c>
      <c r="L34" s="177"/>
      <c r="M34" s="58"/>
      <c r="N34" s="58"/>
      <c r="O34" s="58"/>
      <c r="P34" s="59"/>
      <c r="Q34" s="118"/>
      <c r="R34" s="190"/>
      <c r="S34" s="179">
        <v>5</v>
      </c>
      <c r="T34" s="183">
        <v>5</v>
      </c>
      <c r="U34" s="181"/>
      <c r="V34" s="183">
        <v>5</v>
      </c>
      <c r="W34" s="118">
        <f t="shared" si="0"/>
        <v>5</v>
      </c>
      <c r="X34" s="183">
        <v>4</v>
      </c>
      <c r="Y34" s="181"/>
      <c r="Z34" s="102"/>
      <c r="AA34" s="181"/>
      <c r="AB34" s="59"/>
      <c r="AC34" s="118">
        <f t="shared" si="1"/>
        <v>4</v>
      </c>
      <c r="AD34" s="183">
        <v>3</v>
      </c>
      <c r="AE34" s="181"/>
      <c r="AF34" s="102"/>
      <c r="AG34" s="102"/>
      <c r="AH34" s="59"/>
      <c r="AI34" s="118">
        <f t="shared" si="2"/>
        <v>3</v>
      </c>
      <c r="AJ34" s="183">
        <v>3</v>
      </c>
      <c r="AK34" s="102"/>
      <c r="AL34" s="181"/>
      <c r="AM34" s="102"/>
      <c r="AN34" s="59"/>
      <c r="AO34" s="118">
        <f t="shared" si="3"/>
        <v>3</v>
      </c>
      <c r="AP34" s="58"/>
      <c r="AQ34" s="183">
        <v>3</v>
      </c>
      <c r="AR34" s="102"/>
      <c r="AS34" s="58"/>
      <c r="AT34" s="59"/>
      <c r="AU34" s="118">
        <f t="shared" si="4"/>
        <v>3</v>
      </c>
      <c r="AV34" s="183">
        <v>3</v>
      </c>
      <c r="AW34" s="181"/>
      <c r="AX34" s="181"/>
      <c r="AY34" s="102"/>
      <c r="AZ34" s="59"/>
      <c r="BA34" s="118">
        <f t="shared" si="5"/>
        <v>3</v>
      </c>
      <c r="BB34" s="102"/>
      <c r="BC34" s="102"/>
      <c r="BD34" s="181"/>
      <c r="BE34" s="183">
        <v>5</v>
      </c>
      <c r="BF34" s="181"/>
      <c r="BG34" s="118">
        <f t="shared" si="6"/>
        <v>5</v>
      </c>
      <c r="BH34" s="102"/>
      <c r="BI34" s="102"/>
      <c r="BJ34" s="102"/>
      <c r="BK34" s="183">
        <v>5</v>
      </c>
      <c r="BL34" s="76"/>
      <c r="BM34" s="118">
        <f t="shared" si="7"/>
        <v>5</v>
      </c>
    </row>
    <row r="35" spans="1:65" ht="15.6" x14ac:dyDescent="0.3">
      <c r="A35" s="3"/>
      <c r="B35" s="189" t="s">
        <v>73</v>
      </c>
      <c r="C35" s="189" t="s">
        <v>493</v>
      </c>
      <c r="D35" s="184">
        <v>5</v>
      </c>
      <c r="E35" s="174">
        <v>5</v>
      </c>
      <c r="F35" s="185">
        <v>5</v>
      </c>
      <c r="G35" s="185">
        <v>5</v>
      </c>
      <c r="H35" s="185">
        <v>5</v>
      </c>
      <c r="I35" s="185">
        <v>5</v>
      </c>
      <c r="J35" s="185">
        <v>5</v>
      </c>
      <c r="K35" s="186">
        <v>5</v>
      </c>
      <c r="L35" s="187"/>
      <c r="M35" s="54"/>
      <c r="N35" s="54"/>
      <c r="O35" s="54"/>
      <c r="P35" s="65"/>
      <c r="Q35" s="118"/>
      <c r="R35" s="190"/>
      <c r="S35" s="179">
        <v>5</v>
      </c>
      <c r="T35" s="183">
        <v>5</v>
      </c>
      <c r="U35" s="181"/>
      <c r="V35" s="183">
        <v>5</v>
      </c>
      <c r="W35" s="118">
        <f t="shared" si="0"/>
        <v>5</v>
      </c>
      <c r="X35" s="183">
        <v>5</v>
      </c>
      <c r="Y35" s="181"/>
      <c r="Z35" s="101"/>
      <c r="AA35" s="181"/>
      <c r="AB35" s="65"/>
      <c r="AC35" s="118">
        <f t="shared" si="1"/>
        <v>5</v>
      </c>
      <c r="AD35" s="183">
        <v>5</v>
      </c>
      <c r="AE35" s="181"/>
      <c r="AF35" s="101"/>
      <c r="AG35" s="101"/>
      <c r="AH35" s="65"/>
      <c r="AI35" s="118">
        <f t="shared" si="2"/>
        <v>5</v>
      </c>
      <c r="AJ35" s="183">
        <v>5</v>
      </c>
      <c r="AK35" s="102"/>
      <c r="AL35" s="181"/>
      <c r="AM35" s="101"/>
      <c r="AN35" s="65"/>
      <c r="AO35" s="118">
        <f t="shared" si="3"/>
        <v>5</v>
      </c>
      <c r="AP35" s="54"/>
      <c r="AQ35" s="183">
        <v>5</v>
      </c>
      <c r="AR35" s="101"/>
      <c r="AS35" s="54"/>
      <c r="AT35" s="65"/>
      <c r="AU35" s="118">
        <f t="shared" si="4"/>
        <v>5</v>
      </c>
      <c r="AV35" s="183">
        <v>5</v>
      </c>
      <c r="AW35" s="181"/>
      <c r="AX35" s="181"/>
      <c r="AY35" s="101"/>
      <c r="AZ35" s="65"/>
      <c r="BA35" s="118">
        <f t="shared" si="5"/>
        <v>5</v>
      </c>
      <c r="BB35" s="101"/>
      <c r="BC35" s="101"/>
      <c r="BD35" s="181"/>
      <c r="BE35" s="183">
        <v>5</v>
      </c>
      <c r="BF35" s="181"/>
      <c r="BG35" s="118">
        <f t="shared" si="6"/>
        <v>5</v>
      </c>
      <c r="BH35" s="102"/>
      <c r="BI35" s="102"/>
      <c r="BJ35" s="101"/>
      <c r="BK35" s="183">
        <v>5</v>
      </c>
      <c r="BL35" s="81"/>
      <c r="BM35" s="118">
        <f t="shared" si="7"/>
        <v>5</v>
      </c>
    </row>
    <row r="36" spans="1:65" ht="15.6" x14ac:dyDescent="0.3">
      <c r="A36" s="3"/>
      <c r="B36" s="189" t="s">
        <v>158</v>
      </c>
      <c r="C36" s="189" t="s">
        <v>159</v>
      </c>
      <c r="D36" s="173">
        <v>0</v>
      </c>
      <c r="E36" s="174">
        <v>0</v>
      </c>
      <c r="F36" s="175">
        <v>0</v>
      </c>
      <c r="G36" s="175">
        <v>0</v>
      </c>
      <c r="H36" s="175">
        <v>0</v>
      </c>
      <c r="I36" s="175">
        <v>0</v>
      </c>
      <c r="J36" s="175">
        <v>0</v>
      </c>
      <c r="K36" s="176">
        <v>0</v>
      </c>
      <c r="L36" s="177"/>
      <c r="M36" s="58"/>
      <c r="N36" s="58"/>
      <c r="O36" s="58"/>
      <c r="P36" s="59"/>
      <c r="Q36" s="118"/>
      <c r="R36" s="190"/>
      <c r="S36" s="179">
        <v>0</v>
      </c>
      <c r="T36" s="183"/>
      <c r="U36" s="181"/>
      <c r="V36" s="183"/>
      <c r="W36" s="118">
        <f t="shared" si="0"/>
        <v>0</v>
      </c>
      <c r="X36" s="183"/>
      <c r="Y36" s="181"/>
      <c r="Z36" s="102"/>
      <c r="AA36" s="181"/>
      <c r="AB36" s="59"/>
      <c r="AC36" s="118">
        <f t="shared" si="1"/>
        <v>0</v>
      </c>
      <c r="AD36" s="183"/>
      <c r="AE36" s="181"/>
      <c r="AF36" s="102"/>
      <c r="AG36" s="102"/>
      <c r="AH36" s="59"/>
      <c r="AI36" s="118">
        <f t="shared" si="2"/>
        <v>0</v>
      </c>
      <c r="AJ36" s="183"/>
      <c r="AK36" s="102"/>
      <c r="AL36" s="181"/>
      <c r="AM36" s="102"/>
      <c r="AN36" s="59"/>
      <c r="AO36" s="118">
        <f t="shared" si="3"/>
        <v>0</v>
      </c>
      <c r="AP36" s="58"/>
      <c r="AQ36" s="183"/>
      <c r="AR36" s="102"/>
      <c r="AS36" s="58"/>
      <c r="AT36" s="59"/>
      <c r="AU36" s="118">
        <f t="shared" si="4"/>
        <v>0</v>
      </c>
      <c r="AV36" s="183"/>
      <c r="AW36" s="181"/>
      <c r="AX36" s="181"/>
      <c r="AY36" s="102"/>
      <c r="AZ36" s="59"/>
      <c r="BA36" s="118">
        <f t="shared" si="5"/>
        <v>0</v>
      </c>
      <c r="BB36" s="102"/>
      <c r="BC36" s="102"/>
      <c r="BD36" s="181"/>
      <c r="BE36" s="183"/>
      <c r="BF36" s="181"/>
      <c r="BG36" s="118">
        <f t="shared" si="6"/>
        <v>0</v>
      </c>
      <c r="BH36" s="102"/>
      <c r="BI36" s="102"/>
      <c r="BJ36" s="102"/>
      <c r="BK36" s="183"/>
      <c r="BL36" s="76"/>
      <c r="BM36" s="118">
        <f t="shared" si="7"/>
        <v>0</v>
      </c>
    </row>
    <row r="37" spans="1:65" ht="15.6" x14ac:dyDescent="0.3">
      <c r="A37" s="3"/>
      <c r="B37" s="171" t="s">
        <v>76</v>
      </c>
      <c r="C37" s="171" t="s">
        <v>77</v>
      </c>
      <c r="D37" s="184">
        <v>3.6666666666666665</v>
      </c>
      <c r="E37" s="174">
        <v>3</v>
      </c>
      <c r="F37" s="185">
        <v>3</v>
      </c>
      <c r="G37" s="185">
        <v>3</v>
      </c>
      <c r="H37" s="185">
        <v>4</v>
      </c>
      <c r="I37" s="185">
        <v>3</v>
      </c>
      <c r="J37" s="185">
        <v>4</v>
      </c>
      <c r="K37" s="186">
        <v>3</v>
      </c>
      <c r="L37" s="187"/>
      <c r="M37" s="54"/>
      <c r="N37" s="54"/>
      <c r="O37" s="54"/>
      <c r="P37" s="65"/>
      <c r="Q37" s="118"/>
      <c r="R37" s="190"/>
      <c r="S37" s="179">
        <v>4</v>
      </c>
      <c r="T37" s="183">
        <v>4</v>
      </c>
      <c r="U37" s="181"/>
      <c r="V37" s="183">
        <v>3</v>
      </c>
      <c r="W37" s="118">
        <f t="shared" si="0"/>
        <v>3.6666666666666665</v>
      </c>
      <c r="X37" s="183">
        <v>3</v>
      </c>
      <c r="Y37" s="181"/>
      <c r="Z37" s="101"/>
      <c r="AA37" s="181"/>
      <c r="AB37" s="65"/>
      <c r="AC37" s="118">
        <f t="shared" si="1"/>
        <v>3</v>
      </c>
      <c r="AD37" s="183">
        <v>3</v>
      </c>
      <c r="AE37" s="181"/>
      <c r="AF37" s="101"/>
      <c r="AG37" s="101"/>
      <c r="AH37" s="65"/>
      <c r="AI37" s="118">
        <f t="shared" si="2"/>
        <v>3</v>
      </c>
      <c r="AJ37" s="183">
        <v>3</v>
      </c>
      <c r="AK37" s="102"/>
      <c r="AL37" s="181"/>
      <c r="AM37" s="101"/>
      <c r="AN37" s="65"/>
      <c r="AO37" s="118">
        <f t="shared" si="3"/>
        <v>3</v>
      </c>
      <c r="AP37" s="54"/>
      <c r="AQ37" s="183">
        <v>4</v>
      </c>
      <c r="AR37" s="101"/>
      <c r="AS37" s="54"/>
      <c r="AT37" s="65"/>
      <c r="AU37" s="118">
        <f t="shared" si="4"/>
        <v>4</v>
      </c>
      <c r="AV37" s="183">
        <v>3</v>
      </c>
      <c r="AW37" s="181"/>
      <c r="AX37" s="181"/>
      <c r="AY37" s="101"/>
      <c r="AZ37" s="65"/>
      <c r="BA37" s="118">
        <f t="shared" si="5"/>
        <v>3</v>
      </c>
      <c r="BB37" s="101"/>
      <c r="BC37" s="101"/>
      <c r="BD37" s="181"/>
      <c r="BE37" s="183">
        <v>4</v>
      </c>
      <c r="BF37" s="181"/>
      <c r="BG37" s="118">
        <f t="shared" si="6"/>
        <v>4</v>
      </c>
      <c r="BH37" s="102"/>
      <c r="BI37" s="102"/>
      <c r="BJ37" s="101"/>
      <c r="BK37" s="183">
        <v>3</v>
      </c>
      <c r="BL37" s="81"/>
      <c r="BM37" s="118">
        <f t="shared" si="7"/>
        <v>3</v>
      </c>
    </row>
    <row r="38" spans="1:65" ht="15.6" x14ac:dyDescent="0.3">
      <c r="A38" s="3"/>
      <c r="B38" s="171" t="s">
        <v>63</v>
      </c>
      <c r="C38" s="189" t="s">
        <v>114</v>
      </c>
      <c r="D38" s="173">
        <v>3</v>
      </c>
      <c r="E38" s="174">
        <v>4</v>
      </c>
      <c r="F38" s="175">
        <v>3</v>
      </c>
      <c r="G38" s="175">
        <v>3</v>
      </c>
      <c r="H38" s="175">
        <v>3</v>
      </c>
      <c r="I38" s="175">
        <v>3</v>
      </c>
      <c r="J38" s="175">
        <v>4</v>
      </c>
      <c r="K38" s="176">
        <v>4</v>
      </c>
      <c r="L38" s="177"/>
      <c r="M38" s="58"/>
      <c r="N38" s="58"/>
      <c r="O38" s="58"/>
      <c r="P38" s="59"/>
      <c r="Q38" s="118"/>
      <c r="R38" s="190"/>
      <c r="S38" s="179">
        <v>3</v>
      </c>
      <c r="T38" s="183">
        <v>3</v>
      </c>
      <c r="U38" s="181"/>
      <c r="V38" s="183">
        <v>3</v>
      </c>
      <c r="W38" s="118">
        <f t="shared" si="0"/>
        <v>3</v>
      </c>
      <c r="X38" s="183">
        <v>4</v>
      </c>
      <c r="Y38" s="181"/>
      <c r="Z38" s="102"/>
      <c r="AA38" s="181"/>
      <c r="AB38" s="59"/>
      <c r="AC38" s="118">
        <f t="shared" si="1"/>
        <v>4</v>
      </c>
      <c r="AD38" s="183">
        <v>3</v>
      </c>
      <c r="AE38" s="181"/>
      <c r="AF38" s="102"/>
      <c r="AG38" s="102"/>
      <c r="AH38" s="59"/>
      <c r="AI38" s="118">
        <f t="shared" si="2"/>
        <v>3</v>
      </c>
      <c r="AJ38" s="183">
        <v>3</v>
      </c>
      <c r="AK38" s="102"/>
      <c r="AL38" s="181"/>
      <c r="AM38" s="102"/>
      <c r="AN38" s="59"/>
      <c r="AO38" s="118">
        <f t="shared" si="3"/>
        <v>3</v>
      </c>
      <c r="AP38" s="58"/>
      <c r="AQ38" s="183">
        <v>3</v>
      </c>
      <c r="AR38" s="102"/>
      <c r="AS38" s="58"/>
      <c r="AT38" s="59"/>
      <c r="AU38" s="118">
        <f t="shared" si="4"/>
        <v>3</v>
      </c>
      <c r="AV38" s="183">
        <v>3</v>
      </c>
      <c r="AW38" s="181"/>
      <c r="AX38" s="181"/>
      <c r="AY38" s="102"/>
      <c r="AZ38" s="59"/>
      <c r="BA38" s="118">
        <f t="shared" si="5"/>
        <v>3</v>
      </c>
      <c r="BB38" s="102"/>
      <c r="BC38" s="102"/>
      <c r="BD38" s="181"/>
      <c r="BE38" s="183">
        <v>4</v>
      </c>
      <c r="BF38" s="181"/>
      <c r="BG38" s="118">
        <f t="shared" si="6"/>
        <v>4</v>
      </c>
      <c r="BH38" s="102"/>
      <c r="BI38" s="102"/>
      <c r="BJ38" s="102"/>
      <c r="BK38" s="183">
        <v>4</v>
      </c>
      <c r="BL38" s="76"/>
      <c r="BM38" s="118">
        <f t="shared" si="7"/>
        <v>4</v>
      </c>
    </row>
    <row r="39" spans="1:65" ht="15.6" x14ac:dyDescent="0.3">
      <c r="A39" s="3"/>
      <c r="B39" s="171" t="s">
        <v>109</v>
      </c>
      <c r="C39" s="189" t="s">
        <v>657</v>
      </c>
      <c r="D39" s="184">
        <v>2</v>
      </c>
      <c r="E39" s="174">
        <v>3</v>
      </c>
      <c r="F39" s="185">
        <v>3</v>
      </c>
      <c r="G39" s="185">
        <v>2</v>
      </c>
      <c r="H39" s="185">
        <v>4</v>
      </c>
      <c r="I39" s="185">
        <v>4</v>
      </c>
      <c r="J39" s="185">
        <v>3</v>
      </c>
      <c r="K39" s="186">
        <v>3</v>
      </c>
      <c r="L39" s="187"/>
      <c r="M39" s="54"/>
      <c r="N39" s="54"/>
      <c r="O39" s="54"/>
      <c r="P39" s="65"/>
      <c r="Q39" s="118"/>
      <c r="R39" s="190"/>
      <c r="S39" s="179">
        <v>2</v>
      </c>
      <c r="T39" s="183">
        <v>2</v>
      </c>
      <c r="U39" s="181"/>
      <c r="V39" s="183">
        <v>2</v>
      </c>
      <c r="W39" s="118">
        <f t="shared" si="0"/>
        <v>2</v>
      </c>
      <c r="X39" s="183">
        <v>3</v>
      </c>
      <c r="Y39" s="181"/>
      <c r="Z39" s="101"/>
      <c r="AA39" s="181"/>
      <c r="AB39" s="65"/>
      <c r="AC39" s="118">
        <f t="shared" si="1"/>
        <v>3</v>
      </c>
      <c r="AD39" s="183">
        <v>3</v>
      </c>
      <c r="AE39" s="181"/>
      <c r="AF39" s="101"/>
      <c r="AG39" s="101"/>
      <c r="AH39" s="65"/>
      <c r="AI39" s="118">
        <f t="shared" si="2"/>
        <v>3</v>
      </c>
      <c r="AJ39" s="183">
        <v>2</v>
      </c>
      <c r="AK39" s="102"/>
      <c r="AL39" s="181"/>
      <c r="AM39" s="101"/>
      <c r="AN39" s="65"/>
      <c r="AO39" s="118">
        <f t="shared" si="3"/>
        <v>2</v>
      </c>
      <c r="AP39" s="54"/>
      <c r="AQ39" s="183">
        <v>4</v>
      </c>
      <c r="AR39" s="101"/>
      <c r="AS39" s="54"/>
      <c r="AT39" s="65"/>
      <c r="AU39" s="118">
        <f t="shared" si="4"/>
        <v>4</v>
      </c>
      <c r="AV39" s="183">
        <v>4</v>
      </c>
      <c r="AW39" s="181"/>
      <c r="AX39" s="181"/>
      <c r="AY39" s="101"/>
      <c r="AZ39" s="65"/>
      <c r="BA39" s="118">
        <f t="shared" si="5"/>
        <v>4</v>
      </c>
      <c r="BB39" s="101"/>
      <c r="BC39" s="101"/>
      <c r="BD39" s="181"/>
      <c r="BE39" s="183">
        <v>3</v>
      </c>
      <c r="BF39" s="181"/>
      <c r="BG39" s="118">
        <f t="shared" si="6"/>
        <v>3</v>
      </c>
      <c r="BH39" s="102"/>
      <c r="BI39" s="102"/>
      <c r="BJ39" s="101"/>
      <c r="BK39" s="183">
        <v>3</v>
      </c>
      <c r="BL39" s="81"/>
      <c r="BM39" s="118">
        <f t="shared" si="7"/>
        <v>3</v>
      </c>
    </row>
    <row r="40" spans="1:65" ht="15.6" x14ac:dyDescent="0.3">
      <c r="A40" s="3"/>
      <c r="B40" s="171" t="s">
        <v>96</v>
      </c>
      <c r="C40" s="171" t="s">
        <v>97</v>
      </c>
      <c r="D40" s="173">
        <v>3.3333333333333335</v>
      </c>
      <c r="E40" s="174">
        <v>4</v>
      </c>
      <c r="F40" s="175">
        <v>4</v>
      </c>
      <c r="G40" s="175">
        <v>4</v>
      </c>
      <c r="H40" s="175">
        <v>4</v>
      </c>
      <c r="I40" s="175">
        <v>4</v>
      </c>
      <c r="J40" s="175">
        <v>4</v>
      </c>
      <c r="K40" s="176">
        <v>4</v>
      </c>
      <c r="L40" s="177"/>
      <c r="M40" s="58"/>
      <c r="N40" s="58"/>
      <c r="O40" s="58"/>
      <c r="P40" s="59"/>
      <c r="Q40" s="118"/>
      <c r="R40" s="190"/>
      <c r="S40" s="179">
        <v>3</v>
      </c>
      <c r="T40" s="183">
        <v>4</v>
      </c>
      <c r="U40" s="181"/>
      <c r="V40" s="183">
        <v>3</v>
      </c>
      <c r="W40" s="118">
        <f t="shared" si="0"/>
        <v>3.3333333333333335</v>
      </c>
      <c r="X40" s="183">
        <v>4</v>
      </c>
      <c r="Y40" s="181"/>
      <c r="Z40" s="102"/>
      <c r="AA40" s="181"/>
      <c r="AB40" s="59"/>
      <c r="AC40" s="118">
        <f t="shared" si="1"/>
        <v>4</v>
      </c>
      <c r="AD40" s="183">
        <v>4</v>
      </c>
      <c r="AE40" s="181"/>
      <c r="AF40" s="102"/>
      <c r="AG40" s="102"/>
      <c r="AH40" s="59"/>
      <c r="AI40" s="118">
        <f t="shared" si="2"/>
        <v>4</v>
      </c>
      <c r="AJ40" s="183">
        <v>4</v>
      </c>
      <c r="AK40" s="102"/>
      <c r="AL40" s="181"/>
      <c r="AM40" s="102"/>
      <c r="AN40" s="59"/>
      <c r="AO40" s="118">
        <f t="shared" si="3"/>
        <v>4</v>
      </c>
      <c r="AP40" s="58"/>
      <c r="AQ40" s="183">
        <v>4</v>
      </c>
      <c r="AR40" s="102"/>
      <c r="AS40" s="58"/>
      <c r="AT40" s="59"/>
      <c r="AU40" s="118">
        <f t="shared" si="4"/>
        <v>4</v>
      </c>
      <c r="AV40" s="183">
        <v>4</v>
      </c>
      <c r="AW40" s="181"/>
      <c r="AX40" s="181"/>
      <c r="AY40" s="102"/>
      <c r="AZ40" s="59"/>
      <c r="BA40" s="118">
        <f t="shared" si="5"/>
        <v>4</v>
      </c>
      <c r="BB40" s="102"/>
      <c r="BC40" s="102"/>
      <c r="BD40" s="181"/>
      <c r="BE40" s="183">
        <v>4</v>
      </c>
      <c r="BF40" s="181"/>
      <c r="BG40" s="118">
        <f t="shared" si="6"/>
        <v>4</v>
      </c>
      <c r="BH40" s="102"/>
      <c r="BI40" s="102"/>
      <c r="BJ40" s="102"/>
      <c r="BK40" s="183">
        <v>4</v>
      </c>
      <c r="BL40" s="76"/>
      <c r="BM40" s="118">
        <f t="shared" si="7"/>
        <v>4</v>
      </c>
    </row>
    <row r="41" spans="1:65" ht="15.6" x14ac:dyDescent="0.3">
      <c r="A41" s="3"/>
      <c r="B41" s="171" t="s">
        <v>53</v>
      </c>
      <c r="C41" s="171" t="s">
        <v>54</v>
      </c>
      <c r="D41" s="184">
        <v>3</v>
      </c>
      <c r="E41" s="174">
        <v>4</v>
      </c>
      <c r="F41" s="185">
        <v>4</v>
      </c>
      <c r="G41" s="185">
        <v>3</v>
      </c>
      <c r="H41" s="185">
        <v>4</v>
      </c>
      <c r="I41" s="185">
        <v>4</v>
      </c>
      <c r="J41" s="185">
        <v>4</v>
      </c>
      <c r="K41" s="186">
        <v>3</v>
      </c>
      <c r="L41" s="187"/>
      <c r="M41" s="54"/>
      <c r="N41" s="54"/>
      <c r="O41" s="54"/>
      <c r="P41" s="65"/>
      <c r="Q41" s="118"/>
      <c r="R41" s="190"/>
      <c r="S41" s="179">
        <v>3</v>
      </c>
      <c r="T41" s="183">
        <v>3</v>
      </c>
      <c r="U41" s="181"/>
      <c r="V41" s="183">
        <v>3</v>
      </c>
      <c r="W41" s="118">
        <f t="shared" si="0"/>
        <v>3</v>
      </c>
      <c r="X41" s="183">
        <v>4</v>
      </c>
      <c r="Y41" s="181"/>
      <c r="Z41" s="101"/>
      <c r="AA41" s="181"/>
      <c r="AB41" s="65"/>
      <c r="AC41" s="118">
        <f t="shared" si="1"/>
        <v>4</v>
      </c>
      <c r="AD41" s="183">
        <v>4</v>
      </c>
      <c r="AE41" s="181"/>
      <c r="AF41" s="101"/>
      <c r="AG41" s="101"/>
      <c r="AH41" s="65"/>
      <c r="AI41" s="118">
        <f t="shared" si="2"/>
        <v>4</v>
      </c>
      <c r="AJ41" s="183">
        <v>3</v>
      </c>
      <c r="AK41" s="102"/>
      <c r="AL41" s="181"/>
      <c r="AM41" s="101"/>
      <c r="AN41" s="65"/>
      <c r="AO41" s="118">
        <f t="shared" si="3"/>
        <v>3</v>
      </c>
      <c r="AP41" s="54"/>
      <c r="AQ41" s="183">
        <v>4</v>
      </c>
      <c r="AR41" s="101"/>
      <c r="AS41" s="54"/>
      <c r="AT41" s="65"/>
      <c r="AU41" s="118">
        <f t="shared" si="4"/>
        <v>4</v>
      </c>
      <c r="AV41" s="183">
        <v>4</v>
      </c>
      <c r="AW41" s="181"/>
      <c r="AX41" s="181"/>
      <c r="AY41" s="101"/>
      <c r="AZ41" s="65"/>
      <c r="BA41" s="118">
        <f t="shared" si="5"/>
        <v>4</v>
      </c>
      <c r="BB41" s="101"/>
      <c r="BC41" s="101"/>
      <c r="BD41" s="181"/>
      <c r="BE41" s="183">
        <v>4</v>
      </c>
      <c r="BF41" s="181"/>
      <c r="BG41" s="118">
        <f t="shared" si="6"/>
        <v>4</v>
      </c>
      <c r="BH41" s="102"/>
      <c r="BI41" s="102"/>
      <c r="BJ41" s="101"/>
      <c r="BK41" s="183">
        <v>3</v>
      </c>
      <c r="BL41" s="81"/>
      <c r="BM41" s="118">
        <f t="shared" si="7"/>
        <v>3</v>
      </c>
    </row>
    <row r="42" spans="1:65" ht="15.6" x14ac:dyDescent="0.3">
      <c r="A42" s="3"/>
      <c r="B42" s="171" t="s">
        <v>82</v>
      </c>
      <c r="C42" s="189" t="s">
        <v>83</v>
      </c>
      <c r="D42" s="184">
        <v>3.6666666666666665</v>
      </c>
      <c r="E42" s="174">
        <v>5</v>
      </c>
      <c r="F42" s="185">
        <v>4</v>
      </c>
      <c r="G42" s="185">
        <v>4</v>
      </c>
      <c r="H42" s="185">
        <v>4</v>
      </c>
      <c r="I42" s="185">
        <v>4</v>
      </c>
      <c r="J42" s="185">
        <v>4</v>
      </c>
      <c r="K42" s="186">
        <v>4</v>
      </c>
      <c r="L42" s="187"/>
      <c r="M42" s="54"/>
      <c r="N42" s="54"/>
      <c r="O42" s="54"/>
      <c r="P42" s="65"/>
      <c r="Q42" s="118"/>
      <c r="R42" s="102"/>
      <c r="S42" s="179">
        <v>4</v>
      </c>
      <c r="T42" s="183">
        <v>4</v>
      </c>
      <c r="U42" s="102"/>
      <c r="V42" s="183">
        <v>3</v>
      </c>
      <c r="W42" s="118">
        <f t="shared" si="0"/>
        <v>3.6666666666666665</v>
      </c>
      <c r="X42" s="183">
        <v>5</v>
      </c>
      <c r="Y42" s="102"/>
      <c r="Z42" s="101"/>
      <c r="AA42" s="102"/>
      <c r="AB42" s="65"/>
      <c r="AC42" s="118">
        <f t="shared" si="1"/>
        <v>5</v>
      </c>
      <c r="AD42" s="183">
        <v>4</v>
      </c>
      <c r="AE42" s="102"/>
      <c r="AF42" s="101"/>
      <c r="AG42" s="101"/>
      <c r="AH42" s="65"/>
      <c r="AI42" s="118">
        <f t="shared" si="2"/>
        <v>4</v>
      </c>
      <c r="AJ42" s="183">
        <v>4</v>
      </c>
      <c r="AK42" s="102"/>
      <c r="AL42" s="102"/>
      <c r="AM42" s="101"/>
      <c r="AN42" s="65"/>
      <c r="AO42" s="118">
        <f t="shared" si="3"/>
        <v>4</v>
      </c>
      <c r="AP42" s="54"/>
      <c r="AQ42" s="183">
        <v>4</v>
      </c>
      <c r="AR42" s="101"/>
      <c r="AS42" s="54"/>
      <c r="AT42" s="65"/>
      <c r="AU42" s="118">
        <f t="shared" si="4"/>
        <v>4</v>
      </c>
      <c r="AV42" s="183">
        <v>4</v>
      </c>
      <c r="AW42" s="102"/>
      <c r="AX42" s="102"/>
      <c r="AY42" s="101"/>
      <c r="AZ42" s="65"/>
      <c r="BA42" s="118">
        <f t="shared" si="5"/>
        <v>4</v>
      </c>
      <c r="BB42" s="101"/>
      <c r="BC42" s="101"/>
      <c r="BD42" s="102"/>
      <c r="BE42" s="183">
        <v>4</v>
      </c>
      <c r="BF42" s="102"/>
      <c r="BG42" s="118">
        <f t="shared" si="6"/>
        <v>4</v>
      </c>
      <c r="BH42" s="102"/>
      <c r="BI42" s="102"/>
      <c r="BJ42" s="101"/>
      <c r="BK42" s="183">
        <v>4</v>
      </c>
      <c r="BL42" s="81"/>
      <c r="BM42" s="118">
        <f t="shared" si="7"/>
        <v>4</v>
      </c>
    </row>
    <row r="43" spans="1:65" ht="15.6" x14ac:dyDescent="0.3">
      <c r="A43" s="3"/>
      <c r="B43" s="171" t="s">
        <v>113</v>
      </c>
      <c r="C43" s="189" t="s">
        <v>64</v>
      </c>
      <c r="D43" s="173">
        <v>4.666666666666667</v>
      </c>
      <c r="E43" s="174">
        <v>3</v>
      </c>
      <c r="F43" s="175">
        <v>4</v>
      </c>
      <c r="G43" s="175">
        <v>4</v>
      </c>
      <c r="H43" s="175">
        <v>3</v>
      </c>
      <c r="I43" s="175">
        <v>3</v>
      </c>
      <c r="J43" s="175">
        <v>5</v>
      </c>
      <c r="K43" s="176">
        <v>5</v>
      </c>
      <c r="L43" s="177"/>
      <c r="M43" s="58"/>
      <c r="N43" s="58"/>
      <c r="O43" s="58"/>
      <c r="P43" s="59"/>
      <c r="Q43" s="118"/>
      <c r="R43" s="102"/>
      <c r="S43" s="179">
        <v>4</v>
      </c>
      <c r="T43" s="183">
        <v>5</v>
      </c>
      <c r="U43" s="102"/>
      <c r="V43" s="183">
        <v>5</v>
      </c>
      <c r="W43" s="118">
        <f t="shared" si="0"/>
        <v>4.666666666666667</v>
      </c>
      <c r="X43" s="183">
        <v>3</v>
      </c>
      <c r="Y43" s="102"/>
      <c r="Z43" s="102"/>
      <c r="AA43" s="102"/>
      <c r="AB43" s="59"/>
      <c r="AC43" s="118">
        <f t="shared" si="1"/>
        <v>3</v>
      </c>
      <c r="AD43" s="183">
        <v>4</v>
      </c>
      <c r="AE43" s="102"/>
      <c r="AF43" s="102"/>
      <c r="AG43" s="102"/>
      <c r="AH43" s="59"/>
      <c r="AI43" s="118">
        <f t="shared" si="2"/>
        <v>4</v>
      </c>
      <c r="AJ43" s="183">
        <v>4</v>
      </c>
      <c r="AK43" s="102"/>
      <c r="AL43" s="102"/>
      <c r="AM43" s="102"/>
      <c r="AN43" s="59"/>
      <c r="AO43" s="118">
        <f t="shared" si="3"/>
        <v>4</v>
      </c>
      <c r="AP43" s="58"/>
      <c r="AQ43" s="183">
        <v>3</v>
      </c>
      <c r="AR43" s="102"/>
      <c r="AS43" s="58"/>
      <c r="AT43" s="59"/>
      <c r="AU43" s="118">
        <f t="shared" si="4"/>
        <v>3</v>
      </c>
      <c r="AV43" s="183">
        <v>3</v>
      </c>
      <c r="AW43" s="102"/>
      <c r="AX43" s="102"/>
      <c r="AY43" s="102"/>
      <c r="AZ43" s="59"/>
      <c r="BA43" s="118">
        <f t="shared" si="5"/>
        <v>3</v>
      </c>
      <c r="BB43" s="102"/>
      <c r="BC43" s="102"/>
      <c r="BD43" s="102"/>
      <c r="BE43" s="183">
        <v>5</v>
      </c>
      <c r="BF43" s="102"/>
      <c r="BG43" s="118">
        <f t="shared" si="6"/>
        <v>5</v>
      </c>
      <c r="BH43" s="102"/>
      <c r="BI43" s="102"/>
      <c r="BJ43" s="102"/>
      <c r="BK43" s="183">
        <v>5</v>
      </c>
      <c r="BL43" s="76"/>
      <c r="BM43" s="118">
        <f t="shared" si="7"/>
        <v>5</v>
      </c>
    </row>
    <row r="44" spans="1:65" ht="15.6" x14ac:dyDescent="0.3">
      <c r="A44" s="3"/>
      <c r="B44" s="171" t="s">
        <v>143</v>
      </c>
      <c r="C44" s="171" t="s">
        <v>144</v>
      </c>
      <c r="D44" s="184">
        <v>4</v>
      </c>
      <c r="E44" s="174">
        <v>4</v>
      </c>
      <c r="F44" s="185">
        <v>5</v>
      </c>
      <c r="G44" s="185">
        <v>4</v>
      </c>
      <c r="H44" s="185">
        <v>4</v>
      </c>
      <c r="I44" s="185">
        <v>3</v>
      </c>
      <c r="J44" s="185">
        <v>5</v>
      </c>
      <c r="K44" s="186">
        <v>4</v>
      </c>
      <c r="L44" s="187"/>
      <c r="M44" s="54"/>
      <c r="N44" s="54"/>
      <c r="O44" s="54"/>
      <c r="P44" s="65"/>
      <c r="Q44" s="118"/>
      <c r="R44" s="102"/>
      <c r="S44" s="179">
        <v>4</v>
      </c>
      <c r="T44" s="183">
        <v>4</v>
      </c>
      <c r="U44" s="102"/>
      <c r="V44" s="183">
        <v>4</v>
      </c>
      <c r="W44" s="118">
        <f t="shared" si="0"/>
        <v>4</v>
      </c>
      <c r="X44" s="183">
        <v>4</v>
      </c>
      <c r="Y44" s="102"/>
      <c r="Z44" s="101"/>
      <c r="AA44" s="102"/>
      <c r="AB44" s="65"/>
      <c r="AC44" s="118">
        <f t="shared" si="1"/>
        <v>4</v>
      </c>
      <c r="AD44" s="183">
        <v>5</v>
      </c>
      <c r="AE44" s="102"/>
      <c r="AF44" s="101"/>
      <c r="AG44" s="101"/>
      <c r="AH44" s="65"/>
      <c r="AI44" s="118">
        <f t="shared" si="2"/>
        <v>5</v>
      </c>
      <c r="AJ44" s="183">
        <v>4</v>
      </c>
      <c r="AK44" s="102"/>
      <c r="AL44" s="102"/>
      <c r="AM44" s="101"/>
      <c r="AN44" s="65"/>
      <c r="AO44" s="118">
        <f t="shared" si="3"/>
        <v>4</v>
      </c>
      <c r="AP44" s="54"/>
      <c r="AQ44" s="183">
        <v>4</v>
      </c>
      <c r="AR44" s="101"/>
      <c r="AS44" s="54"/>
      <c r="AT44" s="65"/>
      <c r="AU44" s="118">
        <f t="shared" si="4"/>
        <v>4</v>
      </c>
      <c r="AV44" s="183">
        <v>3</v>
      </c>
      <c r="AW44" s="102"/>
      <c r="AX44" s="102"/>
      <c r="AY44" s="101"/>
      <c r="AZ44" s="65"/>
      <c r="BA44" s="118">
        <f t="shared" si="5"/>
        <v>3</v>
      </c>
      <c r="BB44" s="101"/>
      <c r="BC44" s="101"/>
      <c r="BD44" s="102"/>
      <c r="BE44" s="183">
        <v>5</v>
      </c>
      <c r="BF44" s="102"/>
      <c r="BG44" s="118">
        <f t="shared" si="6"/>
        <v>5</v>
      </c>
      <c r="BH44" s="102"/>
      <c r="BI44" s="102"/>
      <c r="BJ44" s="101"/>
      <c r="BK44" s="183">
        <v>4</v>
      </c>
      <c r="BL44" s="81"/>
      <c r="BM44" s="118">
        <f t="shared" si="7"/>
        <v>4</v>
      </c>
    </row>
    <row r="45" spans="1:65" ht="15.6" x14ac:dyDescent="0.3">
      <c r="A45" s="3"/>
      <c r="B45" s="171" t="s">
        <v>61</v>
      </c>
      <c r="C45" s="189" t="s">
        <v>62</v>
      </c>
      <c r="D45" s="173">
        <v>3</v>
      </c>
      <c r="E45" s="174">
        <v>4</v>
      </c>
      <c r="F45" s="175">
        <v>4</v>
      </c>
      <c r="G45" s="175">
        <v>4</v>
      </c>
      <c r="H45" s="175">
        <v>4</v>
      </c>
      <c r="I45" s="175">
        <v>3</v>
      </c>
      <c r="J45" s="175">
        <v>4</v>
      </c>
      <c r="K45" s="176">
        <v>4</v>
      </c>
      <c r="L45" s="177"/>
      <c r="M45" s="58"/>
      <c r="N45" s="58"/>
      <c r="O45" s="58"/>
      <c r="P45" s="59"/>
      <c r="Q45" s="118"/>
      <c r="R45" s="102"/>
      <c r="S45" s="179">
        <v>3</v>
      </c>
      <c r="T45" s="183">
        <v>3</v>
      </c>
      <c r="U45" s="102"/>
      <c r="V45" s="183">
        <v>3</v>
      </c>
      <c r="W45" s="118">
        <f t="shared" si="0"/>
        <v>3</v>
      </c>
      <c r="X45" s="183">
        <v>4</v>
      </c>
      <c r="Y45" s="102"/>
      <c r="Z45" s="102"/>
      <c r="AA45" s="102"/>
      <c r="AB45" s="59"/>
      <c r="AC45" s="118">
        <f t="shared" si="1"/>
        <v>4</v>
      </c>
      <c r="AD45" s="183">
        <v>4</v>
      </c>
      <c r="AE45" s="102"/>
      <c r="AF45" s="102"/>
      <c r="AG45" s="102"/>
      <c r="AH45" s="59"/>
      <c r="AI45" s="118">
        <f t="shared" si="2"/>
        <v>4</v>
      </c>
      <c r="AJ45" s="183">
        <v>4</v>
      </c>
      <c r="AK45" s="102"/>
      <c r="AL45" s="102"/>
      <c r="AM45" s="102"/>
      <c r="AN45" s="59"/>
      <c r="AO45" s="118">
        <f t="shared" si="3"/>
        <v>4</v>
      </c>
      <c r="AP45" s="58"/>
      <c r="AQ45" s="183">
        <v>4</v>
      </c>
      <c r="AR45" s="102"/>
      <c r="AS45" s="58"/>
      <c r="AT45" s="59"/>
      <c r="AU45" s="118">
        <f t="shared" si="4"/>
        <v>4</v>
      </c>
      <c r="AV45" s="183">
        <v>3</v>
      </c>
      <c r="AW45" s="102"/>
      <c r="AX45" s="102"/>
      <c r="AY45" s="102"/>
      <c r="AZ45" s="59"/>
      <c r="BA45" s="118">
        <f t="shared" si="5"/>
        <v>3</v>
      </c>
      <c r="BB45" s="102"/>
      <c r="BC45" s="102"/>
      <c r="BD45" s="102"/>
      <c r="BE45" s="183">
        <v>4</v>
      </c>
      <c r="BF45" s="102"/>
      <c r="BG45" s="118">
        <f t="shared" si="6"/>
        <v>4</v>
      </c>
      <c r="BH45" s="102"/>
      <c r="BI45" s="102"/>
      <c r="BJ45" s="102"/>
      <c r="BK45" s="183">
        <v>4</v>
      </c>
      <c r="BL45" s="76"/>
      <c r="BM45" s="118">
        <f t="shared" si="7"/>
        <v>4</v>
      </c>
    </row>
    <row r="46" spans="1:65" ht="28.8" x14ac:dyDescent="0.3">
      <c r="A46" s="3"/>
      <c r="B46" s="171" t="s">
        <v>84</v>
      </c>
      <c r="C46" s="171" t="s">
        <v>85</v>
      </c>
      <c r="D46" s="184">
        <v>2</v>
      </c>
      <c r="E46" s="174">
        <v>3</v>
      </c>
      <c r="F46" s="185">
        <v>3</v>
      </c>
      <c r="G46" s="185">
        <v>3</v>
      </c>
      <c r="H46" s="185">
        <v>4</v>
      </c>
      <c r="I46" s="185">
        <v>3</v>
      </c>
      <c r="J46" s="185">
        <v>4</v>
      </c>
      <c r="K46" s="186">
        <v>4</v>
      </c>
      <c r="L46" s="187"/>
      <c r="M46" s="54"/>
      <c r="N46" s="54"/>
      <c r="O46" s="54"/>
      <c r="P46" s="65"/>
      <c r="Q46" s="118"/>
      <c r="R46" s="102"/>
      <c r="S46" s="179">
        <v>2</v>
      </c>
      <c r="T46" s="183">
        <v>2</v>
      </c>
      <c r="U46" s="102"/>
      <c r="V46" s="183">
        <v>2</v>
      </c>
      <c r="W46" s="118">
        <f t="shared" si="0"/>
        <v>2</v>
      </c>
      <c r="X46" s="183">
        <v>3</v>
      </c>
      <c r="Y46" s="102"/>
      <c r="Z46" s="101"/>
      <c r="AA46" s="102"/>
      <c r="AB46" s="65"/>
      <c r="AC46" s="118">
        <f t="shared" si="1"/>
        <v>3</v>
      </c>
      <c r="AD46" s="183">
        <v>3</v>
      </c>
      <c r="AE46" s="102"/>
      <c r="AF46" s="101"/>
      <c r="AG46" s="101"/>
      <c r="AH46" s="65"/>
      <c r="AI46" s="118">
        <f t="shared" si="2"/>
        <v>3</v>
      </c>
      <c r="AJ46" s="183">
        <v>3</v>
      </c>
      <c r="AK46" s="102"/>
      <c r="AL46" s="102"/>
      <c r="AM46" s="101"/>
      <c r="AN46" s="65"/>
      <c r="AO46" s="118">
        <f t="shared" si="3"/>
        <v>3</v>
      </c>
      <c r="AP46" s="54"/>
      <c r="AQ46" s="183">
        <v>4</v>
      </c>
      <c r="AR46" s="101"/>
      <c r="AS46" s="54"/>
      <c r="AT46" s="65"/>
      <c r="AU46" s="118">
        <f t="shared" si="4"/>
        <v>4</v>
      </c>
      <c r="AV46" s="183">
        <v>3</v>
      </c>
      <c r="AW46" s="102"/>
      <c r="AX46" s="102"/>
      <c r="AY46" s="101"/>
      <c r="AZ46" s="65"/>
      <c r="BA46" s="118">
        <f t="shared" si="5"/>
        <v>3</v>
      </c>
      <c r="BB46" s="101"/>
      <c r="BC46" s="101"/>
      <c r="BD46" s="102"/>
      <c r="BE46" s="183">
        <v>4</v>
      </c>
      <c r="BF46" s="102"/>
      <c r="BG46" s="118">
        <f t="shared" si="6"/>
        <v>4</v>
      </c>
      <c r="BH46" s="102"/>
      <c r="BI46" s="102"/>
      <c r="BJ46" s="101"/>
      <c r="BK46" s="183">
        <v>4</v>
      </c>
      <c r="BL46" s="81"/>
      <c r="BM46" s="118">
        <f t="shared" si="7"/>
        <v>4</v>
      </c>
    </row>
    <row r="47" spans="1:65" ht="15.6" x14ac:dyDescent="0.3">
      <c r="A47" s="3"/>
      <c r="B47" s="171" t="s">
        <v>71</v>
      </c>
      <c r="C47" s="171" t="s">
        <v>72</v>
      </c>
      <c r="D47" s="173">
        <v>3.3333333333333335</v>
      </c>
      <c r="E47" s="174">
        <v>4</v>
      </c>
      <c r="F47" s="175">
        <v>4</v>
      </c>
      <c r="G47" s="175">
        <v>4</v>
      </c>
      <c r="H47" s="175">
        <v>4</v>
      </c>
      <c r="I47" s="175">
        <v>4</v>
      </c>
      <c r="J47" s="175">
        <v>4</v>
      </c>
      <c r="K47" s="176">
        <v>4</v>
      </c>
      <c r="L47" s="177"/>
      <c r="M47" s="58"/>
      <c r="N47" s="58"/>
      <c r="O47" s="58"/>
      <c r="P47" s="59"/>
      <c r="Q47" s="118"/>
      <c r="R47" s="102"/>
      <c r="S47" s="179">
        <v>3</v>
      </c>
      <c r="T47" s="183">
        <v>4</v>
      </c>
      <c r="U47" s="102"/>
      <c r="V47" s="183">
        <v>3</v>
      </c>
      <c r="W47" s="118">
        <f t="shared" si="0"/>
        <v>3.3333333333333335</v>
      </c>
      <c r="X47" s="183">
        <v>4</v>
      </c>
      <c r="Y47" s="102"/>
      <c r="Z47" s="102"/>
      <c r="AA47" s="102"/>
      <c r="AB47" s="59"/>
      <c r="AC47" s="118">
        <f t="shared" si="1"/>
        <v>4</v>
      </c>
      <c r="AD47" s="183">
        <v>4</v>
      </c>
      <c r="AE47" s="102"/>
      <c r="AF47" s="102"/>
      <c r="AG47" s="102"/>
      <c r="AH47" s="59"/>
      <c r="AI47" s="118">
        <f t="shared" si="2"/>
        <v>4</v>
      </c>
      <c r="AJ47" s="183">
        <v>4</v>
      </c>
      <c r="AK47" s="102"/>
      <c r="AL47" s="102"/>
      <c r="AM47" s="102"/>
      <c r="AN47" s="59"/>
      <c r="AO47" s="118">
        <f t="shared" si="3"/>
        <v>4</v>
      </c>
      <c r="AP47" s="58"/>
      <c r="AQ47" s="183">
        <v>4</v>
      </c>
      <c r="AR47" s="102"/>
      <c r="AS47" s="58"/>
      <c r="AT47" s="59"/>
      <c r="AU47" s="118">
        <f t="shared" si="4"/>
        <v>4</v>
      </c>
      <c r="AV47" s="183">
        <v>4</v>
      </c>
      <c r="AW47" s="102"/>
      <c r="AX47" s="102"/>
      <c r="AY47" s="102"/>
      <c r="AZ47" s="59"/>
      <c r="BA47" s="118">
        <f t="shared" si="5"/>
        <v>4</v>
      </c>
      <c r="BB47" s="102"/>
      <c r="BC47" s="102"/>
      <c r="BD47" s="102"/>
      <c r="BE47" s="183">
        <v>4</v>
      </c>
      <c r="BF47" s="102"/>
      <c r="BG47" s="118">
        <f t="shared" si="6"/>
        <v>4</v>
      </c>
      <c r="BH47" s="102"/>
      <c r="BI47" s="102"/>
      <c r="BJ47" s="102"/>
      <c r="BK47" s="183">
        <v>4</v>
      </c>
      <c r="BL47" s="76"/>
      <c r="BM47" s="118">
        <f t="shared" si="7"/>
        <v>4</v>
      </c>
    </row>
    <row r="48" spans="1:65" ht="15.6" x14ac:dyDescent="0.3">
      <c r="A48" s="3"/>
      <c r="B48" s="171" t="s">
        <v>111</v>
      </c>
      <c r="C48" s="189" t="s">
        <v>112</v>
      </c>
      <c r="D48" s="184">
        <v>3</v>
      </c>
      <c r="E48" s="174">
        <v>3</v>
      </c>
      <c r="F48" s="185">
        <v>3</v>
      </c>
      <c r="G48" s="185">
        <v>3</v>
      </c>
      <c r="H48" s="185">
        <v>3</v>
      </c>
      <c r="I48" s="185">
        <v>3</v>
      </c>
      <c r="J48" s="185">
        <v>4</v>
      </c>
      <c r="K48" s="186">
        <v>3</v>
      </c>
      <c r="L48" s="187"/>
      <c r="M48" s="54"/>
      <c r="N48" s="54"/>
      <c r="O48" s="54"/>
      <c r="P48" s="65"/>
      <c r="Q48" s="118"/>
      <c r="R48" s="102"/>
      <c r="S48" s="179">
        <v>3</v>
      </c>
      <c r="T48" s="183">
        <v>3</v>
      </c>
      <c r="U48" s="102"/>
      <c r="V48" s="183">
        <v>3</v>
      </c>
      <c r="W48" s="118">
        <f t="shared" si="0"/>
        <v>3</v>
      </c>
      <c r="X48" s="183">
        <v>3</v>
      </c>
      <c r="Y48" s="102"/>
      <c r="Z48" s="101"/>
      <c r="AA48" s="102"/>
      <c r="AB48" s="65"/>
      <c r="AC48" s="118">
        <f t="shared" si="1"/>
        <v>3</v>
      </c>
      <c r="AD48" s="183">
        <v>3</v>
      </c>
      <c r="AE48" s="102"/>
      <c r="AF48" s="101"/>
      <c r="AG48" s="101"/>
      <c r="AH48" s="65"/>
      <c r="AI48" s="118">
        <f t="shared" si="2"/>
        <v>3</v>
      </c>
      <c r="AJ48" s="183">
        <v>3</v>
      </c>
      <c r="AK48" s="102"/>
      <c r="AL48" s="102"/>
      <c r="AM48" s="101"/>
      <c r="AN48" s="65"/>
      <c r="AO48" s="118">
        <f t="shared" si="3"/>
        <v>3</v>
      </c>
      <c r="AP48" s="54"/>
      <c r="AQ48" s="183">
        <v>3</v>
      </c>
      <c r="AR48" s="101"/>
      <c r="AS48" s="54"/>
      <c r="AT48" s="65"/>
      <c r="AU48" s="118">
        <f t="shared" si="4"/>
        <v>3</v>
      </c>
      <c r="AV48" s="183">
        <v>3</v>
      </c>
      <c r="AW48" s="102"/>
      <c r="AX48" s="102"/>
      <c r="AY48" s="101"/>
      <c r="AZ48" s="65"/>
      <c r="BA48" s="118">
        <f t="shared" si="5"/>
        <v>3</v>
      </c>
      <c r="BB48" s="101"/>
      <c r="BC48" s="101"/>
      <c r="BD48" s="102"/>
      <c r="BE48" s="183">
        <v>4</v>
      </c>
      <c r="BF48" s="102"/>
      <c r="BG48" s="118">
        <f t="shared" si="6"/>
        <v>4</v>
      </c>
      <c r="BH48" s="102"/>
      <c r="BI48" s="102"/>
      <c r="BJ48" s="101"/>
      <c r="BK48" s="183">
        <v>3</v>
      </c>
      <c r="BL48" s="81"/>
      <c r="BM48" s="118">
        <f t="shared" si="7"/>
        <v>3</v>
      </c>
    </row>
    <row r="49" spans="1:65" ht="15.6" x14ac:dyDescent="0.3">
      <c r="A49" s="3"/>
      <c r="B49" s="171" t="s">
        <v>155</v>
      </c>
      <c r="C49" s="171" t="s">
        <v>658</v>
      </c>
      <c r="D49" s="173">
        <v>2</v>
      </c>
      <c r="E49" s="174">
        <v>3</v>
      </c>
      <c r="F49" s="175">
        <v>3</v>
      </c>
      <c r="G49" s="175">
        <v>3</v>
      </c>
      <c r="H49" s="175">
        <v>3</v>
      </c>
      <c r="I49" s="175">
        <v>3</v>
      </c>
      <c r="J49" s="175">
        <v>4</v>
      </c>
      <c r="K49" s="176">
        <v>4</v>
      </c>
      <c r="L49" s="177"/>
      <c r="M49" s="58"/>
      <c r="N49" s="58"/>
      <c r="O49" s="58"/>
      <c r="P49" s="59"/>
      <c r="Q49" s="118"/>
      <c r="R49" s="102"/>
      <c r="S49" s="179">
        <v>2</v>
      </c>
      <c r="T49" s="183">
        <v>2</v>
      </c>
      <c r="U49" s="102"/>
      <c r="V49" s="183">
        <v>2</v>
      </c>
      <c r="W49" s="118">
        <f t="shared" si="0"/>
        <v>2</v>
      </c>
      <c r="X49" s="183">
        <v>3</v>
      </c>
      <c r="Y49" s="102"/>
      <c r="Z49" s="102"/>
      <c r="AA49" s="102"/>
      <c r="AB49" s="59"/>
      <c r="AC49" s="118">
        <f t="shared" si="1"/>
        <v>3</v>
      </c>
      <c r="AD49" s="183">
        <v>3</v>
      </c>
      <c r="AE49" s="102"/>
      <c r="AF49" s="102"/>
      <c r="AG49" s="102"/>
      <c r="AH49" s="59"/>
      <c r="AI49" s="118">
        <f t="shared" si="2"/>
        <v>3</v>
      </c>
      <c r="AJ49" s="183">
        <v>3</v>
      </c>
      <c r="AK49" s="102"/>
      <c r="AL49" s="102"/>
      <c r="AM49" s="102"/>
      <c r="AN49" s="59"/>
      <c r="AO49" s="118">
        <f t="shared" si="3"/>
        <v>3</v>
      </c>
      <c r="AP49" s="58"/>
      <c r="AQ49" s="183">
        <v>3</v>
      </c>
      <c r="AR49" s="102"/>
      <c r="AS49" s="58"/>
      <c r="AT49" s="59"/>
      <c r="AU49" s="118">
        <f t="shared" si="4"/>
        <v>3</v>
      </c>
      <c r="AV49" s="183">
        <v>3</v>
      </c>
      <c r="AW49" s="102"/>
      <c r="AX49" s="102"/>
      <c r="AY49" s="102"/>
      <c r="AZ49" s="59"/>
      <c r="BA49" s="118">
        <f t="shared" si="5"/>
        <v>3</v>
      </c>
      <c r="BB49" s="102"/>
      <c r="BC49" s="102"/>
      <c r="BD49" s="102"/>
      <c r="BE49" s="183">
        <v>4</v>
      </c>
      <c r="BF49" s="102"/>
      <c r="BG49" s="118">
        <f t="shared" si="6"/>
        <v>4</v>
      </c>
      <c r="BH49" s="102"/>
      <c r="BI49" s="102"/>
      <c r="BJ49" s="102"/>
      <c r="BK49" s="183">
        <v>4</v>
      </c>
      <c r="BL49" s="76"/>
      <c r="BM49" s="118">
        <f t="shared" si="7"/>
        <v>4</v>
      </c>
    </row>
    <row r="50" spans="1:65" ht="15.6" x14ac:dyDescent="0.3">
      <c r="A50" s="3"/>
      <c r="B50" s="171" t="s">
        <v>121</v>
      </c>
      <c r="C50" s="171" t="s">
        <v>122</v>
      </c>
      <c r="D50" s="184">
        <v>2</v>
      </c>
      <c r="E50" s="174">
        <v>3</v>
      </c>
      <c r="F50" s="185">
        <v>3</v>
      </c>
      <c r="G50" s="185">
        <v>3</v>
      </c>
      <c r="H50" s="185">
        <v>3</v>
      </c>
      <c r="I50" s="185">
        <v>3</v>
      </c>
      <c r="J50" s="185">
        <v>3</v>
      </c>
      <c r="K50" s="186">
        <v>3</v>
      </c>
      <c r="L50" s="187"/>
      <c r="M50" s="54"/>
      <c r="N50" s="54"/>
      <c r="O50" s="54"/>
      <c r="P50" s="65"/>
      <c r="Q50" s="118"/>
      <c r="R50" s="102"/>
      <c r="S50" s="179">
        <v>2</v>
      </c>
      <c r="T50" s="183">
        <v>2</v>
      </c>
      <c r="U50" s="102"/>
      <c r="V50" s="183">
        <v>2</v>
      </c>
      <c r="W50" s="118">
        <f t="shared" si="0"/>
        <v>2</v>
      </c>
      <c r="X50" s="183">
        <v>3</v>
      </c>
      <c r="Y50" s="102"/>
      <c r="Z50" s="101"/>
      <c r="AA50" s="102"/>
      <c r="AB50" s="65"/>
      <c r="AC50" s="118">
        <f t="shared" si="1"/>
        <v>3</v>
      </c>
      <c r="AD50" s="183">
        <v>3</v>
      </c>
      <c r="AE50" s="102"/>
      <c r="AF50" s="101"/>
      <c r="AG50" s="101"/>
      <c r="AH50" s="65"/>
      <c r="AI50" s="118">
        <f t="shared" si="2"/>
        <v>3</v>
      </c>
      <c r="AJ50" s="183">
        <v>3</v>
      </c>
      <c r="AK50" s="102"/>
      <c r="AL50" s="102"/>
      <c r="AM50" s="101"/>
      <c r="AN50" s="65"/>
      <c r="AO50" s="118">
        <f t="shared" si="3"/>
        <v>3</v>
      </c>
      <c r="AP50" s="54"/>
      <c r="AQ50" s="183">
        <v>3</v>
      </c>
      <c r="AR50" s="101"/>
      <c r="AS50" s="54"/>
      <c r="AT50" s="65"/>
      <c r="AU50" s="118">
        <f t="shared" si="4"/>
        <v>3</v>
      </c>
      <c r="AV50" s="183">
        <v>3</v>
      </c>
      <c r="AW50" s="102"/>
      <c r="AX50" s="102"/>
      <c r="AY50" s="101"/>
      <c r="AZ50" s="65"/>
      <c r="BA50" s="118">
        <f t="shared" si="5"/>
        <v>3</v>
      </c>
      <c r="BB50" s="101"/>
      <c r="BC50" s="101"/>
      <c r="BD50" s="102"/>
      <c r="BE50" s="183">
        <v>3</v>
      </c>
      <c r="BF50" s="102"/>
      <c r="BG50" s="118">
        <f t="shared" si="6"/>
        <v>3</v>
      </c>
      <c r="BH50" s="102"/>
      <c r="BI50" s="102"/>
      <c r="BJ50" s="101"/>
      <c r="BK50" s="183">
        <v>3</v>
      </c>
      <c r="BL50" s="81"/>
      <c r="BM50" s="118">
        <f t="shared" si="7"/>
        <v>3</v>
      </c>
    </row>
    <row r="51" spans="1:65" ht="15.6" x14ac:dyDescent="0.3">
      <c r="A51" s="3"/>
      <c r="B51" s="171" t="s">
        <v>59</v>
      </c>
      <c r="C51" s="171" t="s">
        <v>60</v>
      </c>
      <c r="D51" s="173">
        <v>3</v>
      </c>
      <c r="E51" s="174">
        <v>3</v>
      </c>
      <c r="F51" s="175">
        <v>3</v>
      </c>
      <c r="G51" s="175">
        <v>3</v>
      </c>
      <c r="H51" s="175">
        <v>4</v>
      </c>
      <c r="I51" s="175">
        <v>3</v>
      </c>
      <c r="J51" s="175">
        <v>4</v>
      </c>
      <c r="K51" s="176">
        <v>5</v>
      </c>
      <c r="L51" s="177"/>
      <c r="M51" s="58"/>
      <c r="N51" s="58"/>
      <c r="O51" s="58"/>
      <c r="P51" s="59"/>
      <c r="Q51" s="118"/>
      <c r="R51" s="102"/>
      <c r="S51" s="179">
        <v>3</v>
      </c>
      <c r="T51" s="183">
        <v>3</v>
      </c>
      <c r="U51" s="102"/>
      <c r="V51" s="183">
        <v>3</v>
      </c>
      <c r="W51" s="118">
        <f t="shared" si="0"/>
        <v>3</v>
      </c>
      <c r="X51" s="183">
        <v>3</v>
      </c>
      <c r="Y51" s="102"/>
      <c r="Z51" s="102"/>
      <c r="AA51" s="102"/>
      <c r="AB51" s="59"/>
      <c r="AC51" s="118">
        <f t="shared" si="1"/>
        <v>3</v>
      </c>
      <c r="AD51" s="183">
        <v>3</v>
      </c>
      <c r="AE51" s="102"/>
      <c r="AF51" s="102"/>
      <c r="AG51" s="102"/>
      <c r="AH51" s="59"/>
      <c r="AI51" s="118">
        <f t="shared" si="2"/>
        <v>3</v>
      </c>
      <c r="AJ51" s="183">
        <v>3</v>
      </c>
      <c r="AK51" s="102"/>
      <c r="AL51" s="102"/>
      <c r="AM51" s="102"/>
      <c r="AN51" s="59"/>
      <c r="AO51" s="118">
        <f t="shared" si="3"/>
        <v>3</v>
      </c>
      <c r="AP51" s="58"/>
      <c r="AQ51" s="183">
        <v>4</v>
      </c>
      <c r="AR51" s="102"/>
      <c r="AS51" s="58"/>
      <c r="AT51" s="59"/>
      <c r="AU51" s="118">
        <f t="shared" si="4"/>
        <v>4</v>
      </c>
      <c r="AV51" s="183">
        <v>3</v>
      </c>
      <c r="AW51" s="102"/>
      <c r="AX51" s="102"/>
      <c r="AY51" s="102"/>
      <c r="AZ51" s="59"/>
      <c r="BA51" s="118">
        <f t="shared" si="5"/>
        <v>3</v>
      </c>
      <c r="BB51" s="102"/>
      <c r="BC51" s="102"/>
      <c r="BD51" s="102"/>
      <c r="BE51" s="183">
        <v>4</v>
      </c>
      <c r="BF51" s="102"/>
      <c r="BG51" s="118">
        <f t="shared" si="6"/>
        <v>4</v>
      </c>
      <c r="BH51" s="102"/>
      <c r="BI51" s="102"/>
      <c r="BJ51" s="102"/>
      <c r="BK51" s="183">
        <v>5</v>
      </c>
      <c r="BL51" s="76"/>
      <c r="BM51" s="118">
        <f t="shared" si="7"/>
        <v>5</v>
      </c>
    </row>
    <row r="52" spans="1:65" ht="15.6" x14ac:dyDescent="0.3">
      <c r="A52" s="3"/>
      <c r="B52" s="171" t="s">
        <v>78</v>
      </c>
      <c r="C52" s="171" t="s">
        <v>79</v>
      </c>
      <c r="D52" s="184">
        <v>3</v>
      </c>
      <c r="E52" s="174">
        <v>3</v>
      </c>
      <c r="F52" s="185">
        <v>3</v>
      </c>
      <c r="G52" s="185">
        <v>3</v>
      </c>
      <c r="H52" s="185">
        <v>3</v>
      </c>
      <c r="I52" s="185">
        <v>3</v>
      </c>
      <c r="J52" s="185">
        <v>4</v>
      </c>
      <c r="K52" s="186">
        <v>5</v>
      </c>
      <c r="L52" s="187"/>
      <c r="M52" s="54"/>
      <c r="N52" s="54"/>
      <c r="O52" s="54"/>
      <c r="P52" s="65"/>
      <c r="Q52" s="118"/>
      <c r="R52" s="102"/>
      <c r="S52" s="179">
        <v>3</v>
      </c>
      <c r="T52" s="183">
        <v>3</v>
      </c>
      <c r="U52" s="102"/>
      <c r="V52" s="183">
        <v>3</v>
      </c>
      <c r="W52" s="118">
        <f t="shared" si="0"/>
        <v>3</v>
      </c>
      <c r="X52" s="183">
        <v>3</v>
      </c>
      <c r="Y52" s="102"/>
      <c r="Z52" s="101"/>
      <c r="AA52" s="102"/>
      <c r="AB52" s="65"/>
      <c r="AC52" s="118">
        <f t="shared" si="1"/>
        <v>3</v>
      </c>
      <c r="AD52" s="183">
        <v>3</v>
      </c>
      <c r="AE52" s="102"/>
      <c r="AF52" s="101"/>
      <c r="AG52" s="101"/>
      <c r="AH52" s="65"/>
      <c r="AI52" s="118">
        <f t="shared" si="2"/>
        <v>3</v>
      </c>
      <c r="AJ52" s="183">
        <v>3</v>
      </c>
      <c r="AK52" s="102"/>
      <c r="AL52" s="102"/>
      <c r="AM52" s="101"/>
      <c r="AN52" s="65"/>
      <c r="AO52" s="118">
        <f t="shared" si="3"/>
        <v>3</v>
      </c>
      <c r="AP52" s="54"/>
      <c r="AQ52" s="183">
        <v>3</v>
      </c>
      <c r="AR52" s="101"/>
      <c r="AS52" s="54"/>
      <c r="AT52" s="65"/>
      <c r="AU52" s="118">
        <f t="shared" si="4"/>
        <v>3</v>
      </c>
      <c r="AV52" s="183">
        <v>3</v>
      </c>
      <c r="AW52" s="102"/>
      <c r="AX52" s="102"/>
      <c r="AY52" s="101"/>
      <c r="AZ52" s="65"/>
      <c r="BA52" s="118">
        <f t="shared" si="5"/>
        <v>3</v>
      </c>
      <c r="BB52" s="101"/>
      <c r="BC52" s="101"/>
      <c r="BD52" s="102"/>
      <c r="BE52" s="183">
        <v>4</v>
      </c>
      <c r="BF52" s="102"/>
      <c r="BG52" s="118">
        <f t="shared" si="6"/>
        <v>4</v>
      </c>
      <c r="BH52" s="102"/>
      <c r="BI52" s="102"/>
      <c r="BJ52" s="101"/>
      <c r="BK52" s="183">
        <v>5</v>
      </c>
      <c r="BL52" s="81"/>
      <c r="BM52" s="118">
        <f t="shared" si="7"/>
        <v>5</v>
      </c>
    </row>
    <row r="53" spans="1:65" ht="15.6" x14ac:dyDescent="0.3">
      <c r="A53" s="3"/>
      <c r="B53" s="172" t="s">
        <v>55</v>
      </c>
      <c r="C53" s="171" t="s">
        <v>56</v>
      </c>
      <c r="D53" s="173">
        <v>3.6666666666666665</v>
      </c>
      <c r="E53" s="174">
        <v>4</v>
      </c>
      <c r="F53" s="175">
        <v>3</v>
      </c>
      <c r="G53" s="175">
        <v>5</v>
      </c>
      <c r="H53" s="175">
        <v>4</v>
      </c>
      <c r="I53" s="175">
        <v>3</v>
      </c>
      <c r="J53" s="175">
        <v>5</v>
      </c>
      <c r="K53" s="176">
        <v>5</v>
      </c>
      <c r="L53" s="177"/>
      <c r="M53" s="58"/>
      <c r="N53" s="58"/>
      <c r="O53" s="58"/>
      <c r="P53" s="59"/>
      <c r="Q53" s="118"/>
      <c r="R53" s="102"/>
      <c r="S53" s="179">
        <v>3</v>
      </c>
      <c r="T53" s="183">
        <v>4</v>
      </c>
      <c r="U53" s="102"/>
      <c r="V53" s="183">
        <v>4</v>
      </c>
      <c r="W53" s="118">
        <f t="shared" si="0"/>
        <v>3.6666666666666665</v>
      </c>
      <c r="X53" s="183">
        <v>4</v>
      </c>
      <c r="Y53" s="102"/>
      <c r="Z53" s="102"/>
      <c r="AA53" s="102"/>
      <c r="AB53" s="59"/>
      <c r="AC53" s="118">
        <f t="shared" si="1"/>
        <v>4</v>
      </c>
      <c r="AD53" s="183">
        <v>3</v>
      </c>
      <c r="AE53" s="102"/>
      <c r="AF53" s="102"/>
      <c r="AG53" s="102"/>
      <c r="AH53" s="59"/>
      <c r="AI53" s="118">
        <f t="shared" si="2"/>
        <v>3</v>
      </c>
      <c r="AJ53" s="183">
        <v>5</v>
      </c>
      <c r="AK53" s="102"/>
      <c r="AL53" s="102"/>
      <c r="AM53" s="102"/>
      <c r="AN53" s="59"/>
      <c r="AO53" s="118">
        <f t="shared" si="3"/>
        <v>5</v>
      </c>
      <c r="AP53" s="58"/>
      <c r="AQ53" s="183">
        <v>4</v>
      </c>
      <c r="AR53" s="102"/>
      <c r="AS53" s="58"/>
      <c r="AT53" s="59"/>
      <c r="AU53" s="118">
        <f t="shared" si="4"/>
        <v>4</v>
      </c>
      <c r="AV53" s="183">
        <v>3</v>
      </c>
      <c r="AW53" s="102"/>
      <c r="AX53" s="102"/>
      <c r="AY53" s="102"/>
      <c r="AZ53" s="59"/>
      <c r="BA53" s="118">
        <f t="shared" si="5"/>
        <v>3</v>
      </c>
      <c r="BB53" s="102"/>
      <c r="BC53" s="102"/>
      <c r="BD53" s="102"/>
      <c r="BE53" s="183">
        <v>5</v>
      </c>
      <c r="BF53" s="102"/>
      <c r="BG53" s="118">
        <f t="shared" si="6"/>
        <v>5</v>
      </c>
      <c r="BH53" s="102"/>
      <c r="BI53" s="102"/>
      <c r="BJ53" s="102"/>
      <c r="BK53" s="183">
        <v>5</v>
      </c>
      <c r="BL53" s="76"/>
      <c r="BM53" s="118">
        <f t="shared" si="7"/>
        <v>5</v>
      </c>
    </row>
    <row r="54" spans="1:65" ht="15.6" x14ac:dyDescent="0.3">
      <c r="A54" s="3"/>
      <c r="B54" s="172" t="s">
        <v>39</v>
      </c>
      <c r="C54" s="171" t="s">
        <v>40</v>
      </c>
      <c r="D54" s="184">
        <v>3</v>
      </c>
      <c r="E54" s="174">
        <v>3</v>
      </c>
      <c r="F54" s="185">
        <v>3</v>
      </c>
      <c r="G54" s="185">
        <v>3</v>
      </c>
      <c r="H54" s="185">
        <v>3</v>
      </c>
      <c r="I54" s="185">
        <v>3</v>
      </c>
      <c r="J54" s="185">
        <v>4</v>
      </c>
      <c r="K54" s="186">
        <v>2</v>
      </c>
      <c r="L54" s="187"/>
      <c r="M54" s="54"/>
      <c r="N54" s="54"/>
      <c r="O54" s="54"/>
      <c r="P54" s="65"/>
      <c r="Q54" s="118"/>
      <c r="R54" s="102"/>
      <c r="S54" s="179">
        <v>3</v>
      </c>
      <c r="T54" s="183">
        <v>3</v>
      </c>
      <c r="U54" s="102"/>
      <c r="V54" s="183">
        <v>3</v>
      </c>
      <c r="W54" s="118">
        <f t="shared" si="0"/>
        <v>3</v>
      </c>
      <c r="X54" s="183">
        <v>3</v>
      </c>
      <c r="Y54" s="102"/>
      <c r="Z54" s="101"/>
      <c r="AA54" s="102"/>
      <c r="AB54" s="65"/>
      <c r="AC54" s="118">
        <f t="shared" si="1"/>
        <v>3</v>
      </c>
      <c r="AD54" s="183">
        <v>3</v>
      </c>
      <c r="AE54" s="102"/>
      <c r="AF54" s="101"/>
      <c r="AG54" s="101"/>
      <c r="AH54" s="65"/>
      <c r="AI54" s="118">
        <f t="shared" si="2"/>
        <v>3</v>
      </c>
      <c r="AJ54" s="183">
        <v>3</v>
      </c>
      <c r="AK54" s="102"/>
      <c r="AL54" s="102"/>
      <c r="AM54" s="101"/>
      <c r="AN54" s="65"/>
      <c r="AO54" s="118">
        <f t="shared" si="3"/>
        <v>3</v>
      </c>
      <c r="AP54" s="54"/>
      <c r="AQ54" s="183">
        <v>3</v>
      </c>
      <c r="AR54" s="101"/>
      <c r="AS54" s="54"/>
      <c r="AT54" s="65"/>
      <c r="AU54" s="118">
        <f t="shared" si="4"/>
        <v>3</v>
      </c>
      <c r="AV54" s="183">
        <v>3</v>
      </c>
      <c r="AW54" s="102"/>
      <c r="AX54" s="102"/>
      <c r="AY54" s="101"/>
      <c r="AZ54" s="65"/>
      <c r="BA54" s="118">
        <f t="shared" si="5"/>
        <v>3</v>
      </c>
      <c r="BB54" s="101"/>
      <c r="BC54" s="101"/>
      <c r="BD54" s="102"/>
      <c r="BE54" s="183">
        <v>4</v>
      </c>
      <c r="BF54" s="102"/>
      <c r="BG54" s="118">
        <f t="shared" si="6"/>
        <v>4</v>
      </c>
      <c r="BH54" s="102"/>
      <c r="BI54" s="102"/>
      <c r="BJ54" s="101"/>
      <c r="BK54" s="183">
        <v>2</v>
      </c>
      <c r="BL54" s="81"/>
      <c r="BM54" s="118">
        <f t="shared" si="7"/>
        <v>2</v>
      </c>
    </row>
    <row r="55" spans="1:65" ht="15.6" x14ac:dyDescent="0.3">
      <c r="A55" s="3"/>
      <c r="B55" s="172" t="s">
        <v>133</v>
      </c>
      <c r="C55" s="171" t="s">
        <v>134</v>
      </c>
      <c r="D55" s="173">
        <v>4.666666666666667</v>
      </c>
      <c r="E55" s="174">
        <v>4</v>
      </c>
      <c r="F55" s="175">
        <v>4</v>
      </c>
      <c r="G55" s="175">
        <v>5</v>
      </c>
      <c r="H55" s="175">
        <v>3</v>
      </c>
      <c r="I55" s="175">
        <v>4</v>
      </c>
      <c r="J55" s="175">
        <v>5</v>
      </c>
      <c r="K55" s="176">
        <v>3</v>
      </c>
      <c r="L55" s="177"/>
      <c r="M55" s="58"/>
      <c r="N55" s="58"/>
      <c r="O55" s="58"/>
      <c r="P55" s="59"/>
      <c r="Q55" s="118"/>
      <c r="R55" s="102"/>
      <c r="S55" s="179">
        <v>5</v>
      </c>
      <c r="T55" s="183">
        <v>5</v>
      </c>
      <c r="U55" s="102"/>
      <c r="V55" s="183">
        <v>4</v>
      </c>
      <c r="W55" s="118">
        <f t="shared" si="0"/>
        <v>4.666666666666667</v>
      </c>
      <c r="X55" s="183">
        <v>4</v>
      </c>
      <c r="Y55" s="102"/>
      <c r="Z55" s="102"/>
      <c r="AA55" s="102"/>
      <c r="AB55" s="59"/>
      <c r="AC55" s="118">
        <f t="shared" si="1"/>
        <v>4</v>
      </c>
      <c r="AD55" s="183">
        <v>4</v>
      </c>
      <c r="AE55" s="102"/>
      <c r="AF55" s="102"/>
      <c r="AG55" s="102"/>
      <c r="AH55" s="59"/>
      <c r="AI55" s="118">
        <f t="shared" si="2"/>
        <v>4</v>
      </c>
      <c r="AJ55" s="183">
        <v>5</v>
      </c>
      <c r="AK55" s="102"/>
      <c r="AL55" s="102"/>
      <c r="AM55" s="102"/>
      <c r="AN55" s="59"/>
      <c r="AO55" s="118">
        <f t="shared" si="3"/>
        <v>5</v>
      </c>
      <c r="AP55" s="58"/>
      <c r="AQ55" s="183">
        <v>3</v>
      </c>
      <c r="AR55" s="102"/>
      <c r="AS55" s="58"/>
      <c r="AT55" s="59"/>
      <c r="AU55" s="118">
        <f t="shared" si="4"/>
        <v>3</v>
      </c>
      <c r="AV55" s="183">
        <v>4</v>
      </c>
      <c r="AW55" s="102"/>
      <c r="AX55" s="102"/>
      <c r="AY55" s="102"/>
      <c r="AZ55" s="59"/>
      <c r="BA55" s="118">
        <f t="shared" si="5"/>
        <v>4</v>
      </c>
      <c r="BB55" s="102"/>
      <c r="BC55" s="102"/>
      <c r="BD55" s="102"/>
      <c r="BE55" s="183">
        <v>5</v>
      </c>
      <c r="BF55" s="102"/>
      <c r="BG55" s="118">
        <f t="shared" si="6"/>
        <v>5</v>
      </c>
      <c r="BH55" s="102"/>
      <c r="BI55" s="102"/>
      <c r="BJ55" s="102"/>
      <c r="BK55" s="183">
        <v>3</v>
      </c>
      <c r="BL55" s="76"/>
      <c r="BM55" s="118">
        <f t="shared" si="7"/>
        <v>3</v>
      </c>
    </row>
    <row r="56" spans="1:65" ht="15.6" x14ac:dyDescent="0.3">
      <c r="A56" s="3"/>
      <c r="B56" s="172" t="s">
        <v>115</v>
      </c>
      <c r="C56" s="171" t="s">
        <v>659</v>
      </c>
      <c r="D56" s="184">
        <v>4.666666666666667</v>
      </c>
      <c r="E56" s="174">
        <v>3</v>
      </c>
      <c r="F56" s="185">
        <v>4</v>
      </c>
      <c r="G56" s="185">
        <v>4</v>
      </c>
      <c r="H56" s="185">
        <v>4</v>
      </c>
      <c r="I56" s="185">
        <v>4</v>
      </c>
      <c r="J56" s="185">
        <v>5</v>
      </c>
      <c r="K56" s="186">
        <v>3</v>
      </c>
      <c r="L56" s="187"/>
      <c r="M56" s="54"/>
      <c r="N56" s="54"/>
      <c r="O56" s="54"/>
      <c r="P56" s="65"/>
      <c r="Q56" s="118"/>
      <c r="R56" s="102"/>
      <c r="S56" s="179">
        <v>5</v>
      </c>
      <c r="T56" s="183">
        <v>5</v>
      </c>
      <c r="U56" s="102"/>
      <c r="V56" s="183">
        <v>4</v>
      </c>
      <c r="W56" s="118">
        <f t="shared" si="0"/>
        <v>4.666666666666667</v>
      </c>
      <c r="X56" s="183">
        <v>3</v>
      </c>
      <c r="Y56" s="102"/>
      <c r="Z56" s="101"/>
      <c r="AA56" s="102"/>
      <c r="AB56" s="65"/>
      <c r="AC56" s="118">
        <f t="shared" si="1"/>
        <v>3</v>
      </c>
      <c r="AD56" s="183">
        <v>4</v>
      </c>
      <c r="AE56" s="102"/>
      <c r="AF56" s="101"/>
      <c r="AG56" s="101"/>
      <c r="AH56" s="65"/>
      <c r="AI56" s="118">
        <f t="shared" si="2"/>
        <v>4</v>
      </c>
      <c r="AJ56" s="183">
        <v>4</v>
      </c>
      <c r="AK56" s="102"/>
      <c r="AL56" s="102"/>
      <c r="AM56" s="101"/>
      <c r="AN56" s="65"/>
      <c r="AO56" s="118">
        <f t="shared" si="3"/>
        <v>4</v>
      </c>
      <c r="AP56" s="54"/>
      <c r="AQ56" s="183">
        <v>4</v>
      </c>
      <c r="AR56" s="101"/>
      <c r="AS56" s="54"/>
      <c r="AT56" s="65"/>
      <c r="AU56" s="118">
        <f t="shared" si="4"/>
        <v>4</v>
      </c>
      <c r="AV56" s="183">
        <v>4</v>
      </c>
      <c r="AW56" s="102"/>
      <c r="AX56" s="102"/>
      <c r="AY56" s="101"/>
      <c r="AZ56" s="65"/>
      <c r="BA56" s="118">
        <f t="shared" si="5"/>
        <v>4</v>
      </c>
      <c r="BB56" s="101"/>
      <c r="BC56" s="101"/>
      <c r="BD56" s="102"/>
      <c r="BE56" s="183">
        <v>5</v>
      </c>
      <c r="BF56" s="102"/>
      <c r="BG56" s="118">
        <f t="shared" si="6"/>
        <v>5</v>
      </c>
      <c r="BH56" s="102"/>
      <c r="BI56" s="102"/>
      <c r="BJ56" s="101"/>
      <c r="BK56" s="183">
        <v>3</v>
      </c>
      <c r="BL56" s="81"/>
      <c r="BM56" s="118">
        <f t="shared" si="7"/>
        <v>3</v>
      </c>
    </row>
    <row r="57" spans="1:65" ht="15.6" x14ac:dyDescent="0.3">
      <c r="A57" s="3"/>
      <c r="B57" s="172" t="s">
        <v>151</v>
      </c>
      <c r="C57" s="171" t="s">
        <v>152</v>
      </c>
      <c r="D57" s="173">
        <v>4</v>
      </c>
      <c r="E57" s="174">
        <v>4</v>
      </c>
      <c r="F57" s="175">
        <v>4</v>
      </c>
      <c r="G57" s="175">
        <v>3</v>
      </c>
      <c r="H57" s="175">
        <v>5</v>
      </c>
      <c r="I57" s="175">
        <v>4</v>
      </c>
      <c r="J57" s="175">
        <v>5</v>
      </c>
      <c r="K57" s="176">
        <v>5</v>
      </c>
      <c r="L57" s="177"/>
      <c r="M57" s="58"/>
      <c r="N57" s="58"/>
      <c r="O57" s="58"/>
      <c r="P57" s="59"/>
      <c r="Q57" s="118"/>
      <c r="R57" s="102"/>
      <c r="S57" s="179">
        <v>4</v>
      </c>
      <c r="T57" s="183">
        <v>4</v>
      </c>
      <c r="U57" s="102"/>
      <c r="V57" s="183">
        <v>4</v>
      </c>
      <c r="W57" s="118">
        <f t="shared" si="0"/>
        <v>4</v>
      </c>
      <c r="X57" s="183">
        <v>4</v>
      </c>
      <c r="Y57" s="102"/>
      <c r="Z57" s="102"/>
      <c r="AA57" s="102"/>
      <c r="AB57" s="59"/>
      <c r="AC57" s="118">
        <f t="shared" si="1"/>
        <v>4</v>
      </c>
      <c r="AD57" s="183">
        <v>4</v>
      </c>
      <c r="AE57" s="102"/>
      <c r="AF57" s="102"/>
      <c r="AG57" s="102"/>
      <c r="AH57" s="59"/>
      <c r="AI57" s="118">
        <f t="shared" si="2"/>
        <v>4</v>
      </c>
      <c r="AJ57" s="183">
        <v>3</v>
      </c>
      <c r="AK57" s="102"/>
      <c r="AL57" s="102"/>
      <c r="AM57" s="102"/>
      <c r="AN57" s="59"/>
      <c r="AO57" s="118">
        <f t="shared" si="3"/>
        <v>3</v>
      </c>
      <c r="AP57" s="58"/>
      <c r="AQ57" s="183">
        <v>5</v>
      </c>
      <c r="AR57" s="102"/>
      <c r="AS57" s="58"/>
      <c r="AT57" s="59"/>
      <c r="AU57" s="118">
        <f t="shared" si="4"/>
        <v>5</v>
      </c>
      <c r="AV57" s="183">
        <v>4</v>
      </c>
      <c r="AW57" s="102"/>
      <c r="AX57" s="102"/>
      <c r="AY57" s="102"/>
      <c r="AZ57" s="59"/>
      <c r="BA57" s="118">
        <f t="shared" si="5"/>
        <v>4</v>
      </c>
      <c r="BB57" s="102"/>
      <c r="BC57" s="102"/>
      <c r="BD57" s="102"/>
      <c r="BE57" s="183">
        <v>5</v>
      </c>
      <c r="BF57" s="102"/>
      <c r="BG57" s="118">
        <f t="shared" si="6"/>
        <v>5</v>
      </c>
      <c r="BH57" s="102"/>
      <c r="BI57" s="102"/>
      <c r="BJ57" s="102"/>
      <c r="BK57" s="183">
        <v>5</v>
      </c>
      <c r="BL57" s="76"/>
      <c r="BM57" s="118">
        <f t="shared" si="7"/>
        <v>5</v>
      </c>
    </row>
    <row r="58" spans="1:65" ht="15.6" x14ac:dyDescent="0.3">
      <c r="A58" s="3"/>
      <c r="B58" s="172" t="s">
        <v>104</v>
      </c>
      <c r="C58" s="171" t="s">
        <v>105</v>
      </c>
      <c r="D58" s="184">
        <v>2.6666666666666665</v>
      </c>
      <c r="E58" s="174">
        <v>3</v>
      </c>
      <c r="F58" s="185">
        <v>2</v>
      </c>
      <c r="G58" s="185">
        <v>3</v>
      </c>
      <c r="H58" s="185">
        <v>2</v>
      </c>
      <c r="I58" s="185">
        <v>4</v>
      </c>
      <c r="J58" s="185">
        <v>5</v>
      </c>
      <c r="K58" s="186">
        <v>4</v>
      </c>
      <c r="L58" s="187"/>
      <c r="M58" s="54"/>
      <c r="N58" s="54"/>
      <c r="O58" s="54"/>
      <c r="P58" s="65"/>
      <c r="Q58" s="118"/>
      <c r="R58" s="102"/>
      <c r="S58" s="179">
        <v>3</v>
      </c>
      <c r="T58" s="183">
        <v>2</v>
      </c>
      <c r="U58" s="102"/>
      <c r="V58" s="183">
        <v>3</v>
      </c>
      <c r="W58" s="118">
        <f t="shared" si="0"/>
        <v>2.6666666666666665</v>
      </c>
      <c r="X58" s="183">
        <v>3</v>
      </c>
      <c r="Y58" s="102"/>
      <c r="Z58" s="101"/>
      <c r="AA58" s="102"/>
      <c r="AB58" s="65"/>
      <c r="AC58" s="118">
        <f t="shared" si="1"/>
        <v>3</v>
      </c>
      <c r="AD58" s="183">
        <v>2</v>
      </c>
      <c r="AE58" s="102"/>
      <c r="AF58" s="101"/>
      <c r="AG58" s="101"/>
      <c r="AH58" s="65"/>
      <c r="AI58" s="118">
        <f t="shared" si="2"/>
        <v>2</v>
      </c>
      <c r="AJ58" s="183">
        <v>3</v>
      </c>
      <c r="AK58" s="102"/>
      <c r="AL58" s="102"/>
      <c r="AM58" s="101"/>
      <c r="AN58" s="65"/>
      <c r="AO58" s="118">
        <f t="shared" si="3"/>
        <v>3</v>
      </c>
      <c r="AP58" s="54"/>
      <c r="AQ58" s="183">
        <v>2</v>
      </c>
      <c r="AR58" s="101"/>
      <c r="AS58" s="54"/>
      <c r="AT58" s="65"/>
      <c r="AU58" s="118">
        <f t="shared" si="4"/>
        <v>2</v>
      </c>
      <c r="AV58" s="183">
        <v>4</v>
      </c>
      <c r="AW58" s="102"/>
      <c r="AX58" s="102"/>
      <c r="AY58" s="101"/>
      <c r="AZ58" s="65"/>
      <c r="BA58" s="118">
        <f t="shared" si="5"/>
        <v>4</v>
      </c>
      <c r="BB58" s="101"/>
      <c r="BC58" s="101"/>
      <c r="BD58" s="102"/>
      <c r="BE58" s="183">
        <v>5</v>
      </c>
      <c r="BF58" s="102"/>
      <c r="BG58" s="118">
        <f t="shared" si="6"/>
        <v>5</v>
      </c>
      <c r="BH58" s="102"/>
      <c r="BI58" s="102"/>
      <c r="BJ58" s="101"/>
      <c r="BK58" s="183">
        <v>4</v>
      </c>
      <c r="BL58" s="81"/>
      <c r="BM58" s="118">
        <f t="shared" si="7"/>
        <v>4</v>
      </c>
    </row>
    <row r="59" spans="1:65" ht="15.6" x14ac:dyDescent="0.3">
      <c r="A59" s="3"/>
      <c r="B59" s="172" t="s">
        <v>57</v>
      </c>
      <c r="C59" s="171" t="s">
        <v>58</v>
      </c>
      <c r="D59" s="173">
        <v>4.666666666666667</v>
      </c>
      <c r="E59" s="174">
        <v>3</v>
      </c>
      <c r="F59" s="175">
        <v>4</v>
      </c>
      <c r="G59" s="175">
        <v>3</v>
      </c>
      <c r="H59" s="175">
        <v>4</v>
      </c>
      <c r="I59" s="175">
        <v>4</v>
      </c>
      <c r="J59" s="175">
        <v>5</v>
      </c>
      <c r="K59" s="176">
        <v>5</v>
      </c>
      <c r="L59" s="177"/>
      <c r="M59" s="58"/>
      <c r="N59" s="58"/>
      <c r="O59" s="58"/>
      <c r="P59" s="59"/>
      <c r="Q59" s="118"/>
      <c r="R59" s="102"/>
      <c r="S59" s="179">
        <v>5</v>
      </c>
      <c r="T59" s="183">
        <v>5</v>
      </c>
      <c r="U59" s="102"/>
      <c r="V59" s="183">
        <v>4</v>
      </c>
      <c r="W59" s="118">
        <f t="shared" si="0"/>
        <v>4.666666666666667</v>
      </c>
      <c r="X59" s="183">
        <v>3</v>
      </c>
      <c r="Y59" s="102"/>
      <c r="Z59" s="102"/>
      <c r="AA59" s="102"/>
      <c r="AB59" s="59"/>
      <c r="AC59" s="118">
        <f t="shared" si="1"/>
        <v>3</v>
      </c>
      <c r="AD59" s="183">
        <v>4</v>
      </c>
      <c r="AE59" s="102"/>
      <c r="AF59" s="102"/>
      <c r="AG59" s="102"/>
      <c r="AH59" s="59"/>
      <c r="AI59" s="118">
        <f t="shared" si="2"/>
        <v>4</v>
      </c>
      <c r="AJ59" s="183">
        <v>3</v>
      </c>
      <c r="AK59" s="102"/>
      <c r="AL59" s="102"/>
      <c r="AM59" s="102"/>
      <c r="AN59" s="59"/>
      <c r="AO59" s="118">
        <f t="shared" si="3"/>
        <v>3</v>
      </c>
      <c r="AP59" s="58"/>
      <c r="AQ59" s="183">
        <v>4</v>
      </c>
      <c r="AR59" s="102"/>
      <c r="AS59" s="58"/>
      <c r="AT59" s="59"/>
      <c r="AU59" s="118">
        <f t="shared" si="4"/>
        <v>4</v>
      </c>
      <c r="AV59" s="183">
        <v>4</v>
      </c>
      <c r="AW59" s="102"/>
      <c r="AX59" s="102"/>
      <c r="AY59" s="102"/>
      <c r="AZ59" s="59"/>
      <c r="BA59" s="118">
        <f t="shared" si="5"/>
        <v>4</v>
      </c>
      <c r="BB59" s="102"/>
      <c r="BC59" s="102"/>
      <c r="BD59" s="102"/>
      <c r="BE59" s="183">
        <v>5</v>
      </c>
      <c r="BF59" s="102"/>
      <c r="BG59" s="118">
        <f t="shared" si="6"/>
        <v>5</v>
      </c>
      <c r="BH59" s="102"/>
      <c r="BI59" s="102"/>
      <c r="BJ59" s="102"/>
      <c r="BK59" s="183">
        <v>5</v>
      </c>
      <c r="BL59" s="76"/>
      <c r="BM59" s="118">
        <f t="shared" si="7"/>
        <v>5</v>
      </c>
    </row>
    <row r="60" spans="1:65" ht="15.6" x14ac:dyDescent="0.3">
      <c r="A60" s="3"/>
      <c r="B60" s="171" t="s">
        <v>123</v>
      </c>
      <c r="C60" s="171" t="s">
        <v>124</v>
      </c>
      <c r="D60" s="184">
        <v>4</v>
      </c>
      <c r="E60" s="174">
        <v>2</v>
      </c>
      <c r="F60" s="185">
        <v>3</v>
      </c>
      <c r="G60" s="185">
        <v>4</v>
      </c>
      <c r="H60" s="185">
        <v>2</v>
      </c>
      <c r="I60" s="185">
        <v>4</v>
      </c>
      <c r="J60" s="185">
        <v>5</v>
      </c>
      <c r="K60" s="186">
        <v>5</v>
      </c>
      <c r="L60" s="187"/>
      <c r="M60" s="54"/>
      <c r="N60" s="54"/>
      <c r="O60" s="54"/>
      <c r="P60" s="65"/>
      <c r="Q60" s="118"/>
      <c r="R60" s="102"/>
      <c r="S60" s="179">
        <v>4</v>
      </c>
      <c r="T60" s="183">
        <v>4</v>
      </c>
      <c r="U60" s="102"/>
      <c r="V60" s="183">
        <v>4</v>
      </c>
      <c r="W60" s="118">
        <f t="shared" si="0"/>
        <v>4</v>
      </c>
      <c r="X60" s="183">
        <v>2</v>
      </c>
      <c r="Y60" s="102"/>
      <c r="Z60" s="101"/>
      <c r="AA60" s="102"/>
      <c r="AB60" s="65"/>
      <c r="AC60" s="118">
        <f t="shared" si="1"/>
        <v>2</v>
      </c>
      <c r="AD60" s="183">
        <v>3</v>
      </c>
      <c r="AE60" s="102"/>
      <c r="AF60" s="101"/>
      <c r="AG60" s="101"/>
      <c r="AH60" s="65"/>
      <c r="AI60" s="118">
        <f t="shared" si="2"/>
        <v>3</v>
      </c>
      <c r="AJ60" s="183">
        <v>4</v>
      </c>
      <c r="AK60" s="102"/>
      <c r="AL60" s="102"/>
      <c r="AM60" s="101"/>
      <c r="AN60" s="65"/>
      <c r="AO60" s="118">
        <f t="shared" si="3"/>
        <v>4</v>
      </c>
      <c r="AP60" s="54"/>
      <c r="AQ60" s="183">
        <v>2</v>
      </c>
      <c r="AR60" s="101"/>
      <c r="AS60" s="54"/>
      <c r="AT60" s="65"/>
      <c r="AU60" s="118">
        <f t="shared" si="4"/>
        <v>2</v>
      </c>
      <c r="AV60" s="183">
        <v>4</v>
      </c>
      <c r="AW60" s="102"/>
      <c r="AX60" s="102"/>
      <c r="AY60" s="101"/>
      <c r="AZ60" s="65"/>
      <c r="BA60" s="118">
        <f t="shared" si="5"/>
        <v>4</v>
      </c>
      <c r="BB60" s="101"/>
      <c r="BC60" s="101"/>
      <c r="BD60" s="102"/>
      <c r="BE60" s="183">
        <v>5</v>
      </c>
      <c r="BF60" s="102"/>
      <c r="BG60" s="118">
        <f t="shared" si="6"/>
        <v>5</v>
      </c>
      <c r="BH60" s="102"/>
      <c r="BI60" s="102"/>
      <c r="BJ60" s="101"/>
      <c r="BK60" s="183">
        <v>5</v>
      </c>
      <c r="BL60" s="81"/>
      <c r="BM60" s="118">
        <f t="shared" si="7"/>
        <v>5</v>
      </c>
    </row>
    <row r="61" spans="1:65" ht="15.6" x14ac:dyDescent="0.3">
      <c r="A61" s="3"/>
      <c r="B61" s="171" t="s">
        <v>69</v>
      </c>
      <c r="C61" s="171" t="s">
        <v>70</v>
      </c>
      <c r="D61" s="173">
        <v>4</v>
      </c>
      <c r="E61" s="174">
        <v>4</v>
      </c>
      <c r="F61" s="175">
        <v>3</v>
      </c>
      <c r="G61" s="175">
        <v>3</v>
      </c>
      <c r="H61" s="175">
        <v>3</v>
      </c>
      <c r="I61" s="175">
        <v>3</v>
      </c>
      <c r="J61" s="175">
        <v>5</v>
      </c>
      <c r="K61" s="176">
        <v>5</v>
      </c>
      <c r="L61" s="177"/>
      <c r="M61" s="58"/>
      <c r="N61" s="58"/>
      <c r="O61" s="58"/>
      <c r="P61" s="59"/>
      <c r="Q61" s="118"/>
      <c r="R61" s="102"/>
      <c r="S61" s="179">
        <v>4</v>
      </c>
      <c r="T61" s="183">
        <v>4</v>
      </c>
      <c r="U61" s="102"/>
      <c r="V61" s="183">
        <v>4</v>
      </c>
      <c r="W61" s="118">
        <f t="shared" si="0"/>
        <v>4</v>
      </c>
      <c r="X61" s="183">
        <v>4</v>
      </c>
      <c r="Y61" s="102"/>
      <c r="Z61" s="102"/>
      <c r="AA61" s="102"/>
      <c r="AB61" s="59"/>
      <c r="AC61" s="118">
        <f t="shared" si="1"/>
        <v>4</v>
      </c>
      <c r="AD61" s="183">
        <v>3</v>
      </c>
      <c r="AE61" s="102"/>
      <c r="AF61" s="102"/>
      <c r="AG61" s="102"/>
      <c r="AH61" s="59"/>
      <c r="AI61" s="118">
        <f t="shared" si="2"/>
        <v>3</v>
      </c>
      <c r="AJ61" s="183">
        <v>3</v>
      </c>
      <c r="AK61" s="102"/>
      <c r="AL61" s="102"/>
      <c r="AM61" s="102"/>
      <c r="AN61" s="59"/>
      <c r="AO61" s="118">
        <f t="shared" si="3"/>
        <v>3</v>
      </c>
      <c r="AP61" s="58"/>
      <c r="AQ61" s="183">
        <v>3</v>
      </c>
      <c r="AR61" s="102"/>
      <c r="AS61" s="58"/>
      <c r="AT61" s="59"/>
      <c r="AU61" s="118">
        <f t="shared" si="4"/>
        <v>3</v>
      </c>
      <c r="AV61" s="183">
        <v>3</v>
      </c>
      <c r="AW61" s="102"/>
      <c r="AX61" s="102"/>
      <c r="AY61" s="102"/>
      <c r="AZ61" s="59"/>
      <c r="BA61" s="118">
        <f t="shared" si="5"/>
        <v>3</v>
      </c>
      <c r="BB61" s="102"/>
      <c r="BC61" s="102"/>
      <c r="BD61" s="102"/>
      <c r="BE61" s="183">
        <v>5</v>
      </c>
      <c r="BF61" s="102"/>
      <c r="BG61" s="118">
        <f t="shared" si="6"/>
        <v>5</v>
      </c>
      <c r="BH61" s="102"/>
      <c r="BI61" s="102"/>
      <c r="BJ61" s="102"/>
      <c r="BK61" s="183">
        <v>5</v>
      </c>
      <c r="BL61" s="76"/>
      <c r="BM61" s="118">
        <f t="shared" si="7"/>
        <v>5</v>
      </c>
    </row>
    <row r="62" spans="1:65" ht="15.6" x14ac:dyDescent="0.3">
      <c r="A62" s="3"/>
      <c r="B62" s="171" t="s">
        <v>90</v>
      </c>
      <c r="C62" s="171" t="s">
        <v>91</v>
      </c>
      <c r="D62" s="192">
        <v>3.6666666666666665</v>
      </c>
      <c r="E62" s="174">
        <v>3</v>
      </c>
      <c r="F62" s="193">
        <v>3</v>
      </c>
      <c r="G62" s="193">
        <v>4</v>
      </c>
      <c r="H62" s="193">
        <v>4</v>
      </c>
      <c r="I62" s="193">
        <v>3</v>
      </c>
      <c r="J62" s="193">
        <v>5</v>
      </c>
      <c r="K62" s="194">
        <v>5</v>
      </c>
      <c r="S62" s="179">
        <v>3</v>
      </c>
      <c r="T62" s="183">
        <v>4</v>
      </c>
      <c r="V62" s="183">
        <v>4</v>
      </c>
      <c r="W62" s="118">
        <f t="shared" si="0"/>
        <v>3.6666666666666665</v>
      </c>
      <c r="X62" s="183">
        <v>3</v>
      </c>
      <c r="AC62" s="118">
        <f t="shared" si="1"/>
        <v>3</v>
      </c>
      <c r="AD62" s="183">
        <v>3</v>
      </c>
      <c r="AI62" s="118">
        <f t="shared" si="2"/>
        <v>3</v>
      </c>
      <c r="AJ62" s="183">
        <v>4</v>
      </c>
      <c r="AO62" s="118">
        <f t="shared" si="3"/>
        <v>4</v>
      </c>
      <c r="AQ62" s="183">
        <v>4</v>
      </c>
      <c r="AU62" s="118">
        <f t="shared" si="4"/>
        <v>4</v>
      </c>
      <c r="AV62" s="183">
        <v>3</v>
      </c>
      <c r="BA62" s="118">
        <f t="shared" si="5"/>
        <v>3</v>
      </c>
      <c r="BE62" s="183">
        <v>5</v>
      </c>
      <c r="BG62" s="118">
        <f t="shared" si="6"/>
        <v>5</v>
      </c>
      <c r="BK62" s="183">
        <v>5</v>
      </c>
      <c r="BM62" s="118">
        <f t="shared" si="7"/>
        <v>5</v>
      </c>
    </row>
    <row r="63" spans="1:65" ht="15.6" x14ac:dyDescent="0.3">
      <c r="A63" s="3"/>
      <c r="B63" s="171" t="s">
        <v>37</v>
      </c>
      <c r="C63" s="171" t="s">
        <v>38</v>
      </c>
      <c r="D63" s="173">
        <v>3.6666666666666665</v>
      </c>
      <c r="E63" s="174">
        <v>4</v>
      </c>
      <c r="F63" s="175">
        <v>3</v>
      </c>
      <c r="G63" s="175">
        <v>3</v>
      </c>
      <c r="H63" s="175">
        <v>3</v>
      </c>
      <c r="I63" s="175">
        <v>4</v>
      </c>
      <c r="J63" s="175">
        <v>5</v>
      </c>
      <c r="K63" s="176">
        <v>5</v>
      </c>
      <c r="L63" s="195"/>
      <c r="M63" s="196"/>
      <c r="N63" s="196"/>
      <c r="O63" s="196"/>
      <c r="P63" s="197"/>
      <c r="Q63" s="198"/>
      <c r="R63" s="178"/>
      <c r="S63" s="179">
        <v>4</v>
      </c>
      <c r="T63" s="183">
        <v>4</v>
      </c>
      <c r="U63" s="180"/>
      <c r="V63" s="183">
        <v>3</v>
      </c>
      <c r="W63" s="118">
        <f t="shared" si="0"/>
        <v>3.6666666666666665</v>
      </c>
      <c r="X63" s="183">
        <v>4</v>
      </c>
      <c r="Y63" s="180"/>
      <c r="Z63" s="197"/>
      <c r="AA63" s="178"/>
      <c r="AB63" s="197"/>
      <c r="AC63" s="118">
        <f t="shared" si="1"/>
        <v>4</v>
      </c>
      <c r="AD63" s="183">
        <v>3</v>
      </c>
      <c r="AE63" s="180"/>
      <c r="AF63" s="197"/>
      <c r="AG63" s="197"/>
      <c r="AH63" s="197"/>
      <c r="AI63" s="118">
        <f t="shared" si="2"/>
        <v>3</v>
      </c>
      <c r="AJ63" s="183">
        <v>3</v>
      </c>
      <c r="AK63" s="199"/>
      <c r="AL63" s="178"/>
      <c r="AM63" s="197"/>
      <c r="AN63" s="197"/>
      <c r="AO63" s="118">
        <f t="shared" si="3"/>
        <v>3</v>
      </c>
      <c r="AP63" s="196"/>
      <c r="AQ63" s="183">
        <v>3</v>
      </c>
      <c r="AR63" s="197"/>
      <c r="AS63" s="196"/>
      <c r="AT63" s="197"/>
      <c r="AU63" s="118">
        <f t="shared" si="4"/>
        <v>3</v>
      </c>
      <c r="AV63" s="183">
        <v>4</v>
      </c>
      <c r="AW63" s="178"/>
      <c r="AX63" s="180"/>
      <c r="AY63" s="197"/>
      <c r="AZ63" s="197"/>
      <c r="BA63" s="118">
        <f t="shared" si="5"/>
        <v>4</v>
      </c>
      <c r="BB63" s="197"/>
      <c r="BC63" s="197"/>
      <c r="BD63" s="180"/>
      <c r="BE63" s="183">
        <v>5</v>
      </c>
      <c r="BF63" s="181"/>
      <c r="BG63" s="118">
        <f t="shared" si="6"/>
        <v>5</v>
      </c>
      <c r="BH63" s="199"/>
      <c r="BI63" s="199"/>
      <c r="BJ63" s="197"/>
      <c r="BK63" s="183">
        <v>5</v>
      </c>
      <c r="BL63" s="200"/>
      <c r="BM63" s="118">
        <f t="shared" si="7"/>
        <v>5</v>
      </c>
    </row>
    <row r="64" spans="1:65" ht="15.6" x14ac:dyDescent="0.3">
      <c r="A64" s="3"/>
      <c r="B64" s="171" t="s">
        <v>67</v>
      </c>
      <c r="C64" s="171" t="s">
        <v>68</v>
      </c>
      <c r="D64" s="184">
        <v>4.333333333333333</v>
      </c>
      <c r="E64" s="174">
        <v>3</v>
      </c>
      <c r="F64" s="185">
        <v>4</v>
      </c>
      <c r="G64" s="185">
        <v>4</v>
      </c>
      <c r="H64" s="185">
        <v>4</v>
      </c>
      <c r="I64" s="185">
        <v>4</v>
      </c>
      <c r="J64" s="185">
        <v>5</v>
      </c>
      <c r="K64" s="186">
        <v>5</v>
      </c>
      <c r="L64" s="201"/>
      <c r="M64" s="202"/>
      <c r="N64" s="202"/>
      <c r="O64" s="202"/>
      <c r="P64" s="203"/>
      <c r="Q64" s="198"/>
      <c r="R64" s="178"/>
      <c r="S64" s="179">
        <v>5</v>
      </c>
      <c r="T64" s="183">
        <v>5</v>
      </c>
      <c r="U64" s="180"/>
      <c r="V64" s="183">
        <v>3</v>
      </c>
      <c r="W64" s="118">
        <f t="shared" si="0"/>
        <v>4.333333333333333</v>
      </c>
      <c r="X64" s="183">
        <v>3</v>
      </c>
      <c r="Y64" s="180"/>
      <c r="Z64" s="204"/>
      <c r="AA64" s="178"/>
      <c r="AB64" s="203"/>
      <c r="AC64" s="118">
        <f t="shared" si="1"/>
        <v>3</v>
      </c>
      <c r="AD64" s="183">
        <v>4</v>
      </c>
      <c r="AE64" s="180"/>
      <c r="AF64" s="204"/>
      <c r="AG64" s="204"/>
      <c r="AH64" s="203"/>
      <c r="AI64" s="118">
        <f t="shared" si="2"/>
        <v>4</v>
      </c>
      <c r="AJ64" s="183">
        <v>4</v>
      </c>
      <c r="AK64" s="199"/>
      <c r="AL64" s="178"/>
      <c r="AM64" s="204"/>
      <c r="AN64" s="203"/>
      <c r="AO64" s="118">
        <f t="shared" si="3"/>
        <v>4</v>
      </c>
      <c r="AP64" s="202"/>
      <c r="AQ64" s="183">
        <v>4</v>
      </c>
      <c r="AR64" s="204"/>
      <c r="AS64" s="202"/>
      <c r="AT64" s="203"/>
      <c r="AU64" s="118">
        <f t="shared" si="4"/>
        <v>4</v>
      </c>
      <c r="AV64" s="183">
        <v>4</v>
      </c>
      <c r="AW64" s="178"/>
      <c r="AX64" s="180"/>
      <c r="AY64" s="204"/>
      <c r="AZ64" s="203"/>
      <c r="BA64" s="118">
        <f t="shared" si="5"/>
        <v>4</v>
      </c>
      <c r="BB64" s="204"/>
      <c r="BC64" s="204"/>
      <c r="BD64" s="180"/>
      <c r="BE64" s="183">
        <v>5</v>
      </c>
      <c r="BF64" s="181"/>
      <c r="BG64" s="118">
        <f t="shared" si="6"/>
        <v>5</v>
      </c>
      <c r="BH64" s="199"/>
      <c r="BI64" s="199"/>
      <c r="BJ64" s="204"/>
      <c r="BK64" s="183">
        <v>5</v>
      </c>
      <c r="BL64" s="205"/>
      <c r="BM64" s="118">
        <f t="shared" si="7"/>
        <v>5</v>
      </c>
    </row>
    <row r="65" spans="1:65" ht="15.6" x14ac:dyDescent="0.3">
      <c r="A65" s="3"/>
      <c r="B65" s="171" t="s">
        <v>51</v>
      </c>
      <c r="C65" s="171" t="s">
        <v>52</v>
      </c>
      <c r="D65" s="173">
        <v>5</v>
      </c>
      <c r="E65" s="174">
        <v>5</v>
      </c>
      <c r="F65" s="175">
        <v>5</v>
      </c>
      <c r="G65" s="175">
        <v>4</v>
      </c>
      <c r="H65" s="175">
        <v>5</v>
      </c>
      <c r="I65" s="175">
        <v>5</v>
      </c>
      <c r="J65" s="175">
        <v>5</v>
      </c>
      <c r="K65" s="176">
        <v>5</v>
      </c>
      <c r="L65" s="195"/>
      <c r="M65" s="196"/>
      <c r="N65" s="196"/>
      <c r="O65" s="196"/>
      <c r="P65" s="197"/>
      <c r="Q65" s="198"/>
      <c r="R65" s="178"/>
      <c r="S65" s="179">
        <v>5</v>
      </c>
      <c r="T65" s="183">
        <v>5</v>
      </c>
      <c r="U65" s="180"/>
      <c r="V65" s="183">
        <v>5</v>
      </c>
      <c r="W65" s="118">
        <f t="shared" si="0"/>
        <v>5</v>
      </c>
      <c r="X65" s="183">
        <v>5</v>
      </c>
      <c r="Y65" s="180"/>
      <c r="Z65" s="199"/>
      <c r="AA65" s="178"/>
      <c r="AB65" s="197"/>
      <c r="AC65" s="118">
        <f t="shared" si="1"/>
        <v>5</v>
      </c>
      <c r="AD65" s="183">
        <v>5</v>
      </c>
      <c r="AE65" s="180"/>
      <c r="AF65" s="199"/>
      <c r="AG65" s="199"/>
      <c r="AH65" s="197"/>
      <c r="AI65" s="118">
        <f t="shared" si="2"/>
        <v>5</v>
      </c>
      <c r="AJ65" s="183">
        <v>4</v>
      </c>
      <c r="AK65" s="199"/>
      <c r="AL65" s="178"/>
      <c r="AM65" s="199"/>
      <c r="AN65" s="197"/>
      <c r="AO65" s="118">
        <f t="shared" si="3"/>
        <v>4</v>
      </c>
      <c r="AP65" s="196"/>
      <c r="AQ65" s="183">
        <v>5</v>
      </c>
      <c r="AR65" s="199"/>
      <c r="AS65" s="196"/>
      <c r="AT65" s="197"/>
      <c r="AU65" s="118">
        <f t="shared" si="4"/>
        <v>5</v>
      </c>
      <c r="AV65" s="183">
        <v>5</v>
      </c>
      <c r="AW65" s="178"/>
      <c r="AX65" s="180"/>
      <c r="AY65" s="199"/>
      <c r="AZ65" s="197"/>
      <c r="BA65" s="118">
        <f t="shared" si="5"/>
        <v>5</v>
      </c>
      <c r="BB65" s="199"/>
      <c r="BC65" s="199"/>
      <c r="BD65" s="180"/>
      <c r="BE65" s="183">
        <v>5</v>
      </c>
      <c r="BF65" s="181"/>
      <c r="BG65" s="118">
        <f t="shared" si="6"/>
        <v>5</v>
      </c>
      <c r="BH65" s="199"/>
      <c r="BI65" s="199"/>
      <c r="BJ65" s="199"/>
      <c r="BK65" s="183">
        <v>5</v>
      </c>
      <c r="BL65" s="200"/>
      <c r="BM65" s="118">
        <f t="shared" si="7"/>
        <v>5</v>
      </c>
    </row>
    <row r="66" spans="1:65" ht="15.6" x14ac:dyDescent="0.3">
      <c r="A66" s="3"/>
      <c r="B66" s="171" t="s">
        <v>47</v>
      </c>
      <c r="C66" s="171" t="s">
        <v>48</v>
      </c>
      <c r="D66" s="184">
        <v>3.3333333333333335</v>
      </c>
      <c r="E66" s="174">
        <v>3</v>
      </c>
      <c r="F66" s="185">
        <v>4</v>
      </c>
      <c r="G66" s="185">
        <v>3</v>
      </c>
      <c r="H66" s="185">
        <v>3</v>
      </c>
      <c r="I66" s="185">
        <v>4</v>
      </c>
      <c r="J66" s="185">
        <v>5</v>
      </c>
      <c r="K66" s="186">
        <v>5</v>
      </c>
      <c r="L66" s="201"/>
      <c r="M66" s="202"/>
      <c r="N66" s="202"/>
      <c r="O66" s="202"/>
      <c r="P66" s="203"/>
      <c r="Q66" s="198"/>
      <c r="R66" s="178"/>
      <c r="S66" s="179">
        <v>4</v>
      </c>
      <c r="T66" s="183">
        <v>3</v>
      </c>
      <c r="U66" s="180"/>
      <c r="V66" s="183">
        <v>3</v>
      </c>
      <c r="W66" s="118">
        <f t="shared" si="0"/>
        <v>3.3333333333333335</v>
      </c>
      <c r="X66" s="183">
        <v>3</v>
      </c>
      <c r="Y66" s="180"/>
      <c r="Z66" s="204"/>
      <c r="AA66" s="178"/>
      <c r="AB66" s="203"/>
      <c r="AC66" s="118">
        <f t="shared" si="1"/>
        <v>3</v>
      </c>
      <c r="AD66" s="183">
        <v>4</v>
      </c>
      <c r="AE66" s="180"/>
      <c r="AF66" s="204"/>
      <c r="AG66" s="204"/>
      <c r="AH66" s="203"/>
      <c r="AI66" s="118">
        <f t="shared" si="2"/>
        <v>4</v>
      </c>
      <c r="AJ66" s="183">
        <v>3</v>
      </c>
      <c r="AK66" s="199"/>
      <c r="AL66" s="178"/>
      <c r="AM66" s="204"/>
      <c r="AN66" s="203"/>
      <c r="AO66" s="118">
        <f t="shared" si="3"/>
        <v>3</v>
      </c>
      <c r="AP66" s="202"/>
      <c r="AQ66" s="183">
        <v>3</v>
      </c>
      <c r="AR66" s="204"/>
      <c r="AS66" s="202"/>
      <c r="AT66" s="203"/>
      <c r="AU66" s="118">
        <f t="shared" si="4"/>
        <v>3</v>
      </c>
      <c r="AV66" s="183">
        <v>4</v>
      </c>
      <c r="AW66" s="178"/>
      <c r="AX66" s="180"/>
      <c r="AY66" s="204"/>
      <c r="AZ66" s="203"/>
      <c r="BA66" s="118">
        <f t="shared" si="5"/>
        <v>4</v>
      </c>
      <c r="BB66" s="204"/>
      <c r="BC66" s="204"/>
      <c r="BD66" s="180"/>
      <c r="BE66" s="183">
        <v>5</v>
      </c>
      <c r="BF66" s="181"/>
      <c r="BG66" s="118">
        <f t="shared" si="6"/>
        <v>5</v>
      </c>
      <c r="BH66" s="199"/>
      <c r="BI66" s="199"/>
      <c r="BJ66" s="204"/>
      <c r="BK66" s="183">
        <v>5</v>
      </c>
      <c r="BL66" s="205"/>
      <c r="BM66" s="118">
        <f t="shared" si="7"/>
        <v>5</v>
      </c>
    </row>
    <row r="67" spans="1:65" ht="15.6" x14ac:dyDescent="0.3">
      <c r="A67" s="3"/>
      <c r="B67" s="171" t="s">
        <v>49</v>
      </c>
      <c r="C67" s="189" t="s">
        <v>50</v>
      </c>
      <c r="D67" s="173">
        <v>4.666666666666667</v>
      </c>
      <c r="E67" s="174">
        <v>5</v>
      </c>
      <c r="F67" s="175">
        <v>4</v>
      </c>
      <c r="G67" s="175">
        <v>5</v>
      </c>
      <c r="H67" s="175">
        <v>4</v>
      </c>
      <c r="I67" s="175">
        <v>4</v>
      </c>
      <c r="J67" s="175">
        <v>5</v>
      </c>
      <c r="K67" s="176">
        <v>5</v>
      </c>
      <c r="L67" s="195"/>
      <c r="M67" s="196"/>
      <c r="N67" s="196"/>
      <c r="O67" s="196"/>
      <c r="P67" s="197"/>
      <c r="Q67" s="198"/>
      <c r="R67" s="178"/>
      <c r="S67" s="179">
        <v>5</v>
      </c>
      <c r="T67" s="183">
        <v>5</v>
      </c>
      <c r="U67" s="180"/>
      <c r="V67" s="183">
        <v>4</v>
      </c>
      <c r="W67" s="118">
        <f t="shared" si="0"/>
        <v>4.666666666666667</v>
      </c>
      <c r="X67" s="183">
        <v>5</v>
      </c>
      <c r="Y67" s="180"/>
      <c r="Z67" s="199"/>
      <c r="AA67" s="178"/>
      <c r="AB67" s="197"/>
      <c r="AC67" s="118">
        <f t="shared" si="1"/>
        <v>5</v>
      </c>
      <c r="AD67" s="183">
        <v>4</v>
      </c>
      <c r="AE67" s="180"/>
      <c r="AF67" s="199"/>
      <c r="AG67" s="199"/>
      <c r="AH67" s="197"/>
      <c r="AI67" s="118">
        <f t="shared" si="2"/>
        <v>4</v>
      </c>
      <c r="AJ67" s="183">
        <v>5</v>
      </c>
      <c r="AK67" s="199"/>
      <c r="AL67" s="178"/>
      <c r="AM67" s="199"/>
      <c r="AN67" s="197"/>
      <c r="AO67" s="118">
        <f t="shared" si="3"/>
        <v>5</v>
      </c>
      <c r="AP67" s="196"/>
      <c r="AQ67" s="183">
        <v>4</v>
      </c>
      <c r="AR67" s="199"/>
      <c r="AS67" s="196"/>
      <c r="AT67" s="197"/>
      <c r="AU67" s="118">
        <f t="shared" si="4"/>
        <v>4</v>
      </c>
      <c r="AV67" s="183">
        <v>4</v>
      </c>
      <c r="AW67" s="178"/>
      <c r="AX67" s="180"/>
      <c r="AY67" s="199"/>
      <c r="AZ67" s="197"/>
      <c r="BA67" s="118">
        <f t="shared" si="5"/>
        <v>4</v>
      </c>
      <c r="BB67" s="199"/>
      <c r="BC67" s="199"/>
      <c r="BD67" s="180"/>
      <c r="BE67" s="183">
        <v>5</v>
      </c>
      <c r="BF67" s="181"/>
      <c r="BG67" s="118">
        <f t="shared" si="6"/>
        <v>5</v>
      </c>
      <c r="BH67" s="199"/>
      <c r="BI67" s="199"/>
      <c r="BJ67" s="199"/>
      <c r="BK67" s="183">
        <v>5</v>
      </c>
      <c r="BL67" s="200"/>
      <c r="BM67" s="118">
        <f t="shared" si="7"/>
        <v>5</v>
      </c>
    </row>
    <row r="68" spans="1:65" ht="28.8" x14ac:dyDescent="0.3">
      <c r="A68" s="3"/>
      <c r="B68" s="171" t="s">
        <v>156</v>
      </c>
      <c r="C68" s="171" t="s">
        <v>157</v>
      </c>
      <c r="D68" s="184">
        <v>3</v>
      </c>
      <c r="E68" s="174">
        <v>4</v>
      </c>
      <c r="F68" s="185">
        <v>3</v>
      </c>
      <c r="G68" s="185">
        <v>4</v>
      </c>
      <c r="H68" s="185">
        <v>3</v>
      </c>
      <c r="I68" s="185">
        <v>4</v>
      </c>
      <c r="J68" s="185">
        <v>5</v>
      </c>
      <c r="K68" s="186">
        <v>5</v>
      </c>
      <c r="L68" s="201"/>
      <c r="M68" s="202"/>
      <c r="N68" s="202"/>
      <c r="O68" s="202"/>
      <c r="P68" s="203"/>
      <c r="Q68" s="198"/>
      <c r="R68" s="178"/>
      <c r="S68" s="179">
        <v>3</v>
      </c>
      <c r="T68" s="183">
        <v>3</v>
      </c>
      <c r="U68" s="180"/>
      <c r="V68" s="183">
        <v>3</v>
      </c>
      <c r="W68" s="118">
        <f t="shared" si="0"/>
        <v>3</v>
      </c>
      <c r="X68" s="183">
        <v>4</v>
      </c>
      <c r="Y68" s="180"/>
      <c r="Z68" s="204"/>
      <c r="AA68" s="178"/>
      <c r="AB68" s="203"/>
      <c r="AC68" s="118">
        <f t="shared" si="1"/>
        <v>4</v>
      </c>
      <c r="AD68" s="183">
        <v>3</v>
      </c>
      <c r="AE68" s="180"/>
      <c r="AF68" s="204"/>
      <c r="AG68" s="204"/>
      <c r="AH68" s="203"/>
      <c r="AI68" s="118">
        <f t="shared" si="2"/>
        <v>3</v>
      </c>
      <c r="AJ68" s="183">
        <v>4</v>
      </c>
      <c r="AK68" s="199"/>
      <c r="AL68" s="178"/>
      <c r="AM68" s="204"/>
      <c r="AN68" s="203"/>
      <c r="AO68" s="118">
        <f t="shared" si="3"/>
        <v>4</v>
      </c>
      <c r="AP68" s="202"/>
      <c r="AQ68" s="183">
        <v>3</v>
      </c>
      <c r="AR68" s="204"/>
      <c r="AS68" s="202"/>
      <c r="AT68" s="203"/>
      <c r="AU68" s="118">
        <f t="shared" si="4"/>
        <v>3</v>
      </c>
      <c r="AV68" s="183">
        <v>4</v>
      </c>
      <c r="AW68" s="178"/>
      <c r="AX68" s="180"/>
      <c r="AY68" s="204"/>
      <c r="AZ68" s="203"/>
      <c r="BA68" s="118">
        <f t="shared" si="5"/>
        <v>4</v>
      </c>
      <c r="BB68" s="204"/>
      <c r="BC68" s="204"/>
      <c r="BD68" s="180"/>
      <c r="BE68" s="183">
        <v>5</v>
      </c>
      <c r="BF68" s="181"/>
      <c r="BG68" s="118">
        <f t="shared" si="6"/>
        <v>5</v>
      </c>
      <c r="BH68" s="199"/>
      <c r="BI68" s="199"/>
      <c r="BJ68" s="204"/>
      <c r="BK68" s="183">
        <v>5</v>
      </c>
      <c r="BL68" s="205"/>
      <c r="BM68" s="118">
        <f t="shared" si="7"/>
        <v>5</v>
      </c>
    </row>
    <row r="69" spans="1:65" ht="15.6" x14ac:dyDescent="0.3">
      <c r="A69" s="3"/>
      <c r="B69" s="172" t="s">
        <v>163</v>
      </c>
      <c r="C69" s="172" t="s">
        <v>164</v>
      </c>
      <c r="D69" s="173">
        <v>2.6666666666666665</v>
      </c>
      <c r="E69" s="174">
        <v>3</v>
      </c>
      <c r="F69" s="175">
        <v>3</v>
      </c>
      <c r="G69" s="175">
        <v>2</v>
      </c>
      <c r="H69" s="175">
        <v>2</v>
      </c>
      <c r="I69" s="175">
        <v>3</v>
      </c>
      <c r="J69" s="175">
        <v>4</v>
      </c>
      <c r="K69" s="176">
        <v>4</v>
      </c>
      <c r="L69" s="195"/>
      <c r="M69" s="196"/>
      <c r="N69" s="196"/>
      <c r="O69" s="196"/>
      <c r="P69" s="197"/>
      <c r="Q69" s="198"/>
      <c r="R69" s="188"/>
      <c r="S69" s="179">
        <v>3</v>
      </c>
      <c r="T69" s="183">
        <v>2</v>
      </c>
      <c r="U69" s="182"/>
      <c r="V69" s="183">
        <v>3</v>
      </c>
      <c r="W69" s="118">
        <f t="shared" si="0"/>
        <v>2.6666666666666665</v>
      </c>
      <c r="X69" s="183">
        <v>3</v>
      </c>
      <c r="Y69" s="182"/>
      <c r="Z69" s="199"/>
      <c r="AA69" s="188"/>
      <c r="AB69" s="197"/>
      <c r="AC69" s="118">
        <f t="shared" si="1"/>
        <v>3</v>
      </c>
      <c r="AD69" s="206">
        <v>3</v>
      </c>
      <c r="AE69" s="182"/>
      <c r="AF69" s="199"/>
      <c r="AG69" s="199"/>
      <c r="AH69" s="197"/>
      <c r="AI69" s="118">
        <f t="shared" si="2"/>
        <v>3</v>
      </c>
      <c r="AJ69" s="183">
        <v>2</v>
      </c>
      <c r="AK69" s="199"/>
      <c r="AL69" s="188"/>
      <c r="AM69" s="199"/>
      <c r="AN69" s="197"/>
      <c r="AO69" s="118">
        <f t="shared" si="3"/>
        <v>2</v>
      </c>
      <c r="AP69" s="196"/>
      <c r="AQ69" s="183">
        <v>2</v>
      </c>
      <c r="AR69" s="199"/>
      <c r="AS69" s="196"/>
      <c r="AT69" s="197"/>
      <c r="AU69" s="118">
        <f t="shared" si="4"/>
        <v>2</v>
      </c>
      <c r="AV69" s="183">
        <v>3</v>
      </c>
      <c r="AW69" s="188"/>
      <c r="AX69" s="182"/>
      <c r="AY69" s="199"/>
      <c r="AZ69" s="197"/>
      <c r="BA69" s="118">
        <f t="shared" si="5"/>
        <v>3</v>
      </c>
      <c r="BB69" s="199"/>
      <c r="BC69" s="199"/>
      <c r="BD69" s="182"/>
      <c r="BE69" s="183">
        <v>4</v>
      </c>
      <c r="BF69" s="181"/>
      <c r="BG69" s="118">
        <f t="shared" si="6"/>
        <v>4</v>
      </c>
      <c r="BH69" s="199"/>
      <c r="BI69" s="199"/>
      <c r="BJ69" s="199"/>
      <c r="BK69" s="183">
        <v>4</v>
      </c>
      <c r="BL69" s="200"/>
      <c r="BM69" s="118">
        <f t="shared" si="7"/>
        <v>4</v>
      </c>
    </row>
    <row r="70" spans="1:65" ht="15.6" x14ac:dyDescent="0.3">
      <c r="A70" s="3"/>
      <c r="B70" s="172" t="s">
        <v>173</v>
      </c>
      <c r="C70" s="172" t="s">
        <v>174</v>
      </c>
      <c r="D70" s="184">
        <v>1.3333333333333333</v>
      </c>
      <c r="E70" s="174">
        <v>2</v>
      </c>
      <c r="F70" s="185">
        <v>3</v>
      </c>
      <c r="G70" s="185">
        <v>1</v>
      </c>
      <c r="H70" s="185">
        <v>1</v>
      </c>
      <c r="I70" s="185">
        <v>3</v>
      </c>
      <c r="J70" s="185">
        <v>2</v>
      </c>
      <c r="K70" s="186">
        <v>3</v>
      </c>
      <c r="L70" s="201"/>
      <c r="M70" s="202"/>
      <c r="N70" s="202"/>
      <c r="O70" s="202"/>
      <c r="P70" s="203"/>
      <c r="Q70" s="198"/>
      <c r="R70" s="188"/>
      <c r="S70" s="206">
        <v>1</v>
      </c>
      <c r="T70" s="206">
        <v>1</v>
      </c>
      <c r="U70" s="182"/>
      <c r="V70" s="206">
        <v>2</v>
      </c>
      <c r="W70" s="118">
        <f t="shared" ref="W70:W133" si="8">IFERROR(AVERAGE(S70,T70,V70),"0")</f>
        <v>1.3333333333333333</v>
      </c>
      <c r="X70" s="206">
        <v>2</v>
      </c>
      <c r="Y70" s="182"/>
      <c r="Z70" s="204"/>
      <c r="AA70" s="188"/>
      <c r="AB70" s="203"/>
      <c r="AC70" s="118">
        <f t="shared" ref="AC70:AC133" si="9">X70</f>
        <v>2</v>
      </c>
      <c r="AD70" s="206">
        <v>3</v>
      </c>
      <c r="AE70" s="182"/>
      <c r="AF70" s="204"/>
      <c r="AG70" s="204"/>
      <c r="AH70" s="203"/>
      <c r="AI70" s="118">
        <f t="shared" ref="AI70:AI133" si="10">AD70</f>
        <v>3</v>
      </c>
      <c r="AJ70" s="206">
        <v>1</v>
      </c>
      <c r="AK70" s="199"/>
      <c r="AL70" s="188"/>
      <c r="AM70" s="204"/>
      <c r="AN70" s="203"/>
      <c r="AO70" s="118">
        <f t="shared" ref="AO70:AO133" si="11">AJ70</f>
        <v>1</v>
      </c>
      <c r="AP70" s="202"/>
      <c r="AQ70" s="206">
        <v>1</v>
      </c>
      <c r="AR70" s="204"/>
      <c r="AS70" s="202"/>
      <c r="AT70" s="203"/>
      <c r="AU70" s="118">
        <f t="shared" ref="AU70:AU133" si="12">AQ70</f>
        <v>1</v>
      </c>
      <c r="AV70" s="206">
        <v>3</v>
      </c>
      <c r="AW70" s="188"/>
      <c r="AX70" s="182"/>
      <c r="AY70" s="204"/>
      <c r="AZ70" s="203"/>
      <c r="BA70" s="118">
        <f t="shared" ref="BA70:BA133" si="13">AV70</f>
        <v>3</v>
      </c>
      <c r="BB70" s="204"/>
      <c r="BC70" s="204"/>
      <c r="BD70" s="182"/>
      <c r="BE70" s="206">
        <v>2</v>
      </c>
      <c r="BF70" s="181"/>
      <c r="BG70" s="118">
        <f t="shared" ref="BG70:BG133" si="14">BE70</f>
        <v>2</v>
      </c>
      <c r="BH70" s="199"/>
      <c r="BI70" s="199"/>
      <c r="BJ70" s="204"/>
      <c r="BK70" s="206">
        <v>3</v>
      </c>
      <c r="BL70" s="205"/>
      <c r="BM70" s="118">
        <f t="shared" ref="BM70:BM133" si="15">BK70</f>
        <v>3</v>
      </c>
    </row>
    <row r="71" spans="1:65" ht="28.8" x14ac:dyDescent="0.3">
      <c r="A71" s="3"/>
      <c r="B71" s="171" t="s">
        <v>272</v>
      </c>
      <c r="C71" s="207" t="s">
        <v>273</v>
      </c>
      <c r="D71" s="173">
        <v>3</v>
      </c>
      <c r="E71" s="174">
        <v>2</v>
      </c>
      <c r="F71" s="175">
        <v>4</v>
      </c>
      <c r="G71" s="175">
        <v>1</v>
      </c>
      <c r="H71" s="175">
        <v>1</v>
      </c>
      <c r="I71" s="175">
        <v>3</v>
      </c>
      <c r="J71" s="175">
        <v>4</v>
      </c>
      <c r="K71" s="176">
        <v>4</v>
      </c>
      <c r="L71" s="195"/>
      <c r="M71" s="196"/>
      <c r="N71" s="196"/>
      <c r="O71" s="196"/>
      <c r="P71" s="197"/>
      <c r="Q71" s="198"/>
      <c r="R71" s="188"/>
      <c r="S71" s="179">
        <v>4</v>
      </c>
      <c r="T71" s="183">
        <v>4</v>
      </c>
      <c r="U71" s="182"/>
      <c r="V71" s="183">
        <v>1</v>
      </c>
      <c r="W71" s="118">
        <f t="shared" si="8"/>
        <v>3</v>
      </c>
      <c r="X71" s="206">
        <v>2</v>
      </c>
      <c r="Y71" s="182"/>
      <c r="Z71" s="199"/>
      <c r="AA71" s="188"/>
      <c r="AB71" s="197"/>
      <c r="AC71" s="118">
        <f t="shared" si="9"/>
        <v>2</v>
      </c>
      <c r="AD71" s="206">
        <v>4</v>
      </c>
      <c r="AE71" s="182"/>
      <c r="AF71" s="199"/>
      <c r="AG71" s="199"/>
      <c r="AH71" s="197"/>
      <c r="AI71" s="118">
        <f t="shared" si="10"/>
        <v>4</v>
      </c>
      <c r="AJ71" s="206">
        <v>1</v>
      </c>
      <c r="AK71" s="199"/>
      <c r="AL71" s="188"/>
      <c r="AM71" s="199"/>
      <c r="AN71" s="197"/>
      <c r="AO71" s="118">
        <f t="shared" si="11"/>
        <v>1</v>
      </c>
      <c r="AP71" s="196"/>
      <c r="AQ71" s="206">
        <v>1</v>
      </c>
      <c r="AR71" s="199"/>
      <c r="AS71" s="196"/>
      <c r="AT71" s="197"/>
      <c r="AU71" s="118">
        <f t="shared" si="12"/>
        <v>1</v>
      </c>
      <c r="AV71" s="206">
        <v>3</v>
      </c>
      <c r="AW71" s="188"/>
      <c r="AX71" s="182"/>
      <c r="AY71" s="199"/>
      <c r="AZ71" s="197"/>
      <c r="BA71" s="118">
        <f t="shared" si="13"/>
        <v>3</v>
      </c>
      <c r="BB71" s="199"/>
      <c r="BC71" s="199"/>
      <c r="BD71" s="182"/>
      <c r="BE71" s="206">
        <v>4</v>
      </c>
      <c r="BF71" s="181"/>
      <c r="BG71" s="118">
        <f t="shared" si="14"/>
        <v>4</v>
      </c>
      <c r="BH71" s="199"/>
      <c r="BI71" s="199"/>
      <c r="BJ71" s="199"/>
      <c r="BK71" s="206">
        <v>4</v>
      </c>
      <c r="BL71" s="200"/>
      <c r="BM71" s="118">
        <f t="shared" si="15"/>
        <v>4</v>
      </c>
    </row>
    <row r="72" spans="1:65" ht="15.6" x14ac:dyDescent="0.3">
      <c r="A72" s="3"/>
      <c r="B72" s="171" t="s">
        <v>234</v>
      </c>
      <c r="C72" s="207" t="s">
        <v>235</v>
      </c>
      <c r="D72" s="184">
        <v>3</v>
      </c>
      <c r="E72" s="174">
        <v>3</v>
      </c>
      <c r="F72" s="185">
        <v>4</v>
      </c>
      <c r="G72" s="185">
        <v>3</v>
      </c>
      <c r="H72" s="185">
        <v>3</v>
      </c>
      <c r="I72" s="185">
        <v>3</v>
      </c>
      <c r="J72" s="185">
        <v>4</v>
      </c>
      <c r="K72" s="186">
        <v>4</v>
      </c>
      <c r="L72" s="201"/>
      <c r="M72" s="202"/>
      <c r="N72" s="202"/>
      <c r="O72" s="202"/>
      <c r="P72" s="203"/>
      <c r="Q72" s="198"/>
      <c r="R72" s="188"/>
      <c r="S72" s="206">
        <v>3</v>
      </c>
      <c r="T72" s="206">
        <v>3</v>
      </c>
      <c r="U72" s="182"/>
      <c r="V72" s="206">
        <v>3</v>
      </c>
      <c r="W72" s="118">
        <f t="shared" si="8"/>
        <v>3</v>
      </c>
      <c r="X72" s="206">
        <v>3</v>
      </c>
      <c r="Y72" s="182"/>
      <c r="Z72" s="204"/>
      <c r="AA72" s="188"/>
      <c r="AB72" s="203"/>
      <c r="AC72" s="118">
        <f t="shared" si="9"/>
        <v>3</v>
      </c>
      <c r="AD72" s="206">
        <v>4</v>
      </c>
      <c r="AE72" s="182"/>
      <c r="AF72" s="204"/>
      <c r="AG72" s="204"/>
      <c r="AH72" s="203"/>
      <c r="AI72" s="118">
        <f t="shared" si="10"/>
        <v>4</v>
      </c>
      <c r="AJ72" s="206">
        <v>3</v>
      </c>
      <c r="AK72" s="199"/>
      <c r="AL72" s="188"/>
      <c r="AM72" s="204"/>
      <c r="AN72" s="203"/>
      <c r="AO72" s="118">
        <f t="shared" si="11"/>
        <v>3</v>
      </c>
      <c r="AP72" s="202"/>
      <c r="AQ72" s="206">
        <v>3</v>
      </c>
      <c r="AR72" s="204"/>
      <c r="AS72" s="202"/>
      <c r="AT72" s="203"/>
      <c r="AU72" s="118">
        <f t="shared" si="12"/>
        <v>3</v>
      </c>
      <c r="AV72" s="206">
        <v>3</v>
      </c>
      <c r="AW72" s="188"/>
      <c r="AX72" s="182"/>
      <c r="AY72" s="204"/>
      <c r="AZ72" s="203"/>
      <c r="BA72" s="118">
        <f t="shared" si="13"/>
        <v>3</v>
      </c>
      <c r="BB72" s="204"/>
      <c r="BC72" s="204"/>
      <c r="BD72" s="182"/>
      <c r="BE72" s="206">
        <v>4</v>
      </c>
      <c r="BF72" s="181"/>
      <c r="BG72" s="118">
        <f t="shared" si="14"/>
        <v>4</v>
      </c>
      <c r="BH72" s="199"/>
      <c r="BI72" s="199"/>
      <c r="BJ72" s="204"/>
      <c r="BK72" s="206">
        <v>4</v>
      </c>
      <c r="BL72" s="205"/>
      <c r="BM72" s="118">
        <f t="shared" si="15"/>
        <v>4</v>
      </c>
    </row>
    <row r="73" spans="1:65" ht="15.6" x14ac:dyDescent="0.3">
      <c r="A73" s="3"/>
      <c r="B73" s="171" t="s">
        <v>185</v>
      </c>
      <c r="C73" s="207" t="s">
        <v>186</v>
      </c>
      <c r="D73" s="173">
        <v>5</v>
      </c>
      <c r="E73" s="174">
        <v>5</v>
      </c>
      <c r="F73" s="175">
        <v>3</v>
      </c>
      <c r="G73" s="175">
        <v>5</v>
      </c>
      <c r="H73" s="175">
        <v>5</v>
      </c>
      <c r="I73" s="175">
        <v>5</v>
      </c>
      <c r="J73" s="175">
        <v>4</v>
      </c>
      <c r="K73" s="176">
        <v>4</v>
      </c>
      <c r="L73" s="195"/>
      <c r="M73" s="196"/>
      <c r="N73" s="196"/>
      <c r="O73" s="196"/>
      <c r="P73" s="197"/>
      <c r="Q73" s="198"/>
      <c r="R73" s="188"/>
      <c r="S73" s="206">
        <v>5</v>
      </c>
      <c r="T73" s="206">
        <v>5</v>
      </c>
      <c r="U73" s="182"/>
      <c r="V73" s="206">
        <v>5</v>
      </c>
      <c r="W73" s="118">
        <f t="shared" si="8"/>
        <v>5</v>
      </c>
      <c r="X73" s="206">
        <v>5</v>
      </c>
      <c r="Y73" s="182"/>
      <c r="Z73" s="199"/>
      <c r="AA73" s="188"/>
      <c r="AB73" s="197"/>
      <c r="AC73" s="118">
        <f t="shared" si="9"/>
        <v>5</v>
      </c>
      <c r="AD73" s="206">
        <v>3</v>
      </c>
      <c r="AE73" s="182"/>
      <c r="AF73" s="199"/>
      <c r="AG73" s="199"/>
      <c r="AH73" s="197"/>
      <c r="AI73" s="118">
        <f t="shared" si="10"/>
        <v>3</v>
      </c>
      <c r="AJ73" s="206">
        <v>5</v>
      </c>
      <c r="AK73" s="199"/>
      <c r="AL73" s="188"/>
      <c r="AM73" s="199"/>
      <c r="AN73" s="197"/>
      <c r="AO73" s="118">
        <f t="shared" si="11"/>
        <v>5</v>
      </c>
      <c r="AP73" s="196"/>
      <c r="AQ73" s="206">
        <v>5</v>
      </c>
      <c r="AR73" s="199"/>
      <c r="AS73" s="196"/>
      <c r="AT73" s="197"/>
      <c r="AU73" s="118">
        <f t="shared" si="12"/>
        <v>5</v>
      </c>
      <c r="AV73" s="206">
        <v>5</v>
      </c>
      <c r="AW73" s="188"/>
      <c r="AX73" s="182"/>
      <c r="AY73" s="199"/>
      <c r="AZ73" s="197"/>
      <c r="BA73" s="118">
        <f t="shared" si="13"/>
        <v>5</v>
      </c>
      <c r="BB73" s="199"/>
      <c r="BC73" s="199"/>
      <c r="BD73" s="182"/>
      <c r="BE73" s="206">
        <v>4</v>
      </c>
      <c r="BF73" s="181"/>
      <c r="BG73" s="118">
        <f t="shared" si="14"/>
        <v>4</v>
      </c>
      <c r="BH73" s="199"/>
      <c r="BI73" s="199"/>
      <c r="BJ73" s="199"/>
      <c r="BK73" s="206">
        <v>4</v>
      </c>
      <c r="BL73" s="200"/>
      <c r="BM73" s="118">
        <f t="shared" si="15"/>
        <v>4</v>
      </c>
    </row>
    <row r="74" spans="1:65" ht="15.6" x14ac:dyDescent="0.3">
      <c r="A74" s="3"/>
      <c r="B74" s="171" t="s">
        <v>254</v>
      </c>
      <c r="C74" s="207" t="s">
        <v>255</v>
      </c>
      <c r="D74" s="184">
        <v>4</v>
      </c>
      <c r="E74" s="174">
        <v>5</v>
      </c>
      <c r="F74" s="185">
        <v>3</v>
      </c>
      <c r="G74" s="185">
        <v>5</v>
      </c>
      <c r="H74" s="185">
        <v>5</v>
      </c>
      <c r="I74" s="185">
        <v>4</v>
      </c>
      <c r="J74" s="185">
        <v>5</v>
      </c>
      <c r="K74" s="186">
        <v>5</v>
      </c>
      <c r="L74" s="201"/>
      <c r="M74" s="202"/>
      <c r="N74" s="202"/>
      <c r="O74" s="202"/>
      <c r="P74" s="203"/>
      <c r="Q74" s="198"/>
      <c r="R74" s="190"/>
      <c r="S74" s="206">
        <v>4</v>
      </c>
      <c r="T74" s="206">
        <v>4</v>
      </c>
      <c r="U74" s="181"/>
      <c r="V74" s="206">
        <v>4</v>
      </c>
      <c r="W74" s="118">
        <f t="shared" si="8"/>
        <v>4</v>
      </c>
      <c r="X74" s="206">
        <v>5</v>
      </c>
      <c r="Y74" s="181"/>
      <c r="Z74" s="204"/>
      <c r="AA74" s="190"/>
      <c r="AB74" s="203"/>
      <c r="AC74" s="118">
        <f t="shared" si="9"/>
        <v>5</v>
      </c>
      <c r="AD74" s="206">
        <v>3</v>
      </c>
      <c r="AE74" s="181"/>
      <c r="AF74" s="204"/>
      <c r="AG74" s="204"/>
      <c r="AH74" s="203"/>
      <c r="AI74" s="118">
        <f t="shared" si="10"/>
        <v>3</v>
      </c>
      <c r="AJ74" s="206">
        <v>5</v>
      </c>
      <c r="AK74" s="199"/>
      <c r="AL74" s="190"/>
      <c r="AM74" s="204"/>
      <c r="AN74" s="203"/>
      <c r="AO74" s="118">
        <f t="shared" si="11"/>
        <v>5</v>
      </c>
      <c r="AP74" s="202"/>
      <c r="AQ74" s="206">
        <v>5</v>
      </c>
      <c r="AR74" s="204"/>
      <c r="AS74" s="202"/>
      <c r="AT74" s="203"/>
      <c r="AU74" s="118">
        <f t="shared" si="12"/>
        <v>5</v>
      </c>
      <c r="AV74" s="206">
        <v>4</v>
      </c>
      <c r="AW74" s="190"/>
      <c r="AX74" s="181"/>
      <c r="AY74" s="204"/>
      <c r="AZ74" s="203"/>
      <c r="BA74" s="118">
        <f t="shared" si="13"/>
        <v>4</v>
      </c>
      <c r="BB74" s="204"/>
      <c r="BC74" s="204"/>
      <c r="BD74" s="181"/>
      <c r="BE74" s="206">
        <v>5</v>
      </c>
      <c r="BF74" s="181"/>
      <c r="BG74" s="118">
        <f t="shared" si="14"/>
        <v>5</v>
      </c>
      <c r="BH74" s="199"/>
      <c r="BI74" s="199"/>
      <c r="BJ74" s="204"/>
      <c r="BK74" s="206">
        <v>5</v>
      </c>
      <c r="BL74" s="205"/>
      <c r="BM74" s="118">
        <f t="shared" si="15"/>
        <v>5</v>
      </c>
    </row>
    <row r="75" spans="1:65" ht="15.6" x14ac:dyDescent="0.3">
      <c r="A75" s="3"/>
      <c r="B75" s="171" t="s">
        <v>195</v>
      </c>
      <c r="C75" s="207" t="s">
        <v>536</v>
      </c>
      <c r="D75" s="173">
        <v>4.666666666666667</v>
      </c>
      <c r="E75" s="174">
        <v>5</v>
      </c>
      <c r="F75" s="175">
        <v>3</v>
      </c>
      <c r="G75" s="175">
        <v>5</v>
      </c>
      <c r="H75" s="175">
        <v>5</v>
      </c>
      <c r="I75" s="175">
        <v>5</v>
      </c>
      <c r="J75" s="175">
        <v>5</v>
      </c>
      <c r="K75" s="176">
        <v>5</v>
      </c>
      <c r="L75" s="195"/>
      <c r="M75" s="196"/>
      <c r="N75" s="196"/>
      <c r="O75" s="196"/>
      <c r="P75" s="197"/>
      <c r="Q75" s="198"/>
      <c r="R75" s="190"/>
      <c r="S75" s="206">
        <v>5</v>
      </c>
      <c r="T75" s="206">
        <v>5</v>
      </c>
      <c r="U75" s="181"/>
      <c r="V75" s="206">
        <v>4</v>
      </c>
      <c r="W75" s="118">
        <f t="shared" si="8"/>
        <v>4.666666666666667</v>
      </c>
      <c r="X75" s="206">
        <v>5</v>
      </c>
      <c r="Y75" s="181"/>
      <c r="Z75" s="199"/>
      <c r="AA75" s="190"/>
      <c r="AB75" s="197"/>
      <c r="AC75" s="118">
        <f t="shared" si="9"/>
        <v>5</v>
      </c>
      <c r="AD75" s="206">
        <v>3</v>
      </c>
      <c r="AE75" s="181"/>
      <c r="AF75" s="199"/>
      <c r="AG75" s="199"/>
      <c r="AH75" s="197"/>
      <c r="AI75" s="118">
        <f t="shared" si="10"/>
        <v>3</v>
      </c>
      <c r="AJ75" s="206">
        <v>5</v>
      </c>
      <c r="AK75" s="199"/>
      <c r="AL75" s="190"/>
      <c r="AM75" s="199"/>
      <c r="AN75" s="197"/>
      <c r="AO75" s="118">
        <f t="shared" si="11"/>
        <v>5</v>
      </c>
      <c r="AP75" s="196"/>
      <c r="AQ75" s="206">
        <v>5</v>
      </c>
      <c r="AR75" s="199"/>
      <c r="AS75" s="196"/>
      <c r="AT75" s="197"/>
      <c r="AU75" s="118">
        <f t="shared" si="12"/>
        <v>5</v>
      </c>
      <c r="AV75" s="206">
        <v>5</v>
      </c>
      <c r="AW75" s="190"/>
      <c r="AX75" s="181"/>
      <c r="AY75" s="199"/>
      <c r="AZ75" s="197"/>
      <c r="BA75" s="118">
        <f t="shared" si="13"/>
        <v>5</v>
      </c>
      <c r="BB75" s="199"/>
      <c r="BC75" s="199"/>
      <c r="BD75" s="181"/>
      <c r="BE75" s="206">
        <v>5</v>
      </c>
      <c r="BF75" s="181"/>
      <c r="BG75" s="118">
        <f t="shared" si="14"/>
        <v>5</v>
      </c>
      <c r="BH75" s="199"/>
      <c r="BI75" s="199"/>
      <c r="BJ75" s="199"/>
      <c r="BK75" s="206">
        <v>5</v>
      </c>
      <c r="BL75" s="200"/>
      <c r="BM75" s="118">
        <f t="shared" si="15"/>
        <v>5</v>
      </c>
    </row>
    <row r="76" spans="1:65" ht="28.8" x14ac:dyDescent="0.3">
      <c r="A76" s="3"/>
      <c r="B76" s="171" t="s">
        <v>198</v>
      </c>
      <c r="C76" s="207" t="s">
        <v>660</v>
      </c>
      <c r="D76" s="184">
        <v>3</v>
      </c>
      <c r="E76" s="174">
        <v>5</v>
      </c>
      <c r="F76" s="185">
        <v>4</v>
      </c>
      <c r="G76" s="185">
        <v>5</v>
      </c>
      <c r="H76" s="185">
        <v>5</v>
      </c>
      <c r="I76" s="185">
        <v>4</v>
      </c>
      <c r="J76" s="185">
        <v>4</v>
      </c>
      <c r="K76" s="186">
        <v>4</v>
      </c>
      <c r="L76" s="201"/>
      <c r="M76" s="202"/>
      <c r="N76" s="202"/>
      <c r="O76" s="202"/>
      <c r="P76" s="203"/>
      <c r="Q76" s="198"/>
      <c r="R76" s="190"/>
      <c r="S76" s="206">
        <v>3</v>
      </c>
      <c r="T76" s="206">
        <v>3</v>
      </c>
      <c r="U76" s="181"/>
      <c r="V76" s="206">
        <v>3</v>
      </c>
      <c r="W76" s="118">
        <f t="shared" si="8"/>
        <v>3</v>
      </c>
      <c r="X76" s="206">
        <v>5</v>
      </c>
      <c r="Y76" s="181"/>
      <c r="Z76" s="204"/>
      <c r="AA76" s="190"/>
      <c r="AB76" s="203"/>
      <c r="AC76" s="118">
        <f t="shared" si="9"/>
        <v>5</v>
      </c>
      <c r="AD76" s="206">
        <v>4</v>
      </c>
      <c r="AE76" s="181"/>
      <c r="AF76" s="204"/>
      <c r="AG76" s="204"/>
      <c r="AH76" s="203"/>
      <c r="AI76" s="118">
        <f t="shared" si="10"/>
        <v>4</v>
      </c>
      <c r="AJ76" s="206">
        <v>5</v>
      </c>
      <c r="AK76" s="199"/>
      <c r="AL76" s="190"/>
      <c r="AM76" s="204"/>
      <c r="AN76" s="203"/>
      <c r="AO76" s="118">
        <f t="shared" si="11"/>
        <v>5</v>
      </c>
      <c r="AP76" s="202"/>
      <c r="AQ76" s="206">
        <v>5</v>
      </c>
      <c r="AR76" s="204"/>
      <c r="AS76" s="202"/>
      <c r="AT76" s="203"/>
      <c r="AU76" s="118">
        <f t="shared" si="12"/>
        <v>5</v>
      </c>
      <c r="AV76" s="206">
        <v>4</v>
      </c>
      <c r="AW76" s="190"/>
      <c r="AX76" s="181"/>
      <c r="AY76" s="204"/>
      <c r="AZ76" s="203"/>
      <c r="BA76" s="118">
        <f t="shared" si="13"/>
        <v>4</v>
      </c>
      <c r="BB76" s="204"/>
      <c r="BC76" s="204"/>
      <c r="BD76" s="181"/>
      <c r="BE76" s="206">
        <v>4</v>
      </c>
      <c r="BF76" s="181"/>
      <c r="BG76" s="118">
        <f t="shared" si="14"/>
        <v>4</v>
      </c>
      <c r="BH76" s="199"/>
      <c r="BI76" s="199"/>
      <c r="BJ76" s="204"/>
      <c r="BK76" s="206">
        <v>4</v>
      </c>
      <c r="BL76" s="205"/>
      <c r="BM76" s="118">
        <f t="shared" si="15"/>
        <v>4</v>
      </c>
    </row>
    <row r="77" spans="1:65" ht="15.6" x14ac:dyDescent="0.3">
      <c r="A77" s="3"/>
      <c r="B77" s="172" t="s">
        <v>242</v>
      </c>
      <c r="C77" s="172" t="s">
        <v>661</v>
      </c>
      <c r="D77" s="173">
        <v>5</v>
      </c>
      <c r="E77" s="174">
        <v>4</v>
      </c>
      <c r="F77" s="175">
        <v>3</v>
      </c>
      <c r="G77" s="175">
        <v>5</v>
      </c>
      <c r="H77" s="175">
        <v>5</v>
      </c>
      <c r="I77" s="175">
        <v>4</v>
      </c>
      <c r="J77" s="175">
        <v>5</v>
      </c>
      <c r="K77" s="176">
        <v>5</v>
      </c>
      <c r="L77" s="195"/>
      <c r="M77" s="196"/>
      <c r="N77" s="196"/>
      <c r="O77" s="196"/>
      <c r="P77" s="197"/>
      <c r="Q77" s="198"/>
      <c r="R77" s="190"/>
      <c r="S77" s="206">
        <v>5</v>
      </c>
      <c r="T77" s="206">
        <v>5</v>
      </c>
      <c r="U77" s="181"/>
      <c r="V77" s="206">
        <v>5</v>
      </c>
      <c r="W77" s="118">
        <f t="shared" si="8"/>
        <v>5</v>
      </c>
      <c r="X77" s="206">
        <v>4</v>
      </c>
      <c r="Y77" s="181"/>
      <c r="Z77" s="199"/>
      <c r="AA77" s="190"/>
      <c r="AB77" s="197"/>
      <c r="AC77" s="118">
        <f t="shared" si="9"/>
        <v>4</v>
      </c>
      <c r="AD77" s="206">
        <v>3</v>
      </c>
      <c r="AE77" s="181"/>
      <c r="AF77" s="199"/>
      <c r="AG77" s="199"/>
      <c r="AH77" s="197"/>
      <c r="AI77" s="118">
        <f t="shared" si="10"/>
        <v>3</v>
      </c>
      <c r="AJ77" s="206">
        <v>5</v>
      </c>
      <c r="AK77" s="199"/>
      <c r="AL77" s="190"/>
      <c r="AM77" s="199"/>
      <c r="AN77" s="197"/>
      <c r="AO77" s="118">
        <f t="shared" si="11"/>
        <v>5</v>
      </c>
      <c r="AP77" s="196"/>
      <c r="AQ77" s="206">
        <v>5</v>
      </c>
      <c r="AR77" s="199"/>
      <c r="AS77" s="196"/>
      <c r="AT77" s="197"/>
      <c r="AU77" s="118">
        <f t="shared" si="12"/>
        <v>5</v>
      </c>
      <c r="AV77" s="206">
        <v>4</v>
      </c>
      <c r="AW77" s="190"/>
      <c r="AX77" s="181"/>
      <c r="AY77" s="199"/>
      <c r="AZ77" s="197"/>
      <c r="BA77" s="118">
        <f t="shared" si="13"/>
        <v>4</v>
      </c>
      <c r="BB77" s="199"/>
      <c r="BC77" s="199"/>
      <c r="BD77" s="181"/>
      <c r="BE77" s="206">
        <v>5</v>
      </c>
      <c r="BF77" s="181"/>
      <c r="BG77" s="118">
        <f t="shared" si="14"/>
        <v>5</v>
      </c>
      <c r="BH77" s="199"/>
      <c r="BI77" s="199"/>
      <c r="BJ77" s="199"/>
      <c r="BK77" s="206">
        <v>5</v>
      </c>
      <c r="BL77" s="200"/>
      <c r="BM77" s="118">
        <f t="shared" si="15"/>
        <v>5</v>
      </c>
    </row>
    <row r="78" spans="1:65" ht="15.6" x14ac:dyDescent="0.3">
      <c r="A78" s="3"/>
      <c r="B78" s="172" t="s">
        <v>246</v>
      </c>
      <c r="C78" s="172" t="s">
        <v>247</v>
      </c>
      <c r="D78" s="184">
        <v>5</v>
      </c>
      <c r="E78" s="174">
        <v>5</v>
      </c>
      <c r="F78" s="185">
        <v>4</v>
      </c>
      <c r="G78" s="185">
        <v>5</v>
      </c>
      <c r="H78" s="185">
        <v>5</v>
      </c>
      <c r="I78" s="185">
        <v>5</v>
      </c>
      <c r="J78" s="185">
        <v>5</v>
      </c>
      <c r="K78" s="186">
        <v>5</v>
      </c>
      <c r="L78" s="201"/>
      <c r="M78" s="202"/>
      <c r="N78" s="202"/>
      <c r="O78" s="202"/>
      <c r="P78" s="203"/>
      <c r="Q78" s="198"/>
      <c r="R78" s="190"/>
      <c r="S78" s="206">
        <v>5</v>
      </c>
      <c r="T78" s="206">
        <v>5</v>
      </c>
      <c r="U78" s="181"/>
      <c r="V78" s="206">
        <v>5</v>
      </c>
      <c r="W78" s="118">
        <f t="shared" si="8"/>
        <v>5</v>
      </c>
      <c r="X78" s="206">
        <v>5</v>
      </c>
      <c r="Y78" s="181"/>
      <c r="Z78" s="204"/>
      <c r="AA78" s="190"/>
      <c r="AB78" s="203"/>
      <c r="AC78" s="118">
        <f t="shared" si="9"/>
        <v>5</v>
      </c>
      <c r="AD78" s="206">
        <v>4</v>
      </c>
      <c r="AE78" s="181"/>
      <c r="AF78" s="204"/>
      <c r="AG78" s="204"/>
      <c r="AH78" s="203"/>
      <c r="AI78" s="118">
        <f t="shared" si="10"/>
        <v>4</v>
      </c>
      <c r="AJ78" s="206">
        <v>5</v>
      </c>
      <c r="AK78" s="199"/>
      <c r="AL78" s="190"/>
      <c r="AM78" s="204"/>
      <c r="AN78" s="203"/>
      <c r="AO78" s="118">
        <f t="shared" si="11"/>
        <v>5</v>
      </c>
      <c r="AP78" s="202"/>
      <c r="AQ78" s="206">
        <v>5</v>
      </c>
      <c r="AR78" s="204"/>
      <c r="AS78" s="202"/>
      <c r="AT78" s="203"/>
      <c r="AU78" s="118">
        <f t="shared" si="12"/>
        <v>5</v>
      </c>
      <c r="AV78" s="206">
        <v>5</v>
      </c>
      <c r="AW78" s="190"/>
      <c r="AX78" s="181"/>
      <c r="AY78" s="204"/>
      <c r="AZ78" s="203"/>
      <c r="BA78" s="118">
        <f t="shared" si="13"/>
        <v>5</v>
      </c>
      <c r="BB78" s="204"/>
      <c r="BC78" s="204"/>
      <c r="BD78" s="181"/>
      <c r="BE78" s="206">
        <v>5</v>
      </c>
      <c r="BF78" s="181"/>
      <c r="BG78" s="118">
        <f t="shared" si="14"/>
        <v>5</v>
      </c>
      <c r="BH78" s="199"/>
      <c r="BI78" s="199"/>
      <c r="BJ78" s="204"/>
      <c r="BK78" s="206">
        <v>5</v>
      </c>
      <c r="BL78" s="205"/>
      <c r="BM78" s="118">
        <f t="shared" si="15"/>
        <v>5</v>
      </c>
    </row>
    <row r="79" spans="1:65" ht="15.6" x14ac:dyDescent="0.3">
      <c r="A79" s="3"/>
      <c r="B79" s="172" t="s">
        <v>167</v>
      </c>
      <c r="C79" s="172" t="s">
        <v>168</v>
      </c>
      <c r="D79" s="173">
        <v>5</v>
      </c>
      <c r="E79" s="174">
        <v>3</v>
      </c>
      <c r="F79" s="175">
        <v>4</v>
      </c>
      <c r="G79" s="175">
        <v>5</v>
      </c>
      <c r="H79" s="175">
        <v>5</v>
      </c>
      <c r="I79" s="175">
        <v>3</v>
      </c>
      <c r="J79" s="175">
        <v>4</v>
      </c>
      <c r="K79" s="176">
        <v>5</v>
      </c>
      <c r="L79" s="195"/>
      <c r="M79" s="196"/>
      <c r="N79" s="196"/>
      <c r="O79" s="196"/>
      <c r="P79" s="197"/>
      <c r="Q79" s="198"/>
      <c r="R79" s="190"/>
      <c r="S79" s="206">
        <v>5</v>
      </c>
      <c r="T79" s="206">
        <v>5</v>
      </c>
      <c r="U79" s="181"/>
      <c r="V79" s="206">
        <v>5</v>
      </c>
      <c r="W79" s="118">
        <f t="shared" si="8"/>
        <v>5</v>
      </c>
      <c r="X79" s="206">
        <v>3</v>
      </c>
      <c r="Y79" s="181"/>
      <c r="Z79" s="199"/>
      <c r="AA79" s="190"/>
      <c r="AB79" s="197"/>
      <c r="AC79" s="118">
        <f t="shared" si="9"/>
        <v>3</v>
      </c>
      <c r="AD79" s="206">
        <v>4</v>
      </c>
      <c r="AE79" s="181"/>
      <c r="AF79" s="199"/>
      <c r="AG79" s="199"/>
      <c r="AH79" s="197"/>
      <c r="AI79" s="118">
        <f t="shared" si="10"/>
        <v>4</v>
      </c>
      <c r="AJ79" s="206">
        <v>5</v>
      </c>
      <c r="AK79" s="199"/>
      <c r="AL79" s="190"/>
      <c r="AM79" s="199"/>
      <c r="AN79" s="197"/>
      <c r="AO79" s="118">
        <f t="shared" si="11"/>
        <v>5</v>
      </c>
      <c r="AP79" s="196"/>
      <c r="AQ79" s="206">
        <v>5</v>
      </c>
      <c r="AR79" s="199"/>
      <c r="AS79" s="196"/>
      <c r="AT79" s="197"/>
      <c r="AU79" s="118">
        <f t="shared" si="12"/>
        <v>5</v>
      </c>
      <c r="AV79" s="206">
        <v>3</v>
      </c>
      <c r="AW79" s="190"/>
      <c r="AX79" s="181"/>
      <c r="AY79" s="199"/>
      <c r="AZ79" s="197"/>
      <c r="BA79" s="118">
        <f t="shared" si="13"/>
        <v>3</v>
      </c>
      <c r="BB79" s="199"/>
      <c r="BC79" s="199"/>
      <c r="BD79" s="181"/>
      <c r="BE79" s="206">
        <v>4</v>
      </c>
      <c r="BF79" s="181"/>
      <c r="BG79" s="118">
        <f t="shared" si="14"/>
        <v>4</v>
      </c>
      <c r="BH79" s="199"/>
      <c r="BI79" s="199"/>
      <c r="BJ79" s="199"/>
      <c r="BK79" s="206">
        <v>5</v>
      </c>
      <c r="BL79" s="200"/>
      <c r="BM79" s="118">
        <f t="shared" si="15"/>
        <v>5</v>
      </c>
    </row>
    <row r="80" spans="1:65" ht="15.6" x14ac:dyDescent="0.3">
      <c r="A80" s="3"/>
      <c r="B80" s="172" t="s">
        <v>169</v>
      </c>
      <c r="C80" s="172" t="s">
        <v>170</v>
      </c>
      <c r="D80" s="184">
        <v>4</v>
      </c>
      <c r="E80" s="174">
        <v>4</v>
      </c>
      <c r="F80" s="185">
        <v>4</v>
      </c>
      <c r="G80" s="185">
        <v>3</v>
      </c>
      <c r="H80" s="185">
        <v>3</v>
      </c>
      <c r="I80" s="185">
        <v>3</v>
      </c>
      <c r="J80" s="185">
        <v>4</v>
      </c>
      <c r="K80" s="186">
        <v>5</v>
      </c>
      <c r="L80" s="201"/>
      <c r="M80" s="202"/>
      <c r="N80" s="202"/>
      <c r="O80" s="202"/>
      <c r="P80" s="203"/>
      <c r="Q80" s="198"/>
      <c r="R80" s="208"/>
      <c r="S80" s="206">
        <v>4</v>
      </c>
      <c r="T80" s="206">
        <v>4</v>
      </c>
      <c r="U80" s="181"/>
      <c r="V80" s="206">
        <v>4</v>
      </c>
      <c r="W80" s="118">
        <f t="shared" si="8"/>
        <v>4</v>
      </c>
      <c r="X80" s="206">
        <v>4</v>
      </c>
      <c r="Y80" s="181"/>
      <c r="Z80" s="204"/>
      <c r="AA80" s="208"/>
      <c r="AB80" s="203"/>
      <c r="AC80" s="118">
        <f t="shared" si="9"/>
        <v>4</v>
      </c>
      <c r="AD80" s="206">
        <v>4</v>
      </c>
      <c r="AE80" s="181"/>
      <c r="AF80" s="204"/>
      <c r="AG80" s="204"/>
      <c r="AH80" s="203"/>
      <c r="AI80" s="118">
        <f t="shared" si="10"/>
        <v>4</v>
      </c>
      <c r="AJ80" s="206">
        <v>3</v>
      </c>
      <c r="AK80" s="199"/>
      <c r="AL80" s="208"/>
      <c r="AM80" s="204"/>
      <c r="AN80" s="203"/>
      <c r="AO80" s="118">
        <f t="shared" si="11"/>
        <v>3</v>
      </c>
      <c r="AP80" s="202"/>
      <c r="AQ80" s="206">
        <v>3</v>
      </c>
      <c r="AR80" s="204"/>
      <c r="AS80" s="202"/>
      <c r="AT80" s="203"/>
      <c r="AU80" s="118">
        <f t="shared" si="12"/>
        <v>3</v>
      </c>
      <c r="AV80" s="206">
        <v>3</v>
      </c>
      <c r="AW80" s="208"/>
      <c r="AX80" s="181"/>
      <c r="AY80" s="204"/>
      <c r="AZ80" s="203"/>
      <c r="BA80" s="118">
        <f t="shared" si="13"/>
        <v>3</v>
      </c>
      <c r="BB80" s="204"/>
      <c r="BC80" s="204"/>
      <c r="BD80" s="181"/>
      <c r="BE80" s="206">
        <v>4</v>
      </c>
      <c r="BF80" s="181"/>
      <c r="BG80" s="118">
        <f t="shared" si="14"/>
        <v>4</v>
      </c>
      <c r="BH80" s="199"/>
      <c r="BI80" s="199"/>
      <c r="BJ80" s="204"/>
      <c r="BK80" s="206">
        <v>5</v>
      </c>
      <c r="BL80" s="205"/>
      <c r="BM80" s="118">
        <f t="shared" si="15"/>
        <v>5</v>
      </c>
    </row>
    <row r="81" spans="1:65" ht="15.6" x14ac:dyDescent="0.3">
      <c r="A81" s="3"/>
      <c r="B81" s="172" t="s">
        <v>196</v>
      </c>
      <c r="C81" s="172" t="s">
        <v>662</v>
      </c>
      <c r="D81" s="173">
        <v>4</v>
      </c>
      <c r="E81" s="174">
        <v>4</v>
      </c>
      <c r="F81" s="175">
        <v>4</v>
      </c>
      <c r="G81" s="175">
        <v>4</v>
      </c>
      <c r="H81" s="175">
        <v>5</v>
      </c>
      <c r="I81" s="175">
        <v>5</v>
      </c>
      <c r="J81" s="175">
        <v>5</v>
      </c>
      <c r="K81" s="176">
        <v>5</v>
      </c>
      <c r="L81" s="195"/>
      <c r="M81" s="196"/>
      <c r="N81" s="196"/>
      <c r="O81" s="196"/>
      <c r="P81" s="197"/>
      <c r="Q81" s="198"/>
      <c r="R81" s="190"/>
      <c r="S81" s="206">
        <v>4</v>
      </c>
      <c r="T81" s="206">
        <v>4</v>
      </c>
      <c r="U81" s="181"/>
      <c r="V81" s="206">
        <v>4</v>
      </c>
      <c r="W81" s="118">
        <f t="shared" si="8"/>
        <v>4</v>
      </c>
      <c r="X81" s="206">
        <v>4</v>
      </c>
      <c r="Y81" s="181"/>
      <c r="Z81" s="199"/>
      <c r="AA81" s="190"/>
      <c r="AB81" s="197"/>
      <c r="AC81" s="118">
        <f t="shared" si="9"/>
        <v>4</v>
      </c>
      <c r="AD81" s="206">
        <v>4</v>
      </c>
      <c r="AE81" s="181"/>
      <c r="AF81" s="199"/>
      <c r="AG81" s="199"/>
      <c r="AH81" s="197"/>
      <c r="AI81" s="118">
        <f t="shared" si="10"/>
        <v>4</v>
      </c>
      <c r="AJ81" s="206">
        <v>4</v>
      </c>
      <c r="AK81" s="199"/>
      <c r="AL81" s="190"/>
      <c r="AM81" s="199"/>
      <c r="AN81" s="197"/>
      <c r="AO81" s="118">
        <f t="shared" si="11"/>
        <v>4</v>
      </c>
      <c r="AP81" s="196"/>
      <c r="AQ81" s="206">
        <v>5</v>
      </c>
      <c r="AR81" s="199"/>
      <c r="AS81" s="196"/>
      <c r="AT81" s="197"/>
      <c r="AU81" s="118">
        <f t="shared" si="12"/>
        <v>5</v>
      </c>
      <c r="AV81" s="206">
        <v>5</v>
      </c>
      <c r="AW81" s="190"/>
      <c r="AX81" s="181"/>
      <c r="AY81" s="199"/>
      <c r="AZ81" s="197"/>
      <c r="BA81" s="118">
        <f t="shared" si="13"/>
        <v>5</v>
      </c>
      <c r="BB81" s="199"/>
      <c r="BC81" s="199"/>
      <c r="BD81" s="181"/>
      <c r="BE81" s="206">
        <v>5</v>
      </c>
      <c r="BF81" s="181"/>
      <c r="BG81" s="118">
        <f t="shared" si="14"/>
        <v>5</v>
      </c>
      <c r="BH81" s="199"/>
      <c r="BI81" s="199"/>
      <c r="BJ81" s="199"/>
      <c r="BK81" s="206">
        <v>5</v>
      </c>
      <c r="BL81" s="200"/>
      <c r="BM81" s="118">
        <f t="shared" si="15"/>
        <v>5</v>
      </c>
    </row>
    <row r="82" spans="1:65" ht="15.6" x14ac:dyDescent="0.3">
      <c r="A82" s="3"/>
      <c r="B82" s="172" t="s">
        <v>274</v>
      </c>
      <c r="C82" s="172" t="s">
        <v>275</v>
      </c>
      <c r="D82" s="184">
        <v>4</v>
      </c>
      <c r="E82" s="174">
        <v>4</v>
      </c>
      <c r="F82" s="185">
        <v>5</v>
      </c>
      <c r="G82" s="185">
        <v>4</v>
      </c>
      <c r="H82" s="185">
        <v>5</v>
      </c>
      <c r="I82" s="185">
        <v>4</v>
      </c>
      <c r="J82" s="185">
        <v>4</v>
      </c>
      <c r="K82" s="186">
        <v>4</v>
      </c>
      <c r="L82" s="201"/>
      <c r="M82" s="202"/>
      <c r="N82" s="202"/>
      <c r="O82" s="202"/>
      <c r="P82" s="203"/>
      <c r="Q82" s="198"/>
      <c r="R82" s="190"/>
      <c r="S82" s="206">
        <v>4</v>
      </c>
      <c r="T82" s="206">
        <v>4</v>
      </c>
      <c r="U82" s="181"/>
      <c r="V82" s="206">
        <v>4</v>
      </c>
      <c r="W82" s="118">
        <f t="shared" si="8"/>
        <v>4</v>
      </c>
      <c r="X82" s="206">
        <v>4</v>
      </c>
      <c r="Y82" s="181"/>
      <c r="Z82" s="204"/>
      <c r="AA82" s="190"/>
      <c r="AB82" s="203"/>
      <c r="AC82" s="118">
        <f t="shared" si="9"/>
        <v>4</v>
      </c>
      <c r="AD82" s="206">
        <v>5</v>
      </c>
      <c r="AE82" s="181"/>
      <c r="AF82" s="204"/>
      <c r="AG82" s="204"/>
      <c r="AH82" s="203"/>
      <c r="AI82" s="118">
        <f t="shared" si="10"/>
        <v>5</v>
      </c>
      <c r="AJ82" s="206">
        <v>4</v>
      </c>
      <c r="AK82" s="199"/>
      <c r="AL82" s="190"/>
      <c r="AM82" s="204"/>
      <c r="AN82" s="203"/>
      <c r="AO82" s="118">
        <f t="shared" si="11"/>
        <v>4</v>
      </c>
      <c r="AP82" s="202"/>
      <c r="AQ82" s="206">
        <v>5</v>
      </c>
      <c r="AR82" s="204"/>
      <c r="AS82" s="202"/>
      <c r="AT82" s="203"/>
      <c r="AU82" s="118">
        <f t="shared" si="12"/>
        <v>5</v>
      </c>
      <c r="AV82" s="206">
        <v>4</v>
      </c>
      <c r="AW82" s="190"/>
      <c r="AX82" s="181"/>
      <c r="AY82" s="204"/>
      <c r="AZ82" s="203"/>
      <c r="BA82" s="118">
        <f t="shared" si="13"/>
        <v>4</v>
      </c>
      <c r="BB82" s="204"/>
      <c r="BC82" s="204"/>
      <c r="BD82" s="181"/>
      <c r="BE82" s="206">
        <v>4</v>
      </c>
      <c r="BF82" s="181"/>
      <c r="BG82" s="118">
        <f t="shared" si="14"/>
        <v>4</v>
      </c>
      <c r="BH82" s="199"/>
      <c r="BI82" s="199"/>
      <c r="BJ82" s="204"/>
      <c r="BK82" s="206">
        <v>4</v>
      </c>
      <c r="BL82" s="205"/>
      <c r="BM82" s="118">
        <f t="shared" si="15"/>
        <v>4</v>
      </c>
    </row>
    <row r="83" spans="1:65" ht="15.6" x14ac:dyDescent="0.3">
      <c r="A83" s="3"/>
      <c r="B83" s="172" t="s">
        <v>282</v>
      </c>
      <c r="C83" s="172" t="s">
        <v>663</v>
      </c>
      <c r="D83" s="173">
        <v>3</v>
      </c>
      <c r="E83" s="174">
        <v>5</v>
      </c>
      <c r="F83" s="175">
        <v>4</v>
      </c>
      <c r="G83" s="175">
        <v>5</v>
      </c>
      <c r="H83" s="175">
        <v>5</v>
      </c>
      <c r="I83" s="175">
        <v>4</v>
      </c>
      <c r="J83" s="175">
        <v>4</v>
      </c>
      <c r="K83" s="176">
        <v>4</v>
      </c>
      <c r="L83" s="195"/>
      <c r="M83" s="196"/>
      <c r="N83" s="196"/>
      <c r="O83" s="196"/>
      <c r="P83" s="197"/>
      <c r="Q83" s="198"/>
      <c r="R83" s="190"/>
      <c r="S83" s="206">
        <v>3</v>
      </c>
      <c r="T83" s="206">
        <v>3</v>
      </c>
      <c r="U83" s="181"/>
      <c r="V83" s="206">
        <v>3</v>
      </c>
      <c r="W83" s="118">
        <f t="shared" si="8"/>
        <v>3</v>
      </c>
      <c r="X83" s="206">
        <v>5</v>
      </c>
      <c r="Y83" s="181"/>
      <c r="Z83" s="199"/>
      <c r="AA83" s="190"/>
      <c r="AB83" s="197"/>
      <c r="AC83" s="118">
        <f t="shared" si="9"/>
        <v>5</v>
      </c>
      <c r="AD83" s="206">
        <v>4</v>
      </c>
      <c r="AE83" s="181"/>
      <c r="AF83" s="199"/>
      <c r="AG83" s="199"/>
      <c r="AH83" s="197"/>
      <c r="AI83" s="118">
        <f t="shared" si="10"/>
        <v>4</v>
      </c>
      <c r="AJ83" s="206">
        <v>5</v>
      </c>
      <c r="AK83" s="199"/>
      <c r="AL83" s="190"/>
      <c r="AM83" s="199"/>
      <c r="AN83" s="197"/>
      <c r="AO83" s="118">
        <f t="shared" si="11"/>
        <v>5</v>
      </c>
      <c r="AP83" s="196"/>
      <c r="AQ83" s="206">
        <v>5</v>
      </c>
      <c r="AR83" s="199"/>
      <c r="AS83" s="196"/>
      <c r="AT83" s="197"/>
      <c r="AU83" s="118">
        <f t="shared" si="12"/>
        <v>5</v>
      </c>
      <c r="AV83" s="206">
        <v>4</v>
      </c>
      <c r="AW83" s="190"/>
      <c r="AX83" s="181"/>
      <c r="AY83" s="199"/>
      <c r="AZ83" s="197"/>
      <c r="BA83" s="118">
        <f t="shared" si="13"/>
        <v>4</v>
      </c>
      <c r="BB83" s="199"/>
      <c r="BC83" s="199"/>
      <c r="BD83" s="181"/>
      <c r="BE83" s="206">
        <v>4</v>
      </c>
      <c r="BF83" s="181"/>
      <c r="BG83" s="118">
        <f t="shared" si="14"/>
        <v>4</v>
      </c>
      <c r="BH83" s="199"/>
      <c r="BI83" s="199"/>
      <c r="BJ83" s="199"/>
      <c r="BK83" s="206">
        <v>4</v>
      </c>
      <c r="BL83" s="200"/>
      <c r="BM83" s="118">
        <f t="shared" si="15"/>
        <v>4</v>
      </c>
    </row>
    <row r="84" spans="1:65" ht="15.6" x14ac:dyDescent="0.3">
      <c r="A84" s="3"/>
      <c r="B84" s="172" t="s">
        <v>276</v>
      </c>
      <c r="C84" s="172" t="s">
        <v>277</v>
      </c>
      <c r="D84" s="184">
        <v>4</v>
      </c>
      <c r="E84" s="174">
        <v>3</v>
      </c>
      <c r="F84" s="185">
        <v>3</v>
      </c>
      <c r="G84" s="185">
        <v>4</v>
      </c>
      <c r="H84" s="185">
        <v>5</v>
      </c>
      <c r="I84" s="185">
        <v>3</v>
      </c>
      <c r="J84" s="185">
        <v>4</v>
      </c>
      <c r="K84" s="186">
        <v>4</v>
      </c>
      <c r="L84" s="201"/>
      <c r="M84" s="202"/>
      <c r="N84" s="202"/>
      <c r="O84" s="202"/>
      <c r="P84" s="203"/>
      <c r="Q84" s="198"/>
      <c r="R84" s="190"/>
      <c r="S84" s="206">
        <v>4</v>
      </c>
      <c r="T84" s="206">
        <v>4</v>
      </c>
      <c r="U84" s="181"/>
      <c r="V84" s="206">
        <v>4</v>
      </c>
      <c r="W84" s="118">
        <f t="shared" si="8"/>
        <v>4</v>
      </c>
      <c r="X84" s="206">
        <v>3</v>
      </c>
      <c r="Y84" s="181"/>
      <c r="Z84" s="204"/>
      <c r="AA84" s="190"/>
      <c r="AB84" s="203"/>
      <c r="AC84" s="118">
        <f t="shared" si="9"/>
        <v>3</v>
      </c>
      <c r="AD84" s="206">
        <v>3</v>
      </c>
      <c r="AE84" s="181"/>
      <c r="AF84" s="204"/>
      <c r="AG84" s="204"/>
      <c r="AH84" s="203"/>
      <c r="AI84" s="118">
        <f t="shared" si="10"/>
        <v>3</v>
      </c>
      <c r="AJ84" s="206">
        <v>4</v>
      </c>
      <c r="AK84" s="199"/>
      <c r="AL84" s="190"/>
      <c r="AM84" s="204"/>
      <c r="AN84" s="203"/>
      <c r="AO84" s="118">
        <f t="shared" si="11"/>
        <v>4</v>
      </c>
      <c r="AP84" s="202"/>
      <c r="AQ84" s="206">
        <v>5</v>
      </c>
      <c r="AR84" s="204"/>
      <c r="AS84" s="202"/>
      <c r="AT84" s="203"/>
      <c r="AU84" s="118">
        <f t="shared" si="12"/>
        <v>5</v>
      </c>
      <c r="AV84" s="206">
        <v>3</v>
      </c>
      <c r="AW84" s="190"/>
      <c r="AX84" s="181"/>
      <c r="AY84" s="204"/>
      <c r="AZ84" s="203"/>
      <c r="BA84" s="118">
        <f t="shared" si="13"/>
        <v>3</v>
      </c>
      <c r="BB84" s="204"/>
      <c r="BC84" s="204"/>
      <c r="BD84" s="181"/>
      <c r="BE84" s="206">
        <v>4</v>
      </c>
      <c r="BF84" s="181"/>
      <c r="BG84" s="118">
        <f t="shared" si="14"/>
        <v>4</v>
      </c>
      <c r="BH84" s="199"/>
      <c r="BI84" s="199"/>
      <c r="BJ84" s="204"/>
      <c r="BK84" s="206">
        <v>4</v>
      </c>
      <c r="BL84" s="205"/>
      <c r="BM84" s="118">
        <f t="shared" si="15"/>
        <v>4</v>
      </c>
    </row>
    <row r="85" spans="1:65" ht="15.6" x14ac:dyDescent="0.3">
      <c r="A85" s="3"/>
      <c r="B85" s="171" t="s">
        <v>210</v>
      </c>
      <c r="C85" s="207" t="s">
        <v>211</v>
      </c>
      <c r="D85" s="173">
        <v>3.6666666666666665</v>
      </c>
      <c r="E85" s="174">
        <v>3.5</v>
      </c>
      <c r="F85" s="175">
        <v>5</v>
      </c>
      <c r="G85" s="175">
        <v>3</v>
      </c>
      <c r="H85" s="175">
        <v>3</v>
      </c>
      <c r="I85" s="175">
        <v>3.5</v>
      </c>
      <c r="J85" s="175">
        <v>4</v>
      </c>
      <c r="K85" s="176">
        <v>4.5</v>
      </c>
      <c r="L85" s="195"/>
      <c r="M85" s="196"/>
      <c r="N85" s="196"/>
      <c r="O85" s="196"/>
      <c r="P85" s="197"/>
      <c r="Q85" s="198"/>
      <c r="R85" s="190"/>
      <c r="S85" s="206">
        <v>4</v>
      </c>
      <c r="T85" s="206">
        <v>3.5</v>
      </c>
      <c r="U85" s="181"/>
      <c r="V85" s="206">
        <v>3.5</v>
      </c>
      <c r="W85" s="118">
        <f t="shared" si="8"/>
        <v>3.6666666666666665</v>
      </c>
      <c r="X85" s="206">
        <v>3.5</v>
      </c>
      <c r="Y85" s="181"/>
      <c r="Z85" s="199"/>
      <c r="AA85" s="190"/>
      <c r="AB85" s="197"/>
      <c r="AC85" s="118">
        <f t="shared" si="9"/>
        <v>3.5</v>
      </c>
      <c r="AD85" s="206">
        <v>5</v>
      </c>
      <c r="AE85" s="181"/>
      <c r="AF85" s="199"/>
      <c r="AG85" s="199"/>
      <c r="AH85" s="197"/>
      <c r="AI85" s="118">
        <f t="shared" si="10"/>
        <v>5</v>
      </c>
      <c r="AJ85" s="206">
        <v>3</v>
      </c>
      <c r="AK85" s="199"/>
      <c r="AL85" s="190"/>
      <c r="AM85" s="199"/>
      <c r="AN85" s="197"/>
      <c r="AO85" s="118">
        <f t="shared" si="11"/>
        <v>3</v>
      </c>
      <c r="AP85" s="196"/>
      <c r="AQ85" s="206">
        <v>3</v>
      </c>
      <c r="AR85" s="199"/>
      <c r="AS85" s="196"/>
      <c r="AT85" s="197"/>
      <c r="AU85" s="118">
        <f t="shared" si="12"/>
        <v>3</v>
      </c>
      <c r="AV85" s="206">
        <v>3.5</v>
      </c>
      <c r="AW85" s="190"/>
      <c r="AX85" s="181"/>
      <c r="AY85" s="199"/>
      <c r="AZ85" s="197"/>
      <c r="BA85" s="118">
        <f t="shared" si="13"/>
        <v>3.5</v>
      </c>
      <c r="BB85" s="199"/>
      <c r="BC85" s="199"/>
      <c r="BD85" s="181"/>
      <c r="BE85" s="206">
        <v>4</v>
      </c>
      <c r="BF85" s="181"/>
      <c r="BG85" s="118">
        <f t="shared" si="14"/>
        <v>4</v>
      </c>
      <c r="BH85" s="199"/>
      <c r="BI85" s="199"/>
      <c r="BJ85" s="199"/>
      <c r="BK85" s="206">
        <v>4.5</v>
      </c>
      <c r="BL85" s="200"/>
      <c r="BM85" s="118">
        <f t="shared" si="15"/>
        <v>4.5</v>
      </c>
    </row>
    <row r="86" spans="1:65" ht="15.6" x14ac:dyDescent="0.3">
      <c r="A86" s="3"/>
      <c r="B86" s="171" t="s">
        <v>216</v>
      </c>
      <c r="C86" s="207" t="s">
        <v>664</v>
      </c>
      <c r="D86" s="184">
        <v>3.3333333333333335</v>
      </c>
      <c r="E86" s="174">
        <v>4</v>
      </c>
      <c r="F86" s="185">
        <v>4</v>
      </c>
      <c r="G86" s="185">
        <v>3</v>
      </c>
      <c r="H86" s="185">
        <v>3</v>
      </c>
      <c r="I86" s="185">
        <v>4</v>
      </c>
      <c r="J86" s="185">
        <v>4</v>
      </c>
      <c r="K86" s="186">
        <v>4</v>
      </c>
      <c r="L86" s="201"/>
      <c r="M86" s="202"/>
      <c r="N86" s="202"/>
      <c r="O86" s="202"/>
      <c r="P86" s="203"/>
      <c r="Q86" s="198"/>
      <c r="R86" s="190"/>
      <c r="S86" s="206">
        <v>3.5</v>
      </c>
      <c r="T86" s="206">
        <v>3.5</v>
      </c>
      <c r="U86" s="181"/>
      <c r="V86" s="206">
        <v>3</v>
      </c>
      <c r="W86" s="118">
        <f t="shared" si="8"/>
        <v>3.3333333333333335</v>
      </c>
      <c r="X86" s="206">
        <v>4</v>
      </c>
      <c r="Y86" s="181"/>
      <c r="Z86" s="204"/>
      <c r="AA86" s="190"/>
      <c r="AB86" s="203"/>
      <c r="AC86" s="118">
        <f t="shared" si="9"/>
        <v>4</v>
      </c>
      <c r="AD86" s="206">
        <v>4</v>
      </c>
      <c r="AE86" s="181"/>
      <c r="AF86" s="204"/>
      <c r="AG86" s="204"/>
      <c r="AH86" s="203"/>
      <c r="AI86" s="118">
        <f t="shared" si="10"/>
        <v>4</v>
      </c>
      <c r="AJ86" s="206">
        <v>3</v>
      </c>
      <c r="AK86" s="199"/>
      <c r="AL86" s="190"/>
      <c r="AM86" s="204"/>
      <c r="AN86" s="203"/>
      <c r="AO86" s="118">
        <f t="shared" si="11"/>
        <v>3</v>
      </c>
      <c r="AP86" s="202"/>
      <c r="AQ86" s="206">
        <v>3</v>
      </c>
      <c r="AR86" s="204"/>
      <c r="AS86" s="202"/>
      <c r="AT86" s="203"/>
      <c r="AU86" s="118">
        <f t="shared" si="12"/>
        <v>3</v>
      </c>
      <c r="AV86" s="206">
        <v>4</v>
      </c>
      <c r="AW86" s="190"/>
      <c r="AX86" s="181"/>
      <c r="AY86" s="204"/>
      <c r="AZ86" s="203"/>
      <c r="BA86" s="118">
        <f t="shared" si="13"/>
        <v>4</v>
      </c>
      <c r="BB86" s="204"/>
      <c r="BC86" s="204"/>
      <c r="BD86" s="181"/>
      <c r="BE86" s="206">
        <v>4</v>
      </c>
      <c r="BF86" s="181"/>
      <c r="BG86" s="118">
        <f t="shared" si="14"/>
        <v>4</v>
      </c>
      <c r="BH86" s="199"/>
      <c r="BI86" s="199"/>
      <c r="BJ86" s="204"/>
      <c r="BK86" s="206">
        <v>4</v>
      </c>
      <c r="BL86" s="205"/>
      <c r="BM86" s="118">
        <f t="shared" si="15"/>
        <v>4</v>
      </c>
    </row>
    <row r="87" spans="1:65" ht="15.6" x14ac:dyDescent="0.3">
      <c r="A87" s="3"/>
      <c r="B87" s="171" t="s">
        <v>256</v>
      </c>
      <c r="C87" s="207" t="s">
        <v>257</v>
      </c>
      <c r="D87" s="173">
        <v>4</v>
      </c>
      <c r="E87" s="174">
        <v>4.5</v>
      </c>
      <c r="F87" s="175">
        <v>5</v>
      </c>
      <c r="G87" s="175">
        <v>4</v>
      </c>
      <c r="H87" s="175">
        <v>4</v>
      </c>
      <c r="I87" s="175">
        <v>4</v>
      </c>
      <c r="J87" s="175">
        <v>4.5</v>
      </c>
      <c r="K87" s="176">
        <v>4.5</v>
      </c>
      <c r="L87" s="195"/>
      <c r="M87" s="196"/>
      <c r="N87" s="196"/>
      <c r="O87" s="196"/>
      <c r="P87" s="197"/>
      <c r="Q87" s="198"/>
      <c r="R87" s="190"/>
      <c r="S87" s="206">
        <v>4</v>
      </c>
      <c r="T87" s="206">
        <v>4</v>
      </c>
      <c r="U87" s="181"/>
      <c r="V87" s="206">
        <v>4</v>
      </c>
      <c r="W87" s="118">
        <f t="shared" si="8"/>
        <v>4</v>
      </c>
      <c r="X87" s="206">
        <v>4.5</v>
      </c>
      <c r="Y87" s="181"/>
      <c r="Z87" s="199"/>
      <c r="AA87" s="190"/>
      <c r="AB87" s="197"/>
      <c r="AC87" s="118">
        <f t="shared" si="9"/>
        <v>4.5</v>
      </c>
      <c r="AD87" s="206">
        <v>5</v>
      </c>
      <c r="AE87" s="181"/>
      <c r="AF87" s="199"/>
      <c r="AG87" s="199"/>
      <c r="AH87" s="197"/>
      <c r="AI87" s="118">
        <f t="shared" si="10"/>
        <v>5</v>
      </c>
      <c r="AJ87" s="206">
        <v>4</v>
      </c>
      <c r="AK87" s="199"/>
      <c r="AL87" s="190"/>
      <c r="AM87" s="199"/>
      <c r="AN87" s="197"/>
      <c r="AO87" s="118">
        <f t="shared" si="11"/>
        <v>4</v>
      </c>
      <c r="AP87" s="196"/>
      <c r="AQ87" s="206">
        <v>4</v>
      </c>
      <c r="AR87" s="199"/>
      <c r="AS87" s="196"/>
      <c r="AT87" s="197"/>
      <c r="AU87" s="118">
        <f t="shared" si="12"/>
        <v>4</v>
      </c>
      <c r="AV87" s="206">
        <v>4</v>
      </c>
      <c r="AW87" s="190"/>
      <c r="AX87" s="181"/>
      <c r="AY87" s="199"/>
      <c r="AZ87" s="197"/>
      <c r="BA87" s="118">
        <f t="shared" si="13"/>
        <v>4</v>
      </c>
      <c r="BB87" s="199"/>
      <c r="BC87" s="199"/>
      <c r="BD87" s="181"/>
      <c r="BE87" s="206">
        <v>4.5</v>
      </c>
      <c r="BF87" s="181"/>
      <c r="BG87" s="118">
        <f t="shared" si="14"/>
        <v>4.5</v>
      </c>
      <c r="BH87" s="199"/>
      <c r="BI87" s="199"/>
      <c r="BJ87" s="199"/>
      <c r="BK87" s="206">
        <v>4.5</v>
      </c>
      <c r="BL87" s="200"/>
      <c r="BM87" s="118">
        <f t="shared" si="15"/>
        <v>4.5</v>
      </c>
    </row>
    <row r="88" spans="1:65" ht="15.6" x14ac:dyDescent="0.3">
      <c r="A88" s="3"/>
      <c r="B88" s="171" t="s">
        <v>248</v>
      </c>
      <c r="C88" s="207" t="s">
        <v>249</v>
      </c>
      <c r="D88" s="184">
        <v>4</v>
      </c>
      <c r="E88" s="174">
        <v>3.5</v>
      </c>
      <c r="F88" s="185">
        <v>4</v>
      </c>
      <c r="G88" s="185">
        <v>4</v>
      </c>
      <c r="H88" s="185">
        <v>3</v>
      </c>
      <c r="I88" s="185">
        <v>3.5</v>
      </c>
      <c r="J88" s="185">
        <v>4</v>
      </c>
      <c r="K88" s="186">
        <v>4</v>
      </c>
      <c r="L88" s="201"/>
      <c r="M88" s="202"/>
      <c r="N88" s="202"/>
      <c r="O88" s="202"/>
      <c r="P88" s="203"/>
      <c r="Q88" s="198"/>
      <c r="R88" s="190"/>
      <c r="S88" s="206">
        <v>4</v>
      </c>
      <c r="T88" s="206">
        <v>4</v>
      </c>
      <c r="U88" s="181"/>
      <c r="V88" s="206">
        <v>4</v>
      </c>
      <c r="W88" s="118">
        <f t="shared" si="8"/>
        <v>4</v>
      </c>
      <c r="X88" s="206">
        <v>3.5</v>
      </c>
      <c r="Y88" s="181"/>
      <c r="Z88" s="204"/>
      <c r="AA88" s="190"/>
      <c r="AB88" s="203"/>
      <c r="AC88" s="118">
        <f t="shared" si="9"/>
        <v>3.5</v>
      </c>
      <c r="AD88" s="206">
        <v>4</v>
      </c>
      <c r="AE88" s="181"/>
      <c r="AF88" s="204"/>
      <c r="AG88" s="204"/>
      <c r="AH88" s="203"/>
      <c r="AI88" s="118">
        <f t="shared" si="10"/>
        <v>4</v>
      </c>
      <c r="AJ88" s="206">
        <v>4</v>
      </c>
      <c r="AK88" s="199"/>
      <c r="AL88" s="190"/>
      <c r="AM88" s="204"/>
      <c r="AN88" s="203"/>
      <c r="AO88" s="118">
        <f t="shared" si="11"/>
        <v>4</v>
      </c>
      <c r="AP88" s="202"/>
      <c r="AQ88" s="206">
        <v>3</v>
      </c>
      <c r="AR88" s="204"/>
      <c r="AS88" s="202"/>
      <c r="AT88" s="203"/>
      <c r="AU88" s="118">
        <f t="shared" si="12"/>
        <v>3</v>
      </c>
      <c r="AV88" s="206">
        <v>3.5</v>
      </c>
      <c r="AW88" s="190"/>
      <c r="AX88" s="181"/>
      <c r="AY88" s="204"/>
      <c r="AZ88" s="203"/>
      <c r="BA88" s="118">
        <f t="shared" si="13"/>
        <v>3.5</v>
      </c>
      <c r="BB88" s="204"/>
      <c r="BC88" s="204"/>
      <c r="BD88" s="181"/>
      <c r="BE88" s="206">
        <v>4</v>
      </c>
      <c r="BF88" s="181"/>
      <c r="BG88" s="118">
        <f t="shared" si="14"/>
        <v>4</v>
      </c>
      <c r="BH88" s="199"/>
      <c r="BI88" s="199"/>
      <c r="BJ88" s="204"/>
      <c r="BK88" s="206">
        <v>4</v>
      </c>
      <c r="BL88" s="205"/>
      <c r="BM88" s="118">
        <f t="shared" si="15"/>
        <v>4</v>
      </c>
    </row>
    <row r="89" spans="1:65" ht="28.8" x14ac:dyDescent="0.3">
      <c r="A89" s="3"/>
      <c r="B89" s="171" t="s">
        <v>191</v>
      </c>
      <c r="C89" s="207" t="s">
        <v>665</v>
      </c>
      <c r="D89" s="173">
        <v>3.5</v>
      </c>
      <c r="E89" s="174">
        <v>4</v>
      </c>
      <c r="F89" s="175">
        <v>3</v>
      </c>
      <c r="G89" s="175">
        <v>3</v>
      </c>
      <c r="H89" s="175">
        <v>3</v>
      </c>
      <c r="I89" s="175">
        <v>4</v>
      </c>
      <c r="J89" s="175">
        <v>4</v>
      </c>
      <c r="K89" s="176">
        <v>4</v>
      </c>
      <c r="L89" s="195"/>
      <c r="M89" s="196"/>
      <c r="N89" s="196"/>
      <c r="O89" s="196"/>
      <c r="P89" s="197"/>
      <c r="Q89" s="198"/>
      <c r="R89" s="190"/>
      <c r="S89" s="206">
        <v>3.5</v>
      </c>
      <c r="T89" s="206">
        <v>3.5</v>
      </c>
      <c r="U89" s="181"/>
      <c r="V89" s="206">
        <v>3.5</v>
      </c>
      <c r="W89" s="118">
        <f t="shared" si="8"/>
        <v>3.5</v>
      </c>
      <c r="X89" s="206">
        <v>4</v>
      </c>
      <c r="Y89" s="181"/>
      <c r="Z89" s="199"/>
      <c r="AA89" s="190"/>
      <c r="AB89" s="197"/>
      <c r="AC89" s="118">
        <f t="shared" si="9"/>
        <v>4</v>
      </c>
      <c r="AD89" s="206">
        <v>3</v>
      </c>
      <c r="AE89" s="181"/>
      <c r="AF89" s="199"/>
      <c r="AG89" s="199"/>
      <c r="AH89" s="197"/>
      <c r="AI89" s="118">
        <f t="shared" si="10"/>
        <v>3</v>
      </c>
      <c r="AJ89" s="206">
        <v>3</v>
      </c>
      <c r="AK89" s="199"/>
      <c r="AL89" s="190"/>
      <c r="AM89" s="199"/>
      <c r="AN89" s="197"/>
      <c r="AO89" s="118">
        <f t="shared" si="11"/>
        <v>3</v>
      </c>
      <c r="AP89" s="196"/>
      <c r="AQ89" s="206">
        <v>3</v>
      </c>
      <c r="AR89" s="199"/>
      <c r="AS89" s="196"/>
      <c r="AT89" s="197"/>
      <c r="AU89" s="118">
        <f t="shared" si="12"/>
        <v>3</v>
      </c>
      <c r="AV89" s="206">
        <v>4</v>
      </c>
      <c r="AW89" s="190"/>
      <c r="AX89" s="181"/>
      <c r="AY89" s="199"/>
      <c r="AZ89" s="197"/>
      <c r="BA89" s="118">
        <f t="shared" si="13"/>
        <v>4</v>
      </c>
      <c r="BB89" s="199"/>
      <c r="BC89" s="199"/>
      <c r="BD89" s="181"/>
      <c r="BE89" s="206">
        <v>4</v>
      </c>
      <c r="BF89" s="181"/>
      <c r="BG89" s="118">
        <f t="shared" si="14"/>
        <v>4</v>
      </c>
      <c r="BH89" s="199"/>
      <c r="BI89" s="199"/>
      <c r="BJ89" s="199"/>
      <c r="BK89" s="206">
        <v>4</v>
      </c>
      <c r="BL89" s="200"/>
      <c r="BM89" s="118">
        <f t="shared" si="15"/>
        <v>4</v>
      </c>
    </row>
    <row r="90" spans="1:65" ht="15.6" x14ac:dyDescent="0.3">
      <c r="A90" s="3"/>
      <c r="B90" s="171" t="s">
        <v>266</v>
      </c>
      <c r="C90" s="207" t="s">
        <v>267</v>
      </c>
      <c r="D90" s="184">
        <v>3.5</v>
      </c>
      <c r="E90" s="174">
        <v>4</v>
      </c>
      <c r="F90" s="185">
        <v>2</v>
      </c>
      <c r="G90" s="185">
        <v>3.5</v>
      </c>
      <c r="H90" s="185">
        <v>3</v>
      </c>
      <c r="I90" s="185">
        <v>4</v>
      </c>
      <c r="J90" s="185">
        <v>4</v>
      </c>
      <c r="K90" s="186">
        <v>4</v>
      </c>
      <c r="L90" s="201"/>
      <c r="M90" s="202"/>
      <c r="N90" s="202"/>
      <c r="O90" s="202"/>
      <c r="P90" s="203"/>
      <c r="Q90" s="198"/>
      <c r="R90" s="190"/>
      <c r="S90" s="206">
        <v>3.5</v>
      </c>
      <c r="T90" s="206">
        <v>3.5</v>
      </c>
      <c r="U90" s="181"/>
      <c r="V90" s="206">
        <v>3.5</v>
      </c>
      <c r="W90" s="118">
        <f t="shared" si="8"/>
        <v>3.5</v>
      </c>
      <c r="X90" s="206">
        <v>4</v>
      </c>
      <c r="Y90" s="181"/>
      <c r="Z90" s="204"/>
      <c r="AA90" s="190"/>
      <c r="AB90" s="203"/>
      <c r="AC90" s="118">
        <f t="shared" si="9"/>
        <v>4</v>
      </c>
      <c r="AD90" s="206">
        <v>2</v>
      </c>
      <c r="AE90" s="181"/>
      <c r="AF90" s="204"/>
      <c r="AG90" s="204"/>
      <c r="AH90" s="203"/>
      <c r="AI90" s="118">
        <f t="shared" si="10"/>
        <v>2</v>
      </c>
      <c r="AJ90" s="206">
        <v>3.5</v>
      </c>
      <c r="AK90" s="199"/>
      <c r="AL90" s="190"/>
      <c r="AM90" s="204"/>
      <c r="AN90" s="203"/>
      <c r="AO90" s="118">
        <f t="shared" si="11"/>
        <v>3.5</v>
      </c>
      <c r="AP90" s="202"/>
      <c r="AQ90" s="206">
        <v>3</v>
      </c>
      <c r="AR90" s="204"/>
      <c r="AS90" s="202"/>
      <c r="AT90" s="203"/>
      <c r="AU90" s="118">
        <f t="shared" si="12"/>
        <v>3</v>
      </c>
      <c r="AV90" s="206">
        <v>4</v>
      </c>
      <c r="AW90" s="190"/>
      <c r="AX90" s="181"/>
      <c r="AY90" s="204"/>
      <c r="AZ90" s="203"/>
      <c r="BA90" s="118">
        <f t="shared" si="13"/>
        <v>4</v>
      </c>
      <c r="BB90" s="204"/>
      <c r="BC90" s="204"/>
      <c r="BD90" s="181"/>
      <c r="BE90" s="206">
        <v>4</v>
      </c>
      <c r="BF90" s="181"/>
      <c r="BG90" s="118">
        <f t="shared" si="14"/>
        <v>4</v>
      </c>
      <c r="BH90" s="199"/>
      <c r="BI90" s="199"/>
      <c r="BJ90" s="204"/>
      <c r="BK90" s="206">
        <v>4</v>
      </c>
      <c r="BL90" s="205"/>
      <c r="BM90" s="118">
        <f t="shared" si="15"/>
        <v>4</v>
      </c>
    </row>
    <row r="91" spans="1:65" ht="15.6" x14ac:dyDescent="0.3">
      <c r="A91" s="3"/>
      <c r="B91" s="171" t="s">
        <v>232</v>
      </c>
      <c r="C91" s="207" t="s">
        <v>233</v>
      </c>
      <c r="D91" s="173" t="s">
        <v>563</v>
      </c>
      <c r="E91" s="174">
        <v>0</v>
      </c>
      <c r="F91" s="175">
        <v>5</v>
      </c>
      <c r="G91" s="175">
        <v>0</v>
      </c>
      <c r="H91" s="175">
        <v>0</v>
      </c>
      <c r="I91" s="175">
        <v>0</v>
      </c>
      <c r="J91" s="175">
        <v>0</v>
      </c>
      <c r="K91" s="176">
        <v>0</v>
      </c>
      <c r="L91" s="195"/>
      <c r="M91" s="196"/>
      <c r="N91" s="196"/>
      <c r="O91" s="196"/>
      <c r="P91" s="197"/>
      <c r="Q91" s="198"/>
      <c r="R91" s="190"/>
      <c r="S91" s="206"/>
      <c r="T91" s="183"/>
      <c r="U91" s="181"/>
      <c r="V91" s="206"/>
      <c r="W91" s="118" t="str">
        <f t="shared" si="8"/>
        <v>0</v>
      </c>
      <c r="X91" s="183"/>
      <c r="Y91" s="181"/>
      <c r="Z91" s="199"/>
      <c r="AA91" s="190"/>
      <c r="AB91" s="197"/>
      <c r="AC91" s="118">
        <f t="shared" si="9"/>
        <v>0</v>
      </c>
      <c r="AD91" s="206">
        <v>5</v>
      </c>
      <c r="AE91" s="181"/>
      <c r="AF91" s="199"/>
      <c r="AG91" s="199"/>
      <c r="AH91" s="197"/>
      <c r="AI91" s="118">
        <f t="shared" si="10"/>
        <v>5</v>
      </c>
      <c r="AJ91" s="183"/>
      <c r="AK91" s="199"/>
      <c r="AL91" s="190"/>
      <c r="AM91" s="199"/>
      <c r="AN91" s="197"/>
      <c r="AO91" s="118">
        <f t="shared" si="11"/>
        <v>0</v>
      </c>
      <c r="AP91" s="196"/>
      <c r="AQ91" s="183"/>
      <c r="AR91" s="199"/>
      <c r="AS91" s="196"/>
      <c r="AT91" s="197"/>
      <c r="AU91" s="118">
        <f t="shared" si="12"/>
        <v>0</v>
      </c>
      <c r="AV91" s="183"/>
      <c r="AW91" s="190"/>
      <c r="AX91" s="181"/>
      <c r="AY91" s="199"/>
      <c r="AZ91" s="197"/>
      <c r="BA91" s="118">
        <f t="shared" si="13"/>
        <v>0</v>
      </c>
      <c r="BB91" s="199"/>
      <c r="BC91" s="199"/>
      <c r="BD91" s="181"/>
      <c r="BE91" s="183"/>
      <c r="BF91" s="181"/>
      <c r="BG91" s="118">
        <f t="shared" si="14"/>
        <v>0</v>
      </c>
      <c r="BH91" s="199"/>
      <c r="BI91" s="199"/>
      <c r="BJ91" s="199"/>
      <c r="BK91" s="183"/>
      <c r="BL91" s="200"/>
      <c r="BM91" s="118">
        <f t="shared" si="15"/>
        <v>0</v>
      </c>
    </row>
    <row r="92" spans="1:65" ht="15.6" x14ac:dyDescent="0.3">
      <c r="A92" s="3"/>
      <c r="B92" s="171" t="s">
        <v>171</v>
      </c>
      <c r="C92" s="207" t="s">
        <v>172</v>
      </c>
      <c r="D92" s="184">
        <v>3.6666666666666665</v>
      </c>
      <c r="E92" s="174">
        <v>4</v>
      </c>
      <c r="F92" s="185">
        <v>4</v>
      </c>
      <c r="G92" s="185">
        <v>3</v>
      </c>
      <c r="H92" s="185">
        <v>3.5</v>
      </c>
      <c r="I92" s="185">
        <v>3.5</v>
      </c>
      <c r="J92" s="185">
        <v>4</v>
      </c>
      <c r="K92" s="186">
        <v>3.5</v>
      </c>
      <c r="L92" s="201"/>
      <c r="M92" s="202"/>
      <c r="N92" s="202"/>
      <c r="O92" s="202"/>
      <c r="P92" s="203"/>
      <c r="Q92" s="198"/>
      <c r="R92" s="190"/>
      <c r="S92" s="206">
        <v>4</v>
      </c>
      <c r="T92" s="206">
        <v>3.5</v>
      </c>
      <c r="U92" s="181"/>
      <c r="V92" s="206">
        <v>3.5</v>
      </c>
      <c r="W92" s="118">
        <f t="shared" si="8"/>
        <v>3.6666666666666665</v>
      </c>
      <c r="X92" s="206">
        <v>4</v>
      </c>
      <c r="Y92" s="181"/>
      <c r="Z92" s="204"/>
      <c r="AA92" s="190"/>
      <c r="AB92" s="203"/>
      <c r="AC92" s="118">
        <f t="shared" si="9"/>
        <v>4</v>
      </c>
      <c r="AD92" s="206">
        <v>4</v>
      </c>
      <c r="AE92" s="181"/>
      <c r="AF92" s="204"/>
      <c r="AG92" s="204"/>
      <c r="AH92" s="203"/>
      <c r="AI92" s="118">
        <f t="shared" si="10"/>
        <v>4</v>
      </c>
      <c r="AJ92" s="206">
        <v>3</v>
      </c>
      <c r="AK92" s="199"/>
      <c r="AL92" s="190"/>
      <c r="AM92" s="204"/>
      <c r="AN92" s="203"/>
      <c r="AO92" s="118">
        <f t="shared" si="11"/>
        <v>3</v>
      </c>
      <c r="AP92" s="202"/>
      <c r="AQ92" s="206">
        <v>3.5</v>
      </c>
      <c r="AR92" s="204"/>
      <c r="AS92" s="202"/>
      <c r="AT92" s="203"/>
      <c r="AU92" s="118">
        <f t="shared" si="12"/>
        <v>3.5</v>
      </c>
      <c r="AV92" s="206">
        <v>3.5</v>
      </c>
      <c r="AW92" s="190"/>
      <c r="AX92" s="181"/>
      <c r="AY92" s="204"/>
      <c r="AZ92" s="203"/>
      <c r="BA92" s="118">
        <f t="shared" si="13"/>
        <v>3.5</v>
      </c>
      <c r="BB92" s="204"/>
      <c r="BC92" s="204"/>
      <c r="BD92" s="181"/>
      <c r="BE92" s="206">
        <v>4</v>
      </c>
      <c r="BF92" s="181"/>
      <c r="BG92" s="118">
        <f t="shared" si="14"/>
        <v>4</v>
      </c>
      <c r="BH92" s="199"/>
      <c r="BI92" s="199"/>
      <c r="BJ92" s="204"/>
      <c r="BK92" s="206">
        <v>3.5</v>
      </c>
      <c r="BL92" s="205"/>
      <c r="BM92" s="118">
        <f t="shared" si="15"/>
        <v>3.5</v>
      </c>
    </row>
    <row r="93" spans="1:65" ht="15.6" x14ac:dyDescent="0.3">
      <c r="A93" s="3"/>
      <c r="B93" s="209" t="s">
        <v>181</v>
      </c>
      <c r="C93" s="171" t="s">
        <v>182</v>
      </c>
      <c r="D93" s="173">
        <v>3.3333333333333335</v>
      </c>
      <c r="E93" s="174">
        <v>4</v>
      </c>
      <c r="F93" s="175">
        <v>0</v>
      </c>
      <c r="G93" s="175">
        <v>3.5</v>
      </c>
      <c r="H93" s="175">
        <v>3</v>
      </c>
      <c r="I93" s="175">
        <v>4</v>
      </c>
      <c r="J93" s="175">
        <v>4</v>
      </c>
      <c r="K93" s="176">
        <v>4</v>
      </c>
      <c r="L93" s="195"/>
      <c r="M93" s="196"/>
      <c r="N93" s="196"/>
      <c r="O93" s="196"/>
      <c r="P93" s="197"/>
      <c r="Q93" s="198"/>
      <c r="R93" s="190"/>
      <c r="S93" s="206">
        <v>3.5</v>
      </c>
      <c r="T93" s="206">
        <v>3</v>
      </c>
      <c r="U93" s="181"/>
      <c r="V93" s="206">
        <v>3.5</v>
      </c>
      <c r="W93" s="118">
        <f t="shared" si="8"/>
        <v>3.3333333333333335</v>
      </c>
      <c r="X93" s="206">
        <v>4</v>
      </c>
      <c r="Y93" s="181"/>
      <c r="Z93" s="199"/>
      <c r="AA93" s="190"/>
      <c r="AB93" s="197"/>
      <c r="AC93" s="118">
        <f t="shared" si="9"/>
        <v>4</v>
      </c>
      <c r="AD93" s="183"/>
      <c r="AE93" s="181"/>
      <c r="AF93" s="199"/>
      <c r="AG93" s="199"/>
      <c r="AH93" s="197"/>
      <c r="AI93" s="118">
        <f t="shared" si="10"/>
        <v>0</v>
      </c>
      <c r="AJ93" s="206">
        <v>3.5</v>
      </c>
      <c r="AK93" s="199"/>
      <c r="AL93" s="190"/>
      <c r="AM93" s="199"/>
      <c r="AN93" s="197"/>
      <c r="AO93" s="118">
        <f t="shared" si="11"/>
        <v>3.5</v>
      </c>
      <c r="AP93" s="196"/>
      <c r="AQ93" s="206">
        <v>3</v>
      </c>
      <c r="AR93" s="199"/>
      <c r="AS93" s="196"/>
      <c r="AT93" s="197"/>
      <c r="AU93" s="118">
        <f t="shared" si="12"/>
        <v>3</v>
      </c>
      <c r="AV93" s="206">
        <v>4</v>
      </c>
      <c r="AW93" s="190"/>
      <c r="AX93" s="181"/>
      <c r="AY93" s="199"/>
      <c r="AZ93" s="197"/>
      <c r="BA93" s="118">
        <f t="shared" si="13"/>
        <v>4</v>
      </c>
      <c r="BB93" s="199"/>
      <c r="BC93" s="199"/>
      <c r="BD93" s="181"/>
      <c r="BE93" s="206">
        <v>4</v>
      </c>
      <c r="BF93" s="181"/>
      <c r="BG93" s="118">
        <f t="shared" si="14"/>
        <v>4</v>
      </c>
      <c r="BH93" s="199"/>
      <c r="BI93" s="199"/>
      <c r="BJ93" s="199"/>
      <c r="BK93" s="206">
        <v>4</v>
      </c>
      <c r="BL93" s="200"/>
      <c r="BM93" s="118">
        <f t="shared" si="15"/>
        <v>4</v>
      </c>
    </row>
    <row r="94" spans="1:65" ht="15.6" x14ac:dyDescent="0.3">
      <c r="A94" s="3"/>
      <c r="B94" s="209" t="s">
        <v>187</v>
      </c>
      <c r="C94" s="171" t="s">
        <v>666</v>
      </c>
      <c r="D94" s="184">
        <v>3.8333333333333335</v>
      </c>
      <c r="E94" s="174">
        <v>3.5</v>
      </c>
      <c r="F94" s="185">
        <v>0</v>
      </c>
      <c r="G94" s="185">
        <v>3.5</v>
      </c>
      <c r="H94" s="185">
        <v>4</v>
      </c>
      <c r="I94" s="185">
        <v>4</v>
      </c>
      <c r="J94" s="185">
        <v>4</v>
      </c>
      <c r="K94" s="186">
        <v>4</v>
      </c>
      <c r="L94" s="201"/>
      <c r="M94" s="202"/>
      <c r="N94" s="202"/>
      <c r="O94" s="202"/>
      <c r="P94" s="203"/>
      <c r="Q94" s="198"/>
      <c r="R94" s="190"/>
      <c r="S94" s="206">
        <v>4</v>
      </c>
      <c r="T94" s="206">
        <v>3.5</v>
      </c>
      <c r="U94" s="181"/>
      <c r="V94" s="206">
        <v>4</v>
      </c>
      <c r="W94" s="118">
        <f t="shared" si="8"/>
        <v>3.8333333333333335</v>
      </c>
      <c r="X94" s="206">
        <v>3.5</v>
      </c>
      <c r="Y94" s="181"/>
      <c r="Z94" s="204"/>
      <c r="AA94" s="190"/>
      <c r="AB94" s="203"/>
      <c r="AC94" s="118">
        <f t="shared" si="9"/>
        <v>3.5</v>
      </c>
      <c r="AD94" s="183"/>
      <c r="AE94" s="181"/>
      <c r="AF94" s="204"/>
      <c r="AG94" s="204"/>
      <c r="AH94" s="203"/>
      <c r="AI94" s="118">
        <f t="shared" si="10"/>
        <v>0</v>
      </c>
      <c r="AJ94" s="206">
        <v>3.5</v>
      </c>
      <c r="AK94" s="199"/>
      <c r="AL94" s="190"/>
      <c r="AM94" s="204"/>
      <c r="AN94" s="203"/>
      <c r="AO94" s="118">
        <f t="shared" si="11"/>
        <v>3.5</v>
      </c>
      <c r="AP94" s="202"/>
      <c r="AQ94" s="206">
        <v>4</v>
      </c>
      <c r="AR94" s="204"/>
      <c r="AS94" s="202"/>
      <c r="AT94" s="203"/>
      <c r="AU94" s="118">
        <f t="shared" si="12"/>
        <v>4</v>
      </c>
      <c r="AV94" s="206">
        <v>4</v>
      </c>
      <c r="AW94" s="190"/>
      <c r="AX94" s="181"/>
      <c r="AY94" s="204"/>
      <c r="AZ94" s="203"/>
      <c r="BA94" s="118">
        <f t="shared" si="13"/>
        <v>4</v>
      </c>
      <c r="BB94" s="204"/>
      <c r="BC94" s="204"/>
      <c r="BD94" s="181"/>
      <c r="BE94" s="206">
        <v>4</v>
      </c>
      <c r="BF94" s="181"/>
      <c r="BG94" s="118">
        <f t="shared" si="14"/>
        <v>4</v>
      </c>
      <c r="BH94" s="199"/>
      <c r="BI94" s="199"/>
      <c r="BJ94" s="204"/>
      <c r="BK94" s="206">
        <v>4</v>
      </c>
      <c r="BL94" s="205"/>
      <c r="BM94" s="118">
        <f t="shared" si="15"/>
        <v>4</v>
      </c>
    </row>
    <row r="95" spans="1:65" ht="28.8" x14ac:dyDescent="0.3">
      <c r="A95" s="3"/>
      <c r="B95" s="209" t="s">
        <v>218</v>
      </c>
      <c r="C95" s="171" t="s">
        <v>219</v>
      </c>
      <c r="D95" s="173">
        <v>4.166666666666667</v>
      </c>
      <c r="E95" s="174">
        <v>4</v>
      </c>
      <c r="F95" s="175">
        <v>0</v>
      </c>
      <c r="G95" s="175">
        <v>4</v>
      </c>
      <c r="H95" s="175">
        <v>4</v>
      </c>
      <c r="I95" s="175">
        <v>5</v>
      </c>
      <c r="J95" s="175">
        <v>4.5</v>
      </c>
      <c r="K95" s="176">
        <v>4</v>
      </c>
      <c r="L95" s="195"/>
      <c r="M95" s="196"/>
      <c r="N95" s="196"/>
      <c r="O95" s="196"/>
      <c r="P95" s="197"/>
      <c r="Q95" s="198"/>
      <c r="R95" s="190"/>
      <c r="S95" s="206">
        <v>4</v>
      </c>
      <c r="T95" s="206">
        <v>4.5</v>
      </c>
      <c r="U95" s="181"/>
      <c r="V95" s="206">
        <v>4</v>
      </c>
      <c r="W95" s="118">
        <f t="shared" si="8"/>
        <v>4.166666666666667</v>
      </c>
      <c r="X95" s="206">
        <v>4</v>
      </c>
      <c r="Y95" s="181"/>
      <c r="Z95" s="199"/>
      <c r="AA95" s="190"/>
      <c r="AB95" s="197"/>
      <c r="AC95" s="118">
        <f t="shared" si="9"/>
        <v>4</v>
      </c>
      <c r="AD95" s="183"/>
      <c r="AE95" s="181"/>
      <c r="AF95" s="199"/>
      <c r="AG95" s="199"/>
      <c r="AH95" s="197"/>
      <c r="AI95" s="118">
        <f t="shared" si="10"/>
        <v>0</v>
      </c>
      <c r="AJ95" s="206">
        <v>4</v>
      </c>
      <c r="AK95" s="199"/>
      <c r="AL95" s="190"/>
      <c r="AM95" s="199"/>
      <c r="AN95" s="197"/>
      <c r="AO95" s="118">
        <f t="shared" si="11"/>
        <v>4</v>
      </c>
      <c r="AP95" s="196"/>
      <c r="AQ95" s="206">
        <v>4</v>
      </c>
      <c r="AR95" s="199"/>
      <c r="AS95" s="196"/>
      <c r="AT95" s="197"/>
      <c r="AU95" s="118">
        <f t="shared" si="12"/>
        <v>4</v>
      </c>
      <c r="AV95" s="206">
        <v>5</v>
      </c>
      <c r="AW95" s="190"/>
      <c r="AX95" s="181"/>
      <c r="AY95" s="199"/>
      <c r="AZ95" s="197"/>
      <c r="BA95" s="118">
        <f t="shared" si="13"/>
        <v>5</v>
      </c>
      <c r="BB95" s="199"/>
      <c r="BC95" s="199"/>
      <c r="BD95" s="181"/>
      <c r="BE95" s="206">
        <v>4.5</v>
      </c>
      <c r="BF95" s="181"/>
      <c r="BG95" s="118">
        <f t="shared" si="14"/>
        <v>4.5</v>
      </c>
      <c r="BH95" s="199"/>
      <c r="BI95" s="199"/>
      <c r="BJ95" s="199"/>
      <c r="BK95" s="206">
        <v>4</v>
      </c>
      <c r="BL95" s="200"/>
      <c r="BM95" s="118">
        <f t="shared" si="15"/>
        <v>4</v>
      </c>
    </row>
    <row r="96" spans="1:65" ht="28.8" x14ac:dyDescent="0.3">
      <c r="A96" s="3"/>
      <c r="B96" s="209" t="s">
        <v>238</v>
      </c>
      <c r="C96" s="171" t="s">
        <v>667</v>
      </c>
      <c r="D96" s="184">
        <v>4</v>
      </c>
      <c r="E96" s="174">
        <v>4</v>
      </c>
      <c r="F96" s="185">
        <v>0</v>
      </c>
      <c r="G96" s="185">
        <v>4</v>
      </c>
      <c r="H96" s="185">
        <v>4</v>
      </c>
      <c r="I96" s="185">
        <v>4</v>
      </c>
      <c r="J96" s="185">
        <v>4</v>
      </c>
      <c r="K96" s="186">
        <v>4</v>
      </c>
      <c r="L96" s="201"/>
      <c r="M96" s="202"/>
      <c r="N96" s="202"/>
      <c r="O96" s="202"/>
      <c r="P96" s="203"/>
      <c r="Q96" s="198"/>
      <c r="R96" s="190"/>
      <c r="S96" s="206">
        <v>4</v>
      </c>
      <c r="T96" s="206">
        <v>4</v>
      </c>
      <c r="U96" s="181"/>
      <c r="V96" s="206">
        <v>4</v>
      </c>
      <c r="W96" s="118">
        <f t="shared" si="8"/>
        <v>4</v>
      </c>
      <c r="X96" s="206">
        <v>4</v>
      </c>
      <c r="Y96" s="181"/>
      <c r="Z96" s="204"/>
      <c r="AA96" s="190"/>
      <c r="AB96" s="203"/>
      <c r="AC96" s="118">
        <f t="shared" si="9"/>
        <v>4</v>
      </c>
      <c r="AD96" s="183"/>
      <c r="AE96" s="181"/>
      <c r="AF96" s="204"/>
      <c r="AG96" s="204"/>
      <c r="AH96" s="203"/>
      <c r="AI96" s="118">
        <f t="shared" si="10"/>
        <v>0</v>
      </c>
      <c r="AJ96" s="206">
        <v>4</v>
      </c>
      <c r="AK96" s="199"/>
      <c r="AL96" s="190"/>
      <c r="AM96" s="204"/>
      <c r="AN96" s="203"/>
      <c r="AO96" s="118">
        <f t="shared" si="11"/>
        <v>4</v>
      </c>
      <c r="AP96" s="202"/>
      <c r="AQ96" s="206">
        <v>4</v>
      </c>
      <c r="AR96" s="204"/>
      <c r="AS96" s="202"/>
      <c r="AT96" s="203"/>
      <c r="AU96" s="118">
        <f t="shared" si="12"/>
        <v>4</v>
      </c>
      <c r="AV96" s="206">
        <v>4</v>
      </c>
      <c r="AW96" s="190"/>
      <c r="AX96" s="181"/>
      <c r="AY96" s="204"/>
      <c r="AZ96" s="203"/>
      <c r="BA96" s="118">
        <f t="shared" si="13"/>
        <v>4</v>
      </c>
      <c r="BB96" s="204"/>
      <c r="BC96" s="204"/>
      <c r="BD96" s="181"/>
      <c r="BE96" s="206">
        <v>4</v>
      </c>
      <c r="BF96" s="181"/>
      <c r="BG96" s="118">
        <f t="shared" si="14"/>
        <v>4</v>
      </c>
      <c r="BH96" s="199"/>
      <c r="BI96" s="199"/>
      <c r="BJ96" s="204"/>
      <c r="BK96" s="206">
        <v>4</v>
      </c>
      <c r="BL96" s="205"/>
      <c r="BM96" s="118">
        <f t="shared" si="15"/>
        <v>4</v>
      </c>
    </row>
    <row r="97" spans="1:65" ht="15.6" x14ac:dyDescent="0.3">
      <c r="A97" s="3"/>
      <c r="B97" s="209" t="s">
        <v>228</v>
      </c>
      <c r="C97" s="171" t="s">
        <v>229</v>
      </c>
      <c r="D97" s="173">
        <v>3.1666666666666665</v>
      </c>
      <c r="E97" s="174">
        <v>4</v>
      </c>
      <c r="F97" s="175">
        <v>0</v>
      </c>
      <c r="G97" s="175">
        <v>3.5</v>
      </c>
      <c r="H97" s="175">
        <v>4</v>
      </c>
      <c r="I97" s="175">
        <v>4</v>
      </c>
      <c r="J97" s="175">
        <v>4</v>
      </c>
      <c r="K97" s="176">
        <v>4</v>
      </c>
      <c r="L97" s="195"/>
      <c r="M97" s="196"/>
      <c r="N97" s="196"/>
      <c r="O97" s="196"/>
      <c r="P97" s="197"/>
      <c r="Q97" s="198"/>
      <c r="R97" s="190"/>
      <c r="S97" s="206">
        <v>3.5</v>
      </c>
      <c r="T97" s="206">
        <v>3</v>
      </c>
      <c r="U97" s="181"/>
      <c r="V97" s="206">
        <v>3</v>
      </c>
      <c r="W97" s="118">
        <f t="shared" si="8"/>
        <v>3.1666666666666665</v>
      </c>
      <c r="X97" s="206">
        <v>4</v>
      </c>
      <c r="Y97" s="181"/>
      <c r="Z97" s="199"/>
      <c r="AA97" s="190"/>
      <c r="AB97" s="197"/>
      <c r="AC97" s="118">
        <f t="shared" si="9"/>
        <v>4</v>
      </c>
      <c r="AD97" s="183"/>
      <c r="AE97" s="181"/>
      <c r="AF97" s="199"/>
      <c r="AG97" s="199"/>
      <c r="AH97" s="197"/>
      <c r="AI97" s="118">
        <f t="shared" si="10"/>
        <v>0</v>
      </c>
      <c r="AJ97" s="206">
        <v>3.5</v>
      </c>
      <c r="AK97" s="199"/>
      <c r="AL97" s="190"/>
      <c r="AM97" s="199"/>
      <c r="AN97" s="197"/>
      <c r="AO97" s="118">
        <f t="shared" si="11"/>
        <v>3.5</v>
      </c>
      <c r="AP97" s="196"/>
      <c r="AQ97" s="206">
        <v>4</v>
      </c>
      <c r="AR97" s="199"/>
      <c r="AS97" s="196"/>
      <c r="AT97" s="197"/>
      <c r="AU97" s="118">
        <f t="shared" si="12"/>
        <v>4</v>
      </c>
      <c r="AV97" s="206">
        <v>4</v>
      </c>
      <c r="AW97" s="190"/>
      <c r="AX97" s="181"/>
      <c r="AY97" s="199"/>
      <c r="AZ97" s="197"/>
      <c r="BA97" s="118">
        <f t="shared" si="13"/>
        <v>4</v>
      </c>
      <c r="BB97" s="199"/>
      <c r="BC97" s="199"/>
      <c r="BD97" s="181"/>
      <c r="BE97" s="206">
        <v>4</v>
      </c>
      <c r="BF97" s="181"/>
      <c r="BG97" s="118">
        <f t="shared" si="14"/>
        <v>4</v>
      </c>
      <c r="BH97" s="199"/>
      <c r="BI97" s="199"/>
      <c r="BJ97" s="199"/>
      <c r="BK97" s="206">
        <v>4</v>
      </c>
      <c r="BL97" s="200"/>
      <c r="BM97" s="118">
        <f t="shared" si="15"/>
        <v>4</v>
      </c>
    </row>
    <row r="98" spans="1:65" ht="28.8" x14ac:dyDescent="0.3">
      <c r="A98" s="3"/>
      <c r="B98" s="209" t="s">
        <v>270</v>
      </c>
      <c r="C98" s="171" t="s">
        <v>271</v>
      </c>
      <c r="D98" s="184">
        <v>3.6666666666666665</v>
      </c>
      <c r="E98" s="174">
        <v>4</v>
      </c>
      <c r="F98" s="185">
        <v>0</v>
      </c>
      <c r="G98" s="185">
        <v>3.5</v>
      </c>
      <c r="H98" s="185">
        <v>4</v>
      </c>
      <c r="I98" s="185">
        <v>5</v>
      </c>
      <c r="J98" s="185">
        <v>4</v>
      </c>
      <c r="K98" s="186">
        <v>4</v>
      </c>
      <c r="L98" s="201"/>
      <c r="M98" s="202"/>
      <c r="N98" s="202"/>
      <c r="O98" s="202"/>
      <c r="P98" s="203"/>
      <c r="Q98" s="198"/>
      <c r="R98" s="190"/>
      <c r="S98" s="206">
        <v>4</v>
      </c>
      <c r="T98" s="206">
        <v>3.5</v>
      </c>
      <c r="U98" s="181"/>
      <c r="V98" s="206">
        <v>3.5</v>
      </c>
      <c r="W98" s="118">
        <f t="shared" si="8"/>
        <v>3.6666666666666665</v>
      </c>
      <c r="X98" s="206">
        <v>4</v>
      </c>
      <c r="Y98" s="181"/>
      <c r="Z98" s="204"/>
      <c r="AA98" s="190"/>
      <c r="AB98" s="203"/>
      <c r="AC98" s="118">
        <f t="shared" si="9"/>
        <v>4</v>
      </c>
      <c r="AD98" s="183"/>
      <c r="AE98" s="181"/>
      <c r="AF98" s="204"/>
      <c r="AG98" s="204"/>
      <c r="AH98" s="203"/>
      <c r="AI98" s="118">
        <f t="shared" si="10"/>
        <v>0</v>
      </c>
      <c r="AJ98" s="206">
        <v>3.5</v>
      </c>
      <c r="AK98" s="199"/>
      <c r="AL98" s="190"/>
      <c r="AM98" s="204"/>
      <c r="AN98" s="203"/>
      <c r="AO98" s="118">
        <f t="shared" si="11"/>
        <v>3.5</v>
      </c>
      <c r="AP98" s="202"/>
      <c r="AQ98" s="206">
        <v>4</v>
      </c>
      <c r="AR98" s="204"/>
      <c r="AS98" s="202"/>
      <c r="AT98" s="203"/>
      <c r="AU98" s="118">
        <f t="shared" si="12"/>
        <v>4</v>
      </c>
      <c r="AV98" s="206">
        <v>5</v>
      </c>
      <c r="AW98" s="190"/>
      <c r="AX98" s="181"/>
      <c r="AY98" s="204"/>
      <c r="AZ98" s="203"/>
      <c r="BA98" s="118">
        <f t="shared" si="13"/>
        <v>5</v>
      </c>
      <c r="BB98" s="204"/>
      <c r="BC98" s="204"/>
      <c r="BD98" s="181"/>
      <c r="BE98" s="206">
        <v>4</v>
      </c>
      <c r="BF98" s="181"/>
      <c r="BG98" s="118">
        <f t="shared" si="14"/>
        <v>4</v>
      </c>
      <c r="BH98" s="199"/>
      <c r="BI98" s="199"/>
      <c r="BJ98" s="204"/>
      <c r="BK98" s="206">
        <v>4</v>
      </c>
      <c r="BL98" s="205"/>
      <c r="BM98" s="118">
        <f t="shared" si="15"/>
        <v>4</v>
      </c>
    </row>
    <row r="99" spans="1:65" ht="15.6" x14ac:dyDescent="0.3">
      <c r="A99" s="3"/>
      <c r="B99" s="209" t="s">
        <v>284</v>
      </c>
      <c r="C99" s="171" t="s">
        <v>668</v>
      </c>
      <c r="D99" s="173">
        <v>4.166666666666667</v>
      </c>
      <c r="E99" s="174">
        <v>4.5</v>
      </c>
      <c r="F99" s="175">
        <v>0</v>
      </c>
      <c r="G99" s="175">
        <v>4</v>
      </c>
      <c r="H99" s="175">
        <v>4.5</v>
      </c>
      <c r="I99" s="175">
        <v>4</v>
      </c>
      <c r="J99" s="175">
        <v>4</v>
      </c>
      <c r="K99" s="176">
        <v>4</v>
      </c>
      <c r="L99" s="195"/>
      <c r="M99" s="196"/>
      <c r="N99" s="196"/>
      <c r="O99" s="196"/>
      <c r="P99" s="197"/>
      <c r="Q99" s="198"/>
      <c r="R99" s="190"/>
      <c r="S99" s="183">
        <v>4</v>
      </c>
      <c r="T99" s="183">
        <v>4</v>
      </c>
      <c r="U99" s="181"/>
      <c r="V99" s="183">
        <v>4.5</v>
      </c>
      <c r="W99" s="118">
        <f t="shared" si="8"/>
        <v>4.166666666666667</v>
      </c>
      <c r="X99" s="206">
        <v>4.5</v>
      </c>
      <c r="Y99" s="181"/>
      <c r="Z99" s="199"/>
      <c r="AA99" s="190"/>
      <c r="AB99" s="197"/>
      <c r="AC99" s="118">
        <f t="shared" si="9"/>
        <v>4.5</v>
      </c>
      <c r="AD99" s="183"/>
      <c r="AE99" s="181"/>
      <c r="AF99" s="199"/>
      <c r="AG99" s="199"/>
      <c r="AH99" s="197"/>
      <c r="AI99" s="118">
        <f t="shared" si="10"/>
        <v>0</v>
      </c>
      <c r="AJ99" s="183">
        <v>4</v>
      </c>
      <c r="AK99" s="199"/>
      <c r="AL99" s="190"/>
      <c r="AM99" s="199"/>
      <c r="AN99" s="197"/>
      <c r="AO99" s="118">
        <f t="shared" si="11"/>
        <v>4</v>
      </c>
      <c r="AP99" s="196"/>
      <c r="AQ99" s="183">
        <v>4.5</v>
      </c>
      <c r="AR99" s="199"/>
      <c r="AS99" s="196"/>
      <c r="AT99" s="197"/>
      <c r="AU99" s="118">
        <f t="shared" si="12"/>
        <v>4.5</v>
      </c>
      <c r="AV99" s="210">
        <v>4</v>
      </c>
      <c r="AW99" s="190"/>
      <c r="AX99" s="181"/>
      <c r="AY99" s="199"/>
      <c r="AZ99" s="197"/>
      <c r="BA99" s="118">
        <f t="shared" si="13"/>
        <v>4</v>
      </c>
      <c r="BB99" s="199"/>
      <c r="BC99" s="199"/>
      <c r="BD99" s="181"/>
      <c r="BE99" s="206">
        <v>4</v>
      </c>
      <c r="BF99" s="181"/>
      <c r="BG99" s="118">
        <f t="shared" si="14"/>
        <v>4</v>
      </c>
      <c r="BH99" s="199"/>
      <c r="BI99" s="199"/>
      <c r="BJ99" s="199"/>
      <c r="BK99" s="206">
        <v>4</v>
      </c>
      <c r="BL99" s="200"/>
      <c r="BM99" s="118">
        <f t="shared" si="15"/>
        <v>4</v>
      </c>
    </row>
    <row r="100" spans="1:65" ht="15.6" x14ac:dyDescent="0.3">
      <c r="A100" s="3"/>
      <c r="B100" s="209" t="s">
        <v>204</v>
      </c>
      <c r="C100" s="171" t="s">
        <v>205</v>
      </c>
      <c r="D100" s="184">
        <v>3.1666666666666665</v>
      </c>
      <c r="E100" s="174">
        <v>4</v>
      </c>
      <c r="F100" s="185">
        <v>0</v>
      </c>
      <c r="G100" s="185">
        <v>3.5</v>
      </c>
      <c r="H100" s="185">
        <v>4</v>
      </c>
      <c r="I100" s="185">
        <v>4</v>
      </c>
      <c r="J100" s="185">
        <v>4</v>
      </c>
      <c r="K100" s="186">
        <v>4</v>
      </c>
      <c r="L100" s="201"/>
      <c r="M100" s="202"/>
      <c r="N100" s="202"/>
      <c r="O100" s="202"/>
      <c r="P100" s="203"/>
      <c r="Q100" s="198"/>
      <c r="R100" s="190"/>
      <c r="S100" s="206">
        <v>3</v>
      </c>
      <c r="T100" s="206">
        <v>3</v>
      </c>
      <c r="U100" s="181"/>
      <c r="V100" s="206">
        <v>3.5</v>
      </c>
      <c r="W100" s="118">
        <f t="shared" si="8"/>
        <v>3.1666666666666665</v>
      </c>
      <c r="X100" s="206">
        <v>4</v>
      </c>
      <c r="Y100" s="181"/>
      <c r="Z100" s="204"/>
      <c r="AA100" s="190"/>
      <c r="AB100" s="203"/>
      <c r="AC100" s="118">
        <f t="shared" si="9"/>
        <v>4</v>
      </c>
      <c r="AD100" s="183"/>
      <c r="AE100" s="181"/>
      <c r="AF100" s="204"/>
      <c r="AG100" s="204"/>
      <c r="AH100" s="203"/>
      <c r="AI100" s="118">
        <f t="shared" si="10"/>
        <v>0</v>
      </c>
      <c r="AJ100" s="206">
        <v>3.5</v>
      </c>
      <c r="AK100" s="199"/>
      <c r="AL100" s="190"/>
      <c r="AM100" s="204"/>
      <c r="AN100" s="203"/>
      <c r="AO100" s="118">
        <f t="shared" si="11"/>
        <v>3.5</v>
      </c>
      <c r="AP100" s="202"/>
      <c r="AQ100" s="206">
        <v>4</v>
      </c>
      <c r="AR100" s="204"/>
      <c r="AS100" s="202"/>
      <c r="AT100" s="203"/>
      <c r="AU100" s="118">
        <f t="shared" si="12"/>
        <v>4</v>
      </c>
      <c r="AV100" s="206">
        <v>4</v>
      </c>
      <c r="AW100" s="190"/>
      <c r="AX100" s="181"/>
      <c r="AY100" s="204"/>
      <c r="AZ100" s="203"/>
      <c r="BA100" s="118">
        <f t="shared" si="13"/>
        <v>4</v>
      </c>
      <c r="BB100" s="204"/>
      <c r="BC100" s="204"/>
      <c r="BD100" s="181"/>
      <c r="BE100" s="206">
        <v>4</v>
      </c>
      <c r="BF100" s="181"/>
      <c r="BG100" s="118">
        <f t="shared" si="14"/>
        <v>4</v>
      </c>
      <c r="BH100" s="199"/>
      <c r="BI100" s="199"/>
      <c r="BJ100" s="204"/>
      <c r="BK100" s="206">
        <v>4</v>
      </c>
      <c r="BL100" s="205"/>
      <c r="BM100" s="118">
        <f t="shared" si="15"/>
        <v>4</v>
      </c>
    </row>
    <row r="101" spans="1:65" ht="15.6" x14ac:dyDescent="0.3">
      <c r="A101" s="3"/>
      <c r="B101" s="171" t="s">
        <v>214</v>
      </c>
      <c r="C101" s="171" t="s">
        <v>215</v>
      </c>
      <c r="D101" s="173">
        <v>3.6666666666666665</v>
      </c>
      <c r="E101" s="174">
        <v>4</v>
      </c>
      <c r="F101" s="175">
        <v>0</v>
      </c>
      <c r="G101" s="175">
        <v>3</v>
      </c>
      <c r="H101" s="175">
        <v>3</v>
      </c>
      <c r="I101" s="175">
        <v>4</v>
      </c>
      <c r="J101" s="175">
        <v>0</v>
      </c>
      <c r="K101" s="176">
        <v>4</v>
      </c>
      <c r="L101" s="195"/>
      <c r="M101" s="196"/>
      <c r="N101" s="196"/>
      <c r="O101" s="196"/>
      <c r="P101" s="197"/>
      <c r="Q101" s="198"/>
      <c r="R101" s="199"/>
      <c r="S101" s="206">
        <v>4</v>
      </c>
      <c r="T101" s="206">
        <v>3</v>
      </c>
      <c r="U101" s="199"/>
      <c r="V101" s="206">
        <v>4</v>
      </c>
      <c r="W101" s="118">
        <f t="shared" si="8"/>
        <v>3.6666666666666665</v>
      </c>
      <c r="X101" s="206">
        <v>4</v>
      </c>
      <c r="Y101" s="199"/>
      <c r="Z101" s="199"/>
      <c r="AA101" s="199"/>
      <c r="AB101" s="197"/>
      <c r="AC101" s="118">
        <f t="shared" si="9"/>
        <v>4</v>
      </c>
      <c r="AD101" s="183"/>
      <c r="AE101" s="199"/>
      <c r="AF101" s="199"/>
      <c r="AG101" s="199"/>
      <c r="AH101" s="197"/>
      <c r="AI101" s="118">
        <f t="shared" si="10"/>
        <v>0</v>
      </c>
      <c r="AJ101" s="206">
        <v>3</v>
      </c>
      <c r="AK101" s="199"/>
      <c r="AL101" s="199"/>
      <c r="AM101" s="199"/>
      <c r="AN101" s="197"/>
      <c r="AO101" s="118">
        <f t="shared" si="11"/>
        <v>3</v>
      </c>
      <c r="AP101" s="196"/>
      <c r="AQ101" s="206">
        <v>3</v>
      </c>
      <c r="AR101" s="199"/>
      <c r="AS101" s="196"/>
      <c r="AT101" s="197"/>
      <c r="AU101" s="118">
        <f t="shared" si="12"/>
        <v>3</v>
      </c>
      <c r="AV101" s="206">
        <v>4</v>
      </c>
      <c r="AW101" s="199"/>
      <c r="AX101" s="199"/>
      <c r="AY101" s="199"/>
      <c r="AZ101" s="197"/>
      <c r="BA101" s="118">
        <f t="shared" si="13"/>
        <v>4</v>
      </c>
      <c r="BB101" s="199"/>
      <c r="BC101" s="199"/>
      <c r="BD101" s="199"/>
      <c r="BE101" s="183"/>
      <c r="BF101" s="199"/>
      <c r="BG101" s="118">
        <f t="shared" si="14"/>
        <v>0</v>
      </c>
      <c r="BH101" s="199"/>
      <c r="BI101" s="199"/>
      <c r="BJ101" s="199"/>
      <c r="BK101" s="206">
        <v>4</v>
      </c>
      <c r="BL101" s="200"/>
      <c r="BM101" s="118">
        <f t="shared" si="15"/>
        <v>4</v>
      </c>
    </row>
    <row r="102" spans="1:65" ht="15.6" x14ac:dyDescent="0.3">
      <c r="A102" s="3"/>
      <c r="B102" s="171" t="s">
        <v>208</v>
      </c>
      <c r="C102" s="171" t="s">
        <v>209</v>
      </c>
      <c r="D102" s="184">
        <v>2</v>
      </c>
      <c r="E102" s="174">
        <v>3</v>
      </c>
      <c r="F102" s="185">
        <v>0</v>
      </c>
      <c r="G102" s="185">
        <v>3</v>
      </c>
      <c r="H102" s="185">
        <v>3</v>
      </c>
      <c r="I102" s="185">
        <v>3</v>
      </c>
      <c r="J102" s="185">
        <v>3</v>
      </c>
      <c r="K102" s="186">
        <v>4</v>
      </c>
      <c r="L102" s="201"/>
      <c r="M102" s="202"/>
      <c r="N102" s="202"/>
      <c r="O102" s="202"/>
      <c r="P102" s="203"/>
      <c r="Q102" s="198"/>
      <c r="R102" s="199"/>
      <c r="S102" s="206">
        <v>2</v>
      </c>
      <c r="T102" s="206">
        <v>2</v>
      </c>
      <c r="U102" s="199"/>
      <c r="V102" s="206">
        <v>2</v>
      </c>
      <c r="W102" s="118">
        <f t="shared" si="8"/>
        <v>2</v>
      </c>
      <c r="X102" s="206">
        <v>3</v>
      </c>
      <c r="Y102" s="199"/>
      <c r="Z102" s="204"/>
      <c r="AA102" s="199"/>
      <c r="AB102" s="203"/>
      <c r="AC102" s="118">
        <f t="shared" si="9"/>
        <v>3</v>
      </c>
      <c r="AD102" s="183"/>
      <c r="AE102" s="199"/>
      <c r="AF102" s="204"/>
      <c r="AG102" s="204"/>
      <c r="AH102" s="203"/>
      <c r="AI102" s="118">
        <f t="shared" si="10"/>
        <v>0</v>
      </c>
      <c r="AJ102" s="206">
        <v>3</v>
      </c>
      <c r="AK102" s="199"/>
      <c r="AL102" s="199"/>
      <c r="AM102" s="204"/>
      <c r="AN102" s="203"/>
      <c r="AO102" s="118">
        <f t="shared" si="11"/>
        <v>3</v>
      </c>
      <c r="AP102" s="202"/>
      <c r="AQ102" s="206">
        <v>3</v>
      </c>
      <c r="AR102" s="204"/>
      <c r="AS102" s="202"/>
      <c r="AT102" s="203"/>
      <c r="AU102" s="118">
        <f t="shared" si="12"/>
        <v>3</v>
      </c>
      <c r="AV102" s="206">
        <v>3</v>
      </c>
      <c r="AW102" s="199"/>
      <c r="AX102" s="199"/>
      <c r="AY102" s="204"/>
      <c r="AZ102" s="203"/>
      <c r="BA102" s="118">
        <f t="shared" si="13"/>
        <v>3</v>
      </c>
      <c r="BB102" s="204"/>
      <c r="BC102" s="204"/>
      <c r="BD102" s="199"/>
      <c r="BE102" s="206">
        <v>3</v>
      </c>
      <c r="BF102" s="199"/>
      <c r="BG102" s="118">
        <f t="shared" si="14"/>
        <v>3</v>
      </c>
      <c r="BH102" s="199"/>
      <c r="BI102" s="199"/>
      <c r="BJ102" s="204"/>
      <c r="BK102" s="206">
        <v>4</v>
      </c>
      <c r="BL102" s="205"/>
      <c r="BM102" s="118">
        <f t="shared" si="15"/>
        <v>4</v>
      </c>
    </row>
    <row r="103" spans="1:65" ht="15.6" x14ac:dyDescent="0.3">
      <c r="A103" s="3"/>
      <c r="B103" s="171" t="s">
        <v>212</v>
      </c>
      <c r="C103" s="171" t="s">
        <v>213</v>
      </c>
      <c r="D103" s="173">
        <v>3</v>
      </c>
      <c r="E103" s="174">
        <v>4</v>
      </c>
      <c r="F103" s="175">
        <v>0</v>
      </c>
      <c r="G103" s="175">
        <v>3.5</v>
      </c>
      <c r="H103" s="175">
        <v>3.5</v>
      </c>
      <c r="I103" s="175">
        <v>4</v>
      </c>
      <c r="J103" s="175">
        <v>4</v>
      </c>
      <c r="K103" s="176">
        <v>4</v>
      </c>
      <c r="L103" s="195"/>
      <c r="M103" s="196"/>
      <c r="N103" s="196"/>
      <c r="O103" s="196"/>
      <c r="P103" s="197"/>
      <c r="Q103" s="198"/>
      <c r="R103" s="199"/>
      <c r="S103" s="206">
        <v>3</v>
      </c>
      <c r="T103" s="206">
        <v>3</v>
      </c>
      <c r="U103" s="199"/>
      <c r="V103" s="206">
        <v>3</v>
      </c>
      <c r="W103" s="118">
        <f t="shared" si="8"/>
        <v>3</v>
      </c>
      <c r="X103" s="206">
        <v>4</v>
      </c>
      <c r="Y103" s="199"/>
      <c r="Z103" s="199"/>
      <c r="AA103" s="199"/>
      <c r="AB103" s="197"/>
      <c r="AC103" s="118">
        <f t="shared" si="9"/>
        <v>4</v>
      </c>
      <c r="AD103" s="183"/>
      <c r="AE103" s="199"/>
      <c r="AF103" s="199"/>
      <c r="AG103" s="199"/>
      <c r="AH103" s="197"/>
      <c r="AI103" s="118">
        <f t="shared" si="10"/>
        <v>0</v>
      </c>
      <c r="AJ103" s="206">
        <v>3.5</v>
      </c>
      <c r="AK103" s="199"/>
      <c r="AL103" s="199"/>
      <c r="AM103" s="199"/>
      <c r="AN103" s="197"/>
      <c r="AO103" s="118">
        <f t="shared" si="11"/>
        <v>3.5</v>
      </c>
      <c r="AP103" s="196"/>
      <c r="AQ103" s="206">
        <v>3.5</v>
      </c>
      <c r="AR103" s="199"/>
      <c r="AS103" s="196"/>
      <c r="AT103" s="197"/>
      <c r="AU103" s="118">
        <f t="shared" si="12"/>
        <v>3.5</v>
      </c>
      <c r="AV103" s="206">
        <v>4</v>
      </c>
      <c r="AW103" s="199"/>
      <c r="AX103" s="199"/>
      <c r="AY103" s="199"/>
      <c r="AZ103" s="197"/>
      <c r="BA103" s="118">
        <f t="shared" si="13"/>
        <v>4</v>
      </c>
      <c r="BB103" s="199"/>
      <c r="BC103" s="199"/>
      <c r="BD103" s="199"/>
      <c r="BE103" s="206">
        <v>4</v>
      </c>
      <c r="BF103" s="199"/>
      <c r="BG103" s="118">
        <f t="shared" si="14"/>
        <v>4</v>
      </c>
      <c r="BH103" s="199"/>
      <c r="BI103" s="199"/>
      <c r="BJ103" s="199"/>
      <c r="BK103" s="206">
        <v>4</v>
      </c>
      <c r="BL103" s="200"/>
      <c r="BM103" s="118">
        <f t="shared" si="15"/>
        <v>4</v>
      </c>
    </row>
    <row r="104" spans="1:65" ht="15.6" x14ac:dyDescent="0.3">
      <c r="A104" s="3"/>
      <c r="B104" s="171" t="s">
        <v>278</v>
      </c>
      <c r="C104" s="171" t="s">
        <v>279</v>
      </c>
      <c r="D104" s="184">
        <v>3.3333333333333335</v>
      </c>
      <c r="E104" s="174">
        <v>3.5</v>
      </c>
      <c r="F104" s="185">
        <v>0</v>
      </c>
      <c r="G104" s="185">
        <v>3.5</v>
      </c>
      <c r="H104" s="185">
        <v>4</v>
      </c>
      <c r="I104" s="185">
        <v>4</v>
      </c>
      <c r="J104" s="185">
        <v>4</v>
      </c>
      <c r="K104" s="186">
        <v>4</v>
      </c>
      <c r="L104" s="201"/>
      <c r="M104" s="202"/>
      <c r="N104" s="202"/>
      <c r="O104" s="202"/>
      <c r="P104" s="203"/>
      <c r="Q104" s="198"/>
      <c r="R104" s="199"/>
      <c r="S104" s="206">
        <v>3</v>
      </c>
      <c r="T104" s="206">
        <v>3</v>
      </c>
      <c r="U104" s="199"/>
      <c r="V104" s="206">
        <v>4</v>
      </c>
      <c r="W104" s="118">
        <f t="shared" si="8"/>
        <v>3.3333333333333335</v>
      </c>
      <c r="X104" s="206">
        <v>3.5</v>
      </c>
      <c r="Y104" s="199"/>
      <c r="Z104" s="204"/>
      <c r="AA104" s="199"/>
      <c r="AB104" s="203"/>
      <c r="AC104" s="118">
        <f t="shared" si="9"/>
        <v>3.5</v>
      </c>
      <c r="AD104" s="183"/>
      <c r="AE104" s="199"/>
      <c r="AF104" s="204"/>
      <c r="AG104" s="204"/>
      <c r="AH104" s="203"/>
      <c r="AI104" s="118">
        <f t="shared" si="10"/>
        <v>0</v>
      </c>
      <c r="AJ104" s="206">
        <v>3.5</v>
      </c>
      <c r="AK104" s="199"/>
      <c r="AL104" s="199"/>
      <c r="AM104" s="204"/>
      <c r="AN104" s="203"/>
      <c r="AO104" s="118">
        <f t="shared" si="11"/>
        <v>3.5</v>
      </c>
      <c r="AP104" s="202"/>
      <c r="AQ104" s="206">
        <v>4</v>
      </c>
      <c r="AR104" s="204"/>
      <c r="AS104" s="202"/>
      <c r="AT104" s="203"/>
      <c r="AU104" s="118">
        <f t="shared" si="12"/>
        <v>4</v>
      </c>
      <c r="AV104" s="206">
        <v>4</v>
      </c>
      <c r="AW104" s="199"/>
      <c r="AX104" s="199"/>
      <c r="AY104" s="204"/>
      <c r="AZ104" s="203"/>
      <c r="BA104" s="118">
        <f t="shared" si="13"/>
        <v>4</v>
      </c>
      <c r="BB104" s="204"/>
      <c r="BC104" s="204"/>
      <c r="BD104" s="199"/>
      <c r="BE104" s="206">
        <v>4</v>
      </c>
      <c r="BF104" s="199"/>
      <c r="BG104" s="118">
        <f t="shared" si="14"/>
        <v>4</v>
      </c>
      <c r="BH104" s="199"/>
      <c r="BI104" s="199"/>
      <c r="BJ104" s="204"/>
      <c r="BK104" s="206">
        <v>4</v>
      </c>
      <c r="BL104" s="205"/>
      <c r="BM104" s="118">
        <f t="shared" si="15"/>
        <v>4</v>
      </c>
    </row>
    <row r="105" spans="1:65" ht="15.6" x14ac:dyDescent="0.3">
      <c r="A105" s="3"/>
      <c r="B105" s="171" t="s">
        <v>193</v>
      </c>
      <c r="C105" s="171" t="s">
        <v>669</v>
      </c>
      <c r="D105" s="173">
        <v>3.8333333333333335</v>
      </c>
      <c r="E105" s="174">
        <v>3.5</v>
      </c>
      <c r="F105" s="175">
        <v>0</v>
      </c>
      <c r="G105" s="175">
        <v>3</v>
      </c>
      <c r="H105" s="175">
        <v>3.5</v>
      </c>
      <c r="I105" s="175">
        <v>4</v>
      </c>
      <c r="J105" s="175">
        <v>4</v>
      </c>
      <c r="K105" s="176">
        <v>4</v>
      </c>
      <c r="L105" s="195"/>
      <c r="M105" s="196"/>
      <c r="N105" s="196"/>
      <c r="O105" s="196"/>
      <c r="P105" s="197"/>
      <c r="Q105" s="198"/>
      <c r="R105" s="199"/>
      <c r="S105" s="206">
        <v>4</v>
      </c>
      <c r="T105" s="206">
        <v>3.5</v>
      </c>
      <c r="U105" s="199"/>
      <c r="V105" s="206">
        <v>4</v>
      </c>
      <c r="W105" s="118">
        <f t="shared" si="8"/>
        <v>3.8333333333333335</v>
      </c>
      <c r="X105" s="206">
        <v>3.5</v>
      </c>
      <c r="Y105" s="199"/>
      <c r="Z105" s="199"/>
      <c r="AA105" s="199"/>
      <c r="AB105" s="197"/>
      <c r="AC105" s="118">
        <f t="shared" si="9"/>
        <v>3.5</v>
      </c>
      <c r="AD105" s="183"/>
      <c r="AE105" s="199"/>
      <c r="AF105" s="199"/>
      <c r="AG105" s="199"/>
      <c r="AH105" s="197"/>
      <c r="AI105" s="118">
        <f t="shared" si="10"/>
        <v>0</v>
      </c>
      <c r="AJ105" s="206">
        <v>3</v>
      </c>
      <c r="AK105" s="199"/>
      <c r="AL105" s="199"/>
      <c r="AM105" s="199"/>
      <c r="AN105" s="197"/>
      <c r="AO105" s="118">
        <f t="shared" si="11"/>
        <v>3</v>
      </c>
      <c r="AP105" s="196"/>
      <c r="AQ105" s="206">
        <v>3.5</v>
      </c>
      <c r="AR105" s="199"/>
      <c r="AS105" s="196"/>
      <c r="AT105" s="197"/>
      <c r="AU105" s="118">
        <f t="shared" si="12"/>
        <v>3.5</v>
      </c>
      <c r="AV105" s="206">
        <v>4</v>
      </c>
      <c r="AW105" s="199"/>
      <c r="AX105" s="199"/>
      <c r="AY105" s="199"/>
      <c r="AZ105" s="197"/>
      <c r="BA105" s="118">
        <f t="shared" si="13"/>
        <v>4</v>
      </c>
      <c r="BB105" s="199"/>
      <c r="BC105" s="199"/>
      <c r="BD105" s="199"/>
      <c r="BE105" s="206">
        <v>4</v>
      </c>
      <c r="BF105" s="199"/>
      <c r="BG105" s="118">
        <f t="shared" si="14"/>
        <v>4</v>
      </c>
      <c r="BH105" s="199"/>
      <c r="BI105" s="199"/>
      <c r="BJ105" s="199"/>
      <c r="BK105" s="206">
        <v>4</v>
      </c>
      <c r="BL105" s="200"/>
      <c r="BM105" s="118">
        <f t="shared" si="15"/>
        <v>4</v>
      </c>
    </row>
    <row r="106" spans="1:65" ht="15.6" x14ac:dyDescent="0.3">
      <c r="A106" s="3"/>
      <c r="B106" s="171" t="s">
        <v>161</v>
      </c>
      <c r="C106" s="171" t="s">
        <v>162</v>
      </c>
      <c r="D106" s="184">
        <v>3</v>
      </c>
      <c r="E106" s="174">
        <v>4</v>
      </c>
      <c r="F106" s="185">
        <v>0</v>
      </c>
      <c r="G106" s="185">
        <v>3.5</v>
      </c>
      <c r="H106" s="185">
        <v>4</v>
      </c>
      <c r="I106" s="185">
        <v>4</v>
      </c>
      <c r="J106" s="185">
        <v>4</v>
      </c>
      <c r="K106" s="186">
        <v>4</v>
      </c>
      <c r="L106" s="201"/>
      <c r="M106" s="202"/>
      <c r="N106" s="202"/>
      <c r="O106" s="202"/>
      <c r="P106" s="203"/>
      <c r="Q106" s="198"/>
      <c r="R106" s="199"/>
      <c r="S106" s="206">
        <v>3</v>
      </c>
      <c r="T106" s="206">
        <v>3</v>
      </c>
      <c r="U106" s="199"/>
      <c r="V106" s="206">
        <v>3</v>
      </c>
      <c r="W106" s="118">
        <f t="shared" si="8"/>
        <v>3</v>
      </c>
      <c r="X106" s="206">
        <v>4</v>
      </c>
      <c r="Y106" s="199"/>
      <c r="Z106" s="204"/>
      <c r="AA106" s="199"/>
      <c r="AB106" s="203"/>
      <c r="AC106" s="118">
        <f t="shared" si="9"/>
        <v>4</v>
      </c>
      <c r="AD106" s="183"/>
      <c r="AE106" s="199"/>
      <c r="AF106" s="204"/>
      <c r="AG106" s="204"/>
      <c r="AH106" s="203"/>
      <c r="AI106" s="118">
        <f t="shared" si="10"/>
        <v>0</v>
      </c>
      <c r="AJ106" s="206">
        <v>3.5</v>
      </c>
      <c r="AK106" s="199"/>
      <c r="AL106" s="199"/>
      <c r="AM106" s="204"/>
      <c r="AN106" s="203"/>
      <c r="AO106" s="118">
        <f t="shared" si="11"/>
        <v>3.5</v>
      </c>
      <c r="AP106" s="202"/>
      <c r="AQ106" s="206">
        <v>4</v>
      </c>
      <c r="AR106" s="204"/>
      <c r="AS106" s="202"/>
      <c r="AT106" s="203"/>
      <c r="AU106" s="118">
        <f t="shared" si="12"/>
        <v>4</v>
      </c>
      <c r="AV106" s="206">
        <v>4</v>
      </c>
      <c r="AW106" s="199"/>
      <c r="AX106" s="199"/>
      <c r="AY106" s="204"/>
      <c r="AZ106" s="203"/>
      <c r="BA106" s="118">
        <f t="shared" si="13"/>
        <v>4</v>
      </c>
      <c r="BB106" s="204"/>
      <c r="BC106" s="204"/>
      <c r="BD106" s="199"/>
      <c r="BE106" s="206">
        <v>4</v>
      </c>
      <c r="BF106" s="199"/>
      <c r="BG106" s="118">
        <f t="shared" si="14"/>
        <v>4</v>
      </c>
      <c r="BH106" s="199"/>
      <c r="BI106" s="199"/>
      <c r="BJ106" s="204"/>
      <c r="BK106" s="206">
        <v>4</v>
      </c>
      <c r="BL106" s="205"/>
      <c r="BM106" s="118">
        <f t="shared" si="15"/>
        <v>4</v>
      </c>
    </row>
    <row r="107" spans="1:65" ht="15.6" x14ac:dyDescent="0.3">
      <c r="A107" s="3"/>
      <c r="B107" s="171" t="s">
        <v>177</v>
      </c>
      <c r="C107" s="171" t="s">
        <v>178</v>
      </c>
      <c r="D107" s="173">
        <v>3.8333333333333335</v>
      </c>
      <c r="E107" s="174">
        <v>4</v>
      </c>
      <c r="F107" s="175">
        <v>0</v>
      </c>
      <c r="G107" s="175">
        <v>4</v>
      </c>
      <c r="H107" s="175">
        <v>4</v>
      </c>
      <c r="I107" s="175">
        <v>4</v>
      </c>
      <c r="J107" s="175">
        <v>4</v>
      </c>
      <c r="K107" s="176">
        <v>4</v>
      </c>
      <c r="L107" s="195"/>
      <c r="M107" s="196"/>
      <c r="N107" s="196"/>
      <c r="O107" s="196"/>
      <c r="P107" s="197"/>
      <c r="Q107" s="198"/>
      <c r="R107" s="199"/>
      <c r="S107" s="206">
        <v>3.5</v>
      </c>
      <c r="T107" s="206">
        <v>4</v>
      </c>
      <c r="U107" s="199"/>
      <c r="V107" s="206">
        <v>4</v>
      </c>
      <c r="W107" s="118">
        <f t="shared" si="8"/>
        <v>3.8333333333333335</v>
      </c>
      <c r="X107" s="206">
        <v>4</v>
      </c>
      <c r="Y107" s="199"/>
      <c r="Z107" s="199"/>
      <c r="AA107" s="199"/>
      <c r="AB107" s="197"/>
      <c r="AC107" s="118">
        <f t="shared" si="9"/>
        <v>4</v>
      </c>
      <c r="AD107" s="183"/>
      <c r="AE107" s="199"/>
      <c r="AF107" s="199"/>
      <c r="AG107" s="199"/>
      <c r="AH107" s="197"/>
      <c r="AI107" s="118">
        <f t="shared" si="10"/>
        <v>0</v>
      </c>
      <c r="AJ107" s="206">
        <v>4</v>
      </c>
      <c r="AK107" s="199"/>
      <c r="AL107" s="199"/>
      <c r="AM107" s="199"/>
      <c r="AN107" s="197"/>
      <c r="AO107" s="118">
        <f t="shared" si="11"/>
        <v>4</v>
      </c>
      <c r="AP107" s="196"/>
      <c r="AQ107" s="206">
        <v>4</v>
      </c>
      <c r="AR107" s="199"/>
      <c r="AS107" s="196"/>
      <c r="AT107" s="197"/>
      <c r="AU107" s="118">
        <f t="shared" si="12"/>
        <v>4</v>
      </c>
      <c r="AV107" s="206">
        <v>4</v>
      </c>
      <c r="AW107" s="199"/>
      <c r="AX107" s="199"/>
      <c r="AY107" s="199"/>
      <c r="AZ107" s="197"/>
      <c r="BA107" s="118">
        <f t="shared" si="13"/>
        <v>4</v>
      </c>
      <c r="BB107" s="199"/>
      <c r="BC107" s="199"/>
      <c r="BD107" s="199"/>
      <c r="BE107" s="206">
        <v>4</v>
      </c>
      <c r="BF107" s="199"/>
      <c r="BG107" s="118">
        <f t="shared" si="14"/>
        <v>4</v>
      </c>
      <c r="BH107" s="199"/>
      <c r="BI107" s="199"/>
      <c r="BJ107" s="199"/>
      <c r="BK107" s="206">
        <v>4</v>
      </c>
      <c r="BL107" s="200"/>
      <c r="BM107" s="118">
        <f t="shared" si="15"/>
        <v>4</v>
      </c>
    </row>
    <row r="108" spans="1:65" ht="28.8" x14ac:dyDescent="0.3">
      <c r="A108" s="3"/>
      <c r="B108" s="171" t="s">
        <v>240</v>
      </c>
      <c r="C108" s="171" t="s">
        <v>241</v>
      </c>
      <c r="D108" s="184">
        <v>4</v>
      </c>
      <c r="E108" s="174">
        <v>3</v>
      </c>
      <c r="F108" s="185">
        <v>0</v>
      </c>
      <c r="G108" s="185">
        <v>3.5</v>
      </c>
      <c r="H108" s="185">
        <v>3.5</v>
      </c>
      <c r="I108" s="185">
        <v>3</v>
      </c>
      <c r="J108" s="185">
        <v>4</v>
      </c>
      <c r="K108" s="186">
        <v>4</v>
      </c>
      <c r="L108" s="201"/>
      <c r="M108" s="202"/>
      <c r="N108" s="202"/>
      <c r="O108" s="202"/>
      <c r="P108" s="203"/>
      <c r="Q108" s="198"/>
      <c r="R108" s="199"/>
      <c r="S108" s="206">
        <v>4</v>
      </c>
      <c r="T108" s="206">
        <v>4</v>
      </c>
      <c r="U108" s="199"/>
      <c r="V108" s="206">
        <v>4</v>
      </c>
      <c r="W108" s="118">
        <f t="shared" si="8"/>
        <v>4</v>
      </c>
      <c r="X108" s="206">
        <v>3</v>
      </c>
      <c r="Y108" s="199"/>
      <c r="Z108" s="204"/>
      <c r="AA108" s="199"/>
      <c r="AB108" s="203"/>
      <c r="AC108" s="118">
        <f t="shared" si="9"/>
        <v>3</v>
      </c>
      <c r="AD108" s="183"/>
      <c r="AE108" s="199"/>
      <c r="AF108" s="204"/>
      <c r="AG108" s="204"/>
      <c r="AH108" s="203"/>
      <c r="AI108" s="118">
        <f t="shared" si="10"/>
        <v>0</v>
      </c>
      <c r="AJ108" s="206">
        <v>3.5</v>
      </c>
      <c r="AK108" s="199"/>
      <c r="AL108" s="199"/>
      <c r="AM108" s="204"/>
      <c r="AN108" s="203"/>
      <c r="AO108" s="118">
        <f t="shared" si="11"/>
        <v>3.5</v>
      </c>
      <c r="AP108" s="202"/>
      <c r="AQ108" s="206">
        <v>3.5</v>
      </c>
      <c r="AR108" s="204"/>
      <c r="AS108" s="202"/>
      <c r="AT108" s="203"/>
      <c r="AU108" s="118">
        <f t="shared" si="12"/>
        <v>3.5</v>
      </c>
      <c r="AV108" s="206">
        <v>3</v>
      </c>
      <c r="AW108" s="199"/>
      <c r="AX108" s="199"/>
      <c r="AY108" s="204"/>
      <c r="AZ108" s="203"/>
      <c r="BA108" s="118">
        <f t="shared" si="13"/>
        <v>3</v>
      </c>
      <c r="BB108" s="204"/>
      <c r="BC108" s="204"/>
      <c r="BD108" s="199"/>
      <c r="BE108" s="206">
        <v>4</v>
      </c>
      <c r="BF108" s="199"/>
      <c r="BG108" s="118">
        <f t="shared" si="14"/>
        <v>4</v>
      </c>
      <c r="BH108" s="199"/>
      <c r="BI108" s="199"/>
      <c r="BJ108" s="204"/>
      <c r="BK108" s="206">
        <v>4</v>
      </c>
      <c r="BL108" s="205"/>
      <c r="BM108" s="118">
        <f t="shared" si="15"/>
        <v>4</v>
      </c>
    </row>
    <row r="109" spans="1:65" ht="15.6" x14ac:dyDescent="0.3">
      <c r="A109" s="3"/>
      <c r="B109" s="171" t="s">
        <v>230</v>
      </c>
      <c r="C109" s="171" t="s">
        <v>231</v>
      </c>
      <c r="D109" s="173">
        <v>2</v>
      </c>
      <c r="E109" s="174">
        <v>3</v>
      </c>
      <c r="F109" s="175">
        <v>0</v>
      </c>
      <c r="G109" s="175">
        <v>3</v>
      </c>
      <c r="H109" s="175">
        <v>3</v>
      </c>
      <c r="I109" s="175">
        <v>3</v>
      </c>
      <c r="J109" s="175">
        <v>4</v>
      </c>
      <c r="K109" s="176">
        <v>4</v>
      </c>
      <c r="L109" s="195"/>
      <c r="M109" s="196"/>
      <c r="N109" s="196"/>
      <c r="O109" s="196"/>
      <c r="P109" s="197"/>
      <c r="Q109" s="198"/>
      <c r="R109" s="199"/>
      <c r="S109" s="206">
        <v>2</v>
      </c>
      <c r="T109" s="206">
        <v>2</v>
      </c>
      <c r="U109" s="199"/>
      <c r="V109" s="206">
        <v>2</v>
      </c>
      <c r="W109" s="118">
        <f t="shared" si="8"/>
        <v>2</v>
      </c>
      <c r="X109" s="206">
        <v>3</v>
      </c>
      <c r="Y109" s="199"/>
      <c r="Z109" s="199"/>
      <c r="AA109" s="199"/>
      <c r="AB109" s="197"/>
      <c r="AC109" s="118">
        <f t="shared" si="9"/>
        <v>3</v>
      </c>
      <c r="AD109" s="183"/>
      <c r="AE109" s="199"/>
      <c r="AF109" s="199"/>
      <c r="AG109" s="199"/>
      <c r="AH109" s="197"/>
      <c r="AI109" s="118">
        <f t="shared" si="10"/>
        <v>0</v>
      </c>
      <c r="AJ109" s="206">
        <v>3</v>
      </c>
      <c r="AK109" s="199"/>
      <c r="AL109" s="199"/>
      <c r="AM109" s="199"/>
      <c r="AN109" s="197"/>
      <c r="AO109" s="118">
        <f t="shared" si="11"/>
        <v>3</v>
      </c>
      <c r="AP109" s="196"/>
      <c r="AQ109" s="206">
        <v>3</v>
      </c>
      <c r="AR109" s="199"/>
      <c r="AS109" s="196"/>
      <c r="AT109" s="197"/>
      <c r="AU109" s="118">
        <f t="shared" si="12"/>
        <v>3</v>
      </c>
      <c r="AV109" s="206">
        <v>3</v>
      </c>
      <c r="AW109" s="199"/>
      <c r="AX109" s="199"/>
      <c r="AY109" s="199"/>
      <c r="AZ109" s="197"/>
      <c r="BA109" s="118">
        <f t="shared" si="13"/>
        <v>3</v>
      </c>
      <c r="BB109" s="199"/>
      <c r="BC109" s="199"/>
      <c r="BD109" s="199"/>
      <c r="BE109" s="206">
        <v>4</v>
      </c>
      <c r="BF109" s="199"/>
      <c r="BG109" s="118">
        <f t="shared" si="14"/>
        <v>4</v>
      </c>
      <c r="BH109" s="199"/>
      <c r="BI109" s="199"/>
      <c r="BJ109" s="199"/>
      <c r="BK109" s="206">
        <v>4</v>
      </c>
      <c r="BL109" s="200"/>
      <c r="BM109" s="118">
        <f t="shared" si="15"/>
        <v>4</v>
      </c>
    </row>
    <row r="110" spans="1:65" ht="15.6" x14ac:dyDescent="0.3">
      <c r="A110" s="3"/>
      <c r="B110" s="171" t="s">
        <v>264</v>
      </c>
      <c r="C110" s="171" t="s">
        <v>265</v>
      </c>
      <c r="D110" s="184">
        <v>4</v>
      </c>
      <c r="E110" s="174">
        <v>4</v>
      </c>
      <c r="F110" s="185">
        <v>0</v>
      </c>
      <c r="G110" s="185">
        <v>3.5</v>
      </c>
      <c r="H110" s="185">
        <v>4</v>
      </c>
      <c r="I110" s="185">
        <v>4</v>
      </c>
      <c r="J110" s="185">
        <v>4</v>
      </c>
      <c r="K110" s="186">
        <v>4</v>
      </c>
      <c r="L110" s="201"/>
      <c r="M110" s="202"/>
      <c r="N110" s="202"/>
      <c r="O110" s="202"/>
      <c r="P110" s="203"/>
      <c r="Q110" s="198"/>
      <c r="R110" s="199"/>
      <c r="S110" s="206">
        <v>4</v>
      </c>
      <c r="T110" s="206">
        <v>4</v>
      </c>
      <c r="U110" s="199"/>
      <c r="V110" s="206">
        <v>4</v>
      </c>
      <c r="W110" s="118">
        <f t="shared" si="8"/>
        <v>4</v>
      </c>
      <c r="X110" s="206">
        <v>4</v>
      </c>
      <c r="Y110" s="199"/>
      <c r="Z110" s="204"/>
      <c r="AA110" s="199"/>
      <c r="AB110" s="203"/>
      <c r="AC110" s="118">
        <f t="shared" si="9"/>
        <v>4</v>
      </c>
      <c r="AD110" s="183"/>
      <c r="AE110" s="199"/>
      <c r="AF110" s="204"/>
      <c r="AG110" s="204"/>
      <c r="AH110" s="203"/>
      <c r="AI110" s="118">
        <f t="shared" si="10"/>
        <v>0</v>
      </c>
      <c r="AJ110" s="206">
        <v>3.5</v>
      </c>
      <c r="AK110" s="199"/>
      <c r="AL110" s="199"/>
      <c r="AM110" s="204"/>
      <c r="AN110" s="203"/>
      <c r="AO110" s="118">
        <f t="shared" si="11"/>
        <v>3.5</v>
      </c>
      <c r="AP110" s="202"/>
      <c r="AQ110" s="206">
        <v>4</v>
      </c>
      <c r="AR110" s="204"/>
      <c r="AS110" s="202"/>
      <c r="AT110" s="203"/>
      <c r="AU110" s="118">
        <f t="shared" si="12"/>
        <v>4</v>
      </c>
      <c r="AV110" s="206">
        <v>4</v>
      </c>
      <c r="AW110" s="199"/>
      <c r="AX110" s="199"/>
      <c r="AY110" s="204"/>
      <c r="AZ110" s="203"/>
      <c r="BA110" s="118">
        <f t="shared" si="13"/>
        <v>4</v>
      </c>
      <c r="BB110" s="204"/>
      <c r="BC110" s="204"/>
      <c r="BD110" s="199"/>
      <c r="BE110" s="206">
        <v>4</v>
      </c>
      <c r="BF110" s="199"/>
      <c r="BG110" s="118">
        <f t="shared" si="14"/>
        <v>4</v>
      </c>
      <c r="BH110" s="199"/>
      <c r="BI110" s="199"/>
      <c r="BJ110" s="204"/>
      <c r="BK110" s="206">
        <v>4</v>
      </c>
      <c r="BL110" s="205"/>
      <c r="BM110" s="118">
        <f t="shared" si="15"/>
        <v>4</v>
      </c>
    </row>
    <row r="111" spans="1:65" ht="15.6" x14ac:dyDescent="0.3">
      <c r="A111" s="3"/>
      <c r="B111" s="171" t="s">
        <v>268</v>
      </c>
      <c r="C111" s="171" t="s">
        <v>269</v>
      </c>
      <c r="D111" s="173">
        <v>4</v>
      </c>
      <c r="E111" s="174">
        <v>4</v>
      </c>
      <c r="F111" s="175">
        <v>0</v>
      </c>
      <c r="G111" s="175">
        <v>3.5</v>
      </c>
      <c r="H111" s="175">
        <v>4</v>
      </c>
      <c r="I111" s="175">
        <v>4</v>
      </c>
      <c r="J111" s="175">
        <v>4</v>
      </c>
      <c r="K111" s="176">
        <v>4</v>
      </c>
      <c r="L111" s="195"/>
      <c r="M111" s="196"/>
      <c r="N111" s="196"/>
      <c r="O111" s="196"/>
      <c r="P111" s="197"/>
      <c r="Q111" s="198"/>
      <c r="R111" s="199"/>
      <c r="S111" s="206">
        <v>4</v>
      </c>
      <c r="T111" s="206">
        <v>4</v>
      </c>
      <c r="U111" s="199"/>
      <c r="V111" s="206">
        <v>4</v>
      </c>
      <c r="W111" s="118">
        <f t="shared" si="8"/>
        <v>4</v>
      </c>
      <c r="X111" s="206">
        <v>4</v>
      </c>
      <c r="Y111" s="199"/>
      <c r="Z111" s="199"/>
      <c r="AA111" s="199"/>
      <c r="AB111" s="197"/>
      <c r="AC111" s="118">
        <f t="shared" si="9"/>
        <v>4</v>
      </c>
      <c r="AD111" s="183"/>
      <c r="AE111" s="199"/>
      <c r="AF111" s="199"/>
      <c r="AG111" s="199"/>
      <c r="AH111" s="197"/>
      <c r="AI111" s="118">
        <f t="shared" si="10"/>
        <v>0</v>
      </c>
      <c r="AJ111" s="206">
        <v>3.5</v>
      </c>
      <c r="AK111" s="199"/>
      <c r="AL111" s="199"/>
      <c r="AM111" s="199"/>
      <c r="AN111" s="197"/>
      <c r="AO111" s="118">
        <f t="shared" si="11"/>
        <v>3.5</v>
      </c>
      <c r="AP111" s="196"/>
      <c r="AQ111" s="206">
        <v>4</v>
      </c>
      <c r="AR111" s="199"/>
      <c r="AS111" s="196"/>
      <c r="AT111" s="197"/>
      <c r="AU111" s="118">
        <f t="shared" si="12"/>
        <v>4</v>
      </c>
      <c r="AV111" s="206">
        <v>4</v>
      </c>
      <c r="AW111" s="199"/>
      <c r="AX111" s="199"/>
      <c r="AY111" s="199"/>
      <c r="AZ111" s="197"/>
      <c r="BA111" s="118">
        <f t="shared" si="13"/>
        <v>4</v>
      </c>
      <c r="BB111" s="199"/>
      <c r="BC111" s="199"/>
      <c r="BD111" s="199"/>
      <c r="BE111" s="206">
        <v>4</v>
      </c>
      <c r="BF111" s="199"/>
      <c r="BG111" s="118">
        <f t="shared" si="14"/>
        <v>4</v>
      </c>
      <c r="BH111" s="199"/>
      <c r="BI111" s="199"/>
      <c r="BJ111" s="199"/>
      <c r="BK111" s="206">
        <v>4</v>
      </c>
      <c r="BL111" s="200"/>
      <c r="BM111" s="118">
        <f t="shared" si="15"/>
        <v>4</v>
      </c>
    </row>
    <row r="112" spans="1:65" ht="15.6" x14ac:dyDescent="0.3">
      <c r="A112" s="3"/>
      <c r="B112" s="171" t="s">
        <v>262</v>
      </c>
      <c r="C112" s="171" t="s">
        <v>263</v>
      </c>
      <c r="D112" s="184">
        <v>2</v>
      </c>
      <c r="E112" s="174">
        <v>3</v>
      </c>
      <c r="F112" s="185">
        <v>0</v>
      </c>
      <c r="G112" s="185">
        <v>3</v>
      </c>
      <c r="H112" s="185">
        <v>2</v>
      </c>
      <c r="I112" s="185">
        <v>3</v>
      </c>
      <c r="J112" s="185">
        <v>4</v>
      </c>
      <c r="K112" s="186">
        <v>4</v>
      </c>
      <c r="L112" s="201"/>
      <c r="M112" s="202"/>
      <c r="N112" s="202"/>
      <c r="O112" s="202"/>
      <c r="P112" s="203"/>
      <c r="Q112" s="198"/>
      <c r="R112" s="199"/>
      <c r="S112" s="206">
        <v>2</v>
      </c>
      <c r="T112" s="206">
        <v>2</v>
      </c>
      <c r="U112" s="199"/>
      <c r="V112" s="206">
        <v>2</v>
      </c>
      <c r="W112" s="118">
        <f t="shared" si="8"/>
        <v>2</v>
      </c>
      <c r="X112" s="206">
        <v>3</v>
      </c>
      <c r="Y112" s="199"/>
      <c r="Z112" s="204"/>
      <c r="AA112" s="199"/>
      <c r="AB112" s="203"/>
      <c r="AC112" s="118">
        <f t="shared" si="9"/>
        <v>3</v>
      </c>
      <c r="AD112" s="183"/>
      <c r="AE112" s="199"/>
      <c r="AF112" s="204"/>
      <c r="AG112" s="204"/>
      <c r="AH112" s="203"/>
      <c r="AI112" s="118">
        <f t="shared" si="10"/>
        <v>0</v>
      </c>
      <c r="AJ112" s="206">
        <v>3</v>
      </c>
      <c r="AK112" s="199"/>
      <c r="AL112" s="199"/>
      <c r="AM112" s="204"/>
      <c r="AN112" s="203"/>
      <c r="AO112" s="118">
        <f t="shared" si="11"/>
        <v>3</v>
      </c>
      <c r="AP112" s="202"/>
      <c r="AQ112" s="206">
        <v>2</v>
      </c>
      <c r="AR112" s="204"/>
      <c r="AS112" s="202"/>
      <c r="AT112" s="203"/>
      <c r="AU112" s="118">
        <f t="shared" si="12"/>
        <v>2</v>
      </c>
      <c r="AV112" s="206">
        <v>3</v>
      </c>
      <c r="AW112" s="199"/>
      <c r="AX112" s="199"/>
      <c r="AY112" s="204"/>
      <c r="AZ112" s="203"/>
      <c r="BA112" s="118">
        <f t="shared" si="13"/>
        <v>3</v>
      </c>
      <c r="BB112" s="204"/>
      <c r="BC112" s="204"/>
      <c r="BD112" s="199"/>
      <c r="BE112" s="206">
        <v>4</v>
      </c>
      <c r="BF112" s="199"/>
      <c r="BG112" s="118">
        <f t="shared" si="14"/>
        <v>4</v>
      </c>
      <c r="BH112" s="199"/>
      <c r="BI112" s="199"/>
      <c r="BJ112" s="204"/>
      <c r="BK112" s="206">
        <v>4</v>
      </c>
      <c r="BL112" s="205"/>
      <c r="BM112" s="118">
        <f t="shared" si="15"/>
        <v>4</v>
      </c>
    </row>
    <row r="113" spans="1:65" ht="15.6" x14ac:dyDescent="0.3">
      <c r="A113" s="3"/>
      <c r="B113" s="171" t="s">
        <v>165</v>
      </c>
      <c r="C113" s="171" t="s">
        <v>166</v>
      </c>
      <c r="D113" s="173">
        <v>3</v>
      </c>
      <c r="E113" s="174">
        <v>4</v>
      </c>
      <c r="F113" s="175">
        <v>0</v>
      </c>
      <c r="G113" s="175">
        <v>3</v>
      </c>
      <c r="H113" s="175">
        <v>4</v>
      </c>
      <c r="I113" s="175">
        <v>4</v>
      </c>
      <c r="J113" s="175">
        <v>4</v>
      </c>
      <c r="K113" s="176">
        <v>4</v>
      </c>
      <c r="L113" s="195"/>
      <c r="M113" s="196"/>
      <c r="N113" s="196"/>
      <c r="O113" s="196"/>
      <c r="P113" s="197"/>
      <c r="Q113" s="198"/>
      <c r="R113" s="199"/>
      <c r="S113" s="206">
        <v>3</v>
      </c>
      <c r="T113" s="206">
        <v>3</v>
      </c>
      <c r="U113" s="199"/>
      <c r="V113" s="206">
        <v>3</v>
      </c>
      <c r="W113" s="118">
        <f t="shared" si="8"/>
        <v>3</v>
      </c>
      <c r="X113" s="206">
        <v>4</v>
      </c>
      <c r="Y113" s="199"/>
      <c r="Z113" s="199"/>
      <c r="AA113" s="199"/>
      <c r="AB113" s="197"/>
      <c r="AC113" s="118">
        <f t="shared" si="9"/>
        <v>4</v>
      </c>
      <c r="AD113" s="183"/>
      <c r="AE113" s="199"/>
      <c r="AF113" s="199"/>
      <c r="AG113" s="199"/>
      <c r="AH113" s="197"/>
      <c r="AI113" s="118">
        <f t="shared" si="10"/>
        <v>0</v>
      </c>
      <c r="AJ113" s="206">
        <v>3</v>
      </c>
      <c r="AK113" s="199"/>
      <c r="AL113" s="199"/>
      <c r="AM113" s="199"/>
      <c r="AN113" s="197"/>
      <c r="AO113" s="118">
        <f t="shared" si="11"/>
        <v>3</v>
      </c>
      <c r="AP113" s="196"/>
      <c r="AQ113" s="206">
        <v>4</v>
      </c>
      <c r="AR113" s="199"/>
      <c r="AS113" s="196"/>
      <c r="AT113" s="197"/>
      <c r="AU113" s="118">
        <f t="shared" si="12"/>
        <v>4</v>
      </c>
      <c r="AV113" s="206">
        <v>4</v>
      </c>
      <c r="AW113" s="199"/>
      <c r="AX113" s="199"/>
      <c r="AY113" s="199"/>
      <c r="AZ113" s="197"/>
      <c r="BA113" s="118">
        <f t="shared" si="13"/>
        <v>4</v>
      </c>
      <c r="BB113" s="199"/>
      <c r="BC113" s="199"/>
      <c r="BD113" s="199"/>
      <c r="BE113" s="206">
        <v>4</v>
      </c>
      <c r="BF113" s="199"/>
      <c r="BG113" s="118">
        <f t="shared" si="14"/>
        <v>4</v>
      </c>
      <c r="BH113" s="199"/>
      <c r="BI113" s="199"/>
      <c r="BJ113" s="199"/>
      <c r="BK113" s="206">
        <v>4</v>
      </c>
      <c r="BL113" s="200"/>
      <c r="BM113" s="118">
        <f t="shared" si="15"/>
        <v>4</v>
      </c>
    </row>
    <row r="114" spans="1:65" ht="15.6" x14ac:dyDescent="0.3">
      <c r="A114" s="3"/>
      <c r="B114" s="171" t="s">
        <v>175</v>
      </c>
      <c r="C114" s="171" t="s">
        <v>176</v>
      </c>
      <c r="D114" s="184">
        <v>2</v>
      </c>
      <c r="E114" s="174">
        <v>3</v>
      </c>
      <c r="F114" s="185">
        <v>0</v>
      </c>
      <c r="G114" s="185">
        <v>3</v>
      </c>
      <c r="H114" s="185">
        <v>3</v>
      </c>
      <c r="I114" s="185">
        <v>4</v>
      </c>
      <c r="J114" s="185">
        <v>4</v>
      </c>
      <c r="K114" s="186">
        <v>4</v>
      </c>
      <c r="L114" s="201"/>
      <c r="M114" s="202"/>
      <c r="N114" s="202"/>
      <c r="O114" s="202"/>
      <c r="P114" s="203"/>
      <c r="Q114" s="198"/>
      <c r="R114" s="199"/>
      <c r="S114" s="206">
        <v>2</v>
      </c>
      <c r="T114" s="206">
        <v>2</v>
      </c>
      <c r="U114" s="199"/>
      <c r="V114" s="206">
        <v>2</v>
      </c>
      <c r="W114" s="118">
        <f t="shared" si="8"/>
        <v>2</v>
      </c>
      <c r="X114" s="206">
        <v>3</v>
      </c>
      <c r="Y114" s="199"/>
      <c r="Z114" s="204"/>
      <c r="AA114" s="199"/>
      <c r="AB114" s="203"/>
      <c r="AC114" s="118">
        <f t="shared" si="9"/>
        <v>3</v>
      </c>
      <c r="AD114" s="183"/>
      <c r="AE114" s="199"/>
      <c r="AF114" s="204"/>
      <c r="AG114" s="204"/>
      <c r="AH114" s="203"/>
      <c r="AI114" s="118">
        <f t="shared" si="10"/>
        <v>0</v>
      </c>
      <c r="AJ114" s="206">
        <v>3</v>
      </c>
      <c r="AK114" s="199"/>
      <c r="AL114" s="199"/>
      <c r="AM114" s="204"/>
      <c r="AN114" s="203"/>
      <c r="AO114" s="118">
        <f t="shared" si="11"/>
        <v>3</v>
      </c>
      <c r="AP114" s="202"/>
      <c r="AQ114" s="206">
        <v>3</v>
      </c>
      <c r="AR114" s="204"/>
      <c r="AS114" s="202"/>
      <c r="AT114" s="203"/>
      <c r="AU114" s="118">
        <f t="shared" si="12"/>
        <v>3</v>
      </c>
      <c r="AV114" s="206">
        <v>4</v>
      </c>
      <c r="AW114" s="199"/>
      <c r="AX114" s="199"/>
      <c r="AY114" s="204"/>
      <c r="AZ114" s="203"/>
      <c r="BA114" s="118">
        <f t="shared" si="13"/>
        <v>4</v>
      </c>
      <c r="BB114" s="204"/>
      <c r="BC114" s="204"/>
      <c r="BD114" s="199"/>
      <c r="BE114" s="206">
        <v>4</v>
      </c>
      <c r="BF114" s="199"/>
      <c r="BG114" s="118">
        <f t="shared" si="14"/>
        <v>4</v>
      </c>
      <c r="BH114" s="199"/>
      <c r="BI114" s="199"/>
      <c r="BJ114" s="204"/>
      <c r="BK114" s="206">
        <v>4</v>
      </c>
      <c r="BL114" s="205"/>
      <c r="BM114" s="118">
        <f t="shared" si="15"/>
        <v>4</v>
      </c>
    </row>
    <row r="115" spans="1:65" ht="15.6" x14ac:dyDescent="0.3">
      <c r="A115" s="3"/>
      <c r="B115" s="171" t="s">
        <v>183</v>
      </c>
      <c r="C115" s="171" t="s">
        <v>184</v>
      </c>
      <c r="D115" s="173">
        <v>3.8333333333333335</v>
      </c>
      <c r="E115" s="174">
        <v>4</v>
      </c>
      <c r="F115" s="175">
        <v>0</v>
      </c>
      <c r="G115" s="175">
        <v>4</v>
      </c>
      <c r="H115" s="175">
        <v>4</v>
      </c>
      <c r="I115" s="175">
        <v>4</v>
      </c>
      <c r="J115" s="175">
        <v>4</v>
      </c>
      <c r="K115" s="176">
        <v>4</v>
      </c>
      <c r="L115" s="195"/>
      <c r="M115" s="196"/>
      <c r="N115" s="196"/>
      <c r="O115" s="196"/>
      <c r="P115" s="197"/>
      <c r="Q115" s="198"/>
      <c r="R115" s="199"/>
      <c r="S115" s="206">
        <v>4</v>
      </c>
      <c r="T115" s="206">
        <v>3.5</v>
      </c>
      <c r="U115" s="199"/>
      <c r="V115" s="206">
        <v>4</v>
      </c>
      <c r="W115" s="118">
        <f t="shared" si="8"/>
        <v>3.8333333333333335</v>
      </c>
      <c r="X115" s="206">
        <v>4</v>
      </c>
      <c r="Y115" s="199"/>
      <c r="Z115" s="199"/>
      <c r="AA115" s="199"/>
      <c r="AB115" s="197"/>
      <c r="AC115" s="118">
        <f t="shared" si="9"/>
        <v>4</v>
      </c>
      <c r="AD115" s="183"/>
      <c r="AE115" s="199"/>
      <c r="AF115" s="199"/>
      <c r="AG115" s="199"/>
      <c r="AH115" s="197"/>
      <c r="AI115" s="118">
        <f t="shared" si="10"/>
        <v>0</v>
      </c>
      <c r="AJ115" s="206">
        <v>4</v>
      </c>
      <c r="AK115" s="199"/>
      <c r="AL115" s="199"/>
      <c r="AM115" s="199"/>
      <c r="AN115" s="197"/>
      <c r="AO115" s="118">
        <f t="shared" si="11"/>
        <v>4</v>
      </c>
      <c r="AP115" s="196"/>
      <c r="AQ115" s="206">
        <v>4</v>
      </c>
      <c r="AR115" s="199"/>
      <c r="AS115" s="196"/>
      <c r="AT115" s="197"/>
      <c r="AU115" s="118">
        <f t="shared" si="12"/>
        <v>4</v>
      </c>
      <c r="AV115" s="206">
        <v>4</v>
      </c>
      <c r="AW115" s="199"/>
      <c r="AX115" s="199"/>
      <c r="AY115" s="199"/>
      <c r="AZ115" s="197"/>
      <c r="BA115" s="118">
        <f t="shared" si="13"/>
        <v>4</v>
      </c>
      <c r="BB115" s="199"/>
      <c r="BC115" s="199"/>
      <c r="BD115" s="199"/>
      <c r="BE115" s="206">
        <v>4</v>
      </c>
      <c r="BF115" s="199"/>
      <c r="BG115" s="118">
        <f t="shared" si="14"/>
        <v>4</v>
      </c>
      <c r="BH115" s="199"/>
      <c r="BI115" s="199"/>
      <c r="BJ115" s="199"/>
      <c r="BK115" s="206">
        <v>4</v>
      </c>
      <c r="BL115" s="200"/>
      <c r="BM115" s="118">
        <f t="shared" si="15"/>
        <v>4</v>
      </c>
    </row>
    <row r="116" spans="1:65" ht="15.6" x14ac:dyDescent="0.3">
      <c r="A116" s="3"/>
      <c r="B116" s="171" t="s">
        <v>179</v>
      </c>
      <c r="C116" s="171" t="s">
        <v>670</v>
      </c>
      <c r="D116" s="184">
        <v>2</v>
      </c>
      <c r="E116" s="174">
        <v>3</v>
      </c>
      <c r="F116" s="185">
        <v>0</v>
      </c>
      <c r="G116" s="185">
        <v>3</v>
      </c>
      <c r="H116" s="185">
        <v>3</v>
      </c>
      <c r="I116" s="185">
        <v>3</v>
      </c>
      <c r="J116" s="185">
        <v>4</v>
      </c>
      <c r="K116" s="186">
        <v>4</v>
      </c>
      <c r="L116" s="201"/>
      <c r="M116" s="202"/>
      <c r="N116" s="202"/>
      <c r="O116" s="202"/>
      <c r="P116" s="203"/>
      <c r="Q116" s="198"/>
      <c r="R116" s="199"/>
      <c r="S116" s="206">
        <v>2</v>
      </c>
      <c r="T116" s="206">
        <v>2</v>
      </c>
      <c r="U116" s="199"/>
      <c r="V116" s="206">
        <v>2</v>
      </c>
      <c r="W116" s="118">
        <f t="shared" si="8"/>
        <v>2</v>
      </c>
      <c r="X116" s="206">
        <v>3</v>
      </c>
      <c r="Y116" s="199"/>
      <c r="Z116" s="204"/>
      <c r="AA116" s="199"/>
      <c r="AB116" s="203"/>
      <c r="AC116" s="118">
        <f t="shared" si="9"/>
        <v>3</v>
      </c>
      <c r="AD116" s="183"/>
      <c r="AE116" s="199"/>
      <c r="AF116" s="204"/>
      <c r="AG116" s="204"/>
      <c r="AH116" s="203"/>
      <c r="AI116" s="118">
        <f t="shared" si="10"/>
        <v>0</v>
      </c>
      <c r="AJ116" s="206">
        <v>3</v>
      </c>
      <c r="AK116" s="199"/>
      <c r="AL116" s="199"/>
      <c r="AM116" s="204"/>
      <c r="AN116" s="203"/>
      <c r="AO116" s="118">
        <f t="shared" si="11"/>
        <v>3</v>
      </c>
      <c r="AP116" s="202"/>
      <c r="AQ116" s="206">
        <v>3</v>
      </c>
      <c r="AR116" s="204"/>
      <c r="AS116" s="202"/>
      <c r="AT116" s="203"/>
      <c r="AU116" s="118">
        <f t="shared" si="12"/>
        <v>3</v>
      </c>
      <c r="AV116" s="206">
        <v>3</v>
      </c>
      <c r="AW116" s="199"/>
      <c r="AX116" s="199"/>
      <c r="AY116" s="204"/>
      <c r="AZ116" s="203"/>
      <c r="BA116" s="118">
        <f t="shared" si="13"/>
        <v>3</v>
      </c>
      <c r="BB116" s="204"/>
      <c r="BC116" s="204"/>
      <c r="BD116" s="199"/>
      <c r="BE116" s="206">
        <v>4</v>
      </c>
      <c r="BF116" s="199"/>
      <c r="BG116" s="118">
        <f t="shared" si="14"/>
        <v>4</v>
      </c>
      <c r="BH116" s="199"/>
      <c r="BI116" s="199"/>
      <c r="BJ116" s="204"/>
      <c r="BK116" s="206">
        <v>4</v>
      </c>
      <c r="BL116" s="205"/>
      <c r="BM116" s="118">
        <f t="shared" si="15"/>
        <v>4</v>
      </c>
    </row>
    <row r="117" spans="1:65" ht="28.8" x14ac:dyDescent="0.3">
      <c r="A117" s="3"/>
      <c r="B117" s="171" t="s">
        <v>189</v>
      </c>
      <c r="C117" s="207" t="s">
        <v>671</v>
      </c>
      <c r="D117" s="173">
        <v>3.6666666666666665</v>
      </c>
      <c r="E117" s="174">
        <v>3</v>
      </c>
      <c r="F117" s="175">
        <v>0</v>
      </c>
      <c r="G117" s="175">
        <v>3</v>
      </c>
      <c r="H117" s="175">
        <v>3</v>
      </c>
      <c r="I117" s="175">
        <v>4</v>
      </c>
      <c r="J117" s="175">
        <v>5</v>
      </c>
      <c r="K117" s="176">
        <v>5</v>
      </c>
      <c r="L117" s="195"/>
      <c r="M117" s="196"/>
      <c r="N117" s="196"/>
      <c r="O117" s="196"/>
      <c r="P117" s="197"/>
      <c r="Q117" s="198"/>
      <c r="R117" s="199"/>
      <c r="S117" s="206">
        <v>4</v>
      </c>
      <c r="T117" s="206">
        <v>4</v>
      </c>
      <c r="U117" s="199"/>
      <c r="V117" s="206">
        <v>3</v>
      </c>
      <c r="W117" s="118">
        <f t="shared" si="8"/>
        <v>3.6666666666666665</v>
      </c>
      <c r="X117" s="206">
        <v>3</v>
      </c>
      <c r="Y117" s="199"/>
      <c r="Z117" s="199"/>
      <c r="AA117" s="199"/>
      <c r="AB117" s="197"/>
      <c r="AC117" s="118">
        <f t="shared" si="9"/>
        <v>3</v>
      </c>
      <c r="AD117" s="183"/>
      <c r="AE117" s="199"/>
      <c r="AF117" s="199"/>
      <c r="AG117" s="199"/>
      <c r="AH117" s="197"/>
      <c r="AI117" s="118">
        <f t="shared" si="10"/>
        <v>0</v>
      </c>
      <c r="AJ117" s="206">
        <v>3</v>
      </c>
      <c r="AK117" s="199"/>
      <c r="AL117" s="199"/>
      <c r="AM117" s="199"/>
      <c r="AN117" s="197"/>
      <c r="AO117" s="118">
        <f t="shared" si="11"/>
        <v>3</v>
      </c>
      <c r="AP117" s="196"/>
      <c r="AQ117" s="206">
        <v>3</v>
      </c>
      <c r="AR117" s="199"/>
      <c r="AS117" s="196"/>
      <c r="AT117" s="197"/>
      <c r="AU117" s="118">
        <f t="shared" si="12"/>
        <v>3</v>
      </c>
      <c r="AV117" s="206">
        <v>4</v>
      </c>
      <c r="AW117" s="199"/>
      <c r="AX117" s="199"/>
      <c r="AY117" s="199"/>
      <c r="AZ117" s="197"/>
      <c r="BA117" s="118">
        <f t="shared" si="13"/>
        <v>4</v>
      </c>
      <c r="BB117" s="199"/>
      <c r="BC117" s="199"/>
      <c r="BD117" s="199"/>
      <c r="BE117" s="206">
        <v>5</v>
      </c>
      <c r="BF117" s="199"/>
      <c r="BG117" s="118">
        <f t="shared" si="14"/>
        <v>5</v>
      </c>
      <c r="BH117" s="199"/>
      <c r="BI117" s="199"/>
      <c r="BJ117" s="199"/>
      <c r="BK117" s="206">
        <v>5</v>
      </c>
      <c r="BL117" s="200"/>
      <c r="BM117" s="118">
        <f t="shared" si="15"/>
        <v>5</v>
      </c>
    </row>
    <row r="118" spans="1:65" ht="15.6" x14ac:dyDescent="0.3">
      <c r="A118" s="3"/>
      <c r="B118" s="171" t="s">
        <v>200</v>
      </c>
      <c r="C118" s="207" t="s">
        <v>672</v>
      </c>
      <c r="D118" s="184">
        <v>4.333333333333333</v>
      </c>
      <c r="E118" s="174">
        <v>5</v>
      </c>
      <c r="F118" s="185">
        <v>0</v>
      </c>
      <c r="G118" s="185">
        <v>4</v>
      </c>
      <c r="H118" s="185">
        <v>5</v>
      </c>
      <c r="I118" s="185">
        <v>4</v>
      </c>
      <c r="J118" s="185">
        <v>5</v>
      </c>
      <c r="K118" s="186">
        <v>5</v>
      </c>
      <c r="L118" s="201"/>
      <c r="M118" s="202"/>
      <c r="N118" s="202"/>
      <c r="O118" s="202"/>
      <c r="P118" s="203"/>
      <c r="Q118" s="198"/>
      <c r="R118" s="199"/>
      <c r="S118" s="206">
        <v>5</v>
      </c>
      <c r="T118" s="206">
        <v>5</v>
      </c>
      <c r="U118" s="199"/>
      <c r="V118" s="206">
        <v>3</v>
      </c>
      <c r="W118" s="118">
        <f t="shared" si="8"/>
        <v>4.333333333333333</v>
      </c>
      <c r="X118" s="206">
        <v>5</v>
      </c>
      <c r="Y118" s="199"/>
      <c r="Z118" s="204"/>
      <c r="AA118" s="199"/>
      <c r="AB118" s="203"/>
      <c r="AC118" s="118">
        <f t="shared" si="9"/>
        <v>5</v>
      </c>
      <c r="AD118" s="183"/>
      <c r="AE118" s="199"/>
      <c r="AF118" s="204"/>
      <c r="AG118" s="204"/>
      <c r="AH118" s="203"/>
      <c r="AI118" s="118">
        <f t="shared" si="10"/>
        <v>0</v>
      </c>
      <c r="AJ118" s="206">
        <v>4</v>
      </c>
      <c r="AK118" s="199"/>
      <c r="AL118" s="199"/>
      <c r="AM118" s="204"/>
      <c r="AN118" s="203"/>
      <c r="AO118" s="118">
        <f t="shared" si="11"/>
        <v>4</v>
      </c>
      <c r="AP118" s="202"/>
      <c r="AQ118" s="206">
        <v>5</v>
      </c>
      <c r="AR118" s="204"/>
      <c r="AS118" s="202"/>
      <c r="AT118" s="203"/>
      <c r="AU118" s="118">
        <f t="shared" si="12"/>
        <v>5</v>
      </c>
      <c r="AV118" s="206">
        <v>4</v>
      </c>
      <c r="AW118" s="199"/>
      <c r="AX118" s="199"/>
      <c r="AY118" s="204"/>
      <c r="AZ118" s="203"/>
      <c r="BA118" s="118">
        <f t="shared" si="13"/>
        <v>4</v>
      </c>
      <c r="BB118" s="204"/>
      <c r="BC118" s="204"/>
      <c r="BD118" s="199"/>
      <c r="BE118" s="206">
        <v>5</v>
      </c>
      <c r="BF118" s="199"/>
      <c r="BG118" s="118">
        <f t="shared" si="14"/>
        <v>5</v>
      </c>
      <c r="BH118" s="199"/>
      <c r="BI118" s="199"/>
      <c r="BJ118" s="204"/>
      <c r="BK118" s="206">
        <v>5</v>
      </c>
      <c r="BL118" s="205"/>
      <c r="BM118" s="118">
        <f t="shared" si="15"/>
        <v>5</v>
      </c>
    </row>
    <row r="119" spans="1:65" ht="15.6" x14ac:dyDescent="0.3">
      <c r="A119" s="3"/>
      <c r="B119" s="171" t="s">
        <v>236</v>
      </c>
      <c r="C119" s="207" t="s">
        <v>237</v>
      </c>
      <c r="D119" s="173">
        <v>3.6666666666666665</v>
      </c>
      <c r="E119" s="174">
        <v>4</v>
      </c>
      <c r="F119" s="175">
        <v>0</v>
      </c>
      <c r="G119" s="175">
        <v>3</v>
      </c>
      <c r="H119" s="175">
        <v>3</v>
      </c>
      <c r="I119" s="175">
        <v>3</v>
      </c>
      <c r="J119" s="175">
        <v>5</v>
      </c>
      <c r="K119" s="176">
        <v>4</v>
      </c>
      <c r="L119" s="195"/>
      <c r="M119" s="196"/>
      <c r="N119" s="196"/>
      <c r="O119" s="196"/>
      <c r="P119" s="197"/>
      <c r="Q119" s="198"/>
      <c r="R119" s="199"/>
      <c r="S119" s="206">
        <v>4</v>
      </c>
      <c r="T119" s="206">
        <v>4</v>
      </c>
      <c r="U119" s="199"/>
      <c r="V119" s="206">
        <v>3</v>
      </c>
      <c r="W119" s="118">
        <f t="shared" si="8"/>
        <v>3.6666666666666665</v>
      </c>
      <c r="X119" s="206">
        <v>4</v>
      </c>
      <c r="Y119" s="199"/>
      <c r="Z119" s="199"/>
      <c r="AA119" s="199"/>
      <c r="AB119" s="197"/>
      <c r="AC119" s="118">
        <f t="shared" si="9"/>
        <v>4</v>
      </c>
      <c r="AD119" s="183"/>
      <c r="AE119" s="199"/>
      <c r="AF119" s="199"/>
      <c r="AG119" s="199"/>
      <c r="AH119" s="197"/>
      <c r="AI119" s="118">
        <f t="shared" si="10"/>
        <v>0</v>
      </c>
      <c r="AJ119" s="206">
        <v>3</v>
      </c>
      <c r="AK119" s="199"/>
      <c r="AL119" s="199"/>
      <c r="AM119" s="199"/>
      <c r="AN119" s="197"/>
      <c r="AO119" s="118">
        <f t="shared" si="11"/>
        <v>3</v>
      </c>
      <c r="AP119" s="196"/>
      <c r="AQ119" s="206">
        <v>3</v>
      </c>
      <c r="AR119" s="199"/>
      <c r="AS119" s="196"/>
      <c r="AT119" s="197"/>
      <c r="AU119" s="118">
        <f t="shared" si="12"/>
        <v>3</v>
      </c>
      <c r="AV119" s="206">
        <v>3</v>
      </c>
      <c r="AW119" s="199"/>
      <c r="AX119" s="199"/>
      <c r="AY119" s="199"/>
      <c r="AZ119" s="197"/>
      <c r="BA119" s="118">
        <f t="shared" si="13"/>
        <v>3</v>
      </c>
      <c r="BB119" s="199"/>
      <c r="BC119" s="199"/>
      <c r="BD119" s="199"/>
      <c r="BE119" s="206">
        <v>5</v>
      </c>
      <c r="BF119" s="199"/>
      <c r="BG119" s="118">
        <f t="shared" si="14"/>
        <v>5</v>
      </c>
      <c r="BH119" s="199"/>
      <c r="BI119" s="199"/>
      <c r="BJ119" s="199"/>
      <c r="BK119" s="206">
        <v>4</v>
      </c>
      <c r="BL119" s="200"/>
      <c r="BM119" s="118">
        <f t="shared" si="15"/>
        <v>4</v>
      </c>
    </row>
    <row r="120" spans="1:65" ht="15.6" x14ac:dyDescent="0.3">
      <c r="A120" s="3"/>
      <c r="B120" s="171" t="s">
        <v>286</v>
      </c>
      <c r="C120" s="207" t="s">
        <v>287</v>
      </c>
      <c r="D120" s="184">
        <v>3.3333333333333335</v>
      </c>
      <c r="E120" s="174">
        <v>4</v>
      </c>
      <c r="F120" s="185">
        <v>0</v>
      </c>
      <c r="G120" s="185">
        <v>3</v>
      </c>
      <c r="H120" s="185">
        <v>3</v>
      </c>
      <c r="I120" s="185">
        <v>4</v>
      </c>
      <c r="J120" s="185">
        <v>0</v>
      </c>
      <c r="K120" s="186">
        <v>5</v>
      </c>
      <c r="L120" s="201"/>
      <c r="M120" s="202"/>
      <c r="N120" s="202"/>
      <c r="O120" s="202"/>
      <c r="P120" s="203"/>
      <c r="Q120" s="198"/>
      <c r="R120" s="199"/>
      <c r="S120" s="206">
        <v>4</v>
      </c>
      <c r="T120" s="206">
        <v>3</v>
      </c>
      <c r="U120" s="199"/>
      <c r="V120" s="206">
        <v>3</v>
      </c>
      <c r="W120" s="118">
        <f t="shared" si="8"/>
        <v>3.3333333333333335</v>
      </c>
      <c r="X120" s="206">
        <v>4</v>
      </c>
      <c r="Y120" s="199"/>
      <c r="Z120" s="204"/>
      <c r="AA120" s="199"/>
      <c r="AB120" s="203"/>
      <c r="AC120" s="118">
        <f t="shared" si="9"/>
        <v>4</v>
      </c>
      <c r="AD120" s="183"/>
      <c r="AE120" s="199"/>
      <c r="AF120" s="204"/>
      <c r="AG120" s="204"/>
      <c r="AH120" s="203"/>
      <c r="AI120" s="118">
        <f t="shared" si="10"/>
        <v>0</v>
      </c>
      <c r="AJ120" s="206">
        <v>3</v>
      </c>
      <c r="AK120" s="199"/>
      <c r="AL120" s="199"/>
      <c r="AM120" s="204"/>
      <c r="AN120" s="203"/>
      <c r="AO120" s="118">
        <f t="shared" si="11"/>
        <v>3</v>
      </c>
      <c r="AP120" s="202"/>
      <c r="AQ120" s="206">
        <v>3</v>
      </c>
      <c r="AR120" s="204"/>
      <c r="AS120" s="202"/>
      <c r="AT120" s="203"/>
      <c r="AU120" s="118">
        <f t="shared" si="12"/>
        <v>3</v>
      </c>
      <c r="AV120" s="206">
        <v>4</v>
      </c>
      <c r="AW120" s="199"/>
      <c r="AX120" s="199"/>
      <c r="AY120" s="204"/>
      <c r="AZ120" s="203"/>
      <c r="BA120" s="118">
        <f t="shared" si="13"/>
        <v>4</v>
      </c>
      <c r="BB120" s="204"/>
      <c r="BC120" s="204"/>
      <c r="BD120" s="199"/>
      <c r="BE120" s="183"/>
      <c r="BF120" s="199"/>
      <c r="BG120" s="118">
        <f t="shared" si="14"/>
        <v>0</v>
      </c>
      <c r="BH120" s="199"/>
      <c r="BI120" s="199"/>
      <c r="BJ120" s="204"/>
      <c r="BK120" s="206">
        <v>5</v>
      </c>
      <c r="BL120" s="205"/>
      <c r="BM120" s="118">
        <f t="shared" si="15"/>
        <v>5</v>
      </c>
    </row>
    <row r="121" spans="1:65" ht="28.8" x14ac:dyDescent="0.3">
      <c r="A121" s="3"/>
      <c r="B121" s="171" t="s">
        <v>206</v>
      </c>
      <c r="C121" s="207" t="s">
        <v>207</v>
      </c>
      <c r="D121" s="173">
        <v>5</v>
      </c>
      <c r="E121" s="174">
        <v>5</v>
      </c>
      <c r="F121" s="175">
        <v>0</v>
      </c>
      <c r="G121" s="175">
        <v>4</v>
      </c>
      <c r="H121" s="175">
        <v>4</v>
      </c>
      <c r="I121" s="175">
        <v>4</v>
      </c>
      <c r="J121" s="175">
        <v>5</v>
      </c>
      <c r="K121" s="176">
        <v>5</v>
      </c>
      <c r="L121" s="195"/>
      <c r="M121" s="196"/>
      <c r="N121" s="196"/>
      <c r="O121" s="196"/>
      <c r="P121" s="197"/>
      <c r="Q121" s="198"/>
      <c r="R121" s="199"/>
      <c r="S121" s="206">
        <v>5</v>
      </c>
      <c r="T121" s="206">
        <v>5</v>
      </c>
      <c r="U121" s="199"/>
      <c r="V121" s="206">
        <v>5</v>
      </c>
      <c r="W121" s="118">
        <f t="shared" si="8"/>
        <v>5</v>
      </c>
      <c r="X121" s="206">
        <v>5</v>
      </c>
      <c r="Y121" s="199"/>
      <c r="Z121" s="199"/>
      <c r="AA121" s="199"/>
      <c r="AB121" s="197"/>
      <c r="AC121" s="118">
        <f t="shared" si="9"/>
        <v>5</v>
      </c>
      <c r="AD121" s="183"/>
      <c r="AE121" s="199"/>
      <c r="AF121" s="199"/>
      <c r="AG121" s="199"/>
      <c r="AH121" s="197"/>
      <c r="AI121" s="118">
        <f t="shared" si="10"/>
        <v>0</v>
      </c>
      <c r="AJ121" s="206">
        <v>4</v>
      </c>
      <c r="AK121" s="199"/>
      <c r="AL121" s="199"/>
      <c r="AM121" s="199"/>
      <c r="AN121" s="197"/>
      <c r="AO121" s="118">
        <f t="shared" si="11"/>
        <v>4</v>
      </c>
      <c r="AP121" s="196"/>
      <c r="AQ121" s="206">
        <v>4</v>
      </c>
      <c r="AR121" s="199"/>
      <c r="AS121" s="196"/>
      <c r="AT121" s="197"/>
      <c r="AU121" s="118">
        <f t="shared" si="12"/>
        <v>4</v>
      </c>
      <c r="AV121" s="206">
        <v>4</v>
      </c>
      <c r="AW121" s="199"/>
      <c r="AX121" s="199"/>
      <c r="AY121" s="199"/>
      <c r="AZ121" s="197"/>
      <c r="BA121" s="118">
        <f t="shared" si="13"/>
        <v>4</v>
      </c>
      <c r="BB121" s="199"/>
      <c r="BC121" s="199"/>
      <c r="BD121" s="199"/>
      <c r="BE121" s="206">
        <v>5</v>
      </c>
      <c r="BF121" s="199"/>
      <c r="BG121" s="118">
        <f t="shared" si="14"/>
        <v>5</v>
      </c>
      <c r="BH121" s="199"/>
      <c r="BI121" s="199"/>
      <c r="BJ121" s="199"/>
      <c r="BK121" s="206">
        <v>5</v>
      </c>
      <c r="BL121" s="200"/>
      <c r="BM121" s="118">
        <f t="shared" si="15"/>
        <v>5</v>
      </c>
    </row>
    <row r="122" spans="1:65" ht="15.6" x14ac:dyDescent="0.3">
      <c r="A122" s="3"/>
      <c r="B122" s="171" t="s">
        <v>220</v>
      </c>
      <c r="C122" s="207" t="s">
        <v>221</v>
      </c>
      <c r="D122" s="184">
        <v>2.6666666666666665</v>
      </c>
      <c r="E122" s="174">
        <v>5</v>
      </c>
      <c r="F122" s="185">
        <v>0</v>
      </c>
      <c r="G122" s="185">
        <v>2</v>
      </c>
      <c r="H122" s="185">
        <v>4</v>
      </c>
      <c r="I122" s="185">
        <v>5</v>
      </c>
      <c r="J122" s="185">
        <v>5</v>
      </c>
      <c r="K122" s="186">
        <v>5</v>
      </c>
      <c r="L122" s="201"/>
      <c r="M122" s="202"/>
      <c r="N122" s="202"/>
      <c r="O122" s="202"/>
      <c r="P122" s="203"/>
      <c r="Q122" s="198"/>
      <c r="R122" s="199"/>
      <c r="S122" s="206">
        <v>3</v>
      </c>
      <c r="T122" s="206">
        <v>2</v>
      </c>
      <c r="U122" s="199"/>
      <c r="V122" s="206">
        <v>3</v>
      </c>
      <c r="W122" s="118">
        <f t="shared" si="8"/>
        <v>2.6666666666666665</v>
      </c>
      <c r="X122" s="206">
        <v>5</v>
      </c>
      <c r="Y122" s="199"/>
      <c r="Z122" s="204"/>
      <c r="AA122" s="199"/>
      <c r="AB122" s="203"/>
      <c r="AC122" s="118">
        <f t="shared" si="9"/>
        <v>5</v>
      </c>
      <c r="AD122" s="183"/>
      <c r="AE122" s="199"/>
      <c r="AF122" s="204"/>
      <c r="AG122" s="204"/>
      <c r="AH122" s="203"/>
      <c r="AI122" s="118">
        <f t="shared" si="10"/>
        <v>0</v>
      </c>
      <c r="AJ122" s="206">
        <v>2</v>
      </c>
      <c r="AK122" s="199"/>
      <c r="AL122" s="199"/>
      <c r="AM122" s="204"/>
      <c r="AN122" s="203"/>
      <c r="AO122" s="118">
        <f t="shared" si="11"/>
        <v>2</v>
      </c>
      <c r="AP122" s="202"/>
      <c r="AQ122" s="206">
        <v>4</v>
      </c>
      <c r="AR122" s="204"/>
      <c r="AS122" s="202"/>
      <c r="AT122" s="203"/>
      <c r="AU122" s="118">
        <f t="shared" si="12"/>
        <v>4</v>
      </c>
      <c r="AV122" s="206">
        <v>5</v>
      </c>
      <c r="AW122" s="199"/>
      <c r="AX122" s="199"/>
      <c r="AY122" s="204"/>
      <c r="AZ122" s="203"/>
      <c r="BA122" s="118">
        <f t="shared" si="13"/>
        <v>5</v>
      </c>
      <c r="BB122" s="204"/>
      <c r="BC122" s="204"/>
      <c r="BD122" s="199"/>
      <c r="BE122" s="206">
        <v>5</v>
      </c>
      <c r="BF122" s="199"/>
      <c r="BG122" s="118">
        <f t="shared" si="14"/>
        <v>5</v>
      </c>
      <c r="BH122" s="199"/>
      <c r="BI122" s="199"/>
      <c r="BJ122" s="204"/>
      <c r="BK122" s="206">
        <v>5</v>
      </c>
      <c r="BL122" s="205"/>
      <c r="BM122" s="118">
        <f t="shared" si="15"/>
        <v>5</v>
      </c>
    </row>
    <row r="123" spans="1:65" ht="15.6" x14ac:dyDescent="0.3">
      <c r="A123" s="3"/>
      <c r="B123" s="171" t="s">
        <v>222</v>
      </c>
      <c r="C123" s="207" t="s">
        <v>223</v>
      </c>
      <c r="D123" s="173">
        <v>4.666666666666667</v>
      </c>
      <c r="E123" s="174">
        <v>3</v>
      </c>
      <c r="F123" s="175">
        <v>0</v>
      </c>
      <c r="G123" s="175">
        <v>3</v>
      </c>
      <c r="H123" s="175">
        <v>4</v>
      </c>
      <c r="I123" s="175">
        <v>3</v>
      </c>
      <c r="J123" s="175">
        <v>5</v>
      </c>
      <c r="K123" s="176">
        <v>5</v>
      </c>
      <c r="L123" s="195"/>
      <c r="M123" s="196"/>
      <c r="N123" s="196"/>
      <c r="O123" s="196"/>
      <c r="P123" s="197"/>
      <c r="Q123" s="198"/>
      <c r="R123" s="199"/>
      <c r="S123" s="206">
        <v>5</v>
      </c>
      <c r="T123" s="206">
        <v>5</v>
      </c>
      <c r="U123" s="199"/>
      <c r="V123" s="206">
        <v>4</v>
      </c>
      <c r="W123" s="118">
        <f t="shared" si="8"/>
        <v>4.666666666666667</v>
      </c>
      <c r="X123" s="206">
        <v>3</v>
      </c>
      <c r="Y123" s="199"/>
      <c r="Z123" s="199"/>
      <c r="AA123" s="199"/>
      <c r="AB123" s="197"/>
      <c r="AC123" s="118">
        <f t="shared" si="9"/>
        <v>3</v>
      </c>
      <c r="AD123" s="183"/>
      <c r="AE123" s="199"/>
      <c r="AF123" s="199"/>
      <c r="AG123" s="199"/>
      <c r="AH123" s="197"/>
      <c r="AI123" s="118">
        <f t="shared" si="10"/>
        <v>0</v>
      </c>
      <c r="AJ123" s="206">
        <v>3</v>
      </c>
      <c r="AK123" s="199"/>
      <c r="AL123" s="199"/>
      <c r="AM123" s="199"/>
      <c r="AN123" s="197"/>
      <c r="AO123" s="118">
        <f t="shared" si="11"/>
        <v>3</v>
      </c>
      <c r="AP123" s="196"/>
      <c r="AQ123" s="206">
        <v>4</v>
      </c>
      <c r="AR123" s="199"/>
      <c r="AS123" s="196"/>
      <c r="AT123" s="197"/>
      <c r="AU123" s="118">
        <f t="shared" si="12"/>
        <v>4</v>
      </c>
      <c r="AV123" s="206">
        <v>3</v>
      </c>
      <c r="AW123" s="199"/>
      <c r="AX123" s="199"/>
      <c r="AY123" s="199"/>
      <c r="AZ123" s="197"/>
      <c r="BA123" s="118">
        <f t="shared" si="13"/>
        <v>3</v>
      </c>
      <c r="BB123" s="199"/>
      <c r="BC123" s="199"/>
      <c r="BD123" s="199"/>
      <c r="BE123" s="206">
        <v>5</v>
      </c>
      <c r="BF123" s="199"/>
      <c r="BG123" s="118">
        <f t="shared" si="14"/>
        <v>5</v>
      </c>
      <c r="BH123" s="199"/>
      <c r="BI123" s="199"/>
      <c r="BJ123" s="199"/>
      <c r="BK123" s="206">
        <v>5</v>
      </c>
      <c r="BL123" s="200"/>
      <c r="BM123" s="118">
        <f t="shared" si="15"/>
        <v>5</v>
      </c>
    </row>
    <row r="124" spans="1:65" ht="15.6" x14ac:dyDescent="0.3">
      <c r="A124" s="3"/>
      <c r="B124" s="171" t="s">
        <v>224</v>
      </c>
      <c r="C124" s="207" t="s">
        <v>225</v>
      </c>
      <c r="D124" s="184">
        <v>5</v>
      </c>
      <c r="E124" s="174">
        <v>4</v>
      </c>
      <c r="F124" s="185">
        <v>0</v>
      </c>
      <c r="G124" s="185">
        <v>4</v>
      </c>
      <c r="H124" s="185">
        <v>5</v>
      </c>
      <c r="I124" s="185">
        <v>4</v>
      </c>
      <c r="J124" s="185">
        <v>5</v>
      </c>
      <c r="K124" s="186">
        <v>5</v>
      </c>
      <c r="L124" s="201"/>
      <c r="M124" s="202"/>
      <c r="N124" s="202"/>
      <c r="O124" s="202"/>
      <c r="P124" s="203"/>
      <c r="Q124" s="198"/>
      <c r="R124" s="199"/>
      <c r="S124" s="206">
        <v>5</v>
      </c>
      <c r="T124" s="206">
        <v>5</v>
      </c>
      <c r="U124" s="199"/>
      <c r="V124" s="206">
        <v>5</v>
      </c>
      <c r="W124" s="118">
        <f t="shared" si="8"/>
        <v>5</v>
      </c>
      <c r="X124" s="206">
        <v>4</v>
      </c>
      <c r="Y124" s="199"/>
      <c r="Z124" s="204"/>
      <c r="AA124" s="199"/>
      <c r="AB124" s="203"/>
      <c r="AC124" s="118">
        <f t="shared" si="9"/>
        <v>4</v>
      </c>
      <c r="AD124" s="183"/>
      <c r="AE124" s="199"/>
      <c r="AF124" s="204"/>
      <c r="AG124" s="204"/>
      <c r="AH124" s="203"/>
      <c r="AI124" s="118">
        <f t="shared" si="10"/>
        <v>0</v>
      </c>
      <c r="AJ124" s="206">
        <v>4</v>
      </c>
      <c r="AK124" s="199"/>
      <c r="AL124" s="199"/>
      <c r="AM124" s="204"/>
      <c r="AN124" s="203"/>
      <c r="AO124" s="118">
        <f t="shared" si="11"/>
        <v>4</v>
      </c>
      <c r="AP124" s="202"/>
      <c r="AQ124" s="206">
        <v>5</v>
      </c>
      <c r="AR124" s="204"/>
      <c r="AS124" s="202"/>
      <c r="AT124" s="203"/>
      <c r="AU124" s="118">
        <f t="shared" si="12"/>
        <v>5</v>
      </c>
      <c r="AV124" s="206">
        <v>4</v>
      </c>
      <c r="AW124" s="199"/>
      <c r="AX124" s="199"/>
      <c r="AY124" s="204"/>
      <c r="AZ124" s="203"/>
      <c r="BA124" s="118">
        <f t="shared" si="13"/>
        <v>4</v>
      </c>
      <c r="BB124" s="204"/>
      <c r="BC124" s="204"/>
      <c r="BD124" s="199"/>
      <c r="BE124" s="206">
        <v>5</v>
      </c>
      <c r="BF124" s="199"/>
      <c r="BG124" s="118">
        <f t="shared" si="14"/>
        <v>5</v>
      </c>
      <c r="BH124" s="199"/>
      <c r="BI124" s="199"/>
      <c r="BJ124" s="204"/>
      <c r="BK124" s="206">
        <v>5</v>
      </c>
      <c r="BL124" s="205"/>
      <c r="BM124" s="118">
        <f t="shared" si="15"/>
        <v>5</v>
      </c>
    </row>
    <row r="125" spans="1:65" ht="15.6" x14ac:dyDescent="0.3">
      <c r="A125" s="3"/>
      <c r="B125" s="171" t="s">
        <v>226</v>
      </c>
      <c r="C125" s="171" t="s">
        <v>227</v>
      </c>
      <c r="D125" s="173">
        <v>5</v>
      </c>
      <c r="E125" s="174">
        <v>5</v>
      </c>
      <c r="F125" s="175">
        <v>0</v>
      </c>
      <c r="G125" s="175">
        <v>4</v>
      </c>
      <c r="H125" s="175">
        <v>5</v>
      </c>
      <c r="I125" s="175">
        <v>4</v>
      </c>
      <c r="J125" s="175">
        <v>5</v>
      </c>
      <c r="K125" s="176">
        <v>5</v>
      </c>
      <c r="L125" s="195"/>
      <c r="M125" s="196"/>
      <c r="N125" s="196"/>
      <c r="O125" s="196"/>
      <c r="P125" s="197"/>
      <c r="Q125" s="198"/>
      <c r="R125" s="199"/>
      <c r="S125" s="206">
        <v>5</v>
      </c>
      <c r="T125" s="206">
        <v>5</v>
      </c>
      <c r="U125" s="199"/>
      <c r="V125" s="206">
        <v>5</v>
      </c>
      <c r="W125" s="118">
        <f t="shared" si="8"/>
        <v>5</v>
      </c>
      <c r="X125" s="206">
        <v>5</v>
      </c>
      <c r="Y125" s="199"/>
      <c r="Z125" s="199"/>
      <c r="AA125" s="199"/>
      <c r="AB125" s="197"/>
      <c r="AC125" s="118">
        <f t="shared" si="9"/>
        <v>5</v>
      </c>
      <c r="AD125" s="183"/>
      <c r="AE125" s="199"/>
      <c r="AF125" s="199"/>
      <c r="AG125" s="199"/>
      <c r="AH125" s="197"/>
      <c r="AI125" s="118">
        <f t="shared" si="10"/>
        <v>0</v>
      </c>
      <c r="AJ125" s="206">
        <v>4</v>
      </c>
      <c r="AK125" s="199"/>
      <c r="AL125" s="199"/>
      <c r="AM125" s="199"/>
      <c r="AN125" s="197"/>
      <c r="AO125" s="118">
        <f t="shared" si="11"/>
        <v>4</v>
      </c>
      <c r="AP125" s="196"/>
      <c r="AQ125" s="206">
        <v>5</v>
      </c>
      <c r="AR125" s="199"/>
      <c r="AS125" s="196"/>
      <c r="AT125" s="197"/>
      <c r="AU125" s="118">
        <f t="shared" si="12"/>
        <v>5</v>
      </c>
      <c r="AV125" s="206">
        <v>4</v>
      </c>
      <c r="AW125" s="199"/>
      <c r="AX125" s="199"/>
      <c r="AY125" s="199"/>
      <c r="AZ125" s="197"/>
      <c r="BA125" s="118">
        <f t="shared" si="13"/>
        <v>4</v>
      </c>
      <c r="BB125" s="199"/>
      <c r="BC125" s="199"/>
      <c r="BD125" s="199"/>
      <c r="BE125" s="206">
        <v>5</v>
      </c>
      <c r="BF125" s="199"/>
      <c r="BG125" s="118">
        <f t="shared" si="14"/>
        <v>5</v>
      </c>
      <c r="BH125" s="199"/>
      <c r="BI125" s="199"/>
      <c r="BJ125" s="199"/>
      <c r="BK125" s="206">
        <v>5</v>
      </c>
      <c r="BL125" s="200"/>
      <c r="BM125" s="118">
        <f t="shared" si="15"/>
        <v>5</v>
      </c>
    </row>
    <row r="126" spans="1:65" ht="15.6" x14ac:dyDescent="0.3">
      <c r="A126" s="3"/>
      <c r="B126" s="171" t="s">
        <v>202</v>
      </c>
      <c r="C126" s="171" t="s">
        <v>203</v>
      </c>
      <c r="D126" s="184">
        <v>4.666666666666667</v>
      </c>
      <c r="E126" s="174">
        <v>4</v>
      </c>
      <c r="F126" s="185">
        <v>0</v>
      </c>
      <c r="G126" s="185">
        <v>4</v>
      </c>
      <c r="H126" s="185">
        <v>5</v>
      </c>
      <c r="I126" s="185">
        <v>4</v>
      </c>
      <c r="J126" s="185">
        <v>5</v>
      </c>
      <c r="K126" s="186">
        <v>5</v>
      </c>
      <c r="L126" s="201"/>
      <c r="M126" s="202"/>
      <c r="N126" s="202"/>
      <c r="O126" s="202"/>
      <c r="P126" s="203"/>
      <c r="Q126" s="198"/>
      <c r="R126" s="199"/>
      <c r="S126" s="206">
        <v>5</v>
      </c>
      <c r="T126" s="206">
        <v>5</v>
      </c>
      <c r="U126" s="199"/>
      <c r="V126" s="206">
        <v>4</v>
      </c>
      <c r="W126" s="118">
        <f t="shared" si="8"/>
        <v>4.666666666666667</v>
      </c>
      <c r="X126" s="206">
        <v>4</v>
      </c>
      <c r="Y126" s="199"/>
      <c r="Z126" s="204"/>
      <c r="AA126" s="199"/>
      <c r="AB126" s="203"/>
      <c r="AC126" s="118">
        <f t="shared" si="9"/>
        <v>4</v>
      </c>
      <c r="AD126" s="183"/>
      <c r="AE126" s="199"/>
      <c r="AF126" s="204"/>
      <c r="AG126" s="204"/>
      <c r="AH126" s="203"/>
      <c r="AI126" s="118">
        <f t="shared" si="10"/>
        <v>0</v>
      </c>
      <c r="AJ126" s="206">
        <v>4</v>
      </c>
      <c r="AK126" s="199"/>
      <c r="AL126" s="199"/>
      <c r="AM126" s="204"/>
      <c r="AN126" s="203"/>
      <c r="AO126" s="118">
        <f t="shared" si="11"/>
        <v>4</v>
      </c>
      <c r="AP126" s="202"/>
      <c r="AQ126" s="206">
        <v>5</v>
      </c>
      <c r="AR126" s="204"/>
      <c r="AS126" s="202"/>
      <c r="AT126" s="203"/>
      <c r="AU126" s="118">
        <f t="shared" si="12"/>
        <v>5</v>
      </c>
      <c r="AV126" s="206">
        <v>4</v>
      </c>
      <c r="AW126" s="199"/>
      <c r="AX126" s="199"/>
      <c r="AY126" s="204"/>
      <c r="AZ126" s="203"/>
      <c r="BA126" s="118">
        <f t="shared" si="13"/>
        <v>4</v>
      </c>
      <c r="BB126" s="204"/>
      <c r="BC126" s="204"/>
      <c r="BD126" s="199"/>
      <c r="BE126" s="206">
        <v>5</v>
      </c>
      <c r="BF126" s="199"/>
      <c r="BG126" s="118">
        <f t="shared" si="14"/>
        <v>5</v>
      </c>
      <c r="BH126" s="199"/>
      <c r="BI126" s="199"/>
      <c r="BJ126" s="204"/>
      <c r="BK126" s="206">
        <v>5</v>
      </c>
      <c r="BL126" s="205"/>
      <c r="BM126" s="118">
        <f t="shared" si="15"/>
        <v>5</v>
      </c>
    </row>
    <row r="127" spans="1:65" ht="15.6" x14ac:dyDescent="0.3">
      <c r="A127" s="3"/>
      <c r="B127" s="171" t="s">
        <v>244</v>
      </c>
      <c r="C127" s="171" t="s">
        <v>245</v>
      </c>
      <c r="D127" s="192">
        <v>5</v>
      </c>
      <c r="E127" s="174">
        <v>5</v>
      </c>
      <c r="F127" s="193">
        <v>0</v>
      </c>
      <c r="G127" s="193">
        <v>5</v>
      </c>
      <c r="H127" s="193">
        <v>5</v>
      </c>
      <c r="I127" s="193">
        <v>4</v>
      </c>
      <c r="J127" s="193">
        <v>5</v>
      </c>
      <c r="K127" s="194">
        <v>5</v>
      </c>
      <c r="S127" s="206">
        <v>5</v>
      </c>
      <c r="T127" s="206">
        <v>5</v>
      </c>
      <c r="V127" s="206">
        <v>5</v>
      </c>
      <c r="W127" s="118">
        <f t="shared" si="8"/>
        <v>5</v>
      </c>
      <c r="X127" s="206">
        <v>5</v>
      </c>
      <c r="AC127" s="118">
        <f t="shared" si="9"/>
        <v>5</v>
      </c>
      <c r="AD127" s="183"/>
      <c r="AI127" s="118">
        <f t="shared" si="10"/>
        <v>0</v>
      </c>
      <c r="AJ127" s="206">
        <v>5</v>
      </c>
      <c r="AO127" s="118">
        <f t="shared" si="11"/>
        <v>5</v>
      </c>
      <c r="AQ127" s="206">
        <v>5</v>
      </c>
      <c r="AU127" s="118">
        <f t="shared" si="12"/>
        <v>5</v>
      </c>
      <c r="AV127" s="206">
        <v>4</v>
      </c>
      <c r="BA127" s="118">
        <f t="shared" si="13"/>
        <v>4</v>
      </c>
      <c r="BE127" s="206">
        <v>5</v>
      </c>
      <c r="BG127" s="118">
        <f t="shared" si="14"/>
        <v>5</v>
      </c>
      <c r="BK127" s="206">
        <v>5</v>
      </c>
      <c r="BM127" s="118">
        <f t="shared" si="15"/>
        <v>5</v>
      </c>
    </row>
    <row r="128" spans="1:65" ht="28.8" x14ac:dyDescent="0.3">
      <c r="A128" s="3"/>
      <c r="B128" s="171" t="s">
        <v>250</v>
      </c>
      <c r="C128" s="171" t="s">
        <v>251</v>
      </c>
      <c r="D128" s="173">
        <v>2.6666666666666665</v>
      </c>
      <c r="E128" s="174">
        <v>3</v>
      </c>
      <c r="F128" s="175">
        <v>0</v>
      </c>
      <c r="G128" s="175">
        <v>5</v>
      </c>
      <c r="H128" s="175">
        <v>3</v>
      </c>
      <c r="I128" s="175">
        <v>3</v>
      </c>
      <c r="J128" s="175">
        <v>5</v>
      </c>
      <c r="K128" s="176">
        <v>4</v>
      </c>
      <c r="L128" s="195"/>
      <c r="M128" s="196"/>
      <c r="N128" s="196"/>
      <c r="O128" s="196"/>
      <c r="P128" s="197"/>
      <c r="Q128" s="198"/>
      <c r="R128" s="178"/>
      <c r="S128" s="206">
        <v>3</v>
      </c>
      <c r="T128" s="206">
        <v>3</v>
      </c>
      <c r="U128" s="180"/>
      <c r="V128" s="206">
        <v>2</v>
      </c>
      <c r="W128" s="118">
        <f t="shared" si="8"/>
        <v>2.6666666666666665</v>
      </c>
      <c r="X128" s="206">
        <v>3</v>
      </c>
      <c r="Y128" s="181"/>
      <c r="Z128" s="197"/>
      <c r="AA128" s="181"/>
      <c r="AB128" s="197"/>
      <c r="AC128" s="118">
        <f t="shared" si="9"/>
        <v>3</v>
      </c>
      <c r="AD128" s="183"/>
      <c r="AE128" s="182"/>
      <c r="AF128" s="197"/>
      <c r="AG128" s="197"/>
      <c r="AH128" s="197"/>
      <c r="AI128" s="118">
        <f t="shared" si="10"/>
        <v>0</v>
      </c>
      <c r="AJ128" s="206">
        <v>5</v>
      </c>
      <c r="AK128" s="199"/>
      <c r="AL128" s="181"/>
      <c r="AM128" s="197"/>
      <c r="AN128" s="197"/>
      <c r="AO128" s="118">
        <f t="shared" si="11"/>
        <v>5</v>
      </c>
      <c r="AP128" s="196"/>
      <c r="AQ128" s="206">
        <v>3</v>
      </c>
      <c r="AR128" s="197"/>
      <c r="AS128" s="196"/>
      <c r="AT128" s="197"/>
      <c r="AU128" s="118">
        <f t="shared" si="12"/>
        <v>3</v>
      </c>
      <c r="AV128" s="206">
        <v>3</v>
      </c>
      <c r="AW128" s="182"/>
      <c r="AX128" s="182"/>
      <c r="AY128" s="197"/>
      <c r="AZ128" s="197"/>
      <c r="BA128" s="118">
        <f t="shared" si="13"/>
        <v>3</v>
      </c>
      <c r="BB128" s="197"/>
      <c r="BC128" s="197"/>
      <c r="BD128" s="182"/>
      <c r="BE128" s="206">
        <v>5</v>
      </c>
      <c r="BF128" s="181"/>
      <c r="BG128" s="118">
        <f t="shared" si="14"/>
        <v>5</v>
      </c>
      <c r="BH128" s="199"/>
      <c r="BI128" s="199"/>
      <c r="BJ128" s="197"/>
      <c r="BK128" s="206">
        <v>4</v>
      </c>
      <c r="BL128" s="200"/>
      <c r="BM128" s="118">
        <f t="shared" si="15"/>
        <v>4</v>
      </c>
    </row>
    <row r="129" spans="1:65" ht="15.6" x14ac:dyDescent="0.3">
      <c r="A129" s="3"/>
      <c r="B129" s="171" t="s">
        <v>252</v>
      </c>
      <c r="C129" s="171" t="s">
        <v>253</v>
      </c>
      <c r="D129" s="184">
        <v>2.6666666666666665</v>
      </c>
      <c r="E129" s="174">
        <v>3</v>
      </c>
      <c r="F129" s="185">
        <v>0</v>
      </c>
      <c r="G129" s="185">
        <v>3</v>
      </c>
      <c r="H129" s="185">
        <v>3</v>
      </c>
      <c r="I129" s="185">
        <v>3</v>
      </c>
      <c r="J129" s="185">
        <v>2</v>
      </c>
      <c r="K129" s="186">
        <v>2</v>
      </c>
      <c r="L129" s="201"/>
      <c r="M129" s="202"/>
      <c r="N129" s="202"/>
      <c r="O129" s="202"/>
      <c r="P129" s="203"/>
      <c r="Q129" s="198"/>
      <c r="R129" s="178"/>
      <c r="S129" s="206">
        <v>3</v>
      </c>
      <c r="T129" s="206">
        <v>3</v>
      </c>
      <c r="U129" s="180"/>
      <c r="V129" s="206">
        <v>2</v>
      </c>
      <c r="W129" s="118">
        <f t="shared" si="8"/>
        <v>2.6666666666666665</v>
      </c>
      <c r="X129" s="206">
        <v>3</v>
      </c>
      <c r="Y129" s="181"/>
      <c r="Z129" s="204"/>
      <c r="AA129" s="181"/>
      <c r="AB129" s="203"/>
      <c r="AC129" s="118">
        <f t="shared" si="9"/>
        <v>3</v>
      </c>
      <c r="AD129" s="183"/>
      <c r="AE129" s="182"/>
      <c r="AF129" s="204"/>
      <c r="AG129" s="204"/>
      <c r="AH129" s="203"/>
      <c r="AI129" s="118">
        <f t="shared" si="10"/>
        <v>0</v>
      </c>
      <c r="AJ129" s="206">
        <v>3</v>
      </c>
      <c r="AK129" s="199"/>
      <c r="AL129" s="181"/>
      <c r="AM129" s="204"/>
      <c r="AN129" s="203"/>
      <c r="AO129" s="118">
        <f t="shared" si="11"/>
        <v>3</v>
      </c>
      <c r="AP129" s="202"/>
      <c r="AQ129" s="206">
        <v>3</v>
      </c>
      <c r="AR129" s="204"/>
      <c r="AS129" s="202"/>
      <c r="AT129" s="203"/>
      <c r="AU129" s="118">
        <f t="shared" si="12"/>
        <v>3</v>
      </c>
      <c r="AV129" s="206">
        <v>3</v>
      </c>
      <c r="AW129" s="182"/>
      <c r="AX129" s="182"/>
      <c r="AY129" s="204"/>
      <c r="AZ129" s="203"/>
      <c r="BA129" s="118">
        <f t="shared" si="13"/>
        <v>3</v>
      </c>
      <c r="BB129" s="204"/>
      <c r="BC129" s="204"/>
      <c r="BD129" s="182"/>
      <c r="BE129" s="206">
        <v>2</v>
      </c>
      <c r="BF129" s="181"/>
      <c r="BG129" s="118">
        <f t="shared" si="14"/>
        <v>2</v>
      </c>
      <c r="BH129" s="199"/>
      <c r="BI129" s="199"/>
      <c r="BJ129" s="204"/>
      <c r="BK129" s="206">
        <v>2</v>
      </c>
      <c r="BL129" s="205"/>
      <c r="BM129" s="118">
        <f t="shared" si="15"/>
        <v>2</v>
      </c>
    </row>
    <row r="130" spans="1:65" ht="15.6" x14ac:dyDescent="0.3">
      <c r="A130" s="3"/>
      <c r="B130" s="171" t="s">
        <v>258</v>
      </c>
      <c r="C130" s="171" t="s">
        <v>259</v>
      </c>
      <c r="D130" s="173">
        <v>5</v>
      </c>
      <c r="E130" s="174">
        <v>4</v>
      </c>
      <c r="F130" s="175">
        <v>0</v>
      </c>
      <c r="G130" s="175">
        <v>5</v>
      </c>
      <c r="H130" s="175">
        <v>4</v>
      </c>
      <c r="I130" s="175">
        <v>5</v>
      </c>
      <c r="J130" s="175">
        <v>5</v>
      </c>
      <c r="K130" s="176">
        <v>5</v>
      </c>
      <c r="L130" s="195"/>
      <c r="M130" s="196"/>
      <c r="N130" s="196"/>
      <c r="O130" s="196"/>
      <c r="P130" s="197"/>
      <c r="Q130" s="198"/>
      <c r="R130" s="178"/>
      <c r="S130" s="206">
        <v>5</v>
      </c>
      <c r="T130" s="206">
        <v>5</v>
      </c>
      <c r="U130" s="180"/>
      <c r="V130" s="206">
        <v>5</v>
      </c>
      <c r="W130" s="118">
        <f t="shared" si="8"/>
        <v>5</v>
      </c>
      <c r="X130" s="206">
        <v>4</v>
      </c>
      <c r="Y130" s="181"/>
      <c r="Z130" s="199"/>
      <c r="AA130" s="181"/>
      <c r="AB130" s="197"/>
      <c r="AC130" s="118">
        <f t="shared" si="9"/>
        <v>4</v>
      </c>
      <c r="AD130" s="183"/>
      <c r="AE130" s="182"/>
      <c r="AF130" s="199"/>
      <c r="AG130" s="199"/>
      <c r="AH130" s="197"/>
      <c r="AI130" s="118">
        <f t="shared" si="10"/>
        <v>0</v>
      </c>
      <c r="AJ130" s="206">
        <v>5</v>
      </c>
      <c r="AK130" s="199"/>
      <c r="AL130" s="181"/>
      <c r="AM130" s="199"/>
      <c r="AN130" s="197"/>
      <c r="AO130" s="118">
        <f t="shared" si="11"/>
        <v>5</v>
      </c>
      <c r="AP130" s="196"/>
      <c r="AQ130" s="206">
        <v>4</v>
      </c>
      <c r="AR130" s="199"/>
      <c r="AS130" s="196"/>
      <c r="AT130" s="197"/>
      <c r="AU130" s="118">
        <f t="shared" si="12"/>
        <v>4</v>
      </c>
      <c r="AV130" s="206">
        <v>5</v>
      </c>
      <c r="AW130" s="182"/>
      <c r="AX130" s="182"/>
      <c r="AY130" s="199"/>
      <c r="AZ130" s="197"/>
      <c r="BA130" s="118">
        <f t="shared" si="13"/>
        <v>5</v>
      </c>
      <c r="BB130" s="199"/>
      <c r="BC130" s="199"/>
      <c r="BD130" s="182"/>
      <c r="BE130" s="206">
        <v>5</v>
      </c>
      <c r="BF130" s="181"/>
      <c r="BG130" s="118">
        <f t="shared" si="14"/>
        <v>5</v>
      </c>
      <c r="BH130" s="199"/>
      <c r="BI130" s="199"/>
      <c r="BJ130" s="199"/>
      <c r="BK130" s="206">
        <v>5</v>
      </c>
      <c r="BL130" s="200"/>
      <c r="BM130" s="118">
        <f t="shared" si="15"/>
        <v>5</v>
      </c>
    </row>
    <row r="131" spans="1:65" ht="28.8" x14ac:dyDescent="0.3">
      <c r="A131" s="3"/>
      <c r="B131" s="171" t="s">
        <v>280</v>
      </c>
      <c r="C131" s="171" t="s">
        <v>281</v>
      </c>
      <c r="D131" s="184">
        <v>4</v>
      </c>
      <c r="E131" s="174">
        <v>4</v>
      </c>
      <c r="F131" s="185">
        <v>0</v>
      </c>
      <c r="G131" s="185">
        <v>3</v>
      </c>
      <c r="H131" s="185">
        <v>3</v>
      </c>
      <c r="I131" s="185">
        <v>3</v>
      </c>
      <c r="J131" s="185">
        <v>5</v>
      </c>
      <c r="K131" s="186">
        <v>5</v>
      </c>
      <c r="L131" s="201"/>
      <c r="M131" s="202"/>
      <c r="N131" s="202"/>
      <c r="O131" s="202"/>
      <c r="P131" s="203"/>
      <c r="Q131" s="198"/>
      <c r="R131" s="178"/>
      <c r="S131" s="206">
        <v>4</v>
      </c>
      <c r="T131" s="206">
        <v>4</v>
      </c>
      <c r="U131" s="180"/>
      <c r="V131" s="206">
        <v>4</v>
      </c>
      <c r="W131" s="118">
        <f t="shared" si="8"/>
        <v>4</v>
      </c>
      <c r="X131" s="206">
        <v>4</v>
      </c>
      <c r="Y131" s="181"/>
      <c r="Z131" s="204"/>
      <c r="AA131" s="181"/>
      <c r="AB131" s="203"/>
      <c r="AC131" s="118">
        <f t="shared" si="9"/>
        <v>4</v>
      </c>
      <c r="AD131" s="183"/>
      <c r="AE131" s="182"/>
      <c r="AF131" s="204"/>
      <c r="AG131" s="204"/>
      <c r="AH131" s="203"/>
      <c r="AI131" s="118">
        <f t="shared" si="10"/>
        <v>0</v>
      </c>
      <c r="AJ131" s="206">
        <v>3</v>
      </c>
      <c r="AK131" s="199"/>
      <c r="AL131" s="181"/>
      <c r="AM131" s="204"/>
      <c r="AN131" s="203"/>
      <c r="AO131" s="118">
        <f t="shared" si="11"/>
        <v>3</v>
      </c>
      <c r="AP131" s="202"/>
      <c r="AQ131" s="206">
        <v>3</v>
      </c>
      <c r="AR131" s="204"/>
      <c r="AS131" s="202"/>
      <c r="AT131" s="203"/>
      <c r="AU131" s="118">
        <f t="shared" si="12"/>
        <v>3</v>
      </c>
      <c r="AV131" s="206">
        <v>3</v>
      </c>
      <c r="AW131" s="182"/>
      <c r="AX131" s="182"/>
      <c r="AY131" s="204"/>
      <c r="AZ131" s="203"/>
      <c r="BA131" s="118">
        <f t="shared" si="13"/>
        <v>3</v>
      </c>
      <c r="BB131" s="204"/>
      <c r="BC131" s="204"/>
      <c r="BD131" s="182"/>
      <c r="BE131" s="206">
        <v>5</v>
      </c>
      <c r="BF131" s="181"/>
      <c r="BG131" s="118">
        <f t="shared" si="14"/>
        <v>5</v>
      </c>
      <c r="BH131" s="199"/>
      <c r="BI131" s="199"/>
      <c r="BJ131" s="204"/>
      <c r="BK131" s="206">
        <v>5</v>
      </c>
      <c r="BL131" s="205"/>
      <c r="BM131" s="118">
        <f t="shared" si="15"/>
        <v>5</v>
      </c>
    </row>
    <row r="132" spans="1:65" ht="15.6" x14ac:dyDescent="0.3">
      <c r="A132" s="3"/>
      <c r="B132" s="172" t="s">
        <v>377</v>
      </c>
      <c r="C132" s="172" t="s">
        <v>378</v>
      </c>
      <c r="D132" s="173">
        <v>4.5</v>
      </c>
      <c r="E132" s="174">
        <v>4.5</v>
      </c>
      <c r="F132" s="175">
        <v>3.5</v>
      </c>
      <c r="G132" s="175">
        <v>4</v>
      </c>
      <c r="H132" s="175">
        <v>4</v>
      </c>
      <c r="I132" s="175">
        <v>4</v>
      </c>
      <c r="J132" s="175">
        <v>3.5</v>
      </c>
      <c r="K132" s="176">
        <v>3.5</v>
      </c>
      <c r="L132" s="195"/>
      <c r="M132" s="196"/>
      <c r="N132" s="196"/>
      <c r="O132" s="196"/>
      <c r="P132" s="197"/>
      <c r="Q132" s="198"/>
      <c r="R132" s="178"/>
      <c r="S132" s="179">
        <v>5</v>
      </c>
      <c r="T132" s="183">
        <v>4</v>
      </c>
      <c r="U132" s="180"/>
      <c r="V132" s="183">
        <v>4.5</v>
      </c>
      <c r="W132" s="118">
        <f t="shared" si="8"/>
        <v>4.5</v>
      </c>
      <c r="X132" s="183">
        <v>4.5</v>
      </c>
      <c r="Y132" s="181"/>
      <c r="Z132" s="199"/>
      <c r="AA132" s="181"/>
      <c r="AB132" s="197"/>
      <c r="AC132" s="118">
        <f t="shared" si="9"/>
        <v>4.5</v>
      </c>
      <c r="AD132" s="183">
        <v>3.5</v>
      </c>
      <c r="AE132" s="182"/>
      <c r="AF132" s="199"/>
      <c r="AG132" s="199"/>
      <c r="AH132" s="197"/>
      <c r="AI132" s="118">
        <f t="shared" si="10"/>
        <v>3.5</v>
      </c>
      <c r="AJ132" s="183">
        <v>4</v>
      </c>
      <c r="AK132" s="199"/>
      <c r="AL132" s="181"/>
      <c r="AM132" s="199"/>
      <c r="AN132" s="197"/>
      <c r="AO132" s="118">
        <f t="shared" si="11"/>
        <v>4</v>
      </c>
      <c r="AP132" s="196"/>
      <c r="AQ132" s="183">
        <v>4</v>
      </c>
      <c r="AR132" s="199"/>
      <c r="AS132" s="196"/>
      <c r="AT132" s="197"/>
      <c r="AU132" s="118">
        <f t="shared" si="12"/>
        <v>4</v>
      </c>
      <c r="AV132" s="183">
        <v>4</v>
      </c>
      <c r="AW132" s="182"/>
      <c r="AX132" s="182"/>
      <c r="AY132" s="199"/>
      <c r="AZ132" s="197"/>
      <c r="BA132" s="118">
        <f t="shared" si="13"/>
        <v>4</v>
      </c>
      <c r="BB132" s="199"/>
      <c r="BC132" s="199"/>
      <c r="BD132" s="182"/>
      <c r="BE132" s="183">
        <v>3.5</v>
      </c>
      <c r="BF132" s="181"/>
      <c r="BG132" s="118">
        <f t="shared" si="14"/>
        <v>3.5</v>
      </c>
      <c r="BH132" s="199"/>
      <c r="BI132" s="199"/>
      <c r="BJ132" s="199"/>
      <c r="BK132" s="183">
        <v>3.5</v>
      </c>
      <c r="BL132" s="200"/>
      <c r="BM132" s="118">
        <f t="shared" si="15"/>
        <v>3.5</v>
      </c>
    </row>
    <row r="133" spans="1:65" ht="15.6" x14ac:dyDescent="0.3">
      <c r="A133" s="3"/>
      <c r="B133" s="172" t="s">
        <v>392</v>
      </c>
      <c r="C133" s="172" t="s">
        <v>393</v>
      </c>
      <c r="D133" s="184">
        <v>2</v>
      </c>
      <c r="E133" s="174">
        <v>2</v>
      </c>
      <c r="F133" s="185">
        <v>2</v>
      </c>
      <c r="G133" s="185">
        <v>2.5</v>
      </c>
      <c r="H133" s="185">
        <v>2</v>
      </c>
      <c r="I133" s="185">
        <v>2</v>
      </c>
      <c r="J133" s="185">
        <v>2</v>
      </c>
      <c r="K133" s="186">
        <v>2</v>
      </c>
      <c r="L133" s="201"/>
      <c r="M133" s="202"/>
      <c r="N133" s="202"/>
      <c r="O133" s="202"/>
      <c r="P133" s="203"/>
      <c r="Q133" s="198"/>
      <c r="R133" s="178"/>
      <c r="S133" s="179">
        <v>2</v>
      </c>
      <c r="T133" s="183">
        <v>2</v>
      </c>
      <c r="U133" s="180"/>
      <c r="V133" s="183">
        <v>2</v>
      </c>
      <c r="W133" s="118">
        <f t="shared" si="8"/>
        <v>2</v>
      </c>
      <c r="X133" s="183">
        <v>2</v>
      </c>
      <c r="Y133" s="181"/>
      <c r="Z133" s="204"/>
      <c r="AA133" s="181"/>
      <c r="AB133" s="203"/>
      <c r="AC133" s="118">
        <f t="shared" si="9"/>
        <v>2</v>
      </c>
      <c r="AD133" s="183">
        <v>2</v>
      </c>
      <c r="AE133" s="182"/>
      <c r="AF133" s="204"/>
      <c r="AG133" s="204"/>
      <c r="AH133" s="203"/>
      <c r="AI133" s="118">
        <f t="shared" si="10"/>
        <v>2</v>
      </c>
      <c r="AJ133" s="183">
        <v>2.5</v>
      </c>
      <c r="AK133" s="199"/>
      <c r="AL133" s="181"/>
      <c r="AM133" s="204"/>
      <c r="AN133" s="203"/>
      <c r="AO133" s="118">
        <f t="shared" si="11"/>
        <v>2.5</v>
      </c>
      <c r="AP133" s="202"/>
      <c r="AQ133" s="183">
        <v>2</v>
      </c>
      <c r="AR133" s="204"/>
      <c r="AS133" s="202"/>
      <c r="AT133" s="203"/>
      <c r="AU133" s="118">
        <f t="shared" si="12"/>
        <v>2</v>
      </c>
      <c r="AV133" s="183">
        <v>2</v>
      </c>
      <c r="AW133" s="182"/>
      <c r="AX133" s="182"/>
      <c r="AY133" s="204"/>
      <c r="AZ133" s="203"/>
      <c r="BA133" s="118">
        <f t="shared" si="13"/>
        <v>2</v>
      </c>
      <c r="BB133" s="204"/>
      <c r="BC133" s="204"/>
      <c r="BD133" s="182"/>
      <c r="BE133" s="183">
        <v>2</v>
      </c>
      <c r="BF133" s="181"/>
      <c r="BG133" s="118">
        <f t="shared" si="14"/>
        <v>2</v>
      </c>
      <c r="BH133" s="199"/>
      <c r="BI133" s="199"/>
      <c r="BJ133" s="204"/>
      <c r="BK133" s="183">
        <v>2</v>
      </c>
      <c r="BL133" s="205"/>
      <c r="BM133" s="118">
        <f t="shared" si="15"/>
        <v>2</v>
      </c>
    </row>
    <row r="134" spans="1:65" ht="15.6" x14ac:dyDescent="0.3">
      <c r="A134" s="3"/>
      <c r="B134" s="172" t="s">
        <v>325</v>
      </c>
      <c r="C134" s="172" t="s">
        <v>673</v>
      </c>
      <c r="D134" s="173">
        <v>4</v>
      </c>
      <c r="E134" s="174">
        <v>4</v>
      </c>
      <c r="F134" s="175">
        <v>3.5</v>
      </c>
      <c r="G134" s="175">
        <v>3.5</v>
      </c>
      <c r="H134" s="175">
        <v>4</v>
      </c>
      <c r="I134" s="175">
        <v>3.5</v>
      </c>
      <c r="J134" s="175">
        <v>4</v>
      </c>
      <c r="K134" s="176">
        <v>4</v>
      </c>
      <c r="L134" s="195"/>
      <c r="M134" s="196"/>
      <c r="N134" s="196"/>
      <c r="O134" s="196"/>
      <c r="P134" s="197"/>
      <c r="Q134" s="198"/>
      <c r="R134" s="188"/>
      <c r="S134" s="179">
        <v>4</v>
      </c>
      <c r="T134" s="183">
        <v>4</v>
      </c>
      <c r="U134" s="182"/>
      <c r="V134" s="183">
        <v>4</v>
      </c>
      <c r="W134" s="118">
        <f t="shared" ref="W134:W197" si="16">IFERROR(AVERAGE(S134,T134,V134),"0")</f>
        <v>4</v>
      </c>
      <c r="X134" s="183">
        <v>4</v>
      </c>
      <c r="Y134" s="181"/>
      <c r="Z134" s="199"/>
      <c r="AA134" s="181"/>
      <c r="AB134" s="197"/>
      <c r="AC134" s="118">
        <f t="shared" ref="AC134:AC197" si="17">X134</f>
        <v>4</v>
      </c>
      <c r="AD134" s="183">
        <v>3.5</v>
      </c>
      <c r="AE134" s="182"/>
      <c r="AF134" s="199"/>
      <c r="AG134" s="199"/>
      <c r="AH134" s="197"/>
      <c r="AI134" s="118">
        <f t="shared" ref="AI134:AI197" si="18">AD134</f>
        <v>3.5</v>
      </c>
      <c r="AJ134" s="183">
        <v>3.5</v>
      </c>
      <c r="AK134" s="199"/>
      <c r="AL134" s="181"/>
      <c r="AM134" s="199"/>
      <c r="AN134" s="197"/>
      <c r="AO134" s="118">
        <f t="shared" ref="AO134:AO197" si="19">AJ134</f>
        <v>3.5</v>
      </c>
      <c r="AP134" s="196"/>
      <c r="AQ134" s="183">
        <v>4</v>
      </c>
      <c r="AR134" s="199"/>
      <c r="AS134" s="196"/>
      <c r="AT134" s="197"/>
      <c r="AU134" s="118">
        <f t="shared" ref="AU134:AU197" si="20">AQ134</f>
        <v>4</v>
      </c>
      <c r="AV134" s="183">
        <v>3.5</v>
      </c>
      <c r="AW134" s="182"/>
      <c r="AX134" s="182"/>
      <c r="AY134" s="199"/>
      <c r="AZ134" s="197"/>
      <c r="BA134" s="118">
        <f t="shared" ref="BA134:BA197" si="21">AV134</f>
        <v>3.5</v>
      </c>
      <c r="BB134" s="199"/>
      <c r="BC134" s="199"/>
      <c r="BD134" s="182"/>
      <c r="BE134" s="183">
        <v>4</v>
      </c>
      <c r="BF134" s="181"/>
      <c r="BG134" s="118">
        <f t="shared" ref="BG134:BG197" si="22">BE134</f>
        <v>4</v>
      </c>
      <c r="BH134" s="199"/>
      <c r="BI134" s="199"/>
      <c r="BJ134" s="199"/>
      <c r="BK134" s="183">
        <v>4</v>
      </c>
      <c r="BL134" s="200"/>
      <c r="BM134" s="118">
        <f t="shared" ref="BM134:BM197" si="23">BK134</f>
        <v>4</v>
      </c>
    </row>
    <row r="135" spans="1:65" ht="15.6" x14ac:dyDescent="0.3">
      <c r="A135" s="3"/>
      <c r="B135" s="172" t="s">
        <v>396</v>
      </c>
      <c r="C135" s="172" t="s">
        <v>538</v>
      </c>
      <c r="D135" s="184">
        <v>2.5</v>
      </c>
      <c r="E135" s="174">
        <v>2</v>
      </c>
      <c r="F135" s="185">
        <v>2</v>
      </c>
      <c r="G135" s="185">
        <v>2</v>
      </c>
      <c r="H135" s="185">
        <v>2</v>
      </c>
      <c r="I135" s="185">
        <v>2</v>
      </c>
      <c r="J135" s="185">
        <v>2</v>
      </c>
      <c r="K135" s="186">
        <v>2</v>
      </c>
      <c r="L135" s="201"/>
      <c r="M135" s="202"/>
      <c r="N135" s="202"/>
      <c r="O135" s="202"/>
      <c r="P135" s="203"/>
      <c r="Q135" s="198"/>
      <c r="R135" s="188"/>
      <c r="S135" s="179">
        <v>2.5</v>
      </c>
      <c r="T135" s="183">
        <v>2.5</v>
      </c>
      <c r="U135" s="182"/>
      <c r="V135" s="183">
        <v>2.5</v>
      </c>
      <c r="W135" s="118">
        <f t="shared" si="16"/>
        <v>2.5</v>
      </c>
      <c r="X135" s="183">
        <v>2</v>
      </c>
      <c r="Y135" s="181"/>
      <c r="Z135" s="204"/>
      <c r="AA135" s="181"/>
      <c r="AB135" s="203"/>
      <c r="AC135" s="118">
        <f t="shared" si="17"/>
        <v>2</v>
      </c>
      <c r="AD135" s="183">
        <v>2</v>
      </c>
      <c r="AE135" s="182"/>
      <c r="AF135" s="204"/>
      <c r="AG135" s="204"/>
      <c r="AH135" s="203"/>
      <c r="AI135" s="118">
        <f t="shared" si="18"/>
        <v>2</v>
      </c>
      <c r="AJ135" s="183">
        <v>2</v>
      </c>
      <c r="AK135" s="199"/>
      <c r="AL135" s="181"/>
      <c r="AM135" s="204"/>
      <c r="AN135" s="203"/>
      <c r="AO135" s="118">
        <f t="shared" si="19"/>
        <v>2</v>
      </c>
      <c r="AP135" s="202"/>
      <c r="AQ135" s="183">
        <v>2</v>
      </c>
      <c r="AR135" s="204"/>
      <c r="AS135" s="202"/>
      <c r="AT135" s="203"/>
      <c r="AU135" s="118">
        <f t="shared" si="20"/>
        <v>2</v>
      </c>
      <c r="AV135" s="183">
        <v>2</v>
      </c>
      <c r="AW135" s="182"/>
      <c r="AX135" s="182"/>
      <c r="AY135" s="204"/>
      <c r="AZ135" s="203"/>
      <c r="BA135" s="118">
        <f t="shared" si="21"/>
        <v>2</v>
      </c>
      <c r="BB135" s="204"/>
      <c r="BC135" s="204"/>
      <c r="BD135" s="182"/>
      <c r="BE135" s="183">
        <v>2</v>
      </c>
      <c r="BF135" s="181"/>
      <c r="BG135" s="118">
        <f t="shared" si="22"/>
        <v>2</v>
      </c>
      <c r="BH135" s="199"/>
      <c r="BI135" s="199"/>
      <c r="BJ135" s="204"/>
      <c r="BK135" s="183">
        <v>2</v>
      </c>
      <c r="BL135" s="205"/>
      <c r="BM135" s="118">
        <f t="shared" si="23"/>
        <v>2</v>
      </c>
    </row>
    <row r="136" spans="1:65" ht="15.6" x14ac:dyDescent="0.3">
      <c r="A136" s="3"/>
      <c r="B136" s="172" t="s">
        <v>357</v>
      </c>
      <c r="C136" s="172" t="s">
        <v>674</v>
      </c>
      <c r="D136" s="173">
        <v>3.6666666666666665</v>
      </c>
      <c r="E136" s="174">
        <v>2.5</v>
      </c>
      <c r="F136" s="175">
        <v>3</v>
      </c>
      <c r="G136" s="175">
        <v>3</v>
      </c>
      <c r="H136" s="175">
        <v>3</v>
      </c>
      <c r="I136" s="175">
        <v>2.5</v>
      </c>
      <c r="J136" s="175">
        <v>3.5</v>
      </c>
      <c r="K136" s="176">
        <v>3</v>
      </c>
      <c r="L136" s="195"/>
      <c r="M136" s="196"/>
      <c r="N136" s="196"/>
      <c r="O136" s="196"/>
      <c r="P136" s="197"/>
      <c r="Q136" s="198"/>
      <c r="R136" s="188"/>
      <c r="S136" s="179">
        <v>3.5</v>
      </c>
      <c r="T136" s="183">
        <v>4</v>
      </c>
      <c r="U136" s="182"/>
      <c r="V136" s="183">
        <v>3.5</v>
      </c>
      <c r="W136" s="118">
        <f t="shared" si="16"/>
        <v>3.6666666666666665</v>
      </c>
      <c r="X136" s="183">
        <v>2.5</v>
      </c>
      <c r="Y136" s="181"/>
      <c r="Z136" s="199"/>
      <c r="AA136" s="181"/>
      <c r="AB136" s="197"/>
      <c r="AC136" s="118">
        <f t="shared" si="17"/>
        <v>2.5</v>
      </c>
      <c r="AD136" s="183">
        <v>3</v>
      </c>
      <c r="AE136" s="182"/>
      <c r="AF136" s="199"/>
      <c r="AG136" s="199"/>
      <c r="AH136" s="197"/>
      <c r="AI136" s="118">
        <f t="shared" si="18"/>
        <v>3</v>
      </c>
      <c r="AJ136" s="183">
        <v>3</v>
      </c>
      <c r="AK136" s="199"/>
      <c r="AL136" s="181"/>
      <c r="AM136" s="199"/>
      <c r="AN136" s="197"/>
      <c r="AO136" s="118">
        <f t="shared" si="19"/>
        <v>3</v>
      </c>
      <c r="AP136" s="196"/>
      <c r="AQ136" s="183">
        <v>3</v>
      </c>
      <c r="AR136" s="199"/>
      <c r="AS136" s="196"/>
      <c r="AT136" s="197"/>
      <c r="AU136" s="118">
        <f t="shared" si="20"/>
        <v>3</v>
      </c>
      <c r="AV136" s="183">
        <v>2.5</v>
      </c>
      <c r="AW136" s="182"/>
      <c r="AX136" s="182"/>
      <c r="AY136" s="199"/>
      <c r="AZ136" s="197"/>
      <c r="BA136" s="118">
        <f t="shared" si="21"/>
        <v>2.5</v>
      </c>
      <c r="BB136" s="199"/>
      <c r="BC136" s="199"/>
      <c r="BD136" s="182"/>
      <c r="BE136" s="183">
        <v>3.5</v>
      </c>
      <c r="BF136" s="181"/>
      <c r="BG136" s="118">
        <f t="shared" si="22"/>
        <v>3.5</v>
      </c>
      <c r="BH136" s="199"/>
      <c r="BI136" s="199"/>
      <c r="BJ136" s="199"/>
      <c r="BK136" s="183">
        <v>3</v>
      </c>
      <c r="BL136" s="200"/>
      <c r="BM136" s="118">
        <f t="shared" si="23"/>
        <v>3</v>
      </c>
    </row>
    <row r="137" spans="1:65" ht="15.6" x14ac:dyDescent="0.3">
      <c r="A137" s="3"/>
      <c r="B137" s="172" t="s">
        <v>290</v>
      </c>
      <c r="C137" s="172" t="s">
        <v>291</v>
      </c>
      <c r="D137" s="184">
        <v>3.1666666666666665</v>
      </c>
      <c r="E137" s="174">
        <v>3</v>
      </c>
      <c r="F137" s="185">
        <v>2.5</v>
      </c>
      <c r="G137" s="185">
        <v>2.5</v>
      </c>
      <c r="H137" s="185">
        <v>2.5</v>
      </c>
      <c r="I137" s="185">
        <v>3</v>
      </c>
      <c r="J137" s="185">
        <v>3</v>
      </c>
      <c r="K137" s="186">
        <v>2.5</v>
      </c>
      <c r="L137" s="201"/>
      <c r="M137" s="202"/>
      <c r="N137" s="202"/>
      <c r="O137" s="202"/>
      <c r="P137" s="203"/>
      <c r="Q137" s="198"/>
      <c r="R137" s="188"/>
      <c r="S137" s="179">
        <v>3.5</v>
      </c>
      <c r="T137" s="183">
        <v>3</v>
      </c>
      <c r="U137" s="182"/>
      <c r="V137" s="183">
        <v>3</v>
      </c>
      <c r="W137" s="118">
        <f t="shared" si="16"/>
        <v>3.1666666666666665</v>
      </c>
      <c r="X137" s="183">
        <v>3</v>
      </c>
      <c r="Y137" s="181"/>
      <c r="Z137" s="204"/>
      <c r="AA137" s="181"/>
      <c r="AB137" s="203"/>
      <c r="AC137" s="118">
        <f t="shared" si="17"/>
        <v>3</v>
      </c>
      <c r="AD137" s="183">
        <v>2.5</v>
      </c>
      <c r="AE137" s="182"/>
      <c r="AF137" s="204"/>
      <c r="AG137" s="204"/>
      <c r="AH137" s="203"/>
      <c r="AI137" s="118">
        <f t="shared" si="18"/>
        <v>2.5</v>
      </c>
      <c r="AJ137" s="183">
        <v>2.5</v>
      </c>
      <c r="AK137" s="199"/>
      <c r="AL137" s="181"/>
      <c r="AM137" s="204"/>
      <c r="AN137" s="203"/>
      <c r="AO137" s="118">
        <f t="shared" si="19"/>
        <v>2.5</v>
      </c>
      <c r="AP137" s="202"/>
      <c r="AQ137" s="183">
        <v>2.5</v>
      </c>
      <c r="AR137" s="204"/>
      <c r="AS137" s="202"/>
      <c r="AT137" s="203"/>
      <c r="AU137" s="118">
        <f t="shared" si="20"/>
        <v>2.5</v>
      </c>
      <c r="AV137" s="183">
        <v>3</v>
      </c>
      <c r="AW137" s="182"/>
      <c r="AX137" s="182"/>
      <c r="AY137" s="204"/>
      <c r="AZ137" s="203"/>
      <c r="BA137" s="118">
        <f t="shared" si="21"/>
        <v>3</v>
      </c>
      <c r="BB137" s="204"/>
      <c r="BC137" s="204"/>
      <c r="BD137" s="182"/>
      <c r="BE137" s="183">
        <v>3</v>
      </c>
      <c r="BF137" s="181"/>
      <c r="BG137" s="118">
        <f t="shared" si="22"/>
        <v>3</v>
      </c>
      <c r="BH137" s="199"/>
      <c r="BI137" s="199"/>
      <c r="BJ137" s="204"/>
      <c r="BK137" s="183">
        <v>2.5</v>
      </c>
      <c r="BL137" s="205"/>
      <c r="BM137" s="118">
        <f t="shared" si="23"/>
        <v>2.5</v>
      </c>
    </row>
    <row r="138" spans="1:65" ht="15.6" x14ac:dyDescent="0.3">
      <c r="A138" s="3"/>
      <c r="B138" s="172" t="s">
        <v>323</v>
      </c>
      <c r="C138" s="172" t="s">
        <v>324</v>
      </c>
      <c r="D138" s="173">
        <v>2.6666666666666665</v>
      </c>
      <c r="E138" s="174">
        <v>3.5</v>
      </c>
      <c r="F138" s="175">
        <v>3</v>
      </c>
      <c r="G138" s="175">
        <v>4</v>
      </c>
      <c r="H138" s="175">
        <v>3</v>
      </c>
      <c r="I138" s="175">
        <v>3.5</v>
      </c>
      <c r="J138" s="175">
        <v>4</v>
      </c>
      <c r="K138" s="176">
        <v>3.5</v>
      </c>
      <c r="L138" s="195"/>
      <c r="M138" s="196"/>
      <c r="N138" s="196"/>
      <c r="O138" s="196"/>
      <c r="P138" s="197"/>
      <c r="Q138" s="198"/>
      <c r="R138" s="188"/>
      <c r="S138" s="179">
        <v>2.5</v>
      </c>
      <c r="T138" s="183">
        <v>3</v>
      </c>
      <c r="U138" s="182"/>
      <c r="V138" s="183">
        <v>2.5</v>
      </c>
      <c r="W138" s="118">
        <f t="shared" si="16"/>
        <v>2.6666666666666665</v>
      </c>
      <c r="X138" s="183">
        <v>3.5</v>
      </c>
      <c r="Y138" s="181"/>
      <c r="Z138" s="199"/>
      <c r="AA138" s="181"/>
      <c r="AB138" s="197"/>
      <c r="AC138" s="118">
        <f t="shared" si="17"/>
        <v>3.5</v>
      </c>
      <c r="AD138" s="183">
        <v>3</v>
      </c>
      <c r="AE138" s="182"/>
      <c r="AF138" s="199"/>
      <c r="AG138" s="199"/>
      <c r="AH138" s="197"/>
      <c r="AI138" s="118">
        <f t="shared" si="18"/>
        <v>3</v>
      </c>
      <c r="AJ138" s="183">
        <v>4</v>
      </c>
      <c r="AK138" s="199"/>
      <c r="AL138" s="181"/>
      <c r="AM138" s="199"/>
      <c r="AN138" s="197"/>
      <c r="AO138" s="118">
        <f t="shared" si="19"/>
        <v>4</v>
      </c>
      <c r="AP138" s="196"/>
      <c r="AQ138" s="183">
        <v>3</v>
      </c>
      <c r="AR138" s="199"/>
      <c r="AS138" s="196"/>
      <c r="AT138" s="197"/>
      <c r="AU138" s="118">
        <f t="shared" si="20"/>
        <v>3</v>
      </c>
      <c r="AV138" s="183">
        <v>3.5</v>
      </c>
      <c r="AW138" s="182"/>
      <c r="AX138" s="182"/>
      <c r="AY138" s="199"/>
      <c r="AZ138" s="197"/>
      <c r="BA138" s="118">
        <f t="shared" si="21"/>
        <v>3.5</v>
      </c>
      <c r="BB138" s="199"/>
      <c r="BC138" s="199"/>
      <c r="BD138" s="182"/>
      <c r="BE138" s="183">
        <v>4</v>
      </c>
      <c r="BF138" s="181"/>
      <c r="BG138" s="118">
        <f t="shared" si="22"/>
        <v>4</v>
      </c>
      <c r="BH138" s="199"/>
      <c r="BI138" s="199"/>
      <c r="BJ138" s="199"/>
      <c r="BK138" s="183">
        <v>3.5</v>
      </c>
      <c r="BL138" s="200"/>
      <c r="BM138" s="118">
        <f t="shared" si="23"/>
        <v>3.5</v>
      </c>
    </row>
    <row r="139" spans="1:65" ht="15.6" x14ac:dyDescent="0.3">
      <c r="A139" s="3"/>
      <c r="B139" s="172" t="s">
        <v>349</v>
      </c>
      <c r="C139" s="172" t="s">
        <v>350</v>
      </c>
      <c r="D139" s="184">
        <v>3.3333333333333335</v>
      </c>
      <c r="E139" s="174">
        <v>2.5</v>
      </c>
      <c r="F139" s="185">
        <v>3</v>
      </c>
      <c r="G139" s="185">
        <v>2.5</v>
      </c>
      <c r="H139" s="185">
        <v>2.5</v>
      </c>
      <c r="I139" s="185">
        <v>2.5</v>
      </c>
      <c r="J139" s="185">
        <v>3</v>
      </c>
      <c r="K139" s="186">
        <v>2.5</v>
      </c>
      <c r="L139" s="201"/>
      <c r="M139" s="202"/>
      <c r="N139" s="202"/>
      <c r="O139" s="202"/>
      <c r="P139" s="203"/>
      <c r="Q139" s="198"/>
      <c r="R139" s="190"/>
      <c r="S139" s="179">
        <v>3.5</v>
      </c>
      <c r="T139" s="183">
        <v>3.5</v>
      </c>
      <c r="U139" s="181"/>
      <c r="V139" s="183">
        <v>3</v>
      </c>
      <c r="W139" s="118">
        <f t="shared" si="16"/>
        <v>3.3333333333333335</v>
      </c>
      <c r="X139" s="183">
        <v>2.5</v>
      </c>
      <c r="Y139" s="181"/>
      <c r="Z139" s="204"/>
      <c r="AA139" s="181"/>
      <c r="AB139" s="203"/>
      <c r="AC139" s="118">
        <f t="shared" si="17"/>
        <v>2.5</v>
      </c>
      <c r="AD139" s="183">
        <v>3</v>
      </c>
      <c r="AE139" s="181"/>
      <c r="AF139" s="204"/>
      <c r="AG139" s="204"/>
      <c r="AH139" s="203"/>
      <c r="AI139" s="118">
        <f t="shared" si="18"/>
        <v>3</v>
      </c>
      <c r="AJ139" s="183">
        <v>2.5</v>
      </c>
      <c r="AK139" s="199"/>
      <c r="AL139" s="181"/>
      <c r="AM139" s="204"/>
      <c r="AN139" s="203"/>
      <c r="AO139" s="118">
        <f t="shared" si="19"/>
        <v>2.5</v>
      </c>
      <c r="AP139" s="202"/>
      <c r="AQ139" s="183">
        <v>2.5</v>
      </c>
      <c r="AR139" s="204"/>
      <c r="AS139" s="202"/>
      <c r="AT139" s="203"/>
      <c r="AU139" s="118">
        <f t="shared" si="20"/>
        <v>2.5</v>
      </c>
      <c r="AV139" s="183">
        <v>2.5</v>
      </c>
      <c r="AW139" s="181"/>
      <c r="AX139" s="181"/>
      <c r="AY139" s="204"/>
      <c r="AZ139" s="203"/>
      <c r="BA139" s="118">
        <f t="shared" si="21"/>
        <v>2.5</v>
      </c>
      <c r="BB139" s="204"/>
      <c r="BC139" s="204"/>
      <c r="BD139" s="181"/>
      <c r="BE139" s="183">
        <v>3</v>
      </c>
      <c r="BF139" s="181"/>
      <c r="BG139" s="118">
        <f t="shared" si="22"/>
        <v>3</v>
      </c>
      <c r="BH139" s="199"/>
      <c r="BI139" s="199"/>
      <c r="BJ139" s="204"/>
      <c r="BK139" s="183">
        <v>2.5</v>
      </c>
      <c r="BL139" s="205"/>
      <c r="BM139" s="118">
        <f t="shared" si="23"/>
        <v>2.5</v>
      </c>
    </row>
    <row r="140" spans="1:65" ht="15.6" x14ac:dyDescent="0.3">
      <c r="A140" s="3"/>
      <c r="B140" s="172" t="s">
        <v>423</v>
      </c>
      <c r="C140" s="172" t="s">
        <v>424</v>
      </c>
      <c r="D140" s="173">
        <v>3.3333333333333335</v>
      </c>
      <c r="E140" s="174">
        <v>2.5</v>
      </c>
      <c r="F140" s="175">
        <v>2.5</v>
      </c>
      <c r="G140" s="175">
        <v>2.5</v>
      </c>
      <c r="H140" s="175">
        <v>2.5</v>
      </c>
      <c r="I140" s="175">
        <v>2.5</v>
      </c>
      <c r="J140" s="175">
        <v>3.5</v>
      </c>
      <c r="K140" s="176">
        <v>3.5</v>
      </c>
      <c r="L140" s="195"/>
      <c r="M140" s="196"/>
      <c r="N140" s="196"/>
      <c r="O140" s="196"/>
      <c r="P140" s="197"/>
      <c r="Q140" s="198"/>
      <c r="R140" s="190"/>
      <c r="S140" s="179">
        <v>3.5</v>
      </c>
      <c r="T140" s="183">
        <v>3.5</v>
      </c>
      <c r="U140" s="181"/>
      <c r="V140" s="183">
        <v>3</v>
      </c>
      <c r="W140" s="118">
        <f t="shared" si="16"/>
        <v>3.3333333333333335</v>
      </c>
      <c r="X140" s="183">
        <v>2.5</v>
      </c>
      <c r="Y140" s="181"/>
      <c r="Z140" s="199"/>
      <c r="AA140" s="181"/>
      <c r="AB140" s="197"/>
      <c r="AC140" s="118">
        <f t="shared" si="17"/>
        <v>2.5</v>
      </c>
      <c r="AD140" s="183">
        <v>2.5</v>
      </c>
      <c r="AE140" s="181"/>
      <c r="AF140" s="199"/>
      <c r="AG140" s="199"/>
      <c r="AH140" s="197"/>
      <c r="AI140" s="118">
        <f t="shared" si="18"/>
        <v>2.5</v>
      </c>
      <c r="AJ140" s="183">
        <v>2.5</v>
      </c>
      <c r="AK140" s="199"/>
      <c r="AL140" s="181"/>
      <c r="AM140" s="199"/>
      <c r="AN140" s="197"/>
      <c r="AO140" s="118">
        <f t="shared" si="19"/>
        <v>2.5</v>
      </c>
      <c r="AP140" s="196"/>
      <c r="AQ140" s="183">
        <v>2.5</v>
      </c>
      <c r="AR140" s="199"/>
      <c r="AS140" s="196"/>
      <c r="AT140" s="197"/>
      <c r="AU140" s="118">
        <f t="shared" si="20"/>
        <v>2.5</v>
      </c>
      <c r="AV140" s="183">
        <v>2.5</v>
      </c>
      <c r="AW140" s="181"/>
      <c r="AX140" s="181"/>
      <c r="AY140" s="199"/>
      <c r="AZ140" s="197"/>
      <c r="BA140" s="118">
        <f t="shared" si="21"/>
        <v>2.5</v>
      </c>
      <c r="BB140" s="199"/>
      <c r="BC140" s="199"/>
      <c r="BD140" s="181"/>
      <c r="BE140" s="183">
        <v>3.5</v>
      </c>
      <c r="BF140" s="181"/>
      <c r="BG140" s="118">
        <f t="shared" si="22"/>
        <v>3.5</v>
      </c>
      <c r="BH140" s="199"/>
      <c r="BI140" s="199"/>
      <c r="BJ140" s="199"/>
      <c r="BK140" s="183">
        <v>3.5</v>
      </c>
      <c r="BL140" s="200"/>
      <c r="BM140" s="118">
        <f t="shared" si="23"/>
        <v>3.5</v>
      </c>
    </row>
    <row r="141" spans="1:65" ht="15.6" x14ac:dyDescent="0.3">
      <c r="A141" s="3"/>
      <c r="B141" s="172" t="s">
        <v>317</v>
      </c>
      <c r="C141" s="172" t="s">
        <v>675</v>
      </c>
      <c r="D141" s="184">
        <v>3.1666666666666665</v>
      </c>
      <c r="E141" s="174">
        <v>3</v>
      </c>
      <c r="F141" s="185">
        <v>2.5</v>
      </c>
      <c r="G141" s="185">
        <v>3</v>
      </c>
      <c r="H141" s="185">
        <v>2.5</v>
      </c>
      <c r="I141" s="185">
        <v>2.5</v>
      </c>
      <c r="J141" s="185">
        <v>3</v>
      </c>
      <c r="K141" s="186">
        <v>3</v>
      </c>
      <c r="L141" s="201"/>
      <c r="M141" s="202"/>
      <c r="N141" s="202"/>
      <c r="O141" s="202"/>
      <c r="P141" s="203"/>
      <c r="Q141" s="198"/>
      <c r="R141" s="190"/>
      <c r="S141" s="179">
        <v>3.5</v>
      </c>
      <c r="T141" s="183">
        <v>3</v>
      </c>
      <c r="U141" s="181"/>
      <c r="V141" s="183">
        <v>3</v>
      </c>
      <c r="W141" s="118">
        <f t="shared" si="16"/>
        <v>3.1666666666666665</v>
      </c>
      <c r="X141" s="183">
        <v>3</v>
      </c>
      <c r="Y141" s="181"/>
      <c r="Z141" s="204"/>
      <c r="AA141" s="181"/>
      <c r="AB141" s="203"/>
      <c r="AC141" s="118">
        <f t="shared" si="17"/>
        <v>3</v>
      </c>
      <c r="AD141" s="183">
        <v>2.5</v>
      </c>
      <c r="AE141" s="181"/>
      <c r="AF141" s="204"/>
      <c r="AG141" s="204"/>
      <c r="AH141" s="203"/>
      <c r="AI141" s="118">
        <f t="shared" si="18"/>
        <v>2.5</v>
      </c>
      <c r="AJ141" s="183">
        <v>3</v>
      </c>
      <c r="AK141" s="199"/>
      <c r="AL141" s="181"/>
      <c r="AM141" s="204"/>
      <c r="AN141" s="203"/>
      <c r="AO141" s="118">
        <f t="shared" si="19"/>
        <v>3</v>
      </c>
      <c r="AP141" s="202"/>
      <c r="AQ141" s="183">
        <v>2.5</v>
      </c>
      <c r="AR141" s="204"/>
      <c r="AS141" s="202"/>
      <c r="AT141" s="203"/>
      <c r="AU141" s="118">
        <f t="shared" si="20"/>
        <v>2.5</v>
      </c>
      <c r="AV141" s="183">
        <v>2.5</v>
      </c>
      <c r="AW141" s="181"/>
      <c r="AX141" s="181"/>
      <c r="AY141" s="204"/>
      <c r="AZ141" s="203"/>
      <c r="BA141" s="118">
        <f t="shared" si="21"/>
        <v>2.5</v>
      </c>
      <c r="BB141" s="204"/>
      <c r="BC141" s="204"/>
      <c r="BD141" s="181"/>
      <c r="BE141" s="183">
        <v>3</v>
      </c>
      <c r="BF141" s="181"/>
      <c r="BG141" s="118">
        <f t="shared" si="22"/>
        <v>3</v>
      </c>
      <c r="BH141" s="199"/>
      <c r="BI141" s="199"/>
      <c r="BJ141" s="204"/>
      <c r="BK141" s="183">
        <v>3</v>
      </c>
      <c r="BL141" s="205"/>
      <c r="BM141" s="118">
        <f t="shared" si="23"/>
        <v>3</v>
      </c>
    </row>
    <row r="142" spans="1:65" ht="15.6" x14ac:dyDescent="0.3">
      <c r="A142" s="3"/>
      <c r="B142" s="172" t="s">
        <v>388</v>
      </c>
      <c r="C142" s="172" t="s">
        <v>389</v>
      </c>
      <c r="D142" s="173">
        <v>2.6666666666666665</v>
      </c>
      <c r="E142" s="174">
        <v>3</v>
      </c>
      <c r="F142" s="175">
        <v>3</v>
      </c>
      <c r="G142" s="175">
        <v>2.5</v>
      </c>
      <c r="H142" s="175">
        <v>2.5</v>
      </c>
      <c r="I142" s="175">
        <v>2.5</v>
      </c>
      <c r="J142" s="175">
        <v>3</v>
      </c>
      <c r="K142" s="176">
        <v>3.5</v>
      </c>
      <c r="L142" s="195"/>
      <c r="M142" s="196"/>
      <c r="N142" s="196"/>
      <c r="O142" s="196"/>
      <c r="P142" s="197"/>
      <c r="Q142" s="198"/>
      <c r="R142" s="190"/>
      <c r="S142" s="179">
        <v>3</v>
      </c>
      <c r="T142" s="183">
        <v>2.5</v>
      </c>
      <c r="U142" s="181"/>
      <c r="V142" s="183">
        <v>2.5</v>
      </c>
      <c r="W142" s="118">
        <f t="shared" si="16"/>
        <v>2.6666666666666665</v>
      </c>
      <c r="X142" s="183">
        <v>3</v>
      </c>
      <c r="Y142" s="181"/>
      <c r="Z142" s="199"/>
      <c r="AA142" s="181"/>
      <c r="AB142" s="197"/>
      <c r="AC142" s="118">
        <f t="shared" si="17"/>
        <v>3</v>
      </c>
      <c r="AD142" s="183">
        <v>3</v>
      </c>
      <c r="AE142" s="181"/>
      <c r="AF142" s="199"/>
      <c r="AG142" s="199"/>
      <c r="AH142" s="197"/>
      <c r="AI142" s="118">
        <f t="shared" si="18"/>
        <v>3</v>
      </c>
      <c r="AJ142" s="183">
        <v>2.5</v>
      </c>
      <c r="AK142" s="199"/>
      <c r="AL142" s="181"/>
      <c r="AM142" s="199"/>
      <c r="AN142" s="197"/>
      <c r="AO142" s="118">
        <f t="shared" si="19"/>
        <v>2.5</v>
      </c>
      <c r="AP142" s="196"/>
      <c r="AQ142" s="183">
        <v>2.5</v>
      </c>
      <c r="AR142" s="199"/>
      <c r="AS142" s="196"/>
      <c r="AT142" s="197"/>
      <c r="AU142" s="118">
        <f t="shared" si="20"/>
        <v>2.5</v>
      </c>
      <c r="AV142" s="183">
        <v>2.5</v>
      </c>
      <c r="AW142" s="181"/>
      <c r="AX142" s="181"/>
      <c r="AY142" s="199"/>
      <c r="AZ142" s="197"/>
      <c r="BA142" s="118">
        <f t="shared" si="21"/>
        <v>2.5</v>
      </c>
      <c r="BB142" s="199"/>
      <c r="BC142" s="199"/>
      <c r="BD142" s="181"/>
      <c r="BE142" s="183">
        <v>3</v>
      </c>
      <c r="BF142" s="181"/>
      <c r="BG142" s="118">
        <f t="shared" si="22"/>
        <v>3</v>
      </c>
      <c r="BH142" s="199"/>
      <c r="BI142" s="199"/>
      <c r="BJ142" s="199"/>
      <c r="BK142" s="183">
        <v>3.5</v>
      </c>
      <c r="BL142" s="200"/>
      <c r="BM142" s="118">
        <f t="shared" si="23"/>
        <v>3.5</v>
      </c>
    </row>
    <row r="143" spans="1:65" ht="15.6" x14ac:dyDescent="0.3">
      <c r="A143" s="3"/>
      <c r="B143" s="172" t="s">
        <v>361</v>
      </c>
      <c r="C143" s="172" t="s">
        <v>676</v>
      </c>
      <c r="D143" s="184">
        <v>3.5</v>
      </c>
      <c r="E143" s="174">
        <v>2.5</v>
      </c>
      <c r="F143" s="185">
        <v>3</v>
      </c>
      <c r="G143" s="185">
        <v>3.5</v>
      </c>
      <c r="H143" s="185">
        <v>3</v>
      </c>
      <c r="I143" s="185">
        <v>2.5</v>
      </c>
      <c r="J143" s="185">
        <v>3</v>
      </c>
      <c r="K143" s="186">
        <v>3</v>
      </c>
      <c r="L143" s="201"/>
      <c r="M143" s="202"/>
      <c r="N143" s="202"/>
      <c r="O143" s="202"/>
      <c r="P143" s="203"/>
      <c r="Q143" s="198"/>
      <c r="R143" s="190"/>
      <c r="S143" s="179">
        <v>4</v>
      </c>
      <c r="T143" s="183">
        <v>3.5</v>
      </c>
      <c r="U143" s="181"/>
      <c r="V143" s="183">
        <v>3</v>
      </c>
      <c r="W143" s="118">
        <f t="shared" si="16"/>
        <v>3.5</v>
      </c>
      <c r="X143" s="183">
        <v>2.5</v>
      </c>
      <c r="Y143" s="181"/>
      <c r="Z143" s="204"/>
      <c r="AA143" s="181"/>
      <c r="AB143" s="203"/>
      <c r="AC143" s="118">
        <f t="shared" si="17"/>
        <v>2.5</v>
      </c>
      <c r="AD143" s="183">
        <v>3</v>
      </c>
      <c r="AE143" s="181"/>
      <c r="AF143" s="204"/>
      <c r="AG143" s="204"/>
      <c r="AH143" s="203"/>
      <c r="AI143" s="118">
        <f t="shared" si="18"/>
        <v>3</v>
      </c>
      <c r="AJ143" s="183">
        <v>3.5</v>
      </c>
      <c r="AK143" s="199"/>
      <c r="AL143" s="181"/>
      <c r="AM143" s="204"/>
      <c r="AN143" s="203"/>
      <c r="AO143" s="118">
        <f t="shared" si="19"/>
        <v>3.5</v>
      </c>
      <c r="AP143" s="202"/>
      <c r="AQ143" s="183">
        <v>3</v>
      </c>
      <c r="AR143" s="204"/>
      <c r="AS143" s="202"/>
      <c r="AT143" s="203"/>
      <c r="AU143" s="118">
        <f t="shared" si="20"/>
        <v>3</v>
      </c>
      <c r="AV143" s="183">
        <v>2.5</v>
      </c>
      <c r="AW143" s="181"/>
      <c r="AX143" s="181"/>
      <c r="AY143" s="204"/>
      <c r="AZ143" s="203"/>
      <c r="BA143" s="118">
        <f t="shared" si="21"/>
        <v>2.5</v>
      </c>
      <c r="BB143" s="204"/>
      <c r="BC143" s="204"/>
      <c r="BD143" s="181"/>
      <c r="BE143" s="183">
        <v>3</v>
      </c>
      <c r="BF143" s="181"/>
      <c r="BG143" s="118">
        <f t="shared" si="22"/>
        <v>3</v>
      </c>
      <c r="BH143" s="199"/>
      <c r="BI143" s="199"/>
      <c r="BJ143" s="204"/>
      <c r="BK143" s="183">
        <v>3</v>
      </c>
      <c r="BL143" s="205"/>
      <c r="BM143" s="118">
        <f t="shared" si="23"/>
        <v>3</v>
      </c>
    </row>
    <row r="144" spans="1:65" ht="15.6" x14ac:dyDescent="0.3">
      <c r="A144" s="3"/>
      <c r="B144" s="172" t="s">
        <v>677</v>
      </c>
      <c r="C144" s="172" t="s">
        <v>678</v>
      </c>
      <c r="D144" s="173">
        <v>2.8333333333333335</v>
      </c>
      <c r="E144" s="174">
        <v>2.5</v>
      </c>
      <c r="F144" s="175">
        <v>2.5</v>
      </c>
      <c r="G144" s="175">
        <v>2.5</v>
      </c>
      <c r="H144" s="175">
        <v>2.5</v>
      </c>
      <c r="I144" s="175">
        <v>2.5</v>
      </c>
      <c r="J144" s="175">
        <v>3</v>
      </c>
      <c r="K144" s="176">
        <v>3</v>
      </c>
      <c r="L144" s="195"/>
      <c r="M144" s="196"/>
      <c r="N144" s="196"/>
      <c r="O144" s="196"/>
      <c r="P144" s="197"/>
      <c r="Q144" s="198"/>
      <c r="R144" s="190"/>
      <c r="S144" s="179">
        <v>3</v>
      </c>
      <c r="T144" s="183">
        <v>3</v>
      </c>
      <c r="U144" s="181"/>
      <c r="V144" s="183">
        <v>2.5</v>
      </c>
      <c r="W144" s="118">
        <f t="shared" si="16"/>
        <v>2.8333333333333335</v>
      </c>
      <c r="X144" s="183">
        <v>2.5</v>
      </c>
      <c r="Y144" s="181"/>
      <c r="Z144" s="199"/>
      <c r="AA144" s="181"/>
      <c r="AB144" s="197"/>
      <c r="AC144" s="118">
        <f t="shared" si="17"/>
        <v>2.5</v>
      </c>
      <c r="AD144" s="183">
        <v>2.5</v>
      </c>
      <c r="AE144" s="181"/>
      <c r="AF144" s="199"/>
      <c r="AG144" s="199"/>
      <c r="AH144" s="197"/>
      <c r="AI144" s="118">
        <f t="shared" si="18"/>
        <v>2.5</v>
      </c>
      <c r="AJ144" s="183">
        <v>2.5</v>
      </c>
      <c r="AK144" s="199"/>
      <c r="AL144" s="181"/>
      <c r="AM144" s="199"/>
      <c r="AN144" s="197"/>
      <c r="AO144" s="118">
        <f t="shared" si="19"/>
        <v>2.5</v>
      </c>
      <c r="AP144" s="196"/>
      <c r="AQ144" s="183">
        <v>2.5</v>
      </c>
      <c r="AR144" s="199"/>
      <c r="AS144" s="196"/>
      <c r="AT144" s="197"/>
      <c r="AU144" s="118">
        <f t="shared" si="20"/>
        <v>2.5</v>
      </c>
      <c r="AV144" s="183">
        <v>2.5</v>
      </c>
      <c r="AW144" s="181"/>
      <c r="AX144" s="181"/>
      <c r="AY144" s="199"/>
      <c r="AZ144" s="197"/>
      <c r="BA144" s="118">
        <f t="shared" si="21"/>
        <v>2.5</v>
      </c>
      <c r="BB144" s="199"/>
      <c r="BC144" s="199"/>
      <c r="BD144" s="181"/>
      <c r="BE144" s="183">
        <v>3</v>
      </c>
      <c r="BF144" s="181"/>
      <c r="BG144" s="118">
        <f t="shared" si="22"/>
        <v>3</v>
      </c>
      <c r="BH144" s="199"/>
      <c r="BI144" s="199"/>
      <c r="BJ144" s="199"/>
      <c r="BK144" s="183">
        <v>3</v>
      </c>
      <c r="BL144" s="200"/>
      <c r="BM144" s="118">
        <f t="shared" si="23"/>
        <v>3</v>
      </c>
    </row>
    <row r="145" spans="1:65" ht="15.6" x14ac:dyDescent="0.3">
      <c r="A145" s="3"/>
      <c r="B145" s="172" t="s">
        <v>355</v>
      </c>
      <c r="C145" s="172" t="s">
        <v>356</v>
      </c>
      <c r="D145" s="184">
        <v>2.5</v>
      </c>
      <c r="E145" s="174">
        <v>2</v>
      </c>
      <c r="F145" s="185">
        <v>2</v>
      </c>
      <c r="G145" s="185">
        <v>2.5</v>
      </c>
      <c r="H145" s="185">
        <v>2</v>
      </c>
      <c r="I145" s="185">
        <v>2</v>
      </c>
      <c r="J145" s="185">
        <v>3.5</v>
      </c>
      <c r="K145" s="186">
        <v>3</v>
      </c>
      <c r="L145" s="201"/>
      <c r="M145" s="202"/>
      <c r="N145" s="202"/>
      <c r="O145" s="202"/>
      <c r="P145" s="203"/>
      <c r="Q145" s="198"/>
      <c r="R145" s="208"/>
      <c r="S145" s="179">
        <v>2.5</v>
      </c>
      <c r="T145" s="183">
        <v>2.5</v>
      </c>
      <c r="U145" s="181"/>
      <c r="V145" s="183">
        <v>2.5</v>
      </c>
      <c r="W145" s="118">
        <f t="shared" si="16"/>
        <v>2.5</v>
      </c>
      <c r="X145" s="183">
        <v>2</v>
      </c>
      <c r="Y145" s="181"/>
      <c r="Z145" s="204"/>
      <c r="AA145" s="181"/>
      <c r="AB145" s="203"/>
      <c r="AC145" s="118">
        <f t="shared" si="17"/>
        <v>2</v>
      </c>
      <c r="AD145" s="183">
        <v>2</v>
      </c>
      <c r="AE145" s="181"/>
      <c r="AF145" s="204"/>
      <c r="AG145" s="204"/>
      <c r="AH145" s="203"/>
      <c r="AI145" s="118">
        <f t="shared" si="18"/>
        <v>2</v>
      </c>
      <c r="AJ145" s="183">
        <v>2.5</v>
      </c>
      <c r="AK145" s="199"/>
      <c r="AL145" s="181"/>
      <c r="AM145" s="204"/>
      <c r="AN145" s="203"/>
      <c r="AO145" s="118">
        <f t="shared" si="19"/>
        <v>2.5</v>
      </c>
      <c r="AP145" s="202"/>
      <c r="AQ145" s="183">
        <v>2</v>
      </c>
      <c r="AR145" s="204"/>
      <c r="AS145" s="202"/>
      <c r="AT145" s="203"/>
      <c r="AU145" s="118">
        <f t="shared" si="20"/>
        <v>2</v>
      </c>
      <c r="AV145" s="183">
        <v>2</v>
      </c>
      <c r="AW145" s="181"/>
      <c r="AX145" s="181"/>
      <c r="AY145" s="204"/>
      <c r="AZ145" s="203"/>
      <c r="BA145" s="118">
        <f t="shared" si="21"/>
        <v>2</v>
      </c>
      <c r="BB145" s="204"/>
      <c r="BC145" s="204"/>
      <c r="BD145" s="181"/>
      <c r="BE145" s="183">
        <v>3.5</v>
      </c>
      <c r="BF145" s="181"/>
      <c r="BG145" s="118">
        <f t="shared" si="22"/>
        <v>3.5</v>
      </c>
      <c r="BH145" s="199"/>
      <c r="BI145" s="199"/>
      <c r="BJ145" s="204"/>
      <c r="BK145" s="183">
        <v>3</v>
      </c>
      <c r="BL145" s="205"/>
      <c r="BM145" s="118">
        <f t="shared" si="23"/>
        <v>3</v>
      </c>
    </row>
    <row r="146" spans="1:65" ht="15.6" x14ac:dyDescent="0.3">
      <c r="A146" s="3"/>
      <c r="B146" s="172" t="s">
        <v>379</v>
      </c>
      <c r="C146" s="172" t="s">
        <v>380</v>
      </c>
      <c r="D146" s="173">
        <v>3</v>
      </c>
      <c r="E146" s="174">
        <v>3</v>
      </c>
      <c r="F146" s="175">
        <v>3</v>
      </c>
      <c r="G146" s="175">
        <v>3</v>
      </c>
      <c r="H146" s="175">
        <v>3</v>
      </c>
      <c r="I146" s="175">
        <v>3</v>
      </c>
      <c r="J146" s="175">
        <v>4</v>
      </c>
      <c r="K146" s="176">
        <v>3</v>
      </c>
      <c r="L146" s="195"/>
      <c r="M146" s="196"/>
      <c r="N146" s="196"/>
      <c r="O146" s="196"/>
      <c r="P146" s="197"/>
      <c r="Q146" s="198"/>
      <c r="R146" s="190"/>
      <c r="S146" s="179">
        <v>3</v>
      </c>
      <c r="T146" s="183">
        <v>3</v>
      </c>
      <c r="U146" s="181"/>
      <c r="V146" s="183">
        <v>3</v>
      </c>
      <c r="W146" s="118">
        <f t="shared" si="16"/>
        <v>3</v>
      </c>
      <c r="X146" s="183">
        <v>3</v>
      </c>
      <c r="Y146" s="181"/>
      <c r="Z146" s="199"/>
      <c r="AA146" s="181"/>
      <c r="AB146" s="197"/>
      <c r="AC146" s="118">
        <f t="shared" si="17"/>
        <v>3</v>
      </c>
      <c r="AD146" s="183">
        <v>3</v>
      </c>
      <c r="AE146" s="181"/>
      <c r="AF146" s="199"/>
      <c r="AG146" s="199"/>
      <c r="AH146" s="197"/>
      <c r="AI146" s="118">
        <f t="shared" si="18"/>
        <v>3</v>
      </c>
      <c r="AJ146" s="183">
        <v>3</v>
      </c>
      <c r="AK146" s="199"/>
      <c r="AL146" s="181"/>
      <c r="AM146" s="199"/>
      <c r="AN146" s="197"/>
      <c r="AO146" s="118">
        <f t="shared" si="19"/>
        <v>3</v>
      </c>
      <c r="AP146" s="196"/>
      <c r="AQ146" s="183">
        <v>3</v>
      </c>
      <c r="AR146" s="199"/>
      <c r="AS146" s="196"/>
      <c r="AT146" s="197"/>
      <c r="AU146" s="118">
        <f t="shared" si="20"/>
        <v>3</v>
      </c>
      <c r="AV146" s="183">
        <v>3</v>
      </c>
      <c r="AW146" s="181"/>
      <c r="AX146" s="181"/>
      <c r="AY146" s="199"/>
      <c r="AZ146" s="197"/>
      <c r="BA146" s="118">
        <f t="shared" si="21"/>
        <v>3</v>
      </c>
      <c r="BB146" s="199"/>
      <c r="BC146" s="199"/>
      <c r="BD146" s="181"/>
      <c r="BE146" s="183">
        <v>4</v>
      </c>
      <c r="BF146" s="181"/>
      <c r="BG146" s="118">
        <f t="shared" si="22"/>
        <v>4</v>
      </c>
      <c r="BH146" s="199"/>
      <c r="BI146" s="199"/>
      <c r="BJ146" s="199"/>
      <c r="BK146" s="183">
        <v>3</v>
      </c>
      <c r="BL146" s="200"/>
      <c r="BM146" s="118">
        <f t="shared" si="23"/>
        <v>3</v>
      </c>
    </row>
    <row r="147" spans="1:65" ht="15.6" x14ac:dyDescent="0.3">
      <c r="A147" s="3"/>
      <c r="B147" s="171" t="s">
        <v>435</v>
      </c>
      <c r="C147" s="172" t="s">
        <v>436</v>
      </c>
      <c r="D147" s="184">
        <v>2.8333333333333335</v>
      </c>
      <c r="E147" s="174">
        <v>3</v>
      </c>
      <c r="F147" s="185">
        <v>1</v>
      </c>
      <c r="G147" s="185">
        <v>2</v>
      </c>
      <c r="H147" s="185">
        <v>3</v>
      </c>
      <c r="I147" s="185">
        <v>4</v>
      </c>
      <c r="J147" s="185">
        <v>3</v>
      </c>
      <c r="K147" s="186">
        <v>4</v>
      </c>
      <c r="L147" s="201"/>
      <c r="M147" s="202"/>
      <c r="N147" s="202"/>
      <c r="O147" s="202"/>
      <c r="P147" s="203"/>
      <c r="Q147" s="198"/>
      <c r="R147" s="190"/>
      <c r="S147" s="179">
        <v>3</v>
      </c>
      <c r="T147" s="183">
        <v>3</v>
      </c>
      <c r="U147" s="181"/>
      <c r="V147" s="183">
        <v>2.5</v>
      </c>
      <c r="W147" s="118">
        <f t="shared" si="16"/>
        <v>2.8333333333333335</v>
      </c>
      <c r="X147" s="183">
        <v>3</v>
      </c>
      <c r="Y147" s="181"/>
      <c r="Z147" s="204"/>
      <c r="AA147" s="181"/>
      <c r="AB147" s="203"/>
      <c r="AC147" s="118">
        <f t="shared" si="17"/>
        <v>3</v>
      </c>
      <c r="AD147" s="183">
        <v>1</v>
      </c>
      <c r="AE147" s="181"/>
      <c r="AF147" s="204"/>
      <c r="AG147" s="204"/>
      <c r="AH147" s="203"/>
      <c r="AI147" s="118">
        <f t="shared" si="18"/>
        <v>1</v>
      </c>
      <c r="AJ147" s="183">
        <v>2</v>
      </c>
      <c r="AK147" s="199"/>
      <c r="AL147" s="181"/>
      <c r="AM147" s="204"/>
      <c r="AN147" s="203"/>
      <c r="AO147" s="118">
        <f t="shared" si="19"/>
        <v>2</v>
      </c>
      <c r="AP147" s="202"/>
      <c r="AQ147" s="183">
        <v>3</v>
      </c>
      <c r="AR147" s="204"/>
      <c r="AS147" s="202"/>
      <c r="AT147" s="203"/>
      <c r="AU147" s="118">
        <f t="shared" si="20"/>
        <v>3</v>
      </c>
      <c r="AV147" s="183">
        <v>4</v>
      </c>
      <c r="AW147" s="181"/>
      <c r="AX147" s="181"/>
      <c r="AY147" s="204"/>
      <c r="AZ147" s="203"/>
      <c r="BA147" s="118">
        <f t="shared" si="21"/>
        <v>4</v>
      </c>
      <c r="BB147" s="204"/>
      <c r="BC147" s="204"/>
      <c r="BD147" s="181"/>
      <c r="BE147" s="183">
        <v>3</v>
      </c>
      <c r="BF147" s="181"/>
      <c r="BG147" s="118">
        <f t="shared" si="22"/>
        <v>3</v>
      </c>
      <c r="BH147" s="199"/>
      <c r="BI147" s="199"/>
      <c r="BJ147" s="204"/>
      <c r="BK147" s="183">
        <v>4</v>
      </c>
      <c r="BL147" s="205"/>
      <c r="BM147" s="118">
        <f t="shared" si="23"/>
        <v>4</v>
      </c>
    </row>
    <row r="148" spans="1:65" ht="15.6" x14ac:dyDescent="0.3">
      <c r="A148" s="3"/>
      <c r="B148" s="171" t="s">
        <v>299</v>
      </c>
      <c r="C148" s="172" t="s">
        <v>300</v>
      </c>
      <c r="D148" s="173">
        <v>2.3333333333333335</v>
      </c>
      <c r="E148" s="174">
        <v>4</v>
      </c>
      <c r="F148" s="175">
        <v>3</v>
      </c>
      <c r="G148" s="175">
        <v>3</v>
      </c>
      <c r="H148" s="175">
        <v>3</v>
      </c>
      <c r="I148" s="175">
        <v>4</v>
      </c>
      <c r="J148" s="175">
        <v>4</v>
      </c>
      <c r="K148" s="176">
        <v>5</v>
      </c>
      <c r="L148" s="195"/>
      <c r="M148" s="196"/>
      <c r="N148" s="196"/>
      <c r="O148" s="196"/>
      <c r="P148" s="197"/>
      <c r="Q148" s="198"/>
      <c r="R148" s="190"/>
      <c r="S148" s="179">
        <v>2</v>
      </c>
      <c r="T148" s="183">
        <v>3</v>
      </c>
      <c r="U148" s="181"/>
      <c r="V148" s="183">
        <v>2</v>
      </c>
      <c r="W148" s="118">
        <f t="shared" si="16"/>
        <v>2.3333333333333335</v>
      </c>
      <c r="X148" s="183">
        <v>4</v>
      </c>
      <c r="Y148" s="181"/>
      <c r="Z148" s="199"/>
      <c r="AA148" s="181"/>
      <c r="AB148" s="197"/>
      <c r="AC148" s="118">
        <f t="shared" si="17"/>
        <v>4</v>
      </c>
      <c r="AD148" s="183">
        <v>3</v>
      </c>
      <c r="AE148" s="181"/>
      <c r="AF148" s="199"/>
      <c r="AG148" s="199"/>
      <c r="AH148" s="197"/>
      <c r="AI148" s="118">
        <f t="shared" si="18"/>
        <v>3</v>
      </c>
      <c r="AJ148" s="183">
        <v>3</v>
      </c>
      <c r="AK148" s="199"/>
      <c r="AL148" s="181"/>
      <c r="AM148" s="199"/>
      <c r="AN148" s="197"/>
      <c r="AO148" s="118">
        <f t="shared" si="19"/>
        <v>3</v>
      </c>
      <c r="AP148" s="196"/>
      <c r="AQ148" s="183">
        <v>3</v>
      </c>
      <c r="AR148" s="199"/>
      <c r="AS148" s="196"/>
      <c r="AT148" s="197"/>
      <c r="AU148" s="118">
        <f t="shared" si="20"/>
        <v>3</v>
      </c>
      <c r="AV148" s="183">
        <v>4</v>
      </c>
      <c r="AW148" s="181"/>
      <c r="AX148" s="181"/>
      <c r="AY148" s="199"/>
      <c r="AZ148" s="197"/>
      <c r="BA148" s="118">
        <f t="shared" si="21"/>
        <v>4</v>
      </c>
      <c r="BB148" s="199"/>
      <c r="BC148" s="199"/>
      <c r="BD148" s="181"/>
      <c r="BE148" s="183">
        <v>4</v>
      </c>
      <c r="BF148" s="181"/>
      <c r="BG148" s="118">
        <f t="shared" si="22"/>
        <v>4</v>
      </c>
      <c r="BH148" s="199"/>
      <c r="BI148" s="199"/>
      <c r="BJ148" s="199"/>
      <c r="BK148" s="183">
        <v>5</v>
      </c>
      <c r="BL148" s="200"/>
      <c r="BM148" s="118">
        <f t="shared" si="23"/>
        <v>5</v>
      </c>
    </row>
    <row r="149" spans="1:65" ht="15.6" x14ac:dyDescent="0.3">
      <c r="A149" s="3"/>
      <c r="B149" s="171" t="s">
        <v>303</v>
      </c>
      <c r="C149" s="172" t="s">
        <v>304</v>
      </c>
      <c r="D149" s="184">
        <v>4.5</v>
      </c>
      <c r="E149" s="174">
        <v>4</v>
      </c>
      <c r="F149" s="185">
        <v>4.5</v>
      </c>
      <c r="G149" s="185">
        <v>4</v>
      </c>
      <c r="H149" s="185">
        <v>5</v>
      </c>
      <c r="I149" s="185">
        <v>4</v>
      </c>
      <c r="J149" s="185">
        <v>5</v>
      </c>
      <c r="K149" s="186">
        <v>5</v>
      </c>
      <c r="L149" s="201"/>
      <c r="M149" s="202"/>
      <c r="N149" s="202"/>
      <c r="O149" s="202"/>
      <c r="P149" s="203"/>
      <c r="Q149" s="198"/>
      <c r="R149" s="190"/>
      <c r="S149" s="179">
        <v>5</v>
      </c>
      <c r="T149" s="183">
        <v>4</v>
      </c>
      <c r="U149" s="181"/>
      <c r="V149" s="183">
        <v>4.5</v>
      </c>
      <c r="W149" s="118">
        <f t="shared" si="16"/>
        <v>4.5</v>
      </c>
      <c r="X149" s="183">
        <v>4</v>
      </c>
      <c r="Y149" s="181"/>
      <c r="Z149" s="204"/>
      <c r="AA149" s="181"/>
      <c r="AB149" s="203"/>
      <c r="AC149" s="118">
        <f t="shared" si="17"/>
        <v>4</v>
      </c>
      <c r="AD149" s="183">
        <v>4.5</v>
      </c>
      <c r="AE149" s="181"/>
      <c r="AF149" s="204"/>
      <c r="AG149" s="204"/>
      <c r="AH149" s="203"/>
      <c r="AI149" s="118">
        <f t="shared" si="18"/>
        <v>4.5</v>
      </c>
      <c r="AJ149" s="183">
        <v>4</v>
      </c>
      <c r="AK149" s="199"/>
      <c r="AL149" s="181"/>
      <c r="AM149" s="204"/>
      <c r="AN149" s="203"/>
      <c r="AO149" s="118">
        <f t="shared" si="19"/>
        <v>4</v>
      </c>
      <c r="AP149" s="202"/>
      <c r="AQ149" s="183">
        <v>5</v>
      </c>
      <c r="AR149" s="204"/>
      <c r="AS149" s="202"/>
      <c r="AT149" s="203"/>
      <c r="AU149" s="118">
        <f t="shared" si="20"/>
        <v>5</v>
      </c>
      <c r="AV149" s="183">
        <v>4</v>
      </c>
      <c r="AW149" s="181"/>
      <c r="AX149" s="181"/>
      <c r="AY149" s="204"/>
      <c r="AZ149" s="203"/>
      <c r="BA149" s="118">
        <f t="shared" si="21"/>
        <v>4</v>
      </c>
      <c r="BB149" s="204"/>
      <c r="BC149" s="204"/>
      <c r="BD149" s="181"/>
      <c r="BE149" s="183">
        <v>5</v>
      </c>
      <c r="BF149" s="181"/>
      <c r="BG149" s="118">
        <f t="shared" si="22"/>
        <v>5</v>
      </c>
      <c r="BH149" s="199"/>
      <c r="BI149" s="199"/>
      <c r="BJ149" s="204"/>
      <c r="BK149" s="183">
        <v>5</v>
      </c>
      <c r="BL149" s="205"/>
      <c r="BM149" s="118">
        <f t="shared" si="23"/>
        <v>5</v>
      </c>
    </row>
    <row r="150" spans="1:65" ht="15.6" x14ac:dyDescent="0.3">
      <c r="A150" s="3"/>
      <c r="B150" s="171" t="s">
        <v>359</v>
      </c>
      <c r="C150" s="172" t="s">
        <v>679</v>
      </c>
      <c r="D150" s="173">
        <v>3.3333333333333335</v>
      </c>
      <c r="E150" s="174">
        <v>4</v>
      </c>
      <c r="F150" s="175">
        <v>4</v>
      </c>
      <c r="G150" s="175">
        <v>3</v>
      </c>
      <c r="H150" s="175">
        <v>3</v>
      </c>
      <c r="I150" s="175">
        <v>5</v>
      </c>
      <c r="J150" s="175">
        <v>5</v>
      </c>
      <c r="K150" s="176">
        <v>5</v>
      </c>
      <c r="L150" s="195"/>
      <c r="M150" s="196"/>
      <c r="N150" s="196"/>
      <c r="O150" s="196"/>
      <c r="P150" s="197"/>
      <c r="Q150" s="198"/>
      <c r="R150" s="190"/>
      <c r="S150" s="179">
        <v>4</v>
      </c>
      <c r="T150" s="183">
        <v>3</v>
      </c>
      <c r="U150" s="181"/>
      <c r="V150" s="183">
        <v>3</v>
      </c>
      <c r="W150" s="118">
        <f t="shared" si="16"/>
        <v>3.3333333333333335</v>
      </c>
      <c r="X150" s="183">
        <v>4</v>
      </c>
      <c r="Y150" s="181"/>
      <c r="Z150" s="199"/>
      <c r="AA150" s="181"/>
      <c r="AB150" s="197"/>
      <c r="AC150" s="118">
        <f t="shared" si="17"/>
        <v>4</v>
      </c>
      <c r="AD150" s="183">
        <v>4</v>
      </c>
      <c r="AE150" s="181"/>
      <c r="AF150" s="199"/>
      <c r="AG150" s="199"/>
      <c r="AH150" s="197"/>
      <c r="AI150" s="118">
        <f t="shared" si="18"/>
        <v>4</v>
      </c>
      <c r="AJ150" s="183">
        <v>3</v>
      </c>
      <c r="AK150" s="199"/>
      <c r="AL150" s="181"/>
      <c r="AM150" s="199"/>
      <c r="AN150" s="197"/>
      <c r="AO150" s="118">
        <f t="shared" si="19"/>
        <v>3</v>
      </c>
      <c r="AP150" s="196"/>
      <c r="AQ150" s="183">
        <v>3</v>
      </c>
      <c r="AR150" s="199"/>
      <c r="AS150" s="196"/>
      <c r="AT150" s="197"/>
      <c r="AU150" s="118">
        <f t="shared" si="20"/>
        <v>3</v>
      </c>
      <c r="AV150" s="183">
        <v>5</v>
      </c>
      <c r="AW150" s="181"/>
      <c r="AX150" s="181"/>
      <c r="AY150" s="199"/>
      <c r="AZ150" s="197"/>
      <c r="BA150" s="118">
        <f t="shared" si="21"/>
        <v>5</v>
      </c>
      <c r="BB150" s="199"/>
      <c r="BC150" s="199"/>
      <c r="BD150" s="181"/>
      <c r="BE150" s="183">
        <v>5</v>
      </c>
      <c r="BF150" s="181"/>
      <c r="BG150" s="118">
        <f t="shared" si="22"/>
        <v>5</v>
      </c>
      <c r="BH150" s="199"/>
      <c r="BI150" s="199"/>
      <c r="BJ150" s="199"/>
      <c r="BK150" s="183">
        <v>5</v>
      </c>
      <c r="BL150" s="200"/>
      <c r="BM150" s="118">
        <f t="shared" si="23"/>
        <v>5</v>
      </c>
    </row>
    <row r="151" spans="1:65" ht="15.6" x14ac:dyDescent="0.3">
      <c r="A151" s="3"/>
      <c r="B151" s="171" t="s">
        <v>429</v>
      </c>
      <c r="C151" s="172" t="s">
        <v>430</v>
      </c>
      <c r="D151" s="184">
        <v>4.166666666666667</v>
      </c>
      <c r="E151" s="174">
        <v>3.5</v>
      </c>
      <c r="F151" s="185">
        <v>4</v>
      </c>
      <c r="G151" s="185">
        <v>4</v>
      </c>
      <c r="H151" s="185">
        <v>4</v>
      </c>
      <c r="I151" s="185">
        <v>4</v>
      </c>
      <c r="J151" s="185">
        <v>5</v>
      </c>
      <c r="K151" s="186">
        <v>4</v>
      </c>
      <c r="L151" s="201"/>
      <c r="M151" s="202"/>
      <c r="N151" s="202"/>
      <c r="O151" s="202"/>
      <c r="P151" s="203"/>
      <c r="Q151" s="198"/>
      <c r="R151" s="190"/>
      <c r="S151" s="179">
        <v>4</v>
      </c>
      <c r="T151" s="183">
        <v>4.5</v>
      </c>
      <c r="U151" s="181"/>
      <c r="V151" s="183">
        <v>4</v>
      </c>
      <c r="W151" s="118">
        <f t="shared" si="16"/>
        <v>4.166666666666667</v>
      </c>
      <c r="X151" s="183">
        <v>3.5</v>
      </c>
      <c r="Y151" s="181"/>
      <c r="Z151" s="204"/>
      <c r="AA151" s="181"/>
      <c r="AB151" s="203"/>
      <c r="AC151" s="118">
        <f t="shared" si="17"/>
        <v>3.5</v>
      </c>
      <c r="AD151" s="183">
        <v>4</v>
      </c>
      <c r="AE151" s="181"/>
      <c r="AF151" s="204"/>
      <c r="AG151" s="204"/>
      <c r="AH151" s="203"/>
      <c r="AI151" s="118">
        <f t="shared" si="18"/>
        <v>4</v>
      </c>
      <c r="AJ151" s="183">
        <v>4</v>
      </c>
      <c r="AK151" s="199"/>
      <c r="AL151" s="181"/>
      <c r="AM151" s="204"/>
      <c r="AN151" s="203"/>
      <c r="AO151" s="118">
        <f t="shared" si="19"/>
        <v>4</v>
      </c>
      <c r="AP151" s="202"/>
      <c r="AQ151" s="183">
        <v>4</v>
      </c>
      <c r="AR151" s="204"/>
      <c r="AS151" s="202"/>
      <c r="AT151" s="203"/>
      <c r="AU151" s="118">
        <f t="shared" si="20"/>
        <v>4</v>
      </c>
      <c r="AV151" s="183">
        <v>4</v>
      </c>
      <c r="AW151" s="181"/>
      <c r="AX151" s="181"/>
      <c r="AY151" s="204"/>
      <c r="AZ151" s="203"/>
      <c r="BA151" s="118">
        <f t="shared" si="21"/>
        <v>4</v>
      </c>
      <c r="BB151" s="204"/>
      <c r="BC151" s="204"/>
      <c r="BD151" s="181"/>
      <c r="BE151" s="183">
        <v>5</v>
      </c>
      <c r="BF151" s="181"/>
      <c r="BG151" s="118">
        <f t="shared" si="22"/>
        <v>5</v>
      </c>
      <c r="BH151" s="199"/>
      <c r="BI151" s="199"/>
      <c r="BJ151" s="204"/>
      <c r="BK151" s="183">
        <v>4</v>
      </c>
      <c r="BL151" s="205"/>
      <c r="BM151" s="118">
        <f t="shared" si="23"/>
        <v>4</v>
      </c>
    </row>
    <row r="152" spans="1:65" ht="15.6" x14ac:dyDescent="0.3">
      <c r="A152" s="3"/>
      <c r="B152" s="171" t="s">
        <v>331</v>
      </c>
      <c r="C152" s="172" t="s">
        <v>332</v>
      </c>
      <c r="D152" s="173">
        <v>3.1666666666666665</v>
      </c>
      <c r="E152" s="174">
        <v>3</v>
      </c>
      <c r="F152" s="175">
        <v>3</v>
      </c>
      <c r="G152" s="175">
        <v>2</v>
      </c>
      <c r="H152" s="175">
        <v>2.5</v>
      </c>
      <c r="I152" s="175">
        <v>3</v>
      </c>
      <c r="J152" s="175">
        <v>4</v>
      </c>
      <c r="K152" s="176">
        <v>4</v>
      </c>
      <c r="L152" s="195"/>
      <c r="M152" s="196"/>
      <c r="N152" s="196"/>
      <c r="O152" s="196"/>
      <c r="P152" s="197"/>
      <c r="Q152" s="198"/>
      <c r="R152" s="190"/>
      <c r="S152" s="179">
        <v>3.5</v>
      </c>
      <c r="T152" s="183">
        <v>3</v>
      </c>
      <c r="U152" s="181"/>
      <c r="V152" s="183">
        <v>3</v>
      </c>
      <c r="W152" s="118">
        <f t="shared" si="16"/>
        <v>3.1666666666666665</v>
      </c>
      <c r="X152" s="183">
        <v>3</v>
      </c>
      <c r="Y152" s="181"/>
      <c r="Z152" s="199"/>
      <c r="AA152" s="181"/>
      <c r="AB152" s="197"/>
      <c r="AC152" s="118">
        <f t="shared" si="17"/>
        <v>3</v>
      </c>
      <c r="AD152" s="183">
        <v>3</v>
      </c>
      <c r="AE152" s="181"/>
      <c r="AF152" s="199"/>
      <c r="AG152" s="199"/>
      <c r="AH152" s="197"/>
      <c r="AI152" s="118">
        <f t="shared" si="18"/>
        <v>3</v>
      </c>
      <c r="AJ152" s="183">
        <v>2</v>
      </c>
      <c r="AK152" s="199"/>
      <c r="AL152" s="181"/>
      <c r="AM152" s="199"/>
      <c r="AN152" s="197"/>
      <c r="AO152" s="118">
        <f t="shared" si="19"/>
        <v>2</v>
      </c>
      <c r="AP152" s="196"/>
      <c r="AQ152" s="183">
        <v>2.5</v>
      </c>
      <c r="AR152" s="199"/>
      <c r="AS152" s="196"/>
      <c r="AT152" s="197"/>
      <c r="AU152" s="118">
        <f t="shared" si="20"/>
        <v>2.5</v>
      </c>
      <c r="AV152" s="183">
        <v>3</v>
      </c>
      <c r="AW152" s="181"/>
      <c r="AX152" s="181"/>
      <c r="AY152" s="199"/>
      <c r="AZ152" s="197"/>
      <c r="BA152" s="118">
        <f t="shared" si="21"/>
        <v>3</v>
      </c>
      <c r="BB152" s="199"/>
      <c r="BC152" s="199"/>
      <c r="BD152" s="181"/>
      <c r="BE152" s="183">
        <v>4</v>
      </c>
      <c r="BF152" s="181"/>
      <c r="BG152" s="118">
        <f t="shared" si="22"/>
        <v>4</v>
      </c>
      <c r="BH152" s="199"/>
      <c r="BI152" s="199"/>
      <c r="BJ152" s="199"/>
      <c r="BK152" s="183">
        <v>4</v>
      </c>
      <c r="BL152" s="200"/>
      <c r="BM152" s="118">
        <f t="shared" si="23"/>
        <v>4</v>
      </c>
    </row>
    <row r="153" spans="1:65" ht="15.6" x14ac:dyDescent="0.3">
      <c r="A153" s="3"/>
      <c r="B153" s="171" t="s">
        <v>403</v>
      </c>
      <c r="C153" s="172" t="s">
        <v>680</v>
      </c>
      <c r="D153" s="184">
        <v>3.1666666666666665</v>
      </c>
      <c r="E153" s="174">
        <v>4</v>
      </c>
      <c r="F153" s="185">
        <v>2.5</v>
      </c>
      <c r="G153" s="185">
        <v>3.5</v>
      </c>
      <c r="H153" s="185">
        <v>3</v>
      </c>
      <c r="I153" s="185">
        <v>4</v>
      </c>
      <c r="J153" s="185">
        <v>4</v>
      </c>
      <c r="K153" s="186">
        <v>3</v>
      </c>
      <c r="L153" s="201"/>
      <c r="M153" s="202"/>
      <c r="N153" s="202"/>
      <c r="O153" s="202"/>
      <c r="P153" s="203"/>
      <c r="Q153" s="198"/>
      <c r="R153" s="190"/>
      <c r="S153" s="179">
        <v>3.5</v>
      </c>
      <c r="T153" s="183">
        <v>3</v>
      </c>
      <c r="U153" s="181"/>
      <c r="V153" s="183">
        <v>3</v>
      </c>
      <c r="W153" s="118">
        <f t="shared" si="16"/>
        <v>3.1666666666666665</v>
      </c>
      <c r="X153" s="183">
        <v>4</v>
      </c>
      <c r="Y153" s="181"/>
      <c r="Z153" s="204"/>
      <c r="AA153" s="181"/>
      <c r="AB153" s="203"/>
      <c r="AC153" s="118">
        <f t="shared" si="17"/>
        <v>4</v>
      </c>
      <c r="AD153" s="183">
        <v>2.5</v>
      </c>
      <c r="AE153" s="181"/>
      <c r="AF153" s="204"/>
      <c r="AG153" s="204"/>
      <c r="AH153" s="203"/>
      <c r="AI153" s="118">
        <f t="shared" si="18"/>
        <v>2.5</v>
      </c>
      <c r="AJ153" s="183">
        <v>3.5</v>
      </c>
      <c r="AK153" s="199"/>
      <c r="AL153" s="181"/>
      <c r="AM153" s="204"/>
      <c r="AN153" s="203"/>
      <c r="AO153" s="118">
        <f t="shared" si="19"/>
        <v>3.5</v>
      </c>
      <c r="AP153" s="202"/>
      <c r="AQ153" s="183">
        <v>3</v>
      </c>
      <c r="AR153" s="204"/>
      <c r="AS153" s="202"/>
      <c r="AT153" s="203"/>
      <c r="AU153" s="118">
        <f t="shared" si="20"/>
        <v>3</v>
      </c>
      <c r="AV153" s="183">
        <v>4</v>
      </c>
      <c r="AW153" s="181"/>
      <c r="AX153" s="181"/>
      <c r="AY153" s="204"/>
      <c r="AZ153" s="203"/>
      <c r="BA153" s="118">
        <f t="shared" si="21"/>
        <v>4</v>
      </c>
      <c r="BB153" s="204"/>
      <c r="BC153" s="204"/>
      <c r="BD153" s="181"/>
      <c r="BE153" s="183">
        <v>4</v>
      </c>
      <c r="BF153" s="181"/>
      <c r="BG153" s="118">
        <f t="shared" si="22"/>
        <v>4</v>
      </c>
      <c r="BH153" s="199"/>
      <c r="BI153" s="199"/>
      <c r="BJ153" s="204"/>
      <c r="BK153" s="183">
        <v>3</v>
      </c>
      <c r="BL153" s="205"/>
      <c r="BM153" s="118">
        <f t="shared" si="23"/>
        <v>3</v>
      </c>
    </row>
    <row r="154" spans="1:65" ht="15.6" x14ac:dyDescent="0.3">
      <c r="A154" s="3"/>
      <c r="B154" s="171" t="s">
        <v>399</v>
      </c>
      <c r="C154" s="172" t="s">
        <v>400</v>
      </c>
      <c r="D154" s="173">
        <v>3.5</v>
      </c>
      <c r="E154" s="174">
        <v>3</v>
      </c>
      <c r="F154" s="175">
        <v>2</v>
      </c>
      <c r="G154" s="175">
        <v>2.5</v>
      </c>
      <c r="H154" s="175">
        <v>3</v>
      </c>
      <c r="I154" s="175">
        <v>3.5</v>
      </c>
      <c r="J154" s="175">
        <v>4</v>
      </c>
      <c r="K154" s="176">
        <v>4</v>
      </c>
      <c r="L154" s="195"/>
      <c r="M154" s="196"/>
      <c r="N154" s="196"/>
      <c r="O154" s="196"/>
      <c r="P154" s="197"/>
      <c r="Q154" s="198"/>
      <c r="R154" s="190"/>
      <c r="S154" s="179">
        <v>3.5</v>
      </c>
      <c r="T154" s="183">
        <v>4</v>
      </c>
      <c r="U154" s="181"/>
      <c r="V154" s="183">
        <v>3</v>
      </c>
      <c r="W154" s="118">
        <f t="shared" si="16"/>
        <v>3.5</v>
      </c>
      <c r="X154" s="183">
        <v>3</v>
      </c>
      <c r="Y154" s="181"/>
      <c r="Z154" s="199"/>
      <c r="AA154" s="181"/>
      <c r="AB154" s="197"/>
      <c r="AC154" s="118">
        <f t="shared" si="17"/>
        <v>3</v>
      </c>
      <c r="AD154" s="183">
        <v>2</v>
      </c>
      <c r="AE154" s="181"/>
      <c r="AF154" s="199"/>
      <c r="AG154" s="199"/>
      <c r="AH154" s="197"/>
      <c r="AI154" s="118">
        <f t="shared" si="18"/>
        <v>2</v>
      </c>
      <c r="AJ154" s="183">
        <v>2.5</v>
      </c>
      <c r="AK154" s="199"/>
      <c r="AL154" s="181"/>
      <c r="AM154" s="199"/>
      <c r="AN154" s="197"/>
      <c r="AO154" s="118">
        <f t="shared" si="19"/>
        <v>2.5</v>
      </c>
      <c r="AP154" s="196"/>
      <c r="AQ154" s="183">
        <v>3</v>
      </c>
      <c r="AR154" s="199"/>
      <c r="AS154" s="196"/>
      <c r="AT154" s="197"/>
      <c r="AU154" s="118">
        <f t="shared" si="20"/>
        <v>3</v>
      </c>
      <c r="AV154" s="183">
        <v>3.5</v>
      </c>
      <c r="AW154" s="181"/>
      <c r="AX154" s="181"/>
      <c r="AY154" s="199"/>
      <c r="AZ154" s="197"/>
      <c r="BA154" s="118">
        <f t="shared" si="21"/>
        <v>3.5</v>
      </c>
      <c r="BB154" s="199"/>
      <c r="BC154" s="199"/>
      <c r="BD154" s="181"/>
      <c r="BE154" s="183">
        <v>4</v>
      </c>
      <c r="BF154" s="181"/>
      <c r="BG154" s="118">
        <f t="shared" si="22"/>
        <v>4</v>
      </c>
      <c r="BH154" s="199"/>
      <c r="BI154" s="199"/>
      <c r="BJ154" s="199"/>
      <c r="BK154" s="183">
        <v>4</v>
      </c>
      <c r="BL154" s="200"/>
      <c r="BM154" s="118">
        <f t="shared" si="23"/>
        <v>4</v>
      </c>
    </row>
    <row r="155" spans="1:65" ht="15.6" x14ac:dyDescent="0.3">
      <c r="A155" s="3"/>
      <c r="B155" s="171" t="s">
        <v>409</v>
      </c>
      <c r="C155" s="172" t="s">
        <v>410</v>
      </c>
      <c r="D155" s="184">
        <v>3</v>
      </c>
      <c r="E155" s="174">
        <v>3</v>
      </c>
      <c r="F155" s="185">
        <v>3.5</v>
      </c>
      <c r="G155" s="185">
        <v>4</v>
      </c>
      <c r="H155" s="185">
        <v>3</v>
      </c>
      <c r="I155" s="185">
        <v>4</v>
      </c>
      <c r="J155" s="185">
        <v>4.5</v>
      </c>
      <c r="K155" s="186">
        <v>4.5</v>
      </c>
      <c r="L155" s="201"/>
      <c r="M155" s="202"/>
      <c r="N155" s="202"/>
      <c r="O155" s="202"/>
      <c r="P155" s="203"/>
      <c r="Q155" s="198"/>
      <c r="R155" s="190"/>
      <c r="S155" s="179">
        <v>3</v>
      </c>
      <c r="T155" s="183">
        <v>3</v>
      </c>
      <c r="U155" s="181"/>
      <c r="V155" s="183">
        <v>3</v>
      </c>
      <c r="W155" s="118">
        <f t="shared" si="16"/>
        <v>3</v>
      </c>
      <c r="X155" s="183">
        <v>3</v>
      </c>
      <c r="Y155" s="181"/>
      <c r="Z155" s="204"/>
      <c r="AA155" s="181"/>
      <c r="AB155" s="203"/>
      <c r="AC155" s="118">
        <f t="shared" si="17"/>
        <v>3</v>
      </c>
      <c r="AD155" s="183">
        <v>3.5</v>
      </c>
      <c r="AE155" s="181"/>
      <c r="AF155" s="204"/>
      <c r="AG155" s="204"/>
      <c r="AH155" s="203"/>
      <c r="AI155" s="118">
        <f t="shared" si="18"/>
        <v>3.5</v>
      </c>
      <c r="AJ155" s="183">
        <v>4</v>
      </c>
      <c r="AK155" s="199"/>
      <c r="AL155" s="181"/>
      <c r="AM155" s="204"/>
      <c r="AN155" s="203"/>
      <c r="AO155" s="118">
        <f t="shared" si="19"/>
        <v>4</v>
      </c>
      <c r="AP155" s="202"/>
      <c r="AQ155" s="183">
        <v>3</v>
      </c>
      <c r="AR155" s="204"/>
      <c r="AS155" s="202"/>
      <c r="AT155" s="203"/>
      <c r="AU155" s="118">
        <f t="shared" si="20"/>
        <v>3</v>
      </c>
      <c r="AV155" s="183">
        <v>4</v>
      </c>
      <c r="AW155" s="181"/>
      <c r="AX155" s="181"/>
      <c r="AY155" s="204"/>
      <c r="AZ155" s="203"/>
      <c r="BA155" s="118">
        <f t="shared" si="21"/>
        <v>4</v>
      </c>
      <c r="BB155" s="204"/>
      <c r="BC155" s="204"/>
      <c r="BD155" s="181"/>
      <c r="BE155" s="183">
        <v>4.5</v>
      </c>
      <c r="BF155" s="181"/>
      <c r="BG155" s="118">
        <f t="shared" si="22"/>
        <v>4.5</v>
      </c>
      <c r="BH155" s="199"/>
      <c r="BI155" s="199"/>
      <c r="BJ155" s="204"/>
      <c r="BK155" s="183">
        <v>4.5</v>
      </c>
      <c r="BL155" s="205"/>
      <c r="BM155" s="118">
        <f t="shared" si="23"/>
        <v>4.5</v>
      </c>
    </row>
    <row r="156" spans="1:65" ht="15.6" x14ac:dyDescent="0.3">
      <c r="A156" s="3"/>
      <c r="B156" s="171" t="s">
        <v>333</v>
      </c>
      <c r="C156" s="172" t="s">
        <v>681</v>
      </c>
      <c r="D156" s="173">
        <v>4.333333333333333</v>
      </c>
      <c r="E156" s="174">
        <v>3.5</v>
      </c>
      <c r="F156" s="175">
        <v>4</v>
      </c>
      <c r="G156" s="175">
        <v>4</v>
      </c>
      <c r="H156" s="175">
        <v>3.5</v>
      </c>
      <c r="I156" s="175">
        <v>4</v>
      </c>
      <c r="J156" s="175">
        <v>4.5</v>
      </c>
      <c r="K156" s="176">
        <v>4.5</v>
      </c>
      <c r="L156" s="195"/>
      <c r="M156" s="196"/>
      <c r="N156" s="196"/>
      <c r="O156" s="196"/>
      <c r="P156" s="197"/>
      <c r="Q156" s="198"/>
      <c r="R156" s="190"/>
      <c r="S156" s="179">
        <v>4.5</v>
      </c>
      <c r="T156" s="183">
        <v>4.5</v>
      </c>
      <c r="U156" s="181"/>
      <c r="V156" s="183">
        <v>4</v>
      </c>
      <c r="W156" s="118">
        <f t="shared" si="16"/>
        <v>4.333333333333333</v>
      </c>
      <c r="X156" s="183">
        <v>3.5</v>
      </c>
      <c r="Y156" s="181"/>
      <c r="Z156" s="199"/>
      <c r="AA156" s="181"/>
      <c r="AB156" s="197"/>
      <c r="AC156" s="118">
        <f t="shared" si="17"/>
        <v>3.5</v>
      </c>
      <c r="AD156" s="183">
        <v>4</v>
      </c>
      <c r="AE156" s="181"/>
      <c r="AF156" s="199"/>
      <c r="AG156" s="199"/>
      <c r="AH156" s="197"/>
      <c r="AI156" s="118">
        <f t="shared" si="18"/>
        <v>4</v>
      </c>
      <c r="AJ156" s="183">
        <v>4</v>
      </c>
      <c r="AK156" s="199"/>
      <c r="AL156" s="181"/>
      <c r="AM156" s="199"/>
      <c r="AN156" s="197"/>
      <c r="AO156" s="118">
        <f t="shared" si="19"/>
        <v>4</v>
      </c>
      <c r="AP156" s="196"/>
      <c r="AQ156" s="183">
        <v>3.5</v>
      </c>
      <c r="AR156" s="199"/>
      <c r="AS156" s="196"/>
      <c r="AT156" s="197"/>
      <c r="AU156" s="118">
        <f t="shared" si="20"/>
        <v>3.5</v>
      </c>
      <c r="AV156" s="183">
        <v>4</v>
      </c>
      <c r="AW156" s="181"/>
      <c r="AX156" s="181"/>
      <c r="AY156" s="199"/>
      <c r="AZ156" s="197"/>
      <c r="BA156" s="118">
        <f t="shared" si="21"/>
        <v>4</v>
      </c>
      <c r="BB156" s="199"/>
      <c r="BC156" s="199"/>
      <c r="BD156" s="181"/>
      <c r="BE156" s="183">
        <v>4.5</v>
      </c>
      <c r="BF156" s="181"/>
      <c r="BG156" s="118">
        <f t="shared" si="22"/>
        <v>4.5</v>
      </c>
      <c r="BH156" s="199"/>
      <c r="BI156" s="199"/>
      <c r="BJ156" s="199"/>
      <c r="BK156" s="183">
        <v>4.5</v>
      </c>
      <c r="BL156" s="200"/>
      <c r="BM156" s="118">
        <f t="shared" si="23"/>
        <v>4.5</v>
      </c>
    </row>
    <row r="157" spans="1:65" ht="15.6" x14ac:dyDescent="0.3">
      <c r="A157" s="3"/>
      <c r="B157" s="171" t="s">
        <v>413</v>
      </c>
      <c r="C157" s="172" t="s">
        <v>414</v>
      </c>
      <c r="D157" s="184">
        <v>3.5</v>
      </c>
      <c r="E157" s="174">
        <v>4</v>
      </c>
      <c r="F157" s="185">
        <v>3.5</v>
      </c>
      <c r="G157" s="185">
        <v>3.5</v>
      </c>
      <c r="H157" s="185">
        <v>4</v>
      </c>
      <c r="I157" s="185">
        <v>4</v>
      </c>
      <c r="J157" s="185">
        <v>4.5</v>
      </c>
      <c r="K157" s="186">
        <v>4.5</v>
      </c>
      <c r="L157" s="201"/>
      <c r="M157" s="202"/>
      <c r="N157" s="202"/>
      <c r="O157" s="202"/>
      <c r="P157" s="203"/>
      <c r="Q157" s="198"/>
      <c r="R157" s="190"/>
      <c r="S157" s="179">
        <v>3.5</v>
      </c>
      <c r="T157" s="183">
        <v>3.5</v>
      </c>
      <c r="U157" s="181"/>
      <c r="V157" s="183">
        <v>3.5</v>
      </c>
      <c r="W157" s="118">
        <f t="shared" si="16"/>
        <v>3.5</v>
      </c>
      <c r="X157" s="183">
        <v>4</v>
      </c>
      <c r="Y157" s="181"/>
      <c r="Z157" s="204"/>
      <c r="AA157" s="181"/>
      <c r="AB157" s="203"/>
      <c r="AC157" s="118">
        <f t="shared" si="17"/>
        <v>4</v>
      </c>
      <c r="AD157" s="183">
        <v>3.5</v>
      </c>
      <c r="AE157" s="181"/>
      <c r="AF157" s="204"/>
      <c r="AG157" s="204"/>
      <c r="AH157" s="203"/>
      <c r="AI157" s="118">
        <f t="shared" si="18"/>
        <v>3.5</v>
      </c>
      <c r="AJ157" s="183">
        <v>3.5</v>
      </c>
      <c r="AK157" s="199"/>
      <c r="AL157" s="181"/>
      <c r="AM157" s="204"/>
      <c r="AN157" s="203"/>
      <c r="AO157" s="118">
        <f t="shared" si="19"/>
        <v>3.5</v>
      </c>
      <c r="AP157" s="202"/>
      <c r="AQ157" s="183">
        <v>4</v>
      </c>
      <c r="AR157" s="204"/>
      <c r="AS157" s="202"/>
      <c r="AT157" s="203"/>
      <c r="AU157" s="118">
        <f t="shared" si="20"/>
        <v>4</v>
      </c>
      <c r="AV157" s="183">
        <v>4</v>
      </c>
      <c r="AW157" s="181"/>
      <c r="AX157" s="181"/>
      <c r="AY157" s="204"/>
      <c r="AZ157" s="203"/>
      <c r="BA157" s="118">
        <f t="shared" si="21"/>
        <v>4</v>
      </c>
      <c r="BB157" s="204"/>
      <c r="BC157" s="204"/>
      <c r="BD157" s="181"/>
      <c r="BE157" s="183">
        <v>4.5</v>
      </c>
      <c r="BF157" s="181"/>
      <c r="BG157" s="118">
        <f t="shared" si="22"/>
        <v>4.5</v>
      </c>
      <c r="BH157" s="199"/>
      <c r="BI157" s="199"/>
      <c r="BJ157" s="204"/>
      <c r="BK157" s="183">
        <v>4.5</v>
      </c>
      <c r="BL157" s="205"/>
      <c r="BM157" s="118">
        <f t="shared" si="23"/>
        <v>4.5</v>
      </c>
    </row>
    <row r="158" spans="1:65" ht="15.6" x14ac:dyDescent="0.3">
      <c r="A158" s="3"/>
      <c r="B158" s="171" t="s">
        <v>363</v>
      </c>
      <c r="C158" s="172" t="s">
        <v>364</v>
      </c>
      <c r="D158" s="173">
        <v>4.833333333333333</v>
      </c>
      <c r="E158" s="174">
        <v>4.5</v>
      </c>
      <c r="F158" s="175">
        <v>4</v>
      </c>
      <c r="G158" s="175">
        <v>4.5</v>
      </c>
      <c r="H158" s="175">
        <v>4</v>
      </c>
      <c r="I158" s="175">
        <v>4</v>
      </c>
      <c r="J158" s="175">
        <v>5</v>
      </c>
      <c r="K158" s="176">
        <v>5</v>
      </c>
      <c r="L158" s="195"/>
      <c r="M158" s="196"/>
      <c r="N158" s="196"/>
      <c r="O158" s="196"/>
      <c r="P158" s="197"/>
      <c r="Q158" s="198"/>
      <c r="R158" s="190"/>
      <c r="S158" s="179">
        <v>5</v>
      </c>
      <c r="T158" s="183">
        <v>5</v>
      </c>
      <c r="U158" s="181"/>
      <c r="V158" s="183">
        <v>4.5</v>
      </c>
      <c r="W158" s="118">
        <f t="shared" si="16"/>
        <v>4.833333333333333</v>
      </c>
      <c r="X158" s="183">
        <v>4.5</v>
      </c>
      <c r="Y158" s="181"/>
      <c r="Z158" s="199"/>
      <c r="AA158" s="181"/>
      <c r="AB158" s="197"/>
      <c r="AC158" s="118">
        <f t="shared" si="17"/>
        <v>4.5</v>
      </c>
      <c r="AD158" s="183">
        <v>4</v>
      </c>
      <c r="AE158" s="181"/>
      <c r="AF158" s="199"/>
      <c r="AG158" s="199"/>
      <c r="AH158" s="197"/>
      <c r="AI158" s="118">
        <f t="shared" si="18"/>
        <v>4</v>
      </c>
      <c r="AJ158" s="183">
        <v>4.5</v>
      </c>
      <c r="AK158" s="199"/>
      <c r="AL158" s="181"/>
      <c r="AM158" s="199"/>
      <c r="AN158" s="197"/>
      <c r="AO158" s="118">
        <f t="shared" si="19"/>
        <v>4.5</v>
      </c>
      <c r="AP158" s="196"/>
      <c r="AQ158" s="183">
        <v>4</v>
      </c>
      <c r="AR158" s="199"/>
      <c r="AS158" s="196"/>
      <c r="AT158" s="197"/>
      <c r="AU158" s="118">
        <f t="shared" si="20"/>
        <v>4</v>
      </c>
      <c r="AV158" s="183">
        <v>4</v>
      </c>
      <c r="AW158" s="181"/>
      <c r="AX158" s="181"/>
      <c r="AY158" s="199"/>
      <c r="AZ158" s="197"/>
      <c r="BA158" s="118">
        <f t="shared" si="21"/>
        <v>4</v>
      </c>
      <c r="BB158" s="199"/>
      <c r="BC158" s="199"/>
      <c r="BD158" s="181"/>
      <c r="BE158" s="183">
        <v>5</v>
      </c>
      <c r="BF158" s="181"/>
      <c r="BG158" s="118">
        <f t="shared" si="22"/>
        <v>5</v>
      </c>
      <c r="BH158" s="199"/>
      <c r="BI158" s="199"/>
      <c r="BJ158" s="199"/>
      <c r="BK158" s="183">
        <v>5</v>
      </c>
      <c r="BL158" s="200"/>
      <c r="BM158" s="118">
        <f t="shared" si="23"/>
        <v>5</v>
      </c>
    </row>
    <row r="159" spans="1:65" ht="15.6" x14ac:dyDescent="0.3">
      <c r="A159" s="3"/>
      <c r="B159" s="171" t="s">
        <v>321</v>
      </c>
      <c r="C159" s="172" t="s">
        <v>322</v>
      </c>
      <c r="D159" s="184">
        <v>4</v>
      </c>
      <c r="E159" s="174">
        <v>4</v>
      </c>
      <c r="F159" s="185">
        <v>4</v>
      </c>
      <c r="G159" s="185">
        <v>4</v>
      </c>
      <c r="H159" s="185">
        <v>4</v>
      </c>
      <c r="I159" s="185">
        <v>4</v>
      </c>
      <c r="J159" s="185">
        <v>4</v>
      </c>
      <c r="K159" s="186">
        <v>4</v>
      </c>
      <c r="L159" s="201"/>
      <c r="M159" s="202"/>
      <c r="N159" s="202"/>
      <c r="O159" s="202"/>
      <c r="P159" s="203"/>
      <c r="Q159" s="198"/>
      <c r="R159" s="190"/>
      <c r="S159" s="179">
        <v>4</v>
      </c>
      <c r="T159" s="183">
        <v>4</v>
      </c>
      <c r="U159" s="181"/>
      <c r="V159" s="183">
        <v>4</v>
      </c>
      <c r="W159" s="118">
        <f t="shared" si="16"/>
        <v>4</v>
      </c>
      <c r="X159" s="183">
        <v>4</v>
      </c>
      <c r="Y159" s="181"/>
      <c r="Z159" s="204"/>
      <c r="AA159" s="181"/>
      <c r="AB159" s="203"/>
      <c r="AC159" s="118">
        <f t="shared" si="17"/>
        <v>4</v>
      </c>
      <c r="AD159" s="183">
        <v>4</v>
      </c>
      <c r="AE159" s="181"/>
      <c r="AF159" s="204"/>
      <c r="AG159" s="204"/>
      <c r="AH159" s="203"/>
      <c r="AI159" s="118">
        <f t="shared" si="18"/>
        <v>4</v>
      </c>
      <c r="AJ159" s="183">
        <v>4</v>
      </c>
      <c r="AK159" s="199"/>
      <c r="AL159" s="181"/>
      <c r="AM159" s="204"/>
      <c r="AN159" s="203"/>
      <c r="AO159" s="118">
        <f t="shared" si="19"/>
        <v>4</v>
      </c>
      <c r="AP159" s="202"/>
      <c r="AQ159" s="183">
        <v>4</v>
      </c>
      <c r="AR159" s="204"/>
      <c r="AS159" s="202"/>
      <c r="AT159" s="203"/>
      <c r="AU159" s="118">
        <f t="shared" si="20"/>
        <v>4</v>
      </c>
      <c r="AV159" s="183">
        <v>4</v>
      </c>
      <c r="AW159" s="181"/>
      <c r="AX159" s="181"/>
      <c r="AY159" s="204"/>
      <c r="AZ159" s="203"/>
      <c r="BA159" s="118">
        <f t="shared" si="21"/>
        <v>4</v>
      </c>
      <c r="BB159" s="204"/>
      <c r="BC159" s="204"/>
      <c r="BD159" s="181"/>
      <c r="BE159" s="183">
        <v>4</v>
      </c>
      <c r="BF159" s="181"/>
      <c r="BG159" s="118">
        <f t="shared" si="22"/>
        <v>4</v>
      </c>
      <c r="BH159" s="199"/>
      <c r="BI159" s="199"/>
      <c r="BJ159" s="204"/>
      <c r="BK159" s="183">
        <v>4</v>
      </c>
      <c r="BL159" s="205"/>
      <c r="BM159" s="118">
        <f t="shared" si="23"/>
        <v>4</v>
      </c>
    </row>
    <row r="160" spans="1:65" ht="15.6" x14ac:dyDescent="0.3">
      <c r="A160" s="3"/>
      <c r="B160" s="171" t="s">
        <v>427</v>
      </c>
      <c r="C160" s="172" t="s">
        <v>428</v>
      </c>
      <c r="D160" s="173">
        <v>4</v>
      </c>
      <c r="E160" s="174">
        <v>4</v>
      </c>
      <c r="F160" s="175">
        <v>4</v>
      </c>
      <c r="G160" s="175">
        <v>4</v>
      </c>
      <c r="H160" s="175">
        <v>4</v>
      </c>
      <c r="I160" s="175">
        <v>4</v>
      </c>
      <c r="J160" s="175">
        <v>4.5</v>
      </c>
      <c r="K160" s="176">
        <v>4.5</v>
      </c>
      <c r="L160" s="195"/>
      <c r="M160" s="196"/>
      <c r="N160" s="196"/>
      <c r="O160" s="196"/>
      <c r="P160" s="197"/>
      <c r="Q160" s="198"/>
      <c r="R160" s="190"/>
      <c r="S160" s="179">
        <v>4</v>
      </c>
      <c r="T160" s="183">
        <v>4</v>
      </c>
      <c r="U160" s="181"/>
      <c r="V160" s="183">
        <v>4</v>
      </c>
      <c r="W160" s="118">
        <f t="shared" si="16"/>
        <v>4</v>
      </c>
      <c r="X160" s="183">
        <v>4</v>
      </c>
      <c r="Y160" s="181"/>
      <c r="Z160" s="199"/>
      <c r="AA160" s="181"/>
      <c r="AB160" s="197"/>
      <c r="AC160" s="118">
        <f t="shared" si="17"/>
        <v>4</v>
      </c>
      <c r="AD160" s="183">
        <v>4</v>
      </c>
      <c r="AE160" s="181"/>
      <c r="AF160" s="199"/>
      <c r="AG160" s="199"/>
      <c r="AH160" s="197"/>
      <c r="AI160" s="118">
        <f t="shared" si="18"/>
        <v>4</v>
      </c>
      <c r="AJ160" s="183">
        <v>4</v>
      </c>
      <c r="AK160" s="199"/>
      <c r="AL160" s="181"/>
      <c r="AM160" s="199"/>
      <c r="AN160" s="197"/>
      <c r="AO160" s="118">
        <f t="shared" si="19"/>
        <v>4</v>
      </c>
      <c r="AP160" s="196"/>
      <c r="AQ160" s="183">
        <v>4</v>
      </c>
      <c r="AR160" s="199"/>
      <c r="AS160" s="196"/>
      <c r="AT160" s="197"/>
      <c r="AU160" s="118">
        <f t="shared" si="20"/>
        <v>4</v>
      </c>
      <c r="AV160" s="183">
        <v>4</v>
      </c>
      <c r="AW160" s="181"/>
      <c r="AX160" s="181"/>
      <c r="AY160" s="199"/>
      <c r="AZ160" s="197"/>
      <c r="BA160" s="118">
        <f t="shared" si="21"/>
        <v>4</v>
      </c>
      <c r="BB160" s="199"/>
      <c r="BC160" s="199"/>
      <c r="BD160" s="181"/>
      <c r="BE160" s="183">
        <v>4.5</v>
      </c>
      <c r="BF160" s="181"/>
      <c r="BG160" s="118">
        <f t="shared" si="22"/>
        <v>4.5</v>
      </c>
      <c r="BH160" s="199"/>
      <c r="BI160" s="199"/>
      <c r="BJ160" s="199"/>
      <c r="BK160" s="183">
        <v>4.5</v>
      </c>
      <c r="BL160" s="200"/>
      <c r="BM160" s="118">
        <f t="shared" si="23"/>
        <v>4.5</v>
      </c>
    </row>
    <row r="161" spans="1:65" ht="15.6" x14ac:dyDescent="0.3">
      <c r="A161" s="3"/>
      <c r="B161" s="171" t="s">
        <v>335</v>
      </c>
      <c r="C161" s="172" t="s">
        <v>682</v>
      </c>
      <c r="D161" s="184">
        <v>3.8333333333333335</v>
      </c>
      <c r="E161" s="174">
        <v>4</v>
      </c>
      <c r="F161" s="185">
        <v>4</v>
      </c>
      <c r="G161" s="185">
        <v>3.5</v>
      </c>
      <c r="H161" s="185">
        <v>4</v>
      </c>
      <c r="I161" s="185">
        <v>4</v>
      </c>
      <c r="J161" s="185">
        <v>4.5</v>
      </c>
      <c r="K161" s="186">
        <v>4.5</v>
      </c>
      <c r="L161" s="201"/>
      <c r="M161" s="202"/>
      <c r="N161" s="202"/>
      <c r="O161" s="202"/>
      <c r="P161" s="203"/>
      <c r="Q161" s="198"/>
      <c r="R161" s="190"/>
      <c r="S161" s="179">
        <v>3.5</v>
      </c>
      <c r="T161" s="183">
        <v>4</v>
      </c>
      <c r="U161" s="181"/>
      <c r="V161" s="183">
        <v>4</v>
      </c>
      <c r="W161" s="118">
        <f t="shared" si="16"/>
        <v>3.8333333333333335</v>
      </c>
      <c r="X161" s="183">
        <v>4</v>
      </c>
      <c r="Y161" s="181"/>
      <c r="Z161" s="204"/>
      <c r="AA161" s="181"/>
      <c r="AB161" s="203"/>
      <c r="AC161" s="118">
        <f t="shared" si="17"/>
        <v>4</v>
      </c>
      <c r="AD161" s="183">
        <v>4</v>
      </c>
      <c r="AE161" s="181"/>
      <c r="AF161" s="204"/>
      <c r="AG161" s="204"/>
      <c r="AH161" s="203"/>
      <c r="AI161" s="118">
        <f t="shared" si="18"/>
        <v>4</v>
      </c>
      <c r="AJ161" s="183">
        <v>3.5</v>
      </c>
      <c r="AK161" s="199"/>
      <c r="AL161" s="181"/>
      <c r="AM161" s="204"/>
      <c r="AN161" s="203"/>
      <c r="AO161" s="118">
        <f t="shared" si="19"/>
        <v>3.5</v>
      </c>
      <c r="AP161" s="202"/>
      <c r="AQ161" s="183">
        <v>4</v>
      </c>
      <c r="AR161" s="204"/>
      <c r="AS161" s="202"/>
      <c r="AT161" s="203"/>
      <c r="AU161" s="118">
        <f t="shared" si="20"/>
        <v>4</v>
      </c>
      <c r="AV161" s="183">
        <v>4</v>
      </c>
      <c r="AW161" s="181"/>
      <c r="AX161" s="181"/>
      <c r="AY161" s="204"/>
      <c r="AZ161" s="203"/>
      <c r="BA161" s="118">
        <f t="shared" si="21"/>
        <v>4</v>
      </c>
      <c r="BB161" s="204"/>
      <c r="BC161" s="204"/>
      <c r="BD161" s="181"/>
      <c r="BE161" s="183">
        <v>4.5</v>
      </c>
      <c r="BF161" s="181"/>
      <c r="BG161" s="118">
        <f t="shared" si="22"/>
        <v>4.5</v>
      </c>
      <c r="BH161" s="199"/>
      <c r="BI161" s="199"/>
      <c r="BJ161" s="204"/>
      <c r="BK161" s="183">
        <v>4.5</v>
      </c>
      <c r="BL161" s="205"/>
      <c r="BM161" s="118">
        <f t="shared" si="23"/>
        <v>4.5</v>
      </c>
    </row>
    <row r="162" spans="1:65" ht="15.6" x14ac:dyDescent="0.3">
      <c r="A162" s="3"/>
      <c r="B162" s="172" t="s">
        <v>345</v>
      </c>
      <c r="C162" s="172" t="s">
        <v>346</v>
      </c>
      <c r="D162" s="173">
        <v>3</v>
      </c>
      <c r="E162" s="174">
        <v>4</v>
      </c>
      <c r="F162" s="175">
        <v>3</v>
      </c>
      <c r="G162" s="175">
        <v>4</v>
      </c>
      <c r="H162" s="175">
        <v>4</v>
      </c>
      <c r="I162" s="175">
        <v>4</v>
      </c>
      <c r="J162" s="175">
        <v>4</v>
      </c>
      <c r="K162" s="176">
        <v>4</v>
      </c>
      <c r="L162" s="195"/>
      <c r="M162" s="196"/>
      <c r="N162" s="196"/>
      <c r="O162" s="196"/>
      <c r="P162" s="197"/>
      <c r="Q162" s="198"/>
      <c r="R162" s="190"/>
      <c r="S162" s="179">
        <v>3</v>
      </c>
      <c r="T162" s="183">
        <v>3</v>
      </c>
      <c r="U162" s="181"/>
      <c r="V162" s="183">
        <v>3</v>
      </c>
      <c r="W162" s="118">
        <f t="shared" si="16"/>
        <v>3</v>
      </c>
      <c r="X162" s="183">
        <v>4</v>
      </c>
      <c r="Y162" s="181"/>
      <c r="Z162" s="199"/>
      <c r="AA162" s="181"/>
      <c r="AB162" s="197"/>
      <c r="AC162" s="118">
        <f t="shared" si="17"/>
        <v>4</v>
      </c>
      <c r="AD162" s="183">
        <v>3</v>
      </c>
      <c r="AE162" s="181"/>
      <c r="AF162" s="199"/>
      <c r="AG162" s="199"/>
      <c r="AH162" s="197"/>
      <c r="AI162" s="118">
        <f t="shared" si="18"/>
        <v>3</v>
      </c>
      <c r="AJ162" s="183">
        <v>4</v>
      </c>
      <c r="AK162" s="199"/>
      <c r="AL162" s="181"/>
      <c r="AM162" s="199"/>
      <c r="AN162" s="197"/>
      <c r="AO162" s="118">
        <f t="shared" si="19"/>
        <v>4</v>
      </c>
      <c r="AP162" s="196"/>
      <c r="AQ162" s="183">
        <v>4</v>
      </c>
      <c r="AR162" s="199"/>
      <c r="AS162" s="196"/>
      <c r="AT162" s="197"/>
      <c r="AU162" s="118">
        <f t="shared" si="20"/>
        <v>4</v>
      </c>
      <c r="AV162" s="183">
        <v>4</v>
      </c>
      <c r="AW162" s="181"/>
      <c r="AX162" s="181"/>
      <c r="AY162" s="199"/>
      <c r="AZ162" s="197"/>
      <c r="BA162" s="118">
        <f t="shared" si="21"/>
        <v>4</v>
      </c>
      <c r="BB162" s="199"/>
      <c r="BC162" s="199"/>
      <c r="BD162" s="181"/>
      <c r="BE162" s="183">
        <v>4</v>
      </c>
      <c r="BF162" s="181"/>
      <c r="BG162" s="118">
        <f t="shared" si="22"/>
        <v>4</v>
      </c>
      <c r="BH162" s="199"/>
      <c r="BI162" s="199"/>
      <c r="BJ162" s="199"/>
      <c r="BK162" s="183">
        <v>4</v>
      </c>
      <c r="BL162" s="200"/>
      <c r="BM162" s="118">
        <f t="shared" si="23"/>
        <v>4</v>
      </c>
    </row>
    <row r="163" spans="1:65" ht="15.6" x14ac:dyDescent="0.3">
      <c r="A163" s="3"/>
      <c r="B163" s="172" t="s">
        <v>301</v>
      </c>
      <c r="C163" s="172" t="s">
        <v>683</v>
      </c>
      <c r="D163" s="184">
        <v>4</v>
      </c>
      <c r="E163" s="174">
        <v>4</v>
      </c>
      <c r="F163" s="185">
        <v>4</v>
      </c>
      <c r="G163" s="185">
        <v>4</v>
      </c>
      <c r="H163" s="185">
        <v>4</v>
      </c>
      <c r="I163" s="185">
        <v>4</v>
      </c>
      <c r="J163" s="185">
        <v>4</v>
      </c>
      <c r="K163" s="186">
        <v>4</v>
      </c>
      <c r="L163" s="201"/>
      <c r="M163" s="202"/>
      <c r="N163" s="202"/>
      <c r="O163" s="202"/>
      <c r="P163" s="203"/>
      <c r="Q163" s="198"/>
      <c r="R163" s="190"/>
      <c r="S163" s="179">
        <v>4</v>
      </c>
      <c r="T163" s="183">
        <v>4</v>
      </c>
      <c r="U163" s="181"/>
      <c r="V163" s="183">
        <v>4</v>
      </c>
      <c r="W163" s="118">
        <f t="shared" si="16"/>
        <v>4</v>
      </c>
      <c r="X163" s="183">
        <v>4</v>
      </c>
      <c r="Y163" s="181"/>
      <c r="Z163" s="204"/>
      <c r="AA163" s="181"/>
      <c r="AB163" s="203"/>
      <c r="AC163" s="118">
        <f t="shared" si="17"/>
        <v>4</v>
      </c>
      <c r="AD163" s="183">
        <v>4</v>
      </c>
      <c r="AE163" s="181"/>
      <c r="AF163" s="204"/>
      <c r="AG163" s="204"/>
      <c r="AH163" s="203"/>
      <c r="AI163" s="118">
        <f t="shared" si="18"/>
        <v>4</v>
      </c>
      <c r="AJ163" s="183">
        <v>4</v>
      </c>
      <c r="AK163" s="199"/>
      <c r="AL163" s="181"/>
      <c r="AM163" s="204"/>
      <c r="AN163" s="203"/>
      <c r="AO163" s="118">
        <f t="shared" si="19"/>
        <v>4</v>
      </c>
      <c r="AP163" s="202"/>
      <c r="AQ163" s="183">
        <v>4</v>
      </c>
      <c r="AR163" s="204"/>
      <c r="AS163" s="202"/>
      <c r="AT163" s="203"/>
      <c r="AU163" s="118">
        <f t="shared" si="20"/>
        <v>4</v>
      </c>
      <c r="AV163" s="183">
        <v>4</v>
      </c>
      <c r="AW163" s="181"/>
      <c r="AX163" s="181"/>
      <c r="AY163" s="204"/>
      <c r="AZ163" s="203"/>
      <c r="BA163" s="118">
        <f t="shared" si="21"/>
        <v>4</v>
      </c>
      <c r="BB163" s="204"/>
      <c r="BC163" s="204"/>
      <c r="BD163" s="181"/>
      <c r="BE163" s="183">
        <v>4</v>
      </c>
      <c r="BF163" s="181"/>
      <c r="BG163" s="118">
        <f t="shared" si="22"/>
        <v>4</v>
      </c>
      <c r="BH163" s="199"/>
      <c r="BI163" s="199"/>
      <c r="BJ163" s="204"/>
      <c r="BK163" s="183">
        <v>4</v>
      </c>
      <c r="BL163" s="205"/>
      <c r="BM163" s="118">
        <f t="shared" si="23"/>
        <v>4</v>
      </c>
    </row>
    <row r="164" spans="1:65" ht="15.6" x14ac:dyDescent="0.3">
      <c r="A164" s="3"/>
      <c r="B164" s="172" t="s">
        <v>375</v>
      </c>
      <c r="C164" s="172" t="s">
        <v>376</v>
      </c>
      <c r="D164" s="173">
        <v>4</v>
      </c>
      <c r="E164" s="174">
        <v>4</v>
      </c>
      <c r="F164" s="175">
        <v>4</v>
      </c>
      <c r="G164" s="175">
        <v>3</v>
      </c>
      <c r="H164" s="175">
        <v>4</v>
      </c>
      <c r="I164" s="175">
        <v>3</v>
      </c>
      <c r="J164" s="175">
        <v>4</v>
      </c>
      <c r="K164" s="176">
        <v>4</v>
      </c>
      <c r="L164" s="195"/>
      <c r="M164" s="196"/>
      <c r="N164" s="196"/>
      <c r="O164" s="196"/>
      <c r="P164" s="197"/>
      <c r="Q164" s="198"/>
      <c r="R164" s="190"/>
      <c r="S164" s="179">
        <v>4</v>
      </c>
      <c r="T164" s="183">
        <v>4</v>
      </c>
      <c r="U164" s="181"/>
      <c r="V164" s="183">
        <v>4</v>
      </c>
      <c r="W164" s="118">
        <f t="shared" si="16"/>
        <v>4</v>
      </c>
      <c r="X164" s="183">
        <v>4</v>
      </c>
      <c r="Y164" s="181"/>
      <c r="Z164" s="199"/>
      <c r="AA164" s="181"/>
      <c r="AB164" s="197"/>
      <c r="AC164" s="118">
        <f t="shared" si="17"/>
        <v>4</v>
      </c>
      <c r="AD164" s="183">
        <v>4</v>
      </c>
      <c r="AE164" s="181"/>
      <c r="AF164" s="199"/>
      <c r="AG164" s="199"/>
      <c r="AH164" s="197"/>
      <c r="AI164" s="118">
        <f t="shared" si="18"/>
        <v>4</v>
      </c>
      <c r="AJ164" s="183">
        <v>3</v>
      </c>
      <c r="AK164" s="199"/>
      <c r="AL164" s="181"/>
      <c r="AM164" s="199"/>
      <c r="AN164" s="197"/>
      <c r="AO164" s="118">
        <f t="shared" si="19"/>
        <v>3</v>
      </c>
      <c r="AP164" s="196"/>
      <c r="AQ164" s="183">
        <v>4</v>
      </c>
      <c r="AR164" s="199"/>
      <c r="AS164" s="196"/>
      <c r="AT164" s="197"/>
      <c r="AU164" s="118">
        <f t="shared" si="20"/>
        <v>4</v>
      </c>
      <c r="AV164" s="183">
        <v>3</v>
      </c>
      <c r="AW164" s="181"/>
      <c r="AX164" s="181"/>
      <c r="AY164" s="199"/>
      <c r="AZ164" s="197"/>
      <c r="BA164" s="118">
        <f t="shared" si="21"/>
        <v>3</v>
      </c>
      <c r="BB164" s="199"/>
      <c r="BC164" s="199"/>
      <c r="BD164" s="181"/>
      <c r="BE164" s="183">
        <v>4</v>
      </c>
      <c r="BF164" s="181"/>
      <c r="BG164" s="118">
        <f t="shared" si="22"/>
        <v>4</v>
      </c>
      <c r="BH164" s="199"/>
      <c r="BI164" s="199"/>
      <c r="BJ164" s="199"/>
      <c r="BK164" s="183">
        <v>4</v>
      </c>
      <c r="BL164" s="200"/>
      <c r="BM164" s="118">
        <f t="shared" si="23"/>
        <v>4</v>
      </c>
    </row>
    <row r="165" spans="1:65" ht="15.6" x14ac:dyDescent="0.3">
      <c r="A165" s="3"/>
      <c r="B165" s="172" t="s">
        <v>305</v>
      </c>
      <c r="C165" s="172" t="s">
        <v>306</v>
      </c>
      <c r="D165" s="184">
        <v>4</v>
      </c>
      <c r="E165" s="174">
        <v>4</v>
      </c>
      <c r="F165" s="185">
        <v>3</v>
      </c>
      <c r="G165" s="185">
        <v>4</v>
      </c>
      <c r="H165" s="185">
        <v>4</v>
      </c>
      <c r="I165" s="185">
        <v>5</v>
      </c>
      <c r="J165" s="185">
        <v>4</v>
      </c>
      <c r="K165" s="186">
        <v>4</v>
      </c>
      <c r="L165" s="201"/>
      <c r="M165" s="202"/>
      <c r="N165" s="202"/>
      <c r="O165" s="202"/>
      <c r="P165" s="203"/>
      <c r="Q165" s="198"/>
      <c r="R165" s="190"/>
      <c r="S165" s="179">
        <v>4</v>
      </c>
      <c r="T165" s="183">
        <v>4</v>
      </c>
      <c r="U165" s="181"/>
      <c r="V165" s="183">
        <v>4</v>
      </c>
      <c r="W165" s="118">
        <f t="shared" si="16"/>
        <v>4</v>
      </c>
      <c r="X165" s="183">
        <v>4</v>
      </c>
      <c r="Y165" s="181"/>
      <c r="Z165" s="204"/>
      <c r="AA165" s="181"/>
      <c r="AB165" s="203"/>
      <c r="AC165" s="118">
        <f t="shared" si="17"/>
        <v>4</v>
      </c>
      <c r="AD165" s="183">
        <v>3</v>
      </c>
      <c r="AE165" s="181"/>
      <c r="AF165" s="204"/>
      <c r="AG165" s="204"/>
      <c r="AH165" s="203"/>
      <c r="AI165" s="118">
        <f t="shared" si="18"/>
        <v>3</v>
      </c>
      <c r="AJ165" s="183">
        <v>4</v>
      </c>
      <c r="AK165" s="199"/>
      <c r="AL165" s="181"/>
      <c r="AM165" s="204"/>
      <c r="AN165" s="203"/>
      <c r="AO165" s="118">
        <f t="shared" si="19"/>
        <v>4</v>
      </c>
      <c r="AP165" s="202"/>
      <c r="AQ165" s="183">
        <v>4</v>
      </c>
      <c r="AR165" s="204"/>
      <c r="AS165" s="202"/>
      <c r="AT165" s="203"/>
      <c r="AU165" s="118">
        <f t="shared" si="20"/>
        <v>4</v>
      </c>
      <c r="AV165" s="183">
        <v>5</v>
      </c>
      <c r="AW165" s="181"/>
      <c r="AX165" s="181"/>
      <c r="AY165" s="204"/>
      <c r="AZ165" s="203"/>
      <c r="BA165" s="118">
        <f t="shared" si="21"/>
        <v>5</v>
      </c>
      <c r="BB165" s="204"/>
      <c r="BC165" s="204"/>
      <c r="BD165" s="181"/>
      <c r="BE165" s="183">
        <v>4</v>
      </c>
      <c r="BF165" s="181"/>
      <c r="BG165" s="118">
        <f t="shared" si="22"/>
        <v>4</v>
      </c>
      <c r="BH165" s="199"/>
      <c r="BI165" s="199"/>
      <c r="BJ165" s="204"/>
      <c r="BK165" s="183">
        <v>4</v>
      </c>
      <c r="BL165" s="205"/>
      <c r="BM165" s="118">
        <f t="shared" si="23"/>
        <v>4</v>
      </c>
    </row>
    <row r="166" spans="1:65" ht="15.6" x14ac:dyDescent="0.3">
      <c r="A166" s="3"/>
      <c r="B166" s="172" t="s">
        <v>297</v>
      </c>
      <c r="C166" s="172" t="s">
        <v>684</v>
      </c>
      <c r="D166" s="173">
        <v>3.6666666666666665</v>
      </c>
      <c r="E166" s="174">
        <v>4</v>
      </c>
      <c r="F166" s="175">
        <v>4</v>
      </c>
      <c r="G166" s="175">
        <v>3</v>
      </c>
      <c r="H166" s="175">
        <v>4</v>
      </c>
      <c r="I166" s="175">
        <v>5</v>
      </c>
      <c r="J166" s="175">
        <v>3</v>
      </c>
      <c r="K166" s="176">
        <v>4</v>
      </c>
      <c r="L166" s="195"/>
      <c r="M166" s="196"/>
      <c r="N166" s="196"/>
      <c r="O166" s="196"/>
      <c r="P166" s="197"/>
      <c r="Q166" s="198"/>
      <c r="R166" s="211"/>
      <c r="S166" s="179">
        <v>4</v>
      </c>
      <c r="T166" s="183">
        <v>3</v>
      </c>
      <c r="U166" s="211"/>
      <c r="V166" s="183">
        <v>4</v>
      </c>
      <c r="W166" s="118">
        <f t="shared" si="16"/>
        <v>3.6666666666666665</v>
      </c>
      <c r="X166" s="183">
        <v>4</v>
      </c>
      <c r="Y166" s="211"/>
      <c r="Z166" s="211"/>
      <c r="AA166" s="211"/>
      <c r="AB166" s="197"/>
      <c r="AC166" s="118">
        <f t="shared" si="17"/>
        <v>4</v>
      </c>
      <c r="AD166" s="183">
        <v>4</v>
      </c>
      <c r="AE166" s="211"/>
      <c r="AF166" s="199"/>
      <c r="AG166" s="199"/>
      <c r="AH166" s="197"/>
      <c r="AI166" s="118">
        <f t="shared" si="18"/>
        <v>4</v>
      </c>
      <c r="AJ166" s="183">
        <v>3</v>
      </c>
      <c r="AK166" s="199"/>
      <c r="AL166" s="211"/>
      <c r="AM166" s="199"/>
      <c r="AN166" s="197"/>
      <c r="AO166" s="118">
        <f t="shared" si="19"/>
        <v>3</v>
      </c>
      <c r="AP166" s="196"/>
      <c r="AQ166" s="183">
        <v>4</v>
      </c>
      <c r="AR166" s="199"/>
      <c r="AS166" s="196"/>
      <c r="AT166" s="197"/>
      <c r="AU166" s="118">
        <f t="shared" si="20"/>
        <v>4</v>
      </c>
      <c r="AV166" s="183">
        <v>5</v>
      </c>
      <c r="AW166" s="211"/>
      <c r="AX166" s="211"/>
      <c r="AY166" s="199"/>
      <c r="AZ166" s="197"/>
      <c r="BA166" s="118">
        <f t="shared" si="21"/>
        <v>5</v>
      </c>
      <c r="BB166" s="199"/>
      <c r="BC166" s="199"/>
      <c r="BD166" s="211"/>
      <c r="BE166" s="183">
        <v>3</v>
      </c>
      <c r="BF166" s="211"/>
      <c r="BG166" s="118">
        <f t="shared" si="22"/>
        <v>3</v>
      </c>
      <c r="BH166" s="199"/>
      <c r="BI166" s="199"/>
      <c r="BJ166" s="199"/>
      <c r="BK166" s="183">
        <v>4</v>
      </c>
      <c r="BL166" s="200"/>
      <c r="BM166" s="118">
        <f t="shared" si="23"/>
        <v>4</v>
      </c>
    </row>
    <row r="167" spans="1:65" ht="15.6" x14ac:dyDescent="0.3">
      <c r="A167" s="3"/>
      <c r="B167" s="172" t="s">
        <v>337</v>
      </c>
      <c r="C167" s="172" t="s">
        <v>338</v>
      </c>
      <c r="D167" s="184">
        <v>3.3333333333333335</v>
      </c>
      <c r="E167" s="174">
        <v>4</v>
      </c>
      <c r="F167" s="185">
        <v>3</v>
      </c>
      <c r="G167" s="185">
        <v>4</v>
      </c>
      <c r="H167" s="185">
        <v>3</v>
      </c>
      <c r="I167" s="185">
        <v>4</v>
      </c>
      <c r="J167" s="185">
        <v>4</v>
      </c>
      <c r="K167" s="186">
        <v>4</v>
      </c>
      <c r="L167" s="201"/>
      <c r="M167" s="202"/>
      <c r="N167" s="202"/>
      <c r="O167" s="202"/>
      <c r="P167" s="203"/>
      <c r="Q167" s="198"/>
      <c r="R167" s="211"/>
      <c r="S167" s="179">
        <v>3</v>
      </c>
      <c r="T167" s="183">
        <v>3</v>
      </c>
      <c r="U167" s="211"/>
      <c r="V167" s="183">
        <v>4</v>
      </c>
      <c r="W167" s="118">
        <f t="shared" si="16"/>
        <v>3.3333333333333335</v>
      </c>
      <c r="X167" s="183">
        <v>4</v>
      </c>
      <c r="Y167" s="211"/>
      <c r="Z167" s="212"/>
      <c r="AA167" s="211"/>
      <c r="AB167" s="203"/>
      <c r="AC167" s="118">
        <f t="shared" si="17"/>
        <v>4</v>
      </c>
      <c r="AD167" s="183">
        <v>3</v>
      </c>
      <c r="AE167" s="211"/>
      <c r="AF167" s="204"/>
      <c r="AG167" s="204"/>
      <c r="AH167" s="203"/>
      <c r="AI167" s="118">
        <f t="shared" si="18"/>
        <v>3</v>
      </c>
      <c r="AJ167" s="183">
        <v>4</v>
      </c>
      <c r="AK167" s="199"/>
      <c r="AL167" s="211"/>
      <c r="AM167" s="204"/>
      <c r="AN167" s="203"/>
      <c r="AO167" s="118">
        <f t="shared" si="19"/>
        <v>4</v>
      </c>
      <c r="AP167" s="202"/>
      <c r="AQ167" s="183">
        <v>3</v>
      </c>
      <c r="AR167" s="204"/>
      <c r="AS167" s="202"/>
      <c r="AT167" s="203"/>
      <c r="AU167" s="118">
        <f t="shared" si="20"/>
        <v>3</v>
      </c>
      <c r="AV167" s="183">
        <v>4</v>
      </c>
      <c r="AW167" s="211"/>
      <c r="AX167" s="211"/>
      <c r="AY167" s="204"/>
      <c r="AZ167" s="203"/>
      <c r="BA167" s="118">
        <f t="shared" si="21"/>
        <v>4</v>
      </c>
      <c r="BB167" s="204"/>
      <c r="BC167" s="204"/>
      <c r="BD167" s="211"/>
      <c r="BE167" s="183">
        <v>4</v>
      </c>
      <c r="BF167" s="211"/>
      <c r="BG167" s="118">
        <f t="shared" si="22"/>
        <v>4</v>
      </c>
      <c r="BH167" s="199"/>
      <c r="BI167" s="199"/>
      <c r="BJ167" s="204"/>
      <c r="BK167" s="183">
        <v>4</v>
      </c>
      <c r="BL167" s="205"/>
      <c r="BM167" s="118">
        <f t="shared" si="23"/>
        <v>4</v>
      </c>
    </row>
    <row r="168" spans="1:65" ht="15.6" x14ac:dyDescent="0.3">
      <c r="A168" s="3"/>
      <c r="B168" s="172" t="s">
        <v>343</v>
      </c>
      <c r="C168" s="172" t="s">
        <v>685</v>
      </c>
      <c r="D168" s="173">
        <v>4.333333333333333</v>
      </c>
      <c r="E168" s="174">
        <v>4</v>
      </c>
      <c r="F168" s="175">
        <v>4</v>
      </c>
      <c r="G168" s="175">
        <v>4</v>
      </c>
      <c r="H168" s="175">
        <v>4</v>
      </c>
      <c r="I168" s="175">
        <v>3</v>
      </c>
      <c r="J168" s="175">
        <v>4</v>
      </c>
      <c r="K168" s="176">
        <v>4</v>
      </c>
      <c r="L168" s="195"/>
      <c r="M168" s="196"/>
      <c r="N168" s="196"/>
      <c r="O168" s="196"/>
      <c r="P168" s="197"/>
      <c r="Q168" s="198"/>
      <c r="R168" s="211"/>
      <c r="S168" s="179">
        <v>4</v>
      </c>
      <c r="T168" s="183">
        <v>4</v>
      </c>
      <c r="U168" s="211"/>
      <c r="V168" s="183">
        <v>5</v>
      </c>
      <c r="W168" s="118">
        <f t="shared" si="16"/>
        <v>4.333333333333333</v>
      </c>
      <c r="X168" s="183">
        <v>4</v>
      </c>
      <c r="Y168" s="211"/>
      <c r="Z168" s="211"/>
      <c r="AA168" s="211"/>
      <c r="AB168" s="197"/>
      <c r="AC168" s="118">
        <f t="shared" si="17"/>
        <v>4</v>
      </c>
      <c r="AD168" s="183">
        <v>4</v>
      </c>
      <c r="AE168" s="211"/>
      <c r="AF168" s="199"/>
      <c r="AG168" s="199"/>
      <c r="AH168" s="197"/>
      <c r="AI168" s="118">
        <f t="shared" si="18"/>
        <v>4</v>
      </c>
      <c r="AJ168" s="183">
        <v>4</v>
      </c>
      <c r="AK168" s="199"/>
      <c r="AL168" s="211"/>
      <c r="AM168" s="199"/>
      <c r="AN168" s="197"/>
      <c r="AO168" s="118">
        <f t="shared" si="19"/>
        <v>4</v>
      </c>
      <c r="AP168" s="196"/>
      <c r="AQ168" s="183">
        <v>4</v>
      </c>
      <c r="AR168" s="199"/>
      <c r="AS168" s="196"/>
      <c r="AT168" s="197"/>
      <c r="AU168" s="118">
        <f t="shared" si="20"/>
        <v>4</v>
      </c>
      <c r="AV168" s="183">
        <v>3</v>
      </c>
      <c r="AW168" s="211"/>
      <c r="AX168" s="211"/>
      <c r="AY168" s="199"/>
      <c r="AZ168" s="197"/>
      <c r="BA168" s="118">
        <f t="shared" si="21"/>
        <v>3</v>
      </c>
      <c r="BB168" s="199"/>
      <c r="BC168" s="199"/>
      <c r="BD168" s="211"/>
      <c r="BE168" s="183">
        <v>4</v>
      </c>
      <c r="BF168" s="211"/>
      <c r="BG168" s="118">
        <f t="shared" si="22"/>
        <v>4</v>
      </c>
      <c r="BH168" s="199"/>
      <c r="BI168" s="199"/>
      <c r="BJ168" s="199"/>
      <c r="BK168" s="183">
        <v>4</v>
      </c>
      <c r="BL168" s="200"/>
      <c r="BM168" s="118">
        <f t="shared" si="23"/>
        <v>4</v>
      </c>
    </row>
    <row r="169" spans="1:65" ht="15.6" x14ac:dyDescent="0.3">
      <c r="A169" s="3"/>
      <c r="B169" s="172" t="s">
        <v>419</v>
      </c>
      <c r="C169" s="172" t="s">
        <v>686</v>
      </c>
      <c r="D169" s="184">
        <v>3</v>
      </c>
      <c r="E169" s="174">
        <v>3</v>
      </c>
      <c r="F169" s="185">
        <v>2</v>
      </c>
      <c r="G169" s="185">
        <v>3</v>
      </c>
      <c r="H169" s="185">
        <v>3</v>
      </c>
      <c r="I169" s="185">
        <v>3</v>
      </c>
      <c r="J169" s="185">
        <v>3</v>
      </c>
      <c r="K169" s="186">
        <v>4</v>
      </c>
      <c r="L169" s="201"/>
      <c r="M169" s="202"/>
      <c r="N169" s="202"/>
      <c r="O169" s="202"/>
      <c r="P169" s="203"/>
      <c r="Q169" s="198"/>
      <c r="R169" s="211"/>
      <c r="S169" s="179">
        <v>3</v>
      </c>
      <c r="T169" s="183">
        <v>3</v>
      </c>
      <c r="U169" s="211"/>
      <c r="V169" s="183">
        <v>3</v>
      </c>
      <c r="W169" s="118">
        <f t="shared" si="16"/>
        <v>3</v>
      </c>
      <c r="X169" s="183">
        <v>3</v>
      </c>
      <c r="Y169" s="211"/>
      <c r="Z169" s="212"/>
      <c r="AA169" s="211"/>
      <c r="AB169" s="203"/>
      <c r="AC169" s="118">
        <f t="shared" si="17"/>
        <v>3</v>
      </c>
      <c r="AD169" s="183">
        <v>2</v>
      </c>
      <c r="AE169" s="211"/>
      <c r="AF169" s="204"/>
      <c r="AG169" s="204"/>
      <c r="AH169" s="203"/>
      <c r="AI169" s="118">
        <f t="shared" si="18"/>
        <v>2</v>
      </c>
      <c r="AJ169" s="183">
        <v>3</v>
      </c>
      <c r="AK169" s="199"/>
      <c r="AL169" s="211"/>
      <c r="AM169" s="204"/>
      <c r="AN169" s="203"/>
      <c r="AO169" s="118">
        <f t="shared" si="19"/>
        <v>3</v>
      </c>
      <c r="AP169" s="202"/>
      <c r="AQ169" s="183">
        <v>3</v>
      </c>
      <c r="AR169" s="204"/>
      <c r="AS169" s="202"/>
      <c r="AT169" s="203"/>
      <c r="AU169" s="118">
        <f t="shared" si="20"/>
        <v>3</v>
      </c>
      <c r="AV169" s="183">
        <v>3</v>
      </c>
      <c r="AW169" s="211"/>
      <c r="AX169" s="211"/>
      <c r="AY169" s="204"/>
      <c r="AZ169" s="203"/>
      <c r="BA169" s="118">
        <f t="shared" si="21"/>
        <v>3</v>
      </c>
      <c r="BB169" s="204"/>
      <c r="BC169" s="204"/>
      <c r="BD169" s="211"/>
      <c r="BE169" s="183">
        <v>3</v>
      </c>
      <c r="BF169" s="211"/>
      <c r="BG169" s="118">
        <f t="shared" si="22"/>
        <v>3</v>
      </c>
      <c r="BH169" s="199"/>
      <c r="BI169" s="199"/>
      <c r="BJ169" s="204"/>
      <c r="BK169" s="183">
        <v>4</v>
      </c>
      <c r="BL169" s="205"/>
      <c r="BM169" s="118">
        <f t="shared" si="23"/>
        <v>4</v>
      </c>
    </row>
    <row r="170" spans="1:65" ht="15.6" x14ac:dyDescent="0.3">
      <c r="A170" s="3"/>
      <c r="B170" s="172" t="s">
        <v>367</v>
      </c>
      <c r="C170" s="172" t="s">
        <v>368</v>
      </c>
      <c r="D170" s="173">
        <v>3</v>
      </c>
      <c r="E170" s="174">
        <v>3</v>
      </c>
      <c r="F170" s="175">
        <v>3</v>
      </c>
      <c r="G170" s="175">
        <v>3</v>
      </c>
      <c r="H170" s="175">
        <v>3</v>
      </c>
      <c r="I170" s="175">
        <v>4</v>
      </c>
      <c r="J170" s="175">
        <v>4</v>
      </c>
      <c r="K170" s="176">
        <v>4</v>
      </c>
      <c r="L170" s="195"/>
      <c r="M170" s="196"/>
      <c r="N170" s="196"/>
      <c r="O170" s="196"/>
      <c r="P170" s="197"/>
      <c r="Q170" s="198"/>
      <c r="R170" s="211"/>
      <c r="S170" s="179">
        <v>3</v>
      </c>
      <c r="T170" s="183">
        <v>3</v>
      </c>
      <c r="U170" s="211"/>
      <c r="V170" s="183">
        <v>3</v>
      </c>
      <c r="W170" s="118">
        <f t="shared" si="16"/>
        <v>3</v>
      </c>
      <c r="X170" s="183">
        <v>3</v>
      </c>
      <c r="Y170" s="211"/>
      <c r="Z170" s="211"/>
      <c r="AA170" s="211"/>
      <c r="AB170" s="197"/>
      <c r="AC170" s="118">
        <f t="shared" si="17"/>
        <v>3</v>
      </c>
      <c r="AD170" s="183">
        <v>3</v>
      </c>
      <c r="AE170" s="211"/>
      <c r="AF170" s="199"/>
      <c r="AG170" s="199"/>
      <c r="AH170" s="197"/>
      <c r="AI170" s="118">
        <f t="shared" si="18"/>
        <v>3</v>
      </c>
      <c r="AJ170" s="183">
        <v>3</v>
      </c>
      <c r="AK170" s="199"/>
      <c r="AL170" s="211"/>
      <c r="AM170" s="199"/>
      <c r="AN170" s="197"/>
      <c r="AO170" s="118">
        <f t="shared" si="19"/>
        <v>3</v>
      </c>
      <c r="AP170" s="196"/>
      <c r="AQ170" s="183">
        <v>3</v>
      </c>
      <c r="AR170" s="199"/>
      <c r="AS170" s="196"/>
      <c r="AT170" s="197"/>
      <c r="AU170" s="118">
        <f t="shared" si="20"/>
        <v>3</v>
      </c>
      <c r="AV170" s="183">
        <v>4</v>
      </c>
      <c r="AW170" s="211"/>
      <c r="AX170" s="211"/>
      <c r="AY170" s="199"/>
      <c r="AZ170" s="197"/>
      <c r="BA170" s="118">
        <f t="shared" si="21"/>
        <v>4</v>
      </c>
      <c r="BB170" s="199"/>
      <c r="BC170" s="199"/>
      <c r="BD170" s="211"/>
      <c r="BE170" s="183">
        <v>4</v>
      </c>
      <c r="BF170" s="211"/>
      <c r="BG170" s="118">
        <f t="shared" si="22"/>
        <v>4</v>
      </c>
      <c r="BH170" s="199"/>
      <c r="BI170" s="199"/>
      <c r="BJ170" s="199"/>
      <c r="BK170" s="183">
        <v>4</v>
      </c>
      <c r="BL170" s="200"/>
      <c r="BM170" s="118">
        <f t="shared" si="23"/>
        <v>4</v>
      </c>
    </row>
    <row r="171" spans="1:65" ht="15.6" x14ac:dyDescent="0.3">
      <c r="A171" s="3"/>
      <c r="B171" s="172" t="s">
        <v>371</v>
      </c>
      <c r="C171" s="172" t="s">
        <v>687</v>
      </c>
      <c r="D171" s="184">
        <v>4.666666666666667</v>
      </c>
      <c r="E171" s="174">
        <v>4</v>
      </c>
      <c r="F171" s="185">
        <v>4</v>
      </c>
      <c r="G171" s="185">
        <v>4</v>
      </c>
      <c r="H171" s="185">
        <v>3</v>
      </c>
      <c r="I171" s="185">
        <v>4</v>
      </c>
      <c r="J171" s="185">
        <v>5</v>
      </c>
      <c r="K171" s="186">
        <v>4</v>
      </c>
      <c r="L171" s="201"/>
      <c r="M171" s="202"/>
      <c r="N171" s="202"/>
      <c r="O171" s="202"/>
      <c r="P171" s="203"/>
      <c r="Q171" s="198"/>
      <c r="R171" s="211"/>
      <c r="S171" s="179">
        <v>4</v>
      </c>
      <c r="T171" s="183">
        <v>5</v>
      </c>
      <c r="U171" s="211"/>
      <c r="V171" s="183">
        <v>5</v>
      </c>
      <c r="W171" s="118">
        <f t="shared" si="16"/>
        <v>4.666666666666667</v>
      </c>
      <c r="X171" s="183">
        <v>4</v>
      </c>
      <c r="Y171" s="211"/>
      <c r="Z171" s="212"/>
      <c r="AA171" s="211"/>
      <c r="AB171" s="203"/>
      <c r="AC171" s="118">
        <f t="shared" si="17"/>
        <v>4</v>
      </c>
      <c r="AD171" s="183">
        <v>4</v>
      </c>
      <c r="AE171" s="211"/>
      <c r="AF171" s="204"/>
      <c r="AG171" s="204"/>
      <c r="AH171" s="203"/>
      <c r="AI171" s="118">
        <f t="shared" si="18"/>
        <v>4</v>
      </c>
      <c r="AJ171" s="183">
        <v>4</v>
      </c>
      <c r="AK171" s="199"/>
      <c r="AL171" s="211"/>
      <c r="AM171" s="204"/>
      <c r="AN171" s="203"/>
      <c r="AO171" s="118">
        <f t="shared" si="19"/>
        <v>4</v>
      </c>
      <c r="AP171" s="202"/>
      <c r="AQ171" s="183">
        <v>3</v>
      </c>
      <c r="AR171" s="204"/>
      <c r="AS171" s="202"/>
      <c r="AT171" s="203"/>
      <c r="AU171" s="118">
        <f t="shared" si="20"/>
        <v>3</v>
      </c>
      <c r="AV171" s="183">
        <v>4</v>
      </c>
      <c r="AW171" s="211"/>
      <c r="AX171" s="211"/>
      <c r="AY171" s="204"/>
      <c r="AZ171" s="203"/>
      <c r="BA171" s="118">
        <f t="shared" si="21"/>
        <v>4</v>
      </c>
      <c r="BB171" s="204"/>
      <c r="BC171" s="204"/>
      <c r="BD171" s="211"/>
      <c r="BE171" s="183">
        <v>5</v>
      </c>
      <c r="BF171" s="211"/>
      <c r="BG171" s="118">
        <f t="shared" si="22"/>
        <v>5</v>
      </c>
      <c r="BH171" s="199"/>
      <c r="BI171" s="199"/>
      <c r="BJ171" s="204"/>
      <c r="BK171" s="183">
        <v>4</v>
      </c>
      <c r="BL171" s="205"/>
      <c r="BM171" s="118">
        <f t="shared" si="23"/>
        <v>4</v>
      </c>
    </row>
    <row r="172" spans="1:65" ht="15.6" x14ac:dyDescent="0.3">
      <c r="A172" s="3"/>
      <c r="B172" s="172" t="s">
        <v>373</v>
      </c>
      <c r="C172" s="172" t="s">
        <v>374</v>
      </c>
      <c r="D172" s="173">
        <v>3</v>
      </c>
      <c r="E172" s="174">
        <v>3</v>
      </c>
      <c r="F172" s="175">
        <v>3</v>
      </c>
      <c r="G172" s="175">
        <v>3</v>
      </c>
      <c r="H172" s="175">
        <v>3</v>
      </c>
      <c r="I172" s="175">
        <v>4</v>
      </c>
      <c r="J172" s="175">
        <v>3</v>
      </c>
      <c r="K172" s="176">
        <v>4</v>
      </c>
      <c r="L172" s="195"/>
      <c r="M172" s="196"/>
      <c r="N172" s="196"/>
      <c r="O172" s="196"/>
      <c r="P172" s="197"/>
      <c r="Q172" s="198"/>
      <c r="R172" s="211"/>
      <c r="S172" s="179">
        <v>3</v>
      </c>
      <c r="T172" s="183">
        <v>3</v>
      </c>
      <c r="U172" s="211"/>
      <c r="V172" s="183">
        <v>3</v>
      </c>
      <c r="W172" s="118">
        <f t="shared" si="16"/>
        <v>3</v>
      </c>
      <c r="X172" s="183">
        <v>3</v>
      </c>
      <c r="Y172" s="211"/>
      <c r="Z172" s="211"/>
      <c r="AA172" s="211"/>
      <c r="AB172" s="197"/>
      <c r="AC172" s="118">
        <f t="shared" si="17"/>
        <v>3</v>
      </c>
      <c r="AD172" s="183">
        <v>3</v>
      </c>
      <c r="AE172" s="211"/>
      <c r="AF172" s="199"/>
      <c r="AG172" s="199"/>
      <c r="AH172" s="197"/>
      <c r="AI172" s="118">
        <f t="shared" si="18"/>
        <v>3</v>
      </c>
      <c r="AJ172" s="183">
        <v>3</v>
      </c>
      <c r="AK172" s="199"/>
      <c r="AL172" s="211"/>
      <c r="AM172" s="199"/>
      <c r="AN172" s="197"/>
      <c r="AO172" s="118">
        <f t="shared" si="19"/>
        <v>3</v>
      </c>
      <c r="AP172" s="196"/>
      <c r="AQ172" s="183">
        <v>3</v>
      </c>
      <c r="AR172" s="199"/>
      <c r="AS172" s="196"/>
      <c r="AT172" s="197"/>
      <c r="AU172" s="118">
        <f t="shared" si="20"/>
        <v>3</v>
      </c>
      <c r="AV172" s="183">
        <v>4</v>
      </c>
      <c r="AW172" s="211"/>
      <c r="AX172" s="211"/>
      <c r="AY172" s="199"/>
      <c r="AZ172" s="197"/>
      <c r="BA172" s="118">
        <f t="shared" si="21"/>
        <v>4</v>
      </c>
      <c r="BB172" s="199"/>
      <c r="BC172" s="199"/>
      <c r="BD172" s="211"/>
      <c r="BE172" s="183">
        <v>3</v>
      </c>
      <c r="BF172" s="211"/>
      <c r="BG172" s="118">
        <f t="shared" si="22"/>
        <v>3</v>
      </c>
      <c r="BH172" s="199"/>
      <c r="BI172" s="199"/>
      <c r="BJ172" s="199"/>
      <c r="BK172" s="183">
        <v>4</v>
      </c>
      <c r="BL172" s="200"/>
      <c r="BM172" s="118">
        <f t="shared" si="23"/>
        <v>4</v>
      </c>
    </row>
    <row r="173" spans="1:65" ht="15.6" x14ac:dyDescent="0.3">
      <c r="A173" s="3"/>
      <c r="B173" s="172" t="s">
        <v>433</v>
      </c>
      <c r="C173" s="172" t="s">
        <v>434</v>
      </c>
      <c r="D173" s="184">
        <v>3</v>
      </c>
      <c r="E173" s="174">
        <v>3</v>
      </c>
      <c r="F173" s="185">
        <v>3</v>
      </c>
      <c r="G173" s="185">
        <v>3</v>
      </c>
      <c r="H173" s="185">
        <v>3</v>
      </c>
      <c r="I173" s="185">
        <v>3</v>
      </c>
      <c r="J173" s="185">
        <v>3</v>
      </c>
      <c r="K173" s="186">
        <v>3</v>
      </c>
      <c r="L173" s="201"/>
      <c r="M173" s="202"/>
      <c r="N173" s="202"/>
      <c r="O173" s="202"/>
      <c r="P173" s="203"/>
      <c r="Q173" s="198"/>
      <c r="R173" s="211"/>
      <c r="S173" s="179">
        <v>3</v>
      </c>
      <c r="T173" s="183">
        <v>3</v>
      </c>
      <c r="U173" s="211"/>
      <c r="V173" s="183">
        <v>3</v>
      </c>
      <c r="W173" s="118">
        <f t="shared" si="16"/>
        <v>3</v>
      </c>
      <c r="X173" s="183">
        <v>3</v>
      </c>
      <c r="Y173" s="211"/>
      <c r="Z173" s="212"/>
      <c r="AA173" s="211"/>
      <c r="AB173" s="203"/>
      <c r="AC173" s="118">
        <f t="shared" si="17"/>
        <v>3</v>
      </c>
      <c r="AD173" s="183">
        <v>3</v>
      </c>
      <c r="AE173" s="211"/>
      <c r="AF173" s="204"/>
      <c r="AG173" s="204"/>
      <c r="AH173" s="203"/>
      <c r="AI173" s="118">
        <f t="shared" si="18"/>
        <v>3</v>
      </c>
      <c r="AJ173" s="183">
        <v>3</v>
      </c>
      <c r="AK173" s="199"/>
      <c r="AL173" s="211"/>
      <c r="AM173" s="204"/>
      <c r="AN173" s="203"/>
      <c r="AO173" s="118">
        <f t="shared" si="19"/>
        <v>3</v>
      </c>
      <c r="AP173" s="202"/>
      <c r="AQ173" s="183">
        <v>3</v>
      </c>
      <c r="AR173" s="204"/>
      <c r="AS173" s="202"/>
      <c r="AT173" s="203"/>
      <c r="AU173" s="118">
        <f t="shared" si="20"/>
        <v>3</v>
      </c>
      <c r="AV173" s="183">
        <v>3</v>
      </c>
      <c r="AW173" s="211"/>
      <c r="AX173" s="211"/>
      <c r="AY173" s="204"/>
      <c r="AZ173" s="203"/>
      <c r="BA173" s="118">
        <f t="shared" si="21"/>
        <v>3</v>
      </c>
      <c r="BB173" s="204"/>
      <c r="BC173" s="204"/>
      <c r="BD173" s="211"/>
      <c r="BE173" s="183">
        <v>3</v>
      </c>
      <c r="BF173" s="211"/>
      <c r="BG173" s="118">
        <f t="shared" si="22"/>
        <v>3</v>
      </c>
      <c r="BH173" s="199"/>
      <c r="BI173" s="199"/>
      <c r="BJ173" s="204"/>
      <c r="BK173" s="183">
        <v>3</v>
      </c>
      <c r="BL173" s="205"/>
      <c r="BM173" s="118">
        <f t="shared" si="23"/>
        <v>3</v>
      </c>
    </row>
    <row r="174" spans="1:65" ht="15.6" x14ac:dyDescent="0.3">
      <c r="A174" s="3"/>
      <c r="B174" s="172" t="s">
        <v>450</v>
      </c>
      <c r="C174" s="172" t="s">
        <v>688</v>
      </c>
      <c r="D174" s="173">
        <v>3</v>
      </c>
      <c r="E174" s="174">
        <v>3</v>
      </c>
      <c r="F174" s="175">
        <v>3</v>
      </c>
      <c r="G174" s="175">
        <v>3</v>
      </c>
      <c r="H174" s="175">
        <v>3</v>
      </c>
      <c r="I174" s="175">
        <v>4</v>
      </c>
      <c r="J174" s="175">
        <v>3</v>
      </c>
      <c r="K174" s="176">
        <v>4</v>
      </c>
      <c r="L174" s="195"/>
      <c r="M174" s="196"/>
      <c r="N174" s="196"/>
      <c r="O174" s="196"/>
      <c r="P174" s="197"/>
      <c r="Q174" s="198"/>
      <c r="R174" s="211"/>
      <c r="S174" s="179">
        <v>3</v>
      </c>
      <c r="T174" s="183">
        <v>3</v>
      </c>
      <c r="U174" s="211"/>
      <c r="V174" s="183">
        <v>3</v>
      </c>
      <c r="W174" s="118">
        <f t="shared" si="16"/>
        <v>3</v>
      </c>
      <c r="X174" s="183">
        <v>3</v>
      </c>
      <c r="Y174" s="211"/>
      <c r="Z174" s="211"/>
      <c r="AA174" s="211"/>
      <c r="AB174" s="197"/>
      <c r="AC174" s="118">
        <f t="shared" si="17"/>
        <v>3</v>
      </c>
      <c r="AD174" s="183">
        <v>3</v>
      </c>
      <c r="AE174" s="211"/>
      <c r="AF174" s="199"/>
      <c r="AG174" s="199"/>
      <c r="AH174" s="197"/>
      <c r="AI174" s="118">
        <f t="shared" si="18"/>
        <v>3</v>
      </c>
      <c r="AJ174" s="183">
        <v>3</v>
      </c>
      <c r="AK174" s="199"/>
      <c r="AL174" s="211"/>
      <c r="AM174" s="199"/>
      <c r="AN174" s="197"/>
      <c r="AO174" s="118">
        <f t="shared" si="19"/>
        <v>3</v>
      </c>
      <c r="AP174" s="196"/>
      <c r="AQ174" s="183">
        <v>3</v>
      </c>
      <c r="AR174" s="199"/>
      <c r="AS174" s="196"/>
      <c r="AT174" s="197"/>
      <c r="AU174" s="118">
        <f t="shared" si="20"/>
        <v>3</v>
      </c>
      <c r="AV174" s="183">
        <v>4</v>
      </c>
      <c r="AW174" s="211"/>
      <c r="AX174" s="211"/>
      <c r="AY174" s="199"/>
      <c r="AZ174" s="197"/>
      <c r="BA174" s="118">
        <f t="shared" si="21"/>
        <v>4</v>
      </c>
      <c r="BB174" s="199"/>
      <c r="BC174" s="199"/>
      <c r="BD174" s="211"/>
      <c r="BE174" s="183">
        <v>3</v>
      </c>
      <c r="BF174" s="211"/>
      <c r="BG174" s="118">
        <f t="shared" si="22"/>
        <v>3</v>
      </c>
      <c r="BH174" s="199"/>
      <c r="BI174" s="199"/>
      <c r="BJ174" s="199"/>
      <c r="BK174" s="183">
        <v>4</v>
      </c>
      <c r="BL174" s="200"/>
      <c r="BM174" s="118">
        <f t="shared" si="23"/>
        <v>4</v>
      </c>
    </row>
    <row r="175" spans="1:65" ht="15.6" x14ac:dyDescent="0.3">
      <c r="A175" s="3"/>
      <c r="B175" s="172" t="s">
        <v>421</v>
      </c>
      <c r="C175" s="172" t="s">
        <v>689</v>
      </c>
      <c r="D175" s="184">
        <v>3</v>
      </c>
      <c r="E175" s="174">
        <v>3</v>
      </c>
      <c r="F175" s="185">
        <v>2</v>
      </c>
      <c r="G175" s="185">
        <v>3</v>
      </c>
      <c r="H175" s="185">
        <v>3</v>
      </c>
      <c r="I175" s="185">
        <v>3</v>
      </c>
      <c r="J175" s="185">
        <v>3</v>
      </c>
      <c r="K175" s="186">
        <v>4</v>
      </c>
      <c r="L175" s="201"/>
      <c r="M175" s="202"/>
      <c r="N175" s="202"/>
      <c r="O175" s="202"/>
      <c r="P175" s="203"/>
      <c r="Q175" s="198"/>
      <c r="R175" s="211"/>
      <c r="S175" s="179">
        <v>3</v>
      </c>
      <c r="T175" s="183">
        <v>3</v>
      </c>
      <c r="U175" s="211"/>
      <c r="V175" s="183">
        <v>3</v>
      </c>
      <c r="W175" s="118">
        <f t="shared" si="16"/>
        <v>3</v>
      </c>
      <c r="X175" s="183">
        <v>3</v>
      </c>
      <c r="Y175" s="211"/>
      <c r="Z175" s="212"/>
      <c r="AA175" s="211"/>
      <c r="AB175" s="203"/>
      <c r="AC175" s="118">
        <f t="shared" si="17"/>
        <v>3</v>
      </c>
      <c r="AD175" s="183">
        <v>2</v>
      </c>
      <c r="AE175" s="211"/>
      <c r="AF175" s="204"/>
      <c r="AG175" s="204"/>
      <c r="AH175" s="203"/>
      <c r="AI175" s="118">
        <f t="shared" si="18"/>
        <v>2</v>
      </c>
      <c r="AJ175" s="183">
        <v>3</v>
      </c>
      <c r="AK175" s="199"/>
      <c r="AL175" s="211"/>
      <c r="AM175" s="204"/>
      <c r="AN175" s="203"/>
      <c r="AO175" s="118">
        <f t="shared" si="19"/>
        <v>3</v>
      </c>
      <c r="AP175" s="202"/>
      <c r="AQ175" s="183">
        <v>3</v>
      </c>
      <c r="AR175" s="204"/>
      <c r="AS175" s="202"/>
      <c r="AT175" s="203"/>
      <c r="AU175" s="118">
        <f t="shared" si="20"/>
        <v>3</v>
      </c>
      <c r="AV175" s="183">
        <v>3</v>
      </c>
      <c r="AW175" s="211"/>
      <c r="AX175" s="211"/>
      <c r="AY175" s="204"/>
      <c r="AZ175" s="203"/>
      <c r="BA175" s="118">
        <f t="shared" si="21"/>
        <v>3</v>
      </c>
      <c r="BB175" s="204"/>
      <c r="BC175" s="204"/>
      <c r="BD175" s="211"/>
      <c r="BE175" s="183">
        <v>3</v>
      </c>
      <c r="BF175" s="211"/>
      <c r="BG175" s="118">
        <f t="shared" si="22"/>
        <v>3</v>
      </c>
      <c r="BH175" s="199"/>
      <c r="BI175" s="199"/>
      <c r="BJ175" s="204"/>
      <c r="BK175" s="183">
        <v>4</v>
      </c>
      <c r="BL175" s="205"/>
      <c r="BM175" s="118">
        <f t="shared" si="23"/>
        <v>4</v>
      </c>
    </row>
    <row r="176" spans="1:65" ht="15.6" x14ac:dyDescent="0.3">
      <c r="A176" s="3"/>
      <c r="B176" s="172" t="s">
        <v>351</v>
      </c>
      <c r="C176" s="172" t="s">
        <v>352</v>
      </c>
      <c r="D176" s="173">
        <v>5</v>
      </c>
      <c r="E176" s="174">
        <v>5</v>
      </c>
      <c r="F176" s="175">
        <v>4</v>
      </c>
      <c r="G176" s="175">
        <v>5</v>
      </c>
      <c r="H176" s="175">
        <v>4</v>
      </c>
      <c r="I176" s="175">
        <v>5</v>
      </c>
      <c r="J176" s="175">
        <v>5</v>
      </c>
      <c r="K176" s="176">
        <v>5</v>
      </c>
      <c r="L176" s="195"/>
      <c r="M176" s="196"/>
      <c r="N176" s="196"/>
      <c r="O176" s="196"/>
      <c r="P176" s="197"/>
      <c r="Q176" s="198"/>
      <c r="R176" s="211"/>
      <c r="S176" s="179">
        <v>5</v>
      </c>
      <c r="T176" s="183">
        <v>5</v>
      </c>
      <c r="U176" s="211"/>
      <c r="V176" s="183">
        <v>5</v>
      </c>
      <c r="W176" s="118">
        <f t="shared" si="16"/>
        <v>5</v>
      </c>
      <c r="X176" s="183">
        <v>5</v>
      </c>
      <c r="Y176" s="211"/>
      <c r="Z176" s="211"/>
      <c r="AA176" s="211"/>
      <c r="AB176" s="197"/>
      <c r="AC176" s="118">
        <f t="shared" si="17"/>
        <v>5</v>
      </c>
      <c r="AD176" s="183">
        <v>4</v>
      </c>
      <c r="AE176" s="211"/>
      <c r="AF176" s="199"/>
      <c r="AG176" s="199"/>
      <c r="AH176" s="197"/>
      <c r="AI176" s="118">
        <f t="shared" si="18"/>
        <v>4</v>
      </c>
      <c r="AJ176" s="183">
        <v>5</v>
      </c>
      <c r="AK176" s="199"/>
      <c r="AL176" s="211"/>
      <c r="AM176" s="199"/>
      <c r="AN176" s="197"/>
      <c r="AO176" s="118">
        <f t="shared" si="19"/>
        <v>5</v>
      </c>
      <c r="AP176" s="196"/>
      <c r="AQ176" s="183">
        <v>4</v>
      </c>
      <c r="AR176" s="199"/>
      <c r="AS176" s="196"/>
      <c r="AT176" s="197"/>
      <c r="AU176" s="118">
        <f t="shared" si="20"/>
        <v>4</v>
      </c>
      <c r="AV176" s="183">
        <v>5</v>
      </c>
      <c r="AW176" s="211"/>
      <c r="AX176" s="211"/>
      <c r="AY176" s="199"/>
      <c r="AZ176" s="197"/>
      <c r="BA176" s="118">
        <f t="shared" si="21"/>
        <v>5</v>
      </c>
      <c r="BB176" s="199"/>
      <c r="BC176" s="199"/>
      <c r="BD176" s="211"/>
      <c r="BE176" s="183">
        <v>5</v>
      </c>
      <c r="BF176" s="211"/>
      <c r="BG176" s="118">
        <f t="shared" si="22"/>
        <v>5</v>
      </c>
      <c r="BH176" s="199"/>
      <c r="BI176" s="199"/>
      <c r="BJ176" s="199"/>
      <c r="BK176" s="183">
        <v>5</v>
      </c>
      <c r="BL176" s="200"/>
      <c r="BM176" s="118">
        <f t="shared" si="23"/>
        <v>5</v>
      </c>
    </row>
    <row r="177" spans="1:65" ht="15.6" x14ac:dyDescent="0.3">
      <c r="A177" s="3"/>
      <c r="B177" s="172" t="s">
        <v>315</v>
      </c>
      <c r="C177" s="172" t="s">
        <v>316</v>
      </c>
      <c r="D177" s="184">
        <v>3.3333333333333335</v>
      </c>
      <c r="E177" s="174">
        <v>4</v>
      </c>
      <c r="F177" s="185">
        <v>5</v>
      </c>
      <c r="G177" s="185">
        <v>4</v>
      </c>
      <c r="H177" s="185">
        <v>5</v>
      </c>
      <c r="I177" s="185">
        <v>4</v>
      </c>
      <c r="J177" s="185">
        <v>5</v>
      </c>
      <c r="K177" s="186">
        <v>4</v>
      </c>
      <c r="L177" s="201"/>
      <c r="M177" s="202"/>
      <c r="N177" s="202"/>
      <c r="O177" s="202"/>
      <c r="P177" s="203"/>
      <c r="Q177" s="198"/>
      <c r="R177" s="211"/>
      <c r="S177" s="179">
        <v>3</v>
      </c>
      <c r="T177" s="183">
        <v>3</v>
      </c>
      <c r="U177" s="211"/>
      <c r="V177" s="183">
        <v>4</v>
      </c>
      <c r="W177" s="118">
        <f t="shared" si="16"/>
        <v>3.3333333333333335</v>
      </c>
      <c r="X177" s="183">
        <v>4</v>
      </c>
      <c r="Y177" s="211"/>
      <c r="Z177" s="212"/>
      <c r="AA177" s="211"/>
      <c r="AB177" s="203"/>
      <c r="AC177" s="118">
        <f t="shared" si="17"/>
        <v>4</v>
      </c>
      <c r="AD177" s="183">
        <v>5</v>
      </c>
      <c r="AE177" s="211"/>
      <c r="AF177" s="204"/>
      <c r="AG177" s="204"/>
      <c r="AH177" s="203"/>
      <c r="AI177" s="118">
        <f t="shared" si="18"/>
        <v>5</v>
      </c>
      <c r="AJ177" s="183">
        <v>4</v>
      </c>
      <c r="AK177" s="199"/>
      <c r="AL177" s="211"/>
      <c r="AM177" s="204"/>
      <c r="AN177" s="203"/>
      <c r="AO177" s="118">
        <f t="shared" si="19"/>
        <v>4</v>
      </c>
      <c r="AP177" s="202"/>
      <c r="AQ177" s="183">
        <v>5</v>
      </c>
      <c r="AR177" s="204"/>
      <c r="AS177" s="202"/>
      <c r="AT177" s="203"/>
      <c r="AU177" s="118">
        <f t="shared" si="20"/>
        <v>5</v>
      </c>
      <c r="AV177" s="183">
        <v>4</v>
      </c>
      <c r="AW177" s="211"/>
      <c r="AX177" s="211"/>
      <c r="AY177" s="204"/>
      <c r="AZ177" s="203"/>
      <c r="BA177" s="118">
        <f t="shared" si="21"/>
        <v>4</v>
      </c>
      <c r="BB177" s="204"/>
      <c r="BC177" s="204"/>
      <c r="BD177" s="211"/>
      <c r="BE177" s="183">
        <v>5</v>
      </c>
      <c r="BF177" s="211"/>
      <c r="BG177" s="118">
        <f t="shared" si="22"/>
        <v>5</v>
      </c>
      <c r="BH177" s="199"/>
      <c r="BI177" s="199"/>
      <c r="BJ177" s="204"/>
      <c r="BK177" s="183">
        <v>4</v>
      </c>
      <c r="BL177" s="205"/>
      <c r="BM177" s="118">
        <f t="shared" si="23"/>
        <v>4</v>
      </c>
    </row>
    <row r="178" spans="1:65" ht="15.6" x14ac:dyDescent="0.3">
      <c r="A178" s="3"/>
      <c r="B178" s="172" t="s">
        <v>319</v>
      </c>
      <c r="C178" s="172" t="s">
        <v>690</v>
      </c>
      <c r="D178" s="173">
        <v>4.333333333333333</v>
      </c>
      <c r="E178" s="174">
        <v>5</v>
      </c>
      <c r="F178" s="175">
        <v>3</v>
      </c>
      <c r="G178" s="175">
        <v>5</v>
      </c>
      <c r="H178" s="175">
        <v>5</v>
      </c>
      <c r="I178" s="175">
        <v>4</v>
      </c>
      <c r="J178" s="175">
        <v>5</v>
      </c>
      <c r="K178" s="176">
        <v>4</v>
      </c>
      <c r="L178" s="195"/>
      <c r="M178" s="196"/>
      <c r="N178" s="196"/>
      <c r="O178" s="196"/>
      <c r="P178" s="197"/>
      <c r="Q178" s="198"/>
      <c r="R178" s="211"/>
      <c r="S178" s="179">
        <v>4</v>
      </c>
      <c r="T178" s="183">
        <v>4</v>
      </c>
      <c r="U178" s="211"/>
      <c r="V178" s="183">
        <v>5</v>
      </c>
      <c r="W178" s="118">
        <f t="shared" si="16"/>
        <v>4.333333333333333</v>
      </c>
      <c r="X178" s="183">
        <v>5</v>
      </c>
      <c r="Y178" s="211"/>
      <c r="Z178" s="211"/>
      <c r="AA178" s="211"/>
      <c r="AB178" s="197"/>
      <c r="AC178" s="118">
        <f t="shared" si="17"/>
        <v>5</v>
      </c>
      <c r="AD178" s="183">
        <v>3</v>
      </c>
      <c r="AE178" s="211"/>
      <c r="AF178" s="199"/>
      <c r="AG178" s="199"/>
      <c r="AH178" s="197"/>
      <c r="AI178" s="118">
        <f t="shared" si="18"/>
        <v>3</v>
      </c>
      <c r="AJ178" s="183">
        <v>5</v>
      </c>
      <c r="AK178" s="199"/>
      <c r="AL178" s="211"/>
      <c r="AM178" s="199"/>
      <c r="AN178" s="197"/>
      <c r="AO178" s="118">
        <f t="shared" si="19"/>
        <v>5</v>
      </c>
      <c r="AP178" s="196"/>
      <c r="AQ178" s="183">
        <v>5</v>
      </c>
      <c r="AR178" s="199"/>
      <c r="AS178" s="196"/>
      <c r="AT178" s="197"/>
      <c r="AU178" s="118">
        <f t="shared" si="20"/>
        <v>5</v>
      </c>
      <c r="AV178" s="183">
        <v>4</v>
      </c>
      <c r="AW178" s="211"/>
      <c r="AX178" s="211"/>
      <c r="AY178" s="199"/>
      <c r="AZ178" s="197"/>
      <c r="BA178" s="118">
        <f t="shared" si="21"/>
        <v>4</v>
      </c>
      <c r="BB178" s="199"/>
      <c r="BC178" s="199"/>
      <c r="BD178" s="211"/>
      <c r="BE178" s="183">
        <v>5</v>
      </c>
      <c r="BF178" s="211"/>
      <c r="BG178" s="118">
        <f t="shared" si="22"/>
        <v>5</v>
      </c>
      <c r="BH178" s="199"/>
      <c r="BI178" s="199"/>
      <c r="BJ178" s="199"/>
      <c r="BK178" s="183">
        <v>4</v>
      </c>
      <c r="BL178" s="200"/>
      <c r="BM178" s="118">
        <f t="shared" si="23"/>
        <v>4</v>
      </c>
    </row>
    <row r="179" spans="1:65" ht="15.6" x14ac:dyDescent="0.3">
      <c r="A179" s="3"/>
      <c r="B179" s="172" t="s">
        <v>405</v>
      </c>
      <c r="C179" s="172" t="s">
        <v>310</v>
      </c>
      <c r="D179" s="184">
        <v>5</v>
      </c>
      <c r="E179" s="174">
        <v>4</v>
      </c>
      <c r="F179" s="185">
        <v>5</v>
      </c>
      <c r="G179" s="185">
        <v>4</v>
      </c>
      <c r="H179" s="185">
        <v>4</v>
      </c>
      <c r="I179" s="185">
        <v>4</v>
      </c>
      <c r="J179" s="185">
        <v>4</v>
      </c>
      <c r="K179" s="186">
        <v>5</v>
      </c>
      <c r="L179" s="201"/>
      <c r="M179" s="202"/>
      <c r="N179" s="202"/>
      <c r="O179" s="202"/>
      <c r="P179" s="203"/>
      <c r="Q179" s="198"/>
      <c r="R179" s="211"/>
      <c r="S179" s="179">
        <v>5</v>
      </c>
      <c r="T179" s="183">
        <v>5</v>
      </c>
      <c r="U179" s="211"/>
      <c r="V179" s="183">
        <v>5</v>
      </c>
      <c r="W179" s="118">
        <f t="shared" si="16"/>
        <v>5</v>
      </c>
      <c r="X179" s="183">
        <v>4</v>
      </c>
      <c r="Y179" s="211"/>
      <c r="Z179" s="212"/>
      <c r="AA179" s="211"/>
      <c r="AB179" s="203"/>
      <c r="AC179" s="118">
        <f t="shared" si="17"/>
        <v>4</v>
      </c>
      <c r="AD179" s="183">
        <v>5</v>
      </c>
      <c r="AE179" s="211"/>
      <c r="AF179" s="204"/>
      <c r="AG179" s="204"/>
      <c r="AH179" s="203"/>
      <c r="AI179" s="118">
        <f t="shared" si="18"/>
        <v>5</v>
      </c>
      <c r="AJ179" s="183">
        <v>4</v>
      </c>
      <c r="AK179" s="199"/>
      <c r="AL179" s="211"/>
      <c r="AM179" s="204"/>
      <c r="AN179" s="203"/>
      <c r="AO179" s="118">
        <f t="shared" si="19"/>
        <v>4</v>
      </c>
      <c r="AP179" s="202"/>
      <c r="AQ179" s="183">
        <v>4</v>
      </c>
      <c r="AR179" s="204"/>
      <c r="AS179" s="202"/>
      <c r="AT179" s="203"/>
      <c r="AU179" s="118">
        <f t="shared" si="20"/>
        <v>4</v>
      </c>
      <c r="AV179" s="183">
        <v>4</v>
      </c>
      <c r="AW179" s="211"/>
      <c r="AX179" s="211"/>
      <c r="AY179" s="204"/>
      <c r="AZ179" s="203"/>
      <c r="BA179" s="118">
        <f t="shared" si="21"/>
        <v>4</v>
      </c>
      <c r="BB179" s="204"/>
      <c r="BC179" s="204"/>
      <c r="BD179" s="211"/>
      <c r="BE179" s="183">
        <v>4</v>
      </c>
      <c r="BF179" s="211"/>
      <c r="BG179" s="118">
        <f t="shared" si="22"/>
        <v>4</v>
      </c>
      <c r="BH179" s="199"/>
      <c r="BI179" s="199"/>
      <c r="BJ179" s="204"/>
      <c r="BK179" s="183">
        <v>5</v>
      </c>
      <c r="BL179" s="205"/>
      <c r="BM179" s="118">
        <f t="shared" si="23"/>
        <v>5</v>
      </c>
    </row>
    <row r="180" spans="1:65" ht="15.6" x14ac:dyDescent="0.3">
      <c r="A180" s="3"/>
      <c r="B180" s="172" t="s">
        <v>405</v>
      </c>
      <c r="C180" s="172" t="s">
        <v>691</v>
      </c>
      <c r="D180" s="173">
        <v>3.6666666666666665</v>
      </c>
      <c r="E180" s="174">
        <v>4</v>
      </c>
      <c r="F180" s="175">
        <v>5</v>
      </c>
      <c r="G180" s="175">
        <v>4</v>
      </c>
      <c r="H180" s="175">
        <v>5</v>
      </c>
      <c r="I180" s="175">
        <v>5</v>
      </c>
      <c r="J180" s="175">
        <v>4</v>
      </c>
      <c r="K180" s="176">
        <v>4</v>
      </c>
      <c r="L180" s="195"/>
      <c r="M180" s="196"/>
      <c r="N180" s="196"/>
      <c r="O180" s="196"/>
      <c r="P180" s="197"/>
      <c r="Q180" s="198"/>
      <c r="R180" s="211"/>
      <c r="S180" s="179">
        <v>4</v>
      </c>
      <c r="T180" s="183">
        <v>3</v>
      </c>
      <c r="U180" s="211"/>
      <c r="V180" s="183">
        <v>4</v>
      </c>
      <c r="W180" s="118">
        <f t="shared" si="16"/>
        <v>3.6666666666666665</v>
      </c>
      <c r="X180" s="183">
        <v>4</v>
      </c>
      <c r="Y180" s="211"/>
      <c r="Z180" s="211"/>
      <c r="AA180" s="211"/>
      <c r="AB180" s="197"/>
      <c r="AC180" s="118">
        <f t="shared" si="17"/>
        <v>4</v>
      </c>
      <c r="AD180" s="183">
        <v>5</v>
      </c>
      <c r="AE180" s="211"/>
      <c r="AF180" s="199"/>
      <c r="AG180" s="199"/>
      <c r="AH180" s="197"/>
      <c r="AI180" s="118">
        <f t="shared" si="18"/>
        <v>5</v>
      </c>
      <c r="AJ180" s="183">
        <v>4</v>
      </c>
      <c r="AK180" s="199"/>
      <c r="AL180" s="211"/>
      <c r="AM180" s="199"/>
      <c r="AN180" s="197"/>
      <c r="AO180" s="118">
        <f t="shared" si="19"/>
        <v>4</v>
      </c>
      <c r="AP180" s="196"/>
      <c r="AQ180" s="183">
        <v>5</v>
      </c>
      <c r="AR180" s="199"/>
      <c r="AS180" s="196"/>
      <c r="AT180" s="197"/>
      <c r="AU180" s="118">
        <f t="shared" si="20"/>
        <v>5</v>
      </c>
      <c r="AV180" s="183">
        <v>5</v>
      </c>
      <c r="AW180" s="211"/>
      <c r="AX180" s="211"/>
      <c r="AY180" s="199"/>
      <c r="AZ180" s="197"/>
      <c r="BA180" s="118">
        <f t="shared" si="21"/>
        <v>5</v>
      </c>
      <c r="BB180" s="199"/>
      <c r="BC180" s="199"/>
      <c r="BD180" s="211"/>
      <c r="BE180" s="183">
        <v>4</v>
      </c>
      <c r="BF180" s="211"/>
      <c r="BG180" s="118">
        <f t="shared" si="22"/>
        <v>4</v>
      </c>
      <c r="BH180" s="199"/>
      <c r="BI180" s="199"/>
      <c r="BJ180" s="199"/>
      <c r="BK180" s="183">
        <v>4</v>
      </c>
      <c r="BL180" s="200"/>
      <c r="BM180" s="118">
        <f t="shared" si="23"/>
        <v>4</v>
      </c>
    </row>
    <row r="181" spans="1:65" ht="15.6" x14ac:dyDescent="0.3">
      <c r="A181" s="3"/>
      <c r="B181" s="172" t="s">
        <v>397</v>
      </c>
      <c r="C181" s="172" t="s">
        <v>398</v>
      </c>
      <c r="D181" s="184">
        <v>3</v>
      </c>
      <c r="E181" s="174">
        <v>4</v>
      </c>
      <c r="F181" s="185">
        <v>3</v>
      </c>
      <c r="G181" s="185">
        <v>3</v>
      </c>
      <c r="H181" s="185">
        <v>3</v>
      </c>
      <c r="I181" s="185">
        <v>4</v>
      </c>
      <c r="J181" s="185">
        <v>3</v>
      </c>
      <c r="K181" s="186">
        <v>3</v>
      </c>
      <c r="L181" s="201"/>
      <c r="M181" s="202"/>
      <c r="N181" s="202"/>
      <c r="O181" s="202"/>
      <c r="P181" s="203"/>
      <c r="Q181" s="198"/>
      <c r="R181" s="211"/>
      <c r="S181" s="179">
        <v>4</v>
      </c>
      <c r="T181" s="183">
        <v>2</v>
      </c>
      <c r="U181" s="211"/>
      <c r="V181" s="183">
        <v>3</v>
      </c>
      <c r="W181" s="118">
        <f t="shared" si="16"/>
        <v>3</v>
      </c>
      <c r="X181" s="183">
        <v>4</v>
      </c>
      <c r="Y181" s="211"/>
      <c r="Z181" s="212"/>
      <c r="AA181" s="211"/>
      <c r="AB181" s="203"/>
      <c r="AC181" s="118">
        <f t="shared" si="17"/>
        <v>4</v>
      </c>
      <c r="AD181" s="183">
        <v>3</v>
      </c>
      <c r="AE181" s="211"/>
      <c r="AF181" s="204"/>
      <c r="AG181" s="204"/>
      <c r="AH181" s="203"/>
      <c r="AI181" s="118">
        <f t="shared" si="18"/>
        <v>3</v>
      </c>
      <c r="AJ181" s="183">
        <v>3</v>
      </c>
      <c r="AK181" s="199"/>
      <c r="AL181" s="211"/>
      <c r="AM181" s="204"/>
      <c r="AN181" s="203"/>
      <c r="AO181" s="118">
        <f t="shared" si="19"/>
        <v>3</v>
      </c>
      <c r="AP181" s="202"/>
      <c r="AQ181" s="183">
        <v>3</v>
      </c>
      <c r="AR181" s="204"/>
      <c r="AS181" s="202"/>
      <c r="AT181" s="203"/>
      <c r="AU181" s="118">
        <f t="shared" si="20"/>
        <v>3</v>
      </c>
      <c r="AV181" s="183">
        <v>4</v>
      </c>
      <c r="AW181" s="211"/>
      <c r="AX181" s="211"/>
      <c r="AY181" s="204"/>
      <c r="AZ181" s="203"/>
      <c r="BA181" s="118">
        <f t="shared" si="21"/>
        <v>4</v>
      </c>
      <c r="BB181" s="204"/>
      <c r="BC181" s="204"/>
      <c r="BD181" s="211"/>
      <c r="BE181" s="183">
        <v>3</v>
      </c>
      <c r="BF181" s="211"/>
      <c r="BG181" s="118">
        <f t="shared" si="22"/>
        <v>3</v>
      </c>
      <c r="BH181" s="199"/>
      <c r="BI181" s="199"/>
      <c r="BJ181" s="204"/>
      <c r="BK181" s="183">
        <v>3</v>
      </c>
      <c r="BL181" s="205"/>
      <c r="BM181" s="118">
        <f t="shared" si="23"/>
        <v>3</v>
      </c>
    </row>
    <row r="182" spans="1:65" ht="15.6" x14ac:dyDescent="0.3">
      <c r="A182" s="3"/>
      <c r="B182" s="172" t="s">
        <v>329</v>
      </c>
      <c r="C182" s="172" t="s">
        <v>330</v>
      </c>
      <c r="D182" s="173">
        <v>3.3333333333333335</v>
      </c>
      <c r="E182" s="174">
        <v>3</v>
      </c>
      <c r="F182" s="175">
        <v>4</v>
      </c>
      <c r="G182" s="175">
        <v>3</v>
      </c>
      <c r="H182" s="175">
        <v>4</v>
      </c>
      <c r="I182" s="175">
        <v>5</v>
      </c>
      <c r="J182" s="175">
        <v>3</v>
      </c>
      <c r="K182" s="176">
        <v>4</v>
      </c>
      <c r="L182" s="195"/>
      <c r="M182" s="196"/>
      <c r="N182" s="196"/>
      <c r="O182" s="196"/>
      <c r="P182" s="197"/>
      <c r="Q182" s="198"/>
      <c r="R182" s="211"/>
      <c r="S182" s="179">
        <v>4</v>
      </c>
      <c r="T182" s="183">
        <v>3</v>
      </c>
      <c r="U182" s="211"/>
      <c r="V182" s="183">
        <v>3</v>
      </c>
      <c r="W182" s="118">
        <f t="shared" si="16"/>
        <v>3.3333333333333335</v>
      </c>
      <c r="X182" s="183">
        <v>3</v>
      </c>
      <c r="Y182" s="211"/>
      <c r="Z182" s="211"/>
      <c r="AA182" s="211"/>
      <c r="AB182" s="197"/>
      <c r="AC182" s="118">
        <f t="shared" si="17"/>
        <v>3</v>
      </c>
      <c r="AD182" s="183">
        <v>4</v>
      </c>
      <c r="AE182" s="211"/>
      <c r="AF182" s="199"/>
      <c r="AG182" s="199"/>
      <c r="AH182" s="197"/>
      <c r="AI182" s="118">
        <f t="shared" si="18"/>
        <v>4</v>
      </c>
      <c r="AJ182" s="183">
        <v>3</v>
      </c>
      <c r="AK182" s="199"/>
      <c r="AL182" s="211"/>
      <c r="AM182" s="199"/>
      <c r="AN182" s="197"/>
      <c r="AO182" s="118">
        <f t="shared" si="19"/>
        <v>3</v>
      </c>
      <c r="AP182" s="196"/>
      <c r="AQ182" s="183">
        <v>4</v>
      </c>
      <c r="AR182" s="199"/>
      <c r="AS182" s="196"/>
      <c r="AT182" s="197"/>
      <c r="AU182" s="118">
        <f t="shared" si="20"/>
        <v>4</v>
      </c>
      <c r="AV182" s="183">
        <v>5</v>
      </c>
      <c r="AW182" s="211"/>
      <c r="AX182" s="211"/>
      <c r="AY182" s="199"/>
      <c r="AZ182" s="197"/>
      <c r="BA182" s="118">
        <f t="shared" si="21"/>
        <v>5</v>
      </c>
      <c r="BB182" s="199"/>
      <c r="BC182" s="199"/>
      <c r="BD182" s="211"/>
      <c r="BE182" s="183">
        <v>3</v>
      </c>
      <c r="BF182" s="211"/>
      <c r="BG182" s="118">
        <f t="shared" si="22"/>
        <v>3</v>
      </c>
      <c r="BH182" s="199"/>
      <c r="BI182" s="199"/>
      <c r="BJ182" s="199"/>
      <c r="BK182" s="183">
        <v>4</v>
      </c>
      <c r="BL182" s="200"/>
      <c r="BM182" s="118">
        <f t="shared" si="23"/>
        <v>4</v>
      </c>
    </row>
    <row r="183" spans="1:65" ht="15.6" x14ac:dyDescent="0.3">
      <c r="A183" s="3"/>
      <c r="B183" s="172" t="s">
        <v>411</v>
      </c>
      <c r="C183" s="172" t="s">
        <v>412</v>
      </c>
      <c r="D183" s="184">
        <v>4.333333333333333</v>
      </c>
      <c r="E183" s="174">
        <v>4</v>
      </c>
      <c r="F183" s="185">
        <v>5</v>
      </c>
      <c r="G183" s="185">
        <v>4</v>
      </c>
      <c r="H183" s="185">
        <v>5</v>
      </c>
      <c r="I183" s="185">
        <v>5</v>
      </c>
      <c r="J183" s="185">
        <v>5</v>
      </c>
      <c r="K183" s="186">
        <v>5</v>
      </c>
      <c r="L183" s="201"/>
      <c r="M183" s="202"/>
      <c r="N183" s="202"/>
      <c r="O183" s="202"/>
      <c r="P183" s="203"/>
      <c r="Q183" s="198"/>
      <c r="R183" s="211"/>
      <c r="S183" s="179">
        <v>4</v>
      </c>
      <c r="T183" s="183">
        <v>4</v>
      </c>
      <c r="U183" s="211"/>
      <c r="V183" s="183">
        <v>5</v>
      </c>
      <c r="W183" s="118">
        <f t="shared" si="16"/>
        <v>4.333333333333333</v>
      </c>
      <c r="X183" s="183">
        <v>4</v>
      </c>
      <c r="Y183" s="211"/>
      <c r="Z183" s="212"/>
      <c r="AA183" s="211"/>
      <c r="AB183" s="203"/>
      <c r="AC183" s="118">
        <f t="shared" si="17"/>
        <v>4</v>
      </c>
      <c r="AD183" s="183">
        <v>5</v>
      </c>
      <c r="AE183" s="211"/>
      <c r="AF183" s="204"/>
      <c r="AG183" s="204"/>
      <c r="AH183" s="203"/>
      <c r="AI183" s="118">
        <f t="shared" si="18"/>
        <v>5</v>
      </c>
      <c r="AJ183" s="183">
        <v>4</v>
      </c>
      <c r="AK183" s="199"/>
      <c r="AL183" s="211"/>
      <c r="AM183" s="204"/>
      <c r="AN183" s="203"/>
      <c r="AO183" s="118">
        <f t="shared" si="19"/>
        <v>4</v>
      </c>
      <c r="AP183" s="202"/>
      <c r="AQ183" s="183">
        <v>5</v>
      </c>
      <c r="AR183" s="204"/>
      <c r="AS183" s="202"/>
      <c r="AT183" s="203"/>
      <c r="AU183" s="118">
        <f t="shared" si="20"/>
        <v>5</v>
      </c>
      <c r="AV183" s="183">
        <v>5</v>
      </c>
      <c r="AW183" s="211"/>
      <c r="AX183" s="211"/>
      <c r="AY183" s="204"/>
      <c r="AZ183" s="203"/>
      <c r="BA183" s="118">
        <f t="shared" si="21"/>
        <v>5</v>
      </c>
      <c r="BB183" s="204"/>
      <c r="BC183" s="204"/>
      <c r="BD183" s="211"/>
      <c r="BE183" s="183">
        <v>5</v>
      </c>
      <c r="BF183" s="211"/>
      <c r="BG183" s="118">
        <f t="shared" si="22"/>
        <v>5</v>
      </c>
      <c r="BH183" s="199"/>
      <c r="BI183" s="199"/>
      <c r="BJ183" s="204"/>
      <c r="BK183" s="183">
        <v>5</v>
      </c>
      <c r="BL183" s="205"/>
      <c r="BM183" s="118">
        <f t="shared" si="23"/>
        <v>5</v>
      </c>
    </row>
    <row r="184" spans="1:65" ht="15.6" x14ac:dyDescent="0.3">
      <c r="A184" s="3"/>
      <c r="B184" s="172" t="s">
        <v>384</v>
      </c>
      <c r="C184" s="172" t="s">
        <v>692</v>
      </c>
      <c r="D184" s="173">
        <v>3</v>
      </c>
      <c r="E184" s="174">
        <v>4</v>
      </c>
      <c r="F184" s="175">
        <v>5</v>
      </c>
      <c r="G184" s="175">
        <v>5</v>
      </c>
      <c r="H184" s="175">
        <v>5</v>
      </c>
      <c r="I184" s="175">
        <v>5</v>
      </c>
      <c r="J184" s="175">
        <v>5</v>
      </c>
      <c r="K184" s="176">
        <v>5</v>
      </c>
      <c r="L184" s="195"/>
      <c r="M184" s="196"/>
      <c r="N184" s="196"/>
      <c r="O184" s="196"/>
      <c r="P184" s="197"/>
      <c r="Q184" s="198"/>
      <c r="R184" s="211"/>
      <c r="S184" s="179">
        <v>3</v>
      </c>
      <c r="T184" s="183">
        <v>3</v>
      </c>
      <c r="U184" s="211"/>
      <c r="V184" s="183">
        <v>3</v>
      </c>
      <c r="W184" s="118">
        <f t="shared" si="16"/>
        <v>3</v>
      </c>
      <c r="X184" s="183">
        <v>4</v>
      </c>
      <c r="Y184" s="211"/>
      <c r="Z184" s="211"/>
      <c r="AA184" s="211"/>
      <c r="AB184" s="197"/>
      <c r="AC184" s="118">
        <f t="shared" si="17"/>
        <v>4</v>
      </c>
      <c r="AD184" s="183">
        <v>5</v>
      </c>
      <c r="AE184" s="211"/>
      <c r="AF184" s="199"/>
      <c r="AG184" s="199"/>
      <c r="AH184" s="197"/>
      <c r="AI184" s="118">
        <f t="shared" si="18"/>
        <v>5</v>
      </c>
      <c r="AJ184" s="183">
        <v>5</v>
      </c>
      <c r="AK184" s="199"/>
      <c r="AL184" s="211"/>
      <c r="AM184" s="199"/>
      <c r="AN184" s="197"/>
      <c r="AO184" s="118">
        <f t="shared" si="19"/>
        <v>5</v>
      </c>
      <c r="AP184" s="196"/>
      <c r="AQ184" s="183">
        <v>5</v>
      </c>
      <c r="AR184" s="199"/>
      <c r="AS184" s="196"/>
      <c r="AT184" s="197"/>
      <c r="AU184" s="118">
        <f t="shared" si="20"/>
        <v>5</v>
      </c>
      <c r="AV184" s="183">
        <v>5</v>
      </c>
      <c r="AW184" s="211"/>
      <c r="AX184" s="211"/>
      <c r="AY184" s="199"/>
      <c r="AZ184" s="197"/>
      <c r="BA184" s="118">
        <f t="shared" si="21"/>
        <v>5</v>
      </c>
      <c r="BB184" s="199"/>
      <c r="BC184" s="199"/>
      <c r="BD184" s="211"/>
      <c r="BE184" s="183">
        <v>5</v>
      </c>
      <c r="BF184" s="211"/>
      <c r="BG184" s="118">
        <f t="shared" si="22"/>
        <v>5</v>
      </c>
      <c r="BH184" s="199"/>
      <c r="BI184" s="199"/>
      <c r="BJ184" s="199"/>
      <c r="BK184" s="183">
        <v>5</v>
      </c>
      <c r="BL184" s="200"/>
      <c r="BM184" s="118">
        <f t="shared" si="23"/>
        <v>5</v>
      </c>
    </row>
    <row r="185" spans="1:65" ht="15.6" x14ac:dyDescent="0.3">
      <c r="A185" s="3"/>
      <c r="B185" s="172" t="s">
        <v>417</v>
      </c>
      <c r="C185" s="172" t="s">
        <v>418</v>
      </c>
      <c r="D185" s="184">
        <v>3.3333333333333335</v>
      </c>
      <c r="E185" s="174">
        <v>5</v>
      </c>
      <c r="F185" s="185">
        <v>5</v>
      </c>
      <c r="G185" s="185">
        <v>4</v>
      </c>
      <c r="H185" s="185">
        <v>5</v>
      </c>
      <c r="I185" s="185">
        <v>5</v>
      </c>
      <c r="J185" s="185">
        <v>4</v>
      </c>
      <c r="K185" s="186">
        <v>5</v>
      </c>
      <c r="L185" s="201"/>
      <c r="M185" s="202"/>
      <c r="N185" s="202"/>
      <c r="O185" s="202"/>
      <c r="P185" s="203"/>
      <c r="Q185" s="198"/>
      <c r="R185" s="211"/>
      <c r="S185" s="179">
        <v>3</v>
      </c>
      <c r="T185" s="183">
        <v>3</v>
      </c>
      <c r="U185" s="211"/>
      <c r="V185" s="183">
        <v>4</v>
      </c>
      <c r="W185" s="118">
        <f t="shared" si="16"/>
        <v>3.3333333333333335</v>
      </c>
      <c r="X185" s="183">
        <v>5</v>
      </c>
      <c r="Y185" s="211"/>
      <c r="Z185" s="212"/>
      <c r="AA185" s="211"/>
      <c r="AB185" s="203"/>
      <c r="AC185" s="118">
        <f t="shared" si="17"/>
        <v>5</v>
      </c>
      <c r="AD185" s="183">
        <v>5</v>
      </c>
      <c r="AE185" s="211"/>
      <c r="AF185" s="204"/>
      <c r="AG185" s="204"/>
      <c r="AH185" s="203"/>
      <c r="AI185" s="118">
        <f t="shared" si="18"/>
        <v>5</v>
      </c>
      <c r="AJ185" s="183">
        <v>4</v>
      </c>
      <c r="AK185" s="199"/>
      <c r="AL185" s="211"/>
      <c r="AM185" s="204"/>
      <c r="AN185" s="203"/>
      <c r="AO185" s="118">
        <f t="shared" si="19"/>
        <v>4</v>
      </c>
      <c r="AP185" s="202"/>
      <c r="AQ185" s="183">
        <v>5</v>
      </c>
      <c r="AR185" s="204"/>
      <c r="AS185" s="202"/>
      <c r="AT185" s="203"/>
      <c r="AU185" s="118">
        <f t="shared" si="20"/>
        <v>5</v>
      </c>
      <c r="AV185" s="183">
        <v>5</v>
      </c>
      <c r="AW185" s="211"/>
      <c r="AX185" s="211"/>
      <c r="AY185" s="204"/>
      <c r="AZ185" s="203"/>
      <c r="BA185" s="118">
        <f t="shared" si="21"/>
        <v>5</v>
      </c>
      <c r="BB185" s="204"/>
      <c r="BC185" s="204"/>
      <c r="BD185" s="211"/>
      <c r="BE185" s="183">
        <v>4</v>
      </c>
      <c r="BF185" s="211"/>
      <c r="BG185" s="118">
        <f t="shared" si="22"/>
        <v>4</v>
      </c>
      <c r="BH185" s="199"/>
      <c r="BI185" s="199"/>
      <c r="BJ185" s="204"/>
      <c r="BK185" s="183">
        <v>5</v>
      </c>
      <c r="BL185" s="205"/>
      <c r="BM185" s="118">
        <f t="shared" si="23"/>
        <v>5</v>
      </c>
    </row>
    <row r="186" spans="1:65" ht="15.6" x14ac:dyDescent="0.3">
      <c r="A186" s="3"/>
      <c r="B186" s="172" t="s">
        <v>313</v>
      </c>
      <c r="C186" s="172" t="s">
        <v>693</v>
      </c>
      <c r="D186" s="173">
        <v>3.3333333333333335</v>
      </c>
      <c r="E186" s="174">
        <v>3</v>
      </c>
      <c r="F186" s="175">
        <v>3</v>
      </c>
      <c r="G186" s="175">
        <v>5</v>
      </c>
      <c r="H186" s="175">
        <v>5</v>
      </c>
      <c r="I186" s="175">
        <v>5</v>
      </c>
      <c r="J186" s="175">
        <v>4</v>
      </c>
      <c r="K186" s="176">
        <v>4</v>
      </c>
      <c r="L186" s="195"/>
      <c r="M186" s="196"/>
      <c r="N186" s="196"/>
      <c r="O186" s="196"/>
      <c r="P186" s="197"/>
      <c r="Q186" s="198"/>
      <c r="R186" s="211"/>
      <c r="S186" s="179">
        <v>3</v>
      </c>
      <c r="T186" s="183">
        <v>3</v>
      </c>
      <c r="U186" s="211"/>
      <c r="V186" s="183">
        <v>4</v>
      </c>
      <c r="W186" s="118">
        <f t="shared" si="16"/>
        <v>3.3333333333333335</v>
      </c>
      <c r="X186" s="183">
        <v>3</v>
      </c>
      <c r="Y186" s="211"/>
      <c r="Z186" s="211"/>
      <c r="AA186" s="211"/>
      <c r="AB186" s="197"/>
      <c r="AC186" s="118">
        <f t="shared" si="17"/>
        <v>3</v>
      </c>
      <c r="AD186" s="183">
        <v>3</v>
      </c>
      <c r="AE186" s="211"/>
      <c r="AF186" s="199"/>
      <c r="AG186" s="199"/>
      <c r="AH186" s="197"/>
      <c r="AI186" s="118">
        <f t="shared" si="18"/>
        <v>3</v>
      </c>
      <c r="AJ186" s="183">
        <v>5</v>
      </c>
      <c r="AK186" s="199"/>
      <c r="AL186" s="211"/>
      <c r="AM186" s="199"/>
      <c r="AN186" s="197"/>
      <c r="AO186" s="118">
        <f t="shared" si="19"/>
        <v>5</v>
      </c>
      <c r="AP186" s="196"/>
      <c r="AQ186" s="183">
        <v>5</v>
      </c>
      <c r="AR186" s="199"/>
      <c r="AS186" s="196"/>
      <c r="AT186" s="197"/>
      <c r="AU186" s="118">
        <f t="shared" si="20"/>
        <v>5</v>
      </c>
      <c r="AV186" s="183">
        <v>5</v>
      </c>
      <c r="AW186" s="211"/>
      <c r="AX186" s="211"/>
      <c r="AY186" s="199"/>
      <c r="AZ186" s="197"/>
      <c r="BA186" s="118">
        <f t="shared" si="21"/>
        <v>5</v>
      </c>
      <c r="BB186" s="199"/>
      <c r="BC186" s="199"/>
      <c r="BD186" s="211"/>
      <c r="BE186" s="183">
        <v>4</v>
      </c>
      <c r="BF186" s="211"/>
      <c r="BG186" s="118">
        <f t="shared" si="22"/>
        <v>4</v>
      </c>
      <c r="BH186" s="199"/>
      <c r="BI186" s="199"/>
      <c r="BJ186" s="199"/>
      <c r="BK186" s="183">
        <v>4</v>
      </c>
      <c r="BL186" s="200"/>
      <c r="BM186" s="118">
        <f t="shared" si="23"/>
        <v>4</v>
      </c>
    </row>
    <row r="187" spans="1:65" ht="15.6" x14ac:dyDescent="0.3">
      <c r="A187" s="3"/>
      <c r="B187" s="172" t="s">
        <v>394</v>
      </c>
      <c r="C187" s="172" t="s">
        <v>395</v>
      </c>
      <c r="D187" s="184">
        <v>4.666666666666667</v>
      </c>
      <c r="E187" s="174">
        <v>4</v>
      </c>
      <c r="F187" s="185">
        <v>5</v>
      </c>
      <c r="G187" s="185">
        <v>4</v>
      </c>
      <c r="H187" s="185">
        <v>4</v>
      </c>
      <c r="I187" s="185">
        <v>4</v>
      </c>
      <c r="J187" s="185">
        <v>5</v>
      </c>
      <c r="K187" s="186">
        <v>5</v>
      </c>
      <c r="L187" s="201"/>
      <c r="M187" s="202"/>
      <c r="N187" s="202"/>
      <c r="O187" s="202"/>
      <c r="P187" s="203"/>
      <c r="Q187" s="198"/>
      <c r="R187" s="211"/>
      <c r="S187" s="179">
        <v>5</v>
      </c>
      <c r="T187" s="183">
        <v>5</v>
      </c>
      <c r="U187" s="211"/>
      <c r="V187" s="183">
        <v>4</v>
      </c>
      <c r="W187" s="118">
        <f t="shared" si="16"/>
        <v>4.666666666666667</v>
      </c>
      <c r="X187" s="183">
        <v>4</v>
      </c>
      <c r="Y187" s="211"/>
      <c r="Z187" s="212"/>
      <c r="AA187" s="211"/>
      <c r="AB187" s="203"/>
      <c r="AC187" s="118">
        <f t="shared" si="17"/>
        <v>4</v>
      </c>
      <c r="AD187" s="183">
        <v>5</v>
      </c>
      <c r="AE187" s="211"/>
      <c r="AF187" s="204"/>
      <c r="AG187" s="204"/>
      <c r="AH187" s="203"/>
      <c r="AI187" s="118">
        <f t="shared" si="18"/>
        <v>5</v>
      </c>
      <c r="AJ187" s="183">
        <v>4</v>
      </c>
      <c r="AK187" s="199"/>
      <c r="AL187" s="211"/>
      <c r="AM187" s="204"/>
      <c r="AN187" s="203"/>
      <c r="AO187" s="118">
        <f t="shared" si="19"/>
        <v>4</v>
      </c>
      <c r="AP187" s="202"/>
      <c r="AQ187" s="183">
        <v>4</v>
      </c>
      <c r="AR187" s="204"/>
      <c r="AS187" s="202"/>
      <c r="AT187" s="203"/>
      <c r="AU187" s="118">
        <f t="shared" si="20"/>
        <v>4</v>
      </c>
      <c r="AV187" s="183">
        <v>4</v>
      </c>
      <c r="AW187" s="211"/>
      <c r="AX187" s="211"/>
      <c r="AY187" s="204"/>
      <c r="AZ187" s="203"/>
      <c r="BA187" s="118">
        <f t="shared" si="21"/>
        <v>4</v>
      </c>
      <c r="BB187" s="204"/>
      <c r="BC187" s="204"/>
      <c r="BD187" s="211"/>
      <c r="BE187" s="183">
        <v>5</v>
      </c>
      <c r="BF187" s="211"/>
      <c r="BG187" s="118">
        <f t="shared" si="22"/>
        <v>5</v>
      </c>
      <c r="BH187" s="199"/>
      <c r="BI187" s="199"/>
      <c r="BJ187" s="204"/>
      <c r="BK187" s="183">
        <v>5</v>
      </c>
      <c r="BL187" s="205"/>
      <c r="BM187" s="118">
        <f t="shared" si="23"/>
        <v>5</v>
      </c>
    </row>
    <row r="188" spans="1:65" ht="15.6" x14ac:dyDescent="0.3">
      <c r="A188" s="3"/>
      <c r="B188" s="172" t="s">
        <v>386</v>
      </c>
      <c r="C188" s="172" t="s">
        <v>387</v>
      </c>
      <c r="D188" s="173">
        <v>3.3333333333333335</v>
      </c>
      <c r="E188" s="174">
        <v>4</v>
      </c>
      <c r="F188" s="175">
        <v>4</v>
      </c>
      <c r="G188" s="175">
        <v>5</v>
      </c>
      <c r="H188" s="175">
        <v>5</v>
      </c>
      <c r="I188" s="175">
        <v>4</v>
      </c>
      <c r="J188" s="175">
        <v>4</v>
      </c>
      <c r="K188" s="176">
        <v>4</v>
      </c>
      <c r="L188" s="195"/>
      <c r="M188" s="196"/>
      <c r="N188" s="196"/>
      <c r="O188" s="196"/>
      <c r="P188" s="197"/>
      <c r="Q188" s="198"/>
      <c r="R188" s="211"/>
      <c r="S188" s="179">
        <v>3</v>
      </c>
      <c r="T188" s="183">
        <v>3</v>
      </c>
      <c r="U188" s="211"/>
      <c r="V188" s="183">
        <v>4</v>
      </c>
      <c r="W188" s="118">
        <f t="shared" si="16"/>
        <v>3.3333333333333335</v>
      </c>
      <c r="X188" s="183">
        <v>4</v>
      </c>
      <c r="Y188" s="211"/>
      <c r="Z188" s="211"/>
      <c r="AA188" s="211"/>
      <c r="AB188" s="197"/>
      <c r="AC188" s="118">
        <f t="shared" si="17"/>
        <v>4</v>
      </c>
      <c r="AD188" s="183">
        <v>4</v>
      </c>
      <c r="AE188" s="211"/>
      <c r="AF188" s="199"/>
      <c r="AG188" s="199"/>
      <c r="AH188" s="197"/>
      <c r="AI188" s="118">
        <f t="shared" si="18"/>
        <v>4</v>
      </c>
      <c r="AJ188" s="183">
        <v>5</v>
      </c>
      <c r="AK188" s="199"/>
      <c r="AL188" s="211"/>
      <c r="AM188" s="199"/>
      <c r="AN188" s="197"/>
      <c r="AO188" s="118">
        <f t="shared" si="19"/>
        <v>5</v>
      </c>
      <c r="AP188" s="196"/>
      <c r="AQ188" s="183">
        <v>5</v>
      </c>
      <c r="AR188" s="199"/>
      <c r="AS188" s="196"/>
      <c r="AT188" s="197"/>
      <c r="AU188" s="118">
        <f t="shared" si="20"/>
        <v>5</v>
      </c>
      <c r="AV188" s="183">
        <v>4</v>
      </c>
      <c r="AW188" s="211"/>
      <c r="AX188" s="211"/>
      <c r="AY188" s="199"/>
      <c r="AZ188" s="197"/>
      <c r="BA188" s="118">
        <f t="shared" si="21"/>
        <v>4</v>
      </c>
      <c r="BB188" s="199"/>
      <c r="BC188" s="199"/>
      <c r="BD188" s="211"/>
      <c r="BE188" s="183">
        <v>4</v>
      </c>
      <c r="BF188" s="211"/>
      <c r="BG188" s="118">
        <f t="shared" si="22"/>
        <v>4</v>
      </c>
      <c r="BH188" s="199"/>
      <c r="BI188" s="199"/>
      <c r="BJ188" s="199"/>
      <c r="BK188" s="183">
        <v>4</v>
      </c>
      <c r="BL188" s="200"/>
      <c r="BM188" s="118">
        <f t="shared" si="23"/>
        <v>4</v>
      </c>
    </row>
    <row r="189" spans="1:65" ht="15.6" x14ac:dyDescent="0.3">
      <c r="A189" s="3"/>
      <c r="B189" s="172" t="s">
        <v>294</v>
      </c>
      <c r="C189" s="172" t="s">
        <v>295</v>
      </c>
      <c r="D189" s="184">
        <v>5</v>
      </c>
      <c r="E189" s="174">
        <v>4</v>
      </c>
      <c r="F189" s="185">
        <v>5</v>
      </c>
      <c r="G189" s="185">
        <v>4</v>
      </c>
      <c r="H189" s="185">
        <v>5</v>
      </c>
      <c r="I189" s="185">
        <v>5</v>
      </c>
      <c r="J189" s="185">
        <v>5</v>
      </c>
      <c r="K189" s="186">
        <v>5</v>
      </c>
      <c r="L189" s="201"/>
      <c r="M189" s="202"/>
      <c r="N189" s="202"/>
      <c r="O189" s="202"/>
      <c r="P189" s="203"/>
      <c r="Q189" s="198"/>
      <c r="R189" s="211"/>
      <c r="S189" s="179">
        <v>5</v>
      </c>
      <c r="T189" s="183">
        <v>5</v>
      </c>
      <c r="U189" s="211"/>
      <c r="V189" s="183">
        <v>5</v>
      </c>
      <c r="W189" s="118">
        <f t="shared" si="16"/>
        <v>5</v>
      </c>
      <c r="X189" s="183">
        <v>4</v>
      </c>
      <c r="Y189" s="211"/>
      <c r="Z189" s="212"/>
      <c r="AA189" s="211"/>
      <c r="AB189" s="203"/>
      <c r="AC189" s="118">
        <f t="shared" si="17"/>
        <v>4</v>
      </c>
      <c r="AD189" s="183">
        <v>5</v>
      </c>
      <c r="AE189" s="211"/>
      <c r="AF189" s="204"/>
      <c r="AG189" s="204"/>
      <c r="AH189" s="203"/>
      <c r="AI189" s="118">
        <f t="shared" si="18"/>
        <v>5</v>
      </c>
      <c r="AJ189" s="183">
        <v>4</v>
      </c>
      <c r="AK189" s="199"/>
      <c r="AL189" s="211"/>
      <c r="AM189" s="204"/>
      <c r="AN189" s="203"/>
      <c r="AO189" s="118">
        <f t="shared" si="19"/>
        <v>4</v>
      </c>
      <c r="AP189" s="202"/>
      <c r="AQ189" s="183">
        <v>5</v>
      </c>
      <c r="AR189" s="204"/>
      <c r="AS189" s="202"/>
      <c r="AT189" s="203"/>
      <c r="AU189" s="118">
        <f t="shared" si="20"/>
        <v>5</v>
      </c>
      <c r="AV189" s="183">
        <v>5</v>
      </c>
      <c r="AW189" s="211"/>
      <c r="AX189" s="211"/>
      <c r="AY189" s="204"/>
      <c r="AZ189" s="203"/>
      <c r="BA189" s="118">
        <f t="shared" si="21"/>
        <v>5</v>
      </c>
      <c r="BB189" s="204"/>
      <c r="BC189" s="204"/>
      <c r="BD189" s="211"/>
      <c r="BE189" s="183">
        <v>5</v>
      </c>
      <c r="BF189" s="211"/>
      <c r="BG189" s="118">
        <f t="shared" si="22"/>
        <v>5</v>
      </c>
      <c r="BH189" s="199"/>
      <c r="BI189" s="199"/>
      <c r="BJ189" s="204"/>
      <c r="BK189" s="183">
        <v>5</v>
      </c>
      <c r="BL189" s="205"/>
      <c r="BM189" s="118">
        <f t="shared" si="23"/>
        <v>5</v>
      </c>
    </row>
    <row r="190" spans="1:65" ht="15.6" x14ac:dyDescent="0.3">
      <c r="A190" s="3"/>
      <c r="B190" s="172" t="s">
        <v>353</v>
      </c>
      <c r="C190" s="172" t="s">
        <v>354</v>
      </c>
      <c r="D190" s="173">
        <v>5</v>
      </c>
      <c r="E190" s="174">
        <v>5</v>
      </c>
      <c r="F190" s="175">
        <v>5</v>
      </c>
      <c r="G190" s="175">
        <v>4</v>
      </c>
      <c r="H190" s="175">
        <v>4</v>
      </c>
      <c r="I190" s="175">
        <v>5</v>
      </c>
      <c r="J190" s="175">
        <v>5</v>
      </c>
      <c r="K190" s="176">
        <v>5</v>
      </c>
      <c r="L190" s="195"/>
      <c r="M190" s="196"/>
      <c r="N190" s="196"/>
      <c r="O190" s="196"/>
      <c r="P190" s="197"/>
      <c r="Q190" s="198"/>
      <c r="R190" s="211"/>
      <c r="S190" s="179">
        <v>5</v>
      </c>
      <c r="T190" s="183">
        <v>5</v>
      </c>
      <c r="U190" s="211"/>
      <c r="V190" s="183">
        <v>5</v>
      </c>
      <c r="W190" s="118">
        <f t="shared" si="16"/>
        <v>5</v>
      </c>
      <c r="X190" s="183">
        <v>5</v>
      </c>
      <c r="Y190" s="211"/>
      <c r="Z190" s="211"/>
      <c r="AA190" s="211"/>
      <c r="AB190" s="197"/>
      <c r="AC190" s="118">
        <f t="shared" si="17"/>
        <v>5</v>
      </c>
      <c r="AD190" s="183">
        <v>5</v>
      </c>
      <c r="AE190" s="211"/>
      <c r="AF190" s="199"/>
      <c r="AG190" s="199"/>
      <c r="AH190" s="197"/>
      <c r="AI190" s="118">
        <f t="shared" si="18"/>
        <v>5</v>
      </c>
      <c r="AJ190" s="183">
        <v>4</v>
      </c>
      <c r="AK190" s="199"/>
      <c r="AL190" s="211"/>
      <c r="AM190" s="199"/>
      <c r="AN190" s="197"/>
      <c r="AO190" s="118">
        <f t="shared" si="19"/>
        <v>4</v>
      </c>
      <c r="AP190" s="196"/>
      <c r="AQ190" s="183">
        <v>4</v>
      </c>
      <c r="AR190" s="199"/>
      <c r="AS190" s="196"/>
      <c r="AT190" s="197"/>
      <c r="AU190" s="118">
        <f t="shared" si="20"/>
        <v>4</v>
      </c>
      <c r="AV190" s="183">
        <v>5</v>
      </c>
      <c r="AW190" s="211"/>
      <c r="AX190" s="211"/>
      <c r="AY190" s="199"/>
      <c r="AZ190" s="197"/>
      <c r="BA190" s="118">
        <f t="shared" si="21"/>
        <v>5</v>
      </c>
      <c r="BB190" s="199"/>
      <c r="BC190" s="199"/>
      <c r="BD190" s="211"/>
      <c r="BE190" s="183">
        <v>5</v>
      </c>
      <c r="BF190" s="211"/>
      <c r="BG190" s="118">
        <f t="shared" si="22"/>
        <v>5</v>
      </c>
      <c r="BH190" s="199"/>
      <c r="BI190" s="199"/>
      <c r="BJ190" s="199"/>
      <c r="BK190" s="183">
        <v>5</v>
      </c>
      <c r="BL190" s="200"/>
      <c r="BM190" s="118">
        <f t="shared" si="23"/>
        <v>5</v>
      </c>
    </row>
    <row r="191" spans="1:65" ht="15.6" x14ac:dyDescent="0.3">
      <c r="A191" s="3"/>
      <c r="B191" s="172" t="s">
        <v>390</v>
      </c>
      <c r="C191" s="172" t="s">
        <v>391</v>
      </c>
      <c r="D191" s="184">
        <v>4.666666666666667</v>
      </c>
      <c r="E191" s="174">
        <v>5</v>
      </c>
      <c r="F191" s="185">
        <v>4</v>
      </c>
      <c r="G191" s="185">
        <v>4</v>
      </c>
      <c r="H191" s="185">
        <v>5</v>
      </c>
      <c r="I191" s="185">
        <v>4</v>
      </c>
      <c r="J191" s="185">
        <v>4</v>
      </c>
      <c r="K191" s="186">
        <v>4</v>
      </c>
      <c r="L191" s="201"/>
      <c r="M191" s="202"/>
      <c r="N191" s="202"/>
      <c r="O191" s="202"/>
      <c r="P191" s="203"/>
      <c r="Q191" s="198"/>
      <c r="R191" s="211"/>
      <c r="S191" s="179">
        <v>5</v>
      </c>
      <c r="T191" s="183">
        <v>4</v>
      </c>
      <c r="U191" s="211"/>
      <c r="V191" s="183">
        <v>5</v>
      </c>
      <c r="W191" s="118">
        <f t="shared" si="16"/>
        <v>4.666666666666667</v>
      </c>
      <c r="X191" s="183">
        <v>5</v>
      </c>
      <c r="Y191" s="211"/>
      <c r="Z191" s="212"/>
      <c r="AA191" s="211"/>
      <c r="AB191" s="203"/>
      <c r="AC191" s="118">
        <f t="shared" si="17"/>
        <v>5</v>
      </c>
      <c r="AD191" s="183">
        <v>4</v>
      </c>
      <c r="AE191" s="211"/>
      <c r="AF191" s="204"/>
      <c r="AG191" s="204"/>
      <c r="AH191" s="203"/>
      <c r="AI191" s="118">
        <f t="shared" si="18"/>
        <v>4</v>
      </c>
      <c r="AJ191" s="183">
        <v>4</v>
      </c>
      <c r="AK191" s="199"/>
      <c r="AL191" s="211"/>
      <c r="AM191" s="204"/>
      <c r="AN191" s="203"/>
      <c r="AO191" s="118">
        <f t="shared" si="19"/>
        <v>4</v>
      </c>
      <c r="AP191" s="202"/>
      <c r="AQ191" s="183">
        <v>5</v>
      </c>
      <c r="AR191" s="204"/>
      <c r="AS191" s="202"/>
      <c r="AT191" s="203"/>
      <c r="AU191" s="118">
        <f t="shared" si="20"/>
        <v>5</v>
      </c>
      <c r="AV191" s="183">
        <v>4</v>
      </c>
      <c r="AW191" s="211"/>
      <c r="AX191" s="211"/>
      <c r="AY191" s="204"/>
      <c r="AZ191" s="203"/>
      <c r="BA191" s="118">
        <f t="shared" si="21"/>
        <v>4</v>
      </c>
      <c r="BB191" s="204"/>
      <c r="BC191" s="204"/>
      <c r="BD191" s="211"/>
      <c r="BE191" s="183">
        <v>4</v>
      </c>
      <c r="BF191" s="211"/>
      <c r="BG191" s="118">
        <f t="shared" si="22"/>
        <v>4</v>
      </c>
      <c r="BH191" s="199"/>
      <c r="BI191" s="199"/>
      <c r="BJ191" s="204"/>
      <c r="BK191" s="183">
        <v>4</v>
      </c>
      <c r="BL191" s="205"/>
      <c r="BM191" s="118">
        <f t="shared" si="23"/>
        <v>4</v>
      </c>
    </row>
    <row r="192" spans="1:65" ht="15.6" x14ac:dyDescent="0.3">
      <c r="A192" s="3"/>
      <c r="B192" s="171" t="s">
        <v>407</v>
      </c>
      <c r="C192" s="207" t="s">
        <v>694</v>
      </c>
      <c r="D192" s="173">
        <v>3</v>
      </c>
      <c r="E192" s="174">
        <v>5</v>
      </c>
      <c r="F192" s="175">
        <v>5</v>
      </c>
      <c r="G192" s="175">
        <v>5</v>
      </c>
      <c r="H192" s="175">
        <v>5</v>
      </c>
      <c r="I192" s="175">
        <v>5</v>
      </c>
      <c r="J192" s="175">
        <v>4</v>
      </c>
      <c r="K192" s="176">
        <v>4</v>
      </c>
      <c r="L192" s="195"/>
      <c r="M192" s="196"/>
      <c r="N192" s="196"/>
      <c r="O192" s="196"/>
      <c r="P192" s="197"/>
      <c r="Q192" s="198"/>
      <c r="R192" s="211"/>
      <c r="S192" s="179">
        <v>3</v>
      </c>
      <c r="T192" s="183">
        <v>3</v>
      </c>
      <c r="U192" s="211"/>
      <c r="V192" s="183">
        <v>3</v>
      </c>
      <c r="W192" s="118">
        <f t="shared" si="16"/>
        <v>3</v>
      </c>
      <c r="X192" s="183">
        <v>5</v>
      </c>
      <c r="Y192" s="211"/>
      <c r="Z192" s="211"/>
      <c r="AA192" s="211"/>
      <c r="AB192" s="197"/>
      <c r="AC192" s="118">
        <f t="shared" si="17"/>
        <v>5</v>
      </c>
      <c r="AD192" s="183">
        <v>5</v>
      </c>
      <c r="AE192" s="211"/>
      <c r="AF192" s="199"/>
      <c r="AG192" s="199"/>
      <c r="AH192" s="197"/>
      <c r="AI192" s="118">
        <f t="shared" si="18"/>
        <v>5</v>
      </c>
      <c r="AJ192" s="183">
        <v>5</v>
      </c>
      <c r="AK192" s="199"/>
      <c r="AL192" s="211"/>
      <c r="AM192" s="199"/>
      <c r="AN192" s="197"/>
      <c r="AO192" s="118">
        <f t="shared" si="19"/>
        <v>5</v>
      </c>
      <c r="AP192" s="196"/>
      <c r="AQ192" s="183">
        <v>5</v>
      </c>
      <c r="AR192" s="199"/>
      <c r="AS192" s="196"/>
      <c r="AT192" s="197"/>
      <c r="AU192" s="118">
        <f t="shared" si="20"/>
        <v>5</v>
      </c>
      <c r="AV192" s="183">
        <v>5</v>
      </c>
      <c r="AW192" s="211"/>
      <c r="AX192" s="211"/>
      <c r="AY192" s="199"/>
      <c r="AZ192" s="197"/>
      <c r="BA192" s="118">
        <f t="shared" si="21"/>
        <v>5</v>
      </c>
      <c r="BB192" s="199"/>
      <c r="BC192" s="199"/>
      <c r="BD192" s="211"/>
      <c r="BE192" s="183">
        <v>4</v>
      </c>
      <c r="BF192" s="211"/>
      <c r="BG192" s="118">
        <f t="shared" si="22"/>
        <v>4</v>
      </c>
      <c r="BH192" s="199"/>
      <c r="BI192" s="199"/>
      <c r="BJ192" s="199"/>
      <c r="BK192" s="183">
        <v>4</v>
      </c>
      <c r="BL192" s="200"/>
      <c r="BM192" s="118">
        <f t="shared" si="23"/>
        <v>4</v>
      </c>
    </row>
    <row r="193" spans="1:65" ht="15.6" x14ac:dyDescent="0.3">
      <c r="A193" s="3"/>
      <c r="B193" s="171" t="s">
        <v>307</v>
      </c>
      <c r="C193" s="207" t="s">
        <v>695</v>
      </c>
      <c r="D193" s="184">
        <v>5</v>
      </c>
      <c r="E193" s="174">
        <v>5</v>
      </c>
      <c r="F193" s="185">
        <v>5</v>
      </c>
      <c r="G193" s="185">
        <v>4</v>
      </c>
      <c r="H193" s="185">
        <v>3</v>
      </c>
      <c r="I193" s="185">
        <v>4</v>
      </c>
      <c r="J193" s="185">
        <v>5</v>
      </c>
      <c r="K193" s="186">
        <v>5</v>
      </c>
      <c r="L193" s="201"/>
      <c r="M193" s="202"/>
      <c r="N193" s="202"/>
      <c r="O193" s="202"/>
      <c r="P193" s="203"/>
      <c r="Q193" s="198"/>
      <c r="R193" s="211"/>
      <c r="S193" s="179">
        <v>5</v>
      </c>
      <c r="T193" s="183">
        <v>5</v>
      </c>
      <c r="U193" s="211"/>
      <c r="V193" s="183">
        <v>5</v>
      </c>
      <c r="W193" s="118">
        <f t="shared" si="16"/>
        <v>5</v>
      </c>
      <c r="X193" s="183">
        <v>5</v>
      </c>
      <c r="Y193" s="211"/>
      <c r="Z193" s="212"/>
      <c r="AA193" s="211"/>
      <c r="AB193" s="203"/>
      <c r="AC193" s="118">
        <f t="shared" si="17"/>
        <v>5</v>
      </c>
      <c r="AD193" s="183">
        <v>5</v>
      </c>
      <c r="AE193" s="211"/>
      <c r="AF193" s="204"/>
      <c r="AG193" s="204"/>
      <c r="AH193" s="203"/>
      <c r="AI193" s="118">
        <f t="shared" si="18"/>
        <v>5</v>
      </c>
      <c r="AJ193" s="183">
        <v>4</v>
      </c>
      <c r="AK193" s="199"/>
      <c r="AL193" s="211"/>
      <c r="AM193" s="204"/>
      <c r="AN193" s="203"/>
      <c r="AO193" s="118">
        <f t="shared" si="19"/>
        <v>4</v>
      </c>
      <c r="AP193" s="202"/>
      <c r="AQ193" s="183">
        <v>3</v>
      </c>
      <c r="AR193" s="204"/>
      <c r="AS193" s="202"/>
      <c r="AT193" s="203"/>
      <c r="AU193" s="118">
        <f t="shared" si="20"/>
        <v>3</v>
      </c>
      <c r="AV193" s="183">
        <v>4</v>
      </c>
      <c r="AW193" s="211"/>
      <c r="AX193" s="211"/>
      <c r="AY193" s="204"/>
      <c r="AZ193" s="203"/>
      <c r="BA193" s="118">
        <f t="shared" si="21"/>
        <v>4</v>
      </c>
      <c r="BB193" s="204"/>
      <c r="BC193" s="204"/>
      <c r="BD193" s="211"/>
      <c r="BE193" s="183">
        <v>5</v>
      </c>
      <c r="BF193" s="211"/>
      <c r="BG193" s="118">
        <f t="shared" si="22"/>
        <v>5</v>
      </c>
      <c r="BH193" s="199"/>
      <c r="BI193" s="199"/>
      <c r="BJ193" s="204"/>
      <c r="BK193" s="183">
        <v>5</v>
      </c>
      <c r="BL193" s="205"/>
      <c r="BM193" s="118">
        <f t="shared" si="23"/>
        <v>5</v>
      </c>
    </row>
    <row r="194" spans="1:65" ht="15.6" x14ac:dyDescent="0.3">
      <c r="A194" s="3"/>
      <c r="B194" s="171" t="s">
        <v>341</v>
      </c>
      <c r="C194" s="207" t="s">
        <v>696</v>
      </c>
      <c r="D194" s="173">
        <v>3</v>
      </c>
      <c r="E194" s="174">
        <v>4</v>
      </c>
      <c r="F194" s="175">
        <v>3</v>
      </c>
      <c r="G194" s="175">
        <v>2</v>
      </c>
      <c r="H194" s="175">
        <v>3</v>
      </c>
      <c r="I194" s="175">
        <v>4</v>
      </c>
      <c r="J194" s="175">
        <v>4</v>
      </c>
      <c r="K194" s="176">
        <v>4</v>
      </c>
      <c r="L194" s="195"/>
      <c r="M194" s="196"/>
      <c r="N194" s="196"/>
      <c r="O194" s="196"/>
      <c r="P194" s="197"/>
      <c r="Q194" s="198"/>
      <c r="R194" s="211"/>
      <c r="S194" s="179">
        <v>3</v>
      </c>
      <c r="T194" s="183">
        <v>3</v>
      </c>
      <c r="U194" s="211"/>
      <c r="V194" s="183">
        <v>3</v>
      </c>
      <c r="W194" s="118">
        <f t="shared" si="16"/>
        <v>3</v>
      </c>
      <c r="X194" s="183">
        <v>4</v>
      </c>
      <c r="Y194" s="211"/>
      <c r="Z194" s="211"/>
      <c r="AA194" s="211"/>
      <c r="AB194" s="197"/>
      <c r="AC194" s="118">
        <f t="shared" si="17"/>
        <v>4</v>
      </c>
      <c r="AD194" s="183">
        <v>3</v>
      </c>
      <c r="AE194" s="211"/>
      <c r="AF194" s="199"/>
      <c r="AG194" s="199"/>
      <c r="AH194" s="197"/>
      <c r="AI194" s="118">
        <f t="shared" si="18"/>
        <v>3</v>
      </c>
      <c r="AJ194" s="183">
        <v>2</v>
      </c>
      <c r="AK194" s="199"/>
      <c r="AL194" s="211"/>
      <c r="AM194" s="199"/>
      <c r="AN194" s="197"/>
      <c r="AO194" s="118">
        <f t="shared" si="19"/>
        <v>2</v>
      </c>
      <c r="AP194" s="196"/>
      <c r="AQ194" s="183">
        <v>3</v>
      </c>
      <c r="AR194" s="199"/>
      <c r="AS194" s="196"/>
      <c r="AT194" s="197"/>
      <c r="AU194" s="118">
        <f t="shared" si="20"/>
        <v>3</v>
      </c>
      <c r="AV194" s="183">
        <v>4</v>
      </c>
      <c r="AW194" s="211"/>
      <c r="AX194" s="211"/>
      <c r="AY194" s="199"/>
      <c r="AZ194" s="197"/>
      <c r="BA194" s="118">
        <f t="shared" si="21"/>
        <v>4</v>
      </c>
      <c r="BB194" s="199"/>
      <c r="BC194" s="199"/>
      <c r="BD194" s="211"/>
      <c r="BE194" s="183">
        <v>4</v>
      </c>
      <c r="BF194" s="211"/>
      <c r="BG194" s="118">
        <f t="shared" si="22"/>
        <v>4</v>
      </c>
      <c r="BH194" s="199"/>
      <c r="BI194" s="199"/>
      <c r="BJ194" s="199"/>
      <c r="BK194" s="183">
        <v>4</v>
      </c>
      <c r="BL194" s="200"/>
      <c r="BM194" s="118">
        <f t="shared" si="23"/>
        <v>4</v>
      </c>
    </row>
    <row r="195" spans="1:65" ht="15.6" x14ac:dyDescent="0.3">
      <c r="A195" s="3"/>
      <c r="B195" s="171" t="s">
        <v>369</v>
      </c>
      <c r="C195" s="207" t="s">
        <v>697</v>
      </c>
      <c r="D195" s="184">
        <v>3</v>
      </c>
      <c r="E195" s="174">
        <v>4</v>
      </c>
      <c r="F195" s="185">
        <v>3</v>
      </c>
      <c r="G195" s="185">
        <v>3</v>
      </c>
      <c r="H195" s="185">
        <v>2</v>
      </c>
      <c r="I195" s="185">
        <v>4</v>
      </c>
      <c r="J195" s="185">
        <v>3</v>
      </c>
      <c r="K195" s="186">
        <v>3</v>
      </c>
      <c r="L195" s="201"/>
      <c r="M195" s="202"/>
      <c r="N195" s="202"/>
      <c r="O195" s="202"/>
      <c r="P195" s="203"/>
      <c r="Q195" s="198"/>
      <c r="R195" s="211"/>
      <c r="S195" s="179">
        <v>3</v>
      </c>
      <c r="T195" s="183">
        <v>3</v>
      </c>
      <c r="U195" s="211"/>
      <c r="V195" s="183">
        <v>3</v>
      </c>
      <c r="W195" s="118">
        <f t="shared" si="16"/>
        <v>3</v>
      </c>
      <c r="X195" s="183">
        <v>4</v>
      </c>
      <c r="Y195" s="211"/>
      <c r="Z195" s="212"/>
      <c r="AA195" s="211"/>
      <c r="AB195" s="203"/>
      <c r="AC195" s="118">
        <f t="shared" si="17"/>
        <v>4</v>
      </c>
      <c r="AD195" s="183">
        <v>3</v>
      </c>
      <c r="AE195" s="211"/>
      <c r="AF195" s="204"/>
      <c r="AG195" s="204"/>
      <c r="AH195" s="203"/>
      <c r="AI195" s="118">
        <f t="shared" si="18"/>
        <v>3</v>
      </c>
      <c r="AJ195" s="183">
        <v>3</v>
      </c>
      <c r="AK195" s="199"/>
      <c r="AL195" s="211"/>
      <c r="AM195" s="204"/>
      <c r="AN195" s="203"/>
      <c r="AO195" s="118">
        <f t="shared" si="19"/>
        <v>3</v>
      </c>
      <c r="AP195" s="202"/>
      <c r="AQ195" s="183">
        <v>2</v>
      </c>
      <c r="AR195" s="204"/>
      <c r="AS195" s="202"/>
      <c r="AT195" s="203"/>
      <c r="AU195" s="118">
        <f t="shared" si="20"/>
        <v>2</v>
      </c>
      <c r="AV195" s="183">
        <v>4</v>
      </c>
      <c r="AW195" s="211"/>
      <c r="AX195" s="211"/>
      <c r="AY195" s="204"/>
      <c r="AZ195" s="203"/>
      <c r="BA195" s="118">
        <f t="shared" si="21"/>
        <v>4</v>
      </c>
      <c r="BB195" s="204"/>
      <c r="BC195" s="204"/>
      <c r="BD195" s="211"/>
      <c r="BE195" s="183">
        <v>3</v>
      </c>
      <c r="BF195" s="211"/>
      <c r="BG195" s="118">
        <f t="shared" si="22"/>
        <v>3</v>
      </c>
      <c r="BH195" s="199"/>
      <c r="BI195" s="199"/>
      <c r="BJ195" s="204"/>
      <c r="BK195" s="183">
        <v>3</v>
      </c>
      <c r="BL195" s="205"/>
      <c r="BM195" s="118">
        <f t="shared" si="23"/>
        <v>3</v>
      </c>
    </row>
    <row r="196" spans="1:65" ht="15.6" x14ac:dyDescent="0.3">
      <c r="A196" s="3"/>
      <c r="B196" s="171" t="s">
        <v>292</v>
      </c>
      <c r="C196" s="207" t="s">
        <v>293</v>
      </c>
      <c r="D196" s="173">
        <v>4</v>
      </c>
      <c r="E196" s="174">
        <v>4</v>
      </c>
      <c r="F196" s="175">
        <v>3</v>
      </c>
      <c r="G196" s="175">
        <v>3</v>
      </c>
      <c r="H196" s="175">
        <v>4</v>
      </c>
      <c r="I196" s="175">
        <v>4</v>
      </c>
      <c r="J196" s="175">
        <v>4</v>
      </c>
      <c r="K196" s="176">
        <v>4</v>
      </c>
      <c r="L196" s="195"/>
      <c r="M196" s="196"/>
      <c r="N196" s="196"/>
      <c r="O196" s="196"/>
      <c r="P196" s="197"/>
      <c r="Q196" s="198"/>
      <c r="R196" s="211"/>
      <c r="S196" s="179">
        <v>4</v>
      </c>
      <c r="T196" s="183">
        <v>4</v>
      </c>
      <c r="U196" s="211"/>
      <c r="V196" s="183">
        <v>4</v>
      </c>
      <c r="W196" s="118">
        <f t="shared" si="16"/>
        <v>4</v>
      </c>
      <c r="X196" s="183">
        <v>4</v>
      </c>
      <c r="Y196" s="211"/>
      <c r="Z196" s="211"/>
      <c r="AA196" s="211"/>
      <c r="AB196" s="197"/>
      <c r="AC196" s="118">
        <f t="shared" si="17"/>
        <v>4</v>
      </c>
      <c r="AD196" s="183">
        <v>3</v>
      </c>
      <c r="AE196" s="211"/>
      <c r="AF196" s="199"/>
      <c r="AG196" s="199"/>
      <c r="AH196" s="197"/>
      <c r="AI196" s="118">
        <f t="shared" si="18"/>
        <v>3</v>
      </c>
      <c r="AJ196" s="183">
        <v>3</v>
      </c>
      <c r="AK196" s="199"/>
      <c r="AL196" s="211"/>
      <c r="AM196" s="199"/>
      <c r="AN196" s="197"/>
      <c r="AO196" s="118">
        <f t="shared" si="19"/>
        <v>3</v>
      </c>
      <c r="AP196" s="196"/>
      <c r="AQ196" s="183">
        <v>4</v>
      </c>
      <c r="AR196" s="199"/>
      <c r="AS196" s="196"/>
      <c r="AT196" s="197"/>
      <c r="AU196" s="118">
        <f t="shared" si="20"/>
        <v>4</v>
      </c>
      <c r="AV196" s="183">
        <v>4</v>
      </c>
      <c r="AW196" s="211"/>
      <c r="AX196" s="211"/>
      <c r="AY196" s="199"/>
      <c r="AZ196" s="197"/>
      <c r="BA196" s="118">
        <f t="shared" si="21"/>
        <v>4</v>
      </c>
      <c r="BB196" s="199"/>
      <c r="BC196" s="199"/>
      <c r="BD196" s="211"/>
      <c r="BE196" s="183">
        <v>4</v>
      </c>
      <c r="BF196" s="211"/>
      <c r="BG196" s="118">
        <f t="shared" si="22"/>
        <v>4</v>
      </c>
      <c r="BH196" s="199"/>
      <c r="BI196" s="199"/>
      <c r="BJ196" s="199"/>
      <c r="BK196" s="183">
        <v>4</v>
      </c>
      <c r="BL196" s="200"/>
      <c r="BM196" s="118">
        <f t="shared" si="23"/>
        <v>4</v>
      </c>
    </row>
    <row r="197" spans="1:65" ht="15.6" x14ac:dyDescent="0.3">
      <c r="A197" s="3"/>
      <c r="B197" s="171" t="s">
        <v>382</v>
      </c>
      <c r="C197" s="207" t="s">
        <v>698</v>
      </c>
      <c r="D197" s="184">
        <v>4</v>
      </c>
      <c r="E197" s="174">
        <v>4</v>
      </c>
      <c r="F197" s="185">
        <v>4</v>
      </c>
      <c r="G197" s="185">
        <v>4</v>
      </c>
      <c r="H197" s="185">
        <v>4</v>
      </c>
      <c r="I197" s="185">
        <v>5</v>
      </c>
      <c r="J197" s="185">
        <v>4</v>
      </c>
      <c r="K197" s="186">
        <v>4</v>
      </c>
      <c r="L197" s="201"/>
      <c r="M197" s="202"/>
      <c r="N197" s="202"/>
      <c r="O197" s="202"/>
      <c r="P197" s="203"/>
      <c r="Q197" s="198"/>
      <c r="R197" s="211"/>
      <c r="S197" s="179">
        <v>4</v>
      </c>
      <c r="T197" s="183">
        <v>4</v>
      </c>
      <c r="U197" s="211"/>
      <c r="V197" s="183">
        <v>4</v>
      </c>
      <c r="W197" s="118">
        <f t="shared" si="16"/>
        <v>4</v>
      </c>
      <c r="X197" s="183">
        <v>4</v>
      </c>
      <c r="Y197" s="211"/>
      <c r="Z197" s="212"/>
      <c r="AA197" s="211"/>
      <c r="AB197" s="203"/>
      <c r="AC197" s="118">
        <f t="shared" si="17"/>
        <v>4</v>
      </c>
      <c r="AD197" s="183">
        <v>4</v>
      </c>
      <c r="AE197" s="211"/>
      <c r="AF197" s="204"/>
      <c r="AG197" s="204"/>
      <c r="AH197" s="203"/>
      <c r="AI197" s="118">
        <f t="shared" si="18"/>
        <v>4</v>
      </c>
      <c r="AJ197" s="183">
        <v>4</v>
      </c>
      <c r="AK197" s="199"/>
      <c r="AL197" s="211"/>
      <c r="AM197" s="204"/>
      <c r="AN197" s="203"/>
      <c r="AO197" s="118">
        <f t="shared" si="19"/>
        <v>4</v>
      </c>
      <c r="AP197" s="202"/>
      <c r="AQ197" s="183">
        <v>4</v>
      </c>
      <c r="AR197" s="204"/>
      <c r="AS197" s="202"/>
      <c r="AT197" s="203"/>
      <c r="AU197" s="118">
        <f t="shared" si="20"/>
        <v>4</v>
      </c>
      <c r="AV197" s="183">
        <v>5</v>
      </c>
      <c r="AW197" s="211"/>
      <c r="AX197" s="211"/>
      <c r="AY197" s="204"/>
      <c r="AZ197" s="203"/>
      <c r="BA197" s="118">
        <f t="shared" si="21"/>
        <v>5</v>
      </c>
      <c r="BB197" s="204"/>
      <c r="BC197" s="204"/>
      <c r="BD197" s="211"/>
      <c r="BE197" s="183">
        <v>4</v>
      </c>
      <c r="BF197" s="211"/>
      <c r="BG197" s="118">
        <f t="shared" si="22"/>
        <v>4</v>
      </c>
      <c r="BH197" s="199"/>
      <c r="BI197" s="199"/>
      <c r="BJ197" s="204"/>
      <c r="BK197" s="183">
        <v>4</v>
      </c>
      <c r="BL197" s="205"/>
      <c r="BM197" s="118">
        <f t="shared" si="23"/>
        <v>4</v>
      </c>
    </row>
    <row r="198" spans="1:65" ht="15.6" x14ac:dyDescent="0.3">
      <c r="A198" s="3"/>
      <c r="B198" s="171" t="s">
        <v>311</v>
      </c>
      <c r="C198" s="207" t="s">
        <v>312</v>
      </c>
      <c r="D198" s="173">
        <v>4</v>
      </c>
      <c r="E198" s="174">
        <v>5</v>
      </c>
      <c r="F198" s="175">
        <v>5</v>
      </c>
      <c r="G198" s="175">
        <v>4</v>
      </c>
      <c r="H198" s="175">
        <v>4</v>
      </c>
      <c r="I198" s="175">
        <v>5</v>
      </c>
      <c r="J198" s="175">
        <v>5</v>
      </c>
      <c r="K198" s="176">
        <v>5</v>
      </c>
      <c r="L198" s="195"/>
      <c r="M198" s="196"/>
      <c r="N198" s="196"/>
      <c r="O198" s="196"/>
      <c r="P198" s="197"/>
      <c r="Q198" s="198"/>
      <c r="R198" s="211"/>
      <c r="S198" s="179">
        <v>4</v>
      </c>
      <c r="T198" s="183">
        <v>4</v>
      </c>
      <c r="U198" s="211"/>
      <c r="V198" s="183">
        <v>4</v>
      </c>
      <c r="W198" s="118">
        <f t="shared" ref="W198:W230" si="24">IFERROR(AVERAGE(S198,T198,V198),"0")</f>
        <v>4</v>
      </c>
      <c r="X198" s="183">
        <v>5</v>
      </c>
      <c r="Y198" s="211"/>
      <c r="Z198" s="211"/>
      <c r="AA198" s="211"/>
      <c r="AB198" s="197"/>
      <c r="AC198" s="118">
        <f t="shared" ref="AC198:AC230" si="25">X198</f>
        <v>5</v>
      </c>
      <c r="AD198" s="183">
        <v>5</v>
      </c>
      <c r="AE198" s="211"/>
      <c r="AF198" s="199"/>
      <c r="AG198" s="199"/>
      <c r="AH198" s="197"/>
      <c r="AI198" s="118">
        <f t="shared" ref="AI198:AI230" si="26">AD198</f>
        <v>5</v>
      </c>
      <c r="AJ198" s="183">
        <v>4</v>
      </c>
      <c r="AK198" s="199"/>
      <c r="AL198" s="211"/>
      <c r="AM198" s="199"/>
      <c r="AN198" s="197"/>
      <c r="AO198" s="118">
        <f t="shared" ref="AO198:AO230" si="27">AJ198</f>
        <v>4</v>
      </c>
      <c r="AP198" s="196"/>
      <c r="AQ198" s="183">
        <v>4</v>
      </c>
      <c r="AR198" s="199"/>
      <c r="AS198" s="196"/>
      <c r="AT198" s="197"/>
      <c r="AU198" s="118">
        <f t="shared" ref="AU198:AU230" si="28">AQ198</f>
        <v>4</v>
      </c>
      <c r="AV198" s="183">
        <v>5</v>
      </c>
      <c r="AW198" s="211"/>
      <c r="AX198" s="211"/>
      <c r="AY198" s="199"/>
      <c r="AZ198" s="197"/>
      <c r="BA198" s="118">
        <f t="shared" ref="BA198:BA230" si="29">AV198</f>
        <v>5</v>
      </c>
      <c r="BB198" s="199"/>
      <c r="BC198" s="199"/>
      <c r="BD198" s="211"/>
      <c r="BE198" s="183">
        <v>5</v>
      </c>
      <c r="BF198" s="211"/>
      <c r="BG198" s="118">
        <f t="shared" ref="BG198:BG230" si="30">BE198</f>
        <v>5</v>
      </c>
      <c r="BH198" s="199"/>
      <c r="BI198" s="199"/>
      <c r="BJ198" s="199"/>
      <c r="BK198" s="183">
        <v>5</v>
      </c>
      <c r="BL198" s="200"/>
      <c r="BM198" s="118">
        <f t="shared" ref="BM198:BM230" si="31">BK198</f>
        <v>5</v>
      </c>
    </row>
    <row r="199" spans="1:65" ht="15.6" x14ac:dyDescent="0.3">
      <c r="A199" s="3"/>
      <c r="B199" s="171" t="s">
        <v>365</v>
      </c>
      <c r="C199" s="207" t="s">
        <v>366</v>
      </c>
      <c r="D199" s="192">
        <v>4.333333333333333</v>
      </c>
      <c r="E199" s="174">
        <v>4</v>
      </c>
      <c r="F199" s="193">
        <v>5</v>
      </c>
      <c r="G199" s="193">
        <v>4</v>
      </c>
      <c r="H199" s="193">
        <v>5</v>
      </c>
      <c r="I199" s="193">
        <v>5</v>
      </c>
      <c r="J199" s="193">
        <v>4</v>
      </c>
      <c r="K199" s="194">
        <v>4</v>
      </c>
      <c r="S199" s="179">
        <v>5</v>
      </c>
      <c r="T199" s="183">
        <v>4</v>
      </c>
      <c r="V199" s="183">
        <v>4</v>
      </c>
      <c r="W199" s="118">
        <f t="shared" si="24"/>
        <v>4.333333333333333</v>
      </c>
      <c r="X199" s="183">
        <v>4</v>
      </c>
      <c r="AC199" s="118">
        <f t="shared" si="25"/>
        <v>4</v>
      </c>
      <c r="AD199" s="183">
        <v>5</v>
      </c>
      <c r="AI199" s="118">
        <f t="shared" si="26"/>
        <v>5</v>
      </c>
      <c r="AJ199" s="183">
        <v>4</v>
      </c>
      <c r="AO199" s="118">
        <f t="shared" si="27"/>
        <v>4</v>
      </c>
      <c r="AQ199" s="183">
        <v>5</v>
      </c>
      <c r="AU199" s="118">
        <f t="shared" si="28"/>
        <v>5</v>
      </c>
      <c r="AV199" s="183">
        <v>5</v>
      </c>
      <c r="BA199" s="118">
        <f t="shared" si="29"/>
        <v>5</v>
      </c>
      <c r="BE199" s="183">
        <v>4</v>
      </c>
      <c r="BG199" s="118">
        <f t="shared" si="30"/>
        <v>4</v>
      </c>
      <c r="BK199" s="183">
        <v>4</v>
      </c>
      <c r="BM199" s="118">
        <f t="shared" si="31"/>
        <v>4</v>
      </c>
    </row>
    <row r="200" spans="1:65" ht="15.6" x14ac:dyDescent="0.3">
      <c r="A200" s="3"/>
      <c r="B200" s="171" t="s">
        <v>339</v>
      </c>
      <c r="C200" s="207" t="s">
        <v>699</v>
      </c>
      <c r="D200" s="173">
        <v>4</v>
      </c>
      <c r="E200" s="174">
        <v>3</v>
      </c>
      <c r="F200" s="175">
        <v>3</v>
      </c>
      <c r="G200" s="175">
        <v>3</v>
      </c>
      <c r="H200" s="175">
        <v>4</v>
      </c>
      <c r="I200" s="175">
        <v>4</v>
      </c>
      <c r="J200" s="175">
        <v>4</v>
      </c>
      <c r="K200" s="176">
        <v>4</v>
      </c>
      <c r="L200" s="195"/>
      <c r="M200" s="196"/>
      <c r="N200" s="196"/>
      <c r="O200" s="196"/>
      <c r="P200" s="197"/>
      <c r="Q200" s="198"/>
      <c r="R200" s="178"/>
      <c r="S200" s="179">
        <v>4</v>
      </c>
      <c r="T200" s="183">
        <v>4</v>
      </c>
      <c r="U200" s="180"/>
      <c r="V200" s="183">
        <v>4</v>
      </c>
      <c r="W200" s="118">
        <f t="shared" si="24"/>
        <v>4</v>
      </c>
      <c r="X200" s="183">
        <v>3</v>
      </c>
      <c r="Y200" s="181"/>
      <c r="Z200" s="197"/>
      <c r="AA200" s="181"/>
      <c r="AB200" s="197"/>
      <c r="AC200" s="118">
        <f t="shared" si="25"/>
        <v>3</v>
      </c>
      <c r="AD200" s="183">
        <v>3</v>
      </c>
      <c r="AE200" s="182"/>
      <c r="AF200" s="197"/>
      <c r="AG200" s="197"/>
      <c r="AH200" s="197"/>
      <c r="AI200" s="118">
        <f t="shared" si="26"/>
        <v>3</v>
      </c>
      <c r="AJ200" s="183">
        <v>3</v>
      </c>
      <c r="AK200" s="199"/>
      <c r="AL200" s="181"/>
      <c r="AM200" s="197"/>
      <c r="AN200" s="197"/>
      <c r="AO200" s="118">
        <f t="shared" si="27"/>
        <v>3</v>
      </c>
      <c r="AP200" s="196"/>
      <c r="AQ200" s="183">
        <v>4</v>
      </c>
      <c r="AR200" s="197"/>
      <c r="AS200" s="196"/>
      <c r="AT200" s="197"/>
      <c r="AU200" s="118">
        <f t="shared" si="28"/>
        <v>4</v>
      </c>
      <c r="AV200" s="183">
        <v>4</v>
      </c>
      <c r="AW200" s="182"/>
      <c r="AX200" s="182"/>
      <c r="AY200" s="197"/>
      <c r="AZ200" s="197"/>
      <c r="BA200" s="118">
        <f t="shared" si="29"/>
        <v>4</v>
      </c>
      <c r="BB200" s="197"/>
      <c r="BC200" s="197"/>
      <c r="BD200" s="182"/>
      <c r="BE200" s="183">
        <v>4</v>
      </c>
      <c r="BF200" s="181"/>
      <c r="BG200" s="118">
        <f t="shared" si="30"/>
        <v>4</v>
      </c>
      <c r="BH200" s="199"/>
      <c r="BI200" s="199"/>
      <c r="BJ200" s="197"/>
      <c r="BK200" s="183">
        <v>4</v>
      </c>
      <c r="BL200" s="200"/>
      <c r="BM200" s="118">
        <f t="shared" si="31"/>
        <v>4</v>
      </c>
    </row>
    <row r="201" spans="1:65" ht="15.6" x14ac:dyDescent="0.3">
      <c r="A201" s="3"/>
      <c r="B201" s="172" t="s">
        <v>289</v>
      </c>
      <c r="C201" s="213" t="s">
        <v>700</v>
      </c>
      <c r="D201" s="184">
        <v>0</v>
      </c>
      <c r="E201" s="174">
        <v>0</v>
      </c>
      <c r="F201" s="185">
        <v>0</v>
      </c>
      <c r="G201" s="185">
        <v>0</v>
      </c>
      <c r="H201" s="185">
        <v>0</v>
      </c>
      <c r="I201" s="185">
        <v>0</v>
      </c>
      <c r="J201" s="185">
        <v>0</v>
      </c>
      <c r="K201" s="186">
        <v>0</v>
      </c>
      <c r="L201" s="201"/>
      <c r="M201" s="202"/>
      <c r="N201" s="202"/>
      <c r="O201" s="202"/>
      <c r="P201" s="203"/>
      <c r="Q201" s="198"/>
      <c r="R201" s="178"/>
      <c r="S201" s="206">
        <v>0</v>
      </c>
      <c r="T201" s="206">
        <v>0</v>
      </c>
      <c r="U201" s="180"/>
      <c r="V201" s="206">
        <v>0</v>
      </c>
      <c r="W201" s="118">
        <f t="shared" si="24"/>
        <v>0</v>
      </c>
      <c r="X201" s="183">
        <v>0</v>
      </c>
      <c r="Y201" s="181"/>
      <c r="Z201" s="204"/>
      <c r="AA201" s="181"/>
      <c r="AB201" s="203"/>
      <c r="AC201" s="118">
        <f t="shared" si="25"/>
        <v>0</v>
      </c>
      <c r="AD201" s="183">
        <v>0</v>
      </c>
      <c r="AE201" s="182"/>
      <c r="AF201" s="204"/>
      <c r="AG201" s="204"/>
      <c r="AH201" s="203"/>
      <c r="AI201" s="118">
        <f t="shared" si="26"/>
        <v>0</v>
      </c>
      <c r="AJ201" s="206">
        <v>0</v>
      </c>
      <c r="AK201" s="199"/>
      <c r="AL201" s="181"/>
      <c r="AM201" s="204"/>
      <c r="AN201" s="203"/>
      <c r="AO201" s="118">
        <f t="shared" si="27"/>
        <v>0</v>
      </c>
      <c r="AP201" s="202"/>
      <c r="AQ201" s="206">
        <v>0</v>
      </c>
      <c r="AR201" s="204"/>
      <c r="AS201" s="202"/>
      <c r="AT201" s="203"/>
      <c r="AU201" s="118">
        <f t="shared" si="28"/>
        <v>0</v>
      </c>
      <c r="AV201" s="183">
        <v>0</v>
      </c>
      <c r="AW201" s="182"/>
      <c r="AX201" s="182"/>
      <c r="AY201" s="204"/>
      <c r="AZ201" s="203"/>
      <c r="BA201" s="118">
        <f t="shared" si="29"/>
        <v>0</v>
      </c>
      <c r="BB201" s="204"/>
      <c r="BC201" s="204"/>
      <c r="BD201" s="182"/>
      <c r="BE201" s="183">
        <v>0</v>
      </c>
      <c r="BF201" s="181"/>
      <c r="BG201" s="118">
        <f t="shared" si="30"/>
        <v>0</v>
      </c>
      <c r="BH201" s="199"/>
      <c r="BI201" s="199"/>
      <c r="BJ201" s="204"/>
      <c r="BK201" s="183">
        <v>0</v>
      </c>
      <c r="BL201" s="205"/>
      <c r="BM201" s="118">
        <f t="shared" si="31"/>
        <v>0</v>
      </c>
    </row>
    <row r="202" spans="1:65" ht="15.6" x14ac:dyDescent="0.3">
      <c r="A202" s="3"/>
      <c r="B202" s="172" t="s">
        <v>415</v>
      </c>
      <c r="C202" s="213" t="s">
        <v>416</v>
      </c>
      <c r="D202" s="173">
        <v>3.6666666666666665</v>
      </c>
      <c r="E202" s="174">
        <v>4</v>
      </c>
      <c r="F202" s="175">
        <v>4</v>
      </c>
      <c r="G202" s="175">
        <v>4</v>
      </c>
      <c r="H202" s="175">
        <v>4</v>
      </c>
      <c r="I202" s="175">
        <v>4</v>
      </c>
      <c r="J202" s="175">
        <v>5</v>
      </c>
      <c r="K202" s="176">
        <v>5</v>
      </c>
      <c r="L202" s="195"/>
      <c r="M202" s="196"/>
      <c r="N202" s="196"/>
      <c r="O202" s="196"/>
      <c r="P202" s="197"/>
      <c r="Q202" s="198"/>
      <c r="R202" s="178"/>
      <c r="S202" s="206">
        <v>3</v>
      </c>
      <c r="T202" s="206">
        <v>4</v>
      </c>
      <c r="U202" s="180"/>
      <c r="V202" s="206">
        <v>4</v>
      </c>
      <c r="W202" s="118">
        <f t="shared" si="24"/>
        <v>3.6666666666666665</v>
      </c>
      <c r="X202" s="183">
        <v>4</v>
      </c>
      <c r="Y202" s="181"/>
      <c r="Z202" s="199"/>
      <c r="AA202" s="181"/>
      <c r="AB202" s="197"/>
      <c r="AC202" s="118">
        <f t="shared" si="25"/>
        <v>4</v>
      </c>
      <c r="AD202" s="183">
        <v>4</v>
      </c>
      <c r="AE202" s="182"/>
      <c r="AF202" s="199"/>
      <c r="AG202" s="199"/>
      <c r="AH202" s="197"/>
      <c r="AI202" s="118">
        <f t="shared" si="26"/>
        <v>4</v>
      </c>
      <c r="AJ202" s="206">
        <v>4</v>
      </c>
      <c r="AK202" s="199"/>
      <c r="AL202" s="181"/>
      <c r="AM202" s="199"/>
      <c r="AN202" s="197"/>
      <c r="AO202" s="118">
        <f t="shared" si="27"/>
        <v>4</v>
      </c>
      <c r="AP202" s="196"/>
      <c r="AQ202" s="206">
        <v>4</v>
      </c>
      <c r="AR202" s="199"/>
      <c r="AS202" s="196"/>
      <c r="AT202" s="197"/>
      <c r="AU202" s="118">
        <f t="shared" si="28"/>
        <v>4</v>
      </c>
      <c r="AV202" s="183">
        <v>4</v>
      </c>
      <c r="AW202" s="182"/>
      <c r="AX202" s="182"/>
      <c r="AY202" s="199"/>
      <c r="AZ202" s="197"/>
      <c r="BA202" s="118">
        <f t="shared" si="29"/>
        <v>4</v>
      </c>
      <c r="BB202" s="199"/>
      <c r="BC202" s="199"/>
      <c r="BD202" s="182"/>
      <c r="BE202" s="183">
        <v>5</v>
      </c>
      <c r="BF202" s="181"/>
      <c r="BG202" s="118">
        <f t="shared" si="30"/>
        <v>5</v>
      </c>
      <c r="BH202" s="199"/>
      <c r="BI202" s="199"/>
      <c r="BJ202" s="199"/>
      <c r="BK202" s="183">
        <v>5</v>
      </c>
      <c r="BL202" s="200"/>
      <c r="BM202" s="118">
        <f t="shared" si="31"/>
        <v>5</v>
      </c>
    </row>
    <row r="203" spans="1:65" ht="15.6" x14ac:dyDescent="0.3">
      <c r="A203" s="3"/>
      <c r="B203" s="172" t="s">
        <v>425</v>
      </c>
      <c r="C203" s="213" t="s">
        <v>426</v>
      </c>
      <c r="D203" s="184">
        <v>3</v>
      </c>
      <c r="E203" s="174">
        <v>4</v>
      </c>
      <c r="F203" s="185">
        <v>3</v>
      </c>
      <c r="G203" s="185">
        <v>4</v>
      </c>
      <c r="H203" s="185">
        <v>4</v>
      </c>
      <c r="I203" s="185">
        <v>4</v>
      </c>
      <c r="J203" s="185">
        <v>4</v>
      </c>
      <c r="K203" s="186">
        <v>3</v>
      </c>
      <c r="L203" s="201"/>
      <c r="M203" s="202"/>
      <c r="N203" s="202"/>
      <c r="O203" s="202"/>
      <c r="P203" s="203"/>
      <c r="Q203" s="198"/>
      <c r="R203" s="178"/>
      <c r="S203" s="214">
        <v>3</v>
      </c>
      <c r="T203" s="183">
        <v>3</v>
      </c>
      <c r="U203" s="180"/>
      <c r="V203" s="206">
        <v>3</v>
      </c>
      <c r="W203" s="118">
        <f t="shared" si="24"/>
        <v>3</v>
      </c>
      <c r="X203" s="183">
        <v>4</v>
      </c>
      <c r="Y203" s="181"/>
      <c r="Z203" s="204"/>
      <c r="AA203" s="181"/>
      <c r="AB203" s="203"/>
      <c r="AC203" s="118">
        <f t="shared" si="25"/>
        <v>4</v>
      </c>
      <c r="AD203" s="183">
        <v>3</v>
      </c>
      <c r="AE203" s="182"/>
      <c r="AF203" s="204"/>
      <c r="AG203" s="204"/>
      <c r="AH203" s="203"/>
      <c r="AI203" s="118">
        <f t="shared" si="26"/>
        <v>3</v>
      </c>
      <c r="AJ203" s="183">
        <v>4</v>
      </c>
      <c r="AK203" s="199"/>
      <c r="AL203" s="181"/>
      <c r="AM203" s="204"/>
      <c r="AN203" s="203"/>
      <c r="AO203" s="118">
        <f t="shared" si="27"/>
        <v>4</v>
      </c>
      <c r="AP203" s="202"/>
      <c r="AQ203" s="183">
        <v>4</v>
      </c>
      <c r="AR203" s="204"/>
      <c r="AS203" s="202"/>
      <c r="AT203" s="203"/>
      <c r="AU203" s="118">
        <f t="shared" si="28"/>
        <v>4</v>
      </c>
      <c r="AV203" s="206">
        <v>4</v>
      </c>
      <c r="AW203" s="182"/>
      <c r="AX203" s="182"/>
      <c r="AY203" s="204"/>
      <c r="AZ203" s="203"/>
      <c r="BA203" s="118">
        <f t="shared" si="29"/>
        <v>4</v>
      </c>
      <c r="BB203" s="204"/>
      <c r="BC203" s="204"/>
      <c r="BD203" s="182"/>
      <c r="BE203" s="183">
        <v>4</v>
      </c>
      <c r="BF203" s="181"/>
      <c r="BG203" s="118">
        <f t="shared" si="30"/>
        <v>4</v>
      </c>
      <c r="BH203" s="199"/>
      <c r="BI203" s="199"/>
      <c r="BJ203" s="204"/>
      <c r="BK203" s="183">
        <v>3</v>
      </c>
      <c r="BL203" s="205"/>
      <c r="BM203" s="118">
        <f t="shared" si="31"/>
        <v>3</v>
      </c>
    </row>
    <row r="204" spans="1:65" ht="15.6" x14ac:dyDescent="0.3">
      <c r="A204" s="3"/>
      <c r="B204" s="172" t="s">
        <v>464</v>
      </c>
      <c r="C204" s="213" t="s">
        <v>701</v>
      </c>
      <c r="D204" s="173">
        <v>4</v>
      </c>
      <c r="E204" s="174">
        <v>4</v>
      </c>
      <c r="F204" s="175">
        <v>4</v>
      </c>
      <c r="G204" s="175">
        <v>4</v>
      </c>
      <c r="H204" s="175">
        <v>5</v>
      </c>
      <c r="I204" s="175">
        <v>5</v>
      </c>
      <c r="J204" s="175">
        <v>4</v>
      </c>
      <c r="K204" s="176">
        <v>3</v>
      </c>
      <c r="L204" s="195"/>
      <c r="M204" s="196"/>
      <c r="N204" s="196"/>
      <c r="O204" s="196"/>
      <c r="P204" s="197"/>
      <c r="Q204" s="198"/>
      <c r="R204" s="178"/>
      <c r="S204" s="179">
        <v>4</v>
      </c>
      <c r="T204" s="183">
        <v>4</v>
      </c>
      <c r="U204" s="180"/>
      <c r="V204" s="183">
        <v>4</v>
      </c>
      <c r="W204" s="118">
        <f t="shared" si="24"/>
        <v>4</v>
      </c>
      <c r="X204" s="183">
        <v>4</v>
      </c>
      <c r="Y204" s="181"/>
      <c r="Z204" s="199"/>
      <c r="AA204" s="181"/>
      <c r="AB204" s="197"/>
      <c r="AC204" s="118">
        <f t="shared" si="25"/>
        <v>4</v>
      </c>
      <c r="AD204" s="183">
        <v>4</v>
      </c>
      <c r="AE204" s="182"/>
      <c r="AF204" s="199"/>
      <c r="AG204" s="199"/>
      <c r="AH204" s="197"/>
      <c r="AI204" s="118">
        <f t="shared" si="26"/>
        <v>4</v>
      </c>
      <c r="AJ204" s="183">
        <v>4</v>
      </c>
      <c r="AK204" s="199"/>
      <c r="AL204" s="181"/>
      <c r="AM204" s="199"/>
      <c r="AN204" s="197"/>
      <c r="AO204" s="118">
        <f t="shared" si="27"/>
        <v>4</v>
      </c>
      <c r="AP204" s="196"/>
      <c r="AQ204" s="206">
        <v>5</v>
      </c>
      <c r="AR204" s="199"/>
      <c r="AS204" s="196"/>
      <c r="AT204" s="197"/>
      <c r="AU204" s="118">
        <f t="shared" si="28"/>
        <v>5</v>
      </c>
      <c r="AV204" s="206">
        <v>5</v>
      </c>
      <c r="AW204" s="182"/>
      <c r="AX204" s="182"/>
      <c r="AY204" s="199"/>
      <c r="AZ204" s="197"/>
      <c r="BA204" s="118">
        <f t="shared" si="29"/>
        <v>5</v>
      </c>
      <c r="BB204" s="199"/>
      <c r="BC204" s="199"/>
      <c r="BD204" s="182"/>
      <c r="BE204" s="183">
        <v>4</v>
      </c>
      <c r="BF204" s="181"/>
      <c r="BG204" s="118">
        <f t="shared" si="30"/>
        <v>4</v>
      </c>
      <c r="BH204" s="199"/>
      <c r="BI204" s="199"/>
      <c r="BJ204" s="199"/>
      <c r="BK204" s="183">
        <v>3</v>
      </c>
      <c r="BL204" s="200"/>
      <c r="BM204" s="118">
        <f t="shared" si="31"/>
        <v>3</v>
      </c>
    </row>
    <row r="205" spans="1:65" ht="15.6" x14ac:dyDescent="0.3">
      <c r="A205" s="3"/>
      <c r="B205" s="172" t="s">
        <v>445</v>
      </c>
      <c r="C205" s="213" t="s">
        <v>446</v>
      </c>
      <c r="D205" s="184">
        <v>3.6666666666666665</v>
      </c>
      <c r="E205" s="174">
        <v>4</v>
      </c>
      <c r="F205" s="185">
        <v>3</v>
      </c>
      <c r="G205" s="185">
        <v>4</v>
      </c>
      <c r="H205" s="185">
        <v>3</v>
      </c>
      <c r="I205" s="185">
        <v>4</v>
      </c>
      <c r="J205" s="185">
        <v>3</v>
      </c>
      <c r="K205" s="186">
        <v>4</v>
      </c>
      <c r="L205" s="201"/>
      <c r="M205" s="202"/>
      <c r="N205" s="202"/>
      <c r="O205" s="202"/>
      <c r="P205" s="203"/>
      <c r="Q205" s="198"/>
      <c r="R205" s="178"/>
      <c r="S205" s="179">
        <v>4</v>
      </c>
      <c r="T205" s="183">
        <v>4</v>
      </c>
      <c r="U205" s="180"/>
      <c r="V205" s="206">
        <v>3</v>
      </c>
      <c r="W205" s="118">
        <f t="shared" si="24"/>
        <v>3.6666666666666665</v>
      </c>
      <c r="X205" s="183">
        <v>4</v>
      </c>
      <c r="Y205" s="181"/>
      <c r="Z205" s="204"/>
      <c r="AA205" s="181"/>
      <c r="AB205" s="203"/>
      <c r="AC205" s="118">
        <f t="shared" si="25"/>
        <v>4</v>
      </c>
      <c r="AD205" s="183">
        <v>3</v>
      </c>
      <c r="AE205" s="182"/>
      <c r="AF205" s="204"/>
      <c r="AG205" s="204"/>
      <c r="AH205" s="203"/>
      <c r="AI205" s="118">
        <f t="shared" si="26"/>
        <v>3</v>
      </c>
      <c r="AJ205" s="183">
        <v>4</v>
      </c>
      <c r="AK205" s="199"/>
      <c r="AL205" s="181"/>
      <c r="AM205" s="204"/>
      <c r="AN205" s="203"/>
      <c r="AO205" s="118">
        <f t="shared" si="27"/>
        <v>4</v>
      </c>
      <c r="AP205" s="202"/>
      <c r="AQ205" s="206">
        <v>3</v>
      </c>
      <c r="AR205" s="204"/>
      <c r="AS205" s="202"/>
      <c r="AT205" s="203"/>
      <c r="AU205" s="118">
        <f t="shared" si="28"/>
        <v>3</v>
      </c>
      <c r="AV205" s="183">
        <v>4</v>
      </c>
      <c r="AW205" s="182"/>
      <c r="AX205" s="182"/>
      <c r="AY205" s="204"/>
      <c r="AZ205" s="203"/>
      <c r="BA205" s="118">
        <f t="shared" si="29"/>
        <v>4</v>
      </c>
      <c r="BB205" s="204"/>
      <c r="BC205" s="204"/>
      <c r="BD205" s="182"/>
      <c r="BE205" s="206">
        <v>3</v>
      </c>
      <c r="BF205" s="181"/>
      <c r="BG205" s="118">
        <f t="shared" si="30"/>
        <v>3</v>
      </c>
      <c r="BH205" s="199"/>
      <c r="BI205" s="199"/>
      <c r="BJ205" s="204"/>
      <c r="BK205" s="183">
        <v>4</v>
      </c>
      <c r="BL205" s="205"/>
      <c r="BM205" s="118">
        <f t="shared" si="31"/>
        <v>4</v>
      </c>
    </row>
    <row r="206" spans="1:65" ht="15.6" x14ac:dyDescent="0.3">
      <c r="A206" s="3"/>
      <c r="B206" s="172" t="s">
        <v>452</v>
      </c>
      <c r="C206" s="213" t="s">
        <v>702</v>
      </c>
      <c r="D206" s="173">
        <v>3.6666666666666665</v>
      </c>
      <c r="E206" s="174">
        <v>4</v>
      </c>
      <c r="F206" s="175">
        <v>3</v>
      </c>
      <c r="G206" s="175">
        <v>3</v>
      </c>
      <c r="H206" s="175">
        <v>3</v>
      </c>
      <c r="I206" s="175">
        <v>4</v>
      </c>
      <c r="J206" s="175">
        <v>4</v>
      </c>
      <c r="K206" s="176">
        <v>4</v>
      </c>
      <c r="L206" s="195"/>
      <c r="M206" s="196"/>
      <c r="N206" s="196"/>
      <c r="O206" s="196"/>
      <c r="P206" s="197"/>
      <c r="Q206" s="198"/>
      <c r="R206" s="188"/>
      <c r="S206" s="179">
        <v>4</v>
      </c>
      <c r="T206" s="206">
        <v>3</v>
      </c>
      <c r="U206" s="182"/>
      <c r="V206" s="206">
        <v>4</v>
      </c>
      <c r="W206" s="118">
        <f t="shared" si="24"/>
        <v>3.6666666666666665</v>
      </c>
      <c r="X206" s="183">
        <v>4</v>
      </c>
      <c r="Y206" s="181"/>
      <c r="Z206" s="199"/>
      <c r="AA206" s="181"/>
      <c r="AB206" s="197"/>
      <c r="AC206" s="118">
        <f t="shared" si="25"/>
        <v>4</v>
      </c>
      <c r="AD206" s="183">
        <v>3</v>
      </c>
      <c r="AE206" s="182"/>
      <c r="AF206" s="199"/>
      <c r="AG206" s="199"/>
      <c r="AH206" s="197"/>
      <c r="AI206" s="118">
        <f t="shared" si="26"/>
        <v>3</v>
      </c>
      <c r="AJ206" s="183">
        <v>3</v>
      </c>
      <c r="AK206" s="199"/>
      <c r="AL206" s="181"/>
      <c r="AM206" s="199"/>
      <c r="AN206" s="197"/>
      <c r="AO206" s="118">
        <f t="shared" si="27"/>
        <v>3</v>
      </c>
      <c r="AP206" s="196"/>
      <c r="AQ206" s="183">
        <v>3</v>
      </c>
      <c r="AR206" s="199"/>
      <c r="AS206" s="196"/>
      <c r="AT206" s="197"/>
      <c r="AU206" s="118">
        <f t="shared" si="28"/>
        <v>3</v>
      </c>
      <c r="AV206" s="183">
        <v>4</v>
      </c>
      <c r="AW206" s="182"/>
      <c r="AX206" s="182"/>
      <c r="AY206" s="199"/>
      <c r="AZ206" s="197"/>
      <c r="BA206" s="118">
        <f t="shared" si="29"/>
        <v>4</v>
      </c>
      <c r="BB206" s="199"/>
      <c r="BC206" s="199"/>
      <c r="BD206" s="182"/>
      <c r="BE206" s="183">
        <v>4</v>
      </c>
      <c r="BF206" s="181"/>
      <c r="BG206" s="118">
        <f t="shared" si="30"/>
        <v>4</v>
      </c>
      <c r="BH206" s="199"/>
      <c r="BI206" s="199"/>
      <c r="BJ206" s="199"/>
      <c r="BK206" s="183">
        <v>4</v>
      </c>
      <c r="BL206" s="200"/>
      <c r="BM206" s="118">
        <f t="shared" si="31"/>
        <v>4</v>
      </c>
    </row>
    <row r="207" spans="1:65" ht="15.6" x14ac:dyDescent="0.3">
      <c r="A207" s="3"/>
      <c r="B207" s="172" t="s">
        <v>454</v>
      </c>
      <c r="C207" s="213" t="s">
        <v>455</v>
      </c>
      <c r="D207" s="184">
        <v>3.3333333333333335</v>
      </c>
      <c r="E207" s="174">
        <v>3</v>
      </c>
      <c r="F207" s="185">
        <v>3</v>
      </c>
      <c r="G207" s="185">
        <v>3</v>
      </c>
      <c r="H207" s="185">
        <v>3</v>
      </c>
      <c r="I207" s="185">
        <v>4</v>
      </c>
      <c r="J207" s="185">
        <v>4</v>
      </c>
      <c r="K207" s="186">
        <v>4</v>
      </c>
      <c r="L207" s="201"/>
      <c r="M207" s="202"/>
      <c r="N207" s="202"/>
      <c r="O207" s="202"/>
      <c r="P207" s="203"/>
      <c r="Q207" s="198"/>
      <c r="R207" s="188"/>
      <c r="S207" s="179">
        <v>4</v>
      </c>
      <c r="T207" s="206">
        <v>3</v>
      </c>
      <c r="U207" s="182"/>
      <c r="V207" s="206">
        <v>3</v>
      </c>
      <c r="W207" s="118">
        <f t="shared" si="24"/>
        <v>3.3333333333333335</v>
      </c>
      <c r="X207" s="183">
        <v>3</v>
      </c>
      <c r="Y207" s="181"/>
      <c r="Z207" s="204"/>
      <c r="AA207" s="181"/>
      <c r="AB207" s="203"/>
      <c r="AC207" s="118">
        <f t="shared" si="25"/>
        <v>3</v>
      </c>
      <c r="AD207" s="183">
        <v>3</v>
      </c>
      <c r="AE207" s="182"/>
      <c r="AF207" s="204"/>
      <c r="AG207" s="204"/>
      <c r="AH207" s="203"/>
      <c r="AI207" s="118">
        <f t="shared" si="26"/>
        <v>3</v>
      </c>
      <c r="AJ207" s="183">
        <v>3</v>
      </c>
      <c r="AK207" s="199"/>
      <c r="AL207" s="181"/>
      <c r="AM207" s="204"/>
      <c r="AN207" s="203"/>
      <c r="AO207" s="118">
        <f t="shared" si="27"/>
        <v>3</v>
      </c>
      <c r="AP207" s="202"/>
      <c r="AQ207" s="183">
        <v>3</v>
      </c>
      <c r="AR207" s="204"/>
      <c r="AS207" s="202"/>
      <c r="AT207" s="203"/>
      <c r="AU207" s="118">
        <f t="shared" si="28"/>
        <v>3</v>
      </c>
      <c r="AV207" s="183">
        <v>4</v>
      </c>
      <c r="AW207" s="182"/>
      <c r="AX207" s="182"/>
      <c r="AY207" s="204"/>
      <c r="AZ207" s="203"/>
      <c r="BA207" s="118">
        <f t="shared" si="29"/>
        <v>4</v>
      </c>
      <c r="BB207" s="204"/>
      <c r="BC207" s="204"/>
      <c r="BD207" s="182"/>
      <c r="BE207" s="206">
        <v>4</v>
      </c>
      <c r="BF207" s="181"/>
      <c r="BG207" s="118">
        <f t="shared" si="30"/>
        <v>4</v>
      </c>
      <c r="BH207" s="199"/>
      <c r="BI207" s="199"/>
      <c r="BJ207" s="204"/>
      <c r="BK207" s="183">
        <v>4</v>
      </c>
      <c r="BL207" s="205"/>
      <c r="BM207" s="118">
        <f t="shared" si="31"/>
        <v>4</v>
      </c>
    </row>
    <row r="208" spans="1:65" ht="15.6" x14ac:dyDescent="0.3">
      <c r="A208" s="3"/>
      <c r="B208" s="172" t="s">
        <v>431</v>
      </c>
      <c r="C208" s="215" t="s">
        <v>432</v>
      </c>
      <c r="D208" s="173">
        <v>4</v>
      </c>
      <c r="E208" s="174">
        <v>4</v>
      </c>
      <c r="F208" s="175">
        <v>3</v>
      </c>
      <c r="G208" s="175">
        <v>3</v>
      </c>
      <c r="H208" s="175">
        <v>3</v>
      </c>
      <c r="I208" s="175">
        <v>4</v>
      </c>
      <c r="J208" s="175">
        <v>4</v>
      </c>
      <c r="K208" s="176">
        <v>4</v>
      </c>
      <c r="L208" s="195"/>
      <c r="M208" s="196"/>
      <c r="N208" s="196"/>
      <c r="O208" s="196"/>
      <c r="P208" s="197"/>
      <c r="Q208" s="198"/>
      <c r="R208" s="188"/>
      <c r="S208" s="179">
        <v>4</v>
      </c>
      <c r="T208" s="206">
        <v>4</v>
      </c>
      <c r="U208" s="182"/>
      <c r="V208" s="183">
        <v>4</v>
      </c>
      <c r="W208" s="118">
        <f t="shared" si="24"/>
        <v>4</v>
      </c>
      <c r="X208" s="183">
        <v>4</v>
      </c>
      <c r="Y208" s="181"/>
      <c r="Z208" s="199"/>
      <c r="AA208" s="181"/>
      <c r="AB208" s="197"/>
      <c r="AC208" s="118">
        <f t="shared" si="25"/>
        <v>4</v>
      </c>
      <c r="AD208" s="206">
        <v>3</v>
      </c>
      <c r="AE208" s="182"/>
      <c r="AF208" s="199"/>
      <c r="AG208" s="199"/>
      <c r="AH208" s="197"/>
      <c r="AI208" s="118">
        <f t="shared" si="26"/>
        <v>3</v>
      </c>
      <c r="AJ208" s="183">
        <v>3</v>
      </c>
      <c r="AK208" s="199"/>
      <c r="AL208" s="181"/>
      <c r="AM208" s="199"/>
      <c r="AN208" s="197"/>
      <c r="AO208" s="118">
        <f t="shared" si="27"/>
        <v>3</v>
      </c>
      <c r="AP208" s="196"/>
      <c r="AQ208" s="206">
        <v>3</v>
      </c>
      <c r="AR208" s="199"/>
      <c r="AS208" s="196"/>
      <c r="AT208" s="197"/>
      <c r="AU208" s="118">
        <f t="shared" si="28"/>
        <v>3</v>
      </c>
      <c r="AV208" s="206">
        <v>4</v>
      </c>
      <c r="AW208" s="182"/>
      <c r="AX208" s="182"/>
      <c r="AY208" s="199"/>
      <c r="AZ208" s="197"/>
      <c r="BA208" s="118">
        <f t="shared" si="29"/>
        <v>4</v>
      </c>
      <c r="BB208" s="199"/>
      <c r="BC208" s="199"/>
      <c r="BD208" s="182"/>
      <c r="BE208" s="183">
        <v>4</v>
      </c>
      <c r="BF208" s="181"/>
      <c r="BG208" s="118">
        <f t="shared" si="30"/>
        <v>4</v>
      </c>
      <c r="BH208" s="199"/>
      <c r="BI208" s="199"/>
      <c r="BJ208" s="199"/>
      <c r="BK208" s="183">
        <v>4</v>
      </c>
      <c r="BL208" s="200"/>
      <c r="BM208" s="118">
        <f t="shared" si="31"/>
        <v>4</v>
      </c>
    </row>
    <row r="209" spans="1:65" ht="15.6" x14ac:dyDescent="0.3">
      <c r="A209" s="3"/>
      <c r="B209" s="172" t="s">
        <v>458</v>
      </c>
      <c r="C209" s="213" t="s">
        <v>459</v>
      </c>
      <c r="D209" s="184">
        <v>3.3333333333333335</v>
      </c>
      <c r="E209" s="174">
        <v>4</v>
      </c>
      <c r="F209" s="185">
        <v>3</v>
      </c>
      <c r="G209" s="185">
        <v>4</v>
      </c>
      <c r="H209" s="185">
        <v>3</v>
      </c>
      <c r="I209" s="185">
        <v>4</v>
      </c>
      <c r="J209" s="185">
        <v>4</v>
      </c>
      <c r="K209" s="186">
        <v>4</v>
      </c>
      <c r="L209" s="201"/>
      <c r="M209" s="202"/>
      <c r="N209" s="202"/>
      <c r="O209" s="202"/>
      <c r="P209" s="203"/>
      <c r="Q209" s="198"/>
      <c r="R209" s="188"/>
      <c r="S209" s="179">
        <v>4</v>
      </c>
      <c r="T209" s="183">
        <v>3</v>
      </c>
      <c r="U209" s="182"/>
      <c r="V209" s="206">
        <v>3</v>
      </c>
      <c r="W209" s="118">
        <f t="shared" si="24"/>
        <v>3.3333333333333335</v>
      </c>
      <c r="X209" s="183">
        <v>4</v>
      </c>
      <c r="Y209" s="181"/>
      <c r="Z209" s="204"/>
      <c r="AA209" s="181"/>
      <c r="AB209" s="203"/>
      <c r="AC209" s="118">
        <f t="shared" si="25"/>
        <v>4</v>
      </c>
      <c r="AD209" s="206">
        <v>3</v>
      </c>
      <c r="AE209" s="182"/>
      <c r="AF209" s="204"/>
      <c r="AG209" s="204"/>
      <c r="AH209" s="203"/>
      <c r="AI209" s="118">
        <f t="shared" si="26"/>
        <v>3</v>
      </c>
      <c r="AJ209" s="183">
        <v>4</v>
      </c>
      <c r="AK209" s="199"/>
      <c r="AL209" s="181"/>
      <c r="AM209" s="204"/>
      <c r="AN209" s="203"/>
      <c r="AO209" s="118">
        <f t="shared" si="27"/>
        <v>4</v>
      </c>
      <c r="AP209" s="202"/>
      <c r="AQ209" s="206">
        <v>3</v>
      </c>
      <c r="AR209" s="204"/>
      <c r="AS209" s="202"/>
      <c r="AT209" s="203"/>
      <c r="AU209" s="118">
        <f t="shared" si="28"/>
        <v>3</v>
      </c>
      <c r="AV209" s="206">
        <v>4</v>
      </c>
      <c r="AW209" s="182"/>
      <c r="AX209" s="182"/>
      <c r="AY209" s="204"/>
      <c r="AZ209" s="203"/>
      <c r="BA209" s="118">
        <f t="shared" si="29"/>
        <v>4</v>
      </c>
      <c r="BB209" s="204"/>
      <c r="BC209" s="204"/>
      <c r="BD209" s="182"/>
      <c r="BE209" s="206">
        <v>4</v>
      </c>
      <c r="BF209" s="181"/>
      <c r="BG209" s="118">
        <f t="shared" si="30"/>
        <v>4</v>
      </c>
      <c r="BH209" s="199"/>
      <c r="BI209" s="199"/>
      <c r="BJ209" s="204"/>
      <c r="BK209" s="183">
        <v>4</v>
      </c>
      <c r="BL209" s="205"/>
      <c r="BM209" s="118">
        <f t="shared" si="31"/>
        <v>4</v>
      </c>
    </row>
    <row r="210" spans="1:65" ht="15.6" x14ac:dyDescent="0.3">
      <c r="A210" s="3"/>
      <c r="B210" s="172" t="s">
        <v>462</v>
      </c>
      <c r="C210" s="213" t="s">
        <v>463</v>
      </c>
      <c r="D210" s="173">
        <v>3.3333333333333335</v>
      </c>
      <c r="E210" s="174">
        <v>4</v>
      </c>
      <c r="F210" s="175">
        <v>3</v>
      </c>
      <c r="G210" s="175">
        <v>4</v>
      </c>
      <c r="H210" s="175">
        <v>3</v>
      </c>
      <c r="I210" s="175">
        <v>4</v>
      </c>
      <c r="J210" s="175">
        <v>4</v>
      </c>
      <c r="K210" s="176">
        <v>4</v>
      </c>
      <c r="L210" s="195"/>
      <c r="M210" s="196"/>
      <c r="N210" s="196"/>
      <c r="O210" s="196"/>
      <c r="P210" s="197"/>
      <c r="Q210" s="198"/>
      <c r="R210" s="188"/>
      <c r="S210" s="179">
        <v>4</v>
      </c>
      <c r="T210" s="206">
        <v>3</v>
      </c>
      <c r="U210" s="182"/>
      <c r="V210" s="206">
        <v>3</v>
      </c>
      <c r="W210" s="118">
        <f t="shared" si="24"/>
        <v>3.3333333333333335</v>
      </c>
      <c r="X210" s="206">
        <v>4</v>
      </c>
      <c r="Y210" s="181"/>
      <c r="Z210" s="199"/>
      <c r="AA210" s="181"/>
      <c r="AB210" s="197"/>
      <c r="AC210" s="118">
        <f t="shared" si="25"/>
        <v>4</v>
      </c>
      <c r="AD210" s="206">
        <v>3</v>
      </c>
      <c r="AE210" s="182"/>
      <c r="AF210" s="199"/>
      <c r="AG210" s="199"/>
      <c r="AH210" s="197"/>
      <c r="AI210" s="118">
        <f t="shared" si="26"/>
        <v>3</v>
      </c>
      <c r="AJ210" s="206">
        <v>4</v>
      </c>
      <c r="AK210" s="199"/>
      <c r="AL210" s="181"/>
      <c r="AM210" s="199"/>
      <c r="AN210" s="197"/>
      <c r="AO210" s="118">
        <f t="shared" si="27"/>
        <v>4</v>
      </c>
      <c r="AP210" s="196"/>
      <c r="AQ210" s="206">
        <v>3</v>
      </c>
      <c r="AR210" s="199"/>
      <c r="AS210" s="196"/>
      <c r="AT210" s="197"/>
      <c r="AU210" s="118">
        <f t="shared" si="28"/>
        <v>3</v>
      </c>
      <c r="AV210" s="206">
        <v>4</v>
      </c>
      <c r="AW210" s="182"/>
      <c r="AX210" s="182"/>
      <c r="AY210" s="199"/>
      <c r="AZ210" s="197"/>
      <c r="BA210" s="118">
        <f t="shared" si="29"/>
        <v>4</v>
      </c>
      <c r="BB210" s="199"/>
      <c r="BC210" s="199"/>
      <c r="BD210" s="182"/>
      <c r="BE210" s="183">
        <v>4</v>
      </c>
      <c r="BF210" s="181"/>
      <c r="BG210" s="118">
        <f t="shared" si="30"/>
        <v>4</v>
      </c>
      <c r="BH210" s="199"/>
      <c r="BI210" s="199"/>
      <c r="BJ210" s="199"/>
      <c r="BK210" s="183">
        <v>4</v>
      </c>
      <c r="BL210" s="200"/>
      <c r="BM210" s="118">
        <f t="shared" si="31"/>
        <v>4</v>
      </c>
    </row>
    <row r="211" spans="1:65" ht="15.6" x14ac:dyDescent="0.3">
      <c r="A211" s="3"/>
      <c r="B211" s="172" t="s">
        <v>439</v>
      </c>
      <c r="C211" s="213" t="s">
        <v>440</v>
      </c>
      <c r="D211" s="184">
        <v>3.6666666666666665</v>
      </c>
      <c r="E211" s="174">
        <v>4</v>
      </c>
      <c r="F211" s="185">
        <v>3</v>
      </c>
      <c r="G211" s="185">
        <v>4</v>
      </c>
      <c r="H211" s="185">
        <v>4</v>
      </c>
      <c r="I211" s="185">
        <v>4</v>
      </c>
      <c r="J211" s="185">
        <v>4</v>
      </c>
      <c r="K211" s="186">
        <v>4</v>
      </c>
      <c r="L211" s="201"/>
      <c r="M211" s="202"/>
      <c r="N211" s="202"/>
      <c r="O211" s="202"/>
      <c r="P211" s="203"/>
      <c r="Q211" s="198"/>
      <c r="R211" s="190"/>
      <c r="S211" s="179">
        <v>4</v>
      </c>
      <c r="T211" s="206">
        <v>4</v>
      </c>
      <c r="U211" s="181"/>
      <c r="V211" s="206">
        <v>3</v>
      </c>
      <c r="W211" s="118">
        <f t="shared" si="24"/>
        <v>3.6666666666666665</v>
      </c>
      <c r="X211" s="183">
        <v>4</v>
      </c>
      <c r="Y211" s="181"/>
      <c r="Z211" s="204"/>
      <c r="AA211" s="181"/>
      <c r="AB211" s="203"/>
      <c r="AC211" s="118">
        <f t="shared" si="25"/>
        <v>4</v>
      </c>
      <c r="AD211" s="206">
        <v>3</v>
      </c>
      <c r="AE211" s="181"/>
      <c r="AF211" s="204"/>
      <c r="AG211" s="204"/>
      <c r="AH211" s="203"/>
      <c r="AI211" s="118">
        <f t="shared" si="26"/>
        <v>3</v>
      </c>
      <c r="AJ211" s="183">
        <v>4</v>
      </c>
      <c r="AK211" s="199"/>
      <c r="AL211" s="181"/>
      <c r="AM211" s="204"/>
      <c r="AN211" s="203"/>
      <c r="AO211" s="118">
        <f t="shared" si="27"/>
        <v>4</v>
      </c>
      <c r="AP211" s="202"/>
      <c r="AQ211" s="206">
        <v>4</v>
      </c>
      <c r="AR211" s="204"/>
      <c r="AS211" s="202"/>
      <c r="AT211" s="203"/>
      <c r="AU211" s="118">
        <f t="shared" si="28"/>
        <v>4</v>
      </c>
      <c r="AV211" s="206">
        <v>4</v>
      </c>
      <c r="AW211" s="181"/>
      <c r="AX211" s="181"/>
      <c r="AY211" s="204"/>
      <c r="AZ211" s="203"/>
      <c r="BA211" s="118">
        <f t="shared" si="29"/>
        <v>4</v>
      </c>
      <c r="BB211" s="204"/>
      <c r="BC211" s="204"/>
      <c r="BD211" s="181"/>
      <c r="BE211" s="206">
        <v>4</v>
      </c>
      <c r="BF211" s="181"/>
      <c r="BG211" s="118">
        <f t="shared" si="30"/>
        <v>4</v>
      </c>
      <c r="BH211" s="199"/>
      <c r="BI211" s="199"/>
      <c r="BJ211" s="204"/>
      <c r="BK211" s="183">
        <v>4</v>
      </c>
      <c r="BL211" s="205"/>
      <c r="BM211" s="118">
        <f t="shared" si="31"/>
        <v>4</v>
      </c>
    </row>
    <row r="212" spans="1:65" ht="15.6" x14ac:dyDescent="0.3">
      <c r="A212" s="3"/>
      <c r="B212" s="172" t="s">
        <v>468</v>
      </c>
      <c r="C212" s="213" t="s">
        <v>469</v>
      </c>
      <c r="D212" s="173">
        <v>3</v>
      </c>
      <c r="E212" s="174">
        <v>4</v>
      </c>
      <c r="F212" s="175">
        <v>3</v>
      </c>
      <c r="G212" s="175">
        <v>4</v>
      </c>
      <c r="H212" s="175">
        <v>3</v>
      </c>
      <c r="I212" s="175">
        <v>4</v>
      </c>
      <c r="J212" s="175">
        <v>5</v>
      </c>
      <c r="K212" s="176">
        <v>4</v>
      </c>
      <c r="L212" s="195"/>
      <c r="M212" s="196"/>
      <c r="N212" s="196"/>
      <c r="O212" s="196"/>
      <c r="P212" s="197"/>
      <c r="Q212" s="198"/>
      <c r="R212" s="190"/>
      <c r="S212" s="179">
        <v>3</v>
      </c>
      <c r="T212" s="206">
        <v>3</v>
      </c>
      <c r="U212" s="181"/>
      <c r="V212" s="206">
        <v>3</v>
      </c>
      <c r="W212" s="118">
        <f t="shared" si="24"/>
        <v>3</v>
      </c>
      <c r="X212" s="183">
        <v>4</v>
      </c>
      <c r="Y212" s="181"/>
      <c r="Z212" s="199"/>
      <c r="AA212" s="181"/>
      <c r="AB212" s="197"/>
      <c r="AC212" s="118">
        <f t="shared" si="25"/>
        <v>4</v>
      </c>
      <c r="AD212" s="206">
        <v>3</v>
      </c>
      <c r="AE212" s="181"/>
      <c r="AF212" s="199"/>
      <c r="AG212" s="199"/>
      <c r="AH212" s="197"/>
      <c r="AI212" s="118">
        <f t="shared" si="26"/>
        <v>3</v>
      </c>
      <c r="AJ212" s="206">
        <v>4</v>
      </c>
      <c r="AK212" s="199"/>
      <c r="AL212" s="181"/>
      <c r="AM212" s="199"/>
      <c r="AN212" s="197"/>
      <c r="AO212" s="118">
        <f t="shared" si="27"/>
        <v>4</v>
      </c>
      <c r="AP212" s="196"/>
      <c r="AQ212" s="206">
        <v>3</v>
      </c>
      <c r="AR212" s="199"/>
      <c r="AS212" s="196"/>
      <c r="AT212" s="197"/>
      <c r="AU212" s="118">
        <f t="shared" si="28"/>
        <v>3</v>
      </c>
      <c r="AV212" s="206">
        <v>4</v>
      </c>
      <c r="AW212" s="181"/>
      <c r="AX212" s="181"/>
      <c r="AY212" s="199"/>
      <c r="AZ212" s="197"/>
      <c r="BA212" s="118">
        <f t="shared" si="29"/>
        <v>4</v>
      </c>
      <c r="BB212" s="199"/>
      <c r="BC212" s="199"/>
      <c r="BD212" s="181"/>
      <c r="BE212" s="183">
        <v>5</v>
      </c>
      <c r="BF212" s="181"/>
      <c r="BG212" s="118">
        <f t="shared" si="30"/>
        <v>5</v>
      </c>
      <c r="BH212" s="199"/>
      <c r="BI212" s="199"/>
      <c r="BJ212" s="199"/>
      <c r="BK212" s="183">
        <v>4</v>
      </c>
      <c r="BL212" s="200"/>
      <c r="BM212" s="118">
        <f t="shared" si="31"/>
        <v>4</v>
      </c>
    </row>
    <row r="213" spans="1:65" ht="15.6" x14ac:dyDescent="0.3">
      <c r="A213" s="3"/>
      <c r="B213" s="172" t="s">
        <v>470</v>
      </c>
      <c r="C213" s="213" t="s">
        <v>703</v>
      </c>
      <c r="D213" s="184">
        <v>4</v>
      </c>
      <c r="E213" s="174">
        <v>4</v>
      </c>
      <c r="F213" s="185">
        <v>4</v>
      </c>
      <c r="G213" s="185">
        <v>3</v>
      </c>
      <c r="H213" s="185">
        <v>4</v>
      </c>
      <c r="I213" s="185">
        <v>4</v>
      </c>
      <c r="J213" s="185">
        <v>4</v>
      </c>
      <c r="K213" s="186">
        <v>4</v>
      </c>
      <c r="L213" s="201"/>
      <c r="M213" s="202"/>
      <c r="N213" s="202"/>
      <c r="O213" s="202"/>
      <c r="P213" s="203"/>
      <c r="Q213" s="198"/>
      <c r="R213" s="190"/>
      <c r="S213" s="179">
        <v>4</v>
      </c>
      <c r="T213" s="206">
        <v>4</v>
      </c>
      <c r="U213" s="181"/>
      <c r="V213" s="206">
        <v>4</v>
      </c>
      <c r="W213" s="118">
        <f t="shared" si="24"/>
        <v>4</v>
      </c>
      <c r="X213" s="183">
        <v>4</v>
      </c>
      <c r="Y213" s="181"/>
      <c r="Z213" s="204"/>
      <c r="AA213" s="181"/>
      <c r="AB213" s="203"/>
      <c r="AC213" s="118">
        <f t="shared" si="25"/>
        <v>4</v>
      </c>
      <c r="AD213" s="206">
        <v>4</v>
      </c>
      <c r="AE213" s="181"/>
      <c r="AF213" s="204"/>
      <c r="AG213" s="204"/>
      <c r="AH213" s="203"/>
      <c r="AI213" s="118">
        <f t="shared" si="26"/>
        <v>4</v>
      </c>
      <c r="AJ213" s="206">
        <v>3</v>
      </c>
      <c r="AK213" s="199"/>
      <c r="AL213" s="181"/>
      <c r="AM213" s="204"/>
      <c r="AN213" s="203"/>
      <c r="AO213" s="118">
        <f t="shared" si="27"/>
        <v>3</v>
      </c>
      <c r="AP213" s="202"/>
      <c r="AQ213" s="206">
        <v>4</v>
      </c>
      <c r="AR213" s="204"/>
      <c r="AS213" s="202"/>
      <c r="AT213" s="203"/>
      <c r="AU213" s="118">
        <f t="shared" si="28"/>
        <v>4</v>
      </c>
      <c r="AV213" s="206">
        <v>4</v>
      </c>
      <c r="AW213" s="181"/>
      <c r="AX213" s="181"/>
      <c r="AY213" s="204"/>
      <c r="AZ213" s="203"/>
      <c r="BA213" s="118">
        <f t="shared" si="29"/>
        <v>4</v>
      </c>
      <c r="BB213" s="204"/>
      <c r="BC213" s="204"/>
      <c r="BD213" s="181"/>
      <c r="BE213" s="206">
        <v>4</v>
      </c>
      <c r="BF213" s="181"/>
      <c r="BG213" s="118">
        <f t="shared" si="30"/>
        <v>4</v>
      </c>
      <c r="BH213" s="199"/>
      <c r="BI213" s="199"/>
      <c r="BJ213" s="204"/>
      <c r="BK213" s="183">
        <v>4</v>
      </c>
      <c r="BL213" s="205"/>
      <c r="BM213" s="118">
        <f t="shared" si="31"/>
        <v>4</v>
      </c>
    </row>
    <row r="214" spans="1:65" ht="15.6" x14ac:dyDescent="0.3">
      <c r="A214" s="3"/>
      <c r="B214" s="172" t="s">
        <v>472</v>
      </c>
      <c r="C214" s="213" t="s">
        <v>473</v>
      </c>
      <c r="D214" s="173">
        <v>4</v>
      </c>
      <c r="E214" s="174">
        <v>5</v>
      </c>
      <c r="F214" s="175">
        <v>4</v>
      </c>
      <c r="G214" s="175">
        <v>3</v>
      </c>
      <c r="H214" s="175">
        <v>3</v>
      </c>
      <c r="I214" s="175">
        <v>4</v>
      </c>
      <c r="J214" s="175">
        <v>4</v>
      </c>
      <c r="K214" s="176">
        <v>4</v>
      </c>
      <c r="L214" s="195"/>
      <c r="M214" s="196"/>
      <c r="N214" s="196"/>
      <c r="O214" s="196"/>
      <c r="P214" s="197"/>
      <c r="Q214" s="198"/>
      <c r="R214" s="190"/>
      <c r="S214" s="214">
        <v>4</v>
      </c>
      <c r="T214" s="206">
        <v>4</v>
      </c>
      <c r="U214" s="181"/>
      <c r="V214" s="206">
        <v>4</v>
      </c>
      <c r="W214" s="118">
        <f t="shared" si="24"/>
        <v>4</v>
      </c>
      <c r="X214" s="206">
        <v>5</v>
      </c>
      <c r="Y214" s="181"/>
      <c r="Z214" s="199"/>
      <c r="AA214" s="181"/>
      <c r="AB214" s="197"/>
      <c r="AC214" s="118">
        <f t="shared" si="25"/>
        <v>5</v>
      </c>
      <c r="AD214" s="206">
        <v>4</v>
      </c>
      <c r="AE214" s="181"/>
      <c r="AF214" s="199"/>
      <c r="AG214" s="199"/>
      <c r="AH214" s="197"/>
      <c r="AI214" s="118">
        <f t="shared" si="26"/>
        <v>4</v>
      </c>
      <c r="AJ214" s="206">
        <v>3</v>
      </c>
      <c r="AK214" s="199"/>
      <c r="AL214" s="181"/>
      <c r="AM214" s="199"/>
      <c r="AN214" s="197"/>
      <c r="AO214" s="118">
        <f t="shared" si="27"/>
        <v>3</v>
      </c>
      <c r="AP214" s="196"/>
      <c r="AQ214" s="206">
        <v>3</v>
      </c>
      <c r="AR214" s="199"/>
      <c r="AS214" s="196"/>
      <c r="AT214" s="197"/>
      <c r="AU214" s="118">
        <f t="shared" si="28"/>
        <v>3</v>
      </c>
      <c r="AV214" s="206">
        <v>4</v>
      </c>
      <c r="AW214" s="181"/>
      <c r="AX214" s="181"/>
      <c r="AY214" s="199"/>
      <c r="AZ214" s="197"/>
      <c r="BA214" s="118">
        <f t="shared" si="29"/>
        <v>4</v>
      </c>
      <c r="BB214" s="199"/>
      <c r="BC214" s="199"/>
      <c r="BD214" s="181"/>
      <c r="BE214" s="183">
        <v>4</v>
      </c>
      <c r="BF214" s="181"/>
      <c r="BG214" s="118">
        <f t="shared" si="30"/>
        <v>4</v>
      </c>
      <c r="BH214" s="199"/>
      <c r="BI214" s="199"/>
      <c r="BJ214" s="199"/>
      <c r="BK214" s="206">
        <v>4</v>
      </c>
      <c r="BL214" s="200"/>
      <c r="BM214" s="118">
        <f t="shared" si="31"/>
        <v>4</v>
      </c>
    </row>
    <row r="215" spans="1:65" ht="15.6" x14ac:dyDescent="0.3">
      <c r="A215" s="3"/>
      <c r="B215" s="172" t="s">
        <v>474</v>
      </c>
      <c r="C215" s="213" t="s">
        <v>704</v>
      </c>
      <c r="D215" s="184">
        <v>4</v>
      </c>
      <c r="E215" s="174">
        <v>4</v>
      </c>
      <c r="F215" s="185">
        <v>3</v>
      </c>
      <c r="G215" s="185">
        <v>3</v>
      </c>
      <c r="H215" s="185">
        <v>3</v>
      </c>
      <c r="I215" s="185">
        <v>4</v>
      </c>
      <c r="J215" s="185">
        <v>4</v>
      </c>
      <c r="K215" s="186">
        <v>4</v>
      </c>
      <c r="L215" s="201"/>
      <c r="M215" s="202"/>
      <c r="N215" s="202"/>
      <c r="O215" s="202"/>
      <c r="P215" s="203"/>
      <c r="Q215" s="198"/>
      <c r="R215" s="190"/>
      <c r="S215" s="179">
        <v>4</v>
      </c>
      <c r="T215" s="206">
        <v>4</v>
      </c>
      <c r="U215" s="181"/>
      <c r="V215" s="206">
        <v>4</v>
      </c>
      <c r="W215" s="118">
        <f t="shared" si="24"/>
        <v>4</v>
      </c>
      <c r="X215" s="206">
        <v>4</v>
      </c>
      <c r="Y215" s="181"/>
      <c r="Z215" s="204"/>
      <c r="AA215" s="181"/>
      <c r="AB215" s="203"/>
      <c r="AC215" s="118">
        <f t="shared" si="25"/>
        <v>4</v>
      </c>
      <c r="AD215" s="206">
        <v>3</v>
      </c>
      <c r="AE215" s="181"/>
      <c r="AF215" s="204"/>
      <c r="AG215" s="204"/>
      <c r="AH215" s="203"/>
      <c r="AI215" s="118">
        <f t="shared" si="26"/>
        <v>3</v>
      </c>
      <c r="AJ215" s="206">
        <v>3</v>
      </c>
      <c r="AK215" s="199"/>
      <c r="AL215" s="181"/>
      <c r="AM215" s="204"/>
      <c r="AN215" s="203"/>
      <c r="AO215" s="118">
        <f t="shared" si="27"/>
        <v>3</v>
      </c>
      <c r="AP215" s="202"/>
      <c r="AQ215" s="206">
        <v>3</v>
      </c>
      <c r="AR215" s="204"/>
      <c r="AS215" s="202"/>
      <c r="AT215" s="203"/>
      <c r="AU215" s="118">
        <f t="shared" si="28"/>
        <v>3</v>
      </c>
      <c r="AV215" s="206">
        <v>4</v>
      </c>
      <c r="AW215" s="181"/>
      <c r="AX215" s="181"/>
      <c r="AY215" s="204"/>
      <c r="AZ215" s="203"/>
      <c r="BA215" s="118">
        <f t="shared" si="29"/>
        <v>4</v>
      </c>
      <c r="BB215" s="204"/>
      <c r="BC215" s="204"/>
      <c r="BD215" s="181"/>
      <c r="BE215" s="206">
        <v>4</v>
      </c>
      <c r="BF215" s="181"/>
      <c r="BG215" s="118">
        <f t="shared" si="30"/>
        <v>4</v>
      </c>
      <c r="BH215" s="199"/>
      <c r="BI215" s="199"/>
      <c r="BJ215" s="204"/>
      <c r="BK215" s="206">
        <v>4</v>
      </c>
      <c r="BL215" s="205"/>
      <c r="BM215" s="118">
        <f t="shared" si="31"/>
        <v>4</v>
      </c>
    </row>
    <row r="216" spans="1:65" ht="15.6" x14ac:dyDescent="0.3">
      <c r="A216" s="3"/>
      <c r="B216" s="215" t="s">
        <v>478</v>
      </c>
      <c r="C216" s="215" t="s">
        <v>479</v>
      </c>
      <c r="D216" s="173">
        <v>2</v>
      </c>
      <c r="E216" s="174">
        <v>0</v>
      </c>
      <c r="F216" s="175">
        <v>0</v>
      </c>
      <c r="G216" s="175">
        <v>3</v>
      </c>
      <c r="H216" s="175">
        <v>3</v>
      </c>
      <c r="I216" s="175">
        <v>0</v>
      </c>
      <c r="J216" s="175">
        <v>0</v>
      </c>
      <c r="K216" s="176">
        <v>0</v>
      </c>
      <c r="L216" s="195"/>
      <c r="M216" s="196"/>
      <c r="N216" s="196"/>
      <c r="O216" s="196"/>
      <c r="P216" s="197"/>
      <c r="Q216" s="198"/>
      <c r="R216" s="190"/>
      <c r="S216" s="214">
        <v>2</v>
      </c>
      <c r="T216" s="206">
        <v>2</v>
      </c>
      <c r="U216" s="181"/>
      <c r="V216" s="206">
        <v>2</v>
      </c>
      <c r="W216" s="118">
        <f t="shared" si="24"/>
        <v>2</v>
      </c>
      <c r="X216" s="183"/>
      <c r="Y216" s="181"/>
      <c r="Z216" s="199"/>
      <c r="AA216" s="181"/>
      <c r="AB216" s="197"/>
      <c r="AC216" s="118">
        <f t="shared" si="25"/>
        <v>0</v>
      </c>
      <c r="AD216" s="183"/>
      <c r="AE216" s="181"/>
      <c r="AF216" s="199"/>
      <c r="AG216" s="199"/>
      <c r="AH216" s="197"/>
      <c r="AI216" s="118">
        <f t="shared" si="26"/>
        <v>0</v>
      </c>
      <c r="AJ216" s="206">
        <v>3</v>
      </c>
      <c r="AK216" s="199"/>
      <c r="AL216" s="181"/>
      <c r="AM216" s="199"/>
      <c r="AN216" s="197"/>
      <c r="AO216" s="118">
        <f t="shared" si="27"/>
        <v>3</v>
      </c>
      <c r="AP216" s="196"/>
      <c r="AQ216" s="206">
        <v>3</v>
      </c>
      <c r="AR216" s="199"/>
      <c r="AS216" s="196"/>
      <c r="AT216" s="197"/>
      <c r="AU216" s="118">
        <f t="shared" si="28"/>
        <v>3</v>
      </c>
      <c r="AV216" s="183"/>
      <c r="AW216" s="181"/>
      <c r="AX216" s="181"/>
      <c r="AY216" s="199"/>
      <c r="AZ216" s="197"/>
      <c r="BA216" s="118">
        <f t="shared" si="29"/>
        <v>0</v>
      </c>
      <c r="BB216" s="199"/>
      <c r="BC216" s="199"/>
      <c r="BD216" s="181"/>
      <c r="BE216" s="183"/>
      <c r="BF216" s="181"/>
      <c r="BG216" s="118">
        <f t="shared" si="30"/>
        <v>0</v>
      </c>
      <c r="BH216" s="199"/>
      <c r="BI216" s="199"/>
      <c r="BJ216" s="199"/>
      <c r="BK216" s="206"/>
      <c r="BL216" s="200"/>
      <c r="BM216" s="118">
        <f t="shared" si="31"/>
        <v>0</v>
      </c>
    </row>
    <row r="217" spans="1:65" ht="15.6" x14ac:dyDescent="0.3">
      <c r="A217" s="3"/>
      <c r="B217" s="215" t="s">
        <v>482</v>
      </c>
      <c r="C217" s="215" t="s">
        <v>705</v>
      </c>
      <c r="D217" s="184">
        <v>4</v>
      </c>
      <c r="E217" s="174">
        <v>3</v>
      </c>
      <c r="F217" s="185">
        <v>3</v>
      </c>
      <c r="G217" s="185">
        <v>2</v>
      </c>
      <c r="H217" s="185">
        <v>4</v>
      </c>
      <c r="I217" s="185">
        <v>4</v>
      </c>
      <c r="J217" s="185">
        <v>3</v>
      </c>
      <c r="K217" s="186">
        <v>3</v>
      </c>
      <c r="L217" s="201"/>
      <c r="M217" s="202"/>
      <c r="N217" s="202"/>
      <c r="O217" s="202"/>
      <c r="P217" s="203"/>
      <c r="Q217" s="198"/>
      <c r="R217" s="208"/>
      <c r="S217" s="214">
        <v>4</v>
      </c>
      <c r="T217" s="206">
        <v>4</v>
      </c>
      <c r="U217" s="181"/>
      <c r="V217" s="206">
        <v>4</v>
      </c>
      <c r="W217" s="118">
        <f t="shared" si="24"/>
        <v>4</v>
      </c>
      <c r="X217" s="183">
        <v>3</v>
      </c>
      <c r="Y217" s="181"/>
      <c r="Z217" s="204"/>
      <c r="AA217" s="181"/>
      <c r="AB217" s="203"/>
      <c r="AC217" s="118">
        <f t="shared" si="25"/>
        <v>3</v>
      </c>
      <c r="AD217" s="183">
        <v>3</v>
      </c>
      <c r="AE217" s="181"/>
      <c r="AF217" s="204"/>
      <c r="AG217" s="204"/>
      <c r="AH217" s="203"/>
      <c r="AI217" s="118">
        <f t="shared" si="26"/>
        <v>3</v>
      </c>
      <c r="AJ217" s="206">
        <v>2</v>
      </c>
      <c r="AK217" s="199"/>
      <c r="AL217" s="181"/>
      <c r="AM217" s="204"/>
      <c r="AN217" s="203"/>
      <c r="AO217" s="118">
        <f t="shared" si="27"/>
        <v>2</v>
      </c>
      <c r="AP217" s="202"/>
      <c r="AQ217" s="206">
        <v>4</v>
      </c>
      <c r="AR217" s="204"/>
      <c r="AS217" s="202"/>
      <c r="AT217" s="203"/>
      <c r="AU217" s="118">
        <f t="shared" si="28"/>
        <v>4</v>
      </c>
      <c r="AV217" s="183">
        <v>4</v>
      </c>
      <c r="AW217" s="181"/>
      <c r="AX217" s="181"/>
      <c r="AY217" s="204"/>
      <c r="AZ217" s="203"/>
      <c r="BA217" s="118">
        <f t="shared" si="29"/>
        <v>4</v>
      </c>
      <c r="BB217" s="204"/>
      <c r="BC217" s="204"/>
      <c r="BD217" s="181"/>
      <c r="BE217" s="183">
        <v>3</v>
      </c>
      <c r="BF217" s="181"/>
      <c r="BG217" s="118">
        <f t="shared" si="30"/>
        <v>3</v>
      </c>
      <c r="BH217" s="199"/>
      <c r="BI217" s="199"/>
      <c r="BJ217" s="204"/>
      <c r="BK217" s="183">
        <v>3</v>
      </c>
      <c r="BL217" s="205"/>
      <c r="BM217" s="118">
        <f t="shared" si="31"/>
        <v>3</v>
      </c>
    </row>
    <row r="218" spans="1:65" ht="15.6" x14ac:dyDescent="0.3">
      <c r="A218" s="3"/>
      <c r="B218" s="215" t="s">
        <v>483</v>
      </c>
      <c r="C218" s="215" t="s">
        <v>484</v>
      </c>
      <c r="D218" s="173">
        <v>5</v>
      </c>
      <c r="E218" s="174">
        <v>5</v>
      </c>
      <c r="F218" s="175">
        <v>5</v>
      </c>
      <c r="G218" s="175">
        <v>5</v>
      </c>
      <c r="H218" s="175">
        <v>5</v>
      </c>
      <c r="I218" s="175">
        <v>5</v>
      </c>
      <c r="J218" s="175">
        <v>5</v>
      </c>
      <c r="K218" s="176">
        <v>5</v>
      </c>
      <c r="L218" s="195"/>
      <c r="M218" s="196"/>
      <c r="N218" s="196"/>
      <c r="O218" s="196"/>
      <c r="P218" s="197"/>
      <c r="Q218" s="198"/>
      <c r="R218" s="190"/>
      <c r="S218" s="179">
        <v>5</v>
      </c>
      <c r="T218" s="183">
        <v>5</v>
      </c>
      <c r="U218" s="181"/>
      <c r="V218" s="183">
        <v>5</v>
      </c>
      <c r="W218" s="118">
        <f t="shared" si="24"/>
        <v>5</v>
      </c>
      <c r="X218" s="183">
        <v>5</v>
      </c>
      <c r="Y218" s="181"/>
      <c r="Z218" s="199"/>
      <c r="AA218" s="181"/>
      <c r="AB218" s="197"/>
      <c r="AC218" s="118">
        <f t="shared" si="25"/>
        <v>5</v>
      </c>
      <c r="AD218" s="183">
        <v>5</v>
      </c>
      <c r="AE218" s="181"/>
      <c r="AF218" s="199"/>
      <c r="AG218" s="199"/>
      <c r="AH218" s="197"/>
      <c r="AI218" s="118">
        <f t="shared" si="26"/>
        <v>5</v>
      </c>
      <c r="AJ218" s="183">
        <v>5</v>
      </c>
      <c r="AK218" s="199"/>
      <c r="AL218" s="181"/>
      <c r="AM218" s="199"/>
      <c r="AN218" s="197"/>
      <c r="AO218" s="118">
        <f t="shared" si="27"/>
        <v>5</v>
      </c>
      <c r="AP218" s="196"/>
      <c r="AQ218" s="183">
        <v>5</v>
      </c>
      <c r="AR218" s="199"/>
      <c r="AS218" s="196"/>
      <c r="AT218" s="197"/>
      <c r="AU218" s="118">
        <f t="shared" si="28"/>
        <v>5</v>
      </c>
      <c r="AV218" s="183">
        <v>5</v>
      </c>
      <c r="AW218" s="181"/>
      <c r="AX218" s="181"/>
      <c r="AY218" s="199"/>
      <c r="AZ218" s="197"/>
      <c r="BA218" s="118">
        <f t="shared" si="29"/>
        <v>5</v>
      </c>
      <c r="BB218" s="199"/>
      <c r="BC218" s="199"/>
      <c r="BD218" s="181"/>
      <c r="BE218" s="183">
        <v>5</v>
      </c>
      <c r="BF218" s="181"/>
      <c r="BG218" s="118">
        <f t="shared" si="30"/>
        <v>5</v>
      </c>
      <c r="BH218" s="199"/>
      <c r="BI218" s="199"/>
      <c r="BJ218" s="199"/>
      <c r="BK218" s="183">
        <v>5</v>
      </c>
      <c r="BL218" s="200"/>
      <c r="BM218" s="118">
        <f t="shared" si="31"/>
        <v>5</v>
      </c>
    </row>
    <row r="219" spans="1:65" ht="15.6" x14ac:dyDescent="0.3">
      <c r="A219" s="3"/>
      <c r="B219" s="215" t="s">
        <v>485</v>
      </c>
      <c r="C219" s="215" t="s">
        <v>486</v>
      </c>
      <c r="D219" s="184">
        <v>2.3333333333333335</v>
      </c>
      <c r="E219" s="174">
        <v>3</v>
      </c>
      <c r="F219" s="185">
        <v>2</v>
      </c>
      <c r="G219" s="185">
        <v>2</v>
      </c>
      <c r="H219" s="185">
        <v>3</v>
      </c>
      <c r="I219" s="185">
        <v>2</v>
      </c>
      <c r="J219" s="185">
        <v>2</v>
      </c>
      <c r="K219" s="186">
        <v>4</v>
      </c>
      <c r="L219" s="201"/>
      <c r="M219" s="202"/>
      <c r="N219" s="202"/>
      <c r="O219" s="202"/>
      <c r="P219" s="203"/>
      <c r="Q219" s="198"/>
      <c r="R219" s="190"/>
      <c r="S219" s="214">
        <v>2</v>
      </c>
      <c r="T219" s="206">
        <v>2</v>
      </c>
      <c r="U219" s="181"/>
      <c r="V219" s="206">
        <v>3</v>
      </c>
      <c r="W219" s="118">
        <f t="shared" si="24"/>
        <v>2.3333333333333335</v>
      </c>
      <c r="X219" s="206">
        <v>3</v>
      </c>
      <c r="Y219" s="181"/>
      <c r="Z219" s="204"/>
      <c r="AA219" s="181"/>
      <c r="AB219" s="203"/>
      <c r="AC219" s="118">
        <f t="shared" si="25"/>
        <v>3</v>
      </c>
      <c r="AD219" s="206">
        <v>2</v>
      </c>
      <c r="AE219" s="181"/>
      <c r="AF219" s="204"/>
      <c r="AG219" s="204"/>
      <c r="AH219" s="203"/>
      <c r="AI219" s="118">
        <f t="shared" si="26"/>
        <v>2</v>
      </c>
      <c r="AJ219" s="206">
        <v>2</v>
      </c>
      <c r="AK219" s="199"/>
      <c r="AL219" s="181"/>
      <c r="AM219" s="204"/>
      <c r="AN219" s="203"/>
      <c r="AO219" s="118">
        <f t="shared" si="27"/>
        <v>2</v>
      </c>
      <c r="AP219" s="202"/>
      <c r="AQ219" s="206">
        <v>3</v>
      </c>
      <c r="AR219" s="204"/>
      <c r="AS219" s="202"/>
      <c r="AT219" s="203"/>
      <c r="AU219" s="118">
        <f t="shared" si="28"/>
        <v>3</v>
      </c>
      <c r="AV219" s="206">
        <v>2</v>
      </c>
      <c r="AW219" s="181"/>
      <c r="AX219" s="181"/>
      <c r="AY219" s="204"/>
      <c r="AZ219" s="203"/>
      <c r="BA219" s="118">
        <f t="shared" si="29"/>
        <v>2</v>
      </c>
      <c r="BB219" s="204"/>
      <c r="BC219" s="204"/>
      <c r="BD219" s="181"/>
      <c r="BE219" s="206">
        <v>2</v>
      </c>
      <c r="BF219" s="181"/>
      <c r="BG219" s="118">
        <f t="shared" si="30"/>
        <v>2</v>
      </c>
      <c r="BH219" s="199"/>
      <c r="BI219" s="199"/>
      <c r="BJ219" s="204"/>
      <c r="BK219" s="206">
        <v>4</v>
      </c>
      <c r="BL219" s="205"/>
      <c r="BM219" s="118">
        <f t="shared" si="31"/>
        <v>4</v>
      </c>
    </row>
    <row r="220" spans="1:65" ht="15.6" x14ac:dyDescent="0.3">
      <c r="A220" s="3"/>
      <c r="B220" s="215" t="s">
        <v>706</v>
      </c>
      <c r="C220" s="215" t="s">
        <v>707</v>
      </c>
      <c r="D220" s="173">
        <v>4</v>
      </c>
      <c r="E220" s="174">
        <v>5</v>
      </c>
      <c r="F220" s="175">
        <v>5</v>
      </c>
      <c r="G220" s="175">
        <v>3</v>
      </c>
      <c r="H220" s="175">
        <v>3</v>
      </c>
      <c r="I220" s="175">
        <v>4</v>
      </c>
      <c r="J220" s="175">
        <v>5</v>
      </c>
      <c r="K220" s="176">
        <v>5</v>
      </c>
      <c r="L220" s="195"/>
      <c r="M220" s="196"/>
      <c r="N220" s="196"/>
      <c r="O220" s="196"/>
      <c r="P220" s="197"/>
      <c r="Q220" s="198"/>
      <c r="R220" s="190"/>
      <c r="S220" s="179">
        <v>4</v>
      </c>
      <c r="T220" s="183">
        <v>4</v>
      </c>
      <c r="U220" s="181"/>
      <c r="V220" s="183">
        <v>4</v>
      </c>
      <c r="W220" s="118">
        <f t="shared" si="24"/>
        <v>4</v>
      </c>
      <c r="X220" s="183">
        <v>5</v>
      </c>
      <c r="Y220" s="181"/>
      <c r="Z220" s="199"/>
      <c r="AA220" s="181"/>
      <c r="AB220" s="197"/>
      <c r="AC220" s="118">
        <f t="shared" si="25"/>
        <v>5</v>
      </c>
      <c r="AD220" s="183">
        <v>5</v>
      </c>
      <c r="AE220" s="181"/>
      <c r="AF220" s="199"/>
      <c r="AG220" s="199"/>
      <c r="AH220" s="197"/>
      <c r="AI220" s="118">
        <f t="shared" si="26"/>
        <v>5</v>
      </c>
      <c r="AJ220" s="206">
        <v>3</v>
      </c>
      <c r="AK220" s="199"/>
      <c r="AL220" s="181"/>
      <c r="AM220" s="199"/>
      <c r="AN220" s="197"/>
      <c r="AO220" s="118">
        <f t="shared" si="27"/>
        <v>3</v>
      </c>
      <c r="AP220" s="196"/>
      <c r="AQ220" s="206">
        <v>3</v>
      </c>
      <c r="AR220" s="199"/>
      <c r="AS220" s="196"/>
      <c r="AT220" s="197"/>
      <c r="AU220" s="118">
        <f t="shared" si="28"/>
        <v>3</v>
      </c>
      <c r="AV220" s="183">
        <v>4</v>
      </c>
      <c r="AW220" s="181"/>
      <c r="AX220" s="181"/>
      <c r="AY220" s="199"/>
      <c r="AZ220" s="197"/>
      <c r="BA220" s="118">
        <f t="shared" si="29"/>
        <v>4</v>
      </c>
      <c r="BB220" s="199"/>
      <c r="BC220" s="199"/>
      <c r="BD220" s="181"/>
      <c r="BE220" s="183">
        <v>5</v>
      </c>
      <c r="BF220" s="181"/>
      <c r="BG220" s="118">
        <f t="shared" si="30"/>
        <v>5</v>
      </c>
      <c r="BH220" s="199"/>
      <c r="BI220" s="199"/>
      <c r="BJ220" s="199"/>
      <c r="BK220" s="183">
        <v>5</v>
      </c>
      <c r="BL220" s="200"/>
      <c r="BM220" s="118">
        <f t="shared" si="31"/>
        <v>5</v>
      </c>
    </row>
    <row r="221" spans="1:65" ht="15.6" x14ac:dyDescent="0.3">
      <c r="A221" s="3"/>
      <c r="B221" s="215" t="s">
        <v>437</v>
      </c>
      <c r="C221" s="215" t="s">
        <v>438</v>
      </c>
      <c r="D221" s="184">
        <v>3.3333333333333335</v>
      </c>
      <c r="E221" s="174">
        <v>2</v>
      </c>
      <c r="F221" s="185">
        <v>3</v>
      </c>
      <c r="G221" s="185">
        <v>2</v>
      </c>
      <c r="H221" s="185">
        <v>2</v>
      </c>
      <c r="I221" s="185">
        <v>3</v>
      </c>
      <c r="J221" s="185">
        <v>3</v>
      </c>
      <c r="K221" s="186">
        <v>3</v>
      </c>
      <c r="L221" s="201"/>
      <c r="M221" s="202"/>
      <c r="N221" s="202"/>
      <c r="O221" s="202"/>
      <c r="P221" s="203"/>
      <c r="Q221" s="198"/>
      <c r="R221" s="190"/>
      <c r="S221" s="214">
        <v>4</v>
      </c>
      <c r="T221" s="206">
        <v>3</v>
      </c>
      <c r="U221" s="181"/>
      <c r="V221" s="206">
        <v>3</v>
      </c>
      <c r="W221" s="118">
        <f t="shared" si="24"/>
        <v>3.3333333333333335</v>
      </c>
      <c r="X221" s="206">
        <v>2</v>
      </c>
      <c r="Y221" s="181"/>
      <c r="Z221" s="204"/>
      <c r="AA221" s="181"/>
      <c r="AB221" s="203"/>
      <c r="AC221" s="118">
        <f t="shared" si="25"/>
        <v>2</v>
      </c>
      <c r="AD221" s="206">
        <v>3</v>
      </c>
      <c r="AE221" s="181"/>
      <c r="AF221" s="204"/>
      <c r="AG221" s="204"/>
      <c r="AH221" s="203"/>
      <c r="AI221" s="118">
        <f t="shared" si="26"/>
        <v>3</v>
      </c>
      <c r="AJ221" s="206">
        <v>2</v>
      </c>
      <c r="AK221" s="199"/>
      <c r="AL221" s="181"/>
      <c r="AM221" s="204"/>
      <c r="AN221" s="203"/>
      <c r="AO221" s="118">
        <f t="shared" si="27"/>
        <v>2</v>
      </c>
      <c r="AP221" s="202"/>
      <c r="AQ221" s="206">
        <v>2</v>
      </c>
      <c r="AR221" s="204"/>
      <c r="AS221" s="202"/>
      <c r="AT221" s="203"/>
      <c r="AU221" s="118">
        <f t="shared" si="28"/>
        <v>2</v>
      </c>
      <c r="AV221" s="206">
        <v>3</v>
      </c>
      <c r="AW221" s="181"/>
      <c r="AX221" s="181"/>
      <c r="AY221" s="204"/>
      <c r="AZ221" s="203"/>
      <c r="BA221" s="118">
        <f t="shared" si="29"/>
        <v>3</v>
      </c>
      <c r="BB221" s="204"/>
      <c r="BC221" s="204"/>
      <c r="BD221" s="181"/>
      <c r="BE221" s="206">
        <v>3</v>
      </c>
      <c r="BF221" s="181"/>
      <c r="BG221" s="118">
        <f t="shared" si="30"/>
        <v>3</v>
      </c>
      <c r="BH221" s="199"/>
      <c r="BI221" s="199"/>
      <c r="BJ221" s="204"/>
      <c r="BK221" s="206">
        <v>3</v>
      </c>
      <c r="BL221" s="205"/>
      <c r="BM221" s="118">
        <f t="shared" si="31"/>
        <v>3</v>
      </c>
    </row>
    <row r="222" spans="1:65" ht="15.6" x14ac:dyDescent="0.3">
      <c r="A222" s="3"/>
      <c r="B222" s="215" t="s">
        <v>441</v>
      </c>
      <c r="C222" s="215" t="s">
        <v>708</v>
      </c>
      <c r="D222" s="173">
        <v>3.6666666666666665</v>
      </c>
      <c r="E222" s="174">
        <v>4</v>
      </c>
      <c r="F222" s="175">
        <v>4</v>
      </c>
      <c r="G222" s="175">
        <v>2</v>
      </c>
      <c r="H222" s="175">
        <v>4</v>
      </c>
      <c r="I222" s="175">
        <v>4</v>
      </c>
      <c r="J222" s="175">
        <v>4</v>
      </c>
      <c r="K222" s="176">
        <v>4</v>
      </c>
      <c r="L222" s="195"/>
      <c r="M222" s="196"/>
      <c r="N222" s="196"/>
      <c r="O222" s="196"/>
      <c r="P222" s="197"/>
      <c r="Q222" s="198"/>
      <c r="R222" s="190"/>
      <c r="S222" s="214">
        <v>3</v>
      </c>
      <c r="T222" s="206">
        <v>4</v>
      </c>
      <c r="U222" s="181"/>
      <c r="V222" s="206">
        <v>4</v>
      </c>
      <c r="W222" s="118">
        <f t="shared" si="24"/>
        <v>3.6666666666666665</v>
      </c>
      <c r="X222" s="183">
        <v>4</v>
      </c>
      <c r="Y222" s="181"/>
      <c r="Z222" s="199"/>
      <c r="AA222" s="181"/>
      <c r="AB222" s="197"/>
      <c r="AC222" s="118">
        <f t="shared" si="25"/>
        <v>4</v>
      </c>
      <c r="AD222" s="183">
        <v>4</v>
      </c>
      <c r="AE222" s="181"/>
      <c r="AF222" s="199"/>
      <c r="AG222" s="199"/>
      <c r="AH222" s="197"/>
      <c r="AI222" s="118">
        <f t="shared" si="26"/>
        <v>4</v>
      </c>
      <c r="AJ222" s="206">
        <v>2</v>
      </c>
      <c r="AK222" s="199"/>
      <c r="AL222" s="181"/>
      <c r="AM222" s="199"/>
      <c r="AN222" s="197"/>
      <c r="AO222" s="118">
        <f t="shared" si="27"/>
        <v>2</v>
      </c>
      <c r="AP222" s="196"/>
      <c r="AQ222" s="206">
        <v>4</v>
      </c>
      <c r="AR222" s="199"/>
      <c r="AS222" s="196"/>
      <c r="AT222" s="197"/>
      <c r="AU222" s="118">
        <f t="shared" si="28"/>
        <v>4</v>
      </c>
      <c r="AV222" s="183">
        <v>4</v>
      </c>
      <c r="AW222" s="181"/>
      <c r="AX222" s="181"/>
      <c r="AY222" s="199"/>
      <c r="AZ222" s="197"/>
      <c r="BA222" s="118">
        <f t="shared" si="29"/>
        <v>4</v>
      </c>
      <c r="BB222" s="199"/>
      <c r="BC222" s="199"/>
      <c r="BD222" s="181"/>
      <c r="BE222" s="183">
        <v>4</v>
      </c>
      <c r="BF222" s="181"/>
      <c r="BG222" s="118">
        <f t="shared" si="30"/>
        <v>4</v>
      </c>
      <c r="BH222" s="199"/>
      <c r="BI222" s="199"/>
      <c r="BJ222" s="199"/>
      <c r="BK222" s="183">
        <v>4</v>
      </c>
      <c r="BL222" s="200"/>
      <c r="BM222" s="118">
        <f t="shared" si="31"/>
        <v>4</v>
      </c>
    </row>
    <row r="223" spans="1:65" ht="15.6" x14ac:dyDescent="0.3">
      <c r="A223" s="3"/>
      <c r="B223" s="215" t="s">
        <v>443</v>
      </c>
      <c r="C223" s="215" t="s">
        <v>444</v>
      </c>
      <c r="D223" s="184">
        <v>4</v>
      </c>
      <c r="E223" s="174">
        <v>5</v>
      </c>
      <c r="F223" s="185">
        <v>5</v>
      </c>
      <c r="G223" s="185">
        <v>5</v>
      </c>
      <c r="H223" s="185">
        <v>5</v>
      </c>
      <c r="I223" s="185">
        <v>5</v>
      </c>
      <c r="J223" s="185">
        <v>5</v>
      </c>
      <c r="K223" s="186">
        <v>5</v>
      </c>
      <c r="L223" s="201"/>
      <c r="M223" s="202"/>
      <c r="N223" s="202"/>
      <c r="O223" s="202"/>
      <c r="P223" s="203"/>
      <c r="Q223" s="198"/>
      <c r="R223" s="190"/>
      <c r="S223" s="179">
        <v>4</v>
      </c>
      <c r="T223" s="183">
        <v>4</v>
      </c>
      <c r="U223" s="181"/>
      <c r="V223" s="206">
        <v>4</v>
      </c>
      <c r="W223" s="118">
        <f t="shared" si="24"/>
        <v>4</v>
      </c>
      <c r="X223" s="183">
        <v>5</v>
      </c>
      <c r="Y223" s="181"/>
      <c r="Z223" s="204"/>
      <c r="AA223" s="181"/>
      <c r="AB223" s="203"/>
      <c r="AC223" s="118">
        <f t="shared" si="25"/>
        <v>5</v>
      </c>
      <c r="AD223" s="183">
        <v>5</v>
      </c>
      <c r="AE223" s="181"/>
      <c r="AF223" s="204"/>
      <c r="AG223" s="204"/>
      <c r="AH223" s="203"/>
      <c r="AI223" s="118">
        <f t="shared" si="26"/>
        <v>5</v>
      </c>
      <c r="AJ223" s="183">
        <v>5</v>
      </c>
      <c r="AK223" s="199"/>
      <c r="AL223" s="181"/>
      <c r="AM223" s="204"/>
      <c r="AN223" s="203"/>
      <c r="AO223" s="118">
        <f t="shared" si="27"/>
        <v>5</v>
      </c>
      <c r="AP223" s="202"/>
      <c r="AQ223" s="183">
        <v>5</v>
      </c>
      <c r="AR223" s="204"/>
      <c r="AS223" s="202"/>
      <c r="AT223" s="203"/>
      <c r="AU223" s="118">
        <f t="shared" si="28"/>
        <v>5</v>
      </c>
      <c r="AV223" s="183">
        <v>5</v>
      </c>
      <c r="AW223" s="181"/>
      <c r="AX223" s="181"/>
      <c r="AY223" s="204"/>
      <c r="AZ223" s="203"/>
      <c r="BA223" s="118">
        <f t="shared" si="29"/>
        <v>5</v>
      </c>
      <c r="BB223" s="204"/>
      <c r="BC223" s="204"/>
      <c r="BD223" s="181"/>
      <c r="BE223" s="183">
        <v>5</v>
      </c>
      <c r="BF223" s="181"/>
      <c r="BG223" s="118">
        <f t="shared" si="30"/>
        <v>5</v>
      </c>
      <c r="BH223" s="199"/>
      <c r="BI223" s="199"/>
      <c r="BJ223" s="204"/>
      <c r="BK223" s="183">
        <v>5</v>
      </c>
      <c r="BL223" s="205"/>
      <c r="BM223" s="118">
        <f t="shared" si="31"/>
        <v>5</v>
      </c>
    </row>
    <row r="224" spans="1:65" ht="15.6" x14ac:dyDescent="0.3">
      <c r="A224" s="3"/>
      <c r="B224" s="215" t="s">
        <v>709</v>
      </c>
      <c r="C224" s="215" t="s">
        <v>710</v>
      </c>
      <c r="D224" s="173">
        <v>5</v>
      </c>
      <c r="E224" s="174">
        <v>4</v>
      </c>
      <c r="F224" s="175">
        <v>5</v>
      </c>
      <c r="G224" s="175">
        <v>4</v>
      </c>
      <c r="H224" s="175">
        <v>5</v>
      </c>
      <c r="I224" s="175">
        <v>4</v>
      </c>
      <c r="J224" s="175">
        <v>5</v>
      </c>
      <c r="K224" s="176">
        <v>5</v>
      </c>
      <c r="L224" s="195"/>
      <c r="M224" s="196"/>
      <c r="N224" s="196"/>
      <c r="O224" s="196"/>
      <c r="P224" s="197"/>
      <c r="Q224" s="198"/>
      <c r="R224" s="190"/>
      <c r="S224" s="179">
        <v>5</v>
      </c>
      <c r="T224" s="183">
        <v>5</v>
      </c>
      <c r="U224" s="181"/>
      <c r="V224" s="183">
        <v>5</v>
      </c>
      <c r="W224" s="118">
        <f t="shared" si="24"/>
        <v>5</v>
      </c>
      <c r="X224" s="183">
        <v>4</v>
      </c>
      <c r="Y224" s="181"/>
      <c r="Z224" s="199"/>
      <c r="AA224" s="181"/>
      <c r="AB224" s="197"/>
      <c r="AC224" s="118">
        <f t="shared" si="25"/>
        <v>4</v>
      </c>
      <c r="AD224" s="183">
        <v>5</v>
      </c>
      <c r="AE224" s="181"/>
      <c r="AF224" s="199"/>
      <c r="AG224" s="199"/>
      <c r="AH224" s="197"/>
      <c r="AI224" s="118">
        <f t="shared" si="26"/>
        <v>5</v>
      </c>
      <c r="AJ224" s="183">
        <v>4</v>
      </c>
      <c r="AK224" s="199"/>
      <c r="AL224" s="181"/>
      <c r="AM224" s="199"/>
      <c r="AN224" s="197"/>
      <c r="AO224" s="118">
        <f t="shared" si="27"/>
        <v>4</v>
      </c>
      <c r="AP224" s="196"/>
      <c r="AQ224" s="183">
        <v>5</v>
      </c>
      <c r="AR224" s="199"/>
      <c r="AS224" s="196"/>
      <c r="AT224" s="197"/>
      <c r="AU224" s="118">
        <f t="shared" si="28"/>
        <v>5</v>
      </c>
      <c r="AV224" s="183">
        <v>4</v>
      </c>
      <c r="AW224" s="181"/>
      <c r="AX224" s="181"/>
      <c r="AY224" s="199"/>
      <c r="AZ224" s="197"/>
      <c r="BA224" s="118">
        <f t="shared" si="29"/>
        <v>4</v>
      </c>
      <c r="BB224" s="199"/>
      <c r="BC224" s="199"/>
      <c r="BD224" s="181"/>
      <c r="BE224" s="183">
        <v>5</v>
      </c>
      <c r="BF224" s="181"/>
      <c r="BG224" s="118">
        <f t="shared" si="30"/>
        <v>5</v>
      </c>
      <c r="BH224" s="199"/>
      <c r="BI224" s="199"/>
      <c r="BJ224" s="199"/>
      <c r="BK224" s="183">
        <v>5</v>
      </c>
      <c r="BL224" s="200"/>
      <c r="BM224" s="118">
        <f t="shared" si="31"/>
        <v>5</v>
      </c>
    </row>
    <row r="225" spans="1:65" ht="15.6" x14ac:dyDescent="0.3">
      <c r="A225" s="3"/>
      <c r="B225" s="215" t="s">
        <v>456</v>
      </c>
      <c r="C225" s="215" t="s">
        <v>711</v>
      </c>
      <c r="D225" s="184">
        <v>5</v>
      </c>
      <c r="E225" s="174">
        <v>5</v>
      </c>
      <c r="F225" s="185">
        <v>5</v>
      </c>
      <c r="G225" s="185">
        <v>5</v>
      </c>
      <c r="H225" s="185">
        <v>5</v>
      </c>
      <c r="I225" s="185">
        <v>5</v>
      </c>
      <c r="J225" s="185">
        <v>5</v>
      </c>
      <c r="K225" s="186">
        <v>5</v>
      </c>
      <c r="L225" s="201"/>
      <c r="M225" s="202"/>
      <c r="N225" s="202"/>
      <c r="O225" s="202"/>
      <c r="P225" s="203"/>
      <c r="Q225" s="198"/>
      <c r="R225" s="190"/>
      <c r="S225" s="179">
        <v>5</v>
      </c>
      <c r="T225" s="183">
        <v>5</v>
      </c>
      <c r="U225" s="181"/>
      <c r="V225" s="183">
        <v>5</v>
      </c>
      <c r="W225" s="118">
        <f t="shared" si="24"/>
        <v>5</v>
      </c>
      <c r="X225" s="183">
        <v>5</v>
      </c>
      <c r="Y225" s="181"/>
      <c r="Z225" s="204"/>
      <c r="AA225" s="181"/>
      <c r="AB225" s="203"/>
      <c r="AC225" s="118">
        <f t="shared" si="25"/>
        <v>5</v>
      </c>
      <c r="AD225" s="183">
        <v>5</v>
      </c>
      <c r="AE225" s="181"/>
      <c r="AF225" s="204"/>
      <c r="AG225" s="204"/>
      <c r="AH225" s="203"/>
      <c r="AI225" s="118">
        <f t="shared" si="26"/>
        <v>5</v>
      </c>
      <c r="AJ225" s="183">
        <v>5</v>
      </c>
      <c r="AK225" s="199"/>
      <c r="AL225" s="181"/>
      <c r="AM225" s="204"/>
      <c r="AN225" s="203"/>
      <c r="AO225" s="118">
        <f t="shared" si="27"/>
        <v>5</v>
      </c>
      <c r="AP225" s="202"/>
      <c r="AQ225" s="183">
        <v>5</v>
      </c>
      <c r="AR225" s="204"/>
      <c r="AS225" s="202"/>
      <c r="AT225" s="203"/>
      <c r="AU225" s="118">
        <f t="shared" si="28"/>
        <v>5</v>
      </c>
      <c r="AV225" s="183">
        <v>5</v>
      </c>
      <c r="AW225" s="181"/>
      <c r="AX225" s="181"/>
      <c r="AY225" s="204"/>
      <c r="AZ225" s="203"/>
      <c r="BA225" s="118">
        <f t="shared" si="29"/>
        <v>5</v>
      </c>
      <c r="BB225" s="204"/>
      <c r="BC225" s="204"/>
      <c r="BD225" s="181"/>
      <c r="BE225" s="183">
        <v>5</v>
      </c>
      <c r="BF225" s="181"/>
      <c r="BG225" s="118">
        <f t="shared" si="30"/>
        <v>5</v>
      </c>
      <c r="BH225" s="199"/>
      <c r="BI225" s="199"/>
      <c r="BJ225" s="204"/>
      <c r="BK225" s="183">
        <v>5</v>
      </c>
      <c r="BL225" s="205"/>
      <c r="BM225" s="118">
        <f t="shared" si="31"/>
        <v>5</v>
      </c>
    </row>
    <row r="226" spans="1:65" ht="15.6" x14ac:dyDescent="0.3">
      <c r="A226" s="3"/>
      <c r="B226" s="215" t="s">
        <v>460</v>
      </c>
      <c r="C226" s="215" t="s">
        <v>461</v>
      </c>
      <c r="D226" s="173">
        <v>4.666666666666667</v>
      </c>
      <c r="E226" s="174">
        <v>4</v>
      </c>
      <c r="F226" s="175">
        <v>5</v>
      </c>
      <c r="G226" s="175">
        <v>4</v>
      </c>
      <c r="H226" s="175">
        <v>4</v>
      </c>
      <c r="I226" s="175">
        <v>5</v>
      </c>
      <c r="J226" s="175">
        <v>5</v>
      </c>
      <c r="K226" s="216">
        <v>5</v>
      </c>
      <c r="L226" s="217"/>
      <c r="M226" s="24"/>
      <c r="N226" s="24"/>
      <c r="O226" s="24"/>
      <c r="P226" s="26"/>
      <c r="Q226" s="218"/>
      <c r="R226" s="181"/>
      <c r="S226" s="179">
        <v>5</v>
      </c>
      <c r="T226" s="183">
        <v>5</v>
      </c>
      <c r="U226" s="181"/>
      <c r="V226" s="183">
        <v>4</v>
      </c>
      <c r="W226" s="118">
        <f t="shared" si="24"/>
        <v>4.666666666666667</v>
      </c>
      <c r="X226" s="183">
        <v>4</v>
      </c>
      <c r="Y226" s="181"/>
      <c r="Z226" s="44"/>
      <c r="AA226" s="181"/>
      <c r="AB226" s="26"/>
      <c r="AC226" s="118">
        <f t="shared" si="25"/>
        <v>4</v>
      </c>
      <c r="AD226" s="183">
        <v>5</v>
      </c>
      <c r="AE226" s="181"/>
      <c r="AF226" s="44"/>
      <c r="AG226" s="44"/>
      <c r="AH226" s="26"/>
      <c r="AI226" s="118">
        <f t="shared" si="26"/>
        <v>5</v>
      </c>
      <c r="AJ226" s="183">
        <v>4</v>
      </c>
      <c r="AK226" s="44"/>
      <c r="AL226" s="181"/>
      <c r="AM226" s="44"/>
      <c r="AN226" s="26"/>
      <c r="AO226" s="118">
        <f t="shared" si="27"/>
        <v>4</v>
      </c>
      <c r="AP226" s="24"/>
      <c r="AQ226" s="183">
        <v>4</v>
      </c>
      <c r="AR226" s="44"/>
      <c r="AS226" s="24"/>
      <c r="AT226" s="26"/>
      <c r="AU226" s="118">
        <f t="shared" si="28"/>
        <v>4</v>
      </c>
      <c r="AV226" s="183">
        <v>5</v>
      </c>
      <c r="AW226" s="181"/>
      <c r="AX226" s="181"/>
      <c r="AY226" s="44"/>
      <c r="AZ226" s="26"/>
      <c r="BA226" s="118">
        <f t="shared" si="29"/>
        <v>5</v>
      </c>
      <c r="BB226" s="44"/>
      <c r="BC226" s="44"/>
      <c r="BD226" s="181"/>
      <c r="BE226" s="183">
        <v>5</v>
      </c>
      <c r="BF226" s="181"/>
      <c r="BG226" s="118">
        <f t="shared" si="30"/>
        <v>5</v>
      </c>
      <c r="BH226" s="44"/>
      <c r="BI226" s="44"/>
      <c r="BJ226" s="44"/>
      <c r="BK226" s="183">
        <v>5</v>
      </c>
      <c r="BL226" s="219"/>
      <c r="BM226" s="118">
        <f t="shared" si="31"/>
        <v>5</v>
      </c>
    </row>
    <row r="227" spans="1:65" ht="15.6" x14ac:dyDescent="0.3">
      <c r="A227" s="3"/>
      <c r="B227" s="215" t="s">
        <v>466</v>
      </c>
      <c r="C227" s="215" t="s">
        <v>467</v>
      </c>
      <c r="D227" s="184">
        <v>5</v>
      </c>
      <c r="E227" s="174">
        <v>4</v>
      </c>
      <c r="F227" s="185">
        <v>5</v>
      </c>
      <c r="G227" s="185">
        <v>4</v>
      </c>
      <c r="H227" s="185">
        <v>5</v>
      </c>
      <c r="I227" s="185">
        <v>5</v>
      </c>
      <c r="J227" s="185">
        <v>5</v>
      </c>
      <c r="K227" s="220">
        <v>5</v>
      </c>
      <c r="L227" s="221"/>
      <c r="M227" s="222"/>
      <c r="N227" s="222"/>
      <c r="O227" s="222"/>
      <c r="P227" s="13"/>
      <c r="Q227" s="218"/>
      <c r="R227" s="181"/>
      <c r="S227" s="179">
        <v>5</v>
      </c>
      <c r="T227" s="183">
        <v>5</v>
      </c>
      <c r="U227" s="181"/>
      <c r="V227" s="183">
        <v>5</v>
      </c>
      <c r="W227" s="118">
        <f t="shared" si="24"/>
        <v>5</v>
      </c>
      <c r="X227" s="183">
        <v>4</v>
      </c>
      <c r="Y227" s="181"/>
      <c r="Z227" s="223"/>
      <c r="AA227" s="181"/>
      <c r="AB227" s="13"/>
      <c r="AC227" s="118">
        <f t="shared" si="25"/>
        <v>4</v>
      </c>
      <c r="AD227" s="183">
        <v>5</v>
      </c>
      <c r="AE227" s="181"/>
      <c r="AF227" s="223"/>
      <c r="AG227" s="223"/>
      <c r="AH227" s="13"/>
      <c r="AI227" s="118">
        <f t="shared" si="26"/>
        <v>5</v>
      </c>
      <c r="AJ227" s="183">
        <v>4</v>
      </c>
      <c r="AK227" s="44"/>
      <c r="AL227" s="181"/>
      <c r="AM227" s="223"/>
      <c r="AN227" s="13"/>
      <c r="AO227" s="118">
        <f t="shared" si="27"/>
        <v>4</v>
      </c>
      <c r="AP227" s="222"/>
      <c r="AQ227" s="183">
        <v>5</v>
      </c>
      <c r="AR227" s="223"/>
      <c r="AS227" s="222"/>
      <c r="AT227" s="13"/>
      <c r="AU227" s="118">
        <f t="shared" si="28"/>
        <v>5</v>
      </c>
      <c r="AV227" s="183">
        <v>5</v>
      </c>
      <c r="AW227" s="181"/>
      <c r="AX227" s="181"/>
      <c r="AY227" s="223"/>
      <c r="AZ227" s="13"/>
      <c r="BA227" s="118">
        <f t="shared" si="29"/>
        <v>5</v>
      </c>
      <c r="BB227" s="223"/>
      <c r="BC227" s="223"/>
      <c r="BD227" s="181"/>
      <c r="BE227" s="183">
        <v>5</v>
      </c>
      <c r="BF227" s="181"/>
      <c r="BG227" s="118">
        <f t="shared" si="30"/>
        <v>5</v>
      </c>
      <c r="BH227" s="44"/>
      <c r="BI227" s="44"/>
      <c r="BJ227" s="223"/>
      <c r="BK227" s="183">
        <v>5</v>
      </c>
      <c r="BL227" s="29"/>
      <c r="BM227" s="118">
        <f t="shared" si="31"/>
        <v>5</v>
      </c>
    </row>
    <row r="228" spans="1:65" ht="15.6" x14ac:dyDescent="0.3">
      <c r="A228" s="3"/>
      <c r="B228" s="215" t="s">
        <v>476</v>
      </c>
      <c r="C228" s="215" t="s">
        <v>477</v>
      </c>
      <c r="D228" s="173">
        <v>5</v>
      </c>
      <c r="E228" s="174">
        <v>3</v>
      </c>
      <c r="F228" s="175">
        <v>4</v>
      </c>
      <c r="G228" s="175">
        <v>4</v>
      </c>
      <c r="H228" s="175">
        <v>5</v>
      </c>
      <c r="I228" s="175">
        <v>5</v>
      </c>
      <c r="J228" s="175">
        <v>5</v>
      </c>
      <c r="K228" s="216">
        <v>5</v>
      </c>
      <c r="L228" s="217"/>
      <c r="M228" s="24"/>
      <c r="N228" s="24"/>
      <c r="O228" s="24"/>
      <c r="P228" s="26"/>
      <c r="Q228" s="218"/>
      <c r="R228" s="181"/>
      <c r="S228" s="179">
        <v>5</v>
      </c>
      <c r="T228" s="183">
        <v>5</v>
      </c>
      <c r="U228" s="181"/>
      <c r="V228" s="183">
        <v>5</v>
      </c>
      <c r="W228" s="118">
        <f t="shared" si="24"/>
        <v>5</v>
      </c>
      <c r="X228" s="206">
        <v>3</v>
      </c>
      <c r="Y228" s="181"/>
      <c r="Z228" s="44"/>
      <c r="AA228" s="181"/>
      <c r="AB228" s="26"/>
      <c r="AC228" s="118">
        <f t="shared" si="25"/>
        <v>3</v>
      </c>
      <c r="AD228" s="183">
        <v>4</v>
      </c>
      <c r="AE228" s="181"/>
      <c r="AF228" s="44"/>
      <c r="AG228" s="44"/>
      <c r="AH228" s="26"/>
      <c r="AI228" s="118">
        <f t="shared" si="26"/>
        <v>4</v>
      </c>
      <c r="AJ228" s="183">
        <v>4</v>
      </c>
      <c r="AK228" s="44"/>
      <c r="AL228" s="181"/>
      <c r="AM228" s="44"/>
      <c r="AN228" s="26"/>
      <c r="AO228" s="118">
        <f t="shared" si="27"/>
        <v>4</v>
      </c>
      <c r="AP228" s="24"/>
      <c r="AQ228" s="183">
        <v>5</v>
      </c>
      <c r="AR228" s="44"/>
      <c r="AS228" s="24"/>
      <c r="AT228" s="26"/>
      <c r="AU228" s="118">
        <f t="shared" si="28"/>
        <v>5</v>
      </c>
      <c r="AV228" s="183">
        <v>5</v>
      </c>
      <c r="AW228" s="181"/>
      <c r="AX228" s="181"/>
      <c r="AY228" s="44"/>
      <c r="AZ228" s="26"/>
      <c r="BA228" s="118">
        <f t="shared" si="29"/>
        <v>5</v>
      </c>
      <c r="BB228" s="44"/>
      <c r="BC228" s="44"/>
      <c r="BD228" s="181"/>
      <c r="BE228" s="183">
        <v>5</v>
      </c>
      <c r="BF228" s="181"/>
      <c r="BG228" s="118">
        <f t="shared" si="30"/>
        <v>5</v>
      </c>
      <c r="BH228" s="44"/>
      <c r="BI228" s="44"/>
      <c r="BJ228" s="44"/>
      <c r="BK228" s="183">
        <v>5</v>
      </c>
      <c r="BL228" s="219"/>
      <c r="BM228" s="118">
        <f t="shared" si="31"/>
        <v>5</v>
      </c>
    </row>
    <row r="229" spans="1:65" ht="15.6" x14ac:dyDescent="0.3">
      <c r="A229" s="3"/>
      <c r="B229" s="215" t="s">
        <v>480</v>
      </c>
      <c r="C229" s="215" t="s">
        <v>712</v>
      </c>
      <c r="D229" s="192">
        <v>4.333333333333333</v>
      </c>
      <c r="E229" s="174">
        <v>5</v>
      </c>
      <c r="F229" s="193">
        <v>5</v>
      </c>
      <c r="G229" s="193">
        <v>5</v>
      </c>
      <c r="H229" s="193">
        <v>5</v>
      </c>
      <c r="I229" s="193">
        <v>5</v>
      </c>
      <c r="J229" s="193">
        <v>5</v>
      </c>
      <c r="K229" s="224">
        <v>5</v>
      </c>
      <c r="L229" s="225"/>
      <c r="M229" s="3"/>
      <c r="N229" s="3"/>
      <c r="O229" s="3"/>
      <c r="P229" s="3"/>
      <c r="Q229" s="3"/>
      <c r="R229" s="3"/>
      <c r="S229" s="179">
        <v>4</v>
      </c>
      <c r="T229" s="183">
        <v>5</v>
      </c>
      <c r="U229" s="3"/>
      <c r="V229" s="183">
        <v>4</v>
      </c>
      <c r="W229" s="118">
        <f t="shared" si="24"/>
        <v>4.333333333333333</v>
      </c>
      <c r="X229" s="183">
        <v>5</v>
      </c>
      <c r="Y229" s="3"/>
      <c r="Z229" s="3"/>
      <c r="AA229" s="3"/>
      <c r="AB229" s="3"/>
      <c r="AC229" s="118">
        <f t="shared" si="25"/>
        <v>5</v>
      </c>
      <c r="AD229" s="183">
        <v>5</v>
      </c>
      <c r="AE229" s="3"/>
      <c r="AF229" s="3"/>
      <c r="AG229" s="3"/>
      <c r="AH229" s="3"/>
      <c r="AI229" s="118">
        <f t="shared" si="26"/>
        <v>5</v>
      </c>
      <c r="AJ229" s="183">
        <v>5</v>
      </c>
      <c r="AK229" s="3"/>
      <c r="AL229" s="3"/>
      <c r="AM229" s="3"/>
      <c r="AN229" s="3"/>
      <c r="AO229" s="118">
        <f t="shared" si="27"/>
        <v>5</v>
      </c>
      <c r="AP229" s="3"/>
      <c r="AQ229" s="183">
        <v>5</v>
      </c>
      <c r="AR229" s="3"/>
      <c r="AS229" s="3"/>
      <c r="AT229" s="3"/>
      <c r="AU229" s="118">
        <f t="shared" si="28"/>
        <v>5</v>
      </c>
      <c r="AV229" s="183">
        <v>5</v>
      </c>
      <c r="AW229" s="3"/>
      <c r="AX229" s="3"/>
      <c r="AY229" s="3"/>
      <c r="AZ229" s="3"/>
      <c r="BA229" s="118">
        <f t="shared" si="29"/>
        <v>5</v>
      </c>
      <c r="BB229" s="3"/>
      <c r="BC229" s="3"/>
      <c r="BD229" s="3"/>
      <c r="BE229" s="183">
        <v>5</v>
      </c>
      <c r="BF229" s="3"/>
      <c r="BG229" s="118">
        <f t="shared" si="30"/>
        <v>5</v>
      </c>
      <c r="BH229" s="3"/>
      <c r="BI229" s="3"/>
      <c r="BJ229" s="3"/>
      <c r="BK229" s="183">
        <v>5</v>
      </c>
      <c r="BL229" s="3"/>
      <c r="BM229" s="118">
        <f t="shared" si="31"/>
        <v>5</v>
      </c>
    </row>
    <row r="230" spans="1:65" ht="15.6" x14ac:dyDescent="0.3">
      <c r="A230" s="3"/>
      <c r="B230" s="215" t="s">
        <v>713</v>
      </c>
      <c r="C230" s="215" t="s">
        <v>714</v>
      </c>
      <c r="D230" s="192">
        <v>3.3333333333333335</v>
      </c>
      <c r="E230" s="174">
        <v>2</v>
      </c>
      <c r="F230" s="193">
        <v>2</v>
      </c>
      <c r="G230" s="193">
        <v>2</v>
      </c>
      <c r="H230" s="193">
        <v>3</v>
      </c>
      <c r="I230" s="193">
        <v>3</v>
      </c>
      <c r="J230" s="193">
        <v>3</v>
      </c>
      <c r="K230" s="224">
        <v>4</v>
      </c>
      <c r="L230" s="225"/>
      <c r="M230" s="3"/>
      <c r="N230" s="3"/>
      <c r="O230" s="3"/>
      <c r="P230" s="3"/>
      <c r="Q230" s="3"/>
      <c r="R230" s="3"/>
      <c r="S230" s="214">
        <v>4</v>
      </c>
      <c r="T230" s="206">
        <v>3</v>
      </c>
      <c r="U230" s="3"/>
      <c r="V230" s="206">
        <v>3</v>
      </c>
      <c r="W230" s="118">
        <f t="shared" si="24"/>
        <v>3.3333333333333335</v>
      </c>
      <c r="X230" s="206">
        <v>2</v>
      </c>
      <c r="Y230" s="3"/>
      <c r="Z230" s="3"/>
      <c r="AA230" s="3"/>
      <c r="AB230" s="3"/>
      <c r="AC230" s="118">
        <f t="shared" si="25"/>
        <v>2</v>
      </c>
      <c r="AD230" s="206">
        <v>2</v>
      </c>
      <c r="AE230" s="3"/>
      <c r="AF230" s="3"/>
      <c r="AG230" s="3"/>
      <c r="AH230" s="3"/>
      <c r="AI230" s="118">
        <f t="shared" si="26"/>
        <v>2</v>
      </c>
      <c r="AJ230" s="206">
        <v>2</v>
      </c>
      <c r="AK230" s="3"/>
      <c r="AL230" s="3"/>
      <c r="AM230" s="3"/>
      <c r="AN230" s="3"/>
      <c r="AO230" s="118">
        <f t="shared" si="27"/>
        <v>2</v>
      </c>
      <c r="AP230" s="3"/>
      <c r="AQ230" s="206">
        <v>3</v>
      </c>
      <c r="AR230" s="3"/>
      <c r="AS230" s="3"/>
      <c r="AT230" s="3"/>
      <c r="AU230" s="118">
        <f t="shared" si="28"/>
        <v>3</v>
      </c>
      <c r="AV230" s="206">
        <v>3</v>
      </c>
      <c r="AW230" s="3"/>
      <c r="AX230" s="3"/>
      <c r="AY230" s="3"/>
      <c r="AZ230" s="3"/>
      <c r="BA230" s="118">
        <f t="shared" si="29"/>
        <v>3</v>
      </c>
      <c r="BB230" s="3"/>
      <c r="BC230" s="3"/>
      <c r="BD230" s="3"/>
      <c r="BE230" s="206">
        <v>3</v>
      </c>
      <c r="BF230" s="3"/>
      <c r="BG230" s="118">
        <f t="shared" si="30"/>
        <v>3</v>
      </c>
      <c r="BH230" s="3"/>
      <c r="BI230" s="3"/>
      <c r="BJ230" s="3"/>
      <c r="BK230" s="206">
        <v>4</v>
      </c>
      <c r="BL230" s="3"/>
      <c r="BM230" s="118">
        <f t="shared" si="31"/>
        <v>4</v>
      </c>
    </row>
    <row r="231" spans="1:65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</row>
    <row r="232" spans="1:65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</row>
  </sheetData>
  <mergeCells count="31">
    <mergeCell ref="BM3:BM4"/>
    <mergeCell ref="AU3:AU4"/>
    <mergeCell ref="AV3:AZ3"/>
    <mergeCell ref="BA3:BA4"/>
    <mergeCell ref="BB3:BF3"/>
    <mergeCell ref="BG3:BG4"/>
    <mergeCell ref="BH3:BL3"/>
    <mergeCell ref="AC3:AC4"/>
    <mergeCell ref="AD3:AH3"/>
    <mergeCell ref="AI3:AI4"/>
    <mergeCell ref="AJ3:AN3"/>
    <mergeCell ref="AO3:AO4"/>
    <mergeCell ref="AP3:AT3"/>
    <mergeCell ref="K3:K4"/>
    <mergeCell ref="L3:P3"/>
    <mergeCell ref="Q3:Q4"/>
    <mergeCell ref="R3:V3"/>
    <mergeCell ref="W3:W4"/>
    <mergeCell ref="X3:AB3"/>
    <mergeCell ref="E3:E4"/>
    <mergeCell ref="F3:F4"/>
    <mergeCell ref="G3:G4"/>
    <mergeCell ref="H3:H4"/>
    <mergeCell ref="I3:I4"/>
    <mergeCell ref="J3:J4"/>
    <mergeCell ref="A2:B2"/>
    <mergeCell ref="C2:D2"/>
    <mergeCell ref="A3:A4"/>
    <mergeCell ref="B3:B4"/>
    <mergeCell ref="C3:C4"/>
    <mergeCell ref="D3:D4"/>
  </mergeCells>
  <conditionalFormatting sqref="C63:C126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C879247730E4478C1710422421C630" ma:contentTypeVersion="18" ma:contentTypeDescription="Create a new document." ma:contentTypeScope="" ma:versionID="503549f31b46721692fbe1ff7af278d9">
  <xsd:schema xmlns:xsd="http://www.w3.org/2001/XMLSchema" xmlns:xs="http://www.w3.org/2001/XMLSchema" xmlns:p="http://schemas.microsoft.com/office/2006/metadata/properties" xmlns:ns3="f64232d8-b49d-4d22-ae9a-b0d1c9fb060c" xmlns:ns4="b1977160-066d-4e85-978c-7041653693a7" targetNamespace="http://schemas.microsoft.com/office/2006/metadata/properties" ma:root="true" ma:fieldsID="cae99e0765f7e7c4f1a74feb7b0a215e" ns3:_="" ns4:_="">
    <xsd:import namespace="f64232d8-b49d-4d22-ae9a-b0d1c9fb060c"/>
    <xsd:import namespace="b1977160-066d-4e85-978c-7041653693a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SearchProperties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4232d8-b49d-4d22-ae9a-b0d1c9fb06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977160-066d-4e85-978c-7041653693a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64232d8-b49d-4d22-ae9a-b0d1c9fb060c" xsi:nil="true"/>
  </documentManagement>
</p:properties>
</file>

<file path=customXml/itemProps1.xml><?xml version="1.0" encoding="utf-8"?>
<ds:datastoreItem xmlns:ds="http://schemas.openxmlformats.org/officeDocument/2006/customXml" ds:itemID="{427C81D8-2F49-4EFB-A181-8A5BE00B07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4232d8-b49d-4d22-ae9a-b0d1c9fb060c"/>
    <ds:schemaRef ds:uri="b1977160-066d-4e85-978c-7041653693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1E6DD68-7B44-476F-9952-9EB4C8B349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5DA58C-7089-4ABF-AA22-80BCE3F490D9}">
  <ds:schemaRefs>
    <ds:schemaRef ds:uri="b1977160-066d-4e85-978c-7041653693a7"/>
    <ds:schemaRef ds:uri="http://purl.org/dc/terms/"/>
    <ds:schemaRef ds:uri="http://purl.org/dc/dcmitype/"/>
    <ds:schemaRef ds:uri="http://schemas.microsoft.com/office/2006/metadata/properties"/>
    <ds:schemaRef ds:uri="http://schemas.microsoft.com/office/infopath/2007/PartnerControls"/>
    <ds:schemaRef ds:uri="f64232d8-b49d-4d22-ae9a-b0d1c9fb060c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Interventions</vt:lpstr>
      <vt:lpstr>Working</vt:lpstr>
      <vt:lpstr>Sheet5</vt:lpstr>
      <vt:lpstr>RP 1</vt:lpstr>
      <vt:lpstr>R P- 2</vt:lpstr>
      <vt:lpstr>R P - 3</vt:lpstr>
      <vt:lpstr>R P -4</vt:lpstr>
      <vt:lpstr>Reflection -1 </vt:lpstr>
      <vt:lpstr>Reflection -2</vt:lpstr>
      <vt:lpstr>Reflection -3</vt:lpstr>
      <vt:lpstr>Reflection -4</vt:lpstr>
      <vt:lpstr>DW -1</vt:lpstr>
      <vt:lpstr>D W 2</vt:lpstr>
      <vt:lpstr>DW -3</vt:lpstr>
      <vt:lpstr>D W-4</vt:lpstr>
      <vt:lpstr>Internal</vt:lpstr>
      <vt:lpstr>Sheet1</vt:lpstr>
      <vt:lpstr>Capstone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Ajith Kumar</dc:creator>
  <cp:lastModifiedBy>Ajith Kumar</cp:lastModifiedBy>
  <dcterms:created xsi:type="dcterms:W3CDTF">2025-01-08T05:47:24Z</dcterms:created>
  <dcterms:modified xsi:type="dcterms:W3CDTF">2025-09-24T14:35:51Z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0x010100ABC879247730E4478C1710422421C630</vt:lpwstr>
  </property>
</Properties>
</file>